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Users\User\Downloads\"/>
    </mc:Choice>
  </mc:AlternateContent>
  <bookViews>
    <workbookView xWindow="0" yWindow="0" windowWidth="17895" windowHeight="7995"/>
  </bookViews>
  <sheets>
    <sheet name="Planilha1" sheetId="1" r:id="rId1"/>
  </sheets>
  <externalReferences>
    <externalReference r:id="rId2"/>
  </externalReferences>
  <definedNames>
    <definedName name="_xlnm.Print_Area" localSheetId="0">Planilha1!$O$3:$X$883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308" i="1" l="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V23" i="1" l="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19" i="1"/>
  <c r="V20" i="1"/>
  <c r="V21" i="1"/>
  <c r="V22"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3" i="1"/>
  <c r="Y484" i="1"/>
  <c r="Y485" i="1"/>
  <c r="Y486" i="1"/>
  <c r="Y487" i="1"/>
  <c r="Y488" i="1"/>
  <c r="Y489" i="1"/>
  <c r="Y490" i="1"/>
  <c r="Y491" i="1"/>
  <c r="Y492" i="1"/>
  <c r="Y493" i="1"/>
  <c r="Y494" i="1"/>
  <c r="Y495" i="1"/>
  <c r="Y496" i="1"/>
  <c r="Y497" i="1"/>
  <c r="Y498" i="1"/>
  <c r="Y499" i="1"/>
  <c r="Y500" i="1"/>
  <c r="Y501" i="1"/>
  <c r="Y502" i="1"/>
  <c r="Y503" i="1"/>
  <c r="Y504" i="1"/>
  <c r="Y505" i="1"/>
  <c r="Y506" i="1"/>
  <c r="Y507" i="1"/>
  <c r="Y508" i="1"/>
  <c r="Y509" i="1"/>
  <c r="Y510" i="1"/>
  <c r="Y511" i="1"/>
  <c r="Y512" i="1"/>
  <c r="Y513" i="1"/>
  <c r="Y514" i="1"/>
  <c r="Y515" i="1"/>
  <c r="Y516" i="1"/>
  <c r="Y517" i="1"/>
  <c r="Y518" i="1"/>
  <c r="Y519" i="1"/>
  <c r="Y520" i="1"/>
  <c r="Y521" i="1"/>
  <c r="Y522" i="1"/>
  <c r="Y523" i="1"/>
  <c r="Y524" i="1"/>
  <c r="Y525" i="1"/>
  <c r="Y526" i="1"/>
  <c r="Y527" i="1"/>
  <c r="Y528" i="1"/>
  <c r="Y529" i="1"/>
  <c r="Y530" i="1"/>
  <c r="Y531" i="1"/>
  <c r="Y532" i="1"/>
  <c r="Y533" i="1"/>
  <c r="Y534" i="1"/>
  <c r="Y535" i="1"/>
  <c r="Y536" i="1"/>
  <c r="Y537" i="1"/>
  <c r="Y538" i="1"/>
  <c r="Y539" i="1"/>
  <c r="Y540" i="1"/>
  <c r="Y541" i="1"/>
  <c r="Y542" i="1"/>
  <c r="Y543" i="1"/>
  <c r="Y544" i="1"/>
  <c r="Y545" i="1"/>
  <c r="Y546" i="1"/>
  <c r="Y547" i="1"/>
  <c r="Y548" i="1"/>
  <c r="Y549" i="1"/>
  <c r="Y550" i="1"/>
  <c r="Y551" i="1"/>
  <c r="Y552" i="1"/>
  <c r="Y553" i="1"/>
  <c r="Y554" i="1"/>
  <c r="Y555" i="1"/>
  <c r="Y556" i="1"/>
  <c r="Y557" i="1"/>
  <c r="Y558" i="1"/>
  <c r="Y559" i="1"/>
  <c r="Y560" i="1"/>
  <c r="Y561" i="1"/>
  <c r="Y562" i="1"/>
  <c r="Y563" i="1"/>
  <c r="Y564" i="1"/>
  <c r="Y565" i="1"/>
  <c r="Y566" i="1"/>
  <c r="Y567" i="1"/>
  <c r="Y568" i="1"/>
  <c r="Y569" i="1"/>
  <c r="Y570" i="1"/>
  <c r="Y571" i="1"/>
  <c r="Y572" i="1"/>
  <c r="Y573" i="1"/>
  <c r="Y574" i="1"/>
  <c r="Y575" i="1"/>
  <c r="Y576" i="1"/>
  <c r="Y577" i="1"/>
  <c r="Y578" i="1"/>
  <c r="Y579" i="1"/>
  <c r="Y580" i="1"/>
  <c r="Y581" i="1"/>
  <c r="Y582" i="1"/>
  <c r="Y583" i="1"/>
  <c r="Y584" i="1"/>
  <c r="Y585" i="1"/>
  <c r="Y586" i="1"/>
  <c r="Y587" i="1"/>
  <c r="Y588" i="1"/>
  <c r="Y589" i="1"/>
  <c r="Y590" i="1"/>
  <c r="Y591" i="1"/>
  <c r="Y592" i="1"/>
  <c r="Y593" i="1"/>
  <c r="Y594" i="1"/>
  <c r="Y595" i="1"/>
  <c r="Y596" i="1"/>
  <c r="Y597" i="1"/>
  <c r="Y598" i="1"/>
  <c r="Y599" i="1"/>
  <c r="Y600" i="1"/>
  <c r="Y601" i="1"/>
  <c r="Y602" i="1"/>
  <c r="Y603" i="1"/>
  <c r="Y604" i="1"/>
  <c r="Y605" i="1"/>
  <c r="Y606" i="1"/>
  <c r="Y607" i="1"/>
  <c r="Y608" i="1"/>
  <c r="Y609" i="1"/>
  <c r="Y610" i="1"/>
  <c r="Y611" i="1"/>
  <c r="Y612" i="1"/>
  <c r="Y613" i="1"/>
  <c r="Y614" i="1"/>
  <c r="Y615" i="1"/>
  <c r="Y616" i="1"/>
  <c r="Y617" i="1"/>
  <c r="Y618" i="1"/>
  <c r="Y619" i="1"/>
  <c r="Y620" i="1"/>
  <c r="Y621" i="1"/>
  <c r="Y622" i="1"/>
  <c r="Y623" i="1"/>
  <c r="Y624" i="1"/>
  <c r="Y625" i="1"/>
  <c r="Y626" i="1"/>
  <c r="Y627" i="1"/>
  <c r="Y628" i="1"/>
  <c r="Y629" i="1"/>
  <c r="Y630" i="1"/>
  <c r="Y631" i="1"/>
  <c r="Y632" i="1"/>
  <c r="Y633" i="1"/>
  <c r="Y634" i="1"/>
  <c r="Y635" i="1"/>
  <c r="Y636" i="1"/>
  <c r="Y637" i="1"/>
  <c r="Y638" i="1"/>
  <c r="Y639" i="1"/>
  <c r="Y640" i="1"/>
  <c r="Y641" i="1"/>
  <c r="Y642" i="1"/>
  <c r="Y643" i="1"/>
  <c r="Y644" i="1"/>
  <c r="Y645" i="1"/>
  <c r="Y646" i="1"/>
  <c r="Y647" i="1"/>
  <c r="Y648" i="1"/>
  <c r="Y649" i="1"/>
  <c r="Y650" i="1"/>
  <c r="Y651" i="1"/>
  <c r="Y652" i="1"/>
  <c r="Y653" i="1"/>
  <c r="Y654" i="1"/>
  <c r="Y655" i="1"/>
  <c r="Y656" i="1"/>
  <c r="Y657" i="1"/>
  <c r="Y658" i="1"/>
  <c r="Y659" i="1"/>
  <c r="Y660" i="1"/>
  <c r="Y661" i="1"/>
  <c r="Y662" i="1"/>
  <c r="Y663" i="1"/>
  <c r="Y664" i="1"/>
  <c r="Y665" i="1"/>
  <c r="Y666" i="1"/>
  <c r="Y667" i="1"/>
  <c r="Y668" i="1"/>
  <c r="Y669" i="1"/>
  <c r="Y670" i="1"/>
  <c r="Y671" i="1"/>
  <c r="Y672" i="1"/>
  <c r="Y673" i="1"/>
  <c r="Y674" i="1"/>
  <c r="Y675" i="1"/>
  <c r="Y676" i="1"/>
  <c r="Y677" i="1"/>
  <c r="Y678" i="1"/>
  <c r="Y679" i="1"/>
  <c r="Y680" i="1"/>
  <c r="Y681" i="1"/>
  <c r="Y682" i="1"/>
  <c r="Y683" i="1"/>
  <c r="Y684" i="1"/>
  <c r="Y685" i="1"/>
  <c r="Y686" i="1"/>
  <c r="Y687" i="1"/>
  <c r="Y688" i="1"/>
  <c r="Y689" i="1"/>
  <c r="Y690" i="1"/>
  <c r="Y691" i="1"/>
  <c r="Y692" i="1"/>
  <c r="Y693" i="1"/>
  <c r="Y694" i="1"/>
  <c r="Y695" i="1"/>
  <c r="Y696" i="1"/>
  <c r="Y697" i="1"/>
  <c r="Y698" i="1"/>
  <c r="Y699" i="1"/>
  <c r="Y700" i="1"/>
  <c r="Y701" i="1"/>
  <c r="Y702" i="1"/>
  <c r="Y703" i="1"/>
  <c r="Y704" i="1"/>
  <c r="Y705" i="1"/>
  <c r="Y706" i="1"/>
  <c r="Y707" i="1"/>
  <c r="Y708" i="1"/>
  <c r="Y709" i="1"/>
  <c r="Y710" i="1"/>
  <c r="Y711" i="1"/>
  <c r="Y712" i="1"/>
  <c r="Y713" i="1"/>
  <c r="Y714" i="1"/>
  <c r="Y715" i="1"/>
  <c r="Y716" i="1"/>
  <c r="Y717" i="1"/>
  <c r="Y718" i="1"/>
  <c r="Y719" i="1"/>
  <c r="Y720" i="1"/>
  <c r="Y721" i="1"/>
  <c r="Y722" i="1"/>
  <c r="Y723" i="1"/>
  <c r="Y724" i="1"/>
  <c r="Y725" i="1"/>
  <c r="Y726" i="1"/>
  <c r="Y727" i="1"/>
  <c r="Y728" i="1"/>
  <c r="Y729" i="1"/>
  <c r="Y730" i="1"/>
  <c r="Y731" i="1"/>
  <c r="Y732" i="1"/>
  <c r="Y733" i="1"/>
  <c r="Y734" i="1"/>
  <c r="Y735" i="1"/>
  <c r="Y736" i="1"/>
  <c r="Y737" i="1"/>
  <c r="Y738" i="1"/>
  <c r="Y739" i="1"/>
  <c r="Y740" i="1"/>
  <c r="Y741" i="1"/>
  <c r="Y742" i="1"/>
  <c r="Y743" i="1"/>
  <c r="Y744" i="1"/>
  <c r="Y745" i="1"/>
  <c r="Y746" i="1"/>
  <c r="Y747" i="1"/>
  <c r="Y748" i="1"/>
  <c r="Y749" i="1"/>
  <c r="Y750" i="1"/>
  <c r="Y751" i="1"/>
  <c r="Y752" i="1"/>
  <c r="Y753" i="1"/>
  <c r="Y754" i="1"/>
  <c r="Y755" i="1"/>
  <c r="Y756" i="1"/>
  <c r="Y757" i="1"/>
  <c r="Y758" i="1"/>
  <c r="Y759" i="1"/>
  <c r="Y760" i="1"/>
  <c r="Y761" i="1"/>
  <c r="Y762" i="1"/>
  <c r="Y763" i="1"/>
  <c r="Y764" i="1"/>
  <c r="Y765" i="1"/>
  <c r="Y766" i="1"/>
  <c r="Y767" i="1"/>
  <c r="Y768" i="1"/>
  <c r="Y769" i="1"/>
  <c r="Y770" i="1"/>
  <c r="Y771" i="1"/>
  <c r="Y772" i="1"/>
  <c r="Y773" i="1"/>
  <c r="Y774" i="1"/>
  <c r="Y775" i="1"/>
  <c r="Y776" i="1"/>
  <c r="Y777" i="1"/>
  <c r="Y778" i="1"/>
  <c r="Y779" i="1"/>
  <c r="Y780" i="1"/>
  <c r="Y781" i="1"/>
  <c r="Y782" i="1"/>
  <c r="Y783" i="1"/>
  <c r="Y784" i="1"/>
  <c r="Y785" i="1"/>
  <c r="Y786" i="1"/>
  <c r="Y787" i="1"/>
  <c r="Y788" i="1"/>
  <c r="Y789" i="1"/>
  <c r="Y790" i="1"/>
  <c r="Y791" i="1"/>
  <c r="Y792" i="1"/>
  <c r="Y793" i="1"/>
  <c r="Y794" i="1"/>
  <c r="Y795" i="1"/>
  <c r="Y796" i="1"/>
  <c r="Y797" i="1"/>
  <c r="Y798" i="1"/>
  <c r="Y799" i="1"/>
  <c r="Y800" i="1"/>
  <c r="Y801" i="1"/>
  <c r="Y802" i="1"/>
  <c r="Y803" i="1"/>
  <c r="Y804" i="1"/>
  <c r="Y805" i="1"/>
  <c r="Y806" i="1"/>
  <c r="Y807" i="1"/>
  <c r="Y808" i="1"/>
  <c r="Y809" i="1"/>
  <c r="Y810" i="1"/>
  <c r="Y811" i="1"/>
  <c r="Y812" i="1"/>
  <c r="Y813" i="1"/>
  <c r="Y814" i="1"/>
  <c r="Y815" i="1"/>
  <c r="Y816" i="1"/>
  <c r="Y817" i="1"/>
  <c r="Y818" i="1"/>
  <c r="Y819" i="1"/>
  <c r="Y820" i="1"/>
  <c r="Y821" i="1"/>
  <c r="Y822" i="1"/>
  <c r="Y823" i="1"/>
  <c r="Y824" i="1"/>
  <c r="Y825" i="1"/>
  <c r="Y826" i="1"/>
  <c r="Y827" i="1"/>
  <c r="Y828" i="1"/>
  <c r="Y829" i="1"/>
  <c r="Y830" i="1"/>
  <c r="Y831" i="1"/>
  <c r="Y832" i="1"/>
  <c r="Y833" i="1"/>
  <c r="Y834" i="1"/>
  <c r="Y835" i="1"/>
  <c r="Y836" i="1"/>
  <c r="Y837" i="1"/>
  <c r="Y838" i="1"/>
  <c r="Y839" i="1"/>
  <c r="Y840" i="1"/>
  <c r="Y841" i="1"/>
  <c r="Y842" i="1"/>
  <c r="Y843" i="1"/>
  <c r="Y844" i="1"/>
  <c r="Y845" i="1"/>
  <c r="Y846" i="1"/>
  <c r="Y847" i="1"/>
  <c r="Y848" i="1"/>
  <c r="Y849" i="1"/>
  <c r="Y850" i="1"/>
  <c r="Y851" i="1"/>
  <c r="Y852" i="1"/>
  <c r="Y853" i="1"/>
  <c r="Y854" i="1"/>
  <c r="Y855" i="1"/>
  <c r="Y856" i="1"/>
  <c r="Y857" i="1"/>
  <c r="Y858" i="1"/>
  <c r="Y859" i="1"/>
  <c r="Y860" i="1"/>
  <c r="Y861" i="1"/>
  <c r="Y862" i="1"/>
  <c r="Y863" i="1"/>
  <c r="Y864" i="1"/>
  <c r="Y865" i="1"/>
  <c r="Y866" i="1"/>
  <c r="Y867" i="1"/>
  <c r="Y868" i="1"/>
  <c r="Y869" i="1"/>
  <c r="Y870" i="1"/>
  <c r="Y871" i="1"/>
  <c r="Y872" i="1"/>
  <c r="Y873" i="1"/>
  <c r="Y874" i="1"/>
  <c r="Y875" i="1"/>
  <c r="Y876" i="1"/>
  <c r="Y877" i="1"/>
  <c r="Y878" i="1"/>
  <c r="Y879" i="1"/>
  <c r="Y880" i="1"/>
  <c r="Y881" i="1"/>
  <c r="Y882" i="1"/>
  <c r="Y16" i="1"/>
  <c r="W345" i="1" l="1"/>
  <c r="W346" i="1"/>
  <c r="X346" i="1" s="1"/>
  <c r="W347" i="1"/>
  <c r="W348" i="1"/>
  <c r="W349" i="1"/>
  <c r="X349" i="1" s="1"/>
  <c r="W350" i="1"/>
  <c r="X350" i="1" s="1"/>
  <c r="W351" i="1"/>
  <c r="X351" i="1" s="1"/>
  <c r="W352" i="1"/>
  <c r="X352" i="1" s="1"/>
  <c r="W353" i="1"/>
  <c r="X353" i="1" s="1"/>
  <c r="W357" i="1"/>
  <c r="W410" i="1"/>
  <c r="W411" i="1"/>
  <c r="X411" i="1" s="1"/>
  <c r="W412" i="1"/>
  <c r="W413" i="1"/>
  <c r="X413" i="1" s="1"/>
  <c r="W414" i="1"/>
  <c r="W415" i="1"/>
  <c r="X415" i="1" s="1"/>
  <c r="W418" i="1"/>
  <c r="W419" i="1"/>
  <c r="X419" i="1" s="1"/>
  <c r="W430" i="1"/>
  <c r="X430" i="1" s="1"/>
  <c r="W476" i="1"/>
  <c r="X476" i="1" s="1"/>
  <c r="W477" i="1"/>
  <c r="X477" i="1" s="1"/>
  <c r="W478" i="1"/>
  <c r="X478" i="1" s="1"/>
  <c r="W479" i="1"/>
  <c r="X479" i="1" s="1"/>
  <c r="W480" i="1"/>
  <c r="X480" i="1" s="1"/>
  <c r="W491" i="1"/>
  <c r="X491" i="1" s="1"/>
  <c r="W498" i="1"/>
  <c r="X498" i="1" s="1"/>
  <c r="W542" i="1"/>
  <c r="X542" i="1" s="1"/>
  <c r="W543" i="1"/>
  <c r="X543" i="1" s="1"/>
  <c r="W544" i="1"/>
  <c r="X544" i="1" s="1"/>
  <c r="W554" i="1"/>
  <c r="X554" i="1" s="1"/>
  <c r="W563" i="1"/>
  <c r="X563" i="1" s="1"/>
  <c r="W564" i="1"/>
  <c r="W605" i="1"/>
  <c r="X605" i="1" s="1"/>
  <c r="W611" i="1"/>
  <c r="X611" i="1" s="1"/>
  <c r="W612" i="1"/>
  <c r="X612" i="1" s="1"/>
  <c r="W614" i="1"/>
  <c r="X614" i="1" s="1"/>
  <c r="W621" i="1"/>
  <c r="X621" i="1" s="1"/>
  <c r="W623" i="1"/>
  <c r="X623" i="1" s="1"/>
  <c r="W624" i="1"/>
  <c r="X624" i="1" s="1"/>
  <c r="W625" i="1"/>
  <c r="X625" i="1" s="1"/>
  <c r="W666" i="1"/>
  <c r="X666" i="1" s="1"/>
  <c r="W684" i="1"/>
  <c r="W685" i="1"/>
  <c r="X685" i="1" s="1"/>
  <c r="W686" i="1"/>
  <c r="X686" i="1" s="1"/>
  <c r="W688" i="1"/>
  <c r="X688" i="1" s="1"/>
  <c r="W689" i="1"/>
  <c r="X689" i="1" s="1"/>
  <c r="W690" i="1"/>
  <c r="W752" i="1"/>
  <c r="X752" i="1" s="1"/>
  <c r="W753" i="1"/>
  <c r="X753" i="1" s="1"/>
  <c r="W754" i="1"/>
  <c r="X754" i="1" s="1"/>
  <c r="W755" i="1"/>
  <c r="X755" i="1" s="1"/>
  <c r="W756" i="1"/>
  <c r="W758" i="1"/>
  <c r="X758" i="1" s="1"/>
  <c r="W759" i="1"/>
  <c r="X759" i="1" s="1"/>
  <c r="W815" i="1"/>
  <c r="X815" i="1" s="1"/>
  <c r="W816" i="1"/>
  <c r="W818" i="1"/>
  <c r="W819" i="1"/>
  <c r="X819" i="1" s="1"/>
  <c r="W821" i="1"/>
  <c r="W828" i="1"/>
  <c r="X828" i="1" s="1"/>
  <c r="W829" i="1"/>
  <c r="X829" i="1" s="1"/>
  <c r="W877" i="1"/>
  <c r="X877" i="1" s="1"/>
  <c r="W878" i="1"/>
  <c r="X878" i="1" s="1"/>
  <c r="W879" i="1"/>
  <c r="X879" i="1" s="1"/>
  <c r="W308" i="1"/>
  <c r="X308" i="1" s="1"/>
  <c r="W309" i="1"/>
  <c r="X309" i="1" s="1"/>
  <c r="W310" i="1"/>
  <c r="X310" i="1" s="1"/>
  <c r="W311" i="1"/>
  <c r="X311" i="1" s="1"/>
  <c r="W312" i="1"/>
  <c r="X312" i="1" s="1"/>
  <c r="W313" i="1"/>
  <c r="X313" i="1" s="1"/>
  <c r="W314" i="1"/>
  <c r="W315" i="1"/>
  <c r="X315" i="1" s="1"/>
  <c r="W316" i="1"/>
  <c r="X316" i="1" s="1"/>
  <c r="W317" i="1"/>
  <c r="X317" i="1" s="1"/>
  <c r="W318" i="1"/>
  <c r="X318" i="1" s="1"/>
  <c r="W319" i="1"/>
  <c r="W320" i="1"/>
  <c r="X320" i="1" s="1"/>
  <c r="W321" i="1"/>
  <c r="W322" i="1"/>
  <c r="W323" i="1"/>
  <c r="X323" i="1" s="1"/>
  <c r="W324" i="1"/>
  <c r="X324" i="1" s="1"/>
  <c r="W325" i="1"/>
  <c r="X325" i="1" s="1"/>
  <c r="W326" i="1"/>
  <c r="X326" i="1" s="1"/>
  <c r="W327" i="1"/>
  <c r="X327" i="1" s="1"/>
  <c r="W328" i="1"/>
  <c r="W329" i="1"/>
  <c r="X329" i="1" s="1"/>
  <c r="W330" i="1"/>
  <c r="X330" i="1" s="1"/>
  <c r="W331" i="1"/>
  <c r="X331" i="1" s="1"/>
  <c r="W332" i="1"/>
  <c r="X332" i="1" s="1"/>
  <c r="W333" i="1"/>
  <c r="X333" i="1" s="1"/>
  <c r="W334" i="1"/>
  <c r="X334" i="1" s="1"/>
  <c r="W335" i="1"/>
  <c r="X335" i="1" s="1"/>
  <c r="W336" i="1"/>
  <c r="W337" i="1"/>
  <c r="W338" i="1"/>
  <c r="X338" i="1" s="1"/>
  <c r="W339" i="1"/>
  <c r="X339" i="1" s="1"/>
  <c r="W340" i="1"/>
  <c r="X340" i="1" s="1"/>
  <c r="W341" i="1"/>
  <c r="W342" i="1"/>
  <c r="X342" i="1" s="1"/>
  <c r="W343" i="1"/>
  <c r="W344" i="1"/>
  <c r="X344" i="1" s="1"/>
  <c r="W354" i="1"/>
  <c r="W355" i="1"/>
  <c r="W356" i="1"/>
  <c r="X356" i="1" s="1"/>
  <c r="W358" i="1"/>
  <c r="W359" i="1"/>
  <c r="X359" i="1" s="1"/>
  <c r="W360" i="1"/>
  <c r="X360" i="1" s="1"/>
  <c r="W361" i="1"/>
  <c r="W362" i="1"/>
  <c r="W363" i="1"/>
  <c r="X363" i="1" s="1"/>
  <c r="W364" i="1"/>
  <c r="X364" i="1" s="1"/>
  <c r="W365" i="1"/>
  <c r="X365" i="1" s="1"/>
  <c r="W366" i="1"/>
  <c r="X366" i="1" s="1"/>
  <c r="W367" i="1"/>
  <c r="X367" i="1" s="1"/>
  <c r="W368" i="1"/>
  <c r="X368" i="1" s="1"/>
  <c r="W369" i="1"/>
  <c r="X369" i="1" s="1"/>
  <c r="W370" i="1"/>
  <c r="X370" i="1" s="1"/>
  <c r="W371" i="1"/>
  <c r="X371" i="1" s="1"/>
  <c r="W372" i="1"/>
  <c r="W373" i="1"/>
  <c r="X373" i="1" s="1"/>
  <c r="W374" i="1"/>
  <c r="X374" i="1" s="1"/>
  <c r="W375" i="1"/>
  <c r="X375" i="1" s="1"/>
  <c r="W376" i="1"/>
  <c r="X376" i="1" s="1"/>
  <c r="W377" i="1"/>
  <c r="X377" i="1" s="1"/>
  <c r="W378" i="1"/>
  <c r="X378" i="1" s="1"/>
  <c r="W379" i="1"/>
  <c r="X379" i="1" s="1"/>
  <c r="W380" i="1"/>
  <c r="W381" i="1"/>
  <c r="X381" i="1" s="1"/>
  <c r="W382" i="1"/>
  <c r="W383" i="1"/>
  <c r="X383" i="1" s="1"/>
  <c r="W384" i="1"/>
  <c r="X384" i="1" s="1"/>
  <c r="W385" i="1"/>
  <c r="X385" i="1" s="1"/>
  <c r="W386" i="1"/>
  <c r="X386" i="1" s="1"/>
  <c r="W387" i="1"/>
  <c r="W388" i="1"/>
  <c r="X388" i="1" s="1"/>
  <c r="W389" i="1"/>
  <c r="X389" i="1" s="1"/>
  <c r="W390" i="1"/>
  <c r="X390" i="1" s="1"/>
  <c r="W391" i="1"/>
  <c r="X391" i="1" s="1"/>
  <c r="W392" i="1"/>
  <c r="X392" i="1" s="1"/>
  <c r="W393" i="1"/>
  <c r="X393" i="1" s="1"/>
  <c r="W394" i="1"/>
  <c r="X394" i="1" s="1"/>
  <c r="W395" i="1"/>
  <c r="X395" i="1" s="1"/>
  <c r="W396" i="1"/>
  <c r="X396" i="1" s="1"/>
  <c r="W397" i="1"/>
  <c r="W398" i="1"/>
  <c r="W399" i="1"/>
  <c r="X399" i="1" s="1"/>
  <c r="W400" i="1"/>
  <c r="X400" i="1" s="1"/>
  <c r="W401" i="1"/>
  <c r="X401" i="1" s="1"/>
  <c r="W402" i="1"/>
  <c r="X402" i="1" s="1"/>
  <c r="W403" i="1"/>
  <c r="X403" i="1" s="1"/>
  <c r="W404" i="1"/>
  <c r="X404" i="1" s="1"/>
  <c r="W405" i="1"/>
  <c r="X405" i="1" s="1"/>
  <c r="W406" i="1"/>
  <c r="W407" i="1"/>
  <c r="X407" i="1" s="1"/>
  <c r="W408" i="1"/>
  <c r="X408" i="1" s="1"/>
  <c r="W409" i="1"/>
  <c r="X409" i="1" s="1"/>
  <c r="W416" i="1"/>
  <c r="X416" i="1" s="1"/>
  <c r="W417" i="1"/>
  <c r="W420" i="1"/>
  <c r="X420" i="1" s="1"/>
  <c r="W421" i="1"/>
  <c r="X421" i="1" s="1"/>
  <c r="W422" i="1"/>
  <c r="X422" i="1" s="1"/>
  <c r="W423" i="1"/>
  <c r="X423" i="1" s="1"/>
  <c r="W424" i="1"/>
  <c r="X424" i="1" s="1"/>
  <c r="W425" i="1"/>
  <c r="X425" i="1" s="1"/>
  <c r="W426" i="1"/>
  <c r="W427" i="1"/>
  <c r="X427" i="1" s="1"/>
  <c r="W428" i="1"/>
  <c r="X428" i="1" s="1"/>
  <c r="W429" i="1"/>
  <c r="X429" i="1" s="1"/>
  <c r="W431" i="1"/>
  <c r="X431" i="1" s="1"/>
  <c r="W432" i="1"/>
  <c r="X432" i="1" s="1"/>
  <c r="W433" i="1"/>
  <c r="W434" i="1"/>
  <c r="X434" i="1" s="1"/>
  <c r="W435" i="1"/>
  <c r="X435" i="1" s="1"/>
  <c r="W436" i="1"/>
  <c r="X436" i="1" s="1"/>
  <c r="W437" i="1"/>
  <c r="X437" i="1" s="1"/>
  <c r="W438" i="1"/>
  <c r="W439" i="1"/>
  <c r="X439" i="1" s="1"/>
  <c r="W440" i="1"/>
  <c r="X440" i="1" s="1"/>
  <c r="W441" i="1"/>
  <c r="X441" i="1" s="1"/>
  <c r="W442" i="1"/>
  <c r="W443" i="1"/>
  <c r="W444" i="1"/>
  <c r="X444" i="1" s="1"/>
  <c r="W445" i="1"/>
  <c r="X445" i="1" s="1"/>
  <c r="W446" i="1"/>
  <c r="X446" i="1" s="1"/>
  <c r="W447" i="1"/>
  <c r="X447" i="1" s="1"/>
  <c r="W448" i="1"/>
  <c r="X448" i="1" s="1"/>
  <c r="W449" i="1"/>
  <c r="X449" i="1" s="1"/>
  <c r="W450" i="1"/>
  <c r="X450" i="1" s="1"/>
  <c r="W451" i="1"/>
  <c r="X451" i="1" s="1"/>
  <c r="W452" i="1"/>
  <c r="X452" i="1" s="1"/>
  <c r="W453" i="1"/>
  <c r="X453" i="1" s="1"/>
  <c r="W454" i="1"/>
  <c r="X454" i="1" s="1"/>
  <c r="W455" i="1"/>
  <c r="X455" i="1" s="1"/>
  <c r="W456" i="1"/>
  <c r="X456" i="1" s="1"/>
  <c r="W457" i="1"/>
  <c r="X457" i="1" s="1"/>
  <c r="W458" i="1"/>
  <c r="X458" i="1" s="1"/>
  <c r="W459" i="1"/>
  <c r="X459" i="1" s="1"/>
  <c r="W460" i="1"/>
  <c r="X460" i="1" s="1"/>
  <c r="W461" i="1"/>
  <c r="W462" i="1"/>
  <c r="X462" i="1" s="1"/>
  <c r="W463" i="1"/>
  <c r="X463" i="1" s="1"/>
  <c r="W464" i="1"/>
  <c r="X464" i="1" s="1"/>
  <c r="W465" i="1"/>
  <c r="X465" i="1" s="1"/>
  <c r="W466" i="1"/>
  <c r="X466" i="1" s="1"/>
  <c r="W467" i="1"/>
  <c r="X467" i="1" s="1"/>
  <c r="W468" i="1"/>
  <c r="X468" i="1" s="1"/>
  <c r="W469" i="1"/>
  <c r="X469" i="1" s="1"/>
  <c r="W470" i="1"/>
  <c r="X470" i="1" s="1"/>
  <c r="W471" i="1"/>
  <c r="X471" i="1" s="1"/>
  <c r="W472" i="1"/>
  <c r="X472" i="1" s="1"/>
  <c r="W473" i="1"/>
  <c r="X473" i="1" s="1"/>
  <c r="W474" i="1"/>
  <c r="X474" i="1" s="1"/>
  <c r="W475" i="1"/>
  <c r="X475" i="1" s="1"/>
  <c r="W481" i="1"/>
  <c r="X481" i="1" s="1"/>
  <c r="W482" i="1"/>
  <c r="W483" i="1"/>
  <c r="X483" i="1" s="1"/>
  <c r="W484" i="1"/>
  <c r="X484" i="1" s="1"/>
  <c r="W485" i="1"/>
  <c r="X485" i="1" s="1"/>
  <c r="W486" i="1"/>
  <c r="X486" i="1" s="1"/>
  <c r="W487" i="1"/>
  <c r="X487" i="1" s="1"/>
  <c r="W488" i="1"/>
  <c r="X488" i="1" s="1"/>
  <c r="W489" i="1"/>
  <c r="X489" i="1" s="1"/>
  <c r="W490" i="1"/>
  <c r="X490" i="1" s="1"/>
  <c r="W492" i="1"/>
  <c r="W493" i="1"/>
  <c r="X493" i="1" s="1"/>
  <c r="W494" i="1"/>
  <c r="X494" i="1" s="1"/>
  <c r="W495" i="1"/>
  <c r="X495" i="1" s="1"/>
  <c r="W496" i="1"/>
  <c r="X496" i="1" s="1"/>
  <c r="W497" i="1"/>
  <c r="X497" i="1" s="1"/>
  <c r="W499" i="1"/>
  <c r="X499" i="1" s="1"/>
  <c r="W500" i="1"/>
  <c r="X500" i="1" s="1"/>
  <c r="W501" i="1"/>
  <c r="X501" i="1" s="1"/>
  <c r="W502" i="1"/>
  <c r="X502" i="1" s="1"/>
  <c r="W503" i="1"/>
  <c r="X503" i="1" s="1"/>
  <c r="W504" i="1"/>
  <c r="X504" i="1" s="1"/>
  <c r="W505" i="1"/>
  <c r="X505" i="1" s="1"/>
  <c r="W506" i="1"/>
  <c r="X506" i="1" s="1"/>
  <c r="W507" i="1"/>
  <c r="X507" i="1" s="1"/>
  <c r="W508" i="1"/>
  <c r="X508" i="1" s="1"/>
  <c r="W509" i="1"/>
  <c r="X509" i="1" s="1"/>
  <c r="W510" i="1"/>
  <c r="X510" i="1" s="1"/>
  <c r="W511" i="1"/>
  <c r="X511" i="1" s="1"/>
  <c r="W512" i="1"/>
  <c r="X512" i="1" s="1"/>
  <c r="W513" i="1"/>
  <c r="X513" i="1" s="1"/>
  <c r="W514" i="1"/>
  <c r="X514" i="1" s="1"/>
  <c r="W515" i="1"/>
  <c r="X515" i="1" s="1"/>
  <c r="W516" i="1"/>
  <c r="X516" i="1" s="1"/>
  <c r="W517" i="1"/>
  <c r="X517" i="1" s="1"/>
  <c r="W518" i="1"/>
  <c r="X518" i="1" s="1"/>
  <c r="W519" i="1"/>
  <c r="X519" i="1" s="1"/>
  <c r="W520" i="1"/>
  <c r="X520" i="1" s="1"/>
  <c r="W521" i="1"/>
  <c r="X521" i="1" s="1"/>
  <c r="W522" i="1"/>
  <c r="X522" i="1" s="1"/>
  <c r="W523" i="1"/>
  <c r="X523" i="1" s="1"/>
  <c r="W524" i="1"/>
  <c r="X524" i="1" s="1"/>
  <c r="W525" i="1"/>
  <c r="X525" i="1" s="1"/>
  <c r="W526" i="1"/>
  <c r="X526" i="1" s="1"/>
  <c r="W527" i="1"/>
  <c r="X527" i="1" s="1"/>
  <c r="W528" i="1"/>
  <c r="X528" i="1" s="1"/>
  <c r="W529" i="1"/>
  <c r="X529" i="1" s="1"/>
  <c r="W530" i="1"/>
  <c r="X530" i="1" s="1"/>
  <c r="W531" i="1"/>
  <c r="X531" i="1" s="1"/>
  <c r="W532" i="1"/>
  <c r="X532" i="1" s="1"/>
  <c r="W533" i="1"/>
  <c r="X533" i="1" s="1"/>
  <c r="W534" i="1"/>
  <c r="X534" i="1" s="1"/>
  <c r="W535" i="1"/>
  <c r="X535" i="1" s="1"/>
  <c r="W536" i="1"/>
  <c r="X536" i="1" s="1"/>
  <c r="W537" i="1"/>
  <c r="X537" i="1" s="1"/>
  <c r="W538" i="1"/>
  <c r="X538" i="1" s="1"/>
  <c r="W539" i="1"/>
  <c r="X539" i="1" s="1"/>
  <c r="W540" i="1"/>
  <c r="X540" i="1" s="1"/>
  <c r="W541" i="1"/>
  <c r="X541" i="1" s="1"/>
  <c r="W545" i="1"/>
  <c r="X545" i="1" s="1"/>
  <c r="W546" i="1"/>
  <c r="X546" i="1" s="1"/>
  <c r="W547" i="1"/>
  <c r="X547" i="1" s="1"/>
  <c r="W548" i="1"/>
  <c r="X548" i="1" s="1"/>
  <c r="W549" i="1"/>
  <c r="X549" i="1" s="1"/>
  <c r="W550" i="1"/>
  <c r="X550" i="1" s="1"/>
  <c r="W551" i="1"/>
  <c r="X551" i="1" s="1"/>
  <c r="W552" i="1"/>
  <c r="X552" i="1" s="1"/>
  <c r="W553" i="1"/>
  <c r="X553" i="1" s="1"/>
  <c r="W555" i="1"/>
  <c r="X555" i="1" s="1"/>
  <c r="W556" i="1"/>
  <c r="X556" i="1" s="1"/>
  <c r="W557" i="1"/>
  <c r="X557" i="1" s="1"/>
  <c r="W558" i="1"/>
  <c r="X558" i="1" s="1"/>
  <c r="W559" i="1"/>
  <c r="X559" i="1" s="1"/>
  <c r="W560" i="1"/>
  <c r="X560" i="1" s="1"/>
  <c r="W561" i="1"/>
  <c r="X561" i="1" s="1"/>
  <c r="W562" i="1"/>
  <c r="W565" i="1"/>
  <c r="X565" i="1" s="1"/>
  <c r="W566" i="1"/>
  <c r="X566" i="1" s="1"/>
  <c r="W567" i="1"/>
  <c r="X567" i="1" s="1"/>
  <c r="W568" i="1"/>
  <c r="X568" i="1" s="1"/>
  <c r="W569" i="1"/>
  <c r="X569" i="1" s="1"/>
  <c r="W570" i="1"/>
  <c r="X570" i="1" s="1"/>
  <c r="W571" i="1"/>
  <c r="X571" i="1" s="1"/>
  <c r="W572" i="1"/>
  <c r="X572" i="1" s="1"/>
  <c r="W573" i="1"/>
  <c r="X573" i="1" s="1"/>
  <c r="W574" i="1"/>
  <c r="W575" i="1"/>
  <c r="W576" i="1"/>
  <c r="X576" i="1" s="1"/>
  <c r="W577" i="1"/>
  <c r="X577" i="1" s="1"/>
  <c r="W578" i="1"/>
  <c r="X578" i="1" s="1"/>
  <c r="W579" i="1"/>
  <c r="X579" i="1" s="1"/>
  <c r="W580" i="1"/>
  <c r="X580" i="1" s="1"/>
  <c r="W581" i="1"/>
  <c r="X581" i="1" s="1"/>
  <c r="W582" i="1"/>
  <c r="X582" i="1" s="1"/>
  <c r="W583" i="1"/>
  <c r="X583" i="1" s="1"/>
  <c r="W584" i="1"/>
  <c r="X584" i="1" s="1"/>
  <c r="W585" i="1"/>
  <c r="X585" i="1" s="1"/>
  <c r="W586" i="1"/>
  <c r="X586" i="1" s="1"/>
  <c r="W587" i="1"/>
  <c r="X587" i="1" s="1"/>
  <c r="W588" i="1"/>
  <c r="X588" i="1" s="1"/>
  <c r="W589" i="1"/>
  <c r="X589" i="1" s="1"/>
  <c r="W590" i="1"/>
  <c r="W591" i="1"/>
  <c r="X591" i="1" s="1"/>
  <c r="W592" i="1"/>
  <c r="X592" i="1" s="1"/>
  <c r="W593" i="1"/>
  <c r="X593" i="1" s="1"/>
  <c r="W594" i="1"/>
  <c r="W595" i="1"/>
  <c r="X595" i="1" s="1"/>
  <c r="W596" i="1"/>
  <c r="X596" i="1" s="1"/>
  <c r="W597" i="1"/>
  <c r="X597" i="1" s="1"/>
  <c r="W598" i="1"/>
  <c r="X598" i="1" s="1"/>
  <c r="W599" i="1"/>
  <c r="W600" i="1"/>
  <c r="X600" i="1" s="1"/>
  <c r="W601" i="1"/>
  <c r="X601" i="1" s="1"/>
  <c r="W602" i="1"/>
  <c r="X602" i="1" s="1"/>
  <c r="W603" i="1"/>
  <c r="X603" i="1" s="1"/>
  <c r="W604" i="1"/>
  <c r="X604" i="1" s="1"/>
  <c r="W606" i="1"/>
  <c r="X606" i="1" s="1"/>
  <c r="W607" i="1"/>
  <c r="X607" i="1" s="1"/>
  <c r="W608" i="1"/>
  <c r="W609" i="1"/>
  <c r="X609" i="1" s="1"/>
  <c r="W610" i="1"/>
  <c r="X610" i="1" s="1"/>
  <c r="W613" i="1"/>
  <c r="X613" i="1" s="1"/>
  <c r="W615" i="1"/>
  <c r="X615" i="1" s="1"/>
  <c r="W616" i="1"/>
  <c r="X616" i="1" s="1"/>
  <c r="W617" i="1"/>
  <c r="X617" i="1" s="1"/>
  <c r="W618" i="1"/>
  <c r="W619" i="1"/>
  <c r="W620" i="1"/>
  <c r="X620" i="1" s="1"/>
  <c r="W622" i="1"/>
  <c r="X622" i="1" s="1"/>
  <c r="W626" i="1"/>
  <c r="X626" i="1" s="1"/>
  <c r="W627" i="1"/>
  <c r="X627" i="1" s="1"/>
  <c r="W628" i="1"/>
  <c r="X628" i="1" s="1"/>
  <c r="W629" i="1"/>
  <c r="W630" i="1"/>
  <c r="X630" i="1" s="1"/>
  <c r="W631" i="1"/>
  <c r="X631" i="1" s="1"/>
  <c r="W632" i="1"/>
  <c r="X632" i="1" s="1"/>
  <c r="W633" i="1"/>
  <c r="X633" i="1" s="1"/>
  <c r="W634" i="1"/>
  <c r="X634" i="1" s="1"/>
  <c r="W635" i="1"/>
  <c r="X635" i="1" s="1"/>
  <c r="W636" i="1"/>
  <c r="X636" i="1" s="1"/>
  <c r="W637" i="1"/>
  <c r="X637" i="1" s="1"/>
  <c r="W638" i="1"/>
  <c r="X638" i="1" s="1"/>
  <c r="W639" i="1"/>
  <c r="X639" i="1" s="1"/>
  <c r="W640" i="1"/>
  <c r="X640" i="1" s="1"/>
  <c r="W641" i="1"/>
  <c r="X641" i="1" s="1"/>
  <c r="W642" i="1"/>
  <c r="W643" i="1"/>
  <c r="X643" i="1" s="1"/>
  <c r="W644" i="1"/>
  <c r="X644" i="1" s="1"/>
  <c r="W645" i="1"/>
  <c r="X645" i="1" s="1"/>
  <c r="W646" i="1"/>
  <c r="X646" i="1" s="1"/>
  <c r="W647" i="1"/>
  <c r="X647" i="1" s="1"/>
  <c r="W648" i="1"/>
  <c r="X648" i="1" s="1"/>
  <c r="W649" i="1"/>
  <c r="X649" i="1" s="1"/>
  <c r="W650" i="1"/>
  <c r="X650" i="1" s="1"/>
  <c r="W651" i="1"/>
  <c r="X651" i="1" s="1"/>
  <c r="W652" i="1"/>
  <c r="W653" i="1"/>
  <c r="X653" i="1" s="1"/>
  <c r="W654" i="1"/>
  <c r="X654" i="1" s="1"/>
  <c r="W655" i="1"/>
  <c r="X655" i="1" s="1"/>
  <c r="W656" i="1"/>
  <c r="X656" i="1" s="1"/>
  <c r="W657" i="1"/>
  <c r="X657" i="1" s="1"/>
  <c r="W658" i="1"/>
  <c r="X658" i="1" s="1"/>
  <c r="W659" i="1"/>
  <c r="X659" i="1" s="1"/>
  <c r="W660" i="1"/>
  <c r="X660" i="1" s="1"/>
  <c r="W661" i="1"/>
  <c r="X661" i="1" s="1"/>
  <c r="W662" i="1"/>
  <c r="X662" i="1" s="1"/>
  <c r="W663" i="1"/>
  <c r="X663" i="1" s="1"/>
  <c r="W664" i="1"/>
  <c r="X664" i="1" s="1"/>
  <c r="W665" i="1"/>
  <c r="X665" i="1" s="1"/>
  <c r="W667" i="1"/>
  <c r="X667" i="1" s="1"/>
  <c r="W668" i="1"/>
  <c r="X668" i="1" s="1"/>
  <c r="W669" i="1"/>
  <c r="X669" i="1" s="1"/>
  <c r="W670" i="1"/>
  <c r="X670" i="1" s="1"/>
  <c r="W671" i="1"/>
  <c r="X671" i="1" s="1"/>
  <c r="W672" i="1"/>
  <c r="X672" i="1" s="1"/>
  <c r="W673" i="1"/>
  <c r="X673" i="1" s="1"/>
  <c r="W674" i="1"/>
  <c r="X674" i="1" s="1"/>
  <c r="W675" i="1"/>
  <c r="X675" i="1" s="1"/>
  <c r="W676" i="1"/>
  <c r="X676" i="1" s="1"/>
  <c r="W677" i="1"/>
  <c r="X677" i="1" s="1"/>
  <c r="W678" i="1"/>
  <c r="X678" i="1" s="1"/>
  <c r="W679" i="1"/>
  <c r="X679" i="1" s="1"/>
  <c r="W680" i="1"/>
  <c r="X680" i="1" s="1"/>
  <c r="W681" i="1"/>
  <c r="X681" i="1" s="1"/>
  <c r="W682" i="1"/>
  <c r="X682" i="1" s="1"/>
  <c r="W683" i="1"/>
  <c r="X683" i="1" s="1"/>
  <c r="W687" i="1"/>
  <c r="X687" i="1" s="1"/>
  <c r="W691" i="1"/>
  <c r="X691" i="1" s="1"/>
  <c r="W692" i="1"/>
  <c r="X692" i="1" s="1"/>
  <c r="W693" i="1"/>
  <c r="X693" i="1" s="1"/>
  <c r="W694" i="1"/>
  <c r="X694" i="1" s="1"/>
  <c r="W695" i="1"/>
  <c r="X695" i="1" s="1"/>
  <c r="W696" i="1"/>
  <c r="W697" i="1"/>
  <c r="X697" i="1" s="1"/>
  <c r="W698" i="1"/>
  <c r="X698" i="1" s="1"/>
  <c r="W699" i="1"/>
  <c r="X699" i="1" s="1"/>
  <c r="W700" i="1"/>
  <c r="X700" i="1" s="1"/>
  <c r="W701" i="1"/>
  <c r="X701" i="1" s="1"/>
  <c r="W702" i="1"/>
  <c r="X702" i="1" s="1"/>
  <c r="W703" i="1"/>
  <c r="X703" i="1" s="1"/>
  <c r="W704" i="1"/>
  <c r="X704" i="1" s="1"/>
  <c r="W705" i="1"/>
  <c r="X705" i="1" s="1"/>
  <c r="W706" i="1"/>
  <c r="X706" i="1" s="1"/>
  <c r="W707" i="1"/>
  <c r="X707" i="1" s="1"/>
  <c r="W708" i="1"/>
  <c r="X708" i="1" s="1"/>
  <c r="W709" i="1"/>
  <c r="X709" i="1" s="1"/>
  <c r="W710" i="1"/>
  <c r="X710" i="1" s="1"/>
  <c r="W711" i="1"/>
  <c r="X711" i="1" s="1"/>
  <c r="W712" i="1"/>
  <c r="X712" i="1" s="1"/>
  <c r="W713" i="1"/>
  <c r="X713" i="1" s="1"/>
  <c r="W714" i="1"/>
  <c r="X714" i="1" s="1"/>
  <c r="W715" i="1"/>
  <c r="X715" i="1" s="1"/>
  <c r="W716" i="1"/>
  <c r="X716" i="1" s="1"/>
  <c r="W717" i="1"/>
  <c r="X717" i="1" s="1"/>
  <c r="W718" i="1"/>
  <c r="X718" i="1" s="1"/>
  <c r="W719" i="1"/>
  <c r="X719" i="1" s="1"/>
  <c r="W720" i="1"/>
  <c r="X720" i="1" s="1"/>
  <c r="W721" i="1"/>
  <c r="X721" i="1" s="1"/>
  <c r="W722" i="1"/>
  <c r="X722" i="1" s="1"/>
  <c r="W723" i="1"/>
  <c r="X723" i="1" s="1"/>
  <c r="W724" i="1"/>
  <c r="X724" i="1" s="1"/>
  <c r="W725" i="1"/>
  <c r="X725" i="1" s="1"/>
  <c r="W726" i="1"/>
  <c r="X726" i="1" s="1"/>
  <c r="W727" i="1"/>
  <c r="X727" i="1" s="1"/>
  <c r="W728" i="1"/>
  <c r="X728" i="1" s="1"/>
  <c r="W729" i="1"/>
  <c r="X729" i="1" s="1"/>
  <c r="W730" i="1"/>
  <c r="X730" i="1" s="1"/>
  <c r="W731" i="1"/>
  <c r="X731" i="1" s="1"/>
  <c r="W732" i="1"/>
  <c r="X732" i="1" s="1"/>
  <c r="W733" i="1"/>
  <c r="X733" i="1" s="1"/>
  <c r="W734" i="1"/>
  <c r="X734" i="1" s="1"/>
  <c r="W735" i="1"/>
  <c r="X735" i="1" s="1"/>
  <c r="W736" i="1"/>
  <c r="X736" i="1" s="1"/>
  <c r="W737" i="1"/>
  <c r="X737" i="1" s="1"/>
  <c r="W738" i="1"/>
  <c r="X738" i="1" s="1"/>
  <c r="W739" i="1"/>
  <c r="X739" i="1" s="1"/>
  <c r="W740" i="1"/>
  <c r="X740" i="1" s="1"/>
  <c r="W741" i="1"/>
  <c r="X741" i="1" s="1"/>
  <c r="W742" i="1"/>
  <c r="X742" i="1" s="1"/>
  <c r="W743" i="1"/>
  <c r="X743" i="1" s="1"/>
  <c r="W744" i="1"/>
  <c r="X744" i="1" s="1"/>
  <c r="W745" i="1"/>
  <c r="X745" i="1" s="1"/>
  <c r="W746" i="1"/>
  <c r="X746" i="1" s="1"/>
  <c r="W747" i="1"/>
  <c r="X747" i="1" s="1"/>
  <c r="W748" i="1"/>
  <c r="X748" i="1" s="1"/>
  <c r="W749" i="1"/>
  <c r="W750" i="1"/>
  <c r="X750" i="1" s="1"/>
  <c r="W751" i="1"/>
  <c r="X751" i="1" s="1"/>
  <c r="W757" i="1"/>
  <c r="X757" i="1" s="1"/>
  <c r="W760" i="1"/>
  <c r="W761" i="1"/>
  <c r="X761" i="1" s="1"/>
  <c r="W762" i="1"/>
  <c r="X762" i="1" s="1"/>
  <c r="W763" i="1"/>
  <c r="X763" i="1" s="1"/>
  <c r="W764" i="1"/>
  <c r="X764" i="1" s="1"/>
  <c r="W765" i="1"/>
  <c r="X765" i="1" s="1"/>
  <c r="W766" i="1"/>
  <c r="X766" i="1" s="1"/>
  <c r="W767" i="1"/>
  <c r="X767" i="1" s="1"/>
  <c r="W768" i="1"/>
  <c r="X768" i="1" s="1"/>
  <c r="W769" i="1"/>
  <c r="X769" i="1" s="1"/>
  <c r="W770" i="1"/>
  <c r="W771" i="1"/>
  <c r="W772" i="1"/>
  <c r="X772" i="1" s="1"/>
  <c r="W773" i="1"/>
  <c r="X773" i="1" s="1"/>
  <c r="W774" i="1"/>
  <c r="X774" i="1" s="1"/>
  <c r="W775" i="1"/>
  <c r="X775" i="1" s="1"/>
  <c r="W776" i="1"/>
  <c r="X776" i="1" s="1"/>
  <c r="W777" i="1"/>
  <c r="X777" i="1" s="1"/>
  <c r="W778" i="1"/>
  <c r="X778" i="1" s="1"/>
  <c r="W779" i="1"/>
  <c r="W780" i="1"/>
  <c r="X780" i="1" s="1"/>
  <c r="W781" i="1"/>
  <c r="X781" i="1" s="1"/>
  <c r="W782" i="1"/>
  <c r="X782" i="1" s="1"/>
  <c r="W783" i="1"/>
  <c r="X783" i="1" s="1"/>
  <c r="W784" i="1"/>
  <c r="X784" i="1" s="1"/>
  <c r="W785" i="1"/>
  <c r="W786" i="1"/>
  <c r="X786" i="1" s="1"/>
  <c r="W787" i="1"/>
  <c r="X787" i="1" s="1"/>
  <c r="W788" i="1"/>
  <c r="X788" i="1" s="1"/>
  <c r="W789" i="1"/>
  <c r="X789" i="1" s="1"/>
  <c r="W790" i="1"/>
  <c r="X790" i="1" s="1"/>
  <c r="W791" i="1"/>
  <c r="X791" i="1" s="1"/>
  <c r="W792" i="1"/>
  <c r="X792" i="1" s="1"/>
  <c r="W793" i="1"/>
  <c r="X793" i="1" s="1"/>
  <c r="W794" i="1"/>
  <c r="X794" i="1" s="1"/>
  <c r="W795" i="1"/>
  <c r="X795" i="1" s="1"/>
  <c r="W796" i="1"/>
  <c r="X796" i="1" s="1"/>
  <c r="W797" i="1"/>
  <c r="X797" i="1" s="1"/>
  <c r="W798" i="1"/>
  <c r="X798" i="1" s="1"/>
  <c r="W799" i="1"/>
  <c r="X799" i="1" s="1"/>
  <c r="W800" i="1"/>
  <c r="W801" i="1"/>
  <c r="X801" i="1" s="1"/>
  <c r="W802" i="1"/>
  <c r="X802" i="1" s="1"/>
  <c r="W803" i="1"/>
  <c r="X803" i="1" s="1"/>
  <c r="W804" i="1"/>
  <c r="X804" i="1" s="1"/>
  <c r="W805" i="1"/>
  <c r="X805" i="1" s="1"/>
  <c r="W806" i="1"/>
  <c r="X806" i="1" s="1"/>
  <c r="W807" i="1"/>
  <c r="W808" i="1"/>
  <c r="X808" i="1" s="1"/>
  <c r="W809" i="1"/>
  <c r="X809" i="1" s="1"/>
  <c r="W810" i="1"/>
  <c r="X810" i="1" s="1"/>
  <c r="W811" i="1"/>
  <c r="X811" i="1" s="1"/>
  <c r="W812" i="1"/>
  <c r="X812" i="1" s="1"/>
  <c r="W813" i="1"/>
  <c r="X813" i="1" s="1"/>
  <c r="W814" i="1"/>
  <c r="X814" i="1" s="1"/>
  <c r="W817" i="1"/>
  <c r="X817" i="1" s="1"/>
  <c r="W820" i="1"/>
  <c r="X820" i="1" s="1"/>
  <c r="W822" i="1"/>
  <c r="X822" i="1" s="1"/>
  <c r="W823" i="1"/>
  <c r="X823" i="1" s="1"/>
  <c r="W824" i="1"/>
  <c r="X824" i="1" s="1"/>
  <c r="W825" i="1"/>
  <c r="X825" i="1" s="1"/>
  <c r="W826" i="1"/>
  <c r="X826" i="1" s="1"/>
  <c r="W827" i="1"/>
  <c r="X827" i="1" s="1"/>
  <c r="W830" i="1"/>
  <c r="X830" i="1" s="1"/>
  <c r="W831" i="1"/>
  <c r="X831" i="1" s="1"/>
  <c r="W832" i="1"/>
  <c r="X832" i="1" s="1"/>
  <c r="W833" i="1"/>
  <c r="W834" i="1"/>
  <c r="X834" i="1" s="1"/>
  <c r="W835" i="1"/>
  <c r="X835" i="1" s="1"/>
  <c r="W836" i="1"/>
  <c r="X836" i="1" s="1"/>
  <c r="W837" i="1"/>
  <c r="W838" i="1"/>
  <c r="X838" i="1" s="1"/>
  <c r="W839" i="1"/>
  <c r="X839" i="1" s="1"/>
  <c r="W840" i="1"/>
  <c r="W841" i="1"/>
  <c r="X841" i="1" s="1"/>
  <c r="W842" i="1"/>
  <c r="X842" i="1" s="1"/>
  <c r="W843" i="1"/>
  <c r="X843" i="1" s="1"/>
  <c r="W844" i="1"/>
  <c r="X844" i="1" s="1"/>
  <c r="W845" i="1"/>
  <c r="X845" i="1" s="1"/>
  <c r="W846" i="1"/>
  <c r="X846" i="1" s="1"/>
  <c r="W847" i="1"/>
  <c r="X847" i="1" s="1"/>
  <c r="W848" i="1"/>
  <c r="X848" i="1" s="1"/>
  <c r="W849" i="1"/>
  <c r="X849" i="1" s="1"/>
  <c r="W850" i="1"/>
  <c r="W851" i="1"/>
  <c r="W852" i="1"/>
  <c r="X852" i="1" s="1"/>
  <c r="W853" i="1"/>
  <c r="X853" i="1" s="1"/>
  <c r="W854" i="1"/>
  <c r="X854" i="1" s="1"/>
  <c r="W855" i="1"/>
  <c r="X855" i="1" s="1"/>
  <c r="W856" i="1"/>
  <c r="X856" i="1" s="1"/>
  <c r="W857" i="1"/>
  <c r="X857" i="1" s="1"/>
  <c r="W858" i="1"/>
  <c r="X858" i="1" s="1"/>
  <c r="W859" i="1"/>
  <c r="X859" i="1" s="1"/>
  <c r="W860" i="1"/>
  <c r="X860" i="1" s="1"/>
  <c r="W861" i="1"/>
  <c r="X861" i="1" s="1"/>
  <c r="W862" i="1"/>
  <c r="X862" i="1" s="1"/>
  <c r="W863" i="1"/>
  <c r="W864" i="1"/>
  <c r="W865" i="1"/>
  <c r="X865" i="1" s="1"/>
  <c r="W866" i="1"/>
  <c r="W867" i="1"/>
  <c r="X867" i="1" s="1"/>
  <c r="W868" i="1"/>
  <c r="W869" i="1"/>
  <c r="X869" i="1" s="1"/>
  <c r="W870" i="1"/>
  <c r="X870" i="1" s="1"/>
  <c r="W871" i="1"/>
  <c r="W872" i="1"/>
  <c r="X872" i="1" s="1"/>
  <c r="W873" i="1"/>
  <c r="W874" i="1"/>
  <c r="X874" i="1" s="1"/>
  <c r="W875" i="1"/>
  <c r="W876" i="1"/>
  <c r="W880" i="1"/>
  <c r="W881" i="1"/>
  <c r="W882" i="1"/>
  <c r="X882" i="1" s="1"/>
  <c r="A41" i="1" l="1"/>
  <c r="D41" i="1"/>
  <c r="W41" i="1"/>
  <c r="AA41" i="1"/>
  <c r="AA839" i="1" l="1"/>
  <c r="A839" i="1"/>
  <c r="AA838" i="1"/>
  <c r="A838" i="1"/>
  <c r="AA837" i="1"/>
  <c r="A837" i="1"/>
  <c r="AA836" i="1"/>
  <c r="A836" i="1"/>
  <c r="AA835" i="1"/>
  <c r="A835" i="1"/>
  <c r="AA834" i="1"/>
  <c r="A834" i="1"/>
  <c r="AA833" i="1"/>
  <c r="A833" i="1"/>
  <c r="AA832" i="1"/>
  <c r="A832" i="1"/>
  <c r="AA831" i="1"/>
  <c r="A831" i="1"/>
  <c r="AA830" i="1"/>
  <c r="A830" i="1"/>
  <c r="AA829" i="1"/>
  <c r="A829" i="1"/>
  <c r="AA828" i="1"/>
  <c r="A828" i="1"/>
  <c r="AA827" i="1"/>
  <c r="A827" i="1"/>
  <c r="AA826" i="1"/>
  <c r="A826" i="1"/>
  <c r="AA825" i="1"/>
  <c r="A825" i="1"/>
  <c r="AA824" i="1"/>
  <c r="A824" i="1"/>
  <c r="AA823" i="1"/>
  <c r="A823" i="1"/>
  <c r="AA822" i="1"/>
  <c r="A822" i="1"/>
  <c r="AA821" i="1"/>
  <c r="A821" i="1"/>
  <c r="AA820" i="1"/>
  <c r="A820" i="1"/>
  <c r="AA819" i="1"/>
  <c r="A819" i="1"/>
  <c r="AA818" i="1"/>
  <c r="A818" i="1"/>
  <c r="AA817" i="1"/>
  <c r="A817" i="1"/>
  <c r="AA816" i="1"/>
  <c r="A816" i="1"/>
  <c r="AA815" i="1"/>
  <c r="A815" i="1"/>
  <c r="AA814" i="1"/>
  <c r="A814" i="1"/>
  <c r="AA813" i="1"/>
  <c r="A813" i="1"/>
  <c r="AA812" i="1"/>
  <c r="A812" i="1"/>
  <c r="AA811" i="1"/>
  <c r="A811" i="1"/>
  <c r="AA810" i="1"/>
  <c r="A810" i="1"/>
  <c r="AA809" i="1"/>
  <c r="A809" i="1"/>
  <c r="AA808" i="1"/>
  <c r="A808" i="1"/>
  <c r="AA807" i="1"/>
  <c r="A807" i="1"/>
  <c r="AA806" i="1"/>
  <c r="A806" i="1"/>
  <c r="AA805" i="1"/>
  <c r="A805" i="1"/>
  <c r="AA804" i="1"/>
  <c r="A804" i="1"/>
  <c r="AA803" i="1"/>
  <c r="A803" i="1"/>
  <c r="AA802" i="1"/>
  <c r="A802" i="1"/>
  <c r="AA801" i="1"/>
  <c r="A801" i="1"/>
  <c r="AA800" i="1"/>
  <c r="A800" i="1"/>
  <c r="AA799" i="1"/>
  <c r="A799" i="1"/>
  <c r="AA798" i="1"/>
  <c r="A798" i="1"/>
  <c r="AA797" i="1"/>
  <c r="A797" i="1"/>
  <c r="AA796" i="1"/>
  <c r="A796" i="1"/>
  <c r="AA795" i="1"/>
  <c r="A795" i="1"/>
  <c r="AA794" i="1"/>
  <c r="A794" i="1"/>
  <c r="AA793" i="1"/>
  <c r="A793" i="1"/>
  <c r="AA792" i="1"/>
  <c r="A792" i="1"/>
  <c r="AA791" i="1"/>
  <c r="A791" i="1"/>
  <c r="AA790" i="1"/>
  <c r="A790" i="1"/>
  <c r="AA789" i="1"/>
  <c r="A789" i="1"/>
  <c r="AA788" i="1"/>
  <c r="A788" i="1"/>
  <c r="AA787" i="1"/>
  <c r="A787" i="1"/>
  <c r="AA786" i="1"/>
  <c r="A786" i="1"/>
  <c r="AA785" i="1"/>
  <c r="A785" i="1"/>
  <c r="AA784" i="1"/>
  <c r="A784" i="1"/>
  <c r="AA783" i="1"/>
  <c r="A783" i="1"/>
  <c r="AA782" i="1"/>
  <c r="A782" i="1"/>
  <c r="AA781" i="1"/>
  <c r="A781" i="1"/>
  <c r="AA780" i="1"/>
  <c r="A780" i="1"/>
  <c r="AA779" i="1"/>
  <c r="A779" i="1"/>
  <c r="AA778" i="1"/>
  <c r="A778" i="1"/>
  <c r="AA777" i="1"/>
  <c r="A777" i="1"/>
  <c r="AA776" i="1"/>
  <c r="A776" i="1"/>
  <c r="AA775" i="1"/>
  <c r="A775" i="1"/>
  <c r="D882" i="1" l="1"/>
  <c r="A882" i="1"/>
  <c r="D881" i="1"/>
  <c r="A881" i="1"/>
  <c r="D880" i="1"/>
  <c r="A880" i="1"/>
  <c r="D879" i="1"/>
  <c r="A879" i="1"/>
  <c r="D878" i="1"/>
  <c r="A878" i="1"/>
  <c r="D877" i="1"/>
  <c r="A877" i="1"/>
  <c r="D876" i="1"/>
  <c r="A876" i="1"/>
  <c r="D875" i="1"/>
  <c r="A875" i="1"/>
  <c r="D874" i="1"/>
  <c r="A874" i="1"/>
  <c r="D873" i="1"/>
  <c r="A873" i="1"/>
  <c r="D872" i="1"/>
  <c r="A872" i="1"/>
  <c r="D871" i="1"/>
  <c r="A871" i="1"/>
  <c r="D870" i="1"/>
  <c r="A870" i="1"/>
  <c r="D869" i="1"/>
  <c r="A869" i="1"/>
  <c r="D868" i="1"/>
  <c r="A868" i="1"/>
  <c r="D867" i="1"/>
  <c r="A867" i="1"/>
  <c r="D866" i="1"/>
  <c r="A866" i="1"/>
  <c r="D865" i="1"/>
  <c r="A865" i="1"/>
  <c r="D864" i="1"/>
  <c r="A864" i="1"/>
  <c r="D863" i="1"/>
  <c r="A863" i="1"/>
  <c r="D862" i="1"/>
  <c r="A862" i="1"/>
  <c r="A861" i="1"/>
  <c r="A860" i="1"/>
  <c r="A859" i="1"/>
  <c r="A858" i="1"/>
  <c r="A857" i="1"/>
  <c r="A856" i="1"/>
  <c r="A855" i="1"/>
  <c r="A854" i="1"/>
  <c r="A853" i="1"/>
  <c r="A852" i="1"/>
  <c r="A851" i="1"/>
  <c r="A850" i="1"/>
  <c r="A849" i="1"/>
  <c r="A848" i="1"/>
  <c r="A847" i="1"/>
  <c r="A846" i="1"/>
  <c r="A845" i="1"/>
  <c r="A844" i="1"/>
  <c r="A843" i="1"/>
  <c r="A842" i="1"/>
  <c r="A841" i="1"/>
  <c r="A840" i="1"/>
  <c r="D307" i="1"/>
  <c r="A307" i="1"/>
  <c r="D306" i="1"/>
  <c r="A306" i="1"/>
  <c r="D305" i="1"/>
  <c r="A305" i="1"/>
  <c r="D304" i="1"/>
  <c r="A304" i="1"/>
  <c r="D303" i="1"/>
  <c r="A303" i="1"/>
  <c r="D302" i="1"/>
  <c r="A302" i="1"/>
  <c r="D301" i="1"/>
  <c r="A301" i="1"/>
  <c r="D300" i="1"/>
  <c r="A300" i="1"/>
  <c r="D299" i="1"/>
  <c r="A299" i="1"/>
  <c r="D298" i="1"/>
  <c r="A298" i="1"/>
  <c r="D297" i="1"/>
  <c r="A297" i="1"/>
  <c r="D296" i="1"/>
  <c r="A296" i="1"/>
  <c r="D295" i="1"/>
  <c r="A295" i="1"/>
  <c r="D294" i="1"/>
  <c r="A294" i="1"/>
  <c r="D293" i="1"/>
  <c r="A293" i="1"/>
  <c r="D292" i="1"/>
  <c r="A292" i="1"/>
  <c r="D291" i="1"/>
  <c r="A291" i="1"/>
  <c r="D290" i="1"/>
  <c r="A290" i="1"/>
  <c r="D289" i="1"/>
  <c r="A289" i="1"/>
  <c r="D288" i="1"/>
  <c r="A288" i="1"/>
  <c r="D287" i="1"/>
  <c r="A287" i="1"/>
  <c r="D286" i="1"/>
  <c r="A286" i="1"/>
  <c r="D285" i="1"/>
  <c r="A285" i="1"/>
  <c r="D284" i="1"/>
  <c r="A284" i="1"/>
  <c r="D283" i="1"/>
  <c r="A283" i="1"/>
  <c r="D282" i="1"/>
  <c r="A282" i="1"/>
  <c r="D281" i="1"/>
  <c r="A281" i="1"/>
  <c r="D280" i="1"/>
  <c r="A280" i="1"/>
  <c r="D279" i="1"/>
  <c r="A279" i="1"/>
  <c r="D278" i="1"/>
  <c r="A278" i="1"/>
  <c r="D277" i="1"/>
  <c r="A277" i="1"/>
  <c r="D276" i="1"/>
  <c r="A276" i="1"/>
  <c r="D275" i="1"/>
  <c r="A275" i="1"/>
  <c r="D274" i="1"/>
  <c r="A274" i="1"/>
  <c r="D273" i="1"/>
  <c r="A273" i="1"/>
  <c r="D272" i="1"/>
  <c r="A272" i="1"/>
  <c r="D271" i="1"/>
  <c r="A271" i="1"/>
  <c r="D270" i="1"/>
  <c r="A270" i="1"/>
  <c r="D269" i="1"/>
  <c r="A269" i="1"/>
  <c r="D268" i="1"/>
  <c r="A268" i="1"/>
  <c r="D267" i="1"/>
  <c r="A267" i="1"/>
  <c r="D266" i="1"/>
  <c r="A266" i="1"/>
  <c r="D265" i="1"/>
  <c r="A265" i="1"/>
  <c r="D264" i="1"/>
  <c r="A264" i="1"/>
  <c r="D263" i="1"/>
  <c r="A263" i="1"/>
  <c r="D262" i="1"/>
  <c r="A262" i="1"/>
  <c r="D261" i="1"/>
  <c r="A261" i="1"/>
  <c r="D260" i="1"/>
  <c r="A260" i="1"/>
  <c r="D259" i="1"/>
  <c r="A259" i="1"/>
  <c r="D258" i="1"/>
  <c r="A258" i="1"/>
  <c r="D257" i="1"/>
  <c r="A257" i="1"/>
  <c r="D256" i="1"/>
  <c r="A256" i="1"/>
  <c r="D255" i="1"/>
  <c r="A255" i="1"/>
  <c r="D254" i="1"/>
  <c r="A254" i="1"/>
  <c r="D253" i="1"/>
  <c r="A253" i="1"/>
  <c r="D252" i="1"/>
  <c r="A252" i="1"/>
  <c r="D251" i="1"/>
  <c r="A251" i="1"/>
  <c r="D250" i="1"/>
  <c r="A250" i="1"/>
  <c r="D249" i="1"/>
  <c r="A249" i="1"/>
  <c r="D248" i="1"/>
  <c r="A248" i="1"/>
  <c r="D247" i="1"/>
  <c r="A247" i="1"/>
  <c r="D246" i="1"/>
  <c r="A246" i="1"/>
  <c r="D245" i="1"/>
  <c r="A245" i="1"/>
  <c r="D244" i="1"/>
  <c r="A244" i="1"/>
  <c r="D243" i="1"/>
  <c r="A243" i="1"/>
  <c r="D242" i="1"/>
  <c r="A242" i="1"/>
  <c r="D241" i="1"/>
  <c r="A241" i="1"/>
  <c r="D240" i="1"/>
  <c r="A240" i="1"/>
  <c r="D239" i="1"/>
  <c r="A239" i="1"/>
  <c r="D238" i="1"/>
  <c r="A238" i="1"/>
  <c r="D237" i="1"/>
  <c r="A237" i="1"/>
  <c r="D236" i="1"/>
  <c r="A236" i="1"/>
  <c r="D235" i="1"/>
  <c r="A235" i="1"/>
  <c r="D234" i="1"/>
  <c r="A234" i="1"/>
  <c r="D233" i="1"/>
  <c r="A233" i="1"/>
  <c r="D232" i="1"/>
  <c r="A232" i="1"/>
  <c r="D231" i="1"/>
  <c r="A231" i="1"/>
  <c r="D230" i="1"/>
  <c r="A230" i="1"/>
  <c r="D229" i="1"/>
  <c r="A229" i="1"/>
  <c r="D228" i="1"/>
  <c r="A228" i="1"/>
  <c r="D227" i="1"/>
  <c r="A227" i="1"/>
  <c r="D226" i="1"/>
  <c r="A226" i="1"/>
  <c r="D225" i="1"/>
  <c r="A225" i="1"/>
  <c r="D224" i="1"/>
  <c r="A224" i="1"/>
  <c r="D223" i="1"/>
  <c r="A223" i="1"/>
  <c r="D222" i="1"/>
  <c r="A222" i="1"/>
  <c r="D221" i="1"/>
  <c r="A221" i="1"/>
  <c r="D220" i="1"/>
  <c r="A220" i="1"/>
  <c r="D219" i="1"/>
  <c r="A219" i="1"/>
  <c r="D218" i="1"/>
  <c r="A218" i="1"/>
  <c r="D217" i="1"/>
  <c r="A217" i="1"/>
  <c r="D216" i="1"/>
  <c r="A216" i="1"/>
  <c r="D215" i="1"/>
  <c r="A215" i="1"/>
  <c r="D214" i="1"/>
  <c r="A214" i="1"/>
  <c r="D213" i="1"/>
  <c r="A213" i="1"/>
  <c r="D212" i="1"/>
  <c r="A212" i="1"/>
  <c r="D211" i="1"/>
  <c r="A211" i="1"/>
  <c r="D210" i="1"/>
  <c r="A210" i="1"/>
  <c r="D209" i="1"/>
  <c r="A209" i="1"/>
  <c r="D208" i="1"/>
  <c r="A208" i="1"/>
  <c r="D207" i="1"/>
  <c r="A207" i="1"/>
  <c r="D206" i="1"/>
  <c r="A206" i="1"/>
  <c r="D205" i="1"/>
  <c r="A205" i="1"/>
  <c r="D204" i="1"/>
  <c r="A204" i="1"/>
  <c r="D203" i="1"/>
  <c r="A203" i="1"/>
  <c r="D202" i="1"/>
  <c r="A202" i="1"/>
  <c r="D201" i="1"/>
  <c r="A201" i="1"/>
  <c r="D200" i="1"/>
  <c r="A200" i="1"/>
  <c r="D199" i="1"/>
  <c r="A199" i="1"/>
  <c r="D198" i="1"/>
  <c r="A198" i="1"/>
  <c r="D197" i="1"/>
  <c r="A197" i="1"/>
  <c r="D196" i="1"/>
  <c r="A196" i="1"/>
  <c r="D195" i="1"/>
  <c r="A195" i="1"/>
  <c r="D194" i="1"/>
  <c r="A194" i="1"/>
  <c r="D193" i="1"/>
  <c r="A193" i="1"/>
  <c r="D192" i="1"/>
  <c r="A192" i="1"/>
  <c r="D191" i="1"/>
  <c r="A191" i="1"/>
  <c r="D190" i="1"/>
  <c r="A190" i="1"/>
  <c r="D189" i="1"/>
  <c r="A189" i="1"/>
  <c r="D188" i="1"/>
  <c r="A188" i="1"/>
  <c r="D187" i="1"/>
  <c r="A187" i="1"/>
  <c r="D186" i="1"/>
  <c r="A186" i="1"/>
  <c r="D185" i="1"/>
  <c r="A185" i="1"/>
  <c r="D184" i="1"/>
  <c r="A184" i="1"/>
  <c r="D183" i="1"/>
  <c r="A183" i="1"/>
  <c r="D182" i="1"/>
  <c r="A182" i="1"/>
  <c r="D181" i="1"/>
  <c r="A181" i="1"/>
  <c r="D180" i="1"/>
  <c r="A180" i="1"/>
  <c r="D179" i="1"/>
  <c r="A179" i="1"/>
  <c r="D178" i="1"/>
  <c r="A178" i="1"/>
  <c r="D177" i="1"/>
  <c r="A177" i="1"/>
  <c r="D176" i="1"/>
  <c r="A176" i="1"/>
  <c r="D175" i="1"/>
  <c r="A175" i="1"/>
  <c r="D174" i="1"/>
  <c r="A174" i="1"/>
  <c r="D173" i="1"/>
  <c r="A173" i="1"/>
  <c r="D172" i="1"/>
  <c r="A172" i="1"/>
  <c r="D171" i="1"/>
  <c r="A171" i="1"/>
  <c r="D170" i="1"/>
  <c r="A170" i="1"/>
  <c r="D169" i="1"/>
  <c r="A169" i="1"/>
  <c r="D168" i="1"/>
  <c r="A168" i="1"/>
  <c r="D167" i="1"/>
  <c r="A167" i="1"/>
  <c r="D166" i="1"/>
  <c r="A166" i="1"/>
  <c r="D165" i="1"/>
  <c r="A165" i="1"/>
  <c r="D164" i="1"/>
  <c r="A164" i="1"/>
  <c r="D163" i="1"/>
  <c r="A163" i="1"/>
  <c r="D162" i="1"/>
  <c r="A162" i="1"/>
  <c r="D161" i="1"/>
  <c r="A161" i="1"/>
  <c r="D160" i="1"/>
  <c r="A160" i="1"/>
  <c r="D159" i="1"/>
  <c r="A159" i="1"/>
  <c r="D158" i="1"/>
  <c r="A158" i="1"/>
  <c r="D157" i="1"/>
  <c r="A157" i="1"/>
  <c r="D156" i="1"/>
  <c r="A156" i="1"/>
  <c r="D155" i="1"/>
  <c r="A155" i="1"/>
  <c r="D154" i="1"/>
  <c r="A154" i="1"/>
  <c r="D153" i="1"/>
  <c r="A153" i="1"/>
  <c r="D152" i="1"/>
  <c r="A152" i="1"/>
  <c r="D151" i="1"/>
  <c r="A151" i="1"/>
  <c r="D150" i="1"/>
  <c r="A150" i="1"/>
  <c r="D149" i="1"/>
  <c r="A149" i="1"/>
  <c r="D148" i="1"/>
  <c r="A148" i="1"/>
  <c r="D147" i="1"/>
  <c r="A147" i="1"/>
  <c r="D146" i="1"/>
  <c r="A146" i="1"/>
  <c r="D145" i="1"/>
  <c r="A145" i="1"/>
  <c r="D144" i="1"/>
  <c r="A144" i="1"/>
  <c r="D143" i="1"/>
  <c r="A143" i="1"/>
  <c r="D142" i="1"/>
  <c r="A142" i="1"/>
  <c r="D141" i="1"/>
  <c r="A141" i="1"/>
  <c r="D140" i="1"/>
  <c r="A140" i="1"/>
  <c r="D139" i="1"/>
  <c r="A139" i="1"/>
  <c r="D138" i="1"/>
  <c r="A138" i="1"/>
  <c r="D137" i="1"/>
  <c r="A137" i="1"/>
  <c r="D136" i="1"/>
  <c r="A136" i="1"/>
  <c r="D135" i="1"/>
  <c r="A135" i="1"/>
  <c r="D134" i="1"/>
  <c r="A134" i="1"/>
  <c r="D133" i="1"/>
  <c r="A133" i="1"/>
  <c r="D132" i="1"/>
  <c r="A132" i="1"/>
  <c r="D131" i="1"/>
  <c r="A131" i="1"/>
  <c r="D130" i="1"/>
  <c r="A130" i="1"/>
  <c r="D129" i="1"/>
  <c r="A129" i="1"/>
  <c r="D128" i="1"/>
  <c r="A128" i="1"/>
  <c r="D127" i="1"/>
  <c r="A127" i="1"/>
  <c r="D126" i="1"/>
  <c r="A126" i="1"/>
  <c r="D125" i="1"/>
  <c r="A125" i="1"/>
  <c r="D124" i="1"/>
  <c r="A124" i="1"/>
  <c r="D123" i="1"/>
  <c r="A123" i="1"/>
  <c r="D122" i="1"/>
  <c r="A122" i="1"/>
  <c r="D121" i="1"/>
  <c r="A121" i="1"/>
  <c r="D120" i="1"/>
  <c r="A120" i="1"/>
  <c r="D119" i="1"/>
  <c r="A119" i="1"/>
  <c r="D118" i="1"/>
  <c r="A118" i="1"/>
  <c r="D117" i="1"/>
  <c r="A117" i="1"/>
  <c r="D116" i="1"/>
  <c r="A116" i="1"/>
  <c r="D115" i="1"/>
  <c r="A115" i="1"/>
  <c r="D114" i="1"/>
  <c r="A114" i="1"/>
  <c r="D113" i="1"/>
  <c r="A113" i="1"/>
  <c r="D112" i="1"/>
  <c r="A112" i="1"/>
  <c r="D111" i="1"/>
  <c r="A111" i="1"/>
  <c r="D110" i="1"/>
  <c r="A110" i="1"/>
  <c r="D109" i="1"/>
  <c r="A109" i="1"/>
  <c r="D108" i="1"/>
  <c r="A108" i="1"/>
  <c r="D107" i="1"/>
  <c r="A107" i="1"/>
  <c r="D106" i="1"/>
  <c r="A106" i="1"/>
  <c r="D105" i="1"/>
  <c r="A105" i="1"/>
  <c r="D104" i="1"/>
  <c r="A104" i="1"/>
  <c r="D103" i="1"/>
  <c r="A103" i="1"/>
  <c r="D102" i="1"/>
  <c r="A102" i="1"/>
  <c r="D101" i="1"/>
  <c r="A101" i="1"/>
  <c r="D100" i="1"/>
  <c r="A100" i="1"/>
  <c r="D99" i="1"/>
  <c r="A99" i="1"/>
  <c r="D98" i="1"/>
  <c r="A98" i="1"/>
  <c r="D97" i="1"/>
  <c r="A97" i="1"/>
  <c r="D96" i="1"/>
  <c r="A96" i="1"/>
  <c r="D95" i="1"/>
  <c r="A95" i="1"/>
  <c r="D94" i="1"/>
  <c r="A94" i="1"/>
  <c r="D93" i="1"/>
  <c r="A93" i="1"/>
  <c r="D92" i="1"/>
  <c r="A92" i="1"/>
  <c r="D91" i="1"/>
  <c r="A91" i="1"/>
  <c r="D90" i="1"/>
  <c r="A90" i="1"/>
  <c r="D89" i="1"/>
  <c r="A89" i="1"/>
  <c r="D88" i="1"/>
  <c r="A88" i="1"/>
  <c r="D87" i="1"/>
  <c r="A87" i="1"/>
  <c r="D86" i="1"/>
  <c r="A86" i="1"/>
  <c r="D85" i="1"/>
  <c r="A85" i="1"/>
  <c r="D84" i="1"/>
  <c r="A84" i="1"/>
  <c r="D83" i="1"/>
  <c r="A83" i="1"/>
  <c r="D82" i="1"/>
  <c r="A82" i="1"/>
  <c r="D81" i="1"/>
  <c r="A81" i="1"/>
  <c r="D80" i="1"/>
  <c r="A80" i="1"/>
  <c r="D79" i="1"/>
  <c r="A79" i="1"/>
  <c r="D78" i="1"/>
  <c r="A78" i="1"/>
  <c r="D77" i="1"/>
  <c r="A77" i="1"/>
  <c r="D76" i="1"/>
  <c r="A76" i="1"/>
  <c r="D75" i="1"/>
  <c r="A75" i="1"/>
  <c r="D74" i="1"/>
  <c r="A74" i="1"/>
  <c r="D73" i="1"/>
  <c r="A73" i="1"/>
  <c r="D72" i="1"/>
  <c r="A72" i="1"/>
  <c r="D71" i="1"/>
  <c r="A71" i="1"/>
  <c r="D70" i="1"/>
  <c r="A70" i="1"/>
  <c r="D69" i="1"/>
  <c r="A69" i="1"/>
  <c r="D68" i="1"/>
  <c r="A68" i="1"/>
  <c r="D67" i="1"/>
  <c r="A67" i="1"/>
  <c r="D66" i="1"/>
  <c r="A66" i="1"/>
  <c r="D65" i="1"/>
  <c r="A65" i="1"/>
  <c r="D64" i="1"/>
  <c r="A64" i="1"/>
  <c r="D63" i="1"/>
  <c r="A63" i="1"/>
  <c r="D62" i="1"/>
  <c r="A62" i="1"/>
  <c r="D61" i="1"/>
  <c r="A61" i="1"/>
  <c r="D60" i="1"/>
  <c r="A60" i="1"/>
  <c r="D59" i="1"/>
  <c r="A59" i="1"/>
  <c r="D58" i="1"/>
  <c r="A58" i="1"/>
  <c r="D57" i="1"/>
  <c r="A57" i="1"/>
  <c r="D56" i="1"/>
  <c r="A56" i="1"/>
  <c r="D55" i="1"/>
  <c r="A55" i="1"/>
  <c r="D54" i="1"/>
  <c r="A54" i="1"/>
  <c r="D53" i="1"/>
  <c r="A53" i="1"/>
  <c r="D52" i="1"/>
  <c r="A52" i="1"/>
  <c r="D51" i="1"/>
  <c r="A51" i="1"/>
  <c r="D50" i="1"/>
  <c r="A50" i="1"/>
  <c r="D49" i="1"/>
  <c r="A49" i="1"/>
  <c r="D48" i="1"/>
  <c r="A48" i="1"/>
  <c r="D47" i="1"/>
  <c r="A47" i="1"/>
  <c r="D46" i="1"/>
  <c r="A46" i="1"/>
  <c r="D45" i="1"/>
  <c r="A45" i="1"/>
  <c r="D44" i="1"/>
  <c r="A44" i="1"/>
  <c r="D43" i="1"/>
  <c r="A43" i="1"/>
  <c r="D42" i="1"/>
  <c r="A42" i="1"/>
  <c r="D40" i="1"/>
  <c r="A40" i="1"/>
  <c r="D39" i="1"/>
  <c r="A39" i="1"/>
  <c r="D38" i="1"/>
  <c r="A38" i="1"/>
  <c r="D37" i="1"/>
  <c r="A37" i="1"/>
  <c r="D36" i="1"/>
  <c r="A36" i="1"/>
  <c r="D35" i="1"/>
  <c r="A35" i="1"/>
  <c r="D34" i="1"/>
  <c r="A34" i="1"/>
  <c r="D33" i="1"/>
  <c r="A33" i="1"/>
  <c r="D32" i="1"/>
  <c r="A32" i="1"/>
  <c r="D31" i="1"/>
  <c r="A31" i="1"/>
  <c r="D30" i="1"/>
  <c r="A30" i="1"/>
  <c r="D29" i="1"/>
  <c r="A29" i="1"/>
  <c r="D28" i="1"/>
  <c r="A28" i="1"/>
  <c r="D27" i="1"/>
  <c r="A27" i="1"/>
  <c r="D26" i="1"/>
  <c r="A26" i="1"/>
  <c r="D25" i="1"/>
  <c r="A25" i="1"/>
  <c r="D24" i="1"/>
  <c r="A24" i="1"/>
  <c r="D23" i="1"/>
  <c r="A23" i="1"/>
  <c r="D22" i="1"/>
  <c r="A22" i="1"/>
  <c r="D21" i="1"/>
  <c r="A21" i="1"/>
  <c r="D20" i="1"/>
  <c r="A20" i="1"/>
  <c r="D19" i="1"/>
  <c r="A19" i="1"/>
  <c r="D18" i="1"/>
  <c r="A18" i="1"/>
  <c r="D17" i="1"/>
  <c r="A17" i="1"/>
  <c r="D16" i="1"/>
  <c r="C16" i="1"/>
  <c r="B16" i="1" s="1"/>
  <c r="A16" i="1"/>
  <c r="U14" i="1"/>
  <c r="Y14" i="1" s="1"/>
  <c r="D14" i="1"/>
  <c r="A14" i="1"/>
  <c r="C14" i="1" s="1"/>
  <c r="L14" i="1" l="1"/>
  <c r="O14" i="1" s="1"/>
  <c r="L16" i="1"/>
  <c r="G16" i="1"/>
  <c r="E16" i="1"/>
  <c r="H16" i="1"/>
  <c r="F16" i="1"/>
  <c r="C17" i="1"/>
  <c r="B14" i="1"/>
  <c r="E14" i="1"/>
  <c r="F14" i="1"/>
  <c r="G14" i="1"/>
  <c r="I14" i="1" l="1"/>
  <c r="I16" i="1"/>
  <c r="B17" i="1"/>
  <c r="G17" i="1"/>
  <c r="F17" i="1"/>
  <c r="E17" i="1"/>
  <c r="L17" i="1"/>
  <c r="H17" i="1"/>
  <c r="J14" i="1"/>
  <c r="K14" i="1"/>
  <c r="J16" i="1"/>
  <c r="K16" i="1"/>
  <c r="I17" i="1" l="1"/>
  <c r="J17" i="1"/>
  <c r="K17" i="1"/>
  <c r="C18" i="1"/>
  <c r="E18" i="1" l="1"/>
  <c r="C19" i="1"/>
  <c r="L18" i="1"/>
  <c r="B18" i="1"/>
  <c r="G18" i="1"/>
  <c r="F18" i="1"/>
  <c r="I18" i="1" l="1"/>
  <c r="E19" i="1"/>
  <c r="B19" i="1"/>
  <c r="C20" i="1" s="1"/>
  <c r="L19" i="1"/>
  <c r="F19" i="1"/>
  <c r="G19" i="1"/>
  <c r="J18" i="1"/>
  <c r="K18" i="1"/>
  <c r="I19" i="1" l="1"/>
  <c r="G20" i="1"/>
  <c r="F20" i="1"/>
  <c r="E20" i="1"/>
  <c r="B20" i="1"/>
  <c r="L20" i="1"/>
  <c r="K19" i="1"/>
  <c r="J19" i="1"/>
  <c r="I20" i="1" l="1"/>
  <c r="C21" i="1"/>
  <c r="K20" i="1"/>
  <c r="J20" i="1"/>
  <c r="G21" i="1" l="1"/>
  <c r="F21" i="1"/>
  <c r="E21" i="1"/>
  <c r="B21" i="1"/>
  <c r="C22" i="1"/>
  <c r="L21" i="1"/>
  <c r="I21" i="1" l="1"/>
  <c r="G22" i="1"/>
  <c r="F22" i="1"/>
  <c r="C23" i="1"/>
  <c r="B22" i="1"/>
  <c r="E22" i="1"/>
  <c r="L22" i="1"/>
  <c r="J21" i="1"/>
  <c r="K21" i="1"/>
  <c r="I22" i="1" l="1"/>
  <c r="K22" i="1"/>
  <c r="J22" i="1"/>
  <c r="B23" i="1"/>
  <c r="C24" i="1"/>
  <c r="F23" i="1"/>
  <c r="E23" i="1"/>
  <c r="L23" i="1"/>
  <c r="G23" i="1"/>
  <c r="I23" i="1" l="1"/>
  <c r="J23" i="1"/>
  <c r="K23" i="1"/>
  <c r="L24" i="1"/>
  <c r="G24" i="1"/>
  <c r="F24" i="1"/>
  <c r="E24" i="1"/>
  <c r="B24" i="1"/>
  <c r="I24" i="1" l="1"/>
  <c r="C25" i="1"/>
  <c r="K24" i="1"/>
  <c r="J24" i="1"/>
  <c r="G25" i="1" l="1"/>
  <c r="F25" i="1"/>
  <c r="E25" i="1"/>
  <c r="B25" i="1"/>
  <c r="C26" i="1"/>
  <c r="L25" i="1"/>
  <c r="I25" i="1" l="1"/>
  <c r="C27" i="1"/>
  <c r="L26" i="1"/>
  <c r="F26" i="1"/>
  <c r="G26" i="1"/>
  <c r="B26" i="1"/>
  <c r="E26" i="1"/>
  <c r="J25" i="1"/>
  <c r="K25" i="1"/>
  <c r="I26" i="1" l="1"/>
  <c r="K26" i="1"/>
  <c r="J26" i="1"/>
  <c r="F27" i="1"/>
  <c r="E27" i="1"/>
  <c r="B27" i="1"/>
  <c r="G27" i="1"/>
  <c r="L27" i="1"/>
  <c r="I27" i="1" s="1"/>
  <c r="C28" i="1" l="1"/>
  <c r="K27" i="1"/>
  <c r="J27" i="1"/>
  <c r="G28" i="1" l="1"/>
  <c r="F28" i="1"/>
  <c r="E28" i="1"/>
  <c r="L28" i="1"/>
  <c r="B28" i="1"/>
  <c r="C29" i="1" s="1"/>
  <c r="F29" i="1" l="1"/>
  <c r="E29" i="1"/>
  <c r="G29" i="1"/>
  <c r="B29" i="1"/>
  <c r="L29" i="1"/>
  <c r="I28" i="1"/>
  <c r="J28" i="1"/>
  <c r="K28" i="1"/>
  <c r="I29" i="1" l="1"/>
  <c r="C30" i="1"/>
  <c r="K29" i="1"/>
  <c r="J29" i="1"/>
  <c r="E30" i="1" l="1"/>
  <c r="G30" i="1"/>
  <c r="F30" i="1"/>
  <c r="B30" i="1"/>
  <c r="C31" i="1"/>
  <c r="L30" i="1"/>
  <c r="I30" i="1" l="1"/>
  <c r="K30" i="1"/>
  <c r="J30" i="1"/>
  <c r="E31" i="1"/>
  <c r="F31" i="1"/>
  <c r="G31" i="1"/>
  <c r="B31" i="1"/>
  <c r="L31" i="1"/>
  <c r="I31" i="1" l="1"/>
  <c r="C32" i="1"/>
  <c r="K31" i="1"/>
  <c r="J31" i="1"/>
  <c r="B32" i="1" l="1"/>
  <c r="G32" i="1"/>
  <c r="F32" i="1"/>
  <c r="E32" i="1"/>
  <c r="C33" i="1"/>
  <c r="L32" i="1"/>
  <c r="I32" i="1" l="1"/>
  <c r="K32" i="1"/>
  <c r="J32" i="1"/>
  <c r="E33" i="1"/>
  <c r="C34" i="1"/>
  <c r="G33" i="1"/>
  <c r="L33" i="1"/>
  <c r="F33" i="1"/>
  <c r="B33" i="1"/>
  <c r="I33" i="1" l="1"/>
  <c r="K33" i="1"/>
  <c r="J33" i="1"/>
  <c r="G34" i="1"/>
  <c r="F34" i="1"/>
  <c r="B34" i="1"/>
  <c r="E34" i="1"/>
  <c r="C35" i="1"/>
  <c r="L34" i="1"/>
  <c r="I34" i="1" l="1"/>
  <c r="C36" i="1"/>
  <c r="E35" i="1"/>
  <c r="B35" i="1"/>
  <c r="G35" i="1"/>
  <c r="F35" i="1"/>
  <c r="L35" i="1"/>
  <c r="K34" i="1"/>
  <c r="J34" i="1"/>
  <c r="I35" i="1" l="1"/>
  <c r="K35" i="1"/>
  <c r="J35" i="1"/>
  <c r="G36" i="1"/>
  <c r="F36" i="1"/>
  <c r="E36" i="1"/>
  <c r="B36" i="1"/>
  <c r="C37" i="1"/>
  <c r="L36" i="1"/>
  <c r="I36" i="1" l="1"/>
  <c r="G37" i="1"/>
  <c r="F37" i="1"/>
  <c r="E37" i="1"/>
  <c r="C38" i="1"/>
  <c r="B37" i="1"/>
  <c r="L37" i="1"/>
  <c r="I37" i="1" s="1"/>
  <c r="K36" i="1"/>
  <c r="J36" i="1"/>
  <c r="C39" i="1" l="1"/>
  <c r="G38" i="1"/>
  <c r="F38" i="1"/>
  <c r="E38" i="1"/>
  <c r="B38" i="1"/>
  <c r="L38" i="1"/>
  <c r="K37" i="1"/>
  <c r="J37" i="1"/>
  <c r="K38" i="1" l="1"/>
  <c r="J38" i="1"/>
  <c r="I38" i="1"/>
  <c r="C40" i="1"/>
  <c r="L39" i="1"/>
  <c r="B39" i="1"/>
  <c r="G39" i="1"/>
  <c r="F39" i="1"/>
  <c r="E39" i="1"/>
  <c r="I39" i="1" l="1"/>
  <c r="G40" i="1"/>
  <c r="F40" i="1"/>
  <c r="E40" i="1"/>
  <c r="B40" i="1"/>
  <c r="L40" i="1"/>
  <c r="J39" i="1"/>
  <c r="K39" i="1"/>
  <c r="I40" i="1" l="1"/>
  <c r="K40" i="1"/>
  <c r="J40" i="1"/>
  <c r="C41" i="1"/>
  <c r="E41" i="1" l="1"/>
  <c r="F41" i="1"/>
  <c r="G41" i="1"/>
  <c r="B41" i="1"/>
  <c r="L41" i="1"/>
  <c r="C42" i="1"/>
  <c r="I41" i="1" l="1"/>
  <c r="J41" i="1"/>
  <c r="K41" i="1"/>
  <c r="G42" i="1"/>
  <c r="F42" i="1"/>
  <c r="E42" i="1"/>
  <c r="B42" i="1"/>
  <c r="C43" i="1"/>
  <c r="L42" i="1"/>
  <c r="I42" i="1" l="1"/>
  <c r="C44" i="1"/>
  <c r="L43" i="1"/>
  <c r="E43" i="1"/>
  <c r="G43" i="1"/>
  <c r="F43" i="1"/>
  <c r="B43" i="1"/>
  <c r="K42" i="1"/>
  <c r="J42" i="1"/>
  <c r="I43" i="1" l="1"/>
  <c r="K43" i="1"/>
  <c r="J43" i="1"/>
  <c r="E44" i="1"/>
  <c r="B44" i="1"/>
  <c r="G44" i="1"/>
  <c r="F44" i="1"/>
  <c r="C45" i="1"/>
  <c r="L44" i="1"/>
  <c r="I44" i="1" l="1"/>
  <c r="J44" i="1"/>
  <c r="K44" i="1"/>
  <c r="G45" i="1"/>
  <c r="F45" i="1"/>
  <c r="E45" i="1"/>
  <c r="B45" i="1"/>
  <c r="C46" i="1" s="1"/>
  <c r="L45" i="1"/>
  <c r="I45" i="1" l="1"/>
  <c r="C47" i="1"/>
  <c r="G46" i="1"/>
  <c r="F46" i="1"/>
  <c r="E46" i="1"/>
  <c r="B46" i="1"/>
  <c r="L46" i="1"/>
  <c r="I46" i="1" s="1"/>
  <c r="K45" i="1"/>
  <c r="J45" i="1"/>
  <c r="K46" i="1" l="1"/>
  <c r="J46" i="1"/>
  <c r="B47" i="1"/>
  <c r="L47" i="1"/>
  <c r="C48" i="1"/>
  <c r="G47" i="1"/>
  <c r="F47" i="1"/>
  <c r="E47" i="1"/>
  <c r="AA881" i="1" l="1"/>
  <c r="AA867" i="1"/>
  <c r="AA879" i="1"/>
  <c r="AA864" i="1"/>
  <c r="AA876" i="1"/>
  <c r="AA862" i="1"/>
  <c r="AA882" i="1"/>
  <c r="AA868" i="1"/>
  <c r="AA854" i="1"/>
  <c r="AA307" i="1"/>
  <c r="AA291" i="1"/>
  <c r="AA866" i="1"/>
  <c r="AA878" i="1"/>
  <c r="AA853" i="1"/>
  <c r="AA274" i="1"/>
  <c r="AA861" i="1"/>
  <c r="AA840" i="1"/>
  <c r="AA305" i="1"/>
  <c r="AA302" i="1"/>
  <c r="AA299" i="1"/>
  <c r="AA296" i="1"/>
  <c r="AA293" i="1"/>
  <c r="AA290" i="1"/>
  <c r="AA287" i="1"/>
  <c r="AA271" i="1"/>
  <c r="AA843" i="1"/>
  <c r="AA856" i="1"/>
  <c r="AA846" i="1"/>
  <c r="AA284" i="1"/>
  <c r="AA872" i="1"/>
  <c r="AA275" i="1"/>
  <c r="AA285" i="1"/>
  <c r="AA844" i="1"/>
  <c r="AA847" i="1"/>
  <c r="AA282" i="1"/>
  <c r="AA266" i="1"/>
  <c r="AA857" i="1"/>
  <c r="AA292" i="1"/>
  <c r="AA280" i="1"/>
  <c r="AA278" i="1"/>
  <c r="AA248" i="1"/>
  <c r="AA233" i="1"/>
  <c r="AA863" i="1"/>
  <c r="AA841" i="1"/>
  <c r="AA859" i="1"/>
  <c r="AA294" i="1"/>
  <c r="AA269" i="1"/>
  <c r="AA245" i="1"/>
  <c r="AA230" i="1"/>
  <c r="AA276" i="1"/>
  <c r="AA874" i="1"/>
  <c r="AA871" i="1"/>
  <c r="AA264" i="1"/>
  <c r="AA261" i="1"/>
  <c r="AA242" i="1"/>
  <c r="AA852" i="1"/>
  <c r="AA267" i="1"/>
  <c r="AA306" i="1"/>
  <c r="AA289" i="1"/>
  <c r="AA283" i="1"/>
  <c r="AA281" i="1"/>
  <c r="AA279" i="1"/>
  <c r="AA243" i="1"/>
  <c r="AA875" i="1"/>
  <c r="AA265" i="1"/>
  <c r="AA262" i="1"/>
  <c r="AA231" i="1"/>
  <c r="AA860" i="1"/>
  <c r="AA251" i="1"/>
  <c r="AA241" i="1"/>
  <c r="AA239" i="1"/>
  <c r="AA227" i="1"/>
  <c r="AA224" i="1"/>
  <c r="AA210" i="1"/>
  <c r="AA207" i="1"/>
  <c r="AA191" i="1"/>
  <c r="AA873" i="1"/>
  <c r="AA286" i="1"/>
  <c r="AA219" i="1"/>
  <c r="AA204" i="1"/>
  <c r="AA851" i="1"/>
  <c r="AA849" i="1"/>
  <c r="AA213" i="1"/>
  <c r="AA198" i="1"/>
  <c r="AA288" i="1"/>
  <c r="AA273" i="1"/>
  <c r="AA260" i="1"/>
  <c r="AA252" i="1"/>
  <c r="AA250" i="1"/>
  <c r="AA246" i="1"/>
  <c r="AA244" i="1"/>
  <c r="AA254" i="1"/>
  <c r="AA232" i="1"/>
  <c r="AA220" i="1"/>
  <c r="AA205" i="1"/>
  <c r="AA240" i="1"/>
  <c r="AA300" i="1"/>
  <c r="AA170" i="1"/>
  <c r="AA154" i="1"/>
  <c r="AA869" i="1"/>
  <c r="AA255" i="1"/>
  <c r="AA247" i="1"/>
  <c r="AA237" i="1"/>
  <c r="AA188" i="1"/>
  <c r="AA272" i="1"/>
  <c r="AA226" i="1"/>
  <c r="AA167" i="1"/>
  <c r="AA151" i="1"/>
  <c r="AA199" i="1"/>
  <c r="AA263" i="1"/>
  <c r="AA203" i="1"/>
  <c r="AA201" i="1"/>
  <c r="AA164" i="1"/>
  <c r="AA148" i="1"/>
  <c r="AA214" i="1"/>
  <c r="AA177" i="1"/>
  <c r="AA174" i="1"/>
  <c r="AA158" i="1"/>
  <c r="AA295" i="1"/>
  <c r="AA268" i="1"/>
  <c r="AA249" i="1"/>
  <c r="AA277" i="1"/>
  <c r="AA845" i="1"/>
  <c r="AA223" i="1"/>
  <c r="AA165" i="1"/>
  <c r="AA149" i="1"/>
  <c r="AA880" i="1"/>
  <c r="AA189" i="1"/>
  <c r="AA211" i="1"/>
  <c r="AA113" i="1"/>
  <c r="AA256" i="1"/>
  <c r="AA236" i="1"/>
  <c r="AA209" i="1"/>
  <c r="AA206" i="1"/>
  <c r="AA173" i="1"/>
  <c r="AA253" i="1"/>
  <c r="AA195" i="1"/>
  <c r="AA110" i="1"/>
  <c r="AA181" i="1"/>
  <c r="AA143" i="1"/>
  <c r="AA135" i="1"/>
  <c r="AA132" i="1"/>
  <c r="AA190" i="1"/>
  <c r="AA179" i="1"/>
  <c r="AA129" i="1"/>
  <c r="AA126" i="1"/>
  <c r="AA123" i="1"/>
  <c r="AA877" i="1"/>
  <c r="AA229" i="1"/>
  <c r="AA152" i="1"/>
  <c r="AA150" i="1"/>
  <c r="AA270" i="1"/>
  <c r="AA216" i="1"/>
  <c r="AA166" i="1"/>
  <c r="AA160" i="1"/>
  <c r="AA146" i="1"/>
  <c r="AA842" i="1"/>
  <c r="AA133" i="1"/>
  <c r="AA130" i="1"/>
  <c r="AA127" i="1"/>
  <c r="AA124" i="1"/>
  <c r="AA301" i="1"/>
  <c r="AA136" i="1"/>
  <c r="AA865" i="1"/>
  <c r="AA144" i="1"/>
  <c r="AA121" i="1"/>
  <c r="AA105" i="1"/>
  <c r="AA89" i="1"/>
  <c r="AA221" i="1"/>
  <c r="AA202" i="1"/>
  <c r="AA185" i="1"/>
  <c r="AA182" i="1"/>
  <c r="AA122" i="1"/>
  <c r="AA116" i="1"/>
  <c r="AA71" i="1"/>
  <c r="AA162" i="1"/>
  <c r="AA128" i="1"/>
  <c r="AA112" i="1"/>
  <c r="AA102" i="1"/>
  <c r="AA235" i="1"/>
  <c r="AA217" i="1"/>
  <c r="AA159" i="1"/>
  <c r="AA99" i="1"/>
  <c r="AA96" i="1"/>
  <c r="AA93" i="1"/>
  <c r="AA90" i="1"/>
  <c r="AA87" i="1"/>
  <c r="AA84" i="1"/>
  <c r="AA68" i="1"/>
  <c r="AA850" i="1"/>
  <c r="AA156" i="1"/>
  <c r="AA134" i="1"/>
  <c r="AA81" i="1"/>
  <c r="AA65" i="1"/>
  <c r="AA234" i="1"/>
  <c r="AA194" i="1"/>
  <c r="AA184" i="1"/>
  <c r="AA75" i="1"/>
  <c r="AA59" i="1"/>
  <c r="AA212" i="1"/>
  <c r="AA138" i="1"/>
  <c r="AA259" i="1"/>
  <c r="AA147" i="1"/>
  <c r="AA140" i="1"/>
  <c r="AA106" i="1"/>
  <c r="AA97" i="1"/>
  <c r="AA94" i="1"/>
  <c r="AA91" i="1"/>
  <c r="AA88" i="1"/>
  <c r="AA85" i="1"/>
  <c r="AA161" i="1"/>
  <c r="AA155" i="1"/>
  <c r="AA117" i="1"/>
  <c r="AA115" i="1"/>
  <c r="AA82" i="1"/>
  <c r="AA66" i="1"/>
  <c r="AA208" i="1"/>
  <c r="AA142" i="1"/>
  <c r="AA119" i="1"/>
  <c r="AA141" i="1"/>
  <c r="AA108" i="1"/>
  <c r="AA192" i="1"/>
  <c r="AA80" i="1"/>
  <c r="AA74" i="1"/>
  <c r="AA180" i="1"/>
  <c r="AA169" i="1"/>
  <c r="AA51" i="1"/>
  <c r="AA46" i="1"/>
  <c r="AA43" i="1"/>
  <c r="AA86" i="1"/>
  <c r="AA38" i="1"/>
  <c r="AA35" i="1"/>
  <c r="AA258" i="1"/>
  <c r="AA215" i="1"/>
  <c r="AA58" i="1"/>
  <c r="AA858" i="1"/>
  <c r="AA118" i="1"/>
  <c r="AA101" i="1"/>
  <c r="AA21" i="1"/>
  <c r="AA183" i="1"/>
  <c r="AA103" i="1"/>
  <c r="AA200" i="1"/>
  <c r="AA172" i="1"/>
  <c r="AA56" i="1"/>
  <c r="AA187" i="1"/>
  <c r="AA176" i="1"/>
  <c r="AA870" i="1"/>
  <c r="AA257" i="1"/>
  <c r="AA131" i="1"/>
  <c r="AA63" i="1"/>
  <c r="AA168" i="1"/>
  <c r="AA137" i="1"/>
  <c r="AA92" i="1"/>
  <c r="AA69" i="1"/>
  <c r="AA67" i="1"/>
  <c r="AA153" i="1"/>
  <c r="AA298" i="1"/>
  <c r="AA157" i="1"/>
  <c r="AA79" i="1"/>
  <c r="AA73" i="1"/>
  <c r="AA61" i="1"/>
  <c r="AA47" i="1"/>
  <c r="AA44" i="1"/>
  <c r="AA218" i="1"/>
  <c r="AA107" i="1"/>
  <c r="AA39" i="1"/>
  <c r="AA36" i="1"/>
  <c r="AA171" i="1"/>
  <c r="AA60" i="1"/>
  <c r="AA31" i="1"/>
  <c r="AA76" i="1"/>
  <c r="AA304" i="1"/>
  <c r="AA50" i="1"/>
  <c r="AA193" i="1"/>
  <c r="AA55" i="1"/>
  <c r="AA32" i="1"/>
  <c r="AA37" i="1"/>
  <c r="AA100" i="1"/>
  <c r="AA16" i="1"/>
  <c r="AA145" i="1"/>
  <c r="AA57" i="1"/>
  <c r="AA40" i="1"/>
  <c r="AA22" i="1"/>
  <c r="AA111" i="1"/>
  <c r="AA26" i="1"/>
  <c r="AA18" i="1"/>
  <c r="AA27" i="1"/>
  <c r="AA186" i="1"/>
  <c r="AA54" i="1"/>
  <c r="AA19" i="1"/>
  <c r="AA53" i="1"/>
  <c r="AA23" i="1"/>
  <c r="AA228" i="1"/>
  <c r="AA222" i="1"/>
  <c r="AA45" i="1"/>
  <c r="AA175" i="1"/>
  <c r="AA72" i="1"/>
  <c r="AA62" i="1"/>
  <c r="AA17" i="1"/>
  <c r="AA297" i="1"/>
  <c r="AA28" i="1"/>
  <c r="AA139" i="1"/>
  <c r="AA33" i="1"/>
  <c r="AA197" i="1"/>
  <c r="AA114" i="1"/>
  <c r="AA238" i="1"/>
  <c r="AA42" i="1"/>
  <c r="AA30" i="1"/>
  <c r="AA303" i="1"/>
  <c r="AA163" i="1"/>
  <c r="AA98" i="1"/>
  <c r="AA77" i="1"/>
  <c r="AA848" i="1"/>
  <c r="AA109" i="1"/>
  <c r="AA64" i="1"/>
  <c r="AA52" i="1"/>
  <c r="AA196" i="1"/>
  <c r="AA104" i="1"/>
  <c r="AA70" i="1"/>
  <c r="AA855" i="1"/>
  <c r="AA225" i="1"/>
  <c r="AA29" i="1"/>
  <c r="AA34" i="1"/>
  <c r="AA120" i="1"/>
  <c r="AA48" i="1"/>
  <c r="AA14" i="1"/>
  <c r="AA24" i="1"/>
  <c r="AA78" i="1"/>
  <c r="AA125" i="1"/>
  <c r="AA83" i="1"/>
  <c r="AA95" i="1"/>
  <c r="AA20" i="1"/>
  <c r="AA178" i="1"/>
  <c r="AA25" i="1"/>
  <c r="AA49" i="1"/>
  <c r="J47" i="1"/>
  <c r="K47" i="1"/>
  <c r="G48" i="1"/>
  <c r="F48" i="1"/>
  <c r="E48" i="1"/>
  <c r="B48" i="1"/>
  <c r="L48" i="1"/>
  <c r="I47" i="1"/>
  <c r="I48" i="1" l="1"/>
  <c r="W102" i="1"/>
  <c r="X102" i="1" s="1"/>
  <c r="W91" i="1"/>
  <c r="X91" i="1" s="1"/>
  <c r="W269" i="1"/>
  <c r="X269" i="1" s="1"/>
  <c r="W64" i="1"/>
  <c r="X64" i="1" s="1"/>
  <c r="W186" i="1"/>
  <c r="X186" i="1" s="1"/>
  <c r="W157" i="1"/>
  <c r="W86" i="1"/>
  <c r="X86" i="1" s="1"/>
  <c r="W138" i="1"/>
  <c r="W250" i="1"/>
  <c r="X250" i="1" s="1"/>
  <c r="W231" i="1"/>
  <c r="X231" i="1" s="1"/>
  <c r="W290" i="1"/>
  <c r="X290" i="1" s="1"/>
  <c r="K48" i="1"/>
  <c r="J48" i="1"/>
  <c r="W43" i="1"/>
  <c r="X43" i="1" s="1"/>
  <c r="W212" i="1"/>
  <c r="W132" i="1"/>
  <c r="X132" i="1" s="1"/>
  <c r="W214" i="1"/>
  <c r="X214" i="1" s="1"/>
  <c r="W252" i="1"/>
  <c r="X252" i="1" s="1"/>
  <c r="W233" i="1"/>
  <c r="X233" i="1" s="1"/>
  <c r="W152" i="1"/>
  <c r="X152" i="1" s="1"/>
  <c r="W210" i="1"/>
  <c r="X210" i="1" s="1"/>
  <c r="W162" i="1"/>
  <c r="X162" i="1" s="1"/>
  <c r="W53" i="1"/>
  <c r="X53" i="1" s="1"/>
  <c r="W98" i="1"/>
  <c r="W201" i="1"/>
  <c r="X201" i="1" s="1"/>
  <c r="W92" i="1"/>
  <c r="X92" i="1" s="1"/>
  <c r="W169" i="1"/>
  <c r="W105" i="1"/>
  <c r="X105" i="1" s="1"/>
  <c r="W203" i="1"/>
  <c r="X203" i="1" s="1"/>
  <c r="W292" i="1"/>
  <c r="X292" i="1" s="1"/>
  <c r="W305" i="1"/>
  <c r="X305" i="1" s="1"/>
  <c r="W22" i="1"/>
  <c r="X22" i="1" s="1"/>
  <c r="W180" i="1"/>
  <c r="W291" i="1"/>
  <c r="X291" i="1" s="1"/>
  <c r="W128" i="1"/>
  <c r="X128" i="1" s="1"/>
  <c r="W47" i="1"/>
  <c r="X47" i="1" s="1"/>
  <c r="W35" i="1"/>
  <c r="X35" i="1" s="1"/>
  <c r="W54" i="1"/>
  <c r="W248" i="1"/>
  <c r="X248" i="1" s="1"/>
  <c r="W143" i="1"/>
  <c r="X143" i="1" s="1"/>
  <c r="W49" i="1"/>
  <c r="W40" i="1"/>
  <c r="X40" i="1" s="1"/>
  <c r="W168" i="1"/>
  <c r="X168" i="1" s="1"/>
  <c r="W234" i="1"/>
  <c r="W144" i="1"/>
  <c r="X144" i="1" s="1"/>
  <c r="W263" i="1"/>
  <c r="X263" i="1" s="1"/>
  <c r="W198" i="1"/>
  <c r="W307" i="1"/>
  <c r="X307" i="1" s="1"/>
  <c r="W240" i="1"/>
  <c r="X240" i="1" s="1"/>
  <c r="W227" i="1"/>
  <c r="X227" i="1" s="1"/>
  <c r="W254" i="1"/>
  <c r="W73" i="1"/>
  <c r="X73" i="1" s="1"/>
  <c r="W27" i="1"/>
  <c r="X27" i="1" s="1"/>
  <c r="W25" i="1"/>
  <c r="W30" i="1"/>
  <c r="W57" i="1"/>
  <c r="X57" i="1" s="1"/>
  <c r="W63" i="1"/>
  <c r="W74" i="1"/>
  <c r="W253" i="1"/>
  <c r="X253" i="1" s="1"/>
  <c r="W199" i="1"/>
  <c r="X199" i="1" s="1"/>
  <c r="W213" i="1"/>
  <c r="X213" i="1" s="1"/>
  <c r="W243" i="1"/>
  <c r="X243" i="1" s="1"/>
  <c r="W196" i="1"/>
  <c r="X196" i="1" s="1"/>
  <c r="W164" i="1"/>
  <c r="X164" i="1" s="1"/>
  <c r="W75" i="1"/>
  <c r="X75" i="1" s="1"/>
  <c r="W178" i="1"/>
  <c r="X178" i="1" s="1"/>
  <c r="W42" i="1"/>
  <c r="X42" i="1" s="1"/>
  <c r="W145" i="1"/>
  <c r="W131" i="1"/>
  <c r="X131" i="1" s="1"/>
  <c r="W80" i="1"/>
  <c r="X80" i="1" s="1"/>
  <c r="W65" i="1"/>
  <c r="X65" i="1" s="1"/>
  <c r="W136" i="1"/>
  <c r="X136" i="1" s="1"/>
  <c r="W151" i="1"/>
  <c r="X151" i="1" s="1"/>
  <c r="W279" i="1"/>
  <c r="X279" i="1" s="1"/>
  <c r="W88" i="1"/>
  <c r="X88" i="1" s="1"/>
  <c r="W89" i="1"/>
  <c r="X89" i="1" s="1"/>
  <c r="W238" i="1"/>
  <c r="V16" i="1"/>
  <c r="W16" i="1" s="1"/>
  <c r="W192" i="1"/>
  <c r="W81" i="1"/>
  <c r="X81" i="1" s="1"/>
  <c r="W301" i="1"/>
  <c r="X301" i="1" s="1"/>
  <c r="W206" i="1"/>
  <c r="X206" i="1" s="1"/>
  <c r="W167" i="1"/>
  <c r="X167" i="1" s="1"/>
  <c r="W281" i="1"/>
  <c r="W39" i="1"/>
  <c r="X39" i="1" s="1"/>
  <c r="W58" i="1"/>
  <c r="X58" i="1" s="1"/>
  <c r="W245" i="1"/>
  <c r="X245" i="1" s="1"/>
  <c r="W106" i="1"/>
  <c r="X106" i="1" s="1"/>
  <c r="W179" i="1"/>
  <c r="X179" i="1" s="1"/>
  <c r="W38" i="1"/>
  <c r="X38" i="1" s="1"/>
  <c r="W246" i="1"/>
  <c r="X246" i="1" s="1"/>
  <c r="W278" i="1"/>
  <c r="X278" i="1" s="1"/>
  <c r="W288" i="1"/>
  <c r="X288" i="1" s="1"/>
  <c r="W95" i="1"/>
  <c r="X95" i="1" s="1"/>
  <c r="W114" i="1"/>
  <c r="X114" i="1" s="1"/>
  <c r="W100" i="1"/>
  <c r="X100" i="1" s="1"/>
  <c r="W108" i="1"/>
  <c r="X108" i="1" s="1"/>
  <c r="W134" i="1"/>
  <c r="X134" i="1" s="1"/>
  <c r="W209" i="1"/>
  <c r="X209" i="1" s="1"/>
  <c r="W204" i="1"/>
  <c r="X204" i="1" s="1"/>
  <c r="W274" i="1"/>
  <c r="X274" i="1" s="1"/>
  <c r="W230" i="1"/>
  <c r="X230" i="1" s="1"/>
  <c r="W287" i="1"/>
  <c r="W135" i="1"/>
  <c r="X135" i="1" s="1"/>
  <c r="W273" i="1"/>
  <c r="X273" i="1" s="1"/>
  <c r="W26" i="1"/>
  <c r="W197" i="1"/>
  <c r="W37" i="1"/>
  <c r="X37" i="1" s="1"/>
  <c r="W141" i="1"/>
  <c r="X141" i="1" s="1"/>
  <c r="W156" i="1"/>
  <c r="W127" i="1"/>
  <c r="W236" i="1"/>
  <c r="W272" i="1"/>
  <c r="W219" i="1"/>
  <c r="X219" i="1" s="1"/>
  <c r="W251" i="1"/>
  <c r="X251" i="1" s="1"/>
  <c r="W147" i="1"/>
  <c r="X147" i="1" s="1"/>
  <c r="W280" i="1"/>
  <c r="W125" i="1"/>
  <c r="X125" i="1" s="1"/>
  <c r="W33" i="1"/>
  <c r="X33" i="1" s="1"/>
  <c r="W32" i="1"/>
  <c r="W119" i="1"/>
  <c r="X119" i="1" s="1"/>
  <c r="W130" i="1"/>
  <c r="X130" i="1" s="1"/>
  <c r="W286" i="1"/>
  <c r="W289" i="1"/>
  <c r="X289" i="1" s="1"/>
  <c r="W29" i="1"/>
  <c r="X29" i="1" s="1"/>
  <c r="W129" i="1"/>
  <c r="X129" i="1" s="1"/>
  <c r="W271" i="1"/>
  <c r="W46" i="1"/>
  <c r="X46" i="1" s="1"/>
  <c r="W221" i="1"/>
  <c r="X221" i="1" s="1"/>
  <c r="W78" i="1"/>
  <c r="X78" i="1" s="1"/>
  <c r="W55" i="1"/>
  <c r="W133" i="1"/>
  <c r="X133" i="1" s="1"/>
  <c r="W188" i="1"/>
  <c r="W220" i="1"/>
  <c r="X220" i="1" s="1"/>
  <c r="W158" i="1"/>
  <c r="X158" i="1" s="1"/>
  <c r="W174" i="1"/>
  <c r="X174" i="1" s="1"/>
  <c r="W153" i="1"/>
  <c r="X153" i="1" s="1"/>
  <c r="W148" i="1"/>
  <c r="X148" i="1" s="1"/>
  <c r="W302" i="1"/>
  <c r="X302" i="1" s="1"/>
  <c r="W24" i="1"/>
  <c r="X24" i="1" s="1"/>
  <c r="W193" i="1"/>
  <c r="W56" i="1"/>
  <c r="X56" i="1" s="1"/>
  <c r="W208" i="1"/>
  <c r="W237" i="1"/>
  <c r="X237" i="1" s="1"/>
  <c r="W285" i="1"/>
  <c r="X285" i="1" s="1"/>
  <c r="W239" i="1"/>
  <c r="X239" i="1" s="1"/>
  <c r="W241" i="1"/>
  <c r="X241" i="1" s="1"/>
  <c r="W61" i="1"/>
  <c r="X61" i="1" s="1"/>
  <c r="C49" i="1"/>
  <c r="W262" i="1"/>
  <c r="W297" i="1"/>
  <c r="X297" i="1" s="1"/>
  <c r="W172" i="1"/>
  <c r="W66" i="1"/>
  <c r="X66" i="1" s="1"/>
  <c r="W87" i="1"/>
  <c r="W146" i="1"/>
  <c r="X146" i="1" s="1"/>
  <c r="W211" i="1"/>
  <c r="W247" i="1"/>
  <c r="X247" i="1" s="1"/>
  <c r="W222" i="1"/>
  <c r="W224" i="1"/>
  <c r="X224" i="1" s="1"/>
  <c r="W244" i="1"/>
  <c r="X244" i="1" s="1"/>
  <c r="T14" i="1"/>
  <c r="V14" i="1" s="1"/>
  <c r="W14" i="1" s="1"/>
  <c r="X14" i="1" s="1"/>
  <c r="H14" i="1" s="1"/>
  <c r="S14" i="1"/>
  <c r="R14" i="1"/>
  <c r="V17" i="1"/>
  <c r="W17" i="1" s="1"/>
  <c r="W304" i="1"/>
  <c r="X304" i="1" s="1"/>
  <c r="W200" i="1"/>
  <c r="X200" i="1" s="1"/>
  <c r="W90" i="1"/>
  <c r="X90" i="1" s="1"/>
  <c r="W160" i="1"/>
  <c r="X160" i="1" s="1"/>
  <c r="W255" i="1"/>
  <c r="W207" i="1"/>
  <c r="X207" i="1" s="1"/>
  <c r="W267" i="1"/>
  <c r="X267" i="1" s="1"/>
  <c r="W205" i="1"/>
  <c r="W218" i="1"/>
  <c r="X218" i="1" s="1"/>
  <c r="W215" i="1"/>
  <c r="X215" i="1" s="1"/>
  <c r="W104" i="1"/>
  <c r="X104" i="1" s="1"/>
  <c r="W116" i="1"/>
  <c r="W202" i="1"/>
  <c r="X202" i="1" s="1"/>
  <c r="W76" i="1"/>
  <c r="X76" i="1" s="1"/>
  <c r="W103" i="1"/>
  <c r="X103" i="1" s="1"/>
  <c r="W115" i="1"/>
  <c r="X115" i="1" s="1"/>
  <c r="W93" i="1"/>
  <c r="W166" i="1"/>
  <c r="X166" i="1" s="1"/>
  <c r="W189" i="1"/>
  <c r="X189" i="1" s="1"/>
  <c r="W45" i="1"/>
  <c r="W94" i="1"/>
  <c r="X94" i="1" s="1"/>
  <c r="W294" i="1"/>
  <c r="X294" i="1" s="1"/>
  <c r="W79" i="1"/>
  <c r="X79" i="1" s="1"/>
  <c r="W48" i="1"/>
  <c r="X48" i="1" s="1"/>
  <c r="W31" i="1"/>
  <c r="X31" i="1" s="1"/>
  <c r="W117" i="1"/>
  <c r="X117" i="1" s="1"/>
  <c r="W96" i="1"/>
  <c r="X96" i="1" s="1"/>
  <c r="W154" i="1"/>
  <c r="X154" i="1" s="1"/>
  <c r="W242" i="1"/>
  <c r="W275" i="1"/>
  <c r="X275" i="1" s="1"/>
  <c r="W235" i="1"/>
  <c r="X235" i="1" s="1"/>
  <c r="W23" i="1"/>
  <c r="X23" i="1" s="1"/>
  <c r="W71" i="1"/>
  <c r="X71" i="1" s="1"/>
  <c r="W52" i="1"/>
  <c r="X52" i="1" s="1"/>
  <c r="W62" i="1"/>
  <c r="X62" i="1" s="1"/>
  <c r="W21" i="1"/>
  <c r="W155" i="1"/>
  <c r="X155" i="1" s="1"/>
  <c r="W99" i="1"/>
  <c r="X99" i="1" s="1"/>
  <c r="W216" i="1"/>
  <c r="X216" i="1" s="1"/>
  <c r="W149" i="1"/>
  <c r="X149" i="1" s="1"/>
  <c r="W170" i="1"/>
  <c r="X170" i="1" s="1"/>
  <c r="W97" i="1"/>
  <c r="X97" i="1" s="1"/>
  <c r="W232" i="1"/>
  <c r="X232" i="1" s="1"/>
  <c r="W34" i="1"/>
  <c r="X34" i="1" s="1"/>
  <c r="W72" i="1"/>
  <c r="X72" i="1" s="1"/>
  <c r="W171" i="1"/>
  <c r="X171" i="1" s="1"/>
  <c r="W101" i="1"/>
  <c r="X101" i="1" s="1"/>
  <c r="W161" i="1"/>
  <c r="W159" i="1"/>
  <c r="X159" i="1" s="1"/>
  <c r="W270" i="1"/>
  <c r="X270" i="1" s="1"/>
  <c r="W165" i="1"/>
  <c r="W264" i="1"/>
  <c r="W277" i="1"/>
  <c r="W249" i="1"/>
  <c r="X249" i="1" s="1"/>
  <c r="W175" i="1"/>
  <c r="X175" i="1" s="1"/>
  <c r="W36" i="1"/>
  <c r="X36" i="1" s="1"/>
  <c r="W217" i="1"/>
  <c r="X217" i="1" s="1"/>
  <c r="W150" i="1"/>
  <c r="X150" i="1" s="1"/>
  <c r="W223" i="1"/>
  <c r="B49" i="1" l="1"/>
  <c r="C50" i="1"/>
  <c r="L49" i="1"/>
  <c r="G49" i="1"/>
  <c r="F49" i="1"/>
  <c r="E49" i="1"/>
  <c r="I49" i="1" l="1"/>
  <c r="K49" i="1"/>
  <c r="J49" i="1"/>
  <c r="G50" i="1"/>
  <c r="F50" i="1"/>
  <c r="E50" i="1"/>
  <c r="B50" i="1"/>
  <c r="C51" i="1" s="1"/>
  <c r="L50" i="1"/>
  <c r="W19" i="1"/>
  <c r="X19" i="1" s="1"/>
  <c r="W69" i="1"/>
  <c r="X69" i="1" s="1"/>
  <c r="V18" i="1"/>
  <c r="W18" i="1" s="1"/>
  <c r="W28" i="1"/>
  <c r="W85" i="1"/>
  <c r="X85" i="1" s="1"/>
  <c r="W83" i="1"/>
  <c r="X83" i="1" s="1"/>
  <c r="W110" i="1"/>
  <c r="X110" i="1" s="1"/>
  <c r="W112" i="1"/>
  <c r="X112" i="1" s="1"/>
  <c r="W70" i="1"/>
  <c r="X70" i="1" s="1"/>
  <c r="W77" i="1"/>
  <c r="X77" i="1" s="1"/>
  <c r="W20" i="1"/>
  <c r="W107" i="1"/>
  <c r="X107" i="1" s="1"/>
  <c r="W109" i="1"/>
  <c r="W50" i="1"/>
  <c r="X50" i="1" s="1"/>
  <c r="W121" i="1"/>
  <c r="X121" i="1" s="1"/>
  <c r="W84" i="1"/>
  <c r="X84" i="1" s="1"/>
  <c r="W118" i="1"/>
  <c r="X118" i="1" s="1"/>
  <c r="W82" i="1"/>
  <c r="X82" i="1" s="1"/>
  <c r="W137" i="1"/>
  <c r="X137" i="1" s="1"/>
  <c r="W111" i="1"/>
  <c r="X111" i="1" s="1"/>
  <c r="W176" i="1"/>
  <c r="W122" i="1"/>
  <c r="X122" i="1" s="1"/>
  <c r="W163" i="1"/>
  <c r="X163" i="1" s="1"/>
  <c r="W120" i="1"/>
  <c r="X120" i="1" s="1"/>
  <c r="W184" i="1"/>
  <c r="W139" i="1"/>
  <c r="X139" i="1" s="1"/>
  <c r="W140" i="1"/>
  <c r="X140" i="1" s="1"/>
  <c r="W113" i="1"/>
  <c r="X113" i="1" s="1"/>
  <c r="W177" i="1"/>
  <c r="X177" i="1" s="1"/>
  <c r="W123" i="1"/>
  <c r="X123" i="1" s="1"/>
  <c r="W182" i="1"/>
  <c r="X182" i="1" s="1"/>
  <c r="W126" i="1"/>
  <c r="X126" i="1" s="1"/>
  <c r="W181" i="1"/>
  <c r="X181" i="1" s="1"/>
  <c r="W124" i="1"/>
  <c r="X124" i="1" s="1"/>
  <c r="W187" i="1"/>
  <c r="X187" i="1" s="1"/>
  <c r="W142" i="1"/>
  <c r="X142" i="1" s="1"/>
  <c r="W191" i="1"/>
  <c r="X191" i="1" s="1"/>
  <c r="W173" i="1"/>
  <c r="X173" i="1" s="1"/>
  <c r="W228" i="1"/>
  <c r="W183" i="1"/>
  <c r="W257" i="1"/>
  <c r="X257" i="1" s="1"/>
  <c r="W190" i="1"/>
  <c r="X190" i="1" s="1"/>
  <c r="W268" i="1"/>
  <c r="W229" i="1"/>
  <c r="X229" i="1" s="1"/>
  <c r="W260" i="1"/>
  <c r="X260" i="1" s="1"/>
  <c r="W195" i="1"/>
  <c r="X195" i="1" s="1"/>
  <c r="W259" i="1"/>
  <c r="X259" i="1" s="1"/>
  <c r="W194" i="1"/>
  <c r="X194" i="1" s="1"/>
  <c r="W265" i="1"/>
  <c r="X265" i="1" s="1"/>
  <c r="W226" i="1"/>
  <c r="W185" i="1"/>
  <c r="X185" i="1" s="1"/>
  <c r="W261" i="1"/>
  <c r="X261" i="1" s="1"/>
  <c r="W225" i="1"/>
  <c r="X225" i="1" s="1"/>
  <c r="W258" i="1"/>
  <c r="W282" i="1"/>
  <c r="X282" i="1" s="1"/>
  <c r="W266" i="1"/>
  <c r="X266" i="1" s="1"/>
  <c r="W284" i="1"/>
  <c r="X284" i="1" s="1"/>
  <c r="W276" i="1"/>
  <c r="X276" i="1" s="1"/>
  <c r="W44" i="1" l="1"/>
  <c r="X44" i="1" s="1"/>
  <c r="W51" i="1"/>
  <c r="W60" i="1"/>
  <c r="X60" i="1" s="1"/>
  <c r="W68" i="1"/>
  <c r="X68" i="1" s="1"/>
  <c r="W256" i="1"/>
  <c r="X256" i="1" s="1"/>
  <c r="W283" i="1"/>
  <c r="X283" i="1" s="1"/>
  <c r="W67" i="1"/>
  <c r="X67" i="1" s="1"/>
  <c r="W59" i="1"/>
  <c r="X59" i="1" s="1"/>
  <c r="I50" i="1"/>
  <c r="L51" i="1"/>
  <c r="G51" i="1"/>
  <c r="F51" i="1"/>
  <c r="E51" i="1"/>
  <c r="B51" i="1"/>
  <c r="C52" i="1" s="1"/>
  <c r="K50" i="1"/>
  <c r="J50" i="1"/>
  <c r="B52" i="1" l="1"/>
  <c r="C53" i="1"/>
  <c r="G52" i="1"/>
  <c r="E52" i="1"/>
  <c r="F52" i="1"/>
  <c r="L52" i="1"/>
  <c r="J51" i="1"/>
  <c r="K51" i="1"/>
  <c r="I51" i="1"/>
  <c r="I52" i="1" l="1"/>
  <c r="G53" i="1"/>
  <c r="F53" i="1"/>
  <c r="E53" i="1"/>
  <c r="B53" i="1"/>
  <c r="L53" i="1"/>
  <c r="K52" i="1"/>
  <c r="J52" i="1"/>
  <c r="I53" i="1" l="1"/>
  <c r="C54" i="1"/>
  <c r="K53" i="1"/>
  <c r="J53" i="1"/>
  <c r="E54" i="1" l="1"/>
  <c r="B54" i="1"/>
  <c r="C55" i="1" s="1"/>
  <c r="G54" i="1"/>
  <c r="F54" i="1"/>
  <c r="L54" i="1"/>
  <c r="I54" i="1" l="1"/>
  <c r="G55" i="1"/>
  <c r="F55" i="1"/>
  <c r="E55" i="1"/>
  <c r="B55" i="1"/>
  <c r="C56" i="1"/>
  <c r="L55" i="1"/>
  <c r="K54" i="1"/>
  <c r="J54" i="1"/>
  <c r="C57" i="1" l="1"/>
  <c r="L56" i="1"/>
  <c r="E56" i="1"/>
  <c r="B56" i="1"/>
  <c r="F56" i="1"/>
  <c r="G56" i="1"/>
  <c r="I55" i="1"/>
  <c r="K55" i="1"/>
  <c r="J55" i="1"/>
  <c r="I56" i="1" l="1"/>
  <c r="J56" i="1"/>
  <c r="K56" i="1"/>
  <c r="G57" i="1"/>
  <c r="B57" i="1"/>
  <c r="F57" i="1"/>
  <c r="E57" i="1"/>
  <c r="C58" i="1"/>
  <c r="L57" i="1"/>
  <c r="I57" i="1" l="1"/>
  <c r="G58" i="1"/>
  <c r="F58" i="1"/>
  <c r="E58" i="1"/>
  <c r="B58" i="1"/>
  <c r="C59" i="1"/>
  <c r="L58" i="1"/>
  <c r="J57" i="1"/>
  <c r="K57" i="1"/>
  <c r="I58" i="1" l="1"/>
  <c r="E59" i="1"/>
  <c r="B59" i="1"/>
  <c r="C60" i="1"/>
  <c r="L59" i="1"/>
  <c r="F59" i="1"/>
  <c r="G59" i="1"/>
  <c r="K58" i="1"/>
  <c r="J58" i="1"/>
  <c r="I59" i="1" l="1"/>
  <c r="E60" i="1"/>
  <c r="G60" i="1"/>
  <c r="F60" i="1"/>
  <c r="B60" i="1"/>
  <c r="C61" i="1" s="1"/>
  <c r="L60" i="1"/>
  <c r="J59" i="1"/>
  <c r="K59" i="1"/>
  <c r="I60" i="1" l="1"/>
  <c r="E61" i="1"/>
  <c r="C62" i="1"/>
  <c r="G61" i="1"/>
  <c r="B61" i="1"/>
  <c r="F61" i="1"/>
  <c r="L61" i="1"/>
  <c r="I61" i="1" s="1"/>
  <c r="K60" i="1"/>
  <c r="J60" i="1"/>
  <c r="J61" i="1" l="1"/>
  <c r="K61" i="1"/>
  <c r="G62" i="1"/>
  <c r="F62" i="1"/>
  <c r="E62" i="1"/>
  <c r="B62" i="1"/>
  <c r="C63" i="1" s="1"/>
  <c r="L62" i="1"/>
  <c r="I62" i="1" l="1"/>
  <c r="F63" i="1"/>
  <c r="E63" i="1"/>
  <c r="B63" i="1"/>
  <c r="C64" i="1"/>
  <c r="G63" i="1"/>
  <c r="L63" i="1"/>
  <c r="I63" i="1" s="1"/>
  <c r="K62" i="1"/>
  <c r="J62" i="1"/>
  <c r="K63" i="1" l="1"/>
  <c r="J63" i="1"/>
  <c r="G64" i="1"/>
  <c r="B64" i="1"/>
  <c r="F64" i="1"/>
  <c r="E64" i="1"/>
  <c r="C65" i="1"/>
  <c r="L64" i="1"/>
  <c r="I64" i="1" l="1"/>
  <c r="C66" i="1"/>
  <c r="F65" i="1"/>
  <c r="G65" i="1"/>
  <c r="B65" i="1"/>
  <c r="E65" i="1"/>
  <c r="L65" i="1"/>
  <c r="K64" i="1"/>
  <c r="J64" i="1"/>
  <c r="I65" i="1" l="1"/>
  <c r="K65" i="1"/>
  <c r="J65" i="1"/>
  <c r="B66" i="1"/>
  <c r="G66" i="1"/>
  <c r="F66" i="1"/>
  <c r="E66" i="1"/>
  <c r="C67" i="1"/>
  <c r="L66" i="1"/>
  <c r="I66" i="1" l="1"/>
  <c r="K66" i="1"/>
  <c r="J66" i="1"/>
  <c r="F67" i="1"/>
  <c r="E67" i="1"/>
  <c r="C68" i="1"/>
  <c r="G67" i="1"/>
  <c r="B67" i="1"/>
  <c r="L67" i="1"/>
  <c r="I67" i="1" l="1"/>
  <c r="L68" i="1"/>
  <c r="G68" i="1"/>
  <c r="F68" i="1"/>
  <c r="E68" i="1"/>
  <c r="B68" i="1"/>
  <c r="C69" i="1"/>
  <c r="K67" i="1"/>
  <c r="J67" i="1"/>
  <c r="I68" i="1" l="1"/>
  <c r="B69" i="1"/>
  <c r="C70" i="1"/>
  <c r="L69" i="1"/>
  <c r="G69" i="1"/>
  <c r="F69" i="1"/>
  <c r="E69" i="1"/>
  <c r="K68" i="1"/>
  <c r="J68" i="1"/>
  <c r="I69" i="1" l="1"/>
  <c r="J69" i="1"/>
  <c r="K69" i="1"/>
  <c r="G70" i="1"/>
  <c r="F70" i="1"/>
  <c r="E70" i="1"/>
  <c r="B70" i="1"/>
  <c r="C71" i="1"/>
  <c r="L70" i="1"/>
  <c r="I70" i="1" l="1"/>
  <c r="K70" i="1"/>
  <c r="J70" i="1"/>
  <c r="G71" i="1"/>
  <c r="E71" i="1"/>
  <c r="F71" i="1"/>
  <c r="B71" i="1"/>
  <c r="C72" i="1" s="1"/>
  <c r="L71" i="1"/>
  <c r="I71" i="1" l="1"/>
  <c r="K71" i="1"/>
  <c r="J71" i="1"/>
  <c r="G72" i="1"/>
  <c r="F72" i="1"/>
  <c r="E72" i="1"/>
  <c r="B72" i="1"/>
  <c r="C73" i="1"/>
  <c r="L72" i="1"/>
  <c r="I72" i="1" l="1"/>
  <c r="K72" i="1"/>
  <c r="J72" i="1"/>
  <c r="G73" i="1"/>
  <c r="F73" i="1"/>
  <c r="B73" i="1"/>
  <c r="C74" i="1" s="1"/>
  <c r="E73" i="1"/>
  <c r="L73" i="1"/>
  <c r="I73" i="1" l="1"/>
  <c r="K73" i="1"/>
  <c r="J73" i="1"/>
  <c r="G74" i="1"/>
  <c r="F74" i="1"/>
  <c r="E74" i="1"/>
  <c r="B74" i="1"/>
  <c r="C75" i="1" s="1"/>
  <c r="L74" i="1"/>
  <c r="I74" i="1" l="1"/>
  <c r="C76" i="1"/>
  <c r="L75" i="1"/>
  <c r="G75" i="1"/>
  <c r="F75" i="1"/>
  <c r="E75" i="1"/>
  <c r="B75" i="1"/>
  <c r="K74" i="1"/>
  <c r="J74" i="1"/>
  <c r="I75" i="1" l="1"/>
  <c r="K75" i="1"/>
  <c r="J75" i="1"/>
  <c r="G76" i="1"/>
  <c r="F76" i="1"/>
  <c r="E76" i="1"/>
  <c r="C77" i="1"/>
  <c r="B76" i="1"/>
  <c r="L76" i="1"/>
  <c r="I76" i="1" l="1"/>
  <c r="K76" i="1"/>
  <c r="J76" i="1"/>
  <c r="E77" i="1"/>
  <c r="C78" i="1"/>
  <c r="B77" i="1"/>
  <c r="G77" i="1"/>
  <c r="F77" i="1"/>
  <c r="L77" i="1"/>
  <c r="I77" i="1" l="1"/>
  <c r="J77" i="1"/>
  <c r="K77" i="1"/>
  <c r="C79" i="1"/>
  <c r="G78" i="1"/>
  <c r="F78" i="1"/>
  <c r="E78" i="1"/>
  <c r="B78" i="1"/>
  <c r="L78" i="1"/>
  <c r="I78" i="1" l="1"/>
  <c r="K78" i="1"/>
  <c r="J78" i="1"/>
  <c r="G79" i="1"/>
  <c r="F79" i="1"/>
  <c r="E79" i="1"/>
  <c r="B79" i="1"/>
  <c r="C80" i="1"/>
  <c r="L79" i="1"/>
  <c r="I79" i="1" l="1"/>
  <c r="G80" i="1"/>
  <c r="B80" i="1"/>
  <c r="C81" i="1" s="1"/>
  <c r="F80" i="1"/>
  <c r="E80" i="1"/>
  <c r="L80" i="1"/>
  <c r="K79" i="1"/>
  <c r="J79" i="1"/>
  <c r="I80" i="1" l="1"/>
  <c r="K80" i="1"/>
  <c r="J80" i="1"/>
  <c r="C82" i="1"/>
  <c r="E81" i="1"/>
  <c r="F81" i="1"/>
  <c r="B81" i="1"/>
  <c r="G81" i="1"/>
  <c r="L81" i="1"/>
  <c r="K81" i="1" l="1"/>
  <c r="J81" i="1"/>
  <c r="E82" i="1"/>
  <c r="B82" i="1"/>
  <c r="G82" i="1"/>
  <c r="F82" i="1"/>
  <c r="C83" i="1"/>
  <c r="L82" i="1"/>
  <c r="I81" i="1"/>
  <c r="F83" i="1" l="1"/>
  <c r="E83" i="1"/>
  <c r="C84" i="1"/>
  <c r="G83" i="1"/>
  <c r="B83" i="1"/>
  <c r="L83" i="1"/>
  <c r="I82" i="1"/>
  <c r="K82" i="1"/>
  <c r="J82" i="1"/>
  <c r="I83" i="1" l="1"/>
  <c r="C85" i="1"/>
  <c r="G84" i="1"/>
  <c r="F84" i="1"/>
  <c r="E84" i="1"/>
  <c r="B84" i="1"/>
  <c r="L84" i="1"/>
  <c r="K83" i="1"/>
  <c r="J83" i="1"/>
  <c r="I84" i="1" l="1"/>
  <c r="K84" i="1"/>
  <c r="J84" i="1"/>
  <c r="B85" i="1"/>
  <c r="E85" i="1"/>
  <c r="C86" i="1"/>
  <c r="L85" i="1"/>
  <c r="G85" i="1"/>
  <c r="F85" i="1"/>
  <c r="I85" i="1" l="1"/>
  <c r="E86" i="1"/>
  <c r="G86" i="1"/>
  <c r="F86" i="1"/>
  <c r="B86" i="1"/>
  <c r="C87" i="1" s="1"/>
  <c r="L86" i="1"/>
  <c r="J85" i="1"/>
  <c r="K85" i="1"/>
  <c r="I86" i="1" l="1"/>
  <c r="B87" i="1"/>
  <c r="C88" i="1"/>
  <c r="E87" i="1"/>
  <c r="G87" i="1"/>
  <c r="F87" i="1"/>
  <c r="L87" i="1"/>
  <c r="I87" i="1" s="1"/>
  <c r="K86" i="1"/>
  <c r="J86" i="1"/>
  <c r="K87" i="1" l="1"/>
  <c r="J87" i="1"/>
  <c r="B88" i="1"/>
  <c r="C89" i="1" s="1"/>
  <c r="E88" i="1"/>
  <c r="G88" i="1"/>
  <c r="F88" i="1"/>
  <c r="L88" i="1"/>
  <c r="I88" i="1" l="1"/>
  <c r="K88" i="1"/>
  <c r="J88" i="1"/>
  <c r="E89" i="1"/>
  <c r="G89" i="1"/>
  <c r="B89" i="1"/>
  <c r="C90" i="1"/>
  <c r="F89" i="1"/>
  <c r="L89" i="1"/>
  <c r="I89" i="1" l="1"/>
  <c r="C91" i="1"/>
  <c r="G90" i="1"/>
  <c r="F90" i="1"/>
  <c r="E90" i="1"/>
  <c r="B90" i="1"/>
  <c r="L90" i="1"/>
  <c r="K89" i="1"/>
  <c r="J89" i="1"/>
  <c r="K90" i="1" l="1"/>
  <c r="J90" i="1"/>
  <c r="I90" i="1"/>
  <c r="B91" i="1"/>
  <c r="G91" i="1"/>
  <c r="F91" i="1"/>
  <c r="E91" i="1"/>
  <c r="C92" i="1"/>
  <c r="L91" i="1"/>
  <c r="I91" i="1" l="1"/>
  <c r="J91" i="1"/>
  <c r="K91" i="1"/>
  <c r="E92" i="1"/>
  <c r="F92" i="1"/>
  <c r="B92" i="1"/>
  <c r="C93" i="1" s="1"/>
  <c r="G92" i="1"/>
  <c r="L92" i="1"/>
  <c r="I92" i="1" l="1"/>
  <c r="C94" i="1"/>
  <c r="L93" i="1"/>
  <c r="G93" i="1"/>
  <c r="F93" i="1"/>
  <c r="E93" i="1"/>
  <c r="B93" i="1"/>
  <c r="K92" i="1"/>
  <c r="J92" i="1"/>
  <c r="I93" i="1" l="1"/>
  <c r="K93" i="1"/>
  <c r="J93" i="1"/>
  <c r="B94" i="1"/>
  <c r="C95" i="1" s="1"/>
  <c r="G94" i="1"/>
  <c r="F94" i="1"/>
  <c r="E94" i="1"/>
  <c r="L94" i="1"/>
  <c r="I94" i="1" l="1"/>
  <c r="E95" i="1"/>
  <c r="G95" i="1"/>
  <c r="F95" i="1"/>
  <c r="B95" i="1"/>
  <c r="C96" i="1"/>
  <c r="L95" i="1"/>
  <c r="I95" i="1" s="1"/>
  <c r="J94" i="1"/>
  <c r="K94" i="1"/>
  <c r="K95" i="1" l="1"/>
  <c r="J95" i="1"/>
  <c r="C97" i="1"/>
  <c r="G96" i="1"/>
  <c r="F96" i="1"/>
  <c r="E96" i="1"/>
  <c r="B96" i="1"/>
  <c r="L96" i="1"/>
  <c r="I96" i="1" l="1"/>
  <c r="K96" i="1"/>
  <c r="J96" i="1"/>
  <c r="F97" i="1"/>
  <c r="B97" i="1"/>
  <c r="G97" i="1"/>
  <c r="E97" i="1"/>
  <c r="C98" i="1"/>
  <c r="L97" i="1"/>
  <c r="I97" i="1" l="1"/>
  <c r="E98" i="1"/>
  <c r="B98" i="1"/>
  <c r="C99" i="1" s="1"/>
  <c r="G98" i="1"/>
  <c r="F98" i="1"/>
  <c r="L98" i="1"/>
  <c r="K97" i="1"/>
  <c r="J97" i="1"/>
  <c r="I98" i="1" l="1"/>
  <c r="C100" i="1"/>
  <c r="L99" i="1"/>
  <c r="G99" i="1"/>
  <c r="F99" i="1"/>
  <c r="E99" i="1"/>
  <c r="B99" i="1"/>
  <c r="K98" i="1"/>
  <c r="J98" i="1"/>
  <c r="I99" i="1" l="1"/>
  <c r="K99" i="1"/>
  <c r="J99" i="1"/>
  <c r="B100" i="1"/>
  <c r="C101" i="1"/>
  <c r="G100" i="1"/>
  <c r="F100" i="1"/>
  <c r="E100" i="1"/>
  <c r="L100" i="1"/>
  <c r="I100" i="1" l="1"/>
  <c r="C102" i="1"/>
  <c r="G101" i="1"/>
  <c r="F101" i="1"/>
  <c r="B101" i="1"/>
  <c r="E101" i="1"/>
  <c r="L101" i="1"/>
  <c r="K100" i="1"/>
  <c r="J100" i="1"/>
  <c r="I101" i="1" l="1"/>
  <c r="K101" i="1"/>
  <c r="J101" i="1"/>
  <c r="F102" i="1"/>
  <c r="E102" i="1"/>
  <c r="B102" i="1"/>
  <c r="C103" i="1" s="1"/>
  <c r="L102" i="1"/>
  <c r="I102" i="1" s="1"/>
  <c r="G102" i="1"/>
  <c r="B103" i="1" l="1"/>
  <c r="C104" i="1"/>
  <c r="F103" i="1"/>
  <c r="G103" i="1"/>
  <c r="E103" i="1"/>
  <c r="L103" i="1"/>
  <c r="I103" i="1" s="1"/>
  <c r="J102" i="1"/>
  <c r="K102" i="1"/>
  <c r="K103" i="1" l="1"/>
  <c r="J103" i="1"/>
  <c r="F104" i="1"/>
  <c r="E104" i="1"/>
  <c r="B104" i="1"/>
  <c r="G104" i="1"/>
  <c r="C105" i="1"/>
  <c r="L104" i="1"/>
  <c r="I104" i="1" l="1"/>
  <c r="C106" i="1"/>
  <c r="L105" i="1"/>
  <c r="E105" i="1"/>
  <c r="B105" i="1"/>
  <c r="G105" i="1"/>
  <c r="F105" i="1"/>
  <c r="K104" i="1"/>
  <c r="J104" i="1"/>
  <c r="I105" i="1" l="1"/>
  <c r="J105" i="1"/>
  <c r="K105" i="1"/>
  <c r="B106" i="1"/>
  <c r="G106" i="1"/>
  <c r="F106" i="1"/>
  <c r="E106" i="1"/>
  <c r="C107" i="1"/>
  <c r="L106" i="1"/>
  <c r="I106" i="1" l="1"/>
  <c r="E107" i="1"/>
  <c r="G107" i="1"/>
  <c r="F107" i="1"/>
  <c r="B107" i="1"/>
  <c r="C108" i="1" s="1"/>
  <c r="L107" i="1"/>
  <c r="K106" i="1"/>
  <c r="J106" i="1"/>
  <c r="I107" i="1" l="1"/>
  <c r="B108" i="1"/>
  <c r="C109" i="1" s="1"/>
  <c r="L108" i="1"/>
  <c r="G108" i="1"/>
  <c r="F108" i="1"/>
  <c r="E108" i="1"/>
  <c r="K107" i="1"/>
  <c r="J107" i="1"/>
  <c r="I108" i="1" l="1"/>
  <c r="K108" i="1"/>
  <c r="J108" i="1"/>
  <c r="E109" i="1"/>
  <c r="G109" i="1"/>
  <c r="F109" i="1"/>
  <c r="B109" i="1"/>
  <c r="C110" i="1"/>
  <c r="L109" i="1"/>
  <c r="I109" i="1" l="1"/>
  <c r="K109" i="1"/>
  <c r="J109" i="1"/>
  <c r="C111" i="1"/>
  <c r="G110" i="1"/>
  <c r="F110" i="1"/>
  <c r="E110" i="1"/>
  <c r="L110" i="1"/>
  <c r="B110" i="1"/>
  <c r="I110" i="1" l="1"/>
  <c r="K110" i="1"/>
  <c r="J110" i="1"/>
  <c r="B111" i="1"/>
  <c r="C112" i="1"/>
  <c r="F111" i="1"/>
  <c r="E111" i="1"/>
  <c r="G111" i="1"/>
  <c r="L111" i="1"/>
  <c r="I111" i="1" l="1"/>
  <c r="E112" i="1"/>
  <c r="B112" i="1"/>
  <c r="C113" i="1"/>
  <c r="G112" i="1"/>
  <c r="F112" i="1"/>
  <c r="L112" i="1"/>
  <c r="J111" i="1"/>
  <c r="K111" i="1"/>
  <c r="I112" i="1" l="1"/>
  <c r="K112" i="1"/>
  <c r="J112" i="1"/>
  <c r="G113" i="1"/>
  <c r="F113" i="1"/>
  <c r="B113" i="1"/>
  <c r="C114" i="1" s="1"/>
  <c r="E113" i="1"/>
  <c r="L113" i="1"/>
  <c r="I113" i="1" l="1"/>
  <c r="F114" i="1"/>
  <c r="E114" i="1"/>
  <c r="C115" i="1"/>
  <c r="G114" i="1"/>
  <c r="B114" i="1"/>
  <c r="L114" i="1"/>
  <c r="I114" i="1" s="1"/>
  <c r="K113" i="1"/>
  <c r="J113" i="1"/>
  <c r="K114" i="1" l="1"/>
  <c r="J114" i="1"/>
  <c r="G115" i="1"/>
  <c r="F115" i="1"/>
  <c r="E115" i="1"/>
  <c r="B115" i="1"/>
  <c r="C116" i="1" s="1"/>
  <c r="L115" i="1"/>
  <c r="I115" i="1" l="1"/>
  <c r="J115" i="1"/>
  <c r="K115" i="1"/>
  <c r="F116" i="1"/>
  <c r="E116" i="1"/>
  <c r="G116" i="1"/>
  <c r="B116" i="1"/>
  <c r="C117" i="1" s="1"/>
  <c r="L116" i="1"/>
  <c r="I116" i="1" l="1"/>
  <c r="K116" i="1"/>
  <c r="J116" i="1"/>
  <c r="C118" i="1"/>
  <c r="B117" i="1"/>
  <c r="G117" i="1"/>
  <c r="F117" i="1"/>
  <c r="E117" i="1"/>
  <c r="L117" i="1"/>
  <c r="I117" i="1" l="1"/>
  <c r="K117" i="1"/>
  <c r="J117" i="1"/>
  <c r="G118" i="1"/>
  <c r="F118" i="1"/>
  <c r="E118" i="1"/>
  <c r="L118" i="1"/>
  <c r="B118" i="1"/>
  <c r="C119" i="1" s="1"/>
  <c r="I118" i="1" l="1"/>
  <c r="B119" i="1"/>
  <c r="G119" i="1"/>
  <c r="E119" i="1"/>
  <c r="C120" i="1"/>
  <c r="L119" i="1"/>
  <c r="I119" i="1" s="1"/>
  <c r="F119" i="1"/>
  <c r="K118" i="1"/>
  <c r="J118" i="1"/>
  <c r="J119" i="1" l="1"/>
  <c r="K119" i="1"/>
  <c r="C121" i="1"/>
  <c r="G120" i="1"/>
  <c r="F120" i="1"/>
  <c r="B120" i="1"/>
  <c r="E120" i="1"/>
  <c r="L120" i="1"/>
  <c r="I120" i="1" l="1"/>
  <c r="K120" i="1"/>
  <c r="J120" i="1"/>
  <c r="F121" i="1"/>
  <c r="E121" i="1"/>
  <c r="B121" i="1"/>
  <c r="C122" i="1"/>
  <c r="G121" i="1"/>
  <c r="L121" i="1"/>
  <c r="I121" i="1" l="1"/>
  <c r="G122" i="1"/>
  <c r="F122" i="1"/>
  <c r="B122" i="1"/>
  <c r="E122" i="1"/>
  <c r="C123" i="1"/>
  <c r="L122" i="1"/>
  <c r="K121" i="1"/>
  <c r="J121" i="1"/>
  <c r="I122" i="1" l="1"/>
  <c r="C124" i="1"/>
  <c r="L123" i="1"/>
  <c r="G123" i="1"/>
  <c r="F123" i="1"/>
  <c r="E123" i="1"/>
  <c r="B123" i="1"/>
  <c r="K122" i="1"/>
  <c r="J122" i="1"/>
  <c r="K123" i="1" l="1"/>
  <c r="J123" i="1"/>
  <c r="B124" i="1"/>
  <c r="L124" i="1"/>
  <c r="G124" i="1"/>
  <c r="F124" i="1"/>
  <c r="E124" i="1"/>
  <c r="C125" i="1"/>
  <c r="I123" i="1"/>
  <c r="I124" i="1" l="1"/>
  <c r="K124" i="1"/>
  <c r="J124" i="1"/>
  <c r="E125" i="1"/>
  <c r="F125" i="1"/>
  <c r="C126" i="1"/>
  <c r="B125" i="1"/>
  <c r="G125" i="1"/>
  <c r="L125" i="1"/>
  <c r="I125" i="1" l="1"/>
  <c r="G126" i="1"/>
  <c r="B126" i="1"/>
  <c r="C127" i="1" s="1"/>
  <c r="L126" i="1"/>
  <c r="F126" i="1"/>
  <c r="E126" i="1"/>
  <c r="K125" i="1"/>
  <c r="J125" i="1"/>
  <c r="I126" i="1" l="1"/>
  <c r="B127" i="1"/>
  <c r="C128" i="1" s="1"/>
  <c r="G127" i="1"/>
  <c r="F127" i="1"/>
  <c r="E127" i="1"/>
  <c r="L127" i="1"/>
  <c r="K126" i="1"/>
  <c r="J126" i="1"/>
  <c r="I127" i="1" l="1"/>
  <c r="K127" i="1"/>
  <c r="J127" i="1"/>
  <c r="F128" i="1"/>
  <c r="E128" i="1"/>
  <c r="B128" i="1"/>
  <c r="G128" i="1"/>
  <c r="C129" i="1"/>
  <c r="L128" i="1"/>
  <c r="I128" i="1" l="1"/>
  <c r="C130" i="1"/>
  <c r="B129" i="1"/>
  <c r="L129" i="1"/>
  <c r="G129" i="1"/>
  <c r="F129" i="1"/>
  <c r="E129" i="1"/>
  <c r="K128" i="1"/>
  <c r="J128" i="1"/>
  <c r="I129" i="1" l="1"/>
  <c r="K129" i="1"/>
  <c r="J129" i="1"/>
  <c r="B130" i="1"/>
  <c r="F130" i="1"/>
  <c r="E130" i="1"/>
  <c r="G130" i="1"/>
  <c r="C131" i="1"/>
  <c r="L130" i="1"/>
  <c r="I130" i="1" l="1"/>
  <c r="E131" i="1"/>
  <c r="F131" i="1"/>
  <c r="G131" i="1"/>
  <c r="B131" i="1"/>
  <c r="C132" i="1" s="1"/>
  <c r="L131" i="1"/>
  <c r="K130" i="1"/>
  <c r="J130" i="1"/>
  <c r="I131" i="1" l="1"/>
  <c r="C133" i="1"/>
  <c r="B132" i="1"/>
  <c r="G132" i="1"/>
  <c r="F132" i="1"/>
  <c r="E132" i="1"/>
  <c r="L132" i="1"/>
  <c r="K131" i="1"/>
  <c r="J131" i="1"/>
  <c r="I132" i="1" l="1"/>
  <c r="K132" i="1"/>
  <c r="J132" i="1"/>
  <c r="B133" i="1"/>
  <c r="G133" i="1"/>
  <c r="F133" i="1"/>
  <c r="E133" i="1"/>
  <c r="C134" i="1"/>
  <c r="L133" i="1"/>
  <c r="I133" i="1" l="1"/>
  <c r="E134" i="1"/>
  <c r="G134" i="1"/>
  <c r="F134" i="1"/>
  <c r="B134" i="1"/>
  <c r="C135" i="1" s="1"/>
  <c r="L134" i="1"/>
  <c r="K133" i="1"/>
  <c r="J133" i="1"/>
  <c r="I134" i="1" l="1"/>
  <c r="C136" i="1"/>
  <c r="E135" i="1"/>
  <c r="B135" i="1"/>
  <c r="L135" i="1"/>
  <c r="G135" i="1"/>
  <c r="F135" i="1"/>
  <c r="K134" i="1"/>
  <c r="J134" i="1"/>
  <c r="I135" i="1" l="1"/>
  <c r="B136" i="1"/>
  <c r="C137" i="1"/>
  <c r="G136" i="1"/>
  <c r="F136" i="1"/>
  <c r="E136" i="1"/>
  <c r="L136" i="1"/>
  <c r="K135" i="1"/>
  <c r="J135" i="1"/>
  <c r="I136" i="1" l="1"/>
  <c r="K136" i="1"/>
  <c r="J136" i="1"/>
  <c r="F137" i="1"/>
  <c r="E137" i="1"/>
  <c r="G137" i="1"/>
  <c r="B137" i="1"/>
  <c r="C138" i="1" s="1"/>
  <c r="L137" i="1"/>
  <c r="G138" i="1" l="1"/>
  <c r="C139" i="1"/>
  <c r="F138" i="1"/>
  <c r="E138" i="1"/>
  <c r="B138" i="1"/>
  <c r="L138" i="1"/>
  <c r="I138" i="1" s="1"/>
  <c r="K137" i="1"/>
  <c r="J137" i="1"/>
  <c r="I137" i="1"/>
  <c r="K138" i="1" l="1"/>
  <c r="J138" i="1"/>
  <c r="G139" i="1"/>
  <c r="F139" i="1"/>
  <c r="E139" i="1"/>
  <c r="B139" i="1"/>
  <c r="C140" i="1"/>
  <c r="L139" i="1"/>
  <c r="I139" i="1" l="1"/>
  <c r="K139" i="1"/>
  <c r="J139" i="1"/>
  <c r="G140" i="1"/>
  <c r="B140" i="1"/>
  <c r="C141" i="1" s="1"/>
  <c r="L140" i="1"/>
  <c r="F140" i="1"/>
  <c r="E140" i="1"/>
  <c r="I140" i="1" l="1"/>
  <c r="K140" i="1"/>
  <c r="J140" i="1"/>
  <c r="E141" i="1"/>
  <c r="L141" i="1"/>
  <c r="F141" i="1"/>
  <c r="G141" i="1"/>
  <c r="B141" i="1"/>
  <c r="C142" i="1"/>
  <c r="I141" i="1" l="1"/>
  <c r="G142" i="1"/>
  <c r="F142" i="1"/>
  <c r="B142" i="1"/>
  <c r="C143" i="1"/>
  <c r="E142" i="1"/>
  <c r="L142" i="1"/>
  <c r="I142" i="1" s="1"/>
  <c r="K141" i="1"/>
  <c r="J141" i="1"/>
  <c r="K142" i="1" l="1"/>
  <c r="J142" i="1"/>
  <c r="G143" i="1"/>
  <c r="F143" i="1"/>
  <c r="B143" i="1"/>
  <c r="C144" i="1" s="1"/>
  <c r="E143" i="1"/>
  <c r="L143" i="1"/>
  <c r="I143" i="1" l="1"/>
  <c r="K143" i="1"/>
  <c r="J143" i="1"/>
  <c r="B144" i="1"/>
  <c r="G144" i="1"/>
  <c r="F144" i="1"/>
  <c r="E144" i="1"/>
  <c r="C145" i="1"/>
  <c r="L144" i="1"/>
  <c r="G145" i="1" l="1"/>
  <c r="F145" i="1"/>
  <c r="B145" i="1"/>
  <c r="C146" i="1" s="1"/>
  <c r="E145" i="1"/>
  <c r="L145" i="1"/>
  <c r="I145" i="1" s="1"/>
  <c r="I144" i="1"/>
  <c r="K144" i="1"/>
  <c r="J144" i="1"/>
  <c r="G146" i="1" l="1"/>
  <c r="F146" i="1"/>
  <c r="E146" i="1"/>
  <c r="B146" i="1"/>
  <c r="C147" i="1" s="1"/>
  <c r="L146" i="1"/>
  <c r="K145" i="1"/>
  <c r="J145" i="1"/>
  <c r="I146" i="1" l="1"/>
  <c r="B147" i="1"/>
  <c r="G147" i="1"/>
  <c r="C148" i="1"/>
  <c r="F147" i="1"/>
  <c r="E147" i="1"/>
  <c r="L147" i="1"/>
  <c r="K146" i="1"/>
  <c r="J146" i="1"/>
  <c r="I147" i="1" l="1"/>
  <c r="K147" i="1"/>
  <c r="J147" i="1"/>
  <c r="E148" i="1"/>
  <c r="B148" i="1"/>
  <c r="C149" i="1" s="1"/>
  <c r="F148" i="1"/>
  <c r="G148" i="1"/>
  <c r="L148" i="1"/>
  <c r="K148" i="1" l="1"/>
  <c r="J148" i="1"/>
  <c r="E149" i="1"/>
  <c r="B149" i="1"/>
  <c r="G149" i="1"/>
  <c r="F149" i="1"/>
  <c r="C150" i="1"/>
  <c r="L149" i="1"/>
  <c r="I148" i="1"/>
  <c r="I149" i="1" l="1"/>
  <c r="J149" i="1"/>
  <c r="K149" i="1"/>
  <c r="C151" i="1"/>
  <c r="G150" i="1"/>
  <c r="F150" i="1"/>
  <c r="E150" i="1"/>
  <c r="B150" i="1"/>
  <c r="L150" i="1"/>
  <c r="I150" i="1" l="1"/>
  <c r="K150" i="1"/>
  <c r="J150" i="1"/>
  <c r="C152" i="1"/>
  <c r="E151" i="1"/>
  <c r="B151" i="1"/>
  <c r="G151" i="1"/>
  <c r="F151" i="1"/>
  <c r="L151" i="1"/>
  <c r="I151" i="1" l="1"/>
  <c r="K151" i="1"/>
  <c r="J151" i="1"/>
  <c r="B152" i="1"/>
  <c r="C153" i="1"/>
  <c r="G152" i="1"/>
  <c r="F152" i="1"/>
  <c r="E152" i="1"/>
  <c r="L152" i="1"/>
  <c r="I152" i="1" l="1"/>
  <c r="J152" i="1"/>
  <c r="K152" i="1"/>
  <c r="F153" i="1"/>
  <c r="E153" i="1"/>
  <c r="B153" i="1"/>
  <c r="C154" i="1"/>
  <c r="G153" i="1"/>
  <c r="L153" i="1"/>
  <c r="I153" i="1" l="1"/>
  <c r="G154" i="1"/>
  <c r="F154" i="1"/>
  <c r="L154" i="1"/>
  <c r="E154" i="1"/>
  <c r="B154" i="1"/>
  <c r="C155" i="1"/>
  <c r="K153" i="1"/>
  <c r="J153" i="1"/>
  <c r="I154" i="1" l="1"/>
  <c r="G155" i="1"/>
  <c r="F155" i="1"/>
  <c r="E155" i="1"/>
  <c r="B155" i="1"/>
  <c r="C156" i="1" s="1"/>
  <c r="L155" i="1"/>
  <c r="K154" i="1"/>
  <c r="J154" i="1"/>
  <c r="G156" i="1" l="1"/>
  <c r="F156" i="1"/>
  <c r="B156" i="1"/>
  <c r="C157" i="1" s="1"/>
  <c r="E156" i="1"/>
  <c r="L156" i="1"/>
  <c r="I155" i="1"/>
  <c r="J155" i="1"/>
  <c r="K155" i="1"/>
  <c r="I156" i="1" l="1"/>
  <c r="K156" i="1"/>
  <c r="J156" i="1"/>
  <c r="G157" i="1"/>
  <c r="F157" i="1"/>
  <c r="E157" i="1"/>
  <c r="B157" i="1"/>
  <c r="C158" i="1"/>
  <c r="L157" i="1"/>
  <c r="I157" i="1" l="1"/>
  <c r="K157" i="1"/>
  <c r="J157" i="1"/>
  <c r="L158" i="1"/>
  <c r="G158" i="1"/>
  <c r="F158" i="1"/>
  <c r="E158" i="1"/>
  <c r="B158" i="1"/>
  <c r="C159" i="1" s="1"/>
  <c r="I158" i="1" l="1"/>
  <c r="G159" i="1"/>
  <c r="F159" i="1"/>
  <c r="E159" i="1"/>
  <c r="C160" i="1"/>
  <c r="B159" i="1"/>
  <c r="L159" i="1"/>
  <c r="I159" i="1" s="1"/>
  <c r="K158" i="1"/>
  <c r="J158" i="1"/>
  <c r="E160" i="1" l="1"/>
  <c r="B160" i="1"/>
  <c r="C161" i="1" s="1"/>
  <c r="G160" i="1"/>
  <c r="F160" i="1"/>
  <c r="L160" i="1"/>
  <c r="K159" i="1"/>
  <c r="J159" i="1"/>
  <c r="I160" i="1" l="1"/>
  <c r="G161" i="1"/>
  <c r="F161" i="1"/>
  <c r="E161" i="1"/>
  <c r="L161" i="1"/>
  <c r="I161" i="1" s="1"/>
  <c r="B161" i="1"/>
  <c r="C162" i="1" s="1"/>
  <c r="J160" i="1"/>
  <c r="K160" i="1"/>
  <c r="G162" i="1" l="1"/>
  <c r="F162" i="1"/>
  <c r="E162" i="1"/>
  <c r="B162" i="1"/>
  <c r="C163" i="1"/>
  <c r="L162" i="1"/>
  <c r="I162" i="1" s="1"/>
  <c r="J161" i="1"/>
  <c r="K161" i="1"/>
  <c r="G163" i="1" l="1"/>
  <c r="B163" i="1"/>
  <c r="F163" i="1"/>
  <c r="E163" i="1"/>
  <c r="C164" i="1"/>
  <c r="L163" i="1"/>
  <c r="K162" i="1"/>
  <c r="J162" i="1"/>
  <c r="E164" i="1" l="1"/>
  <c r="F164" i="1"/>
  <c r="G164" i="1"/>
  <c r="B164" i="1"/>
  <c r="C165" i="1" s="1"/>
  <c r="L164" i="1"/>
  <c r="I163" i="1"/>
  <c r="K163" i="1"/>
  <c r="J163" i="1"/>
  <c r="I164" i="1" l="1"/>
  <c r="E165" i="1"/>
  <c r="B165" i="1"/>
  <c r="F165" i="1"/>
  <c r="C166" i="1"/>
  <c r="G165" i="1"/>
  <c r="L165" i="1"/>
  <c r="K164" i="1"/>
  <c r="J164" i="1"/>
  <c r="I165" i="1" l="1"/>
  <c r="F166" i="1"/>
  <c r="E166" i="1"/>
  <c r="B166" i="1"/>
  <c r="G166" i="1"/>
  <c r="C167" i="1"/>
  <c r="L166" i="1"/>
  <c r="K165" i="1"/>
  <c r="J165" i="1"/>
  <c r="I166" i="1" l="1"/>
  <c r="K166" i="1"/>
  <c r="J166" i="1"/>
  <c r="G167" i="1"/>
  <c r="F167" i="1"/>
  <c r="E167" i="1"/>
  <c r="B167" i="1"/>
  <c r="C168" i="1" s="1"/>
  <c r="L167" i="1"/>
  <c r="B168" i="1" l="1"/>
  <c r="C169" i="1" s="1"/>
  <c r="F168" i="1"/>
  <c r="E168" i="1"/>
  <c r="G168" i="1"/>
  <c r="L168" i="1"/>
  <c r="I167" i="1"/>
  <c r="K167" i="1"/>
  <c r="J167" i="1"/>
  <c r="I168" i="1" l="1"/>
  <c r="K168" i="1"/>
  <c r="J168" i="1"/>
  <c r="G169" i="1"/>
  <c r="B169" i="1"/>
  <c r="C170" i="1"/>
  <c r="F169" i="1"/>
  <c r="E169" i="1"/>
  <c r="L169" i="1"/>
  <c r="I169" i="1" l="1"/>
  <c r="G170" i="1"/>
  <c r="F170" i="1"/>
  <c r="E170" i="1"/>
  <c r="B170" i="1"/>
  <c r="C171" i="1"/>
  <c r="L170" i="1"/>
  <c r="K169" i="1"/>
  <c r="J169" i="1"/>
  <c r="I170" i="1" l="1"/>
  <c r="J170" i="1"/>
  <c r="K170" i="1"/>
  <c r="G171" i="1"/>
  <c r="F171" i="1"/>
  <c r="B171" i="1"/>
  <c r="C172" i="1" s="1"/>
  <c r="E171" i="1"/>
  <c r="L171" i="1"/>
  <c r="K171" i="1" l="1"/>
  <c r="J171" i="1"/>
  <c r="G172" i="1"/>
  <c r="F172" i="1"/>
  <c r="B172" i="1"/>
  <c r="C173" i="1"/>
  <c r="E172" i="1"/>
  <c r="L172" i="1"/>
  <c r="I171" i="1"/>
  <c r="I172" i="1" l="1"/>
  <c r="G173" i="1"/>
  <c r="F173" i="1"/>
  <c r="E173" i="1"/>
  <c r="B173" i="1"/>
  <c r="C174" i="1"/>
  <c r="L173" i="1"/>
  <c r="K172" i="1"/>
  <c r="J172" i="1"/>
  <c r="G174" i="1" l="1"/>
  <c r="F174" i="1"/>
  <c r="B174" i="1"/>
  <c r="E174" i="1"/>
  <c r="C175" i="1"/>
  <c r="L174" i="1"/>
  <c r="I173" i="1"/>
  <c r="K173" i="1"/>
  <c r="J173" i="1"/>
  <c r="K174" i="1" l="1"/>
  <c r="J174" i="1"/>
  <c r="I174" i="1"/>
  <c r="G175" i="1"/>
  <c r="F175" i="1"/>
  <c r="E175" i="1"/>
  <c r="B175" i="1"/>
  <c r="C176" i="1" s="1"/>
  <c r="L175" i="1"/>
  <c r="I175" i="1" l="1"/>
  <c r="J175" i="1"/>
  <c r="K175" i="1"/>
  <c r="F176" i="1"/>
  <c r="E176" i="1"/>
  <c r="C177" i="1"/>
  <c r="B176" i="1"/>
  <c r="G176" i="1"/>
  <c r="L176" i="1"/>
  <c r="I176" i="1" l="1"/>
  <c r="E177" i="1"/>
  <c r="G177" i="1"/>
  <c r="F177" i="1"/>
  <c r="B177" i="1"/>
  <c r="C178" i="1"/>
  <c r="L177" i="1"/>
  <c r="K176" i="1"/>
  <c r="J176" i="1"/>
  <c r="I177" i="1" l="1"/>
  <c r="G178" i="1"/>
  <c r="F178" i="1"/>
  <c r="E178" i="1"/>
  <c r="C179" i="1"/>
  <c r="B178" i="1"/>
  <c r="L178" i="1"/>
  <c r="J177" i="1"/>
  <c r="K177" i="1"/>
  <c r="F179" i="1" l="1"/>
  <c r="E179" i="1"/>
  <c r="B179" i="1"/>
  <c r="C180" i="1" s="1"/>
  <c r="G179" i="1"/>
  <c r="L179" i="1"/>
  <c r="I178" i="1"/>
  <c r="J178" i="1"/>
  <c r="K178" i="1"/>
  <c r="I179" i="1" l="1"/>
  <c r="C181" i="1"/>
  <c r="B180" i="1"/>
  <c r="F180" i="1"/>
  <c r="E180" i="1"/>
  <c r="G180" i="1"/>
  <c r="L180" i="1"/>
  <c r="I180" i="1" s="1"/>
  <c r="K179" i="1"/>
  <c r="J179" i="1"/>
  <c r="K180" i="1" l="1"/>
  <c r="J180" i="1"/>
  <c r="E181" i="1"/>
  <c r="G181" i="1"/>
  <c r="F181" i="1"/>
  <c r="C182" i="1"/>
  <c r="B181" i="1"/>
  <c r="L181" i="1"/>
  <c r="I181" i="1" l="1"/>
  <c r="K181" i="1"/>
  <c r="J181" i="1"/>
  <c r="E182" i="1"/>
  <c r="B182" i="1"/>
  <c r="C183" i="1" s="1"/>
  <c r="F182" i="1"/>
  <c r="G182" i="1"/>
  <c r="L182" i="1"/>
  <c r="I182" i="1" s="1"/>
  <c r="J182" i="1" l="1"/>
  <c r="K182" i="1"/>
  <c r="G183" i="1"/>
  <c r="L183" i="1"/>
  <c r="F183" i="1"/>
  <c r="E183" i="1"/>
  <c r="B183" i="1"/>
  <c r="C184" i="1" s="1"/>
  <c r="I183" i="1" l="1"/>
  <c r="K183" i="1"/>
  <c r="J183" i="1"/>
  <c r="G184" i="1"/>
  <c r="F184" i="1"/>
  <c r="E184" i="1"/>
  <c r="B184" i="1"/>
  <c r="C185" i="1"/>
  <c r="L184" i="1"/>
  <c r="I184" i="1" l="1"/>
  <c r="F185" i="1"/>
  <c r="E185" i="1"/>
  <c r="G185" i="1"/>
  <c r="C186" i="1"/>
  <c r="B185" i="1"/>
  <c r="L185" i="1"/>
  <c r="I185" i="1" s="1"/>
  <c r="K184" i="1"/>
  <c r="J184" i="1"/>
  <c r="G186" i="1" l="1"/>
  <c r="E186" i="1"/>
  <c r="B186" i="1"/>
  <c r="C187" i="1"/>
  <c r="F186" i="1"/>
  <c r="L186" i="1"/>
  <c r="I186" i="1" s="1"/>
  <c r="K185" i="1"/>
  <c r="J185" i="1"/>
  <c r="G187" i="1" l="1"/>
  <c r="F187" i="1"/>
  <c r="B187" i="1"/>
  <c r="C188" i="1" s="1"/>
  <c r="E187" i="1"/>
  <c r="L187" i="1"/>
  <c r="K186" i="1"/>
  <c r="J186" i="1"/>
  <c r="I187" i="1" l="1"/>
  <c r="K187" i="1"/>
  <c r="J187" i="1"/>
  <c r="C189" i="1"/>
  <c r="G188" i="1"/>
  <c r="L188" i="1"/>
  <c r="B188" i="1"/>
  <c r="F188" i="1"/>
  <c r="E188" i="1"/>
  <c r="I188" i="1" l="1"/>
  <c r="K188" i="1"/>
  <c r="J188" i="1"/>
  <c r="E189" i="1"/>
  <c r="B189" i="1"/>
  <c r="G189" i="1"/>
  <c r="F189" i="1"/>
  <c r="L189" i="1"/>
  <c r="C190" i="1"/>
  <c r="I189" i="1" l="1"/>
  <c r="E190" i="1"/>
  <c r="G190" i="1"/>
  <c r="B190" i="1"/>
  <c r="C191" i="1"/>
  <c r="F190" i="1"/>
  <c r="L190" i="1"/>
  <c r="J189" i="1"/>
  <c r="K189" i="1"/>
  <c r="I190" i="1" l="1"/>
  <c r="B191" i="1"/>
  <c r="C192" i="1" s="1"/>
  <c r="L191" i="1"/>
  <c r="G191" i="1"/>
  <c r="F191" i="1"/>
  <c r="E191" i="1"/>
  <c r="J190" i="1"/>
  <c r="K190" i="1"/>
  <c r="I191" i="1" l="1"/>
  <c r="J191" i="1"/>
  <c r="K191" i="1"/>
  <c r="B192" i="1"/>
  <c r="C193" i="1" s="1"/>
  <c r="G192" i="1"/>
  <c r="F192" i="1"/>
  <c r="E192" i="1"/>
  <c r="L192" i="1"/>
  <c r="I192" i="1" l="1"/>
  <c r="C194" i="1"/>
  <c r="G193" i="1"/>
  <c r="F193" i="1"/>
  <c r="E193" i="1"/>
  <c r="B193" i="1"/>
  <c r="L193" i="1"/>
  <c r="I193" i="1" s="1"/>
  <c r="K192" i="1"/>
  <c r="J192" i="1"/>
  <c r="K193" i="1" l="1"/>
  <c r="J193" i="1"/>
  <c r="G194" i="1"/>
  <c r="F194" i="1"/>
  <c r="E194" i="1"/>
  <c r="C195" i="1"/>
  <c r="B194" i="1"/>
  <c r="L194" i="1"/>
  <c r="I194" i="1" l="1"/>
  <c r="K194" i="1"/>
  <c r="J194" i="1"/>
  <c r="C196" i="1"/>
  <c r="B195" i="1"/>
  <c r="G195" i="1"/>
  <c r="F195" i="1"/>
  <c r="E195" i="1"/>
  <c r="L195" i="1"/>
  <c r="I195" i="1" l="1"/>
  <c r="K195" i="1"/>
  <c r="J195" i="1"/>
  <c r="G196" i="1"/>
  <c r="B196" i="1"/>
  <c r="F196" i="1"/>
  <c r="E196" i="1"/>
  <c r="C197" i="1"/>
  <c r="L196" i="1"/>
  <c r="I196" i="1" l="1"/>
  <c r="G197" i="1"/>
  <c r="F197" i="1"/>
  <c r="E197" i="1"/>
  <c r="B197" i="1"/>
  <c r="C198" i="1" s="1"/>
  <c r="L197" i="1"/>
  <c r="K196" i="1"/>
  <c r="J196" i="1"/>
  <c r="I197" i="1" l="1"/>
  <c r="G198" i="1"/>
  <c r="F198" i="1"/>
  <c r="E198" i="1"/>
  <c r="L198" i="1"/>
  <c r="B198" i="1"/>
  <c r="C199" i="1"/>
  <c r="K197" i="1"/>
  <c r="J197" i="1"/>
  <c r="I198" i="1" l="1"/>
  <c r="G199" i="1"/>
  <c r="F199" i="1"/>
  <c r="E199" i="1"/>
  <c r="C200" i="1"/>
  <c r="B199" i="1"/>
  <c r="L199" i="1"/>
  <c r="I199" i="1" s="1"/>
  <c r="K198" i="1"/>
  <c r="J198" i="1"/>
  <c r="E200" i="1" l="1"/>
  <c r="F200" i="1"/>
  <c r="B200" i="1"/>
  <c r="C201" i="1"/>
  <c r="G200" i="1"/>
  <c r="L200" i="1"/>
  <c r="K199" i="1"/>
  <c r="J199" i="1"/>
  <c r="I200" i="1" l="1"/>
  <c r="C202" i="1"/>
  <c r="G201" i="1"/>
  <c r="F201" i="1"/>
  <c r="E201" i="1"/>
  <c r="B201" i="1"/>
  <c r="L201" i="1"/>
  <c r="I201" i="1" s="1"/>
  <c r="J200" i="1"/>
  <c r="K200" i="1"/>
  <c r="J201" i="1" l="1"/>
  <c r="K201" i="1"/>
  <c r="G202" i="1"/>
  <c r="E202" i="1"/>
  <c r="B202" i="1"/>
  <c r="C203" i="1"/>
  <c r="F202" i="1"/>
  <c r="L202" i="1"/>
  <c r="I202" i="1" l="1"/>
  <c r="G203" i="1"/>
  <c r="B203" i="1"/>
  <c r="C204" i="1"/>
  <c r="F203" i="1"/>
  <c r="E203" i="1"/>
  <c r="L203" i="1"/>
  <c r="J202" i="1"/>
  <c r="K202" i="1"/>
  <c r="K203" i="1" l="1"/>
  <c r="J203" i="1"/>
  <c r="I203" i="1"/>
  <c r="E204" i="1"/>
  <c r="B204" i="1"/>
  <c r="C205" i="1" s="1"/>
  <c r="G204" i="1"/>
  <c r="F204" i="1"/>
  <c r="L204" i="1"/>
  <c r="I204" i="1" l="1"/>
  <c r="E205" i="1"/>
  <c r="B205" i="1"/>
  <c r="C206" i="1"/>
  <c r="G205" i="1"/>
  <c r="F205" i="1"/>
  <c r="L205" i="1"/>
  <c r="K204" i="1"/>
  <c r="J204" i="1"/>
  <c r="F206" i="1" l="1"/>
  <c r="E206" i="1"/>
  <c r="B206" i="1"/>
  <c r="G206" i="1"/>
  <c r="C207" i="1"/>
  <c r="L206" i="1"/>
  <c r="I205" i="1"/>
  <c r="K205" i="1"/>
  <c r="J205" i="1"/>
  <c r="I206" i="1" l="1"/>
  <c r="G207" i="1"/>
  <c r="F207" i="1"/>
  <c r="E207" i="1"/>
  <c r="B207" i="1"/>
  <c r="C208" i="1" s="1"/>
  <c r="L207" i="1"/>
  <c r="I207" i="1" s="1"/>
  <c r="K206" i="1"/>
  <c r="J206" i="1"/>
  <c r="K207" i="1" l="1"/>
  <c r="J207" i="1"/>
  <c r="B208" i="1"/>
  <c r="C209" i="1"/>
  <c r="G208" i="1"/>
  <c r="F208" i="1"/>
  <c r="E208" i="1"/>
  <c r="L208" i="1"/>
  <c r="I208" i="1" l="1"/>
  <c r="K208" i="1"/>
  <c r="J208" i="1"/>
  <c r="C210" i="1"/>
  <c r="G209" i="1"/>
  <c r="B209" i="1"/>
  <c r="F209" i="1"/>
  <c r="E209" i="1"/>
  <c r="L209" i="1"/>
  <c r="I209" i="1" l="1"/>
  <c r="G210" i="1"/>
  <c r="F210" i="1"/>
  <c r="E210" i="1"/>
  <c r="B210" i="1"/>
  <c r="L210" i="1"/>
  <c r="I210" i="1" s="1"/>
  <c r="K209" i="1"/>
  <c r="J209" i="1"/>
  <c r="J210" i="1" l="1"/>
  <c r="K210" i="1"/>
  <c r="C211" i="1"/>
  <c r="G211" i="1" l="1"/>
  <c r="F211" i="1"/>
  <c r="B211" i="1"/>
  <c r="E211" i="1"/>
  <c r="C212" i="1"/>
  <c r="L211" i="1"/>
  <c r="I211" i="1" s="1"/>
  <c r="G212" i="1" l="1"/>
  <c r="F212" i="1"/>
  <c r="E212" i="1"/>
  <c r="C213" i="1"/>
  <c r="B212" i="1"/>
  <c r="L212" i="1"/>
  <c r="K211" i="1"/>
  <c r="J211" i="1"/>
  <c r="G213" i="1" l="1"/>
  <c r="B213" i="1"/>
  <c r="C214" i="1"/>
  <c r="F213" i="1"/>
  <c r="E213" i="1"/>
  <c r="L213" i="1"/>
  <c r="K212" i="1"/>
  <c r="J212" i="1"/>
  <c r="I212" i="1"/>
  <c r="I213" i="1" l="1"/>
  <c r="G214" i="1"/>
  <c r="F214" i="1"/>
  <c r="E214" i="1"/>
  <c r="C215" i="1"/>
  <c r="B214" i="1"/>
  <c r="L214" i="1"/>
  <c r="I214" i="1" s="1"/>
  <c r="K213" i="1"/>
  <c r="J213" i="1"/>
  <c r="K214" i="1" l="1"/>
  <c r="J214" i="1"/>
  <c r="E215" i="1"/>
  <c r="G215" i="1"/>
  <c r="F215" i="1"/>
  <c r="C216" i="1"/>
  <c r="B215" i="1"/>
  <c r="L215" i="1"/>
  <c r="I215" i="1" s="1"/>
  <c r="C217" i="1" l="1"/>
  <c r="F216" i="1"/>
  <c r="E216" i="1"/>
  <c r="G216" i="1"/>
  <c r="B216" i="1"/>
  <c r="L216" i="1"/>
  <c r="I216" i="1" s="1"/>
  <c r="J215" i="1"/>
  <c r="K215" i="1"/>
  <c r="K216" i="1" l="1"/>
  <c r="J216" i="1"/>
  <c r="G217" i="1"/>
  <c r="F217" i="1"/>
  <c r="E217" i="1"/>
  <c r="B217" i="1"/>
  <c r="C218" i="1"/>
  <c r="L217" i="1"/>
  <c r="I217" i="1" l="1"/>
  <c r="K217" i="1"/>
  <c r="J217" i="1"/>
  <c r="G218" i="1"/>
  <c r="B218" i="1"/>
  <c r="C219" i="1"/>
  <c r="E218" i="1"/>
  <c r="F218" i="1"/>
  <c r="L218" i="1"/>
  <c r="I218" i="1" l="1"/>
  <c r="K218" i="1"/>
  <c r="J218" i="1"/>
  <c r="C220" i="1"/>
  <c r="G219" i="1"/>
  <c r="F219" i="1"/>
  <c r="E219" i="1"/>
  <c r="B219" i="1"/>
  <c r="L219" i="1"/>
  <c r="I219" i="1" l="1"/>
  <c r="E220" i="1"/>
  <c r="B220" i="1"/>
  <c r="L220" i="1"/>
  <c r="F220" i="1"/>
  <c r="C221" i="1"/>
  <c r="G220" i="1"/>
  <c r="K219" i="1"/>
  <c r="J219" i="1"/>
  <c r="I220" i="1" l="1"/>
  <c r="F221" i="1"/>
  <c r="E221" i="1"/>
  <c r="B221" i="1"/>
  <c r="G221" i="1"/>
  <c r="L221" i="1"/>
  <c r="I221" i="1" s="1"/>
  <c r="K220" i="1"/>
  <c r="J220" i="1"/>
  <c r="C222" i="1" l="1"/>
  <c r="K221" i="1"/>
  <c r="J221" i="1"/>
  <c r="B222" i="1" l="1"/>
  <c r="C223" i="1" s="1"/>
  <c r="L222" i="1"/>
  <c r="G222" i="1"/>
  <c r="F222" i="1"/>
  <c r="E222" i="1"/>
  <c r="I222" i="1" l="1"/>
  <c r="C224" i="1"/>
  <c r="F223" i="1"/>
  <c r="E223" i="1"/>
  <c r="G223" i="1"/>
  <c r="B223" i="1"/>
  <c r="L223" i="1"/>
  <c r="I223" i="1" s="1"/>
  <c r="K222" i="1"/>
  <c r="J222" i="1"/>
  <c r="K223" i="1" l="1"/>
  <c r="J223" i="1"/>
  <c r="G224" i="1"/>
  <c r="C225" i="1"/>
  <c r="F224" i="1"/>
  <c r="E224" i="1"/>
  <c r="L224" i="1"/>
  <c r="B224" i="1"/>
  <c r="I224" i="1" l="1"/>
  <c r="K224" i="1"/>
  <c r="J224" i="1"/>
  <c r="B225" i="1"/>
  <c r="C226" i="1" s="1"/>
  <c r="G225" i="1"/>
  <c r="F225" i="1"/>
  <c r="E225" i="1"/>
  <c r="L225" i="1"/>
  <c r="I225" i="1" l="1"/>
  <c r="J225" i="1"/>
  <c r="K225" i="1"/>
  <c r="G226" i="1"/>
  <c r="B226" i="1"/>
  <c r="C227" i="1"/>
  <c r="E226" i="1"/>
  <c r="F226" i="1"/>
  <c r="L226" i="1"/>
  <c r="K226" i="1" l="1"/>
  <c r="J226" i="1"/>
  <c r="L227" i="1"/>
  <c r="G227" i="1"/>
  <c r="F227" i="1"/>
  <c r="B227" i="1"/>
  <c r="E227" i="1"/>
  <c r="I226" i="1"/>
  <c r="I227" i="1" l="1"/>
  <c r="C228" i="1"/>
  <c r="K227" i="1"/>
  <c r="J227" i="1"/>
  <c r="E228" i="1" l="1"/>
  <c r="B228" i="1"/>
  <c r="G228" i="1"/>
  <c r="F228" i="1"/>
  <c r="C229" i="1"/>
  <c r="L228" i="1"/>
  <c r="G229" i="1" l="1"/>
  <c r="B229" i="1"/>
  <c r="C230" i="1" s="1"/>
  <c r="F229" i="1"/>
  <c r="E229" i="1"/>
  <c r="L229" i="1"/>
  <c r="I229" i="1" s="1"/>
  <c r="I228" i="1"/>
  <c r="K228" i="1"/>
  <c r="J228" i="1"/>
  <c r="C231" i="1" l="1"/>
  <c r="F230" i="1"/>
  <c r="E230" i="1"/>
  <c r="B230" i="1"/>
  <c r="G230" i="1"/>
  <c r="L230" i="1"/>
  <c r="I230" i="1" s="1"/>
  <c r="K229" i="1"/>
  <c r="J229" i="1"/>
  <c r="K230" i="1" l="1"/>
  <c r="J230" i="1"/>
  <c r="B231" i="1"/>
  <c r="G231" i="1"/>
  <c r="F231" i="1"/>
  <c r="E231" i="1"/>
  <c r="C232" i="1"/>
  <c r="L231" i="1"/>
  <c r="I231" i="1" l="1"/>
  <c r="K231" i="1"/>
  <c r="J231" i="1"/>
  <c r="C233" i="1"/>
  <c r="B232" i="1"/>
  <c r="E232" i="1"/>
  <c r="G232" i="1"/>
  <c r="F232" i="1"/>
  <c r="L232" i="1"/>
  <c r="I232" i="1" l="1"/>
  <c r="K232" i="1"/>
  <c r="J232" i="1"/>
  <c r="G233" i="1"/>
  <c r="F233" i="1"/>
  <c r="E233" i="1"/>
  <c r="B233" i="1"/>
  <c r="C234" i="1" s="1"/>
  <c r="L233" i="1"/>
  <c r="I233" i="1" l="1"/>
  <c r="K233" i="1"/>
  <c r="J233" i="1"/>
  <c r="C235" i="1"/>
  <c r="L234" i="1"/>
  <c r="B234" i="1"/>
  <c r="G234" i="1"/>
  <c r="F234" i="1"/>
  <c r="E234" i="1"/>
  <c r="I234" i="1" l="1"/>
  <c r="K234" i="1"/>
  <c r="J234" i="1"/>
  <c r="F235" i="1"/>
  <c r="G235" i="1"/>
  <c r="E235" i="1"/>
  <c r="B235" i="1"/>
  <c r="C236" i="1" s="1"/>
  <c r="L235" i="1"/>
  <c r="I235" i="1" l="1"/>
  <c r="E236" i="1"/>
  <c r="C237" i="1"/>
  <c r="B236" i="1"/>
  <c r="F236" i="1"/>
  <c r="G236" i="1"/>
  <c r="L236" i="1"/>
  <c r="I236" i="1" s="1"/>
  <c r="K235" i="1"/>
  <c r="J235" i="1"/>
  <c r="G237" i="1" l="1"/>
  <c r="F237" i="1"/>
  <c r="E237" i="1"/>
  <c r="B237" i="1"/>
  <c r="L237" i="1"/>
  <c r="I237" i="1" s="1"/>
  <c r="J236" i="1"/>
  <c r="K236" i="1"/>
  <c r="C238" i="1" l="1"/>
  <c r="K237" i="1"/>
  <c r="J237" i="1"/>
  <c r="E238" i="1" l="1"/>
  <c r="B238" i="1"/>
  <c r="C239" i="1"/>
  <c r="F238" i="1"/>
  <c r="G238" i="1"/>
  <c r="L238" i="1"/>
  <c r="I238" i="1" l="1"/>
  <c r="C240" i="1"/>
  <c r="F239" i="1"/>
  <c r="E239" i="1"/>
  <c r="L239" i="1"/>
  <c r="B239" i="1"/>
  <c r="G239" i="1"/>
  <c r="K238" i="1"/>
  <c r="J238" i="1"/>
  <c r="I239" i="1" l="1"/>
  <c r="K239" i="1"/>
  <c r="J239" i="1"/>
  <c r="G240" i="1"/>
  <c r="F240" i="1"/>
  <c r="E240" i="1"/>
  <c r="B240" i="1"/>
  <c r="C241" i="1"/>
  <c r="L240" i="1"/>
  <c r="I240" i="1" l="1"/>
  <c r="G241" i="1"/>
  <c r="B241" i="1"/>
  <c r="C242" i="1" s="1"/>
  <c r="E241" i="1"/>
  <c r="F241" i="1"/>
  <c r="L241" i="1"/>
  <c r="I241" i="1" s="1"/>
  <c r="J240" i="1"/>
  <c r="K240" i="1"/>
  <c r="K241" i="1" l="1"/>
  <c r="J241" i="1"/>
  <c r="C243" i="1"/>
  <c r="G242" i="1"/>
  <c r="F242" i="1"/>
  <c r="E242" i="1"/>
  <c r="L242" i="1"/>
  <c r="B242" i="1"/>
  <c r="I242" i="1" l="1"/>
  <c r="K242" i="1"/>
  <c r="J242" i="1"/>
  <c r="E243" i="1"/>
  <c r="B243" i="1"/>
  <c r="L243" i="1"/>
  <c r="I243" i="1" s="1"/>
  <c r="G243" i="1"/>
  <c r="F243" i="1"/>
  <c r="C244" i="1"/>
  <c r="E244" i="1" l="1"/>
  <c r="F244" i="1"/>
  <c r="C245" i="1"/>
  <c r="G244" i="1"/>
  <c r="B244" i="1"/>
  <c r="L244" i="1"/>
  <c r="K243" i="1"/>
  <c r="J243" i="1"/>
  <c r="I244" i="1" l="1"/>
  <c r="C246" i="1"/>
  <c r="L245" i="1"/>
  <c r="E245" i="1"/>
  <c r="B245" i="1"/>
  <c r="G245" i="1"/>
  <c r="F245" i="1"/>
  <c r="K244" i="1"/>
  <c r="J244" i="1"/>
  <c r="I245" i="1" l="1"/>
  <c r="K245" i="1"/>
  <c r="J245" i="1"/>
  <c r="B246" i="1"/>
  <c r="C247" i="1"/>
  <c r="L246" i="1"/>
  <c r="G246" i="1"/>
  <c r="F246" i="1"/>
  <c r="E246" i="1"/>
  <c r="I246" i="1" l="1"/>
  <c r="F247" i="1"/>
  <c r="E247" i="1"/>
  <c r="C248" i="1"/>
  <c r="B247" i="1"/>
  <c r="G247" i="1"/>
  <c r="L247" i="1"/>
  <c r="K246" i="1"/>
  <c r="J246" i="1"/>
  <c r="I247" i="1" l="1"/>
  <c r="G248" i="1"/>
  <c r="C249" i="1"/>
  <c r="B248" i="1"/>
  <c r="L248" i="1"/>
  <c r="F248" i="1"/>
  <c r="E248" i="1"/>
  <c r="K247" i="1"/>
  <c r="J247" i="1"/>
  <c r="I248" i="1" l="1"/>
  <c r="B249" i="1"/>
  <c r="G249" i="1"/>
  <c r="C250" i="1"/>
  <c r="F249" i="1"/>
  <c r="E249" i="1"/>
  <c r="L249" i="1"/>
  <c r="K248" i="1"/>
  <c r="J248" i="1"/>
  <c r="I249" i="1" l="1"/>
  <c r="K249" i="1"/>
  <c r="J249" i="1"/>
  <c r="G250" i="1"/>
  <c r="F250" i="1"/>
  <c r="E250" i="1"/>
  <c r="B250" i="1"/>
  <c r="C251" i="1"/>
  <c r="L250" i="1"/>
  <c r="I250" i="1" l="1"/>
  <c r="K250" i="1"/>
  <c r="J250" i="1"/>
  <c r="G251" i="1"/>
  <c r="F251" i="1"/>
  <c r="E251" i="1"/>
  <c r="B251" i="1"/>
  <c r="C252" i="1"/>
  <c r="L251" i="1"/>
  <c r="I251" i="1" l="1"/>
  <c r="C253" i="1"/>
  <c r="G252" i="1"/>
  <c r="F252" i="1"/>
  <c r="E252" i="1"/>
  <c r="B252" i="1"/>
  <c r="L252" i="1"/>
  <c r="I252" i="1" s="1"/>
  <c r="K251" i="1"/>
  <c r="J251" i="1"/>
  <c r="K252" i="1" l="1"/>
  <c r="J252" i="1"/>
  <c r="G253" i="1"/>
  <c r="F253" i="1"/>
  <c r="E253" i="1"/>
  <c r="B253" i="1"/>
  <c r="C254" i="1" s="1"/>
  <c r="L253" i="1"/>
  <c r="I253" i="1" l="1"/>
  <c r="E254" i="1"/>
  <c r="B254" i="1"/>
  <c r="C255" i="1" s="1"/>
  <c r="G254" i="1"/>
  <c r="F254" i="1"/>
  <c r="L254" i="1"/>
  <c r="I254" i="1" s="1"/>
  <c r="J253" i="1"/>
  <c r="K253" i="1"/>
  <c r="C256" i="1" l="1"/>
  <c r="F255" i="1"/>
  <c r="E255" i="1"/>
  <c r="G255" i="1"/>
  <c r="B255" i="1"/>
  <c r="L255" i="1"/>
  <c r="I255" i="1" s="1"/>
  <c r="J254" i="1"/>
  <c r="K254" i="1"/>
  <c r="G256" i="1" l="1"/>
  <c r="F256" i="1"/>
  <c r="E256" i="1"/>
  <c r="B256" i="1"/>
  <c r="C257" i="1"/>
  <c r="L256" i="1"/>
  <c r="I256" i="1" s="1"/>
  <c r="K255" i="1"/>
  <c r="J255" i="1"/>
  <c r="K256" i="1" l="1"/>
  <c r="J256" i="1"/>
  <c r="G257" i="1"/>
  <c r="B257" i="1"/>
  <c r="C258" i="1" s="1"/>
  <c r="E257" i="1"/>
  <c r="F257" i="1"/>
  <c r="L257" i="1"/>
  <c r="I257" i="1" l="1"/>
  <c r="F258" i="1"/>
  <c r="C259" i="1"/>
  <c r="B258" i="1"/>
  <c r="G258" i="1"/>
  <c r="E258" i="1"/>
  <c r="L258" i="1"/>
  <c r="K257" i="1"/>
  <c r="J257" i="1"/>
  <c r="I258" i="1" l="1"/>
  <c r="F259" i="1"/>
  <c r="E259" i="1"/>
  <c r="B259" i="1"/>
  <c r="C260" i="1"/>
  <c r="G259" i="1"/>
  <c r="L259" i="1"/>
  <c r="K258" i="1"/>
  <c r="J258" i="1"/>
  <c r="I259" i="1" l="1"/>
  <c r="K259" i="1"/>
  <c r="J259" i="1"/>
  <c r="G260" i="1"/>
  <c r="B260" i="1"/>
  <c r="C261" i="1"/>
  <c r="F260" i="1"/>
  <c r="E260" i="1"/>
  <c r="L260" i="1"/>
  <c r="I260" i="1" l="1"/>
  <c r="K260" i="1"/>
  <c r="J260" i="1"/>
  <c r="E261" i="1"/>
  <c r="G261" i="1"/>
  <c r="F261" i="1"/>
  <c r="B261" i="1"/>
  <c r="C262" i="1" s="1"/>
  <c r="L261" i="1"/>
  <c r="I261" i="1" l="1"/>
  <c r="E262" i="1"/>
  <c r="B262" i="1"/>
  <c r="C263" i="1"/>
  <c r="L262" i="1"/>
  <c r="G262" i="1"/>
  <c r="F262" i="1"/>
  <c r="K261" i="1"/>
  <c r="J261" i="1"/>
  <c r="I262" i="1" l="1"/>
  <c r="F263" i="1"/>
  <c r="B263" i="1"/>
  <c r="C264" i="1" s="1"/>
  <c r="G263" i="1"/>
  <c r="E263" i="1"/>
  <c r="L263" i="1"/>
  <c r="K262" i="1"/>
  <c r="J262" i="1"/>
  <c r="I263" i="1" l="1"/>
  <c r="B264" i="1"/>
  <c r="C265" i="1"/>
  <c r="F264" i="1"/>
  <c r="E264" i="1"/>
  <c r="G264" i="1"/>
  <c r="L264" i="1"/>
  <c r="I264" i="1" s="1"/>
  <c r="K263" i="1"/>
  <c r="J263" i="1"/>
  <c r="K264" i="1" l="1"/>
  <c r="J264" i="1"/>
  <c r="C266" i="1"/>
  <c r="E265" i="1"/>
  <c r="B265" i="1"/>
  <c r="F265" i="1"/>
  <c r="G265" i="1"/>
  <c r="L265" i="1"/>
  <c r="I265" i="1" l="1"/>
  <c r="K265" i="1"/>
  <c r="J265" i="1"/>
  <c r="F266" i="1"/>
  <c r="B266" i="1"/>
  <c r="L266" i="1"/>
  <c r="E266" i="1"/>
  <c r="C267" i="1"/>
  <c r="G266" i="1"/>
  <c r="I266" i="1" l="1"/>
  <c r="K266" i="1"/>
  <c r="J266" i="1"/>
  <c r="F267" i="1"/>
  <c r="E267" i="1"/>
  <c r="G267" i="1"/>
  <c r="B267" i="1"/>
  <c r="C268" i="1" s="1"/>
  <c r="L267" i="1"/>
  <c r="I267" i="1" s="1"/>
  <c r="K267" i="1" l="1"/>
  <c r="J267" i="1"/>
  <c r="G268" i="1"/>
  <c r="F268" i="1"/>
  <c r="E268" i="1"/>
  <c r="C269" i="1"/>
  <c r="L268" i="1"/>
  <c r="B268" i="1"/>
  <c r="I268" i="1" l="1"/>
  <c r="J268" i="1"/>
  <c r="K268" i="1"/>
  <c r="B269" i="1"/>
  <c r="C270" i="1"/>
  <c r="G269" i="1"/>
  <c r="F269" i="1"/>
  <c r="E269" i="1"/>
  <c r="L269" i="1"/>
  <c r="I269" i="1" l="1"/>
  <c r="K269" i="1"/>
  <c r="J269" i="1"/>
  <c r="B270" i="1"/>
  <c r="C271" i="1" s="1"/>
  <c r="G270" i="1"/>
  <c r="F270" i="1"/>
  <c r="E270" i="1"/>
  <c r="L270" i="1"/>
  <c r="I270" i="1" l="1"/>
  <c r="G271" i="1"/>
  <c r="B271" i="1"/>
  <c r="C272" i="1"/>
  <c r="L271" i="1"/>
  <c r="F271" i="1"/>
  <c r="E271" i="1"/>
  <c r="K270" i="1"/>
  <c r="J270" i="1"/>
  <c r="I271" i="1" l="1"/>
  <c r="K271" i="1"/>
  <c r="J271" i="1"/>
  <c r="B272" i="1"/>
  <c r="C273" i="1"/>
  <c r="L272" i="1"/>
  <c r="G272" i="1"/>
  <c r="F272" i="1"/>
  <c r="E272" i="1"/>
  <c r="I272" i="1" l="1"/>
  <c r="K272" i="1"/>
  <c r="J272" i="1"/>
  <c r="G273" i="1"/>
  <c r="B273" i="1"/>
  <c r="F273" i="1"/>
  <c r="E273" i="1"/>
  <c r="C274" i="1"/>
  <c r="L273" i="1"/>
  <c r="I273" i="1" l="1"/>
  <c r="G274" i="1"/>
  <c r="F274" i="1"/>
  <c r="L274" i="1"/>
  <c r="E274" i="1"/>
  <c r="C275" i="1"/>
  <c r="B274" i="1"/>
  <c r="J273" i="1"/>
  <c r="K273" i="1"/>
  <c r="I274" i="1" l="1"/>
  <c r="K274" i="1"/>
  <c r="J274" i="1"/>
  <c r="G275" i="1"/>
  <c r="F275" i="1"/>
  <c r="E275" i="1"/>
  <c r="C276" i="1"/>
  <c r="L275" i="1"/>
  <c r="I275" i="1" s="1"/>
  <c r="B275" i="1"/>
  <c r="J275" i="1" l="1"/>
  <c r="K275" i="1"/>
  <c r="G276" i="1"/>
  <c r="E276" i="1"/>
  <c r="B276" i="1"/>
  <c r="C277" i="1" s="1"/>
  <c r="F276" i="1"/>
  <c r="L276" i="1"/>
  <c r="I276" i="1" l="1"/>
  <c r="J276" i="1"/>
  <c r="K276" i="1"/>
  <c r="E277" i="1"/>
  <c r="B277" i="1"/>
  <c r="C278" i="1"/>
  <c r="G277" i="1"/>
  <c r="F277" i="1"/>
  <c r="L277" i="1"/>
  <c r="I277" i="1" l="1"/>
  <c r="C279" i="1"/>
  <c r="E278" i="1"/>
  <c r="G278" i="1"/>
  <c r="F278" i="1"/>
  <c r="B278" i="1"/>
  <c r="L278" i="1"/>
  <c r="I278" i="1" s="1"/>
  <c r="J277" i="1"/>
  <c r="K277" i="1"/>
  <c r="K278" i="1" l="1"/>
  <c r="J278" i="1"/>
  <c r="F279" i="1"/>
  <c r="E279" i="1"/>
  <c r="B279" i="1"/>
  <c r="C280" i="1" s="1"/>
  <c r="G279" i="1"/>
  <c r="L279" i="1"/>
  <c r="I279" i="1" l="1"/>
  <c r="B280" i="1"/>
  <c r="C281" i="1" s="1"/>
  <c r="G280" i="1"/>
  <c r="F280" i="1"/>
  <c r="E280" i="1"/>
  <c r="L280" i="1"/>
  <c r="K279" i="1"/>
  <c r="J279" i="1"/>
  <c r="I280" i="1" l="1"/>
  <c r="K280" i="1"/>
  <c r="J280" i="1"/>
  <c r="C282" i="1"/>
  <c r="B281" i="1"/>
  <c r="G281" i="1"/>
  <c r="F281" i="1"/>
  <c r="E281" i="1"/>
  <c r="L281" i="1"/>
  <c r="I281" i="1" l="1"/>
  <c r="F282" i="1"/>
  <c r="B282" i="1"/>
  <c r="C283" i="1"/>
  <c r="G282" i="1"/>
  <c r="E282" i="1"/>
  <c r="L282" i="1"/>
  <c r="J281" i="1"/>
  <c r="K281" i="1"/>
  <c r="I282" i="1" l="1"/>
  <c r="K282" i="1"/>
  <c r="J282" i="1"/>
  <c r="F283" i="1"/>
  <c r="B283" i="1"/>
  <c r="C284" i="1"/>
  <c r="G283" i="1"/>
  <c r="E283" i="1"/>
  <c r="L283" i="1"/>
  <c r="I283" i="1" l="1"/>
  <c r="K283" i="1"/>
  <c r="J283" i="1"/>
  <c r="G284" i="1"/>
  <c r="F284" i="1"/>
  <c r="E284" i="1"/>
  <c r="C285" i="1"/>
  <c r="B284" i="1"/>
  <c r="L284" i="1"/>
  <c r="I284" i="1" l="1"/>
  <c r="K284" i="1"/>
  <c r="J284" i="1"/>
  <c r="B285" i="1"/>
  <c r="C286" i="1" s="1"/>
  <c r="G285" i="1"/>
  <c r="F285" i="1"/>
  <c r="E285" i="1"/>
  <c r="L285" i="1"/>
  <c r="I285" i="1" l="1"/>
  <c r="J285" i="1"/>
  <c r="K285" i="1"/>
  <c r="G286" i="1"/>
  <c r="B286" i="1"/>
  <c r="C287" i="1"/>
  <c r="F286" i="1"/>
  <c r="E286" i="1"/>
  <c r="L286" i="1"/>
  <c r="I286" i="1" l="1"/>
  <c r="K286" i="1"/>
  <c r="J286" i="1"/>
  <c r="E287" i="1"/>
  <c r="B287" i="1"/>
  <c r="C288" i="1"/>
  <c r="L287" i="1"/>
  <c r="G287" i="1"/>
  <c r="F287" i="1"/>
  <c r="I287" i="1" l="1"/>
  <c r="J287" i="1"/>
  <c r="K287" i="1"/>
  <c r="B288" i="1"/>
  <c r="C289" i="1"/>
  <c r="E288" i="1"/>
  <c r="F288" i="1"/>
  <c r="G288" i="1"/>
  <c r="L288" i="1"/>
  <c r="I288" i="1" l="1"/>
  <c r="B289" i="1"/>
  <c r="C290" i="1"/>
  <c r="G289" i="1"/>
  <c r="F289" i="1"/>
  <c r="E289" i="1"/>
  <c r="L289" i="1"/>
  <c r="K288" i="1"/>
  <c r="J288" i="1"/>
  <c r="I289" i="1" l="1"/>
  <c r="G290" i="1"/>
  <c r="B290" i="1"/>
  <c r="F290" i="1"/>
  <c r="E290" i="1"/>
  <c r="C291" i="1"/>
  <c r="L290" i="1"/>
  <c r="I290" i="1" s="1"/>
  <c r="K289" i="1"/>
  <c r="J289" i="1"/>
  <c r="B291" i="1" l="1"/>
  <c r="C292" i="1"/>
  <c r="L291" i="1"/>
  <c r="G291" i="1"/>
  <c r="F291" i="1"/>
  <c r="E291" i="1"/>
  <c r="K290" i="1"/>
  <c r="J290" i="1"/>
  <c r="I291" i="1" l="1"/>
  <c r="K291" i="1"/>
  <c r="J291" i="1"/>
  <c r="G292" i="1"/>
  <c r="B292" i="1"/>
  <c r="C293" i="1"/>
  <c r="F292" i="1"/>
  <c r="E292" i="1"/>
  <c r="L292" i="1"/>
  <c r="I292" i="1" l="1"/>
  <c r="G293" i="1"/>
  <c r="B293" i="1"/>
  <c r="F293" i="1"/>
  <c r="E293" i="1"/>
  <c r="C294" i="1"/>
  <c r="L293" i="1"/>
  <c r="K292" i="1"/>
  <c r="J292" i="1"/>
  <c r="I293" i="1" l="1"/>
  <c r="B294" i="1"/>
  <c r="C295" i="1"/>
  <c r="G294" i="1"/>
  <c r="F294" i="1"/>
  <c r="E294" i="1"/>
  <c r="L294" i="1"/>
  <c r="J293" i="1"/>
  <c r="K293" i="1"/>
  <c r="I294" i="1" l="1"/>
  <c r="K294" i="1"/>
  <c r="J294" i="1"/>
  <c r="B295" i="1"/>
  <c r="G295" i="1"/>
  <c r="F295" i="1"/>
  <c r="E295" i="1"/>
  <c r="C296" i="1"/>
  <c r="L295" i="1"/>
  <c r="I295" i="1" l="1"/>
  <c r="K295" i="1"/>
  <c r="J295" i="1"/>
  <c r="G296" i="1"/>
  <c r="C297" i="1"/>
  <c r="F296" i="1"/>
  <c r="E296" i="1"/>
  <c r="B296" i="1"/>
  <c r="L296" i="1"/>
  <c r="I296" i="1" l="1"/>
  <c r="B297" i="1"/>
  <c r="C298" i="1"/>
  <c r="G297" i="1"/>
  <c r="F297" i="1"/>
  <c r="E297" i="1"/>
  <c r="L297" i="1"/>
  <c r="J296" i="1"/>
  <c r="K296" i="1"/>
  <c r="I297" i="1" l="1"/>
  <c r="J297" i="1"/>
  <c r="K297" i="1"/>
  <c r="C299" i="1"/>
  <c r="G298" i="1"/>
  <c r="F298" i="1"/>
  <c r="E298" i="1"/>
  <c r="B298" i="1"/>
  <c r="L298" i="1"/>
  <c r="F299" i="1" l="1"/>
  <c r="G299" i="1"/>
  <c r="E299" i="1"/>
  <c r="B299" i="1"/>
  <c r="L299" i="1"/>
  <c r="C300" i="1"/>
  <c r="K298" i="1"/>
  <c r="J298" i="1"/>
  <c r="I298" i="1"/>
  <c r="I299" i="1" l="1"/>
  <c r="B300" i="1"/>
  <c r="C301" i="1"/>
  <c r="F300" i="1"/>
  <c r="E300" i="1"/>
  <c r="G300" i="1"/>
  <c r="L300" i="1"/>
  <c r="I300" i="1" s="1"/>
  <c r="J299" i="1"/>
  <c r="K299" i="1"/>
  <c r="K300" i="1" l="1"/>
  <c r="J300" i="1"/>
  <c r="G301" i="1"/>
  <c r="F301" i="1"/>
  <c r="E301" i="1"/>
  <c r="B301" i="1"/>
  <c r="C302" i="1"/>
  <c r="L301" i="1"/>
  <c r="I301" i="1" s="1"/>
  <c r="K301" i="1" l="1"/>
  <c r="J301" i="1"/>
  <c r="G302" i="1"/>
  <c r="C303" i="1"/>
  <c r="F302" i="1"/>
  <c r="E302" i="1"/>
  <c r="L302" i="1"/>
  <c r="B302" i="1"/>
  <c r="I302" i="1" l="1"/>
  <c r="K302" i="1"/>
  <c r="J302" i="1"/>
  <c r="F303" i="1"/>
  <c r="E303" i="1"/>
  <c r="B303" i="1"/>
  <c r="C304" i="1" s="1"/>
  <c r="G303" i="1"/>
  <c r="L303" i="1"/>
  <c r="I303" i="1" l="1"/>
  <c r="K303" i="1"/>
  <c r="J303" i="1"/>
  <c r="G304" i="1"/>
  <c r="B304" i="1"/>
  <c r="C305" i="1"/>
  <c r="F304" i="1"/>
  <c r="E304" i="1"/>
  <c r="L304" i="1"/>
  <c r="I304" i="1" l="1"/>
  <c r="K304" i="1"/>
  <c r="J304" i="1"/>
  <c r="B305" i="1"/>
  <c r="G305" i="1"/>
  <c r="L305" i="1"/>
  <c r="C306" i="1"/>
  <c r="F305" i="1"/>
  <c r="E305" i="1"/>
  <c r="I305" i="1" l="1"/>
  <c r="C307" i="1"/>
  <c r="G306" i="1"/>
  <c r="F306" i="1"/>
  <c r="E306" i="1"/>
  <c r="B306" i="1"/>
  <c r="L306" i="1"/>
  <c r="I306" i="1" s="1"/>
  <c r="K305" i="1"/>
  <c r="J305" i="1"/>
  <c r="C308" i="1" l="1"/>
  <c r="L308" i="1" s="1"/>
  <c r="K306" i="1"/>
  <c r="J306" i="1"/>
  <c r="G307" i="1"/>
  <c r="B307" i="1"/>
  <c r="E307" i="1"/>
  <c r="F307" i="1"/>
  <c r="L307" i="1"/>
  <c r="F308" i="1" l="1"/>
  <c r="B308" i="1"/>
  <c r="C309" i="1"/>
  <c r="E308" i="1"/>
  <c r="I308" i="1" s="1"/>
  <c r="G308" i="1"/>
  <c r="I307" i="1"/>
  <c r="K307" i="1"/>
  <c r="J307" i="1"/>
  <c r="F309" i="1" l="1"/>
  <c r="G309" i="1"/>
  <c r="L309" i="1"/>
  <c r="J308" i="1"/>
  <c r="K308" i="1"/>
  <c r="E309" i="1"/>
  <c r="I309" i="1" s="1"/>
  <c r="C310" i="1"/>
  <c r="L310" i="1" s="1"/>
  <c r="B309" i="1"/>
  <c r="C311" i="1" l="1"/>
  <c r="L311" i="1" s="1"/>
  <c r="J309" i="1"/>
  <c r="K309" i="1"/>
  <c r="F310" i="1"/>
  <c r="G310" i="1"/>
  <c r="B310" i="1"/>
  <c r="E310" i="1"/>
  <c r="I310" i="1" s="1"/>
  <c r="C312" i="1" l="1"/>
  <c r="L312" i="1" s="1"/>
  <c r="F311" i="1"/>
  <c r="B311" i="1"/>
  <c r="G311" i="1"/>
  <c r="J310" i="1"/>
  <c r="K310" i="1"/>
  <c r="E311" i="1"/>
  <c r="I311" i="1" s="1"/>
  <c r="C313" i="1" l="1"/>
  <c r="G312" i="1"/>
  <c r="F312" i="1"/>
  <c r="B312" i="1"/>
  <c r="E312" i="1"/>
  <c r="I312" i="1" s="1"/>
  <c r="J311" i="1"/>
  <c r="K311" i="1"/>
  <c r="G313" i="1" l="1"/>
  <c r="F313" i="1"/>
  <c r="L313" i="1"/>
  <c r="B313" i="1"/>
  <c r="C314" i="1" s="1"/>
  <c r="L314" i="1" s="1"/>
  <c r="E313" i="1"/>
  <c r="K312" i="1"/>
  <c r="J312" i="1"/>
  <c r="K313" i="1" l="1"/>
  <c r="I313" i="1"/>
  <c r="E314" i="1"/>
  <c r="I314" i="1" s="1"/>
  <c r="C315" i="1"/>
  <c r="L315" i="1" s="1"/>
  <c r="G314" i="1"/>
  <c r="B314" i="1"/>
  <c r="F314" i="1"/>
  <c r="H314" i="1"/>
  <c r="J313" i="1"/>
  <c r="H315" i="1" l="1"/>
  <c r="F315" i="1"/>
  <c r="C316" i="1"/>
  <c r="L316" i="1" s="1"/>
  <c r="B315" i="1"/>
  <c r="G315" i="1"/>
  <c r="K314" i="1"/>
  <c r="J314" i="1"/>
  <c r="E315" i="1"/>
  <c r="I315" i="1" s="1"/>
  <c r="B316" i="1" l="1"/>
  <c r="C317" i="1"/>
  <c r="L317" i="1" s="1"/>
  <c r="F316" i="1"/>
  <c r="G316" i="1"/>
  <c r="H316" i="1"/>
  <c r="J315" i="1"/>
  <c r="K315" i="1"/>
  <c r="E316" i="1"/>
  <c r="I316" i="1" s="1"/>
  <c r="H317" i="1" l="1"/>
  <c r="C318" i="1"/>
  <c r="L318" i="1" s="1"/>
  <c r="B317" i="1"/>
  <c r="G317" i="1"/>
  <c r="F317" i="1"/>
  <c r="E317" i="1"/>
  <c r="I317" i="1" s="1"/>
  <c r="K316" i="1"/>
  <c r="J316" i="1"/>
  <c r="J317" i="1" l="1"/>
  <c r="G318" i="1"/>
  <c r="B318" i="1"/>
  <c r="C319" i="1" s="1"/>
  <c r="L319" i="1" s="1"/>
  <c r="E318" i="1"/>
  <c r="I318" i="1" s="1"/>
  <c r="F318" i="1"/>
  <c r="K317" i="1"/>
  <c r="H318" i="1"/>
  <c r="J318" i="1" l="1"/>
  <c r="G319" i="1"/>
  <c r="H319" i="1"/>
  <c r="C320" i="1"/>
  <c r="L320" i="1" s="1"/>
  <c r="F319" i="1"/>
  <c r="B319" i="1"/>
  <c r="E319" i="1"/>
  <c r="I319" i="1" s="1"/>
  <c r="K318" i="1"/>
  <c r="J319" i="1" l="1"/>
  <c r="E320" i="1"/>
  <c r="I320" i="1" s="1"/>
  <c r="B320" i="1"/>
  <c r="C321" i="1" s="1"/>
  <c r="L321" i="1" s="1"/>
  <c r="H320" i="1"/>
  <c r="G320" i="1"/>
  <c r="F320" i="1"/>
  <c r="K319" i="1"/>
  <c r="K320" i="1" l="1"/>
  <c r="J320" i="1"/>
  <c r="H321" i="1"/>
  <c r="G321" i="1"/>
  <c r="E321" i="1"/>
  <c r="I321" i="1" s="1"/>
  <c r="F321" i="1"/>
  <c r="B321" i="1"/>
  <c r="C322" i="1" s="1"/>
  <c r="L322" i="1" s="1"/>
  <c r="K321" i="1" l="1"/>
  <c r="J321" i="1"/>
  <c r="H322" i="1"/>
  <c r="B322" i="1"/>
  <c r="E322" i="1"/>
  <c r="I322" i="1" s="1"/>
  <c r="C323" i="1"/>
  <c r="L323" i="1" s="1"/>
  <c r="G322" i="1"/>
  <c r="F322" i="1"/>
  <c r="J322" i="1" l="1"/>
  <c r="K322" i="1"/>
  <c r="E323" i="1"/>
  <c r="C324" i="1"/>
  <c r="L324" i="1" s="1"/>
  <c r="I323" i="1"/>
  <c r="B323" i="1"/>
  <c r="G323" i="1"/>
  <c r="F323" i="1"/>
  <c r="H323" i="1"/>
  <c r="H324" i="1" l="1"/>
  <c r="F324" i="1"/>
  <c r="G324" i="1"/>
  <c r="E324" i="1"/>
  <c r="C325" i="1"/>
  <c r="L325" i="1" s="1"/>
  <c r="J323" i="1"/>
  <c r="B324" i="1"/>
  <c r="K323" i="1"/>
  <c r="J324" i="1" l="1"/>
  <c r="I324" i="1"/>
  <c r="K324" i="1"/>
  <c r="E325" i="1"/>
  <c r="I325" i="1" s="1"/>
  <c r="C326" i="1"/>
  <c r="L326" i="1" s="1"/>
  <c r="F325" i="1"/>
  <c r="B325" i="1"/>
  <c r="H325" i="1"/>
  <c r="G325" i="1"/>
  <c r="K325" i="1" l="1"/>
  <c r="J325" i="1"/>
  <c r="H326" i="1"/>
  <c r="F326" i="1"/>
  <c r="B326" i="1"/>
  <c r="E326" i="1"/>
  <c r="I326" i="1" s="1"/>
  <c r="C327" i="1"/>
  <c r="L327" i="1" s="1"/>
  <c r="G326" i="1"/>
  <c r="J326" i="1" l="1"/>
  <c r="K326" i="1"/>
  <c r="H327" i="1"/>
  <c r="F327" i="1"/>
  <c r="B327" i="1"/>
  <c r="C328" i="1" s="1"/>
  <c r="L328" i="1" s="1"/>
  <c r="E327" i="1"/>
  <c r="I327" i="1" s="1"/>
  <c r="G327" i="1"/>
  <c r="K327" i="1" l="1"/>
  <c r="F328" i="1"/>
  <c r="J327" i="1"/>
  <c r="E328" i="1"/>
  <c r="I328" i="1" s="1"/>
  <c r="C329" i="1"/>
  <c r="L329" i="1" s="1"/>
  <c r="G328" i="1"/>
  <c r="H328" i="1"/>
  <c r="B328" i="1"/>
  <c r="B329" i="1" l="1"/>
  <c r="C330" i="1"/>
  <c r="L330" i="1" s="1"/>
  <c r="E329" i="1"/>
  <c r="I329" i="1" s="1"/>
  <c r="J328" i="1"/>
  <c r="G329" i="1"/>
  <c r="F329" i="1"/>
  <c r="H329" i="1"/>
  <c r="K328" i="1"/>
  <c r="H330" i="1" l="1"/>
  <c r="E330" i="1"/>
  <c r="I330" i="1" s="1"/>
  <c r="C331" i="1"/>
  <c r="L331" i="1" s="1"/>
  <c r="B330" i="1"/>
  <c r="G330" i="1"/>
  <c r="F330" i="1"/>
  <c r="J330" i="1" s="1"/>
  <c r="J329" i="1"/>
  <c r="K329" i="1"/>
  <c r="F331" i="1" l="1"/>
  <c r="B331" i="1"/>
  <c r="E331" i="1"/>
  <c r="I331" i="1" s="1"/>
  <c r="C332" i="1"/>
  <c r="L332" i="1" s="1"/>
  <c r="G331" i="1"/>
  <c r="H331" i="1"/>
  <c r="K330" i="1"/>
  <c r="J331" i="1"/>
  <c r="E332" i="1" l="1"/>
  <c r="I332" i="1" s="1"/>
  <c r="C333" i="1"/>
  <c r="L333" i="1" s="1"/>
  <c r="B332" i="1"/>
  <c r="G332" i="1"/>
  <c r="F332" i="1"/>
  <c r="H332" i="1"/>
  <c r="K331" i="1"/>
  <c r="B333" i="1" l="1"/>
  <c r="F333" i="1"/>
  <c r="G333" i="1"/>
  <c r="J332" i="1"/>
  <c r="E333" i="1"/>
  <c r="I333" i="1" s="1"/>
  <c r="C334" i="1"/>
  <c r="L334" i="1" s="1"/>
  <c r="H333" i="1"/>
  <c r="K332" i="1"/>
  <c r="E334" i="1" l="1"/>
  <c r="I334" i="1" s="1"/>
  <c r="C335" i="1"/>
  <c r="L335" i="1" s="1"/>
  <c r="G334" i="1"/>
  <c r="H334" i="1"/>
  <c r="F334" i="1"/>
  <c r="K333" i="1"/>
  <c r="J333" i="1"/>
  <c r="B334" i="1"/>
  <c r="J334" i="1" l="1"/>
  <c r="B335" i="1"/>
  <c r="C336" i="1" s="1"/>
  <c r="L336" i="1" s="1"/>
  <c r="E335" i="1"/>
  <c r="I335" i="1" s="1"/>
  <c r="G335" i="1"/>
  <c r="F335" i="1"/>
  <c r="H335" i="1"/>
  <c r="K334" i="1"/>
  <c r="K335" i="1" l="1"/>
  <c r="J335" i="1"/>
  <c r="H336" i="1"/>
  <c r="G336" i="1"/>
  <c r="B336" i="1"/>
  <c r="C337" i="1" s="1"/>
  <c r="L337" i="1" s="1"/>
  <c r="F336" i="1"/>
  <c r="E336" i="1"/>
  <c r="I336" i="1" s="1"/>
  <c r="B337" i="1" l="1"/>
  <c r="H337" i="1"/>
  <c r="J336" i="1"/>
  <c r="K336" i="1"/>
  <c r="E337" i="1"/>
  <c r="I337" i="1" s="1"/>
  <c r="C338" i="1"/>
  <c r="L338" i="1" s="1"/>
  <c r="G337" i="1"/>
  <c r="F337" i="1"/>
  <c r="K337" i="1" l="1"/>
  <c r="G338" i="1"/>
  <c r="B338" i="1"/>
  <c r="E338" i="1"/>
  <c r="I338" i="1" s="1"/>
  <c r="C339" i="1"/>
  <c r="L339" i="1" s="1"/>
  <c r="H338" i="1"/>
  <c r="J337" i="1"/>
  <c r="F338" i="1"/>
  <c r="K338" i="1" l="1"/>
  <c r="E339" i="1"/>
  <c r="I339" i="1" s="1"/>
  <c r="J338" i="1"/>
  <c r="C340" i="1"/>
  <c r="L340" i="1" s="1"/>
  <c r="B339" i="1"/>
  <c r="G339" i="1"/>
  <c r="H339" i="1"/>
  <c r="F339" i="1"/>
  <c r="J339" i="1" s="1"/>
  <c r="H340" i="1" l="1"/>
  <c r="G340" i="1"/>
  <c r="E340" i="1"/>
  <c r="I340" i="1" s="1"/>
  <c r="B340" i="1"/>
  <c r="C341" i="1" s="1"/>
  <c r="L341" i="1" s="1"/>
  <c r="F340" i="1"/>
  <c r="K339" i="1"/>
  <c r="J340" i="1" l="1"/>
  <c r="E341" i="1"/>
  <c r="I341" i="1" s="1"/>
  <c r="H341" i="1"/>
  <c r="C342" i="1"/>
  <c r="G341" i="1"/>
  <c r="B341" i="1"/>
  <c r="F341" i="1"/>
  <c r="J341" i="1" s="1"/>
  <c r="K340" i="1"/>
  <c r="G342" i="1" l="1"/>
  <c r="L342" i="1"/>
  <c r="H342" i="1"/>
  <c r="B342" i="1"/>
  <c r="C343" i="1" s="1"/>
  <c r="L343" i="1" s="1"/>
  <c r="E342" i="1"/>
  <c r="F342" i="1"/>
  <c r="K341" i="1"/>
  <c r="I342" i="1"/>
  <c r="J342" i="1" l="1"/>
  <c r="C344" i="1"/>
  <c r="L344" i="1" s="1"/>
  <c r="G343" i="1"/>
  <c r="H343" i="1"/>
  <c r="F343" i="1"/>
  <c r="B343" i="1"/>
  <c r="E343" i="1"/>
  <c r="I343" i="1" s="1"/>
  <c r="K342" i="1"/>
  <c r="F344" i="1" l="1"/>
  <c r="B344" i="1"/>
  <c r="C345" i="1" s="1"/>
  <c r="L345" i="1" s="1"/>
  <c r="G344" i="1"/>
  <c r="H344" i="1"/>
  <c r="K343" i="1"/>
  <c r="J343" i="1"/>
  <c r="E344" i="1"/>
  <c r="I344" i="1" s="1"/>
  <c r="H345" i="1" l="1"/>
  <c r="J344" i="1"/>
  <c r="B345" i="1"/>
  <c r="E345" i="1"/>
  <c r="I345" i="1" s="1"/>
  <c r="K344" i="1"/>
  <c r="C346" i="1"/>
  <c r="L346" i="1" s="1"/>
  <c r="G345" i="1"/>
  <c r="F345" i="1"/>
  <c r="J345" i="1" l="1"/>
  <c r="H346" i="1"/>
  <c r="E346" i="1"/>
  <c r="I346" i="1" s="1"/>
  <c r="B346" i="1"/>
  <c r="C347" i="1" s="1"/>
  <c r="G346" i="1"/>
  <c r="F346" i="1"/>
  <c r="K345" i="1"/>
  <c r="K346" i="1" l="1"/>
  <c r="J346" i="1"/>
  <c r="L347" i="1"/>
  <c r="B347" i="1"/>
  <c r="C348" i="1" s="1"/>
  <c r="C349" i="1" s="1"/>
  <c r="H347" i="1"/>
  <c r="F347" i="1"/>
  <c r="G347" i="1"/>
  <c r="E347" i="1"/>
  <c r="I347" i="1" l="1"/>
  <c r="J347" i="1"/>
  <c r="L348" i="1"/>
  <c r="F348" i="1"/>
  <c r="F349" i="1" s="1"/>
  <c r="B348" i="1"/>
  <c r="B349" i="1" s="1"/>
  <c r="H348" i="1"/>
  <c r="H349" i="1" s="1"/>
  <c r="E348" i="1"/>
  <c r="J348" i="1" s="1"/>
  <c r="G348" i="1"/>
  <c r="G349" i="1" s="1"/>
  <c r="K347" i="1"/>
  <c r="C350" i="1"/>
  <c r="L350" i="1" s="1"/>
  <c r="L349" i="1"/>
  <c r="K348" i="1" l="1"/>
  <c r="E349" i="1"/>
  <c r="I349" i="1" s="1"/>
  <c r="I348" i="1"/>
  <c r="C351" i="1"/>
  <c r="L351" i="1" s="1"/>
  <c r="G350" i="1"/>
  <c r="F350" i="1"/>
  <c r="B350" i="1"/>
  <c r="H350" i="1"/>
  <c r="K349" i="1" l="1"/>
  <c r="J349" i="1"/>
  <c r="E350" i="1"/>
  <c r="I350" i="1" s="1"/>
  <c r="C352" i="1"/>
  <c r="L352" i="1" s="1"/>
  <c r="H351" i="1"/>
  <c r="F351" i="1"/>
  <c r="B351" i="1"/>
  <c r="G351" i="1"/>
  <c r="K350" i="1" l="1"/>
  <c r="H352" i="1"/>
  <c r="J350" i="1"/>
  <c r="E351" i="1"/>
  <c r="I351" i="1" s="1"/>
  <c r="G352" i="1"/>
  <c r="F352" i="1"/>
  <c r="B352" i="1"/>
  <c r="C353" i="1"/>
  <c r="L353" i="1" s="1"/>
  <c r="J351" i="1" l="1"/>
  <c r="K351" i="1"/>
  <c r="E352" i="1"/>
  <c r="I352" i="1" s="1"/>
  <c r="H353" i="1"/>
  <c r="G353" i="1"/>
  <c r="F353" i="1"/>
  <c r="B353" i="1"/>
  <c r="C354" i="1" s="1"/>
  <c r="E353" i="1"/>
  <c r="I353" i="1" s="1"/>
  <c r="K352" i="1" l="1"/>
  <c r="J352" i="1"/>
  <c r="L354" i="1"/>
  <c r="H354" i="1"/>
  <c r="F354" i="1"/>
  <c r="G354" i="1"/>
  <c r="B354" i="1"/>
  <c r="C355" i="1" s="1"/>
  <c r="L355" i="1" s="1"/>
  <c r="E354" i="1"/>
  <c r="K353" i="1"/>
  <c r="J353" i="1"/>
  <c r="I354" i="1" l="1"/>
  <c r="B355" i="1"/>
  <c r="E355" i="1"/>
  <c r="I355" i="1" s="1"/>
  <c r="C356" i="1"/>
  <c r="L356" i="1" s="1"/>
  <c r="G355" i="1"/>
  <c r="F355" i="1"/>
  <c r="K354" i="1"/>
  <c r="H355" i="1"/>
  <c r="J354" i="1"/>
  <c r="K355" i="1" l="1"/>
  <c r="B356" i="1"/>
  <c r="C357" i="1" s="1"/>
  <c r="L357" i="1" s="1"/>
  <c r="E356" i="1"/>
  <c r="I356" i="1" s="1"/>
  <c r="G356" i="1"/>
  <c r="F356" i="1"/>
  <c r="H356" i="1"/>
  <c r="J355" i="1"/>
  <c r="K356" i="1" l="1"/>
  <c r="J356" i="1"/>
  <c r="E357" i="1"/>
  <c r="I357" i="1" s="1"/>
  <c r="H357" i="1"/>
  <c r="B357" i="1"/>
  <c r="C358" i="1" s="1"/>
  <c r="L358" i="1" s="1"/>
  <c r="G357" i="1"/>
  <c r="F357" i="1"/>
  <c r="J357" i="1" s="1"/>
  <c r="H358" i="1" l="1"/>
  <c r="F358" i="1"/>
  <c r="K357" i="1"/>
  <c r="B358" i="1"/>
  <c r="E358" i="1"/>
  <c r="I358" i="1" s="1"/>
  <c r="C359" i="1"/>
  <c r="L359" i="1" s="1"/>
  <c r="G358" i="1"/>
  <c r="J358" i="1" l="1"/>
  <c r="K358" i="1"/>
  <c r="F359" i="1"/>
  <c r="H359" i="1"/>
  <c r="E359" i="1"/>
  <c r="I359" i="1" s="1"/>
  <c r="C360" i="1"/>
  <c r="L360" i="1" s="1"/>
  <c r="B359" i="1"/>
  <c r="G359" i="1"/>
  <c r="K359" i="1" l="1"/>
  <c r="J359" i="1"/>
  <c r="B360" i="1"/>
  <c r="C361" i="1" s="1"/>
  <c r="E360" i="1"/>
  <c r="I360" i="1" s="1"/>
  <c r="G360" i="1"/>
  <c r="F360" i="1"/>
  <c r="H360" i="1"/>
  <c r="J360" i="1" l="1"/>
  <c r="K360" i="1"/>
  <c r="F361" i="1"/>
  <c r="L361" i="1"/>
  <c r="E361" i="1"/>
  <c r="H361" i="1"/>
  <c r="G361" i="1"/>
  <c r="B361" i="1"/>
  <c r="C362" i="1" s="1"/>
  <c r="I361" i="1" l="1"/>
  <c r="L362" i="1"/>
  <c r="J361" i="1"/>
  <c r="K361" i="1"/>
  <c r="C363" i="1"/>
  <c r="L363" i="1" s="1"/>
  <c r="G362" i="1"/>
  <c r="F362" i="1"/>
  <c r="E362" i="1"/>
  <c r="H362" i="1"/>
  <c r="B362" i="1"/>
  <c r="I362" i="1" l="1"/>
  <c r="J362" i="1"/>
  <c r="K362" i="1"/>
  <c r="F363" i="1"/>
  <c r="H363" i="1"/>
  <c r="B363" i="1"/>
  <c r="E363" i="1"/>
  <c r="I363" i="1" s="1"/>
  <c r="C364" i="1"/>
  <c r="G363" i="1"/>
  <c r="G364" i="1" l="1"/>
  <c r="L364" i="1"/>
  <c r="J363" i="1"/>
  <c r="K363" i="1"/>
  <c r="F364" i="1"/>
  <c r="H364" i="1"/>
  <c r="B364" i="1"/>
  <c r="E364" i="1"/>
  <c r="C365" i="1"/>
  <c r="I364" i="1" l="1"/>
  <c r="F365" i="1"/>
  <c r="L365" i="1"/>
  <c r="J364" i="1"/>
  <c r="K364" i="1"/>
  <c r="G365" i="1"/>
  <c r="B365" i="1"/>
  <c r="H365" i="1"/>
  <c r="E365" i="1"/>
  <c r="C366" i="1"/>
  <c r="L366" i="1" s="1"/>
  <c r="I365" i="1" l="1"/>
  <c r="J365" i="1"/>
  <c r="K365" i="1"/>
  <c r="H366" i="1"/>
  <c r="E366" i="1"/>
  <c r="I366" i="1" s="1"/>
  <c r="F366" i="1"/>
  <c r="B366" i="1"/>
  <c r="C367" i="1"/>
  <c r="G366" i="1"/>
  <c r="C368" i="1" l="1"/>
  <c r="L368" i="1" s="1"/>
  <c r="L367" i="1"/>
  <c r="K366" i="1"/>
  <c r="F367" i="1"/>
  <c r="J366" i="1"/>
  <c r="H367" i="1"/>
  <c r="E367" i="1"/>
  <c r="B367" i="1"/>
  <c r="G367" i="1"/>
  <c r="B368" i="1" l="1"/>
  <c r="H368" i="1"/>
  <c r="F368" i="1"/>
  <c r="C369" i="1"/>
  <c r="L369" i="1" s="1"/>
  <c r="I367" i="1"/>
  <c r="G368" i="1"/>
  <c r="K367" i="1"/>
  <c r="E368" i="1"/>
  <c r="I368" i="1" s="1"/>
  <c r="J367" i="1"/>
  <c r="C370" i="1" l="1"/>
  <c r="L370" i="1" s="1"/>
  <c r="G369" i="1"/>
  <c r="F369" i="1"/>
  <c r="B369" i="1"/>
  <c r="H369" i="1"/>
  <c r="E369" i="1"/>
  <c r="I369" i="1" s="1"/>
  <c r="J368" i="1"/>
  <c r="K368" i="1"/>
  <c r="C371" i="1" l="1"/>
  <c r="L371" i="1" s="1"/>
  <c r="H370" i="1"/>
  <c r="B370" i="1"/>
  <c r="K369" i="1"/>
  <c r="F370" i="1"/>
  <c r="E370" i="1"/>
  <c r="I370" i="1" s="1"/>
  <c r="G370" i="1"/>
  <c r="J369" i="1"/>
  <c r="G371" i="1" l="1"/>
  <c r="B371" i="1"/>
  <c r="C372" i="1" s="1"/>
  <c r="L372" i="1" s="1"/>
  <c r="H371" i="1"/>
  <c r="J370" i="1"/>
  <c r="F371" i="1"/>
  <c r="K370" i="1"/>
  <c r="E371" i="1"/>
  <c r="I371" i="1" s="1"/>
  <c r="C373" i="1" l="1"/>
  <c r="L373" i="1" s="1"/>
  <c r="H372" i="1"/>
  <c r="F372" i="1"/>
  <c r="B372" i="1"/>
  <c r="G372" i="1"/>
  <c r="E372" i="1"/>
  <c r="I372" i="1" s="1"/>
  <c r="J371" i="1"/>
  <c r="K371" i="1"/>
  <c r="C374" i="1" l="1"/>
  <c r="L374" i="1" s="1"/>
  <c r="F373" i="1"/>
  <c r="B373" i="1"/>
  <c r="G373" i="1"/>
  <c r="E373" i="1"/>
  <c r="K372" i="1"/>
  <c r="H373" i="1"/>
  <c r="J372" i="1"/>
  <c r="H374" i="1" l="1"/>
  <c r="C375" i="1"/>
  <c r="L375" i="1" s="1"/>
  <c r="B374" i="1"/>
  <c r="E374" i="1"/>
  <c r="I374" i="1" s="1"/>
  <c r="G374" i="1"/>
  <c r="F374" i="1"/>
  <c r="K373" i="1"/>
  <c r="J373" i="1"/>
  <c r="I373" i="1"/>
  <c r="F375" i="1" l="1"/>
  <c r="G375" i="1"/>
  <c r="C376" i="1"/>
  <c r="L376" i="1" s="1"/>
  <c r="H375" i="1"/>
  <c r="K374" i="1"/>
  <c r="B375" i="1"/>
  <c r="E375" i="1"/>
  <c r="I375" i="1" s="1"/>
  <c r="J374" i="1"/>
  <c r="J375" i="1" l="1"/>
  <c r="K375" i="1"/>
  <c r="H376" i="1"/>
  <c r="F376" i="1"/>
  <c r="G376" i="1"/>
  <c r="E376" i="1"/>
  <c r="I376" i="1" s="1"/>
  <c r="C377" i="1"/>
  <c r="L377" i="1" s="1"/>
  <c r="B376" i="1"/>
  <c r="K376" i="1" l="1"/>
  <c r="J376" i="1"/>
  <c r="C378" i="1"/>
  <c r="L378" i="1" s="1"/>
  <c r="E377" i="1"/>
  <c r="I377" i="1" s="1"/>
  <c r="F377" i="1"/>
  <c r="H377" i="1"/>
  <c r="B377" i="1"/>
  <c r="G377" i="1"/>
  <c r="H378" i="1" l="1"/>
  <c r="F378" i="1"/>
  <c r="E378" i="1"/>
  <c r="I378" i="1" s="1"/>
  <c r="C379" i="1"/>
  <c r="L379" i="1" s="1"/>
  <c r="B378" i="1"/>
  <c r="K377" i="1"/>
  <c r="J377" i="1"/>
  <c r="G378" i="1"/>
  <c r="K378" i="1" s="1"/>
  <c r="E379" i="1" l="1"/>
  <c r="B379" i="1"/>
  <c r="C380" i="1" s="1"/>
  <c r="L380" i="1" s="1"/>
  <c r="F379" i="1"/>
  <c r="J379" i="1" s="1"/>
  <c r="G379" i="1"/>
  <c r="I379" i="1"/>
  <c r="H379" i="1"/>
  <c r="J378" i="1"/>
  <c r="K379" i="1"/>
  <c r="C381" i="1" l="1"/>
  <c r="L381" i="1" s="1"/>
  <c r="B380" i="1"/>
  <c r="E380" i="1"/>
  <c r="I380" i="1" s="1"/>
  <c r="H380" i="1"/>
  <c r="F380" i="1"/>
  <c r="G380" i="1"/>
  <c r="E381" i="1" l="1"/>
  <c r="I381" i="1" s="1"/>
  <c r="B381" i="1"/>
  <c r="C382" i="1" s="1"/>
  <c r="L382" i="1" s="1"/>
  <c r="F381" i="1"/>
  <c r="K380" i="1"/>
  <c r="J380" i="1"/>
  <c r="J381" i="1"/>
  <c r="H381" i="1"/>
  <c r="G381" i="1"/>
  <c r="G382" i="1" l="1"/>
  <c r="H382" i="1"/>
  <c r="C383" i="1"/>
  <c r="L383" i="1" s="1"/>
  <c r="F382" i="1"/>
  <c r="E382" i="1"/>
  <c r="I382" i="1" s="1"/>
  <c r="B382" i="1"/>
  <c r="K381" i="1"/>
  <c r="K382" i="1" l="1"/>
  <c r="J382" i="1"/>
  <c r="B383" i="1"/>
  <c r="C384" i="1"/>
  <c r="L384" i="1" s="1"/>
  <c r="H383" i="1"/>
  <c r="E383" i="1"/>
  <c r="I383" i="1" s="1"/>
  <c r="F383" i="1"/>
  <c r="G383" i="1"/>
  <c r="C385" i="1" l="1"/>
  <c r="L385" i="1" s="1"/>
  <c r="E384" i="1"/>
  <c r="I384" i="1" s="1"/>
  <c r="G384" i="1"/>
  <c r="K383" i="1"/>
  <c r="F384" i="1"/>
  <c r="J384" i="1" s="1"/>
  <c r="B384" i="1"/>
  <c r="H384" i="1"/>
  <c r="J383" i="1"/>
  <c r="E385" i="1" l="1"/>
  <c r="I385" i="1" s="1"/>
  <c r="H385" i="1"/>
  <c r="B385" i="1"/>
  <c r="G385" i="1"/>
  <c r="C386" i="1"/>
  <c r="L386" i="1" s="1"/>
  <c r="F385" i="1"/>
  <c r="K384" i="1"/>
  <c r="J385" i="1" l="1"/>
  <c r="K385" i="1"/>
  <c r="H386" i="1"/>
  <c r="F386" i="1"/>
  <c r="E386" i="1"/>
  <c r="I386" i="1" s="1"/>
  <c r="G386" i="1"/>
  <c r="B386" i="1"/>
  <c r="C387" i="1" s="1"/>
  <c r="L387" i="1" s="1"/>
  <c r="K386" i="1" l="1"/>
  <c r="J386" i="1"/>
  <c r="F387" i="1"/>
  <c r="G387" i="1"/>
  <c r="H387" i="1"/>
  <c r="C388" i="1"/>
  <c r="L388" i="1" s="1"/>
  <c r="E387" i="1"/>
  <c r="I387" i="1" s="1"/>
  <c r="B387" i="1"/>
  <c r="E388" i="1" l="1"/>
  <c r="I388" i="1" s="1"/>
  <c r="J387" i="1"/>
  <c r="H388" i="1"/>
  <c r="K387" i="1"/>
  <c r="F388" i="1"/>
  <c r="J388" i="1" s="1"/>
  <c r="G388" i="1"/>
  <c r="B388" i="1"/>
  <c r="C389" i="1"/>
  <c r="L389" i="1" s="1"/>
  <c r="C390" i="1" l="1"/>
  <c r="L390" i="1" s="1"/>
  <c r="K388" i="1"/>
  <c r="F389" i="1"/>
  <c r="E389" i="1"/>
  <c r="I389" i="1" s="1"/>
  <c r="G389" i="1"/>
  <c r="H389" i="1"/>
  <c r="B389" i="1"/>
  <c r="B390" i="1" s="1"/>
  <c r="C391" i="1"/>
  <c r="L391" i="1" s="1"/>
  <c r="H390" i="1" l="1"/>
  <c r="E390" i="1"/>
  <c r="I390" i="1" s="1"/>
  <c r="K389" i="1"/>
  <c r="J389" i="1"/>
  <c r="F390" i="1"/>
  <c r="F391" i="1" s="1"/>
  <c r="G390" i="1"/>
  <c r="K390" i="1" s="1"/>
  <c r="H391" i="1"/>
  <c r="B391" i="1"/>
  <c r="C392" i="1"/>
  <c r="L392" i="1" s="1"/>
  <c r="E391" i="1" l="1"/>
  <c r="I391" i="1" s="1"/>
  <c r="J390" i="1"/>
  <c r="J391" i="1"/>
  <c r="G391" i="1"/>
  <c r="G392" i="1" s="1"/>
  <c r="H392" i="1"/>
  <c r="B392" i="1"/>
  <c r="E392" i="1"/>
  <c r="C393" i="1"/>
  <c r="L393" i="1" s="1"/>
  <c r="F392" i="1"/>
  <c r="I392" i="1"/>
  <c r="K391" i="1" l="1"/>
  <c r="J392" i="1"/>
  <c r="C394" i="1"/>
  <c r="L394" i="1" s="1"/>
  <c r="K392" i="1"/>
  <c r="B393" i="1"/>
  <c r="G393" i="1"/>
  <c r="F393" i="1"/>
  <c r="H393" i="1"/>
  <c r="E393" i="1"/>
  <c r="H394" i="1" l="1"/>
  <c r="B394" i="1"/>
  <c r="C395" i="1"/>
  <c r="L395" i="1" s="1"/>
  <c r="J393" i="1"/>
  <c r="E394" i="1"/>
  <c r="I394" i="1" s="1"/>
  <c r="G394" i="1"/>
  <c r="F394" i="1"/>
  <c r="I393" i="1"/>
  <c r="K393" i="1"/>
  <c r="G395" i="1" l="1"/>
  <c r="E395" i="1"/>
  <c r="I395" i="1" s="1"/>
  <c r="C396" i="1"/>
  <c r="L396" i="1" s="1"/>
  <c r="H395" i="1"/>
  <c r="J394" i="1"/>
  <c r="B395" i="1"/>
  <c r="K394" i="1"/>
  <c r="F395" i="1"/>
  <c r="J395" i="1" s="1"/>
  <c r="B396" i="1" l="1"/>
  <c r="H396" i="1"/>
  <c r="E396" i="1"/>
  <c r="I396" i="1" s="1"/>
  <c r="G396" i="1"/>
  <c r="K395" i="1"/>
  <c r="F396" i="1"/>
  <c r="J396" i="1" s="1"/>
  <c r="C397" i="1"/>
  <c r="L397" i="1" s="1"/>
  <c r="K396" i="1" l="1"/>
  <c r="H397" i="1"/>
  <c r="F397" i="1"/>
  <c r="G397" i="1"/>
  <c r="E397" i="1"/>
  <c r="B397" i="1"/>
  <c r="C398" i="1" s="1"/>
  <c r="L398" i="1" s="1"/>
  <c r="K397" i="1" l="1"/>
  <c r="I397" i="1"/>
  <c r="J397" i="1"/>
  <c r="H398" i="1"/>
  <c r="F398" i="1"/>
  <c r="G398" i="1"/>
  <c r="C399" i="1"/>
  <c r="L399" i="1" s="1"/>
  <c r="E398" i="1"/>
  <c r="I398" i="1" s="1"/>
  <c r="B398" i="1"/>
  <c r="J398" i="1" l="1"/>
  <c r="K398" i="1"/>
  <c r="H399" i="1"/>
  <c r="B399" i="1"/>
  <c r="F399" i="1"/>
  <c r="G399" i="1"/>
  <c r="C400" i="1"/>
  <c r="L400" i="1" s="1"/>
  <c r="E399" i="1"/>
  <c r="I399" i="1" s="1"/>
  <c r="K399" i="1" l="1"/>
  <c r="J399" i="1"/>
  <c r="H400" i="1"/>
  <c r="F400" i="1"/>
  <c r="G400" i="1"/>
  <c r="C401" i="1"/>
  <c r="L401" i="1" s="1"/>
  <c r="E400" i="1"/>
  <c r="I400" i="1" s="1"/>
  <c r="B400" i="1"/>
  <c r="J400" i="1" l="1"/>
  <c r="K400" i="1"/>
  <c r="H401" i="1"/>
  <c r="B401" i="1"/>
  <c r="F401" i="1"/>
  <c r="G401" i="1"/>
  <c r="C402" i="1"/>
  <c r="L402" i="1" s="1"/>
  <c r="E401" i="1"/>
  <c r="I401" i="1" s="1"/>
  <c r="J401" i="1" l="1"/>
  <c r="K401" i="1"/>
  <c r="H402" i="1"/>
  <c r="F402" i="1"/>
  <c r="G402" i="1"/>
  <c r="C403" i="1"/>
  <c r="L403" i="1" s="1"/>
  <c r="E402" i="1"/>
  <c r="I402" i="1" s="1"/>
  <c r="B402" i="1"/>
  <c r="J402" i="1" l="1"/>
  <c r="K402" i="1"/>
  <c r="H403" i="1"/>
  <c r="F403" i="1"/>
  <c r="G403" i="1"/>
  <c r="B403" i="1"/>
  <c r="C404" i="1"/>
  <c r="L404" i="1" s="1"/>
  <c r="E403" i="1"/>
  <c r="I403" i="1" s="1"/>
  <c r="J403" i="1" l="1"/>
  <c r="K403" i="1"/>
  <c r="H404" i="1"/>
  <c r="F404" i="1"/>
  <c r="G404" i="1"/>
  <c r="C405" i="1"/>
  <c r="L405" i="1" s="1"/>
  <c r="E404" i="1"/>
  <c r="I404" i="1" s="1"/>
  <c r="B404" i="1"/>
  <c r="K404" i="1" l="1"/>
  <c r="J404" i="1"/>
  <c r="H405" i="1"/>
  <c r="F405" i="1"/>
  <c r="G405" i="1"/>
  <c r="B405" i="1"/>
  <c r="C406" i="1" s="1"/>
  <c r="L406" i="1" s="1"/>
  <c r="E405" i="1"/>
  <c r="I405" i="1" s="1"/>
  <c r="J405" i="1" l="1"/>
  <c r="K405" i="1"/>
  <c r="H406" i="1"/>
  <c r="F406" i="1"/>
  <c r="G406" i="1"/>
  <c r="C407" i="1"/>
  <c r="L407" i="1" s="1"/>
  <c r="E406" i="1"/>
  <c r="I406" i="1" s="1"/>
  <c r="B406" i="1"/>
  <c r="J406" i="1" l="1"/>
  <c r="K406" i="1"/>
  <c r="H407" i="1"/>
  <c r="F407" i="1"/>
  <c r="G407" i="1"/>
  <c r="B407" i="1"/>
  <c r="C408" i="1"/>
  <c r="L408" i="1" s="1"/>
  <c r="E407" i="1"/>
  <c r="I407" i="1" s="1"/>
  <c r="J407" i="1" l="1"/>
  <c r="K407" i="1"/>
  <c r="H408" i="1"/>
  <c r="F408" i="1"/>
  <c r="G408" i="1"/>
  <c r="C409" i="1"/>
  <c r="L409" i="1" s="1"/>
  <c r="E408" i="1"/>
  <c r="I408" i="1" s="1"/>
  <c r="B408" i="1"/>
  <c r="J408" i="1" l="1"/>
  <c r="K408" i="1"/>
  <c r="H409" i="1"/>
  <c r="F409" i="1"/>
  <c r="G409" i="1"/>
  <c r="B409" i="1"/>
  <c r="C410" i="1" s="1"/>
  <c r="L410" i="1" s="1"/>
  <c r="E409" i="1"/>
  <c r="I409" i="1" s="1"/>
  <c r="J409" i="1" l="1"/>
  <c r="K409" i="1"/>
  <c r="H410" i="1"/>
  <c r="F410" i="1"/>
  <c r="G410" i="1"/>
  <c r="C411" i="1"/>
  <c r="L411" i="1" s="1"/>
  <c r="E410" i="1"/>
  <c r="I410" i="1" s="1"/>
  <c r="B410" i="1"/>
  <c r="J410" i="1" l="1"/>
  <c r="K410" i="1"/>
  <c r="G411" i="1"/>
  <c r="H411" i="1"/>
  <c r="B411" i="1"/>
  <c r="C412" i="1" s="1"/>
  <c r="L412" i="1" s="1"/>
  <c r="E411" i="1"/>
  <c r="I411" i="1" s="1"/>
  <c r="F411" i="1"/>
  <c r="J411" i="1" l="1"/>
  <c r="K411" i="1"/>
  <c r="G412" i="1"/>
  <c r="H412" i="1"/>
  <c r="E412" i="1"/>
  <c r="I412" i="1" s="1"/>
  <c r="F412" i="1"/>
  <c r="B412" i="1"/>
  <c r="C413" i="1"/>
  <c r="L413" i="1" s="1"/>
  <c r="K412" i="1" l="1"/>
  <c r="J412" i="1"/>
  <c r="G413" i="1"/>
  <c r="H413" i="1"/>
  <c r="E413" i="1"/>
  <c r="I413" i="1" s="1"/>
  <c r="F413" i="1"/>
  <c r="B413" i="1"/>
  <c r="C414" i="1" s="1"/>
  <c r="L414" i="1" s="1"/>
  <c r="J413" i="1" l="1"/>
  <c r="K413" i="1"/>
  <c r="E414" i="1"/>
  <c r="I414" i="1" s="1"/>
  <c r="H414" i="1"/>
  <c r="C415" i="1"/>
  <c r="L415" i="1" s="1"/>
  <c r="B414" i="1"/>
  <c r="F414" i="1"/>
  <c r="G414" i="1"/>
  <c r="K414" i="1" l="1"/>
  <c r="J414" i="1"/>
  <c r="H415" i="1"/>
  <c r="E415" i="1"/>
  <c r="I415" i="1" s="1"/>
  <c r="C416" i="1"/>
  <c r="B415" i="1"/>
  <c r="F415" i="1"/>
  <c r="G415" i="1"/>
  <c r="L416" i="1" l="1"/>
  <c r="K415" i="1"/>
  <c r="G416" i="1"/>
  <c r="J415" i="1"/>
  <c r="H416" i="1"/>
  <c r="B416" i="1"/>
  <c r="E416" i="1"/>
  <c r="F416" i="1"/>
  <c r="I416" i="1" l="1"/>
  <c r="K416" i="1"/>
  <c r="J416" i="1"/>
  <c r="C417" i="1"/>
  <c r="L417" i="1" s="1"/>
  <c r="E417" i="1" l="1"/>
  <c r="I417" i="1" s="1"/>
  <c r="G417" i="1"/>
  <c r="H417" i="1"/>
  <c r="B417" i="1"/>
  <c r="C418" i="1" s="1"/>
  <c r="F417" i="1"/>
  <c r="L418" i="1" l="1"/>
  <c r="K417" i="1"/>
  <c r="J417" i="1"/>
  <c r="G418" i="1"/>
  <c r="H418" i="1"/>
  <c r="F418" i="1"/>
  <c r="C419" i="1"/>
  <c r="L419" i="1" s="1"/>
  <c r="B418" i="1"/>
  <c r="E418" i="1"/>
  <c r="I418" i="1" l="1"/>
  <c r="J418" i="1"/>
  <c r="K418" i="1"/>
  <c r="H419" i="1"/>
  <c r="C420" i="1"/>
  <c r="E419" i="1"/>
  <c r="I419" i="1" s="1"/>
  <c r="F419" i="1"/>
  <c r="G419" i="1"/>
  <c r="B419" i="1"/>
  <c r="L420" i="1" l="1"/>
  <c r="K419" i="1"/>
  <c r="J419" i="1"/>
  <c r="H420" i="1"/>
  <c r="C421" i="1"/>
  <c r="E420" i="1"/>
  <c r="B420" i="1"/>
  <c r="F420" i="1"/>
  <c r="G420" i="1"/>
  <c r="I420" i="1" l="1"/>
  <c r="L421" i="1"/>
  <c r="K420" i="1"/>
  <c r="J420" i="1"/>
  <c r="H421" i="1"/>
  <c r="G421" i="1"/>
  <c r="C422" i="1"/>
  <c r="B421" i="1"/>
  <c r="F421" i="1"/>
  <c r="E421" i="1"/>
  <c r="I421" i="1" l="1"/>
  <c r="L422" i="1"/>
  <c r="J421" i="1"/>
  <c r="K421" i="1"/>
  <c r="H422" i="1"/>
  <c r="C423" i="1"/>
  <c r="L423" i="1" s="1"/>
  <c r="E422" i="1"/>
  <c r="G422" i="1"/>
  <c r="B422" i="1"/>
  <c r="F422" i="1"/>
  <c r="I422" i="1" l="1"/>
  <c r="K422" i="1"/>
  <c r="J422" i="1"/>
  <c r="H423" i="1"/>
  <c r="G423" i="1"/>
  <c r="E423" i="1"/>
  <c r="I423" i="1" s="1"/>
  <c r="C424" i="1"/>
  <c r="L424" i="1" s="1"/>
  <c r="F423" i="1"/>
  <c r="B423" i="1"/>
  <c r="K423" i="1" l="1"/>
  <c r="J423" i="1"/>
  <c r="H424" i="1"/>
  <c r="C425" i="1"/>
  <c r="L425" i="1" s="1"/>
  <c r="E424" i="1"/>
  <c r="I424" i="1" s="1"/>
  <c r="B424" i="1"/>
  <c r="F424" i="1"/>
  <c r="G424" i="1"/>
  <c r="K424" i="1" l="1"/>
  <c r="J424" i="1"/>
  <c r="B425" i="1"/>
  <c r="C426" i="1" s="1"/>
  <c r="L426" i="1" s="1"/>
  <c r="G425" i="1"/>
  <c r="H425" i="1"/>
  <c r="F425" i="1"/>
  <c r="E425" i="1"/>
  <c r="I425" i="1" s="1"/>
  <c r="J425" i="1" l="1"/>
  <c r="K425" i="1"/>
  <c r="F426" i="1"/>
  <c r="G426" i="1"/>
  <c r="H426" i="1"/>
  <c r="C427" i="1"/>
  <c r="L427" i="1" s="1"/>
  <c r="B426" i="1"/>
  <c r="E426" i="1"/>
  <c r="I426" i="1" s="1"/>
  <c r="W293" i="1"/>
  <c r="X293" i="1" s="1"/>
  <c r="J426" i="1" l="1"/>
  <c r="K426" i="1"/>
  <c r="G427" i="1"/>
  <c r="H427" i="1"/>
  <c r="C428" i="1"/>
  <c r="L428" i="1" s="1"/>
  <c r="F427" i="1"/>
  <c r="B427" i="1"/>
  <c r="E427" i="1"/>
  <c r="I427" i="1" s="1"/>
  <c r="W295" i="1"/>
  <c r="X295" i="1" s="1"/>
  <c r="J427" i="1" l="1"/>
  <c r="K427" i="1"/>
  <c r="H428" i="1"/>
  <c r="E428" i="1"/>
  <c r="I428" i="1" s="1"/>
  <c r="G428" i="1"/>
  <c r="C429" i="1"/>
  <c r="L429" i="1" s="1"/>
  <c r="B428" i="1"/>
  <c r="F428" i="1"/>
  <c r="W296" i="1"/>
  <c r="X296" i="1" s="1"/>
  <c r="K428" i="1" l="1"/>
  <c r="J428" i="1"/>
  <c r="H429" i="1"/>
  <c r="C430" i="1"/>
  <c r="E429" i="1"/>
  <c r="I429" i="1" s="1"/>
  <c r="F429" i="1"/>
  <c r="G429" i="1"/>
  <c r="B429" i="1"/>
  <c r="W298" i="1"/>
  <c r="X298" i="1" s="1"/>
  <c r="L430" i="1" l="1"/>
  <c r="J429" i="1"/>
  <c r="K429" i="1"/>
  <c r="H430" i="1"/>
  <c r="C431" i="1"/>
  <c r="L431" i="1" s="1"/>
  <c r="E430" i="1"/>
  <c r="B430" i="1"/>
  <c r="F430" i="1"/>
  <c r="G430" i="1"/>
  <c r="W299" i="1"/>
  <c r="X299" i="1" s="1"/>
  <c r="I430" i="1" l="1"/>
  <c r="K430" i="1"/>
  <c r="J430" i="1"/>
  <c r="H431" i="1"/>
  <c r="B431" i="1"/>
  <c r="E431" i="1"/>
  <c r="C432" i="1"/>
  <c r="L432" i="1" s="1"/>
  <c r="F431" i="1"/>
  <c r="G431" i="1"/>
  <c r="W300" i="1"/>
  <c r="K431" i="1" l="1"/>
  <c r="I431" i="1"/>
  <c r="J431" i="1"/>
  <c r="H432" i="1"/>
  <c r="E432" i="1"/>
  <c r="I432" i="1" s="1"/>
  <c r="B432" i="1"/>
  <c r="C433" i="1" s="1"/>
  <c r="F432" i="1"/>
  <c r="G432" i="1"/>
  <c r="W303" i="1"/>
  <c r="X303" i="1" s="1"/>
  <c r="L433" i="1" l="1"/>
  <c r="K432" i="1"/>
  <c r="J432" i="1"/>
  <c r="H433" i="1"/>
  <c r="C434" i="1"/>
  <c r="L434" i="1" s="1"/>
  <c r="E433" i="1"/>
  <c r="G433" i="1"/>
  <c r="B433" i="1"/>
  <c r="F433" i="1"/>
  <c r="W306" i="1"/>
  <c r="X306" i="1" s="1"/>
  <c r="I433" i="1" l="1"/>
  <c r="K433" i="1"/>
  <c r="J433" i="1"/>
  <c r="H434" i="1"/>
  <c r="G434" i="1"/>
  <c r="C435" i="1"/>
  <c r="E434" i="1"/>
  <c r="I434" i="1" s="1"/>
  <c r="B434" i="1"/>
  <c r="F434" i="1"/>
  <c r="L435" i="1" l="1"/>
  <c r="J434" i="1"/>
  <c r="K434" i="1"/>
  <c r="H435" i="1"/>
  <c r="E435" i="1"/>
  <c r="B435" i="1"/>
  <c r="F435" i="1"/>
  <c r="C436" i="1"/>
  <c r="L436" i="1" s="1"/>
  <c r="G435" i="1"/>
  <c r="I435" i="1" l="1"/>
  <c r="K435" i="1"/>
  <c r="J435" i="1"/>
  <c r="H436" i="1"/>
  <c r="G436" i="1"/>
  <c r="C437" i="1"/>
  <c r="L437" i="1" s="1"/>
  <c r="E436" i="1"/>
  <c r="I436" i="1" s="1"/>
  <c r="B436" i="1"/>
  <c r="F436" i="1"/>
  <c r="H41" i="1"/>
  <c r="H42" i="1" s="1"/>
  <c r="H43" i="1" s="1"/>
  <c r="H44" i="1" s="1"/>
  <c r="H45" i="1" s="1"/>
  <c r="H46" i="1" s="1"/>
  <c r="H47" i="1" s="1"/>
  <c r="H48" i="1" s="1"/>
  <c r="H49" i="1" s="1"/>
  <c r="H50" i="1" s="1"/>
  <c r="H51" i="1" s="1"/>
  <c r="H52" i="1" s="1"/>
  <c r="H53" i="1" s="1"/>
  <c r="H54" i="1" s="1"/>
  <c r="H55" i="1" s="1"/>
  <c r="H56" i="1" s="1"/>
  <c r="H57" i="1" s="1"/>
  <c r="H58" i="1" s="1"/>
  <c r="H59" i="1" s="1"/>
  <c r="H60" i="1" s="1"/>
  <c r="H61" i="1" s="1"/>
  <c r="H62" i="1" s="1"/>
  <c r="H63" i="1" s="1"/>
  <c r="H64" i="1" s="1"/>
  <c r="H65" i="1" s="1"/>
  <c r="H66" i="1" s="1"/>
  <c r="H67" i="1" s="1"/>
  <c r="H68" i="1" s="1"/>
  <c r="H69" i="1" s="1"/>
  <c r="H70" i="1" s="1"/>
  <c r="H71" i="1" s="1"/>
  <c r="H72" i="1" s="1"/>
  <c r="H73" i="1" s="1"/>
  <c r="H74" i="1" s="1"/>
  <c r="H75" i="1" s="1"/>
  <c r="H76" i="1" s="1"/>
  <c r="H77" i="1" s="1"/>
  <c r="H78" i="1" s="1"/>
  <c r="H79" i="1" s="1"/>
  <c r="H80" i="1" s="1"/>
  <c r="H81" i="1" s="1"/>
  <c r="H82" i="1" s="1"/>
  <c r="H83" i="1" s="1"/>
  <c r="H84" i="1" s="1"/>
  <c r="H85" i="1" s="1"/>
  <c r="H86" i="1" s="1"/>
  <c r="H87" i="1" s="1"/>
  <c r="H88" i="1" s="1"/>
  <c r="H89" i="1" s="1"/>
  <c r="H90" i="1" s="1"/>
  <c r="H91" i="1" s="1"/>
  <c r="H92" i="1" s="1"/>
  <c r="H93" i="1" s="1"/>
  <c r="H94" i="1" s="1"/>
  <c r="H95" i="1" s="1"/>
  <c r="H96" i="1" s="1"/>
  <c r="H97" i="1" s="1"/>
  <c r="H98" i="1" s="1"/>
  <c r="H99" i="1" s="1"/>
  <c r="H100" i="1" s="1"/>
  <c r="H101" i="1" s="1"/>
  <c r="H102" i="1" s="1"/>
  <c r="H103" i="1" s="1"/>
  <c r="H104" i="1" s="1"/>
  <c r="H105" i="1" s="1"/>
  <c r="H106" i="1" s="1"/>
  <c r="H107" i="1" s="1"/>
  <c r="H108" i="1" s="1"/>
  <c r="H109" i="1" s="1"/>
  <c r="H110" i="1" s="1"/>
  <c r="H111" i="1" s="1"/>
  <c r="H112" i="1" s="1"/>
  <c r="H113" i="1" s="1"/>
  <c r="H114" i="1" s="1"/>
  <c r="H115" i="1" s="1"/>
  <c r="H116" i="1" s="1"/>
  <c r="H117" i="1" s="1"/>
  <c r="H118" i="1" s="1"/>
  <c r="H119" i="1" s="1"/>
  <c r="H120" i="1" s="1"/>
  <c r="H121" i="1" s="1"/>
  <c r="H122" i="1" s="1"/>
  <c r="H123" i="1" s="1"/>
  <c r="H124" i="1" s="1"/>
  <c r="H125" i="1" s="1"/>
  <c r="H126" i="1" s="1"/>
  <c r="H127" i="1" s="1"/>
  <c r="H128" i="1" s="1"/>
  <c r="H129" i="1" s="1"/>
  <c r="H130" i="1" s="1"/>
  <c r="H131" i="1" s="1"/>
  <c r="H132" i="1" s="1"/>
  <c r="H133" i="1" s="1"/>
  <c r="H134" i="1" s="1"/>
  <c r="H135" i="1" s="1"/>
  <c r="H136" i="1" s="1"/>
  <c r="H137" i="1" s="1"/>
  <c r="H138" i="1" s="1"/>
  <c r="H139" i="1" s="1"/>
  <c r="H140" i="1" s="1"/>
  <c r="H141" i="1" s="1"/>
  <c r="H142" i="1" s="1"/>
  <c r="H143" i="1" s="1"/>
  <c r="H144" i="1" s="1"/>
  <c r="H145" i="1" s="1"/>
  <c r="H146" i="1" s="1"/>
  <c r="H147" i="1" s="1"/>
  <c r="H148" i="1" s="1"/>
  <c r="H149" i="1" s="1"/>
  <c r="H150" i="1" s="1"/>
  <c r="H151" i="1" s="1"/>
  <c r="H152" i="1" s="1"/>
  <c r="H153" i="1" s="1"/>
  <c r="H154" i="1" s="1"/>
  <c r="H155" i="1" s="1"/>
  <c r="H156" i="1" s="1"/>
  <c r="H157" i="1" s="1"/>
  <c r="H158" i="1" s="1"/>
  <c r="H159" i="1" s="1"/>
  <c r="H160" i="1" s="1"/>
  <c r="H161" i="1" s="1"/>
  <c r="H162" i="1" s="1"/>
  <c r="H163" i="1" s="1"/>
  <c r="H164" i="1" s="1"/>
  <c r="H165" i="1" s="1"/>
  <c r="H166" i="1" s="1"/>
  <c r="H167" i="1" s="1"/>
  <c r="H168" i="1" s="1"/>
  <c r="H169" i="1" s="1"/>
  <c r="H170" i="1" s="1"/>
  <c r="H171" i="1" s="1"/>
  <c r="H172" i="1" s="1"/>
  <c r="H173" i="1" s="1"/>
  <c r="H174" i="1" s="1"/>
  <c r="H175" i="1" s="1"/>
  <c r="H176" i="1" s="1"/>
  <c r="H177" i="1" s="1"/>
  <c r="H178" i="1" s="1"/>
  <c r="H179" i="1" s="1"/>
  <c r="H180" i="1" s="1"/>
  <c r="H181" i="1" s="1"/>
  <c r="H182" i="1" s="1"/>
  <c r="H183" i="1" s="1"/>
  <c r="H184" i="1" s="1"/>
  <c r="H185" i="1" s="1"/>
  <c r="H186" i="1" s="1"/>
  <c r="H187" i="1" s="1"/>
  <c r="H188" i="1" s="1"/>
  <c r="H189" i="1" s="1"/>
  <c r="H190" i="1" s="1"/>
  <c r="H191" i="1" s="1"/>
  <c r="H192" i="1" s="1"/>
  <c r="H193" i="1" s="1"/>
  <c r="H194" i="1" s="1"/>
  <c r="H195" i="1" s="1"/>
  <c r="H196" i="1" s="1"/>
  <c r="H197" i="1" s="1"/>
  <c r="H198" i="1" s="1"/>
  <c r="H199" i="1" s="1"/>
  <c r="H200" i="1" s="1"/>
  <c r="H201" i="1" s="1"/>
  <c r="H202" i="1" s="1"/>
  <c r="H203" i="1" s="1"/>
  <c r="H204" i="1" s="1"/>
  <c r="H205" i="1" s="1"/>
  <c r="H206" i="1" s="1"/>
  <c r="H207" i="1" s="1"/>
  <c r="H208" i="1" s="1"/>
  <c r="H209" i="1" s="1"/>
  <c r="H210" i="1" s="1"/>
  <c r="H211" i="1" s="1"/>
  <c r="H212" i="1" s="1"/>
  <c r="H213" i="1" s="1"/>
  <c r="H214" i="1" s="1"/>
  <c r="H215" i="1" s="1"/>
  <c r="H216" i="1" s="1"/>
  <c r="H217" i="1" s="1"/>
  <c r="H218" i="1" s="1"/>
  <c r="H219" i="1" s="1"/>
  <c r="H220" i="1" s="1"/>
  <c r="H221" i="1" s="1"/>
  <c r="H222" i="1" s="1"/>
  <c r="H223" i="1" s="1"/>
  <c r="H224" i="1" s="1"/>
  <c r="H225" i="1" s="1"/>
  <c r="H226" i="1" s="1"/>
  <c r="H227" i="1" s="1"/>
  <c r="H228" i="1" s="1"/>
  <c r="H229" i="1" s="1"/>
  <c r="H230" i="1" s="1"/>
  <c r="H231" i="1" s="1"/>
  <c r="H232" i="1" s="1"/>
  <c r="H233" i="1" s="1"/>
  <c r="H234" i="1" s="1"/>
  <c r="H235" i="1" s="1"/>
  <c r="H236" i="1" s="1"/>
  <c r="H237" i="1" s="1"/>
  <c r="H238" i="1" s="1"/>
  <c r="H239" i="1" s="1"/>
  <c r="H240" i="1" s="1"/>
  <c r="H241" i="1" s="1"/>
  <c r="H242" i="1" s="1"/>
  <c r="H243" i="1" s="1"/>
  <c r="H244" i="1" s="1"/>
  <c r="H245" i="1" s="1"/>
  <c r="H246" i="1" s="1"/>
  <c r="H247" i="1" s="1"/>
  <c r="H248" i="1" s="1"/>
  <c r="H249" i="1" s="1"/>
  <c r="H250" i="1" s="1"/>
  <c r="H251" i="1" s="1"/>
  <c r="H252" i="1" s="1"/>
  <c r="H253" i="1" s="1"/>
  <c r="H254" i="1" s="1"/>
  <c r="H255" i="1" s="1"/>
  <c r="H256" i="1" s="1"/>
  <c r="H257" i="1" s="1"/>
  <c r="H258" i="1" s="1"/>
  <c r="H259" i="1" s="1"/>
  <c r="H260" i="1" s="1"/>
  <c r="H261" i="1" s="1"/>
  <c r="H262" i="1" s="1"/>
  <c r="H263" i="1" s="1"/>
  <c r="H264" i="1" s="1"/>
  <c r="H265" i="1" s="1"/>
  <c r="H266" i="1" s="1"/>
  <c r="H267" i="1" s="1"/>
  <c r="H268" i="1" s="1"/>
  <c r="H269" i="1" s="1"/>
  <c r="H270" i="1" s="1"/>
  <c r="H271" i="1" s="1"/>
  <c r="H272" i="1" s="1"/>
  <c r="H273" i="1" s="1"/>
  <c r="H274" i="1" s="1"/>
  <c r="H275" i="1" s="1"/>
  <c r="H276" i="1" s="1"/>
  <c r="H277" i="1" s="1"/>
  <c r="H278" i="1" s="1"/>
  <c r="H279" i="1" s="1"/>
  <c r="H280" i="1" s="1"/>
  <c r="H281" i="1" s="1"/>
  <c r="H282" i="1" s="1"/>
  <c r="H283" i="1" s="1"/>
  <c r="H284" i="1" s="1"/>
  <c r="H285" i="1" s="1"/>
  <c r="H286" i="1" s="1"/>
  <c r="H287" i="1" s="1"/>
  <c r="H288" i="1" s="1"/>
  <c r="H289" i="1" s="1"/>
  <c r="H290" i="1" s="1"/>
  <c r="H291" i="1" s="1"/>
  <c r="H292" i="1" s="1"/>
  <c r="H293" i="1" s="1"/>
  <c r="H294" i="1" s="1"/>
  <c r="H295" i="1" s="1"/>
  <c r="H296" i="1" s="1"/>
  <c r="H297" i="1" s="1"/>
  <c r="H298" i="1" s="1"/>
  <c r="H299" i="1" s="1"/>
  <c r="H300" i="1" s="1"/>
  <c r="H301" i="1" s="1"/>
  <c r="H302" i="1" s="1"/>
  <c r="H303" i="1" s="1"/>
  <c r="H304" i="1" s="1"/>
  <c r="H305" i="1" s="1"/>
  <c r="H306" i="1" s="1"/>
  <c r="H307" i="1" s="1"/>
  <c r="H308" i="1" s="1"/>
  <c r="H309" i="1" s="1"/>
  <c r="H310" i="1" s="1"/>
  <c r="H311" i="1" s="1"/>
  <c r="H312" i="1" s="1"/>
  <c r="H313" i="1" s="1"/>
  <c r="J436" i="1" l="1"/>
  <c r="K436" i="1"/>
  <c r="H437" i="1"/>
  <c r="E437" i="1"/>
  <c r="I437" i="1" s="1"/>
  <c r="B437" i="1"/>
  <c r="C438" i="1" s="1"/>
  <c r="L438" i="1" s="1"/>
  <c r="G437" i="1"/>
  <c r="F437" i="1"/>
  <c r="K437" i="1" l="1"/>
  <c r="J437" i="1"/>
  <c r="H438" i="1"/>
  <c r="C439" i="1"/>
  <c r="E438" i="1"/>
  <c r="I438" i="1" s="1"/>
  <c r="B438" i="1"/>
  <c r="F438" i="1"/>
  <c r="G438" i="1"/>
  <c r="L439" i="1" l="1"/>
  <c r="K438" i="1"/>
  <c r="J438" i="1"/>
  <c r="H439" i="1"/>
  <c r="G439" i="1"/>
  <c r="C440" i="1"/>
  <c r="L440" i="1" s="1"/>
  <c r="E439" i="1"/>
  <c r="B439" i="1"/>
  <c r="F439" i="1"/>
  <c r="I439" i="1" l="1"/>
  <c r="K439" i="1"/>
  <c r="J439" i="1"/>
  <c r="H440" i="1"/>
  <c r="E440" i="1"/>
  <c r="I440" i="1" s="1"/>
  <c r="F440" i="1"/>
  <c r="G440" i="1"/>
  <c r="B440" i="1"/>
  <c r="C441" i="1"/>
  <c r="L441" i="1" s="1"/>
  <c r="J440" i="1" l="1"/>
  <c r="K440" i="1"/>
  <c r="H441" i="1"/>
  <c r="B441" i="1"/>
  <c r="E441" i="1"/>
  <c r="I441" i="1" s="1"/>
  <c r="F441" i="1"/>
  <c r="G441" i="1"/>
  <c r="K441" i="1" l="1"/>
  <c r="J441" i="1"/>
  <c r="C442" i="1"/>
  <c r="L442" i="1" s="1"/>
  <c r="H442" i="1" l="1"/>
  <c r="E442" i="1"/>
  <c r="I442" i="1" s="1"/>
  <c r="F442" i="1"/>
  <c r="B442" i="1"/>
  <c r="C443" i="1"/>
  <c r="L443" i="1" s="1"/>
  <c r="G442" i="1"/>
  <c r="J442" i="1" l="1"/>
  <c r="K442" i="1"/>
  <c r="H443" i="1"/>
  <c r="C444" i="1"/>
  <c r="E443" i="1"/>
  <c r="I443" i="1" s="1"/>
  <c r="B443" i="1"/>
  <c r="G443" i="1"/>
  <c r="F443" i="1"/>
  <c r="L444" i="1" l="1"/>
  <c r="K443" i="1"/>
  <c r="J443" i="1"/>
  <c r="H444" i="1"/>
  <c r="B444" i="1"/>
  <c r="E444" i="1"/>
  <c r="C445" i="1"/>
  <c r="L445" i="1" s="1"/>
  <c r="F444" i="1"/>
  <c r="G444" i="1"/>
  <c r="I444" i="1" l="1"/>
  <c r="K444" i="1"/>
  <c r="J444" i="1"/>
  <c r="H445" i="1"/>
  <c r="C446" i="1"/>
  <c r="L446" i="1" s="1"/>
  <c r="B445" i="1"/>
  <c r="F445" i="1"/>
  <c r="E445" i="1"/>
  <c r="I445" i="1" s="1"/>
  <c r="G445" i="1"/>
  <c r="J445" i="1" l="1"/>
  <c r="K445" i="1"/>
  <c r="H446" i="1"/>
  <c r="G446" i="1"/>
  <c r="C447" i="1"/>
  <c r="L447" i="1" s="1"/>
  <c r="F446" i="1"/>
  <c r="E446" i="1"/>
  <c r="I446" i="1" s="1"/>
  <c r="B446" i="1"/>
  <c r="J446" i="1" l="1"/>
  <c r="K446" i="1"/>
  <c r="H447" i="1"/>
  <c r="C448" i="1"/>
  <c r="E447" i="1"/>
  <c r="I447" i="1" s="1"/>
  <c r="B447" i="1"/>
  <c r="F447" i="1"/>
  <c r="G447" i="1"/>
  <c r="L448" i="1" l="1"/>
  <c r="K447" i="1"/>
  <c r="B448" i="1"/>
  <c r="J447" i="1"/>
  <c r="H448" i="1"/>
  <c r="C449" i="1"/>
  <c r="E448" i="1"/>
  <c r="G448" i="1"/>
  <c r="F448" i="1"/>
  <c r="K448" i="1" l="1"/>
  <c r="I448" i="1"/>
  <c r="L449" i="1"/>
  <c r="J448" i="1"/>
  <c r="H449" i="1"/>
  <c r="C450" i="1"/>
  <c r="E449" i="1"/>
  <c r="B449" i="1"/>
  <c r="F449" i="1"/>
  <c r="G449" i="1"/>
  <c r="I449" i="1" l="1"/>
  <c r="L450" i="1"/>
  <c r="K449" i="1"/>
  <c r="J449" i="1"/>
  <c r="H450" i="1"/>
  <c r="B450" i="1"/>
  <c r="E450" i="1"/>
  <c r="C451" i="1"/>
  <c r="G450" i="1"/>
  <c r="F450" i="1"/>
  <c r="I450" i="1" l="1"/>
  <c r="L451" i="1"/>
  <c r="K450" i="1"/>
  <c r="J450" i="1"/>
  <c r="H451" i="1"/>
  <c r="E451" i="1"/>
  <c r="B451" i="1"/>
  <c r="F451" i="1"/>
  <c r="G451" i="1"/>
  <c r="C452" i="1"/>
  <c r="L452" i="1" s="1"/>
  <c r="I451" i="1" l="1"/>
  <c r="K451" i="1"/>
  <c r="J451" i="1"/>
  <c r="H452" i="1"/>
  <c r="B452" i="1"/>
  <c r="C453" i="1"/>
  <c r="L453" i="1" s="1"/>
  <c r="F452" i="1"/>
  <c r="G452" i="1"/>
  <c r="E452" i="1"/>
  <c r="I452" i="1" s="1"/>
  <c r="J452" i="1" l="1"/>
  <c r="K452" i="1"/>
  <c r="H453" i="1"/>
  <c r="C454" i="1"/>
  <c r="L454" i="1" s="1"/>
  <c r="F453" i="1"/>
  <c r="E453" i="1"/>
  <c r="I453" i="1" s="1"/>
  <c r="B453" i="1"/>
  <c r="G453" i="1"/>
  <c r="K453" i="1" l="1"/>
  <c r="J453" i="1"/>
  <c r="H454" i="1"/>
  <c r="C455" i="1"/>
  <c r="L455" i="1" s="1"/>
  <c r="F454" i="1"/>
  <c r="G454" i="1"/>
  <c r="B454" i="1"/>
  <c r="E454" i="1"/>
  <c r="I454" i="1" s="1"/>
  <c r="J454" i="1" l="1"/>
  <c r="K454" i="1"/>
  <c r="H455" i="1"/>
  <c r="C456" i="1"/>
  <c r="L456" i="1" s="1"/>
  <c r="E455" i="1"/>
  <c r="I455" i="1" s="1"/>
  <c r="F455" i="1"/>
  <c r="G455" i="1"/>
  <c r="B455" i="1"/>
  <c r="K455" i="1" l="1"/>
  <c r="J455" i="1"/>
  <c r="H456" i="1"/>
  <c r="B456" i="1"/>
  <c r="C457" i="1"/>
  <c r="L457" i="1" s="1"/>
  <c r="E456" i="1"/>
  <c r="I456" i="1" s="1"/>
  <c r="F456" i="1"/>
  <c r="G456" i="1"/>
  <c r="K456" i="1" l="1"/>
  <c r="J456" i="1"/>
  <c r="H457" i="1"/>
  <c r="C458" i="1"/>
  <c r="L458" i="1" s="1"/>
  <c r="E457" i="1"/>
  <c r="I457" i="1" s="1"/>
  <c r="B457" i="1"/>
  <c r="F457" i="1"/>
  <c r="G457" i="1"/>
  <c r="K457" i="1" l="1"/>
  <c r="J457" i="1"/>
  <c r="H458" i="1"/>
  <c r="G458" i="1"/>
  <c r="C459" i="1"/>
  <c r="L459" i="1" s="1"/>
  <c r="E458" i="1"/>
  <c r="I458" i="1" s="1"/>
  <c r="B458" i="1"/>
  <c r="F458" i="1"/>
  <c r="K458" i="1" l="1"/>
  <c r="J458" i="1"/>
  <c r="H459" i="1"/>
  <c r="C460" i="1"/>
  <c r="L460" i="1" s="1"/>
  <c r="B459" i="1"/>
  <c r="F459" i="1"/>
  <c r="E459" i="1"/>
  <c r="I459" i="1" s="1"/>
  <c r="G459" i="1"/>
  <c r="J459" i="1" l="1"/>
  <c r="K459" i="1"/>
  <c r="H460" i="1"/>
  <c r="B460" i="1"/>
  <c r="F460" i="1"/>
  <c r="E460" i="1"/>
  <c r="I460" i="1" s="1"/>
  <c r="G460" i="1"/>
  <c r="J460" i="1" l="1"/>
  <c r="K460" i="1"/>
  <c r="C461" i="1"/>
  <c r="L461" i="1" s="1"/>
  <c r="H461" i="1" l="1"/>
  <c r="C462" i="1"/>
  <c r="L462" i="1" s="1"/>
  <c r="E461" i="1"/>
  <c r="I461" i="1" s="1"/>
  <c r="G461" i="1"/>
  <c r="B461" i="1"/>
  <c r="F461" i="1"/>
  <c r="K461" i="1" l="1"/>
  <c r="J461" i="1"/>
  <c r="H462" i="1"/>
  <c r="C463" i="1"/>
  <c r="L463" i="1" s="1"/>
  <c r="F462" i="1"/>
  <c r="E462" i="1"/>
  <c r="I462" i="1" s="1"/>
  <c r="B462" i="1"/>
  <c r="G462" i="1"/>
  <c r="J462" i="1" l="1"/>
  <c r="K462" i="1"/>
  <c r="H463" i="1"/>
  <c r="C464" i="1"/>
  <c r="L464" i="1" s="1"/>
  <c r="F463" i="1"/>
  <c r="G463" i="1"/>
  <c r="B463" i="1"/>
  <c r="E463" i="1"/>
  <c r="I463" i="1" s="1"/>
  <c r="J463" i="1" l="1"/>
  <c r="K463" i="1"/>
  <c r="H464" i="1"/>
  <c r="C465" i="1"/>
  <c r="L465" i="1" s="1"/>
  <c r="E464" i="1"/>
  <c r="I464" i="1" s="1"/>
  <c r="B464" i="1"/>
  <c r="F464" i="1"/>
  <c r="G464" i="1"/>
  <c r="J464" i="1" l="1"/>
  <c r="K464" i="1"/>
  <c r="H465" i="1"/>
  <c r="B465" i="1"/>
  <c r="E465" i="1"/>
  <c r="I465" i="1" s="1"/>
  <c r="C466" i="1"/>
  <c r="L466" i="1" s="1"/>
  <c r="F465" i="1"/>
  <c r="G465" i="1"/>
  <c r="K465" i="1" l="1"/>
  <c r="J465" i="1"/>
  <c r="H466" i="1"/>
  <c r="C467" i="1"/>
  <c r="L467" i="1" s="1"/>
  <c r="E466" i="1"/>
  <c r="I466" i="1" s="1"/>
  <c r="B466" i="1"/>
  <c r="F466" i="1"/>
  <c r="G466" i="1"/>
  <c r="K466" i="1" l="1"/>
  <c r="J466" i="1"/>
  <c r="B467" i="1"/>
  <c r="H467" i="1"/>
  <c r="C468" i="1"/>
  <c r="L468" i="1" s="1"/>
  <c r="E467" i="1"/>
  <c r="I467" i="1" s="1"/>
  <c r="F467" i="1"/>
  <c r="G467" i="1"/>
  <c r="K467" i="1" l="1"/>
  <c r="J467" i="1"/>
  <c r="H468" i="1"/>
  <c r="C469" i="1"/>
  <c r="L469" i="1" s="1"/>
  <c r="E468" i="1"/>
  <c r="I468" i="1" s="1"/>
  <c r="B468" i="1"/>
  <c r="F468" i="1"/>
  <c r="G468" i="1"/>
  <c r="K468" i="1" l="1"/>
  <c r="J468" i="1"/>
  <c r="H469" i="1"/>
  <c r="B469" i="1"/>
  <c r="C470" i="1"/>
  <c r="L470" i="1" s="1"/>
  <c r="G469" i="1"/>
  <c r="E469" i="1"/>
  <c r="I469" i="1" s="1"/>
  <c r="F469" i="1"/>
  <c r="J469" i="1" l="1"/>
  <c r="K469" i="1"/>
  <c r="H470" i="1"/>
  <c r="E470" i="1"/>
  <c r="I470" i="1" s="1"/>
  <c r="B470" i="1"/>
  <c r="F470" i="1"/>
  <c r="G470" i="1"/>
  <c r="C471" i="1"/>
  <c r="L471" i="1" s="1"/>
  <c r="K470" i="1" l="1"/>
  <c r="J470" i="1"/>
  <c r="H471" i="1"/>
  <c r="B471" i="1"/>
  <c r="C472" i="1"/>
  <c r="L472" i="1" s="1"/>
  <c r="E471" i="1"/>
  <c r="I471" i="1" s="1"/>
  <c r="G471" i="1"/>
  <c r="F471" i="1"/>
  <c r="K471" i="1" l="1"/>
  <c r="J471" i="1"/>
  <c r="H472" i="1"/>
  <c r="C473" i="1"/>
  <c r="L473" i="1" s="1"/>
  <c r="F472" i="1"/>
  <c r="E472" i="1"/>
  <c r="I472" i="1" s="1"/>
  <c r="B472" i="1"/>
  <c r="G472" i="1"/>
  <c r="J472" i="1" l="1"/>
  <c r="K472" i="1"/>
  <c r="H473" i="1"/>
  <c r="B473" i="1"/>
  <c r="C474" i="1"/>
  <c r="L474" i="1" s="1"/>
  <c r="E473" i="1"/>
  <c r="I473" i="1" s="1"/>
  <c r="F473" i="1"/>
  <c r="G473" i="1"/>
  <c r="J473" i="1" l="1"/>
  <c r="K473" i="1"/>
  <c r="H474" i="1"/>
  <c r="C475" i="1"/>
  <c r="L475" i="1" s="1"/>
  <c r="E474" i="1"/>
  <c r="I474" i="1" s="1"/>
  <c r="F474" i="1"/>
  <c r="G474" i="1"/>
  <c r="B474" i="1"/>
  <c r="K474" i="1" l="1"/>
  <c r="B475" i="1"/>
  <c r="J474" i="1"/>
  <c r="H475" i="1"/>
  <c r="C476" i="1"/>
  <c r="L476" i="1" s="1"/>
  <c r="E475" i="1"/>
  <c r="I475" i="1" s="1"/>
  <c r="F475" i="1"/>
  <c r="G475" i="1"/>
  <c r="K475" i="1" l="1"/>
  <c r="J475" i="1"/>
  <c r="H476" i="1"/>
  <c r="C477" i="1"/>
  <c r="L477" i="1" s="1"/>
  <c r="B476" i="1"/>
  <c r="F476" i="1"/>
  <c r="E476" i="1"/>
  <c r="I476" i="1" s="1"/>
  <c r="G476" i="1"/>
  <c r="K476" i="1" l="1"/>
  <c r="J476" i="1"/>
  <c r="H477" i="1"/>
  <c r="B477" i="1"/>
  <c r="C478" i="1"/>
  <c r="L478" i="1" s="1"/>
  <c r="G477" i="1"/>
  <c r="E477" i="1"/>
  <c r="I477" i="1" s="1"/>
  <c r="F477" i="1"/>
  <c r="J477" i="1" l="1"/>
  <c r="K477" i="1"/>
  <c r="H478" i="1"/>
  <c r="E478" i="1"/>
  <c r="I478" i="1" s="1"/>
  <c r="B478" i="1"/>
  <c r="C479" i="1"/>
  <c r="L479" i="1" s="1"/>
  <c r="F478" i="1"/>
  <c r="G478" i="1"/>
  <c r="K478" i="1" l="1"/>
  <c r="J478" i="1"/>
  <c r="H479" i="1"/>
  <c r="B479" i="1"/>
  <c r="C480" i="1"/>
  <c r="L480" i="1" s="1"/>
  <c r="E479" i="1"/>
  <c r="I479" i="1" s="1"/>
  <c r="G479" i="1"/>
  <c r="F479" i="1"/>
  <c r="J479" i="1" l="1"/>
  <c r="K479" i="1"/>
  <c r="H480" i="1"/>
  <c r="C481" i="1"/>
  <c r="L481" i="1" s="1"/>
  <c r="B480" i="1"/>
  <c r="E480" i="1"/>
  <c r="I480" i="1" s="1"/>
  <c r="F480" i="1"/>
  <c r="G480" i="1"/>
  <c r="J480" i="1" l="1"/>
  <c r="K480" i="1"/>
  <c r="H481" i="1"/>
  <c r="B481" i="1"/>
  <c r="E481" i="1"/>
  <c r="I481" i="1" s="1"/>
  <c r="G481" i="1"/>
  <c r="F481" i="1"/>
  <c r="K481" i="1" l="1"/>
  <c r="J481" i="1"/>
  <c r="C482" i="1"/>
  <c r="L482" i="1" s="1"/>
  <c r="H482" i="1" l="1"/>
  <c r="C483" i="1"/>
  <c r="L483" i="1" s="1"/>
  <c r="E482" i="1"/>
  <c r="I482" i="1" s="1"/>
  <c r="B482" i="1"/>
  <c r="F482" i="1"/>
  <c r="G482" i="1"/>
  <c r="K482" i="1" l="1"/>
  <c r="J482" i="1"/>
  <c r="H483" i="1"/>
  <c r="B483" i="1"/>
  <c r="C484" i="1"/>
  <c r="L484" i="1" s="1"/>
  <c r="E483" i="1"/>
  <c r="I483" i="1" s="1"/>
  <c r="G483" i="1"/>
  <c r="F483" i="1"/>
  <c r="J483" i="1" l="1"/>
  <c r="K483" i="1"/>
  <c r="H484" i="1"/>
  <c r="E484" i="1"/>
  <c r="I484" i="1" s="1"/>
  <c r="B484" i="1"/>
  <c r="C485" i="1"/>
  <c r="L485" i="1" s="1"/>
  <c r="F484" i="1"/>
  <c r="G484" i="1"/>
  <c r="K484" i="1" l="1"/>
  <c r="J484" i="1"/>
  <c r="H485" i="1"/>
  <c r="C486" i="1"/>
  <c r="L486" i="1" s="1"/>
  <c r="E485" i="1"/>
  <c r="I485" i="1" s="1"/>
  <c r="F485" i="1"/>
  <c r="G485" i="1"/>
  <c r="B485" i="1"/>
  <c r="J485" i="1" l="1"/>
  <c r="K485" i="1"/>
  <c r="H486" i="1"/>
  <c r="C487" i="1"/>
  <c r="L487" i="1" s="1"/>
  <c r="B486" i="1"/>
  <c r="G486" i="1"/>
  <c r="E486" i="1"/>
  <c r="I486" i="1" s="1"/>
  <c r="F486" i="1"/>
  <c r="K486" i="1" l="1"/>
  <c r="J486" i="1"/>
  <c r="H487" i="1"/>
  <c r="B487" i="1"/>
  <c r="G487" i="1"/>
  <c r="C488" i="1"/>
  <c r="L488" i="1" s="1"/>
  <c r="E487" i="1"/>
  <c r="I487" i="1" s="1"/>
  <c r="F487" i="1"/>
  <c r="K487" i="1" l="1"/>
  <c r="J487" i="1"/>
  <c r="H488" i="1"/>
  <c r="C489" i="1"/>
  <c r="L489" i="1" s="1"/>
  <c r="E488" i="1"/>
  <c r="I488" i="1" s="1"/>
  <c r="B488" i="1"/>
  <c r="F488" i="1"/>
  <c r="G488" i="1"/>
  <c r="J488" i="1" l="1"/>
  <c r="K488" i="1"/>
  <c r="B489" i="1"/>
  <c r="H489" i="1"/>
  <c r="C490" i="1"/>
  <c r="L490" i="1" s="1"/>
  <c r="E489" i="1"/>
  <c r="I489" i="1" s="1"/>
  <c r="F489" i="1"/>
  <c r="G489" i="1"/>
  <c r="J489" i="1" l="1"/>
  <c r="K489" i="1"/>
  <c r="H490" i="1"/>
  <c r="C491" i="1"/>
  <c r="L491" i="1" s="1"/>
  <c r="B490" i="1"/>
  <c r="E490" i="1"/>
  <c r="I490" i="1" s="1"/>
  <c r="F490" i="1"/>
  <c r="G490" i="1"/>
  <c r="J490" i="1" l="1"/>
  <c r="K490" i="1"/>
  <c r="H491" i="1"/>
  <c r="B491" i="1"/>
  <c r="F491" i="1"/>
  <c r="E491" i="1"/>
  <c r="I491" i="1" s="1"/>
  <c r="G491" i="1"/>
  <c r="J491" i="1" l="1"/>
  <c r="K491" i="1"/>
  <c r="C492" i="1"/>
  <c r="L492" i="1" s="1"/>
  <c r="H492" i="1" l="1"/>
  <c r="C493" i="1"/>
  <c r="L493" i="1" s="1"/>
  <c r="E492" i="1"/>
  <c r="I492" i="1" s="1"/>
  <c r="B492" i="1"/>
  <c r="G492" i="1"/>
  <c r="F492" i="1"/>
  <c r="K492" i="1" l="1"/>
  <c r="J492" i="1"/>
  <c r="H493" i="1"/>
  <c r="C494" i="1"/>
  <c r="L494" i="1" s="1"/>
  <c r="E493" i="1"/>
  <c r="I493" i="1" s="1"/>
  <c r="F493" i="1"/>
  <c r="G493" i="1"/>
  <c r="B493" i="1"/>
  <c r="K493" i="1" l="1"/>
  <c r="J493" i="1"/>
  <c r="H494" i="1"/>
  <c r="C495" i="1"/>
  <c r="L495" i="1" s="1"/>
  <c r="E494" i="1"/>
  <c r="I494" i="1" s="1"/>
  <c r="B494" i="1"/>
  <c r="F494" i="1"/>
  <c r="G494" i="1"/>
  <c r="K494" i="1" l="1"/>
  <c r="J494" i="1"/>
  <c r="H495" i="1"/>
  <c r="B495" i="1"/>
  <c r="C496" i="1"/>
  <c r="L496" i="1" s="1"/>
  <c r="E495" i="1"/>
  <c r="I495" i="1" s="1"/>
  <c r="G495" i="1"/>
  <c r="F495" i="1"/>
  <c r="K495" i="1" l="1"/>
  <c r="J495" i="1"/>
  <c r="H496" i="1"/>
  <c r="C497" i="1"/>
  <c r="L497" i="1" s="1"/>
  <c r="E496" i="1"/>
  <c r="I496" i="1" s="1"/>
  <c r="F496" i="1"/>
  <c r="B496" i="1"/>
  <c r="G496" i="1"/>
  <c r="J496" i="1" l="1"/>
  <c r="K496" i="1"/>
  <c r="B497" i="1"/>
  <c r="H497" i="1"/>
  <c r="C498" i="1"/>
  <c r="L498" i="1" s="1"/>
  <c r="E497" i="1"/>
  <c r="I497" i="1" s="1"/>
  <c r="F497" i="1"/>
  <c r="G497" i="1"/>
  <c r="K497" i="1" l="1"/>
  <c r="J497" i="1"/>
  <c r="H498" i="1"/>
  <c r="C499" i="1"/>
  <c r="L499" i="1" s="1"/>
  <c r="B498" i="1"/>
  <c r="E498" i="1"/>
  <c r="F498" i="1"/>
  <c r="G498" i="1"/>
  <c r="K498" i="1" l="1"/>
  <c r="I498" i="1"/>
  <c r="J498" i="1"/>
  <c r="H499" i="1"/>
  <c r="B499" i="1"/>
  <c r="C500" i="1"/>
  <c r="L500" i="1" s="1"/>
  <c r="E499" i="1"/>
  <c r="I499" i="1" s="1"/>
  <c r="F499" i="1"/>
  <c r="G499" i="1"/>
  <c r="K499" i="1" l="1"/>
  <c r="J499" i="1"/>
  <c r="H500" i="1"/>
  <c r="E500" i="1"/>
  <c r="I500" i="1" s="1"/>
  <c r="B500" i="1"/>
  <c r="G500" i="1"/>
  <c r="F500" i="1"/>
  <c r="C501" i="1"/>
  <c r="L501" i="1" s="1"/>
  <c r="K500" i="1" l="1"/>
  <c r="J500" i="1"/>
  <c r="H501" i="1"/>
  <c r="G501" i="1"/>
  <c r="C502" i="1"/>
  <c r="L502" i="1" s="1"/>
  <c r="E501" i="1"/>
  <c r="B501" i="1"/>
  <c r="F501" i="1"/>
  <c r="K501" i="1" l="1"/>
  <c r="I501" i="1"/>
  <c r="J501" i="1"/>
  <c r="H502" i="1"/>
  <c r="C503" i="1"/>
  <c r="L503" i="1" s="1"/>
  <c r="B502" i="1"/>
  <c r="E502" i="1"/>
  <c r="I502" i="1" s="1"/>
  <c r="F502" i="1"/>
  <c r="G502" i="1"/>
  <c r="K502" i="1" l="1"/>
  <c r="J502" i="1"/>
  <c r="H503" i="1"/>
  <c r="B503" i="1"/>
  <c r="E503" i="1"/>
  <c r="I503" i="1" s="1"/>
  <c r="C504" i="1"/>
  <c r="L504" i="1" s="1"/>
  <c r="F503" i="1"/>
  <c r="G503" i="1"/>
  <c r="K503" i="1" l="1"/>
  <c r="J503" i="1"/>
  <c r="H504" i="1"/>
  <c r="C505" i="1"/>
  <c r="L505" i="1" s="1"/>
  <c r="E504" i="1"/>
  <c r="I504" i="1" s="1"/>
  <c r="B504" i="1"/>
  <c r="F504" i="1"/>
  <c r="G504" i="1"/>
  <c r="K504" i="1" l="1"/>
  <c r="J504" i="1"/>
  <c r="H505" i="1"/>
  <c r="B505" i="1"/>
  <c r="C506" i="1"/>
  <c r="L506" i="1" s="1"/>
  <c r="E505" i="1"/>
  <c r="I505" i="1" s="1"/>
  <c r="F505" i="1"/>
  <c r="G505" i="1"/>
  <c r="K505" i="1" l="1"/>
  <c r="J505" i="1"/>
  <c r="H506" i="1"/>
  <c r="C507" i="1"/>
  <c r="L507" i="1" s="1"/>
  <c r="B506" i="1"/>
  <c r="E506" i="1"/>
  <c r="I506" i="1" s="1"/>
  <c r="F506" i="1"/>
  <c r="G506" i="1"/>
  <c r="K506" i="1" l="1"/>
  <c r="J506" i="1"/>
  <c r="H507" i="1"/>
  <c r="G507" i="1"/>
  <c r="C508" i="1"/>
  <c r="L508" i="1" s="1"/>
  <c r="E507" i="1"/>
  <c r="I507" i="1" s="1"/>
  <c r="F507" i="1"/>
  <c r="B507" i="1"/>
  <c r="K507" i="1" l="1"/>
  <c r="J507" i="1"/>
  <c r="H508" i="1"/>
  <c r="C509" i="1"/>
  <c r="L509" i="1" s="1"/>
  <c r="E508" i="1"/>
  <c r="I508" i="1" s="1"/>
  <c r="B508" i="1"/>
  <c r="F508" i="1"/>
  <c r="G508" i="1"/>
  <c r="K508" i="1" l="1"/>
  <c r="J508" i="1"/>
  <c r="H509" i="1"/>
  <c r="B509" i="1"/>
  <c r="C510" i="1"/>
  <c r="L510" i="1" s="1"/>
  <c r="E509" i="1"/>
  <c r="I509" i="1" s="1"/>
  <c r="F509" i="1"/>
  <c r="G509" i="1"/>
  <c r="H18" i="1"/>
  <c r="H19" i="1" s="1"/>
  <c r="H20" i="1" s="1"/>
  <c r="H21" i="1" s="1"/>
  <c r="H22" i="1" s="1"/>
  <c r="H23" i="1" s="1"/>
  <c r="H24" i="1" s="1"/>
  <c r="H25" i="1" s="1"/>
  <c r="H26" i="1" s="1"/>
  <c r="H27" i="1" s="1"/>
  <c r="H28" i="1" s="1"/>
  <c r="H29" i="1" s="1"/>
  <c r="H30" i="1" s="1"/>
  <c r="H31" i="1" s="1"/>
  <c r="H32" i="1" s="1"/>
  <c r="H33" i="1" s="1"/>
  <c r="H34" i="1" s="1"/>
  <c r="H35" i="1" s="1"/>
  <c r="H36" i="1" s="1"/>
  <c r="H37" i="1" s="1"/>
  <c r="H38" i="1" s="1"/>
  <c r="H39" i="1" s="1"/>
  <c r="H40" i="1" s="1"/>
  <c r="K509" i="1" l="1"/>
  <c r="J509" i="1"/>
  <c r="H510" i="1"/>
  <c r="C511" i="1"/>
  <c r="L511" i="1" s="1"/>
  <c r="B510" i="1"/>
  <c r="E510" i="1"/>
  <c r="I510" i="1" s="1"/>
  <c r="F510" i="1"/>
  <c r="G510" i="1"/>
  <c r="K510" i="1" l="1"/>
  <c r="J510" i="1"/>
  <c r="H511" i="1"/>
  <c r="B511" i="1"/>
  <c r="C512" i="1"/>
  <c r="L512" i="1" s="1"/>
  <c r="E511" i="1"/>
  <c r="F511" i="1"/>
  <c r="G511" i="1"/>
  <c r="K511" i="1" l="1"/>
  <c r="I511" i="1"/>
  <c r="J511" i="1"/>
  <c r="H512" i="1"/>
  <c r="C513" i="1"/>
  <c r="L513" i="1" s="1"/>
  <c r="E512" i="1"/>
  <c r="I512" i="1" s="1"/>
  <c r="B512" i="1"/>
  <c r="G512" i="1"/>
  <c r="F512" i="1"/>
  <c r="K512" i="1" l="1"/>
  <c r="J512" i="1"/>
  <c r="H513" i="1"/>
  <c r="B513" i="1"/>
  <c r="C514" i="1"/>
  <c r="L514" i="1" s="1"/>
  <c r="E513" i="1"/>
  <c r="I513" i="1" s="1"/>
  <c r="F513" i="1"/>
  <c r="G513" i="1"/>
  <c r="K513" i="1" l="1"/>
  <c r="J513" i="1"/>
  <c r="H514" i="1"/>
  <c r="C515" i="1"/>
  <c r="L515" i="1" s="1"/>
  <c r="B514" i="1"/>
  <c r="E514" i="1"/>
  <c r="I514" i="1" s="1"/>
  <c r="F514" i="1"/>
  <c r="G514" i="1"/>
  <c r="K514" i="1" l="1"/>
  <c r="J514" i="1"/>
  <c r="H515" i="1"/>
  <c r="B515" i="1"/>
  <c r="C516" i="1"/>
  <c r="L516" i="1" s="1"/>
  <c r="E515" i="1"/>
  <c r="F515" i="1"/>
  <c r="G515" i="1"/>
  <c r="K515" i="1" l="1"/>
  <c r="I515" i="1"/>
  <c r="J515" i="1"/>
  <c r="H516" i="1"/>
  <c r="C517" i="1"/>
  <c r="L517" i="1" s="1"/>
  <c r="B516" i="1"/>
  <c r="E516" i="1"/>
  <c r="I516" i="1" s="1"/>
  <c r="F516" i="1"/>
  <c r="G516" i="1"/>
  <c r="K516" i="1" l="1"/>
  <c r="J516" i="1"/>
  <c r="H517" i="1"/>
  <c r="B517" i="1"/>
  <c r="C518" i="1"/>
  <c r="L518" i="1" s="1"/>
  <c r="F517" i="1"/>
  <c r="G517" i="1"/>
  <c r="E517" i="1"/>
  <c r="I517" i="1" s="1"/>
  <c r="J517" i="1" l="1"/>
  <c r="K517" i="1"/>
  <c r="H518" i="1"/>
  <c r="C519" i="1"/>
  <c r="L519" i="1" s="1"/>
  <c r="B518" i="1"/>
  <c r="E518" i="1"/>
  <c r="F518" i="1"/>
  <c r="G518" i="1"/>
  <c r="K518" i="1" l="1"/>
  <c r="I518" i="1"/>
  <c r="J518" i="1"/>
  <c r="H519" i="1"/>
  <c r="B519" i="1"/>
  <c r="C520" i="1"/>
  <c r="L520" i="1" s="1"/>
  <c r="E519" i="1"/>
  <c r="I519" i="1" s="1"/>
  <c r="F519" i="1"/>
  <c r="G519" i="1"/>
  <c r="K519" i="1" l="1"/>
  <c r="J519" i="1"/>
  <c r="H520" i="1"/>
  <c r="C521" i="1"/>
  <c r="L521" i="1" s="1"/>
  <c r="B520" i="1"/>
  <c r="E520" i="1"/>
  <c r="I520" i="1" s="1"/>
  <c r="F520" i="1"/>
  <c r="G520" i="1"/>
  <c r="K520" i="1" l="1"/>
  <c r="J520" i="1"/>
  <c r="H521" i="1"/>
  <c r="B521" i="1"/>
  <c r="C522" i="1"/>
  <c r="L522" i="1" s="1"/>
  <c r="E521" i="1"/>
  <c r="I521" i="1" s="1"/>
  <c r="F521" i="1"/>
  <c r="G521" i="1"/>
  <c r="J521" i="1" l="1"/>
  <c r="K521" i="1"/>
  <c r="H522" i="1"/>
  <c r="C523" i="1"/>
  <c r="L523" i="1" s="1"/>
  <c r="B522" i="1"/>
  <c r="F522" i="1"/>
  <c r="E522" i="1"/>
  <c r="I522" i="1" s="1"/>
  <c r="G522" i="1"/>
  <c r="J522" i="1" l="1"/>
  <c r="K522" i="1"/>
  <c r="H523" i="1"/>
  <c r="B523" i="1"/>
  <c r="C524" i="1"/>
  <c r="L524" i="1" s="1"/>
  <c r="E523" i="1"/>
  <c r="F523" i="1"/>
  <c r="G523" i="1"/>
  <c r="K523" i="1" l="1"/>
  <c r="I523" i="1"/>
  <c r="J523" i="1"/>
  <c r="H524" i="1"/>
  <c r="C525" i="1"/>
  <c r="L525" i="1" s="1"/>
  <c r="B524" i="1"/>
  <c r="E524" i="1"/>
  <c r="I524" i="1" s="1"/>
  <c r="F524" i="1"/>
  <c r="G524" i="1"/>
  <c r="K524" i="1" l="1"/>
  <c r="J524" i="1"/>
  <c r="B525" i="1"/>
  <c r="H525" i="1"/>
  <c r="C526" i="1"/>
  <c r="L526" i="1" s="1"/>
  <c r="E525" i="1"/>
  <c r="I525" i="1" s="1"/>
  <c r="G525" i="1"/>
  <c r="F525" i="1"/>
  <c r="K525" i="1" l="1"/>
  <c r="J525" i="1"/>
  <c r="H526" i="1"/>
  <c r="C527" i="1"/>
  <c r="L527" i="1" s="1"/>
  <c r="B526" i="1"/>
  <c r="E526" i="1"/>
  <c r="I526" i="1" s="1"/>
  <c r="F526" i="1"/>
  <c r="G526" i="1"/>
  <c r="J526" i="1" l="1"/>
  <c r="K526" i="1"/>
  <c r="H527" i="1"/>
  <c r="B527" i="1"/>
  <c r="C528" i="1"/>
  <c r="L528" i="1" s="1"/>
  <c r="E527" i="1"/>
  <c r="I527" i="1" s="1"/>
  <c r="F527" i="1"/>
  <c r="G527" i="1"/>
  <c r="K527" i="1" l="1"/>
  <c r="J527" i="1"/>
  <c r="H528" i="1"/>
  <c r="C529" i="1"/>
  <c r="L529" i="1" s="1"/>
  <c r="E528" i="1"/>
  <c r="I528" i="1" s="1"/>
  <c r="B528" i="1"/>
  <c r="F528" i="1"/>
  <c r="G528" i="1"/>
  <c r="K528" i="1" l="1"/>
  <c r="J528" i="1"/>
  <c r="H529" i="1"/>
  <c r="G529" i="1"/>
  <c r="C530" i="1"/>
  <c r="L530" i="1" s="1"/>
  <c r="E529" i="1"/>
  <c r="B529" i="1"/>
  <c r="F529" i="1"/>
  <c r="K529" i="1" l="1"/>
  <c r="I529" i="1"/>
  <c r="J529" i="1"/>
  <c r="H530" i="1"/>
  <c r="C531" i="1"/>
  <c r="L531" i="1" s="1"/>
  <c r="B530" i="1"/>
  <c r="E530" i="1"/>
  <c r="F530" i="1"/>
  <c r="G530" i="1"/>
  <c r="K530" i="1" l="1"/>
  <c r="I530" i="1"/>
  <c r="J530" i="1"/>
  <c r="H531" i="1"/>
  <c r="B531" i="1"/>
  <c r="C532" i="1"/>
  <c r="L532" i="1" s="1"/>
  <c r="F531" i="1"/>
  <c r="E531" i="1"/>
  <c r="I531" i="1" s="1"/>
  <c r="G531" i="1"/>
  <c r="J531" i="1" l="1"/>
  <c r="K531" i="1"/>
  <c r="H532" i="1"/>
  <c r="C533" i="1"/>
  <c r="L533" i="1" s="1"/>
  <c r="E532" i="1"/>
  <c r="I532" i="1" s="1"/>
  <c r="B532" i="1"/>
  <c r="G532" i="1"/>
  <c r="F532" i="1"/>
  <c r="K532" i="1" l="1"/>
  <c r="J532" i="1"/>
  <c r="H533" i="1"/>
  <c r="B533" i="1"/>
  <c r="C534" i="1"/>
  <c r="L534" i="1" s="1"/>
  <c r="E533" i="1"/>
  <c r="I533" i="1" s="1"/>
  <c r="F533" i="1"/>
  <c r="G533" i="1"/>
  <c r="K533" i="1" l="1"/>
  <c r="J533" i="1"/>
  <c r="H534" i="1"/>
  <c r="C535" i="1"/>
  <c r="L535" i="1" s="1"/>
  <c r="B534" i="1"/>
  <c r="E534" i="1"/>
  <c r="F534" i="1"/>
  <c r="G534" i="1"/>
  <c r="K534" i="1" l="1"/>
  <c r="I534" i="1"/>
  <c r="J534" i="1"/>
  <c r="H535" i="1"/>
  <c r="B535" i="1"/>
  <c r="C536" i="1"/>
  <c r="L536" i="1" s="1"/>
  <c r="E535" i="1"/>
  <c r="I535" i="1" s="1"/>
  <c r="F535" i="1"/>
  <c r="G535" i="1"/>
  <c r="K535" i="1" l="1"/>
  <c r="J535" i="1"/>
  <c r="H536" i="1"/>
  <c r="C537" i="1"/>
  <c r="L537" i="1" s="1"/>
  <c r="B536" i="1"/>
  <c r="E536" i="1"/>
  <c r="I536" i="1" s="1"/>
  <c r="F536" i="1"/>
  <c r="G536" i="1"/>
  <c r="K536" i="1" l="1"/>
  <c r="J536" i="1"/>
  <c r="H537" i="1"/>
  <c r="B537" i="1"/>
  <c r="C538" i="1"/>
  <c r="L538" i="1" s="1"/>
  <c r="F537" i="1"/>
  <c r="E537" i="1"/>
  <c r="I537" i="1" s="1"/>
  <c r="G537" i="1"/>
  <c r="J537" i="1" l="1"/>
  <c r="K537" i="1"/>
  <c r="H538" i="1"/>
  <c r="C539" i="1"/>
  <c r="L539" i="1" s="1"/>
  <c r="B538" i="1"/>
  <c r="E538" i="1"/>
  <c r="I538" i="1" s="1"/>
  <c r="F538" i="1"/>
  <c r="G538" i="1"/>
  <c r="K538" i="1" l="1"/>
  <c r="J538" i="1"/>
  <c r="H539" i="1"/>
  <c r="B539" i="1"/>
  <c r="C540" i="1"/>
  <c r="L540" i="1" s="1"/>
  <c r="E539" i="1"/>
  <c r="I539" i="1" s="1"/>
  <c r="F539" i="1"/>
  <c r="G539" i="1"/>
  <c r="K539" i="1" l="1"/>
  <c r="J539" i="1"/>
  <c r="H540" i="1"/>
  <c r="C541" i="1"/>
  <c r="L541" i="1" s="1"/>
  <c r="B540" i="1"/>
  <c r="E540" i="1"/>
  <c r="I540" i="1" s="1"/>
  <c r="F540" i="1"/>
  <c r="G540" i="1"/>
  <c r="K540" i="1" l="1"/>
  <c r="J540" i="1"/>
  <c r="H541" i="1"/>
  <c r="B541" i="1"/>
  <c r="C542" i="1"/>
  <c r="L542" i="1" s="1"/>
  <c r="E541" i="1"/>
  <c r="F541" i="1"/>
  <c r="G541" i="1"/>
  <c r="K541" i="1" l="1"/>
  <c r="I541" i="1"/>
  <c r="J541" i="1"/>
  <c r="H542" i="1"/>
  <c r="C543" i="1"/>
  <c r="B542" i="1"/>
  <c r="E542" i="1"/>
  <c r="I542" i="1" s="1"/>
  <c r="F542" i="1"/>
  <c r="G542" i="1"/>
  <c r="L543" i="1" l="1"/>
  <c r="K542" i="1"/>
  <c r="J542" i="1"/>
  <c r="H543" i="1"/>
  <c r="B543" i="1"/>
  <c r="C544" i="1"/>
  <c r="L544" i="1" s="1"/>
  <c r="E543" i="1"/>
  <c r="G543" i="1"/>
  <c r="F543" i="1"/>
  <c r="I543" i="1" l="1"/>
  <c r="K543" i="1"/>
  <c r="J543" i="1"/>
  <c r="H544" i="1"/>
  <c r="C545" i="1"/>
  <c r="L545" i="1" s="1"/>
  <c r="B544" i="1"/>
  <c r="E544" i="1"/>
  <c r="I544" i="1" s="1"/>
  <c r="F544" i="1"/>
  <c r="G544" i="1"/>
  <c r="K544" i="1" l="1"/>
  <c r="J544" i="1"/>
  <c r="H545" i="1"/>
  <c r="C546" i="1"/>
  <c r="L546" i="1" s="1"/>
  <c r="E545" i="1"/>
  <c r="I545" i="1" s="1"/>
  <c r="F545" i="1"/>
  <c r="B545" i="1"/>
  <c r="G545" i="1"/>
  <c r="J545" i="1" l="1"/>
  <c r="K545" i="1"/>
  <c r="H546" i="1"/>
  <c r="B546" i="1"/>
  <c r="E546" i="1"/>
  <c r="I546" i="1" s="1"/>
  <c r="C547" i="1"/>
  <c r="L547" i="1" s="1"/>
  <c r="F546" i="1"/>
  <c r="G546" i="1"/>
  <c r="K546" i="1" l="1"/>
  <c r="J546" i="1"/>
  <c r="H547" i="1"/>
  <c r="C548" i="1"/>
  <c r="L548" i="1" s="1"/>
  <c r="E547" i="1"/>
  <c r="I547" i="1" s="1"/>
  <c r="B547" i="1"/>
  <c r="F547" i="1"/>
  <c r="G547" i="1"/>
  <c r="K547" i="1" l="1"/>
  <c r="J547" i="1"/>
  <c r="H548" i="1"/>
  <c r="B548" i="1"/>
  <c r="C549" i="1"/>
  <c r="L549" i="1" s="1"/>
  <c r="E548" i="1"/>
  <c r="I548" i="1" s="1"/>
  <c r="F548" i="1"/>
  <c r="G548" i="1"/>
  <c r="K548" i="1" l="1"/>
  <c r="J548" i="1"/>
  <c r="H549" i="1"/>
  <c r="B549" i="1"/>
  <c r="E549" i="1"/>
  <c r="I549" i="1" s="1"/>
  <c r="G549" i="1"/>
  <c r="C550" i="1"/>
  <c r="L550" i="1" s="1"/>
  <c r="F549" i="1"/>
  <c r="K549" i="1" l="1"/>
  <c r="J549" i="1"/>
  <c r="H550" i="1"/>
  <c r="B550" i="1"/>
  <c r="C551" i="1"/>
  <c r="L551" i="1" s="1"/>
  <c r="E550" i="1"/>
  <c r="I550" i="1" s="1"/>
  <c r="F550" i="1"/>
  <c r="G550" i="1"/>
  <c r="K550" i="1" l="1"/>
  <c r="J550" i="1"/>
  <c r="H551" i="1"/>
  <c r="C552" i="1"/>
  <c r="L552" i="1" s="1"/>
  <c r="B551" i="1"/>
  <c r="E551" i="1"/>
  <c r="I551" i="1" s="1"/>
  <c r="F551" i="1"/>
  <c r="G551" i="1"/>
  <c r="J551" i="1" l="1"/>
  <c r="K551" i="1"/>
  <c r="H552" i="1"/>
  <c r="B552" i="1"/>
  <c r="E552" i="1"/>
  <c r="I552" i="1" s="1"/>
  <c r="C553" i="1"/>
  <c r="L553" i="1" s="1"/>
  <c r="F552" i="1"/>
  <c r="G552" i="1"/>
  <c r="K552" i="1" l="1"/>
  <c r="J552" i="1"/>
  <c r="H553" i="1"/>
  <c r="C554" i="1"/>
  <c r="L554" i="1" s="1"/>
  <c r="G553" i="1"/>
  <c r="E553" i="1"/>
  <c r="I553" i="1" s="1"/>
  <c r="B553" i="1"/>
  <c r="F553" i="1"/>
  <c r="K553" i="1" l="1"/>
  <c r="J553" i="1"/>
  <c r="H554" i="1"/>
  <c r="B554" i="1"/>
  <c r="C555" i="1"/>
  <c r="L555" i="1" s="1"/>
  <c r="E554" i="1"/>
  <c r="I554" i="1" s="1"/>
  <c r="F554" i="1"/>
  <c r="G554" i="1"/>
  <c r="K554" i="1" l="1"/>
  <c r="J554" i="1"/>
  <c r="H555" i="1"/>
  <c r="C556" i="1"/>
  <c r="L556" i="1" s="1"/>
  <c r="E555" i="1"/>
  <c r="I555" i="1" s="1"/>
  <c r="B555" i="1"/>
  <c r="F555" i="1"/>
  <c r="G555" i="1"/>
  <c r="K555" i="1" l="1"/>
  <c r="J555" i="1"/>
  <c r="H556" i="1"/>
  <c r="B556" i="1"/>
  <c r="C557" i="1"/>
  <c r="L557" i="1" s="1"/>
  <c r="E556" i="1"/>
  <c r="I556" i="1" s="1"/>
  <c r="G556" i="1"/>
  <c r="F556" i="1"/>
  <c r="K556" i="1" l="1"/>
  <c r="J556" i="1"/>
  <c r="H557" i="1"/>
  <c r="C558" i="1"/>
  <c r="L558" i="1" s="1"/>
  <c r="E557" i="1"/>
  <c r="I557" i="1" s="1"/>
  <c r="B557" i="1"/>
  <c r="F557" i="1"/>
  <c r="G557" i="1"/>
  <c r="K557" i="1" l="1"/>
  <c r="J557" i="1"/>
  <c r="H558" i="1"/>
  <c r="B558" i="1"/>
  <c r="C559" i="1"/>
  <c r="L559" i="1" s="1"/>
  <c r="E558" i="1"/>
  <c r="I558" i="1" s="1"/>
  <c r="F558" i="1"/>
  <c r="G558" i="1"/>
  <c r="K558" i="1" l="1"/>
  <c r="J558" i="1"/>
  <c r="H559" i="1"/>
  <c r="C560" i="1"/>
  <c r="L560" i="1" s="1"/>
  <c r="B559" i="1"/>
  <c r="E559" i="1"/>
  <c r="F559" i="1"/>
  <c r="G559" i="1"/>
  <c r="K559" i="1" l="1"/>
  <c r="I559" i="1"/>
  <c r="J559" i="1"/>
  <c r="B560" i="1"/>
  <c r="H560" i="1"/>
  <c r="C561" i="1"/>
  <c r="L561" i="1" s="1"/>
  <c r="E560" i="1"/>
  <c r="I560" i="1" s="1"/>
  <c r="F560" i="1"/>
  <c r="G560" i="1"/>
  <c r="K560" i="1" l="1"/>
  <c r="J560" i="1"/>
  <c r="H561" i="1"/>
  <c r="E561" i="1"/>
  <c r="I561" i="1" s="1"/>
  <c r="B561" i="1"/>
  <c r="F561" i="1"/>
  <c r="G561" i="1"/>
  <c r="K561" i="1" l="1"/>
  <c r="J561" i="1"/>
  <c r="C562" i="1"/>
  <c r="L562" i="1" s="1"/>
  <c r="H562" i="1" l="1"/>
  <c r="C563" i="1"/>
  <c r="L563" i="1" s="1"/>
  <c r="E562" i="1"/>
  <c r="I562" i="1" s="1"/>
  <c r="B562" i="1"/>
  <c r="F562" i="1"/>
  <c r="G562" i="1"/>
  <c r="K562" i="1" l="1"/>
  <c r="J562" i="1"/>
  <c r="H563" i="1"/>
  <c r="E563" i="1"/>
  <c r="I563" i="1" s="1"/>
  <c r="B563" i="1"/>
  <c r="F563" i="1"/>
  <c r="G563" i="1"/>
  <c r="K563" i="1" l="1"/>
  <c r="J563" i="1"/>
  <c r="C564" i="1"/>
  <c r="L564" i="1" s="1"/>
  <c r="H564" i="1" l="1"/>
  <c r="C565" i="1"/>
  <c r="L565" i="1" s="1"/>
  <c r="E564" i="1"/>
  <c r="I564" i="1" s="1"/>
  <c r="B564" i="1"/>
  <c r="G564" i="1"/>
  <c r="F564" i="1"/>
  <c r="K564" i="1" l="1"/>
  <c r="J564" i="1"/>
  <c r="H565" i="1"/>
  <c r="B565" i="1"/>
  <c r="C566" i="1"/>
  <c r="L566" i="1" s="1"/>
  <c r="E565" i="1"/>
  <c r="F565" i="1"/>
  <c r="G565" i="1"/>
  <c r="K565" i="1" l="1"/>
  <c r="I565" i="1"/>
  <c r="J565" i="1"/>
  <c r="H566" i="1"/>
  <c r="C567" i="1"/>
  <c r="L567" i="1" s="1"/>
  <c r="B566" i="1"/>
  <c r="F566" i="1"/>
  <c r="E566" i="1"/>
  <c r="I566" i="1" s="1"/>
  <c r="G566" i="1"/>
  <c r="J566" i="1" l="1"/>
  <c r="K566" i="1"/>
  <c r="H567" i="1"/>
  <c r="B567" i="1"/>
  <c r="C568" i="1"/>
  <c r="L568" i="1" s="1"/>
  <c r="E567" i="1"/>
  <c r="I567" i="1" s="1"/>
  <c r="G567" i="1"/>
  <c r="F567" i="1"/>
  <c r="K567" i="1" l="1"/>
  <c r="J567" i="1"/>
  <c r="H568" i="1"/>
  <c r="C569" i="1"/>
  <c r="L569" i="1" s="1"/>
  <c r="E568" i="1"/>
  <c r="B568" i="1"/>
  <c r="F568" i="1"/>
  <c r="G568" i="1"/>
  <c r="K568" i="1" l="1"/>
  <c r="I568" i="1"/>
  <c r="J568" i="1"/>
  <c r="H569" i="1"/>
  <c r="B569" i="1"/>
  <c r="C570" i="1"/>
  <c r="L570" i="1" s="1"/>
  <c r="E569" i="1"/>
  <c r="I569" i="1" s="1"/>
  <c r="F569" i="1"/>
  <c r="G569" i="1"/>
  <c r="K569" i="1" l="1"/>
  <c r="J569" i="1"/>
  <c r="H570" i="1"/>
  <c r="B570" i="1"/>
  <c r="E570" i="1"/>
  <c r="C571" i="1"/>
  <c r="L571" i="1" s="1"/>
  <c r="F570" i="1"/>
  <c r="G570" i="1"/>
  <c r="K570" i="1" l="1"/>
  <c r="I570" i="1"/>
  <c r="J570" i="1"/>
  <c r="H571" i="1"/>
  <c r="C572" i="1"/>
  <c r="L572" i="1" s="1"/>
  <c r="E571" i="1"/>
  <c r="I571" i="1" s="1"/>
  <c r="F571" i="1"/>
  <c r="B571" i="1"/>
  <c r="G571" i="1"/>
  <c r="K571" i="1" l="1"/>
  <c r="J571" i="1"/>
  <c r="H572" i="1"/>
  <c r="B572" i="1"/>
  <c r="E572" i="1"/>
  <c r="I572" i="1" s="1"/>
  <c r="C573" i="1"/>
  <c r="L573" i="1" s="1"/>
  <c r="F572" i="1"/>
  <c r="G572" i="1"/>
  <c r="K572" i="1" l="1"/>
  <c r="J572" i="1"/>
  <c r="H573" i="1"/>
  <c r="E573" i="1"/>
  <c r="I573" i="1" s="1"/>
  <c r="B573" i="1"/>
  <c r="F573" i="1"/>
  <c r="G573" i="1"/>
  <c r="K573" i="1" l="1"/>
  <c r="J573" i="1"/>
  <c r="C574" i="1"/>
  <c r="L574" i="1" s="1"/>
  <c r="H574" i="1" l="1"/>
  <c r="B574" i="1"/>
  <c r="E574" i="1"/>
  <c r="I574" i="1" s="1"/>
  <c r="C575" i="1"/>
  <c r="L575" i="1" s="1"/>
  <c r="F574" i="1"/>
  <c r="G574" i="1"/>
  <c r="K574" i="1" l="1"/>
  <c r="J574" i="1"/>
  <c r="B575" i="1"/>
  <c r="H575" i="1"/>
  <c r="E575" i="1"/>
  <c r="C576" i="1"/>
  <c r="L576" i="1" s="1"/>
  <c r="F575" i="1"/>
  <c r="G575" i="1"/>
  <c r="K575" i="1" l="1"/>
  <c r="I575" i="1"/>
  <c r="J575" i="1"/>
  <c r="B576" i="1"/>
  <c r="H576" i="1"/>
  <c r="G576" i="1"/>
  <c r="E576" i="1"/>
  <c r="I576" i="1" s="1"/>
  <c r="C577" i="1"/>
  <c r="L577" i="1" s="1"/>
  <c r="F576" i="1"/>
  <c r="K576" i="1" l="1"/>
  <c r="J576" i="1"/>
  <c r="C578" i="1"/>
  <c r="L578" i="1" s="1"/>
  <c r="H577" i="1"/>
  <c r="E577" i="1"/>
  <c r="I577" i="1" s="1"/>
  <c r="B577" i="1"/>
  <c r="G577" i="1"/>
  <c r="F577" i="1"/>
  <c r="G578" i="1" l="1"/>
  <c r="K577" i="1"/>
  <c r="F578" i="1"/>
  <c r="J577" i="1"/>
  <c r="H578" i="1"/>
  <c r="B578" i="1"/>
  <c r="C579" i="1"/>
  <c r="L579" i="1" s="1"/>
  <c r="E578" i="1"/>
  <c r="I578" i="1" s="1"/>
  <c r="J578" i="1" l="1"/>
  <c r="K578" i="1"/>
  <c r="H579" i="1"/>
  <c r="C580" i="1"/>
  <c r="L580" i="1" s="1"/>
  <c r="E579" i="1"/>
  <c r="I579" i="1" s="1"/>
  <c r="B579" i="1"/>
  <c r="F579" i="1"/>
  <c r="G579" i="1"/>
  <c r="K579" i="1" l="1"/>
  <c r="J579" i="1"/>
  <c r="H580" i="1"/>
  <c r="B580" i="1"/>
  <c r="C581" i="1"/>
  <c r="L581" i="1" s="1"/>
  <c r="E580" i="1"/>
  <c r="I580" i="1" s="1"/>
  <c r="F580" i="1"/>
  <c r="G580" i="1"/>
  <c r="K580" i="1" l="1"/>
  <c r="J580" i="1"/>
  <c r="H581" i="1"/>
  <c r="C582" i="1"/>
  <c r="L582" i="1" s="1"/>
  <c r="B581" i="1"/>
  <c r="F581" i="1"/>
  <c r="E581" i="1"/>
  <c r="I581" i="1" s="1"/>
  <c r="G581" i="1"/>
  <c r="J581" i="1" l="1"/>
  <c r="K581" i="1"/>
  <c r="H582" i="1"/>
  <c r="E582" i="1"/>
  <c r="I582" i="1" s="1"/>
  <c r="F582" i="1"/>
  <c r="B582" i="1"/>
  <c r="C583" i="1"/>
  <c r="L583" i="1" s="1"/>
  <c r="G582" i="1"/>
  <c r="K582" i="1" l="1"/>
  <c r="J582" i="1"/>
  <c r="H583" i="1"/>
  <c r="C584" i="1"/>
  <c r="L584" i="1" s="1"/>
  <c r="E583" i="1"/>
  <c r="I583" i="1" s="1"/>
  <c r="F583" i="1"/>
  <c r="G583" i="1"/>
  <c r="B583" i="1"/>
  <c r="J583" i="1" l="1"/>
  <c r="K583" i="1"/>
  <c r="H584" i="1"/>
  <c r="B584" i="1"/>
  <c r="C585" i="1"/>
  <c r="L585" i="1" s="1"/>
  <c r="E584" i="1"/>
  <c r="I584" i="1" s="1"/>
  <c r="F584" i="1"/>
  <c r="G584" i="1"/>
  <c r="K584" i="1" l="1"/>
  <c r="J584" i="1"/>
  <c r="H585" i="1"/>
  <c r="C586" i="1"/>
  <c r="L586" i="1" s="1"/>
  <c r="F585" i="1"/>
  <c r="E585" i="1"/>
  <c r="I585" i="1" s="1"/>
  <c r="B585" i="1"/>
  <c r="G585" i="1"/>
  <c r="J585" i="1" l="1"/>
  <c r="K585" i="1"/>
  <c r="B586" i="1"/>
  <c r="H586" i="1"/>
  <c r="C587" i="1"/>
  <c r="L587" i="1" s="1"/>
  <c r="E586" i="1"/>
  <c r="F586" i="1"/>
  <c r="G586" i="1"/>
  <c r="K586" i="1" l="1"/>
  <c r="I586" i="1"/>
  <c r="J586" i="1"/>
  <c r="H587" i="1"/>
  <c r="C588" i="1"/>
  <c r="L588" i="1" s="1"/>
  <c r="E587" i="1"/>
  <c r="I587" i="1" s="1"/>
  <c r="F587" i="1"/>
  <c r="G587" i="1"/>
  <c r="B587" i="1"/>
  <c r="K587" i="1" l="1"/>
  <c r="J587" i="1"/>
  <c r="B588" i="1"/>
  <c r="H588" i="1"/>
  <c r="C589" i="1"/>
  <c r="L589" i="1" s="1"/>
  <c r="E588" i="1"/>
  <c r="I588" i="1" s="1"/>
  <c r="F588" i="1"/>
  <c r="G588" i="1"/>
  <c r="K588" i="1" l="1"/>
  <c r="J588" i="1"/>
  <c r="H589" i="1"/>
  <c r="E589" i="1"/>
  <c r="I589" i="1" s="1"/>
  <c r="F589" i="1"/>
  <c r="B589" i="1"/>
  <c r="C590" i="1" s="1"/>
  <c r="L590" i="1" s="1"/>
  <c r="G589" i="1"/>
  <c r="K589" i="1" l="1"/>
  <c r="J589" i="1"/>
  <c r="H590" i="1"/>
  <c r="C591" i="1"/>
  <c r="L591" i="1" s="1"/>
  <c r="E590" i="1"/>
  <c r="I590" i="1" s="1"/>
  <c r="B590" i="1"/>
  <c r="G590" i="1"/>
  <c r="F590" i="1"/>
  <c r="K590" i="1" l="1"/>
  <c r="J590" i="1"/>
  <c r="H591" i="1"/>
  <c r="C592" i="1"/>
  <c r="L592" i="1" s="1"/>
  <c r="E591" i="1"/>
  <c r="I591" i="1" s="1"/>
  <c r="B591" i="1"/>
  <c r="F591" i="1"/>
  <c r="G591" i="1"/>
  <c r="K591" i="1" l="1"/>
  <c r="J591" i="1"/>
  <c r="H592" i="1"/>
  <c r="C593" i="1"/>
  <c r="E592" i="1"/>
  <c r="I592" i="1" s="1"/>
  <c r="F592" i="1"/>
  <c r="G592" i="1"/>
  <c r="B592" i="1"/>
  <c r="L593" i="1" l="1"/>
  <c r="K592" i="1"/>
  <c r="J592" i="1"/>
  <c r="H593" i="1"/>
  <c r="B593" i="1"/>
  <c r="C594" i="1" s="1"/>
  <c r="L594" i="1" s="1"/>
  <c r="F593" i="1"/>
  <c r="G593" i="1"/>
  <c r="E593" i="1"/>
  <c r="I593" i="1" l="1"/>
  <c r="K593" i="1"/>
  <c r="J593" i="1"/>
  <c r="H594" i="1"/>
  <c r="E594" i="1"/>
  <c r="I594" i="1" s="1"/>
  <c r="B594" i="1"/>
  <c r="F594" i="1"/>
  <c r="G594" i="1"/>
  <c r="C595" i="1"/>
  <c r="L595" i="1" s="1"/>
  <c r="J594" i="1" l="1"/>
  <c r="K594" i="1"/>
  <c r="H595" i="1"/>
  <c r="B595" i="1"/>
  <c r="C596" i="1"/>
  <c r="L596" i="1" s="1"/>
  <c r="F595" i="1"/>
  <c r="E595" i="1"/>
  <c r="I595" i="1" s="1"/>
  <c r="G595" i="1"/>
  <c r="J595" i="1" l="1"/>
  <c r="K595" i="1"/>
  <c r="H596" i="1"/>
  <c r="C597" i="1"/>
  <c r="L597" i="1" s="1"/>
  <c r="E596" i="1"/>
  <c r="I596" i="1" s="1"/>
  <c r="B596" i="1"/>
  <c r="G596" i="1"/>
  <c r="F596" i="1"/>
  <c r="K596" i="1" l="1"/>
  <c r="J596" i="1"/>
  <c r="H597" i="1"/>
  <c r="C598" i="1"/>
  <c r="L598" i="1" s="1"/>
  <c r="E597" i="1"/>
  <c r="I597" i="1" s="1"/>
  <c r="F597" i="1"/>
  <c r="B597" i="1"/>
  <c r="G597" i="1"/>
  <c r="K597" i="1" l="1"/>
  <c r="J597" i="1"/>
  <c r="H598" i="1"/>
  <c r="E598" i="1"/>
  <c r="I598" i="1" s="1"/>
  <c r="F598" i="1"/>
  <c r="B598" i="1"/>
  <c r="C599" i="1" s="1"/>
  <c r="L599" i="1" s="1"/>
  <c r="G598" i="1"/>
  <c r="J598" i="1" l="1"/>
  <c r="K598" i="1"/>
  <c r="H599" i="1"/>
  <c r="C600" i="1"/>
  <c r="L600" i="1" s="1"/>
  <c r="F599" i="1"/>
  <c r="G599" i="1"/>
  <c r="E599" i="1"/>
  <c r="I599" i="1" s="1"/>
  <c r="B599" i="1"/>
  <c r="J599" i="1" l="1"/>
  <c r="K599" i="1"/>
  <c r="H600" i="1"/>
  <c r="B600" i="1"/>
  <c r="C601" i="1"/>
  <c r="L601" i="1" s="1"/>
  <c r="F600" i="1"/>
  <c r="E600" i="1"/>
  <c r="I600" i="1" s="1"/>
  <c r="G600" i="1"/>
  <c r="J600" i="1" l="1"/>
  <c r="K600" i="1"/>
  <c r="H601" i="1"/>
  <c r="C602" i="1"/>
  <c r="L602" i="1" s="1"/>
  <c r="E601" i="1"/>
  <c r="I601" i="1" s="1"/>
  <c r="G601" i="1"/>
  <c r="B601" i="1"/>
  <c r="F601" i="1"/>
  <c r="K601" i="1" l="1"/>
  <c r="J601" i="1"/>
  <c r="H602" i="1"/>
  <c r="G602" i="1"/>
  <c r="C603" i="1"/>
  <c r="L603" i="1" s="1"/>
  <c r="E602" i="1"/>
  <c r="B602" i="1"/>
  <c r="F602" i="1"/>
  <c r="K602" i="1" l="1"/>
  <c r="I602" i="1"/>
  <c r="J602" i="1"/>
  <c r="H603" i="1"/>
  <c r="C604" i="1"/>
  <c r="L604" i="1" s="1"/>
  <c r="E603" i="1"/>
  <c r="I603" i="1" s="1"/>
  <c r="B603" i="1"/>
  <c r="F603" i="1"/>
  <c r="G603" i="1"/>
  <c r="K603" i="1" l="1"/>
  <c r="J603" i="1"/>
  <c r="B604" i="1"/>
  <c r="H604" i="1"/>
  <c r="C605" i="1"/>
  <c r="L605" i="1" s="1"/>
  <c r="F604" i="1"/>
  <c r="E604" i="1"/>
  <c r="I604" i="1" s="1"/>
  <c r="G604" i="1"/>
  <c r="J604" i="1" l="1"/>
  <c r="K604" i="1"/>
  <c r="H605" i="1"/>
  <c r="C606" i="1"/>
  <c r="L606" i="1" s="1"/>
  <c r="E605" i="1"/>
  <c r="I605" i="1" s="1"/>
  <c r="G605" i="1"/>
  <c r="F605" i="1"/>
  <c r="B605" i="1"/>
  <c r="K605" i="1" l="1"/>
  <c r="J605" i="1"/>
  <c r="H606" i="1"/>
  <c r="C607" i="1"/>
  <c r="L607" i="1" s="1"/>
  <c r="B606" i="1"/>
  <c r="E606" i="1"/>
  <c r="I606" i="1" s="1"/>
  <c r="F606" i="1"/>
  <c r="G606" i="1"/>
  <c r="J606" i="1" l="1"/>
  <c r="K606" i="1"/>
  <c r="H607" i="1"/>
  <c r="B607" i="1"/>
  <c r="G607" i="1"/>
  <c r="E607" i="1"/>
  <c r="I607" i="1" s="1"/>
  <c r="F607" i="1"/>
  <c r="K607" i="1" l="1"/>
  <c r="J607" i="1"/>
  <c r="C608" i="1"/>
  <c r="L608" i="1" s="1"/>
  <c r="H608" i="1" l="1"/>
  <c r="C609" i="1"/>
  <c r="L609" i="1" s="1"/>
  <c r="E608" i="1"/>
  <c r="I608" i="1" s="1"/>
  <c r="F608" i="1"/>
  <c r="G608" i="1"/>
  <c r="B608" i="1"/>
  <c r="K608" i="1" l="1"/>
  <c r="J608" i="1"/>
  <c r="H609" i="1"/>
  <c r="B609" i="1"/>
  <c r="C610" i="1"/>
  <c r="L610" i="1" s="1"/>
  <c r="E609" i="1"/>
  <c r="F609" i="1"/>
  <c r="G609" i="1"/>
  <c r="K609" i="1" l="1"/>
  <c r="I609" i="1"/>
  <c r="J609" i="1"/>
  <c r="H610" i="1"/>
  <c r="E610" i="1"/>
  <c r="I610" i="1" s="1"/>
  <c r="F610" i="1"/>
  <c r="G610" i="1"/>
  <c r="B610" i="1"/>
  <c r="C611" i="1"/>
  <c r="L611" i="1" s="1"/>
  <c r="K610" i="1" l="1"/>
  <c r="J610" i="1"/>
  <c r="H611" i="1"/>
  <c r="B611" i="1"/>
  <c r="C612" i="1"/>
  <c r="L612" i="1" s="1"/>
  <c r="E611" i="1"/>
  <c r="I611" i="1" s="1"/>
  <c r="G611" i="1"/>
  <c r="F611" i="1"/>
  <c r="J611" i="1" l="1"/>
  <c r="K611" i="1"/>
  <c r="H612" i="1"/>
  <c r="C613" i="1"/>
  <c r="L613" i="1" s="1"/>
  <c r="E612" i="1"/>
  <c r="F612" i="1"/>
  <c r="G612" i="1"/>
  <c r="B612" i="1"/>
  <c r="K612" i="1" l="1"/>
  <c r="I612" i="1"/>
  <c r="J612" i="1"/>
  <c r="H613" i="1"/>
  <c r="B613" i="1"/>
  <c r="E613" i="1"/>
  <c r="F613" i="1"/>
  <c r="G613" i="1"/>
  <c r="C614" i="1"/>
  <c r="L614" i="1" s="1"/>
  <c r="K613" i="1" l="1"/>
  <c r="I613" i="1"/>
  <c r="J613" i="1"/>
  <c r="H614" i="1"/>
  <c r="C615" i="1"/>
  <c r="L615" i="1" s="1"/>
  <c r="E614" i="1"/>
  <c r="I614" i="1" s="1"/>
  <c r="B614" i="1"/>
  <c r="F614" i="1"/>
  <c r="G614" i="1"/>
  <c r="K614" i="1" l="1"/>
  <c r="J614" i="1"/>
  <c r="H615" i="1"/>
  <c r="B615" i="1"/>
  <c r="F615" i="1"/>
  <c r="G615" i="1"/>
  <c r="C616" i="1"/>
  <c r="L616" i="1" s="1"/>
  <c r="E615" i="1"/>
  <c r="I615" i="1" s="1"/>
  <c r="J615" i="1" l="1"/>
  <c r="K615" i="1"/>
  <c r="H616" i="1"/>
  <c r="C617" i="1"/>
  <c r="E616" i="1"/>
  <c r="I616" i="1" s="1"/>
  <c r="F616" i="1"/>
  <c r="B616" i="1"/>
  <c r="G616" i="1"/>
  <c r="L617" i="1" l="1"/>
  <c r="J616" i="1"/>
  <c r="K616" i="1"/>
  <c r="H617" i="1"/>
  <c r="B617" i="1"/>
  <c r="E617" i="1"/>
  <c r="F617" i="1"/>
  <c r="G617" i="1"/>
  <c r="I617" i="1" l="1"/>
  <c r="J617" i="1"/>
  <c r="K617" i="1"/>
  <c r="C618" i="1"/>
  <c r="L618" i="1" s="1"/>
  <c r="H618" i="1" l="1"/>
  <c r="E618" i="1"/>
  <c r="I618" i="1" s="1"/>
  <c r="B618" i="1"/>
  <c r="C619" i="1"/>
  <c r="L619" i="1" s="1"/>
  <c r="F618" i="1"/>
  <c r="G618" i="1"/>
  <c r="K618" i="1" l="1"/>
  <c r="J618" i="1"/>
  <c r="H619" i="1"/>
  <c r="C620" i="1"/>
  <c r="L620" i="1" s="1"/>
  <c r="E619" i="1"/>
  <c r="I619" i="1" s="1"/>
  <c r="G619" i="1"/>
  <c r="B619" i="1"/>
  <c r="F619" i="1"/>
  <c r="K619" i="1" l="1"/>
  <c r="J619" i="1"/>
  <c r="H620" i="1"/>
  <c r="B620" i="1"/>
  <c r="E620" i="1"/>
  <c r="I620" i="1" s="1"/>
  <c r="F620" i="1"/>
  <c r="C621" i="1"/>
  <c r="L621" i="1" s="1"/>
  <c r="G620" i="1"/>
  <c r="K620" i="1" l="1"/>
  <c r="J620" i="1"/>
  <c r="H621" i="1"/>
  <c r="C622" i="1"/>
  <c r="L622" i="1" s="1"/>
  <c r="F621" i="1"/>
  <c r="G621" i="1"/>
  <c r="E621" i="1"/>
  <c r="I621" i="1" s="1"/>
  <c r="B621" i="1"/>
  <c r="J621" i="1" l="1"/>
  <c r="K621" i="1"/>
  <c r="B622" i="1"/>
  <c r="H622" i="1"/>
  <c r="C623" i="1"/>
  <c r="L623" i="1" s="1"/>
  <c r="F622" i="1"/>
  <c r="G622" i="1"/>
  <c r="E622" i="1"/>
  <c r="I622" i="1" s="1"/>
  <c r="J622" i="1" l="1"/>
  <c r="K622" i="1"/>
  <c r="H623" i="1"/>
  <c r="C624" i="1"/>
  <c r="L624" i="1" s="1"/>
  <c r="E623" i="1"/>
  <c r="I623" i="1" s="1"/>
  <c r="B623" i="1"/>
  <c r="F623" i="1"/>
  <c r="G623" i="1"/>
  <c r="K623" i="1" l="1"/>
  <c r="J623" i="1"/>
  <c r="B624" i="1"/>
  <c r="H624" i="1"/>
  <c r="C625" i="1"/>
  <c r="L625" i="1" s="1"/>
  <c r="E624" i="1"/>
  <c r="I624" i="1" s="1"/>
  <c r="F624" i="1"/>
  <c r="G624" i="1"/>
  <c r="K624" i="1" l="1"/>
  <c r="J624" i="1"/>
  <c r="H625" i="1"/>
  <c r="C626" i="1"/>
  <c r="L626" i="1" s="1"/>
  <c r="F625" i="1"/>
  <c r="E625" i="1"/>
  <c r="I625" i="1" s="1"/>
  <c r="B625" i="1"/>
  <c r="G625" i="1"/>
  <c r="J625" i="1" l="1"/>
  <c r="K625" i="1"/>
  <c r="H626" i="1"/>
  <c r="E626" i="1"/>
  <c r="I626" i="1" s="1"/>
  <c r="F626" i="1"/>
  <c r="G626" i="1"/>
  <c r="B626" i="1"/>
  <c r="C627" i="1"/>
  <c r="L627" i="1" s="1"/>
  <c r="K626" i="1" l="1"/>
  <c r="J626" i="1"/>
  <c r="H627" i="1"/>
  <c r="E627" i="1"/>
  <c r="I627" i="1" s="1"/>
  <c r="F627" i="1"/>
  <c r="G627" i="1"/>
  <c r="B627" i="1"/>
  <c r="C628" i="1"/>
  <c r="L628" i="1" s="1"/>
  <c r="J627" i="1" l="1"/>
  <c r="K627" i="1"/>
  <c r="H628" i="1"/>
  <c r="E628" i="1"/>
  <c r="I628" i="1" s="1"/>
  <c r="F628" i="1"/>
  <c r="G628" i="1"/>
  <c r="B628" i="1"/>
  <c r="K628" i="1" l="1"/>
  <c r="J628" i="1"/>
  <c r="C629" i="1"/>
  <c r="L629" i="1" s="1"/>
  <c r="H629" i="1" l="1"/>
  <c r="C630" i="1"/>
  <c r="L630" i="1" s="1"/>
  <c r="E629" i="1"/>
  <c r="I629" i="1" s="1"/>
  <c r="B629" i="1"/>
  <c r="G629" i="1"/>
  <c r="F629" i="1"/>
  <c r="K629" i="1" l="1"/>
  <c r="J629" i="1"/>
  <c r="B630" i="1"/>
  <c r="H630" i="1"/>
  <c r="C631" i="1"/>
  <c r="L631" i="1" s="1"/>
  <c r="E630" i="1"/>
  <c r="I630" i="1" s="1"/>
  <c r="F630" i="1"/>
  <c r="G630" i="1"/>
  <c r="K630" i="1" l="1"/>
  <c r="J630" i="1"/>
  <c r="H631" i="1"/>
  <c r="C632" i="1"/>
  <c r="L632" i="1" s="1"/>
  <c r="B631" i="1"/>
  <c r="E631" i="1"/>
  <c r="I631" i="1" s="1"/>
  <c r="F631" i="1"/>
  <c r="G631" i="1"/>
  <c r="K631" i="1" l="1"/>
  <c r="J631" i="1"/>
  <c r="H632" i="1"/>
  <c r="C633" i="1"/>
  <c r="L633" i="1" s="1"/>
  <c r="G632" i="1"/>
  <c r="E632" i="1"/>
  <c r="I632" i="1" s="1"/>
  <c r="F632" i="1"/>
  <c r="B632" i="1"/>
  <c r="J632" i="1" l="1"/>
  <c r="K632" i="1"/>
  <c r="H633" i="1"/>
  <c r="B633" i="1"/>
  <c r="C634" i="1"/>
  <c r="L634" i="1" s="1"/>
  <c r="E633" i="1"/>
  <c r="I633" i="1" s="1"/>
  <c r="F633" i="1"/>
  <c r="G633" i="1"/>
  <c r="K633" i="1" l="1"/>
  <c r="J633" i="1"/>
  <c r="H634" i="1"/>
  <c r="C635" i="1"/>
  <c r="L635" i="1" s="1"/>
  <c r="B634" i="1"/>
  <c r="F634" i="1"/>
  <c r="G634" i="1"/>
  <c r="E634" i="1"/>
  <c r="I634" i="1" s="1"/>
  <c r="J634" i="1" l="1"/>
  <c r="K634" i="1"/>
  <c r="B635" i="1"/>
  <c r="H635" i="1"/>
  <c r="C636" i="1"/>
  <c r="L636" i="1" s="1"/>
  <c r="F635" i="1"/>
  <c r="E635" i="1"/>
  <c r="I635" i="1" s="1"/>
  <c r="G635" i="1"/>
  <c r="J635" i="1" l="1"/>
  <c r="K635" i="1"/>
  <c r="H636" i="1"/>
  <c r="C637" i="1"/>
  <c r="L637" i="1" s="1"/>
  <c r="E636" i="1"/>
  <c r="I636" i="1" s="1"/>
  <c r="B636" i="1"/>
  <c r="G636" i="1"/>
  <c r="F636" i="1"/>
  <c r="K636" i="1" l="1"/>
  <c r="B637" i="1"/>
  <c r="J636" i="1"/>
  <c r="H637" i="1"/>
  <c r="C638" i="1"/>
  <c r="L638" i="1" s="1"/>
  <c r="E637" i="1"/>
  <c r="I637" i="1" s="1"/>
  <c r="F637" i="1"/>
  <c r="G637" i="1"/>
  <c r="K637" i="1" l="1"/>
  <c r="J637" i="1"/>
  <c r="H638" i="1"/>
  <c r="C639" i="1"/>
  <c r="L639" i="1" s="1"/>
  <c r="E638" i="1"/>
  <c r="I638" i="1" s="1"/>
  <c r="B638" i="1"/>
  <c r="F638" i="1"/>
  <c r="G638" i="1"/>
  <c r="K638" i="1" l="1"/>
  <c r="J638" i="1"/>
  <c r="H639" i="1"/>
  <c r="B639" i="1"/>
  <c r="C640" i="1"/>
  <c r="L640" i="1" s="1"/>
  <c r="F639" i="1"/>
  <c r="E639" i="1"/>
  <c r="I639" i="1" s="1"/>
  <c r="G639" i="1"/>
  <c r="J639" i="1" l="1"/>
  <c r="K639" i="1"/>
  <c r="H640" i="1"/>
  <c r="C641" i="1"/>
  <c r="L641" i="1" s="1"/>
  <c r="E640" i="1"/>
  <c r="I640" i="1" s="1"/>
  <c r="B640" i="1"/>
  <c r="G640" i="1"/>
  <c r="F640" i="1"/>
  <c r="K640" i="1" l="1"/>
  <c r="J640" i="1"/>
  <c r="H641" i="1"/>
  <c r="E641" i="1"/>
  <c r="I641" i="1" s="1"/>
  <c r="F641" i="1"/>
  <c r="G641" i="1"/>
  <c r="B641" i="1"/>
  <c r="C642" i="1" s="1"/>
  <c r="L642" i="1" s="1"/>
  <c r="J641" i="1" l="1"/>
  <c r="K641" i="1"/>
  <c r="H642" i="1"/>
  <c r="C643" i="1"/>
  <c r="L643" i="1" s="1"/>
  <c r="E642" i="1"/>
  <c r="I642" i="1" s="1"/>
  <c r="B642" i="1"/>
  <c r="G642" i="1"/>
  <c r="F642" i="1"/>
  <c r="K642" i="1" l="1"/>
  <c r="J642" i="1"/>
  <c r="H643" i="1"/>
  <c r="B643" i="1"/>
  <c r="E643" i="1"/>
  <c r="I643" i="1" s="1"/>
  <c r="C644" i="1"/>
  <c r="L644" i="1" s="1"/>
  <c r="F643" i="1"/>
  <c r="G643" i="1"/>
  <c r="K643" i="1" l="1"/>
  <c r="J643" i="1"/>
  <c r="H644" i="1"/>
  <c r="C645" i="1"/>
  <c r="L645" i="1" s="1"/>
  <c r="F644" i="1"/>
  <c r="E644" i="1"/>
  <c r="I644" i="1" s="1"/>
  <c r="B644" i="1"/>
  <c r="G644" i="1"/>
  <c r="J644" i="1" l="1"/>
  <c r="K644" i="1"/>
  <c r="H645" i="1"/>
  <c r="G645" i="1"/>
  <c r="B645" i="1"/>
  <c r="C646" i="1"/>
  <c r="L646" i="1" s="1"/>
  <c r="E645" i="1"/>
  <c r="I645" i="1" s="1"/>
  <c r="F645" i="1"/>
  <c r="K645" i="1" l="1"/>
  <c r="J645" i="1"/>
  <c r="H646" i="1"/>
  <c r="C647" i="1"/>
  <c r="L647" i="1" s="1"/>
  <c r="E646" i="1"/>
  <c r="I646" i="1" s="1"/>
  <c r="B646" i="1"/>
  <c r="G646" i="1"/>
  <c r="F646" i="1"/>
  <c r="K646" i="1" l="1"/>
  <c r="J646" i="1"/>
  <c r="H647" i="1"/>
  <c r="B647" i="1"/>
  <c r="E647" i="1"/>
  <c r="I647" i="1" s="1"/>
  <c r="C648" i="1"/>
  <c r="L648" i="1" s="1"/>
  <c r="F647" i="1"/>
  <c r="G647" i="1"/>
  <c r="K647" i="1" l="1"/>
  <c r="J647" i="1"/>
  <c r="H648" i="1"/>
  <c r="C649" i="1"/>
  <c r="L649" i="1" s="1"/>
  <c r="E648" i="1"/>
  <c r="I648" i="1" s="1"/>
  <c r="B648" i="1"/>
  <c r="F648" i="1"/>
  <c r="G648" i="1"/>
  <c r="K648" i="1" l="1"/>
  <c r="J648" i="1"/>
  <c r="H649" i="1"/>
  <c r="B649" i="1"/>
  <c r="C650" i="1"/>
  <c r="L650" i="1" s="1"/>
  <c r="E649" i="1"/>
  <c r="I649" i="1" s="1"/>
  <c r="F649" i="1"/>
  <c r="G649" i="1"/>
  <c r="K649" i="1" l="1"/>
  <c r="J649" i="1"/>
  <c r="H650" i="1"/>
  <c r="C651" i="1"/>
  <c r="L651" i="1" s="1"/>
  <c r="E650" i="1"/>
  <c r="I650" i="1" s="1"/>
  <c r="B650" i="1"/>
  <c r="G650" i="1"/>
  <c r="F650" i="1"/>
  <c r="K650" i="1" l="1"/>
  <c r="J650" i="1"/>
  <c r="H651" i="1"/>
  <c r="B651" i="1"/>
  <c r="C652" i="1" s="1"/>
  <c r="L652" i="1" s="1"/>
  <c r="E651" i="1"/>
  <c r="G651" i="1"/>
  <c r="F651" i="1"/>
  <c r="K651" i="1" l="1"/>
  <c r="I651" i="1"/>
  <c r="J651" i="1"/>
  <c r="H652" i="1"/>
  <c r="C653" i="1"/>
  <c r="L653" i="1" s="1"/>
  <c r="E652" i="1"/>
  <c r="I652" i="1" s="1"/>
  <c r="B652" i="1"/>
  <c r="F652" i="1"/>
  <c r="G652" i="1"/>
  <c r="K652" i="1" l="1"/>
  <c r="J652" i="1"/>
  <c r="H653" i="1"/>
  <c r="C654" i="1"/>
  <c r="L654" i="1" s="1"/>
  <c r="E653" i="1"/>
  <c r="I653" i="1" s="1"/>
  <c r="G653" i="1"/>
  <c r="F653" i="1"/>
  <c r="B653" i="1"/>
  <c r="K653" i="1" l="1"/>
  <c r="J653" i="1"/>
  <c r="H654" i="1"/>
  <c r="C655" i="1"/>
  <c r="L655" i="1" s="1"/>
  <c r="E654" i="1"/>
  <c r="I654" i="1" s="1"/>
  <c r="B654" i="1"/>
  <c r="F654" i="1"/>
  <c r="G654" i="1"/>
  <c r="K654" i="1" l="1"/>
  <c r="J654" i="1"/>
  <c r="H655" i="1"/>
  <c r="C656" i="1"/>
  <c r="L656" i="1" s="1"/>
  <c r="E655" i="1"/>
  <c r="I655" i="1" s="1"/>
  <c r="F655" i="1"/>
  <c r="B655" i="1"/>
  <c r="G655" i="1"/>
  <c r="K655" i="1" l="1"/>
  <c r="J655" i="1"/>
  <c r="H656" i="1"/>
  <c r="C657" i="1"/>
  <c r="L657" i="1" s="1"/>
  <c r="E656" i="1"/>
  <c r="I656" i="1" s="1"/>
  <c r="B656" i="1"/>
  <c r="G656" i="1"/>
  <c r="F656" i="1"/>
  <c r="K656" i="1" l="1"/>
  <c r="J656" i="1"/>
  <c r="H657" i="1"/>
  <c r="G657" i="1"/>
  <c r="C658" i="1"/>
  <c r="L658" i="1" s="1"/>
  <c r="E657" i="1"/>
  <c r="I657" i="1" s="1"/>
  <c r="B657" i="1"/>
  <c r="F657" i="1"/>
  <c r="K657" i="1" l="1"/>
  <c r="J657" i="1"/>
  <c r="H658" i="1"/>
  <c r="C659" i="1"/>
  <c r="L659" i="1" s="1"/>
  <c r="E658" i="1"/>
  <c r="I658" i="1" s="1"/>
  <c r="B658" i="1"/>
  <c r="G658" i="1"/>
  <c r="F658" i="1"/>
  <c r="K658" i="1" l="1"/>
  <c r="J658" i="1"/>
  <c r="H659" i="1"/>
  <c r="C660" i="1"/>
  <c r="L660" i="1" s="1"/>
  <c r="E659" i="1"/>
  <c r="I659" i="1" s="1"/>
  <c r="G659" i="1"/>
  <c r="B659" i="1"/>
  <c r="F659" i="1"/>
  <c r="K659" i="1" l="1"/>
  <c r="J659" i="1"/>
  <c r="H660" i="1"/>
  <c r="B660" i="1"/>
  <c r="C661" i="1"/>
  <c r="L661" i="1" s="1"/>
  <c r="E660" i="1"/>
  <c r="I660" i="1" s="1"/>
  <c r="F660" i="1"/>
  <c r="G660" i="1"/>
  <c r="K660" i="1" l="1"/>
  <c r="J660" i="1"/>
  <c r="H661" i="1"/>
  <c r="C662" i="1"/>
  <c r="L662" i="1" s="1"/>
  <c r="E661" i="1"/>
  <c r="I661" i="1" s="1"/>
  <c r="F661" i="1"/>
  <c r="G661" i="1"/>
  <c r="B661" i="1"/>
  <c r="K661" i="1" l="1"/>
  <c r="J661" i="1"/>
  <c r="H662" i="1"/>
  <c r="B662" i="1"/>
  <c r="E662" i="1"/>
  <c r="I662" i="1" s="1"/>
  <c r="G662" i="1"/>
  <c r="C663" i="1"/>
  <c r="L663" i="1" s="1"/>
  <c r="F662" i="1"/>
  <c r="K662" i="1" l="1"/>
  <c r="J662" i="1"/>
  <c r="H663" i="1"/>
  <c r="C664" i="1"/>
  <c r="L664" i="1" s="1"/>
  <c r="E663" i="1"/>
  <c r="I663" i="1" s="1"/>
  <c r="F663" i="1"/>
  <c r="G663" i="1"/>
  <c r="B663" i="1"/>
  <c r="K663" i="1" l="1"/>
  <c r="J663" i="1"/>
  <c r="H664" i="1"/>
  <c r="B664" i="1"/>
  <c r="C665" i="1"/>
  <c r="L665" i="1" s="1"/>
  <c r="F664" i="1"/>
  <c r="G664" i="1"/>
  <c r="E664" i="1"/>
  <c r="I664" i="1" s="1"/>
  <c r="K664" i="1" l="1"/>
  <c r="J664" i="1"/>
  <c r="H665" i="1"/>
  <c r="C666" i="1"/>
  <c r="L666" i="1" s="1"/>
  <c r="E665" i="1"/>
  <c r="I665" i="1" s="1"/>
  <c r="F665" i="1"/>
  <c r="G665" i="1"/>
  <c r="B665" i="1"/>
  <c r="K665" i="1" l="1"/>
  <c r="J665" i="1"/>
  <c r="H666" i="1"/>
  <c r="B666" i="1"/>
  <c r="C667" i="1"/>
  <c r="L667" i="1" s="1"/>
  <c r="E666" i="1"/>
  <c r="I666" i="1" s="1"/>
  <c r="F666" i="1"/>
  <c r="G666" i="1"/>
  <c r="K666" i="1" l="1"/>
  <c r="J666" i="1"/>
  <c r="H667" i="1"/>
  <c r="C668" i="1"/>
  <c r="L668" i="1" s="1"/>
  <c r="E667" i="1"/>
  <c r="I667" i="1" s="1"/>
  <c r="B667" i="1"/>
  <c r="G667" i="1"/>
  <c r="F667" i="1"/>
  <c r="K667" i="1" l="1"/>
  <c r="J667" i="1"/>
  <c r="H668" i="1"/>
  <c r="B668" i="1"/>
  <c r="E668" i="1"/>
  <c r="I668" i="1" s="1"/>
  <c r="G668" i="1"/>
  <c r="C669" i="1"/>
  <c r="L669" i="1" s="1"/>
  <c r="F668" i="1"/>
  <c r="K668" i="1" l="1"/>
  <c r="J668" i="1"/>
  <c r="H669" i="1"/>
  <c r="C670" i="1"/>
  <c r="L670" i="1" s="1"/>
  <c r="E669" i="1"/>
  <c r="I669" i="1" s="1"/>
  <c r="G669" i="1"/>
  <c r="B669" i="1"/>
  <c r="F669" i="1"/>
  <c r="K669" i="1" l="1"/>
  <c r="J669" i="1"/>
  <c r="H670" i="1"/>
  <c r="B670" i="1"/>
  <c r="C671" i="1"/>
  <c r="L671" i="1" s="1"/>
  <c r="E670" i="1"/>
  <c r="I670" i="1" s="1"/>
  <c r="F670" i="1"/>
  <c r="G670" i="1"/>
  <c r="J670" i="1" l="1"/>
  <c r="K670" i="1"/>
  <c r="H671" i="1"/>
  <c r="C672" i="1"/>
  <c r="L672" i="1" s="1"/>
  <c r="E671" i="1"/>
  <c r="I671" i="1" s="1"/>
  <c r="B671" i="1"/>
  <c r="F671" i="1"/>
  <c r="G671" i="1"/>
  <c r="K671" i="1" l="1"/>
  <c r="J671" i="1"/>
  <c r="H672" i="1"/>
  <c r="B672" i="1"/>
  <c r="C673" i="1"/>
  <c r="L673" i="1" s="1"/>
  <c r="E672" i="1"/>
  <c r="I672" i="1" s="1"/>
  <c r="F672" i="1"/>
  <c r="G672" i="1"/>
  <c r="K672" i="1" l="1"/>
  <c r="J672" i="1"/>
  <c r="H673" i="1"/>
  <c r="C674" i="1"/>
  <c r="L674" i="1" s="1"/>
  <c r="E673" i="1"/>
  <c r="I673" i="1" s="1"/>
  <c r="F673" i="1"/>
  <c r="B673" i="1"/>
  <c r="G673" i="1"/>
  <c r="J673" i="1" l="1"/>
  <c r="K673" i="1"/>
  <c r="H674" i="1"/>
  <c r="F674" i="1"/>
  <c r="G674" i="1"/>
  <c r="B674" i="1"/>
  <c r="C675" i="1"/>
  <c r="L675" i="1" s="1"/>
  <c r="E674" i="1"/>
  <c r="I674" i="1" s="1"/>
  <c r="J674" i="1" l="1"/>
  <c r="K674" i="1"/>
  <c r="H675" i="1"/>
  <c r="C676" i="1"/>
  <c r="L676" i="1" s="1"/>
  <c r="E675" i="1"/>
  <c r="I675" i="1" s="1"/>
  <c r="B675" i="1"/>
  <c r="F675" i="1"/>
  <c r="G675" i="1"/>
  <c r="K675" i="1" l="1"/>
  <c r="J675" i="1"/>
  <c r="H676" i="1"/>
  <c r="B676" i="1"/>
  <c r="C677" i="1"/>
  <c r="L677" i="1" s="1"/>
  <c r="E676" i="1"/>
  <c r="G676" i="1"/>
  <c r="F676" i="1"/>
  <c r="K676" i="1" l="1"/>
  <c r="I676" i="1"/>
  <c r="J676" i="1"/>
  <c r="H677" i="1"/>
  <c r="C678" i="1"/>
  <c r="L678" i="1" s="1"/>
  <c r="E677" i="1"/>
  <c r="I677" i="1" s="1"/>
  <c r="B677" i="1"/>
  <c r="F677" i="1"/>
  <c r="G677" i="1"/>
  <c r="J677" i="1" l="1"/>
  <c r="K677" i="1"/>
  <c r="H678" i="1"/>
  <c r="B678" i="1"/>
  <c r="C679" i="1"/>
  <c r="L679" i="1" s="1"/>
  <c r="E678" i="1"/>
  <c r="I678" i="1" s="1"/>
  <c r="F678" i="1"/>
  <c r="G678" i="1"/>
  <c r="K678" i="1" l="1"/>
  <c r="J678" i="1"/>
  <c r="H679" i="1"/>
  <c r="C680" i="1"/>
  <c r="L680" i="1" s="1"/>
  <c r="E679" i="1"/>
  <c r="I679" i="1" s="1"/>
  <c r="B679" i="1"/>
  <c r="F679" i="1"/>
  <c r="G679" i="1"/>
  <c r="K679" i="1" l="1"/>
  <c r="J679" i="1"/>
  <c r="H680" i="1"/>
  <c r="B680" i="1"/>
  <c r="C681" i="1"/>
  <c r="L681" i="1" s="1"/>
  <c r="F680" i="1"/>
  <c r="E680" i="1"/>
  <c r="I680" i="1" s="1"/>
  <c r="G680" i="1"/>
  <c r="J680" i="1" l="1"/>
  <c r="K680" i="1"/>
  <c r="H681" i="1"/>
  <c r="C682" i="1"/>
  <c r="L682" i="1" s="1"/>
  <c r="E681" i="1"/>
  <c r="I681" i="1" s="1"/>
  <c r="B681" i="1"/>
  <c r="F681" i="1"/>
  <c r="G681" i="1"/>
  <c r="K681" i="1" l="1"/>
  <c r="J681" i="1"/>
  <c r="H682" i="1"/>
  <c r="B682" i="1"/>
  <c r="E682" i="1"/>
  <c r="I682" i="1" s="1"/>
  <c r="F682" i="1"/>
  <c r="G682" i="1"/>
  <c r="C683" i="1"/>
  <c r="L683" i="1" s="1"/>
  <c r="K682" i="1" l="1"/>
  <c r="J682" i="1"/>
  <c r="H683" i="1"/>
  <c r="E683" i="1"/>
  <c r="I683" i="1" s="1"/>
  <c r="B683" i="1"/>
  <c r="C684" i="1" s="1"/>
  <c r="L684" i="1" s="1"/>
  <c r="F683" i="1"/>
  <c r="G683" i="1"/>
  <c r="K683" i="1" l="1"/>
  <c r="J683" i="1"/>
  <c r="H684" i="1"/>
  <c r="C685" i="1"/>
  <c r="L685" i="1" s="1"/>
  <c r="B684" i="1"/>
  <c r="E684" i="1"/>
  <c r="I684" i="1" s="1"/>
  <c r="G684" i="1"/>
  <c r="F684" i="1"/>
  <c r="K684" i="1" l="1"/>
  <c r="J684" i="1"/>
  <c r="H685" i="1"/>
  <c r="B685" i="1"/>
  <c r="C686" i="1"/>
  <c r="L686" i="1" s="1"/>
  <c r="G685" i="1"/>
  <c r="E685" i="1"/>
  <c r="I685" i="1" s="1"/>
  <c r="F685" i="1"/>
  <c r="J685" i="1" l="1"/>
  <c r="K685" i="1"/>
  <c r="H686" i="1"/>
  <c r="C687" i="1"/>
  <c r="L687" i="1" s="1"/>
  <c r="B686" i="1"/>
  <c r="E686" i="1"/>
  <c r="I686" i="1" s="1"/>
  <c r="F686" i="1"/>
  <c r="G686" i="1"/>
  <c r="K686" i="1" l="1"/>
  <c r="J686" i="1"/>
  <c r="H687" i="1"/>
  <c r="C688" i="1"/>
  <c r="L688" i="1" s="1"/>
  <c r="E687" i="1"/>
  <c r="I687" i="1" s="1"/>
  <c r="F687" i="1"/>
  <c r="G687" i="1"/>
  <c r="B687" i="1"/>
  <c r="K687" i="1" l="1"/>
  <c r="J687" i="1"/>
  <c r="H688" i="1"/>
  <c r="C689" i="1"/>
  <c r="L689" i="1" s="1"/>
  <c r="E688" i="1"/>
  <c r="I688" i="1" s="1"/>
  <c r="B688" i="1"/>
  <c r="F688" i="1"/>
  <c r="G688" i="1"/>
  <c r="K688" i="1" l="1"/>
  <c r="J688" i="1"/>
  <c r="H689" i="1"/>
  <c r="B689" i="1"/>
  <c r="C690" i="1" s="1"/>
  <c r="L690" i="1" s="1"/>
  <c r="E689" i="1"/>
  <c r="I689" i="1" s="1"/>
  <c r="F689" i="1"/>
  <c r="G689" i="1"/>
  <c r="K689" i="1" l="1"/>
  <c r="J689" i="1"/>
  <c r="H690" i="1"/>
  <c r="C691" i="1"/>
  <c r="L691" i="1" s="1"/>
  <c r="E690" i="1"/>
  <c r="I690" i="1" s="1"/>
  <c r="B690" i="1"/>
  <c r="F690" i="1"/>
  <c r="G690" i="1"/>
  <c r="K690" i="1" l="1"/>
  <c r="J690" i="1"/>
  <c r="H691" i="1"/>
  <c r="B691" i="1"/>
  <c r="G691" i="1"/>
  <c r="C692" i="1"/>
  <c r="L692" i="1" s="1"/>
  <c r="F691" i="1"/>
  <c r="E691" i="1"/>
  <c r="I691" i="1" s="1"/>
  <c r="K691" i="1" l="1"/>
  <c r="J691" i="1"/>
  <c r="H692" i="1"/>
  <c r="C693" i="1"/>
  <c r="L693" i="1" s="1"/>
  <c r="E692" i="1"/>
  <c r="I692" i="1" s="1"/>
  <c r="F692" i="1"/>
  <c r="B692" i="1"/>
  <c r="G692" i="1"/>
  <c r="K692" i="1" l="1"/>
  <c r="J692" i="1"/>
  <c r="H693" i="1"/>
  <c r="G693" i="1"/>
  <c r="C694" i="1"/>
  <c r="L694" i="1" s="1"/>
  <c r="E693" i="1"/>
  <c r="I693" i="1" s="1"/>
  <c r="B693" i="1"/>
  <c r="F693" i="1"/>
  <c r="K693" i="1" l="1"/>
  <c r="J693" i="1"/>
  <c r="H694" i="1"/>
  <c r="C695" i="1"/>
  <c r="L695" i="1" s="1"/>
  <c r="E694" i="1"/>
  <c r="I694" i="1" s="1"/>
  <c r="B694" i="1"/>
  <c r="G694" i="1"/>
  <c r="F694" i="1"/>
  <c r="J694" i="1" l="1"/>
  <c r="K694" i="1"/>
  <c r="B695" i="1"/>
  <c r="H695" i="1"/>
  <c r="G695" i="1"/>
  <c r="F695" i="1"/>
  <c r="E695" i="1"/>
  <c r="I695" i="1" s="1"/>
  <c r="J695" i="1" l="1"/>
  <c r="K695" i="1"/>
  <c r="C696" i="1"/>
  <c r="L696" i="1" s="1"/>
  <c r="H696" i="1" l="1"/>
  <c r="C697" i="1"/>
  <c r="L697" i="1" s="1"/>
  <c r="E696" i="1"/>
  <c r="I696" i="1" s="1"/>
  <c r="B696" i="1"/>
  <c r="F696" i="1"/>
  <c r="G696" i="1"/>
  <c r="K696" i="1" l="1"/>
  <c r="J696" i="1"/>
  <c r="H697" i="1"/>
  <c r="G697" i="1"/>
  <c r="C698" i="1"/>
  <c r="L698" i="1" s="1"/>
  <c r="E697" i="1"/>
  <c r="I697" i="1" s="1"/>
  <c r="F697" i="1"/>
  <c r="B697" i="1"/>
  <c r="K697" i="1" l="1"/>
  <c r="J697" i="1"/>
  <c r="H698" i="1"/>
  <c r="E698" i="1"/>
  <c r="I698" i="1" s="1"/>
  <c r="B698" i="1"/>
  <c r="F698" i="1"/>
  <c r="C699" i="1"/>
  <c r="L699" i="1" s="1"/>
  <c r="G698" i="1"/>
  <c r="J698" i="1" l="1"/>
  <c r="K698" i="1"/>
  <c r="H699" i="1"/>
  <c r="C700" i="1"/>
  <c r="L700" i="1" s="1"/>
  <c r="E699" i="1"/>
  <c r="I699" i="1" s="1"/>
  <c r="G699" i="1"/>
  <c r="B699" i="1"/>
  <c r="F699" i="1"/>
  <c r="K699" i="1" l="1"/>
  <c r="J699" i="1"/>
  <c r="H700" i="1"/>
  <c r="C701" i="1"/>
  <c r="L701" i="1" s="1"/>
  <c r="E700" i="1"/>
  <c r="I700" i="1" s="1"/>
  <c r="B700" i="1"/>
  <c r="G700" i="1"/>
  <c r="F700" i="1"/>
  <c r="K700" i="1" l="1"/>
  <c r="J700" i="1"/>
  <c r="H701" i="1"/>
  <c r="B701" i="1"/>
  <c r="G701" i="1"/>
  <c r="C702" i="1"/>
  <c r="L702" i="1" s="1"/>
  <c r="E701" i="1"/>
  <c r="F701" i="1"/>
  <c r="K701" i="1" l="1"/>
  <c r="I701" i="1"/>
  <c r="J701" i="1"/>
  <c r="H702" i="1"/>
  <c r="C703" i="1"/>
  <c r="L703" i="1" s="1"/>
  <c r="E702" i="1"/>
  <c r="I702" i="1" s="1"/>
  <c r="G702" i="1"/>
  <c r="B702" i="1"/>
  <c r="F702" i="1"/>
  <c r="K702" i="1" l="1"/>
  <c r="J702" i="1"/>
  <c r="H703" i="1"/>
  <c r="B703" i="1"/>
  <c r="C704" i="1"/>
  <c r="L704" i="1" s="1"/>
  <c r="E703" i="1"/>
  <c r="I703" i="1" s="1"/>
  <c r="F703" i="1"/>
  <c r="G703" i="1"/>
  <c r="K703" i="1" l="1"/>
  <c r="J703" i="1"/>
  <c r="H704" i="1"/>
  <c r="C705" i="1"/>
  <c r="L705" i="1" s="1"/>
  <c r="B704" i="1"/>
  <c r="E704" i="1"/>
  <c r="I704" i="1" s="1"/>
  <c r="F704" i="1"/>
  <c r="G704" i="1"/>
  <c r="K704" i="1" l="1"/>
  <c r="J704" i="1"/>
  <c r="B705" i="1"/>
  <c r="H705" i="1"/>
  <c r="C706" i="1"/>
  <c r="L706" i="1" s="1"/>
  <c r="E705" i="1"/>
  <c r="I705" i="1" s="1"/>
  <c r="F705" i="1"/>
  <c r="G705" i="1"/>
  <c r="J705" i="1" l="1"/>
  <c r="K705" i="1"/>
  <c r="H706" i="1"/>
  <c r="C707" i="1"/>
  <c r="L707" i="1" s="1"/>
  <c r="E706" i="1"/>
  <c r="I706" i="1" s="1"/>
  <c r="B706" i="1"/>
  <c r="G706" i="1"/>
  <c r="F706" i="1"/>
  <c r="K706" i="1" l="1"/>
  <c r="J706" i="1"/>
  <c r="H707" i="1"/>
  <c r="B707" i="1"/>
  <c r="E707" i="1"/>
  <c r="I707" i="1" s="1"/>
  <c r="C708" i="1"/>
  <c r="L708" i="1" s="1"/>
  <c r="F707" i="1"/>
  <c r="G707" i="1"/>
  <c r="J707" i="1" l="1"/>
  <c r="K707" i="1"/>
  <c r="I708" i="1"/>
  <c r="H708" i="1"/>
  <c r="C709" i="1"/>
  <c r="L709" i="1" s="1"/>
  <c r="E708" i="1"/>
  <c r="B708" i="1"/>
  <c r="F708" i="1"/>
  <c r="G708" i="1"/>
  <c r="K708" i="1" l="1"/>
  <c r="J708" i="1"/>
  <c r="H709" i="1"/>
  <c r="C710" i="1"/>
  <c r="L710" i="1" s="1"/>
  <c r="E709" i="1"/>
  <c r="I709" i="1" s="1"/>
  <c r="F709" i="1"/>
  <c r="G709" i="1"/>
  <c r="B709" i="1"/>
  <c r="K709" i="1" l="1"/>
  <c r="J709" i="1"/>
  <c r="H710" i="1"/>
  <c r="C711" i="1"/>
  <c r="L711" i="1" s="1"/>
  <c r="E710" i="1"/>
  <c r="I710" i="1" s="1"/>
  <c r="B710" i="1"/>
  <c r="F710" i="1"/>
  <c r="G710" i="1"/>
  <c r="K710" i="1" l="1"/>
  <c r="J710" i="1"/>
  <c r="H711" i="1"/>
  <c r="B711" i="1"/>
  <c r="C712" i="1"/>
  <c r="L712" i="1" s="1"/>
  <c r="E711" i="1"/>
  <c r="G711" i="1"/>
  <c r="F711" i="1"/>
  <c r="K711" i="1" l="1"/>
  <c r="I711" i="1"/>
  <c r="J711" i="1"/>
  <c r="H712" i="1"/>
  <c r="C713" i="1"/>
  <c r="L713" i="1" s="1"/>
  <c r="E712" i="1"/>
  <c r="I712" i="1" s="1"/>
  <c r="F712" i="1"/>
  <c r="B712" i="1"/>
  <c r="G712" i="1"/>
  <c r="J712" i="1" l="1"/>
  <c r="K712" i="1"/>
  <c r="H713" i="1"/>
  <c r="B713" i="1"/>
  <c r="C714" i="1"/>
  <c r="L714" i="1" s="1"/>
  <c r="E713" i="1"/>
  <c r="I713" i="1" s="1"/>
  <c r="F713" i="1"/>
  <c r="G713" i="1"/>
  <c r="K713" i="1" l="1"/>
  <c r="J713" i="1"/>
  <c r="H714" i="1"/>
  <c r="C715" i="1"/>
  <c r="L715" i="1" s="1"/>
  <c r="E714" i="1"/>
  <c r="I714" i="1" s="1"/>
  <c r="B714" i="1"/>
  <c r="G714" i="1"/>
  <c r="F714" i="1"/>
  <c r="K714" i="1" l="1"/>
  <c r="J714" i="1"/>
  <c r="B715" i="1"/>
  <c r="H715" i="1"/>
  <c r="C716" i="1"/>
  <c r="L716" i="1" s="1"/>
  <c r="E715" i="1"/>
  <c r="I715" i="1" s="1"/>
  <c r="G715" i="1"/>
  <c r="F715" i="1"/>
  <c r="K715" i="1" l="1"/>
  <c r="J715" i="1"/>
  <c r="H716" i="1"/>
  <c r="C717" i="1"/>
  <c r="L717" i="1" s="1"/>
  <c r="E716" i="1"/>
  <c r="I716" i="1" s="1"/>
  <c r="B716" i="1"/>
  <c r="F716" i="1"/>
  <c r="G716" i="1"/>
  <c r="K716" i="1" l="1"/>
  <c r="J716" i="1"/>
  <c r="H717" i="1"/>
  <c r="B717" i="1"/>
  <c r="C718" i="1"/>
  <c r="L718" i="1" s="1"/>
  <c r="F717" i="1"/>
  <c r="E717" i="1"/>
  <c r="I717" i="1" s="1"/>
  <c r="G717" i="1"/>
  <c r="J717" i="1" l="1"/>
  <c r="K717" i="1"/>
  <c r="H718" i="1"/>
  <c r="C719" i="1"/>
  <c r="L719" i="1" s="1"/>
  <c r="B718" i="1"/>
  <c r="E718" i="1"/>
  <c r="I718" i="1" s="1"/>
  <c r="F718" i="1"/>
  <c r="G718" i="1"/>
  <c r="K718" i="1" l="1"/>
  <c r="J718" i="1"/>
  <c r="H719" i="1"/>
  <c r="C720" i="1"/>
  <c r="L720" i="1" s="1"/>
  <c r="F719" i="1"/>
  <c r="B719" i="1"/>
  <c r="E719" i="1"/>
  <c r="I719" i="1" s="1"/>
  <c r="G719" i="1"/>
  <c r="J719" i="1" l="1"/>
  <c r="K719" i="1"/>
  <c r="H720" i="1"/>
  <c r="B720" i="1"/>
  <c r="F720" i="1"/>
  <c r="C721" i="1"/>
  <c r="L721" i="1" s="1"/>
  <c r="E720" i="1"/>
  <c r="I720" i="1" s="1"/>
  <c r="G720" i="1"/>
  <c r="J720" i="1" l="1"/>
  <c r="K720" i="1"/>
  <c r="H721" i="1"/>
  <c r="C722" i="1"/>
  <c r="L722" i="1" s="1"/>
  <c r="B721" i="1"/>
  <c r="E721" i="1"/>
  <c r="I721" i="1" s="1"/>
  <c r="G721" i="1"/>
  <c r="F721" i="1"/>
  <c r="K721" i="1" l="1"/>
  <c r="J721" i="1"/>
  <c r="H722" i="1"/>
  <c r="B722" i="1"/>
  <c r="C723" i="1"/>
  <c r="L723" i="1" s="1"/>
  <c r="E722" i="1"/>
  <c r="I722" i="1" s="1"/>
  <c r="F722" i="1"/>
  <c r="G722" i="1"/>
  <c r="K722" i="1" l="1"/>
  <c r="J722" i="1"/>
  <c r="H723" i="1"/>
  <c r="C724" i="1"/>
  <c r="L724" i="1" s="1"/>
  <c r="B723" i="1"/>
  <c r="G723" i="1"/>
  <c r="E723" i="1"/>
  <c r="I723" i="1" s="1"/>
  <c r="F723" i="1"/>
  <c r="K723" i="1" l="1"/>
  <c r="J723" i="1"/>
  <c r="H724" i="1"/>
  <c r="B724" i="1"/>
  <c r="C725" i="1"/>
  <c r="L725" i="1" s="1"/>
  <c r="F724" i="1"/>
  <c r="E724" i="1"/>
  <c r="I724" i="1" s="1"/>
  <c r="G724" i="1"/>
  <c r="K724" i="1" l="1"/>
  <c r="J724" i="1"/>
  <c r="H725" i="1"/>
  <c r="C726" i="1"/>
  <c r="L726" i="1" s="1"/>
  <c r="E725" i="1"/>
  <c r="I725" i="1" s="1"/>
  <c r="B725" i="1"/>
  <c r="G725" i="1"/>
  <c r="F725" i="1"/>
  <c r="K725" i="1" l="1"/>
  <c r="J725" i="1"/>
  <c r="H726" i="1"/>
  <c r="B726" i="1"/>
  <c r="C727" i="1"/>
  <c r="L727" i="1" s="1"/>
  <c r="E726" i="1"/>
  <c r="I726" i="1" s="1"/>
  <c r="F726" i="1"/>
  <c r="G726" i="1"/>
  <c r="K726" i="1" l="1"/>
  <c r="J726" i="1"/>
  <c r="H727" i="1"/>
  <c r="C728" i="1"/>
  <c r="L728" i="1" s="1"/>
  <c r="E727" i="1"/>
  <c r="I727" i="1" s="1"/>
  <c r="F727" i="1"/>
  <c r="B727" i="1"/>
  <c r="G727" i="1"/>
  <c r="K727" i="1" l="1"/>
  <c r="J727" i="1"/>
  <c r="H728" i="1"/>
  <c r="B728" i="1"/>
  <c r="C729" i="1"/>
  <c r="L729" i="1" s="1"/>
  <c r="E728" i="1"/>
  <c r="I728" i="1" s="1"/>
  <c r="F728" i="1"/>
  <c r="G728" i="1"/>
  <c r="K728" i="1" l="1"/>
  <c r="J728" i="1"/>
  <c r="H729" i="1"/>
  <c r="C730" i="1"/>
  <c r="L730" i="1" s="1"/>
  <c r="E729" i="1"/>
  <c r="I729" i="1" s="1"/>
  <c r="B729" i="1"/>
  <c r="F729" i="1"/>
  <c r="G729" i="1"/>
  <c r="K729" i="1" l="1"/>
  <c r="J729" i="1"/>
  <c r="B730" i="1"/>
  <c r="H730" i="1"/>
  <c r="C731" i="1"/>
  <c r="L731" i="1" s="1"/>
  <c r="E730" i="1"/>
  <c r="I730" i="1" s="1"/>
  <c r="F730" i="1"/>
  <c r="G730" i="1"/>
  <c r="K730" i="1" l="1"/>
  <c r="J730" i="1"/>
  <c r="H731" i="1"/>
  <c r="C732" i="1"/>
  <c r="L732" i="1" s="1"/>
  <c r="E731" i="1"/>
  <c r="I731" i="1" s="1"/>
  <c r="B731" i="1"/>
  <c r="F731" i="1"/>
  <c r="G731" i="1"/>
  <c r="K731" i="1" l="1"/>
  <c r="J731" i="1"/>
  <c r="H732" i="1"/>
  <c r="B732" i="1"/>
  <c r="C733" i="1"/>
  <c r="L733" i="1" s="1"/>
  <c r="E732" i="1"/>
  <c r="I732" i="1" s="1"/>
  <c r="F732" i="1"/>
  <c r="G732" i="1"/>
  <c r="K732" i="1" l="1"/>
  <c r="J732" i="1"/>
  <c r="H733" i="1"/>
  <c r="C734" i="1"/>
  <c r="L734" i="1" s="1"/>
  <c r="E733" i="1"/>
  <c r="I733" i="1" s="1"/>
  <c r="B733" i="1"/>
  <c r="G733" i="1"/>
  <c r="F733" i="1"/>
  <c r="K733" i="1" l="1"/>
  <c r="J733" i="1"/>
  <c r="H734" i="1"/>
  <c r="C735" i="1"/>
  <c r="L735" i="1" s="1"/>
  <c r="E734" i="1"/>
  <c r="I734" i="1" s="1"/>
  <c r="F734" i="1"/>
  <c r="G734" i="1"/>
  <c r="B734" i="1"/>
  <c r="K734" i="1" l="1"/>
  <c r="J734" i="1"/>
  <c r="H735" i="1"/>
  <c r="C736" i="1"/>
  <c r="L736" i="1" s="1"/>
  <c r="F735" i="1"/>
  <c r="E735" i="1"/>
  <c r="G735" i="1"/>
  <c r="B735" i="1"/>
  <c r="K735" i="1" l="1"/>
  <c r="I735" i="1"/>
  <c r="J735" i="1"/>
  <c r="H736" i="1"/>
  <c r="B736" i="1"/>
  <c r="C737" i="1"/>
  <c r="L737" i="1" s="1"/>
  <c r="E736" i="1"/>
  <c r="I736" i="1" s="1"/>
  <c r="F736" i="1"/>
  <c r="G736" i="1"/>
  <c r="K736" i="1" l="1"/>
  <c r="J736" i="1"/>
  <c r="H737" i="1"/>
  <c r="C738" i="1"/>
  <c r="L738" i="1" s="1"/>
  <c r="E737" i="1"/>
  <c r="I737" i="1" s="1"/>
  <c r="B737" i="1"/>
  <c r="F737" i="1"/>
  <c r="G737" i="1"/>
  <c r="K737" i="1" l="1"/>
  <c r="J737" i="1"/>
  <c r="H738" i="1"/>
  <c r="B738" i="1"/>
  <c r="C739" i="1"/>
  <c r="L739" i="1" s="1"/>
  <c r="E738" i="1"/>
  <c r="I738" i="1" s="1"/>
  <c r="F738" i="1"/>
  <c r="G738" i="1"/>
  <c r="K738" i="1" l="1"/>
  <c r="J738" i="1"/>
  <c r="H739" i="1"/>
  <c r="C740" i="1"/>
  <c r="L740" i="1" s="1"/>
  <c r="E739" i="1"/>
  <c r="I739" i="1" s="1"/>
  <c r="B739" i="1"/>
  <c r="F739" i="1"/>
  <c r="G739" i="1"/>
  <c r="J739" i="1" l="1"/>
  <c r="K739" i="1"/>
  <c r="H740" i="1"/>
  <c r="B740" i="1"/>
  <c r="C741" i="1"/>
  <c r="L741" i="1" s="1"/>
  <c r="E740" i="1"/>
  <c r="I740" i="1" s="1"/>
  <c r="F740" i="1"/>
  <c r="G740" i="1"/>
  <c r="K740" i="1" l="1"/>
  <c r="J740" i="1"/>
  <c r="H741" i="1"/>
  <c r="C742" i="1"/>
  <c r="L742" i="1" s="1"/>
  <c r="B741" i="1"/>
  <c r="F741" i="1"/>
  <c r="G741" i="1"/>
  <c r="E741" i="1"/>
  <c r="I741" i="1" s="1"/>
  <c r="J741" i="1" l="1"/>
  <c r="K741" i="1"/>
  <c r="H742" i="1"/>
  <c r="B742" i="1"/>
  <c r="C743" i="1"/>
  <c r="L743" i="1" s="1"/>
  <c r="F742" i="1"/>
  <c r="E742" i="1"/>
  <c r="I742" i="1" s="1"/>
  <c r="G742" i="1"/>
  <c r="J742" i="1" l="1"/>
  <c r="K742" i="1"/>
  <c r="H743" i="1"/>
  <c r="C744" i="1"/>
  <c r="L744" i="1" s="1"/>
  <c r="E743" i="1"/>
  <c r="I743" i="1" s="1"/>
  <c r="B743" i="1"/>
  <c r="G743" i="1"/>
  <c r="F743" i="1"/>
  <c r="K743" i="1" l="1"/>
  <c r="J743" i="1"/>
  <c r="H744" i="1"/>
  <c r="B744" i="1"/>
  <c r="C745" i="1"/>
  <c r="L745" i="1" s="1"/>
  <c r="E744" i="1"/>
  <c r="I744" i="1" s="1"/>
  <c r="F744" i="1"/>
  <c r="G744" i="1"/>
  <c r="K744" i="1" l="1"/>
  <c r="J744" i="1"/>
  <c r="H745" i="1"/>
  <c r="C746" i="1"/>
  <c r="L746" i="1" s="1"/>
  <c r="E745" i="1"/>
  <c r="I745" i="1" s="1"/>
  <c r="B745" i="1"/>
  <c r="F745" i="1"/>
  <c r="G745" i="1"/>
  <c r="K745" i="1" l="1"/>
  <c r="J745" i="1"/>
  <c r="H746" i="1"/>
  <c r="B746" i="1"/>
  <c r="F746" i="1"/>
  <c r="G746" i="1"/>
  <c r="C747" i="1"/>
  <c r="L747" i="1" s="1"/>
  <c r="E746" i="1"/>
  <c r="I746" i="1" s="1"/>
  <c r="J746" i="1" l="1"/>
  <c r="K746" i="1"/>
  <c r="H747" i="1"/>
  <c r="C748" i="1"/>
  <c r="L748" i="1" s="1"/>
  <c r="B747" i="1"/>
  <c r="F747" i="1"/>
  <c r="G747" i="1"/>
  <c r="E747" i="1"/>
  <c r="I747" i="1" s="1"/>
  <c r="J747" i="1" l="1"/>
  <c r="K747" i="1"/>
  <c r="H748" i="1"/>
  <c r="G748" i="1"/>
  <c r="B748" i="1"/>
  <c r="C749" i="1" s="1"/>
  <c r="L749" i="1" s="1"/>
  <c r="E748" i="1"/>
  <c r="I748" i="1" s="1"/>
  <c r="F748" i="1"/>
  <c r="J748" i="1" l="1"/>
  <c r="K748" i="1"/>
  <c r="H749" i="1"/>
  <c r="C750" i="1"/>
  <c r="L750" i="1" s="1"/>
  <c r="E749" i="1"/>
  <c r="I749" i="1" s="1"/>
  <c r="F749" i="1"/>
  <c r="G749" i="1"/>
  <c r="B749" i="1"/>
  <c r="K749" i="1" l="1"/>
  <c r="J749" i="1"/>
  <c r="H750" i="1"/>
  <c r="B750" i="1"/>
  <c r="E750" i="1"/>
  <c r="I750" i="1" s="1"/>
  <c r="G750" i="1"/>
  <c r="C751" i="1"/>
  <c r="L751" i="1" s="1"/>
  <c r="F750" i="1"/>
  <c r="K750" i="1" l="1"/>
  <c r="J750" i="1"/>
  <c r="H751" i="1"/>
  <c r="C752" i="1"/>
  <c r="L752" i="1" s="1"/>
  <c r="E751" i="1"/>
  <c r="I751" i="1" s="1"/>
  <c r="B751" i="1"/>
  <c r="G751" i="1"/>
  <c r="F751" i="1"/>
  <c r="K751" i="1" l="1"/>
  <c r="J751" i="1"/>
  <c r="H752" i="1"/>
  <c r="B752" i="1"/>
  <c r="C753" i="1"/>
  <c r="L753" i="1" s="1"/>
  <c r="E752" i="1"/>
  <c r="I752" i="1" s="1"/>
  <c r="F752" i="1"/>
  <c r="G752" i="1"/>
  <c r="K752" i="1" l="1"/>
  <c r="J752" i="1"/>
  <c r="H753" i="1"/>
  <c r="C754" i="1"/>
  <c r="L754" i="1" s="1"/>
  <c r="E753" i="1"/>
  <c r="I753" i="1" s="1"/>
  <c r="B753" i="1"/>
  <c r="F753" i="1"/>
  <c r="G753" i="1"/>
  <c r="K753" i="1" l="1"/>
  <c r="J753" i="1"/>
  <c r="B754" i="1"/>
  <c r="H754" i="1"/>
  <c r="C755" i="1"/>
  <c r="L755" i="1" s="1"/>
  <c r="E754" i="1"/>
  <c r="I754" i="1" s="1"/>
  <c r="F754" i="1"/>
  <c r="G754" i="1"/>
  <c r="K754" i="1" l="1"/>
  <c r="J754" i="1"/>
  <c r="H755" i="1"/>
  <c r="E755" i="1"/>
  <c r="I755" i="1" s="1"/>
  <c r="B755" i="1"/>
  <c r="C756" i="1" s="1"/>
  <c r="L756" i="1" s="1"/>
  <c r="F755" i="1"/>
  <c r="G755" i="1"/>
  <c r="K755" i="1" l="1"/>
  <c r="J755" i="1"/>
  <c r="H756" i="1"/>
  <c r="C757" i="1"/>
  <c r="L757" i="1" s="1"/>
  <c r="E756" i="1"/>
  <c r="I756" i="1" s="1"/>
  <c r="B756" i="1"/>
  <c r="F756" i="1"/>
  <c r="G756" i="1"/>
  <c r="K756" i="1" l="1"/>
  <c r="J756" i="1"/>
  <c r="H757" i="1"/>
  <c r="B757" i="1"/>
  <c r="C758" i="1"/>
  <c r="L758" i="1" s="1"/>
  <c r="E757" i="1"/>
  <c r="I757" i="1" s="1"/>
  <c r="F757" i="1"/>
  <c r="G757" i="1"/>
  <c r="K757" i="1" l="1"/>
  <c r="J757" i="1"/>
  <c r="H758" i="1"/>
  <c r="E758" i="1"/>
  <c r="I758" i="1" s="1"/>
  <c r="B758" i="1"/>
  <c r="F758" i="1"/>
  <c r="C759" i="1"/>
  <c r="L759" i="1" s="1"/>
  <c r="G758" i="1"/>
  <c r="K758" i="1" l="1"/>
  <c r="J758" i="1"/>
  <c r="H759" i="1"/>
  <c r="B759" i="1"/>
  <c r="F759" i="1"/>
  <c r="E759" i="1"/>
  <c r="I759" i="1" s="1"/>
  <c r="G759" i="1"/>
  <c r="J759" i="1" l="1"/>
  <c r="K759" i="1"/>
  <c r="C760" i="1"/>
  <c r="L760" i="1" s="1"/>
  <c r="H760" i="1" l="1"/>
  <c r="C761" i="1"/>
  <c r="L761" i="1" s="1"/>
  <c r="B760" i="1"/>
  <c r="E760" i="1"/>
  <c r="I760" i="1" s="1"/>
  <c r="F760" i="1"/>
  <c r="G760" i="1"/>
  <c r="J760" i="1" l="1"/>
  <c r="K760" i="1"/>
  <c r="H761" i="1"/>
  <c r="B761" i="1"/>
  <c r="C762" i="1"/>
  <c r="L762" i="1" s="1"/>
  <c r="E761" i="1"/>
  <c r="I761" i="1" s="1"/>
  <c r="F761" i="1"/>
  <c r="G761" i="1"/>
  <c r="J761" i="1" l="1"/>
  <c r="K761" i="1"/>
  <c r="H762" i="1"/>
  <c r="C763" i="1"/>
  <c r="L763" i="1" s="1"/>
  <c r="E762" i="1"/>
  <c r="G762" i="1"/>
  <c r="B762" i="1"/>
  <c r="F762" i="1"/>
  <c r="K762" i="1" l="1"/>
  <c r="I762" i="1"/>
  <c r="J762" i="1"/>
  <c r="H763" i="1"/>
  <c r="B763" i="1"/>
  <c r="C764" i="1"/>
  <c r="L764" i="1" s="1"/>
  <c r="E763" i="1"/>
  <c r="I763" i="1" s="1"/>
  <c r="F763" i="1"/>
  <c r="G763" i="1"/>
  <c r="K763" i="1" l="1"/>
  <c r="J763" i="1"/>
  <c r="H764" i="1"/>
  <c r="C765" i="1"/>
  <c r="L765" i="1" s="1"/>
  <c r="F764" i="1"/>
  <c r="G764" i="1"/>
  <c r="E764" i="1"/>
  <c r="I764" i="1" s="1"/>
  <c r="B764" i="1"/>
  <c r="J764" i="1" l="1"/>
  <c r="K764" i="1"/>
  <c r="H765" i="1"/>
  <c r="B765" i="1"/>
  <c r="E765" i="1"/>
  <c r="I765" i="1" s="1"/>
  <c r="C766" i="1"/>
  <c r="L766" i="1" s="1"/>
  <c r="F765" i="1"/>
  <c r="G765" i="1"/>
  <c r="K765" i="1" l="1"/>
  <c r="J765" i="1"/>
  <c r="H766" i="1"/>
  <c r="C767" i="1"/>
  <c r="L767" i="1" s="1"/>
  <c r="B766" i="1"/>
  <c r="F766" i="1"/>
  <c r="E766" i="1"/>
  <c r="I766" i="1" s="1"/>
  <c r="G766" i="1"/>
  <c r="K766" i="1" l="1"/>
  <c r="J766" i="1"/>
  <c r="H767" i="1"/>
  <c r="B767" i="1"/>
  <c r="C768" i="1"/>
  <c r="L768" i="1" s="1"/>
  <c r="E767" i="1"/>
  <c r="I767" i="1" s="1"/>
  <c r="G767" i="1"/>
  <c r="F767" i="1"/>
  <c r="K767" i="1" l="1"/>
  <c r="J767" i="1"/>
  <c r="H768" i="1"/>
  <c r="B768" i="1"/>
  <c r="C769" i="1"/>
  <c r="L769" i="1" s="1"/>
  <c r="E768" i="1"/>
  <c r="G768" i="1"/>
  <c r="F768" i="1"/>
  <c r="K768" i="1" l="1"/>
  <c r="I768" i="1"/>
  <c r="J768" i="1"/>
  <c r="H769" i="1"/>
  <c r="B769" i="1"/>
  <c r="E769" i="1"/>
  <c r="I769" i="1" s="1"/>
  <c r="F769" i="1"/>
  <c r="G769" i="1"/>
  <c r="J769" i="1" l="1"/>
  <c r="K769" i="1"/>
  <c r="C770" i="1"/>
  <c r="L770" i="1" s="1"/>
  <c r="H770" i="1" l="1"/>
  <c r="E770" i="1"/>
  <c r="I770" i="1" s="1"/>
  <c r="B770" i="1"/>
  <c r="C771" i="1" s="1"/>
  <c r="L771" i="1" s="1"/>
  <c r="F770" i="1"/>
  <c r="G770" i="1"/>
  <c r="J770" i="1" l="1"/>
  <c r="K770" i="1"/>
  <c r="H771" i="1"/>
  <c r="C772" i="1"/>
  <c r="L772" i="1" s="1"/>
  <c r="E771" i="1"/>
  <c r="I771" i="1" s="1"/>
  <c r="B771" i="1"/>
  <c r="F771" i="1"/>
  <c r="G771" i="1"/>
  <c r="K771" i="1" l="1"/>
  <c r="J771" i="1"/>
  <c r="H772" i="1"/>
  <c r="B772" i="1"/>
  <c r="C773" i="1"/>
  <c r="L773" i="1" s="1"/>
  <c r="E772" i="1"/>
  <c r="I772" i="1" s="1"/>
  <c r="G772" i="1"/>
  <c r="F772" i="1"/>
  <c r="K772" i="1" l="1"/>
  <c r="J772" i="1"/>
  <c r="H773" i="1"/>
  <c r="C774" i="1"/>
  <c r="L774" i="1" s="1"/>
  <c r="E773" i="1"/>
  <c r="I773" i="1" s="1"/>
  <c r="B773" i="1"/>
  <c r="F773" i="1"/>
  <c r="G773" i="1"/>
  <c r="K773" i="1" l="1"/>
  <c r="J773" i="1"/>
  <c r="H774" i="1"/>
  <c r="E774" i="1"/>
  <c r="G774" i="1"/>
  <c r="C775" i="1"/>
  <c r="L775" i="1" s="1"/>
  <c r="F774" i="1"/>
  <c r="B774" i="1"/>
  <c r="K774" i="1" l="1"/>
  <c r="I774" i="1"/>
  <c r="J774" i="1"/>
  <c r="H775" i="1"/>
  <c r="E775" i="1"/>
  <c r="B775" i="1"/>
  <c r="C776" i="1"/>
  <c r="L776" i="1" s="1"/>
  <c r="I775" i="1"/>
  <c r="F775" i="1"/>
  <c r="G775" i="1"/>
  <c r="K775" i="1" l="1"/>
  <c r="J775" i="1"/>
  <c r="H776" i="1"/>
  <c r="E776" i="1"/>
  <c r="I776" i="1" s="1"/>
  <c r="C777" i="1"/>
  <c r="L777" i="1" s="1"/>
  <c r="G776" i="1"/>
  <c r="B776" i="1"/>
  <c r="F776" i="1"/>
  <c r="J776" i="1" l="1"/>
  <c r="K776" i="1"/>
  <c r="H777" i="1"/>
  <c r="E777" i="1"/>
  <c r="I777" i="1" s="1"/>
  <c r="B777" i="1"/>
  <c r="C778" i="1"/>
  <c r="L778" i="1" s="1"/>
  <c r="F777" i="1"/>
  <c r="G777" i="1"/>
  <c r="K777" i="1" l="1"/>
  <c r="J777" i="1"/>
  <c r="H778" i="1"/>
  <c r="E778" i="1"/>
  <c r="I778" i="1" s="1"/>
  <c r="B778" i="1"/>
  <c r="C779" i="1" s="1"/>
  <c r="L779" i="1" s="1"/>
  <c r="F778" i="1"/>
  <c r="G778" i="1"/>
  <c r="K778" i="1" l="1"/>
  <c r="J778" i="1"/>
  <c r="H779" i="1"/>
  <c r="G779" i="1"/>
  <c r="B779" i="1"/>
  <c r="E779" i="1"/>
  <c r="C780" i="1"/>
  <c r="L780" i="1" s="1"/>
  <c r="I779" i="1"/>
  <c r="F779" i="1"/>
  <c r="K779" i="1" l="1"/>
  <c r="J779" i="1"/>
  <c r="H780" i="1"/>
  <c r="F780" i="1"/>
  <c r="C781" i="1"/>
  <c r="L781" i="1" s="1"/>
  <c r="B780" i="1"/>
  <c r="G780" i="1"/>
  <c r="E780" i="1"/>
  <c r="I780" i="1" s="1"/>
  <c r="J780" i="1" l="1"/>
  <c r="K780" i="1"/>
  <c r="H781" i="1"/>
  <c r="F781" i="1"/>
  <c r="G781" i="1"/>
  <c r="E781" i="1"/>
  <c r="I781" i="1" s="1"/>
  <c r="B781" i="1"/>
  <c r="C782" i="1"/>
  <c r="L782" i="1" s="1"/>
  <c r="J781" i="1" l="1"/>
  <c r="K781" i="1"/>
  <c r="H782" i="1"/>
  <c r="F782" i="1"/>
  <c r="B782" i="1"/>
  <c r="G782" i="1"/>
  <c r="E782" i="1"/>
  <c r="I782" i="1" s="1"/>
  <c r="C783" i="1"/>
  <c r="L783" i="1" s="1"/>
  <c r="J782" i="1" l="1"/>
  <c r="K782" i="1"/>
  <c r="H783" i="1"/>
  <c r="F783" i="1"/>
  <c r="E783" i="1"/>
  <c r="I783" i="1" s="1"/>
  <c r="G783" i="1"/>
  <c r="B783" i="1"/>
  <c r="C784" i="1"/>
  <c r="L784" i="1" s="1"/>
  <c r="J783" i="1" l="1"/>
  <c r="K783" i="1"/>
  <c r="H784" i="1"/>
  <c r="F784" i="1"/>
  <c r="G784" i="1"/>
  <c r="E784" i="1"/>
  <c r="I784" i="1" s="1"/>
  <c r="B784" i="1"/>
  <c r="C785" i="1" s="1"/>
  <c r="L785" i="1" s="1"/>
  <c r="J784" i="1" l="1"/>
  <c r="K784" i="1"/>
  <c r="H785" i="1"/>
  <c r="F785" i="1"/>
  <c r="B785" i="1"/>
  <c r="G785" i="1"/>
  <c r="C786" i="1"/>
  <c r="L786" i="1" s="1"/>
  <c r="E785" i="1"/>
  <c r="I785" i="1" s="1"/>
  <c r="J785" i="1" l="1"/>
  <c r="K785" i="1"/>
  <c r="H786" i="1"/>
  <c r="F786" i="1"/>
  <c r="G786" i="1"/>
  <c r="E786" i="1"/>
  <c r="I786" i="1" s="1"/>
  <c r="B786" i="1"/>
  <c r="C787" i="1"/>
  <c r="L787" i="1" s="1"/>
  <c r="J786" i="1" l="1"/>
  <c r="K786" i="1"/>
  <c r="H787" i="1"/>
  <c r="G787" i="1"/>
  <c r="B787" i="1"/>
  <c r="E787" i="1"/>
  <c r="C788" i="1"/>
  <c r="L788" i="1" s="1"/>
  <c r="F787" i="1"/>
  <c r="K787" i="1" l="1"/>
  <c r="I787" i="1"/>
  <c r="J787" i="1"/>
  <c r="H788" i="1"/>
  <c r="F788" i="1"/>
  <c r="C789" i="1"/>
  <c r="L789" i="1" s="1"/>
  <c r="G788" i="1"/>
  <c r="E788" i="1"/>
  <c r="I788" i="1" s="1"/>
  <c r="B788" i="1"/>
  <c r="J788" i="1" l="1"/>
  <c r="K788" i="1"/>
  <c r="H789" i="1"/>
  <c r="C790" i="1"/>
  <c r="L790" i="1" s="1"/>
  <c r="F789" i="1"/>
  <c r="G789" i="1"/>
  <c r="E789" i="1"/>
  <c r="I789" i="1" s="1"/>
  <c r="B789" i="1"/>
  <c r="J789" i="1" l="1"/>
  <c r="K789" i="1"/>
  <c r="H790" i="1"/>
  <c r="F790" i="1"/>
  <c r="G790" i="1"/>
  <c r="E790" i="1"/>
  <c r="I790" i="1" s="1"/>
  <c r="B790" i="1"/>
  <c r="C791" i="1"/>
  <c r="L791" i="1" s="1"/>
  <c r="J790" i="1" l="1"/>
  <c r="K790" i="1"/>
  <c r="H791" i="1"/>
  <c r="F791" i="1"/>
  <c r="G791" i="1"/>
  <c r="E791" i="1"/>
  <c r="B791" i="1"/>
  <c r="C792" i="1"/>
  <c r="L792" i="1" s="1"/>
  <c r="K791" i="1" l="1"/>
  <c r="I791" i="1"/>
  <c r="J791" i="1"/>
  <c r="H792" i="1"/>
  <c r="F792" i="1"/>
  <c r="G792" i="1"/>
  <c r="B792" i="1"/>
  <c r="C793" i="1"/>
  <c r="L793" i="1" s="1"/>
  <c r="E792" i="1"/>
  <c r="I792" i="1" s="1"/>
  <c r="K792" i="1" l="1"/>
  <c r="J792" i="1"/>
  <c r="H793" i="1"/>
  <c r="F793" i="1"/>
  <c r="G793" i="1"/>
  <c r="C794" i="1"/>
  <c r="L794" i="1" s="1"/>
  <c r="E793" i="1"/>
  <c r="I793" i="1" s="1"/>
  <c r="B793" i="1"/>
  <c r="J793" i="1" l="1"/>
  <c r="K793" i="1"/>
  <c r="H794" i="1"/>
  <c r="F794" i="1"/>
  <c r="E794" i="1"/>
  <c r="I794" i="1" s="1"/>
  <c r="B794" i="1"/>
  <c r="G794" i="1"/>
  <c r="C795" i="1"/>
  <c r="L795" i="1" s="1"/>
  <c r="K794" i="1" l="1"/>
  <c r="J794" i="1"/>
  <c r="H795" i="1"/>
  <c r="F795" i="1"/>
  <c r="G795" i="1"/>
  <c r="C796" i="1"/>
  <c r="L796" i="1" s="1"/>
  <c r="E795" i="1"/>
  <c r="I795" i="1" s="1"/>
  <c r="B795" i="1"/>
  <c r="J795" i="1" l="1"/>
  <c r="K795" i="1"/>
  <c r="H796" i="1"/>
  <c r="B796" i="1"/>
  <c r="C797" i="1"/>
  <c r="L797" i="1" s="1"/>
  <c r="F796" i="1"/>
  <c r="G796" i="1"/>
  <c r="E796" i="1"/>
  <c r="I796" i="1" s="1"/>
  <c r="J796" i="1" l="1"/>
  <c r="K796" i="1"/>
  <c r="G797" i="1"/>
  <c r="H797" i="1"/>
  <c r="F797" i="1"/>
  <c r="E797" i="1"/>
  <c r="I797" i="1" s="1"/>
  <c r="B797" i="1"/>
  <c r="C798" i="1"/>
  <c r="L798" i="1" s="1"/>
  <c r="J797" i="1" l="1"/>
  <c r="K797" i="1"/>
  <c r="H798" i="1"/>
  <c r="F798" i="1"/>
  <c r="C799" i="1"/>
  <c r="L799" i="1" s="1"/>
  <c r="G798" i="1"/>
  <c r="E798" i="1"/>
  <c r="B798" i="1"/>
  <c r="J798" i="1" l="1"/>
  <c r="K798" i="1"/>
  <c r="I798" i="1"/>
  <c r="H799" i="1"/>
  <c r="F799" i="1"/>
  <c r="E799" i="1"/>
  <c r="I799" i="1" s="1"/>
  <c r="B799" i="1"/>
  <c r="C800" i="1" s="1"/>
  <c r="L800" i="1" s="1"/>
  <c r="G799" i="1"/>
  <c r="J799" i="1" l="1"/>
  <c r="K799" i="1"/>
  <c r="H800" i="1"/>
  <c r="F800" i="1"/>
  <c r="E800" i="1"/>
  <c r="I800" i="1" s="1"/>
  <c r="G800" i="1"/>
  <c r="C801" i="1"/>
  <c r="L801" i="1" s="1"/>
  <c r="B800" i="1"/>
  <c r="J800" i="1" l="1"/>
  <c r="K800" i="1"/>
  <c r="H801" i="1"/>
  <c r="G801" i="1"/>
  <c r="E801" i="1"/>
  <c r="I801" i="1" s="1"/>
  <c r="B801" i="1"/>
  <c r="C802" i="1"/>
  <c r="L802" i="1" s="1"/>
  <c r="F801" i="1"/>
  <c r="K801" i="1" l="1"/>
  <c r="J801" i="1"/>
  <c r="H802" i="1"/>
  <c r="F802" i="1"/>
  <c r="G802" i="1"/>
  <c r="E802" i="1"/>
  <c r="I802" i="1" s="1"/>
  <c r="C803" i="1"/>
  <c r="L803" i="1" s="1"/>
  <c r="B802" i="1"/>
  <c r="J802" i="1" l="1"/>
  <c r="K802" i="1"/>
  <c r="G803" i="1"/>
  <c r="H803" i="1"/>
  <c r="E803" i="1"/>
  <c r="F803" i="1"/>
  <c r="B803" i="1"/>
  <c r="C804" i="1"/>
  <c r="L804" i="1" s="1"/>
  <c r="I803" i="1"/>
  <c r="K803" i="1" l="1"/>
  <c r="J803" i="1"/>
  <c r="G804" i="1"/>
  <c r="H804" i="1"/>
  <c r="E804" i="1"/>
  <c r="I804" i="1" s="1"/>
  <c r="B804" i="1"/>
  <c r="C805" i="1"/>
  <c r="L805" i="1" s="1"/>
  <c r="F804" i="1"/>
  <c r="K804" i="1" l="1"/>
  <c r="J804" i="1"/>
  <c r="G805" i="1"/>
  <c r="H805" i="1"/>
  <c r="E805" i="1"/>
  <c r="I805" i="1" s="1"/>
  <c r="C806" i="1"/>
  <c r="L806" i="1" s="1"/>
  <c r="B805" i="1"/>
  <c r="F805" i="1"/>
  <c r="K805" i="1" l="1"/>
  <c r="J805" i="1"/>
  <c r="G806" i="1"/>
  <c r="H806" i="1"/>
  <c r="E806" i="1"/>
  <c r="I806" i="1" s="1"/>
  <c r="F806" i="1"/>
  <c r="B806" i="1"/>
  <c r="K806" i="1" l="1"/>
  <c r="J806" i="1"/>
  <c r="C807" i="1"/>
  <c r="L807" i="1" s="1"/>
  <c r="G807" i="1" l="1"/>
  <c r="H807" i="1"/>
  <c r="E807" i="1"/>
  <c r="F807" i="1"/>
  <c r="B807" i="1"/>
  <c r="I807" i="1"/>
  <c r="C808" i="1"/>
  <c r="L808" i="1" s="1"/>
  <c r="J807" i="1" l="1"/>
  <c r="K807" i="1"/>
  <c r="G808" i="1"/>
  <c r="H808" i="1"/>
  <c r="E808" i="1"/>
  <c r="I808" i="1" s="1"/>
  <c r="F808" i="1"/>
  <c r="B808" i="1"/>
  <c r="C809" i="1"/>
  <c r="L809" i="1" s="1"/>
  <c r="J808" i="1" l="1"/>
  <c r="K808" i="1"/>
  <c r="G809" i="1"/>
  <c r="H809" i="1"/>
  <c r="F809" i="1"/>
  <c r="E809" i="1"/>
  <c r="B809" i="1"/>
  <c r="C810" i="1"/>
  <c r="L810" i="1" s="1"/>
  <c r="K809" i="1" l="1"/>
  <c r="I809" i="1"/>
  <c r="J809" i="1"/>
  <c r="G810" i="1"/>
  <c r="H810" i="1"/>
  <c r="E810" i="1"/>
  <c r="I810" i="1" s="1"/>
  <c r="B810" i="1"/>
  <c r="C811" i="1"/>
  <c r="L811" i="1" s="1"/>
  <c r="F810" i="1"/>
  <c r="J810" i="1" l="1"/>
  <c r="K810" i="1"/>
  <c r="G811" i="1"/>
  <c r="H811" i="1"/>
  <c r="E811" i="1"/>
  <c r="I811" i="1" s="1"/>
  <c r="C812" i="1"/>
  <c r="L812" i="1" s="1"/>
  <c r="B811" i="1"/>
  <c r="F811" i="1"/>
  <c r="K811" i="1" l="1"/>
  <c r="J811" i="1"/>
  <c r="G812" i="1"/>
  <c r="H812" i="1"/>
  <c r="E812" i="1"/>
  <c r="I812" i="1" s="1"/>
  <c r="F812" i="1"/>
  <c r="B812" i="1"/>
  <c r="C813" i="1"/>
  <c r="L813" i="1" s="1"/>
  <c r="K812" i="1" l="1"/>
  <c r="J812" i="1"/>
  <c r="G813" i="1"/>
  <c r="H813" i="1"/>
  <c r="E813" i="1"/>
  <c r="C814" i="1"/>
  <c r="L814" i="1" s="1"/>
  <c r="F813" i="1"/>
  <c r="B813" i="1"/>
  <c r="K813" i="1" l="1"/>
  <c r="J813" i="1"/>
  <c r="I813" i="1"/>
  <c r="G814" i="1"/>
  <c r="H814" i="1"/>
  <c r="C815" i="1"/>
  <c r="L815" i="1" s="1"/>
  <c r="F814" i="1"/>
  <c r="E814" i="1"/>
  <c r="I814" i="1" s="1"/>
  <c r="B814" i="1"/>
  <c r="J814" i="1" l="1"/>
  <c r="K814" i="1"/>
  <c r="G815" i="1"/>
  <c r="H815" i="1"/>
  <c r="E815" i="1"/>
  <c r="I815" i="1" s="1"/>
  <c r="F815" i="1"/>
  <c r="B815" i="1"/>
  <c r="C816" i="1" s="1"/>
  <c r="L816" i="1" s="1"/>
  <c r="J815" i="1" l="1"/>
  <c r="G816" i="1"/>
  <c r="H816" i="1"/>
  <c r="E816" i="1"/>
  <c r="B816" i="1"/>
  <c r="F816" i="1"/>
  <c r="C817" i="1"/>
  <c r="L817" i="1" s="1"/>
  <c r="I816" i="1"/>
  <c r="K815" i="1"/>
  <c r="J816" i="1" l="1"/>
  <c r="G817" i="1"/>
  <c r="H817" i="1"/>
  <c r="E817" i="1"/>
  <c r="I817" i="1" s="1"/>
  <c r="B817" i="1"/>
  <c r="F817" i="1"/>
  <c r="K816" i="1"/>
  <c r="J817" i="1" l="1"/>
  <c r="C818" i="1"/>
  <c r="L818" i="1" s="1"/>
  <c r="K817" i="1"/>
  <c r="G818" i="1" l="1"/>
  <c r="H818" i="1"/>
  <c r="E818" i="1"/>
  <c r="I818" i="1" s="1"/>
  <c r="F818" i="1"/>
  <c r="C819" i="1"/>
  <c r="L819" i="1" s="1"/>
  <c r="B818" i="1"/>
  <c r="J818" i="1" l="1"/>
  <c r="G819" i="1"/>
  <c r="H819" i="1"/>
  <c r="E819" i="1"/>
  <c r="I819" i="1" s="1"/>
  <c r="C820" i="1"/>
  <c r="L820" i="1" s="1"/>
  <c r="F819" i="1"/>
  <c r="B819" i="1"/>
  <c r="K818" i="1"/>
  <c r="J819" i="1" l="1"/>
  <c r="K819" i="1"/>
  <c r="G820" i="1"/>
  <c r="H820" i="1"/>
  <c r="F820" i="1"/>
  <c r="E820" i="1"/>
  <c r="I820" i="1" s="1"/>
  <c r="B820" i="1"/>
  <c r="C821" i="1" s="1"/>
  <c r="L821" i="1" s="1"/>
  <c r="J820" i="1" l="1"/>
  <c r="K820" i="1"/>
  <c r="G821" i="1"/>
  <c r="H821" i="1"/>
  <c r="E821" i="1"/>
  <c r="I821" i="1" s="1"/>
  <c r="F821" i="1"/>
  <c r="C822" i="1"/>
  <c r="L822" i="1" s="1"/>
  <c r="B821" i="1"/>
  <c r="J821" i="1" l="1"/>
  <c r="K821" i="1"/>
  <c r="G822" i="1"/>
  <c r="H822" i="1"/>
  <c r="F822" i="1"/>
  <c r="E822" i="1"/>
  <c r="B822" i="1"/>
  <c r="I822" i="1"/>
  <c r="C823" i="1"/>
  <c r="L823" i="1" s="1"/>
  <c r="J822" i="1" l="1"/>
  <c r="K822" i="1"/>
  <c r="G823" i="1"/>
  <c r="H823" i="1"/>
  <c r="E823" i="1"/>
  <c r="I823" i="1" s="1"/>
  <c r="C824" i="1"/>
  <c r="L824" i="1" s="1"/>
  <c r="B823" i="1"/>
  <c r="F823" i="1"/>
  <c r="J823" i="1" l="1"/>
  <c r="G824" i="1"/>
  <c r="H824" i="1"/>
  <c r="E824" i="1"/>
  <c r="I824" i="1" s="1"/>
  <c r="B824" i="1"/>
  <c r="C825" i="1"/>
  <c r="L825" i="1" s="1"/>
  <c r="F824" i="1"/>
  <c r="K823" i="1"/>
  <c r="J824" i="1" l="1"/>
  <c r="K824" i="1"/>
  <c r="G825" i="1"/>
  <c r="H825" i="1"/>
  <c r="E825" i="1"/>
  <c r="I825" i="1" s="1"/>
  <c r="C826" i="1"/>
  <c r="L826" i="1" s="1"/>
  <c r="B825" i="1"/>
  <c r="F825" i="1"/>
  <c r="J825" i="1" l="1"/>
  <c r="G826" i="1"/>
  <c r="H826" i="1"/>
  <c r="E826" i="1"/>
  <c r="I826" i="1" s="1"/>
  <c r="B826" i="1"/>
  <c r="F826" i="1"/>
  <c r="C827" i="1"/>
  <c r="L827" i="1" s="1"/>
  <c r="K825" i="1"/>
  <c r="J826" i="1" l="1"/>
  <c r="G827" i="1"/>
  <c r="H827" i="1"/>
  <c r="E827" i="1"/>
  <c r="I827" i="1" s="1"/>
  <c r="F827" i="1"/>
  <c r="B827" i="1"/>
  <c r="C828" i="1"/>
  <c r="L828" i="1" s="1"/>
  <c r="K826" i="1"/>
  <c r="J827" i="1" l="1"/>
  <c r="K827" i="1"/>
  <c r="G828" i="1"/>
  <c r="H828" i="1"/>
  <c r="E828" i="1"/>
  <c r="I828" i="1" s="1"/>
  <c r="F828" i="1"/>
  <c r="B828" i="1"/>
  <c r="C829" i="1"/>
  <c r="L829" i="1" s="1"/>
  <c r="J828" i="1" l="1"/>
  <c r="K828" i="1"/>
  <c r="G829" i="1"/>
  <c r="H829" i="1"/>
  <c r="E829" i="1"/>
  <c r="I829" i="1" s="1"/>
  <c r="B829" i="1"/>
  <c r="C830" i="1"/>
  <c r="L830" i="1" s="1"/>
  <c r="F829" i="1"/>
  <c r="J829" i="1" l="1"/>
  <c r="K829" i="1"/>
  <c r="G830" i="1"/>
  <c r="H830" i="1"/>
  <c r="E830" i="1"/>
  <c r="I830" i="1" s="1"/>
  <c r="F830" i="1"/>
  <c r="B830" i="1"/>
  <c r="C831" i="1"/>
  <c r="L831" i="1" s="1"/>
  <c r="J830" i="1" l="1"/>
  <c r="K830" i="1"/>
  <c r="G831" i="1"/>
  <c r="H831" i="1"/>
  <c r="C832" i="1"/>
  <c r="L832" i="1" s="1"/>
  <c r="F831" i="1"/>
  <c r="E831" i="1"/>
  <c r="I831" i="1" s="1"/>
  <c r="B831" i="1"/>
  <c r="J831" i="1" l="1"/>
  <c r="K831" i="1"/>
  <c r="G832" i="1"/>
  <c r="H832" i="1"/>
  <c r="E832" i="1"/>
  <c r="I832" i="1" s="1"/>
  <c r="F832" i="1"/>
  <c r="B832" i="1"/>
  <c r="C833" i="1" s="1"/>
  <c r="L833" i="1" s="1"/>
  <c r="J832" i="1" l="1"/>
  <c r="K832" i="1"/>
  <c r="G833" i="1"/>
  <c r="H833" i="1"/>
  <c r="F833" i="1"/>
  <c r="E833" i="1"/>
  <c r="C834" i="1"/>
  <c r="L834" i="1" s="1"/>
  <c r="I833" i="1"/>
  <c r="B833" i="1"/>
  <c r="J833" i="1" l="1"/>
  <c r="G834" i="1"/>
  <c r="H834" i="1"/>
  <c r="B834" i="1"/>
  <c r="E834" i="1"/>
  <c r="I834" i="1" s="1"/>
  <c r="F834" i="1"/>
  <c r="C835" i="1"/>
  <c r="L835" i="1" s="1"/>
  <c r="K833" i="1"/>
  <c r="J834" i="1" l="1"/>
  <c r="K834" i="1"/>
  <c r="G835" i="1"/>
  <c r="H835" i="1"/>
  <c r="E835" i="1"/>
  <c r="I835" i="1" s="1"/>
  <c r="B835" i="1"/>
  <c r="C836" i="1"/>
  <c r="L836" i="1" s="1"/>
  <c r="F835" i="1"/>
  <c r="J835" i="1" l="1"/>
  <c r="G836" i="1"/>
  <c r="H836" i="1"/>
  <c r="E836" i="1"/>
  <c r="I836" i="1" s="1"/>
  <c r="F836" i="1"/>
  <c r="B836" i="1"/>
  <c r="K835" i="1"/>
  <c r="J836" i="1" l="1"/>
  <c r="K836" i="1"/>
  <c r="C837" i="1"/>
  <c r="L837" i="1" s="1"/>
  <c r="G837" i="1" l="1"/>
  <c r="H837" i="1"/>
  <c r="E837" i="1"/>
  <c r="F837" i="1"/>
  <c r="I837" i="1"/>
  <c r="B837" i="1"/>
  <c r="C838" i="1"/>
  <c r="L838" i="1" s="1"/>
  <c r="J837" i="1" l="1"/>
  <c r="G838" i="1"/>
  <c r="H838" i="1"/>
  <c r="C839" i="1"/>
  <c r="L839" i="1" s="1"/>
  <c r="F838" i="1"/>
  <c r="E838" i="1"/>
  <c r="I838" i="1" s="1"/>
  <c r="B838" i="1"/>
  <c r="K837" i="1"/>
  <c r="J838" i="1" l="1"/>
  <c r="G839" i="1"/>
  <c r="H839" i="1"/>
  <c r="E839" i="1"/>
  <c r="I839" i="1" s="1"/>
  <c r="F839" i="1"/>
  <c r="B839" i="1"/>
  <c r="K838" i="1"/>
  <c r="J839" i="1" l="1"/>
  <c r="C840" i="1"/>
  <c r="L840" i="1" s="1"/>
  <c r="K839" i="1"/>
  <c r="G840" i="1" l="1"/>
  <c r="H840" i="1"/>
  <c r="E840" i="1"/>
  <c r="F840" i="1"/>
  <c r="C841" i="1"/>
  <c r="L841" i="1" s="1"/>
  <c r="B840" i="1"/>
  <c r="I840" i="1"/>
  <c r="J840" i="1" l="1"/>
  <c r="G841" i="1"/>
  <c r="H841" i="1"/>
  <c r="F841" i="1"/>
  <c r="E841" i="1"/>
  <c r="I841" i="1" s="1"/>
  <c r="B841" i="1"/>
  <c r="C842" i="1"/>
  <c r="L842" i="1" s="1"/>
  <c r="K840" i="1"/>
  <c r="J841" i="1" l="1"/>
  <c r="G842" i="1"/>
  <c r="H842" i="1"/>
  <c r="E842" i="1"/>
  <c r="C843" i="1"/>
  <c r="L843" i="1" s="1"/>
  <c r="I842" i="1"/>
  <c r="F842" i="1"/>
  <c r="B842" i="1"/>
  <c r="K841" i="1"/>
  <c r="J842" i="1" l="1"/>
  <c r="G843" i="1"/>
  <c r="H843" i="1"/>
  <c r="E843" i="1"/>
  <c r="I843" i="1" s="1"/>
  <c r="C844" i="1"/>
  <c r="L844" i="1" s="1"/>
  <c r="B843" i="1"/>
  <c r="F843" i="1"/>
  <c r="K842" i="1"/>
  <c r="J843" i="1" l="1"/>
  <c r="G844" i="1"/>
  <c r="H844" i="1"/>
  <c r="E844" i="1"/>
  <c r="I844" i="1" s="1"/>
  <c r="B844" i="1"/>
  <c r="C845" i="1"/>
  <c r="L845" i="1" s="1"/>
  <c r="F844" i="1"/>
  <c r="K843" i="1"/>
  <c r="J844" i="1" l="1"/>
  <c r="G845" i="1"/>
  <c r="H845" i="1"/>
  <c r="E845" i="1"/>
  <c r="I845" i="1" s="1"/>
  <c r="C846" i="1"/>
  <c r="L846" i="1" s="1"/>
  <c r="B845" i="1"/>
  <c r="F845" i="1"/>
  <c r="K844" i="1"/>
  <c r="J845" i="1" l="1"/>
  <c r="G846" i="1"/>
  <c r="H846" i="1"/>
  <c r="E846" i="1"/>
  <c r="I846" i="1" s="1"/>
  <c r="F846" i="1"/>
  <c r="C847" i="1"/>
  <c r="L847" i="1" s="1"/>
  <c r="B846" i="1"/>
  <c r="K845" i="1"/>
  <c r="J846" i="1" l="1"/>
  <c r="G847" i="1"/>
  <c r="H847" i="1"/>
  <c r="E847" i="1"/>
  <c r="C848" i="1"/>
  <c r="L848" i="1" s="1"/>
  <c r="I847" i="1"/>
  <c r="B847" i="1"/>
  <c r="F847" i="1"/>
  <c r="K846" i="1"/>
  <c r="J847" i="1" l="1"/>
  <c r="G848" i="1"/>
  <c r="H848" i="1"/>
  <c r="C849" i="1"/>
  <c r="L849" i="1" s="1"/>
  <c r="B848" i="1"/>
  <c r="E848" i="1"/>
  <c r="I848" i="1" s="1"/>
  <c r="F848" i="1"/>
  <c r="K847" i="1"/>
  <c r="J848" i="1" l="1"/>
  <c r="G849" i="1"/>
  <c r="H849" i="1"/>
  <c r="E849" i="1"/>
  <c r="I849" i="1" s="1"/>
  <c r="F849" i="1"/>
  <c r="B849" i="1"/>
  <c r="K848" i="1"/>
  <c r="J849" i="1" l="1"/>
  <c r="C850" i="1"/>
  <c r="L850" i="1" s="1"/>
  <c r="K849" i="1"/>
  <c r="G850" i="1" l="1"/>
  <c r="H850" i="1"/>
  <c r="E850" i="1"/>
  <c r="F850" i="1"/>
  <c r="I850" i="1"/>
  <c r="B850" i="1"/>
  <c r="C851" i="1" s="1"/>
  <c r="L851" i="1" s="1"/>
  <c r="J850" i="1" l="1"/>
  <c r="G851" i="1"/>
  <c r="H851" i="1"/>
  <c r="E851" i="1"/>
  <c r="I851" i="1" s="1"/>
  <c r="F851" i="1"/>
  <c r="B851" i="1"/>
  <c r="C852" i="1"/>
  <c r="L852" i="1" s="1"/>
  <c r="K850" i="1"/>
  <c r="J851" i="1" l="1"/>
  <c r="K851" i="1"/>
  <c r="G852" i="1"/>
  <c r="H852" i="1"/>
  <c r="E852" i="1"/>
  <c r="C853" i="1"/>
  <c r="L853" i="1" s="1"/>
  <c r="F852" i="1"/>
  <c r="I852" i="1"/>
  <c r="B852" i="1"/>
  <c r="J852" i="1" l="1"/>
  <c r="G853" i="1"/>
  <c r="H853" i="1"/>
  <c r="E853" i="1"/>
  <c r="C854" i="1"/>
  <c r="L854" i="1" s="1"/>
  <c r="B853" i="1"/>
  <c r="I853" i="1"/>
  <c r="F853" i="1"/>
  <c r="K852" i="1"/>
  <c r="J853" i="1" l="1"/>
  <c r="G854" i="1"/>
  <c r="H854" i="1"/>
  <c r="E854" i="1"/>
  <c r="I854" i="1" s="1"/>
  <c r="B854" i="1"/>
  <c r="C855" i="1"/>
  <c r="L855" i="1" s="1"/>
  <c r="F854" i="1"/>
  <c r="K853" i="1"/>
  <c r="J854" i="1" l="1"/>
  <c r="G855" i="1"/>
  <c r="H855" i="1"/>
  <c r="E855" i="1"/>
  <c r="B855" i="1"/>
  <c r="C856" i="1"/>
  <c r="L856" i="1" s="1"/>
  <c r="F855" i="1"/>
  <c r="I855" i="1"/>
  <c r="K854" i="1"/>
  <c r="J855" i="1" l="1"/>
  <c r="K855" i="1"/>
  <c r="G856" i="1"/>
  <c r="H856" i="1"/>
  <c r="B856" i="1"/>
  <c r="F856" i="1"/>
  <c r="E856" i="1"/>
  <c r="C857" i="1"/>
  <c r="L857" i="1" s="1"/>
  <c r="J856" i="1" l="1"/>
  <c r="I856" i="1"/>
  <c r="G857" i="1"/>
  <c r="H857" i="1"/>
  <c r="E857" i="1"/>
  <c r="I857" i="1" s="1"/>
  <c r="B857" i="1"/>
  <c r="C858" i="1"/>
  <c r="L858" i="1" s="1"/>
  <c r="F857" i="1"/>
  <c r="K856" i="1"/>
  <c r="J857" i="1" l="1"/>
  <c r="K857" i="1"/>
  <c r="G858" i="1"/>
  <c r="H858" i="1"/>
  <c r="B858" i="1"/>
  <c r="E858" i="1"/>
  <c r="I858" i="1" s="1"/>
  <c r="C859" i="1"/>
  <c r="L859" i="1" s="1"/>
  <c r="F858" i="1"/>
  <c r="J858" i="1" l="1"/>
  <c r="G859" i="1"/>
  <c r="H859" i="1"/>
  <c r="E859" i="1"/>
  <c r="I859" i="1" s="1"/>
  <c r="F859" i="1"/>
  <c r="B859" i="1"/>
  <c r="C860" i="1"/>
  <c r="L860" i="1" s="1"/>
  <c r="K858" i="1"/>
  <c r="J859" i="1" l="1"/>
  <c r="K859" i="1"/>
  <c r="G860" i="1"/>
  <c r="H860" i="1"/>
  <c r="E860" i="1"/>
  <c r="I860" i="1" s="1"/>
  <c r="F860" i="1"/>
  <c r="C861" i="1"/>
  <c r="L861" i="1" s="1"/>
  <c r="B860" i="1"/>
  <c r="J860" i="1" l="1"/>
  <c r="G861" i="1"/>
  <c r="H861" i="1"/>
  <c r="E861" i="1"/>
  <c r="F861" i="1"/>
  <c r="C862" i="1"/>
  <c r="L862" i="1" s="1"/>
  <c r="B861" i="1"/>
  <c r="I861" i="1"/>
  <c r="K860" i="1"/>
  <c r="J861" i="1" l="1"/>
  <c r="G862" i="1"/>
  <c r="H862" i="1"/>
  <c r="F862" i="1"/>
  <c r="B862" i="1"/>
  <c r="E862" i="1"/>
  <c r="K861" i="1"/>
  <c r="J862" i="1" l="1"/>
  <c r="I862" i="1"/>
  <c r="K862" i="1"/>
  <c r="C863" i="1"/>
  <c r="L863" i="1" s="1"/>
  <c r="G863" i="1" l="1"/>
  <c r="H863" i="1"/>
  <c r="F863" i="1"/>
  <c r="B863" i="1"/>
  <c r="C864" i="1" s="1"/>
  <c r="L864" i="1" s="1"/>
  <c r="E863" i="1"/>
  <c r="J863" i="1" l="1"/>
  <c r="I863" i="1"/>
  <c r="K863" i="1"/>
  <c r="G864" i="1"/>
  <c r="H864" i="1"/>
  <c r="B864" i="1"/>
  <c r="E864" i="1"/>
  <c r="I864" i="1" s="1"/>
  <c r="F864" i="1"/>
  <c r="C865" i="1"/>
  <c r="L865" i="1" s="1"/>
  <c r="J864" i="1" l="1"/>
  <c r="G865" i="1"/>
  <c r="H865" i="1"/>
  <c r="B865" i="1"/>
  <c r="C866" i="1" s="1"/>
  <c r="L866" i="1" s="1"/>
  <c r="F865" i="1"/>
  <c r="E865" i="1"/>
  <c r="I865" i="1" s="1"/>
  <c r="K864" i="1"/>
  <c r="J865" i="1" l="1"/>
  <c r="K865" i="1"/>
  <c r="G866" i="1"/>
  <c r="H866" i="1"/>
  <c r="F866" i="1"/>
  <c r="B866" i="1"/>
  <c r="E866" i="1"/>
  <c r="C867" i="1"/>
  <c r="L867" i="1" s="1"/>
  <c r="J866" i="1" l="1"/>
  <c r="I866" i="1"/>
  <c r="K866" i="1"/>
  <c r="G867" i="1"/>
  <c r="H867" i="1"/>
  <c r="B867" i="1"/>
  <c r="C868" i="1" s="1"/>
  <c r="L868" i="1" s="1"/>
  <c r="E867" i="1"/>
  <c r="I867" i="1" s="1"/>
  <c r="F867" i="1"/>
  <c r="J867" i="1" l="1"/>
  <c r="K867" i="1"/>
  <c r="G868" i="1"/>
  <c r="H868" i="1"/>
  <c r="C869" i="1"/>
  <c r="L869" i="1" s="1"/>
  <c r="E868" i="1"/>
  <c r="B868" i="1"/>
  <c r="F868" i="1"/>
  <c r="J868" i="1" l="1"/>
  <c r="I868" i="1"/>
  <c r="G869" i="1"/>
  <c r="H869" i="1"/>
  <c r="E869" i="1"/>
  <c r="I869" i="1" s="1"/>
  <c r="C870" i="1"/>
  <c r="L870" i="1" s="1"/>
  <c r="B869" i="1"/>
  <c r="F869" i="1"/>
  <c r="K868" i="1"/>
  <c r="J869" i="1" l="1"/>
  <c r="K869" i="1"/>
  <c r="G870" i="1"/>
  <c r="H870" i="1"/>
  <c r="F870" i="1"/>
  <c r="E870" i="1"/>
  <c r="B870" i="1"/>
  <c r="C871" i="1" s="1"/>
  <c r="L871" i="1" s="1"/>
  <c r="I870" i="1" l="1"/>
  <c r="J870" i="1"/>
  <c r="G871" i="1"/>
  <c r="H871" i="1"/>
  <c r="F871" i="1"/>
  <c r="E871" i="1"/>
  <c r="I871" i="1" s="1"/>
  <c r="C872" i="1"/>
  <c r="L872" i="1" s="1"/>
  <c r="B871" i="1"/>
  <c r="K870" i="1"/>
  <c r="J871" i="1" l="1"/>
  <c r="K871" i="1"/>
  <c r="G872" i="1"/>
  <c r="H872" i="1"/>
  <c r="F872" i="1"/>
  <c r="B872" i="1"/>
  <c r="C873" i="1" s="1"/>
  <c r="L873" i="1" s="1"/>
  <c r="E872" i="1"/>
  <c r="J872" i="1" l="1"/>
  <c r="I872" i="1"/>
  <c r="K872" i="1"/>
  <c r="G873" i="1"/>
  <c r="H873" i="1"/>
  <c r="E873" i="1"/>
  <c r="B873" i="1"/>
  <c r="F873" i="1"/>
  <c r="C874" i="1"/>
  <c r="L874" i="1" s="1"/>
  <c r="J873" i="1" l="1"/>
  <c r="I873" i="1"/>
  <c r="K873" i="1"/>
  <c r="G874" i="1"/>
  <c r="H874" i="1"/>
  <c r="F874" i="1"/>
  <c r="I874" i="1"/>
  <c r="E874" i="1"/>
  <c r="B874" i="1"/>
  <c r="J874" i="1" l="1"/>
  <c r="C875" i="1"/>
  <c r="L875" i="1" s="1"/>
  <c r="K874" i="1"/>
  <c r="G875" i="1" l="1"/>
  <c r="H875" i="1"/>
  <c r="F875" i="1"/>
  <c r="B875" i="1"/>
  <c r="C876" i="1" s="1"/>
  <c r="E875" i="1"/>
  <c r="I875" i="1" s="1"/>
  <c r="J875" i="1" l="1"/>
  <c r="K875" i="1"/>
  <c r="G876" i="1"/>
  <c r="H876" i="1"/>
  <c r="C877" i="1"/>
  <c r="F876" i="1"/>
  <c r="L876" i="1"/>
  <c r="I876" i="1" s="1"/>
  <c r="E876" i="1"/>
  <c r="B876" i="1"/>
  <c r="J876" i="1" l="1"/>
  <c r="K876" i="1"/>
  <c r="G877" i="1"/>
  <c r="H877" i="1"/>
  <c r="L877" i="1"/>
  <c r="F877" i="1"/>
  <c r="B877" i="1"/>
  <c r="E877" i="1"/>
  <c r="C878" i="1"/>
  <c r="I877" i="1" l="1"/>
  <c r="J877" i="1"/>
  <c r="K877" i="1"/>
  <c r="H878" i="1"/>
  <c r="F878" i="1"/>
  <c r="B878" i="1"/>
  <c r="E878" i="1"/>
  <c r="L878" i="1"/>
  <c r="G878" i="1"/>
  <c r="C879" i="1"/>
  <c r="I878" i="1" l="1"/>
  <c r="K878" i="1"/>
  <c r="J878" i="1"/>
  <c r="H879" i="1"/>
  <c r="E879" i="1"/>
  <c r="B879" i="1"/>
  <c r="G879" i="1"/>
  <c r="F879" i="1"/>
  <c r="L879" i="1"/>
  <c r="I879" i="1" l="1"/>
  <c r="J879" i="1"/>
  <c r="K879" i="1"/>
  <c r="C880" i="1"/>
  <c r="H880" i="1" l="1"/>
  <c r="L880" i="1"/>
  <c r="E880" i="1"/>
  <c r="F880" i="1"/>
  <c r="B880" i="1"/>
  <c r="C881" i="1" s="1"/>
  <c r="G880" i="1"/>
  <c r="I880" i="1" l="1"/>
  <c r="H881" i="1"/>
  <c r="F881" i="1"/>
  <c r="E881" i="1"/>
  <c r="G881" i="1"/>
  <c r="B881" i="1"/>
  <c r="L881" i="1"/>
  <c r="I881" i="1" s="1"/>
  <c r="C882" i="1"/>
  <c r="J880" i="1"/>
  <c r="K880" i="1"/>
  <c r="H882" i="1" l="1"/>
  <c r="B882" i="1"/>
  <c r="L882" i="1"/>
  <c r="G882" i="1"/>
  <c r="E882" i="1"/>
  <c r="F882" i="1"/>
  <c r="A6" i="1"/>
  <c r="J881" i="1"/>
  <c r="K881" i="1"/>
  <c r="X414" i="1" l="1"/>
  <c r="I882" i="1"/>
  <c r="X165" i="1"/>
  <c r="X619" i="1"/>
  <c r="X482" i="1"/>
  <c r="X864" i="1"/>
  <c r="X866" i="1"/>
  <c r="K882" i="1"/>
  <c r="X28" i="1" s="1"/>
  <c r="J882" i="1"/>
  <c r="X236" i="1" l="1"/>
  <c r="X328" i="1"/>
  <c r="X268" i="1"/>
  <c r="X255" i="1"/>
  <c r="X358" i="1"/>
  <c r="X357" i="1" s="1"/>
  <c r="X127" i="1"/>
  <c r="X145" i="1"/>
  <c r="X161" i="1"/>
  <c r="X172" i="1"/>
  <c r="X32" i="1"/>
  <c r="X242" i="1"/>
  <c r="X157" i="1"/>
  <c r="X873" i="1"/>
  <c r="X45" i="1"/>
  <c r="X277" i="1"/>
  <c r="X343" i="1"/>
  <c r="X18" i="1"/>
  <c r="X17" i="1" s="1"/>
  <c r="X816" i="1"/>
  <c r="X300" i="1"/>
  <c r="X696" i="1"/>
  <c r="X234" i="1"/>
  <c r="X629" i="1"/>
  <c r="X406" i="1"/>
  <c r="X749" i="1"/>
  <c r="X599" i="1"/>
  <c r="X590" i="1"/>
  <c r="X690" i="1"/>
  <c r="X184" i="1"/>
  <c r="X426" i="1"/>
  <c r="X228" i="1"/>
  <c r="X771" i="1"/>
  <c r="X785" i="1"/>
  <c r="X116" i="1"/>
  <c r="X281" i="1"/>
  <c r="X652" i="1"/>
  <c r="X345" i="1"/>
  <c r="X461" i="1"/>
  <c r="X492" i="1"/>
  <c r="X74" i="1"/>
  <c r="X837" i="1"/>
  <c r="X642" i="1"/>
  <c r="X287" i="1"/>
  <c r="X868" i="1"/>
  <c r="X412" i="1"/>
  <c r="X180" i="1"/>
  <c r="X410" i="1"/>
  <c r="X881" i="1"/>
  <c r="X880" i="1" s="1"/>
  <c r="X30" i="1"/>
  <c r="X226" i="1"/>
  <c r="X98" i="1"/>
  <c r="X382" i="1"/>
  <c r="X398" i="1"/>
  <c r="X212" i="1"/>
  <c r="X211" i="1" s="1"/>
  <c r="X876" i="1"/>
  <c r="X875" i="1" s="1"/>
  <c r="X205" i="1"/>
  <c r="X51" i="1"/>
  <c r="X608" i="1"/>
  <c r="X387" i="1"/>
  <c r="X348" i="1"/>
  <c r="X575" i="1"/>
  <c r="X433" i="1"/>
  <c r="X779" i="1"/>
  <c r="X562" i="1"/>
  <c r="X176" i="1"/>
  <c r="X258" i="1"/>
  <c r="X818" i="1"/>
  <c r="X564" i="1"/>
  <c r="X93" i="1"/>
  <c r="X341" i="1"/>
  <c r="X355" i="1"/>
  <c r="X354" i="1" s="1"/>
  <c r="X380" i="1"/>
  <c r="X871" i="1"/>
  <c r="X594" i="1"/>
  <c r="X800" i="1"/>
  <c r="X821" i="1"/>
  <c r="X833" i="1"/>
  <c r="X807" i="1"/>
  <c r="X443" i="1"/>
  <c r="X63" i="1"/>
  <c r="X238" i="1"/>
  <c r="X438" i="1"/>
  <c r="X840" i="1"/>
  <c r="X193" i="1"/>
  <c r="X192" i="1" s="1"/>
  <c r="X760" i="1"/>
  <c r="X41" i="1"/>
  <c r="X756" i="1"/>
  <c r="X272" i="1"/>
  <c r="X109" i="1"/>
  <c r="X26" i="1"/>
  <c r="X851" i="1"/>
  <c r="X850" i="1" s="1"/>
  <c r="X314" i="1" s="1"/>
  <c r="X319" i="1"/>
  <c r="X264" i="1"/>
  <c r="X21" i="1"/>
  <c r="X20" i="1" s="1"/>
  <c r="X362" i="1"/>
  <c r="X418" i="1"/>
  <c r="X337" i="1"/>
  <c r="X336" i="1" s="1"/>
  <c r="X49" i="1"/>
  <c r="X188" i="1"/>
  <c r="X169" i="1"/>
  <c r="X208" i="1"/>
  <c r="X372" i="1"/>
  <c r="X55" i="1"/>
  <c r="X322" i="1"/>
  <c r="X321" i="1" s="1"/>
  <c r="X198" i="1"/>
  <c r="X262" i="1"/>
  <c r="X138" i="1"/>
  <c r="X87" i="1"/>
  <c r="X684" i="1"/>
  <c r="X223" i="1"/>
  <c r="X347" i="1" l="1"/>
  <c r="X286" i="1"/>
  <c r="X280" i="1"/>
  <c r="X271" i="1"/>
  <c r="X254" i="1"/>
  <c r="X417" i="1"/>
  <c r="X197" i="1"/>
  <c r="X618" i="1"/>
  <c r="X361" i="1"/>
  <c r="X442" i="1"/>
  <c r="X574" i="1"/>
  <c r="X397" i="1"/>
  <c r="X156" i="1"/>
  <c r="X863" i="1"/>
  <c r="X222" i="1"/>
  <c r="X183" i="1"/>
  <c r="X25" i="1"/>
  <c r="X54" i="1"/>
  <c r="X770" i="1"/>
  <c r="X16" i="1" l="1"/>
  <c r="X15" i="1" s="1"/>
</calcChain>
</file>

<file path=xl/sharedStrings.xml><?xml version="1.0" encoding="utf-8"?>
<sst xmlns="http://schemas.openxmlformats.org/spreadsheetml/2006/main" count="4883" uniqueCount="1876">
  <si>
    <t>-</t>
  </si>
  <si>
    <t>M</t>
  </si>
  <si>
    <t>PREFEITURA MUNICIPAL DE MÁRIO CAMPOS</t>
  </si>
  <si>
    <t>N1</t>
  </si>
  <si>
    <t>N2</t>
  </si>
  <si>
    <t>PLANILHA ORÇAMENTÁRIA</t>
  </si>
  <si>
    <t>S</t>
  </si>
  <si>
    <t>BDI</t>
  </si>
  <si>
    <t>DESCONTO</t>
  </si>
  <si>
    <t>Nível E</t>
  </si>
  <si>
    <t>Save Nivel</t>
  </si>
  <si>
    <t>Nível C</t>
  </si>
  <si>
    <t>Altura</t>
  </si>
  <si>
    <t>n1</t>
  </si>
  <si>
    <t>n2</t>
  </si>
  <si>
    <t>n3</t>
  </si>
  <si>
    <t>n4</t>
  </si>
  <si>
    <t>NIVEIS</t>
  </si>
  <si>
    <t>TEXTO</t>
  </si>
  <si>
    <t>ITEM</t>
  </si>
  <si>
    <t>FONTE</t>
  </si>
  <si>
    <t>CÓDIGO</t>
  </si>
  <si>
    <t>DESCRIÇÃO</t>
  </si>
  <si>
    <t>UNIDADE</t>
  </si>
  <si>
    <t>CUSTO UNITÁRIO</t>
  </si>
  <si>
    <t>QUANTIDADE PREVISTA</t>
  </si>
  <si>
    <t>PREÇO UNITÁRIO COM BDI</t>
  </si>
  <si>
    <t>PREÇO UNITÁRIO COM DESCONTO</t>
  </si>
  <si>
    <t>PREÇO TOTAL</t>
  </si>
  <si>
    <t>L</t>
  </si>
  <si>
    <t>DIGITE AQUI</t>
  </si>
  <si>
    <t>TOTAL</t>
  </si>
  <si>
    <t>SINAPI</t>
  </si>
  <si>
    <t>ADMINISTRAÇÃO LOCAL DA OBRA</t>
  </si>
  <si>
    <t>MOBILIZAÇÃO E DESMOBILIZAÇÃO</t>
  </si>
  <si>
    <t>PILARES</t>
  </si>
  <si>
    <t>VIGAS</t>
  </si>
  <si>
    <t>LAJES</t>
  </si>
  <si>
    <t>DRYWALL</t>
  </si>
  <si>
    <t>DIVISÓRIAS</t>
  </si>
  <si>
    <t>COBERTURA</t>
  </si>
  <si>
    <t>IMPERMEABILIZAÇÃO</t>
  </si>
  <si>
    <t>ESQUADRIAS</t>
  </si>
  <si>
    <t>JANELAS DE ALUMÍNIO</t>
  </si>
  <si>
    <t>ACESSÓRIOS</t>
  </si>
  <si>
    <t>RODAPÉ</t>
  </si>
  <si>
    <t>FORRO</t>
  </si>
  <si>
    <t>PAREDES</t>
  </si>
  <si>
    <t>LOUÇAS, METAIS E ACESSÓRIOS</t>
  </si>
  <si>
    <t>LOUÇAS</t>
  </si>
  <si>
    <t>INSTALAÇÕES HIDROSSANITÁRIAS</t>
  </si>
  <si>
    <t>SETOP</t>
  </si>
  <si>
    <t>INSTALAÇÕES ELÉTRICAS</t>
  </si>
  <si>
    <t>INFRAESTRUTURA</t>
  </si>
  <si>
    <t>SPDA</t>
  </si>
  <si>
    <t>CLIMATIZAÇÃO</t>
  </si>
  <si>
    <t>1.</t>
  </si>
  <si>
    <t>1.1.</t>
  </si>
  <si>
    <t>1.1.1.</t>
  </si>
  <si>
    <t>M²</t>
  </si>
  <si>
    <t>MÊS</t>
  </si>
  <si>
    <t>UN</t>
  </si>
  <si>
    <t>M2</t>
  </si>
  <si>
    <t>M³</t>
  </si>
  <si>
    <t>TAPUME COM TELHA METÁLICA. AF_03/2024</t>
  </si>
  <si>
    <t>ENGENHEIRO CIVIL DE OBRA JUNIOR COM ENCARGOS COMPLEMENTARES</t>
  </si>
  <si>
    <t>MES</t>
  </si>
  <si>
    <t>M2XMÊS</t>
  </si>
  <si>
    <t>M3</t>
  </si>
  <si>
    <t>ESCAVAÇÃO MANUAL DE VALA. AF_09/2024</t>
  </si>
  <si>
    <t>KG</t>
  </si>
  <si>
    <t>REATERRO MANUAL DE VALAS, COM COMPACTADOR DE SOLOS DE PERCUSSÃO. AF_08/2023</t>
  </si>
  <si>
    <t>IMPERMEABILIZAÇÃO DE SUPERFÍCIE COM EMULSÃO ASFÁLTICA, 2 DEMÃOS. AF_09/2023</t>
  </si>
  <si>
    <t>ALVENARIA DE VEDAÇÃO DE BLOCOS CERÂMICOS FURADOS NA VERTICAL DE 14X19X39 CM (ESPESSURA 14 CM) E ARGAMASSA DE ASSENTAMENTO COM PREPARO EM BETONEIRA. AF_12/2021</t>
  </si>
  <si>
    <t>FIXAÇÃO (ENCUNHAMENTO) DE ALVENARIA DE VEDAÇÃO COM ARGAMASSA APLICADA COM BISNAGA. AF_03/2024</t>
  </si>
  <si>
    <t>IMPERMEABILIZAÇÃO DE SUPERFÍCIE COM ARGAMASSA POLIMÉRICA / MEMBRANA ACRÍLICA, 4 DEMÃOS, REFORÇADA COM VÉU DE POLIÉSTER (MAV). AF_09/2023</t>
  </si>
  <si>
    <t>EXECUÇÃO DE PASSEIO (CALÇADA) OU PISO DE CONCRETO COM CONCRETO MOLDADO IN LOCO, USINADO, ACABAMENTO CONVENCIONAL, ESPESSURA 8 CM, ARMADO. AF_08/2022</t>
  </si>
  <si>
    <t>FUNDO SELADOR ACRÍLICO, APLICAÇÃO MANUAL EM PAREDE, UMA DEMÃO. AF_04/2023</t>
  </si>
  <si>
    <t>PINTURA LÁTEX ACRÍLICA ECONÔMICA, APLICAÇÃO MANUAL EM PAREDES, DUAS DEMÃOS. AF_04/2023</t>
  </si>
  <si>
    <t>CHUVEIRO ELÉTRICO COMUM CORPO PLÁSTICO, TIPO DUCHA - FORNECIMENTO E INSTALAÇÃO. AF_01/2020</t>
  </si>
  <si>
    <t>CUBA DE EMBUTIR RETANGULAR DE AÇO INOXIDÁVEL, 46 X 30 X 12 CM - FORNECIMENTO E INSTALAÇÃO. AF_01/2020</t>
  </si>
  <si>
    <t>TORNEIRA CROMADA 1/2" OU 3/4" PARA TANQUE, PADRÃO POPULAR - FORNECIMENTO E INSTALAÇÃO. AF_01/2020</t>
  </si>
  <si>
    <t>BARRA DE APOIO RETA, EM ACO INOX POLIDO, COMPRIMENTO 80 CM, FIXADA NA PAREDE - FORNECIMENTO E INSTALAÇÃO. AF_01/2020</t>
  </si>
  <si>
    <t>BARRA DE APOIO RETA, EM ACO INOX POLIDO, COMPRIMENTO 70 CM, FIXADA NA PAREDE - FORNECIMENTO E INSTALAÇÃO. AF_01/2020</t>
  </si>
  <si>
    <t>REGISTRO DE ESFERA, PVC, SOLDÁVEL, COM VOLANTE, DN 50 MM - FORNECIMENTO E INSTALAÇÃO. AF_08/2021</t>
  </si>
  <si>
    <t>REGISTRO DE GAVETA BRUTO, LATÃO, ROSCÁVEL, 3/4", COM ACABAMENTO E CANOPLA CROMADOS - FORNECIMENTO E INSTALAÇÃO. AF_08/2021</t>
  </si>
  <si>
    <t>CURVA 90 GRAUS, PVC, SOLDÁVEL, DN 25MM, INSTALADO EM PRUMADA DE ÁGUA - FORNECIMENTO E INSTALAÇÃO. AF_06/2022</t>
  </si>
  <si>
    <t>LUVA DE CORRER, PVC, SOLDÁVEL, DN 25MM, INSTALADO EM PRUMADA DE ÁGUA - FORNECIMENTO E INSTALAÇÃO. AF_06/2022</t>
  </si>
  <si>
    <t>TÊ DE REDUÇÃO, PVC, SOLDÁVEL, DN 50MM X 25MM, INSTALADO EM PRUMADA DE ÁGUA - FORNECIMENTO E INSTALAÇÃO. AF_06/2022</t>
  </si>
  <si>
    <t>JOELHO 90 GRAUS COM BUCHA DE LATÃO, PVC, SOLDÁVEL, DN 25MM, X 3/4 INSTALADO EM RAMAL OU SUB-RAMAL DE ÁGUA - FORNECIMENTO E INSTALAÇÃO. AF_06/2022</t>
  </si>
  <si>
    <t>CJ</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</si>
  <si>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</si>
  <si>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</si>
  <si>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</si>
  <si>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</si>
  <si>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</si>
  <si>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</si>
  <si>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</si>
  <si>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SÉRIE NORMAL, ESGOTO PREDIAL, DN 100 X 50 MM, JUNTA ELÁSTICA, FORNECIDO E INSTALADO EM PRUMADA DE ESGOTO SANITÁRIO OU VENTILAÇÃO. AF_08/2022</t>
  </si>
  <si>
    <t>TE,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</si>
  <si>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</si>
  <si>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LUVA SIMPLES, PVC, SERIE R, ÁGUA PLUVIAL, DN 100 MM, JUNTA ELÁSTICA, FORNECIDO E INSTALADO EM CONDUTORES VERTICAIS DE ÁGUAS PLUVIAIS. AF_06/2022</t>
  </si>
  <si>
    <t>CAIXA RETANGULAR 4" X 2" MÉDIA (1,30 M DO PISO), PVC, INSTALADA EM PAREDE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</si>
  <si>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</si>
  <si>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</si>
  <si>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</si>
  <si>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COM INTERRUPTOR PARALELO (1 MÓDULO), 10A/250V, INCLUINDO SUPORTE E PLACA - FORNECIMENTO E INSTALAÇÃO. AF_03/2023</t>
  </si>
  <si>
    <t>INTERRUPTOR SIMPLES (1 MÓDULO), 10A/250V, INCLUINDO SUPORTE E PLACA - FORNECIMENTO E INSTALAÇÃO. AF_03/2023</t>
  </si>
  <si>
    <t>TOMADA MÉDIA DE EMBUTIR (1 MÓDULO), 2P+T 10 A, INCLUINDO SUPORTE E PLACA - FORNECIMENTO E INSTALAÇÃO. AF_03/2023</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</si>
  <si>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</si>
  <si>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</si>
  <si>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</si>
  <si>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TRIPOLAR TIPO DIN, CORRENTE NOMINAL DE 16A - FORNECIMENTO E INSTALAÇÃO. AF_07/2025</t>
  </si>
  <si>
    <t>QUADRO DE DISTRIBUIÇÃO DE ENERGIA EM CHAPA DE AÇO GALVANIZADO, DE EMBUTIR, COM BARRAMENTO TRIFÁSICO, PARA 40 DISJUNTORES DIN 100A - FORNECIMENTO E INSTALAÇÃO. AF_07/2025</t>
  </si>
  <si>
    <t>PLANTIO DE GRAMA ESMERALDA OU SÃO CARLOS OU CURITIBANA, EM PLACAS. AF_07/2024</t>
  </si>
  <si>
    <t>MOBILIZAÇÃO E DESMOBILIZAÇÃO - CENTROS URBANOS</t>
  </si>
  <si>
    <t>ED-50394</t>
  </si>
  <si>
    <t>MOBILIZAÇÃO E DESMOBILIZAÇÃO DE OBRA EM CENTRO URBANO OU REGIÃO LIMÍTROFE COM VALOR ACIMA DE 3.000.000,01</t>
  </si>
  <si>
    <t>%</t>
  </si>
  <si>
    <t xml:space="preserve">ADMINISTRAÇÃO LOCAL </t>
  </si>
  <si>
    <t>COMPOSIÇÃO</t>
  </si>
  <si>
    <t>ART-OBRA-002</t>
  </si>
  <si>
    <t>ART DE OBRAS PARA CONTRATOS ACIMA DE R$15.000,00</t>
  </si>
  <si>
    <t>H</t>
  </si>
  <si>
    <t>ENCARREGADO GERAL COM ENCARGOS COMPLEMENTARES</t>
  </si>
  <si>
    <t>SERVIÇOS PRELIMINARES</t>
  </si>
  <si>
    <t>IDENTIFICAÇÃO DA OBRA</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</si>
  <si>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</si>
  <si>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</si>
  <si>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TAPUME</t>
  </si>
  <si>
    <t>TOPOGRAFIA</t>
  </si>
  <si>
    <t>SUDECAP</t>
  </si>
  <si>
    <t>43.01.03</t>
  </si>
  <si>
    <t>EQUIPE DE TOPOGRAFIA - OBRA</t>
  </si>
  <si>
    <t>CANTEIRO DE OBRAS - CONTAINER</t>
  </si>
  <si>
    <t>ED-50137</t>
  </si>
  <si>
    <t>MOBILIZAÇÃO E DESMOBILIZAÇÃO DE CONTAINER, INCLUSIVE CARGA, DESCARGA E TRANSPORTE EM CAMINHÃO CARROCERIA COM GUINDAUTO (MUNCK), EXCLUSIVE LOCAÇÃO DO CONTAINER</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</si>
  <si>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</si>
  <si>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</si>
  <si>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</si>
  <si>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</si>
  <si>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01.10.02</t>
  </si>
  <si>
    <t>BANHEIRO QUÍMICO E REBOQUE PARA TRANSPORTE DE BANHEIRO QUÍMICO</t>
  </si>
  <si>
    <t>ED-16342</t>
  </si>
  <si>
    <t>LIGAÇÃO PROVISÓRIA DE ENERGIA ELÉTRICA PARA CONTAINER</t>
  </si>
  <si>
    <t>ED-16341</t>
  </si>
  <si>
    <t>LIGAÇÃO PROVISÓRIA DE ÁGUA E ESGOTO PARA CONTAINER (ESCRITÓRIO DE OBRA)</t>
  </si>
  <si>
    <t>ED-50150</t>
  </si>
  <si>
    <t>LIGAÇÃO DE ÁGUA PROVISÓRIA PARA CANTEIRO,  INCLUSIVE HIDRÔMETRO E CAVALETE PARA MEDIÇÃO DE ÁGUA - ENTRADA PRINCIPAL, EM AÇO GALVANIZADO DN 20MM (1/2") - PADRÃO CONCESSIONÁRIA</t>
  </si>
  <si>
    <t>ED-50151</t>
  </si>
  <si>
    <t>LIGAÇÃO PROVISÓRIA COM ENTRADA DE ENERGIA AÉREA, PADRÃO CEMIG, CARGA INSTALADA DE 15,1KVA ATÉ 30KVA, TRIFÁSICO, COM SAÍDA SUBTERRÂNEA, INCLUSIVE POSTE, CAIXA PARA MEDIDOR, DISJUNTOR, BARRAMENTO, ATERRAMENTO E ACESSÓRIOS</t>
  </si>
  <si>
    <t>MOVIMENTAÇÃO DE TERRA</t>
  </si>
  <si>
    <t>ESCAVAÇÃO HORIZONTAL EM SOLO DE 1A CATEGORIA COM TRATOR DE ESTEIRAS (150HP/LÂMINA: 3,18M3). AF_07/2020</t>
  </si>
  <si>
    <t>SICRO</t>
  </si>
  <si>
    <t>ESCAVAÇÃO EM MATERIAL DE 3ª CATEGORIA</t>
  </si>
  <si>
    <t>ED-51098</t>
  </si>
  <si>
    <t>COMPACTAÇÃO MECÂNICA DE ATERRO COM ROLO VIBRATÓRIO A 95% DO PROCTOR NORMAL, INCLUSIVE ESPALHAMENTO</t>
  </si>
  <si>
    <t>EMPRÉSTIMO</t>
  </si>
  <si>
    <t>CARGA, MANOBRA E DESCARGA DE SOLOS E MATERIAIS GRANULARES EM CAMINHÃO BASCULANTE 10 M³ - CARGA COM ESCAVADEIRA HIDRÁULICA (CAÇAMBA DE 1,20 M³ / 155 HP) E DESCARGA LIVRE (UNIDADE: M3). AF_07/2020</t>
  </si>
  <si>
    <t>TRANSPORTE COM CAMINHÃO BASCULANTE DE 10 M³, EM VIA URBANA PAVIMENTADA, DMT ATÉ 30 KM (UNIDADE: M3XKM). AF_07/2020</t>
  </si>
  <si>
    <t>M3XKM</t>
  </si>
  <si>
    <t>REMOÇÕES DE PEDRAS</t>
  </si>
  <si>
    <t>ED-50703</t>
  </si>
  <si>
    <t>LIMPEZA DE TERRENO, INCLUSIVE CAPINA, RASTELAMENTO COM AFASTAMENTO ATÉ VINTE (20) METROS E QUEIMA CONTROLADA</t>
  </si>
  <si>
    <t>BOTA FORA</t>
  </si>
  <si>
    <t>CARGA, MANOBRA E DESCARGA DE SOLOS E MATERIAIS GRANULARES EM CAMINHÃO BASCULANTE 10 M³ - CARGA COM PÁ CARREGADEIRA (CAÇAMBA DE 1,7 A 2,8 M³ / 128 HP) E DESCARGA LIVRE (UNIDADE: M3). AF_07/2020</t>
  </si>
  <si>
    <t>ESTACA ESCAVADA</t>
  </si>
  <si>
    <t>04.04.01</t>
  </si>
  <si>
    <t>MOBILIZAÇÃO E DESMOBILIZAÇÃO DE EQUIPAMENTO</t>
  </si>
  <si>
    <t>ED-29802</t>
  </si>
  <si>
    <t>PERFURAÇÃO MECÂNICA DE ESTACA TIPO TRADO ROTATIVO, INCLUSIVE AFASTAMENTO LATERAL, EXCLUSIVE ARMAÇÃO, CONCRETO ESTRUTURAL, TRANSPORTE E RETIRADA DO MATERIAL ESCAVADO</t>
  </si>
  <si>
    <t>ED-49805</t>
  </si>
  <si>
    <t>FORNECIMENTO DE CONCRETO ESTRUTURAL, USINADO BOMBEADO, COM FCK 25MPA, INCLUSIVE LANÇAMENTO, ADENSAMENTO E ACABAMENTO (FUNDAÇÃO)</t>
  </si>
  <si>
    <t>ED-48298</t>
  </si>
  <si>
    <t>CORTE, DOBRA E MONTAGEM DE AÇO CA-50/60, INCLUSIVE ESPAÇADOR</t>
  </si>
  <si>
    <t>ARRASAMENTO MECANICO DE ESTACA DE CONCRETO ARMADO, DIAMETROS DE ATÉ 40 CM. AF_05/2021</t>
  </si>
  <si>
    <t>BLOCOS</t>
  </si>
  <si>
    <t>ESCAVAÇÃO MANUAL PARA BLOCO DE COROAMENTO OU SAPATA (INCLUINDO ESCAVAÇÃO PARA COLOCAÇÃO DE FÔRMAS). AF_01/2024</t>
  </si>
  <si>
    <t>PREPARO DE FUNDO DE VALA COM LARGURA MENOR QUE 1,5 M (ACERTO DO SOLO NATURAL). AF_08/2020</t>
  </si>
  <si>
    <t>FABRICAÇÃO, MONTAGEM E DESMONTAGEM DE FÔRMA PARA BLOCO DE COROAMENTO, EM CHAPA DE MADEIRA COMPENSADA RESINADA, E=17 MM, 4 UTILIZAÇÕES. AF_01/2024</t>
  </si>
  <si>
    <t>LASTRO DE CONCRETO MAGRO, APLICADO EM BLOCOS DE COROAMENTO OU SAPATAS. AF_01/2024</t>
  </si>
  <si>
    <t>BALDRAMES</t>
  </si>
  <si>
    <t>ESCAVAÇÃO MANUAL PARA VIGA BALDRAME OU SAPATA CORRIDA (INCLUINDO ESCAVAÇÃO PARA COLOCAÇÃO DE FÔRMAS). AF_01/2024</t>
  </si>
  <si>
    <t>FABRICAÇÃO, MONTAGEM E DESMONTAGEM DE FÔRMA PARA VIGA BALDRAME, EM CHAPA DE MADEIRA COMPENSADA RESINADA, E=17 MM, 4 UTILIZAÇÕES. AF_01/2024</t>
  </si>
  <si>
    <t>ED-49787</t>
  </si>
  <si>
    <t>FORNECIMENTO DE CONCRETO ESTRUTURAL, PREPARADO EM OBRA COM BETONEIRA, COM FCK 25MPA, INCLUSIVE LANÇAMENTO, ADENSAMENTO E ACABAMENTO (FUNDAÇÃO)</t>
  </si>
  <si>
    <t>ED-51134</t>
  </si>
  <si>
    <t>TRANSPORTE DE MATERIAL DE QUALQUER NATUREZA COM CARRINHO DE MÃO, COM DISTÂNCIAS MAIORES QUE 50M E MENORES OU IGUAIS A 100M, INCLUSIVE CARGA/DESGARGA</t>
  </si>
  <si>
    <t>ED-51125</t>
  </si>
  <si>
    <t>TRANSPORTE DE MATERIAL DEMOLIDO EM CAÇAMBA, EXCLUSIVE CARGA MANUAL OU MECÂNICA</t>
  </si>
  <si>
    <t>ED-48196</t>
  </si>
  <si>
    <t>ALVENARIA DE VEDAÇÃO COM BLOCO DE CONCRETO, ESP. 19CM, INCLUSIVE ARGAMASSA PARA ASSENTAMENTO</t>
  </si>
  <si>
    <t>ED-50174</t>
  </si>
  <si>
    <t>IMPERMEABILIZAÇÃO COM EMULSÃO ASFÁLTICA, DUAS (2) DEMÃOS</t>
  </si>
  <si>
    <t>CONTENÇÕES 1, 2 e 3</t>
  </si>
  <si>
    <t>ED-49812</t>
  </si>
  <si>
    <t xml:space="preserve">LASTRO DE CONCRETO MAGRO, INCLUSIVE TRANSPORTE, LANÇAMENTO E ADENSAMENTO </t>
  </si>
  <si>
    <t>ED-50167</t>
  </si>
  <si>
    <t>IMPERMEABILIZAÇÃO COM ARGAMASSA COM ADITIVO, TRAÇO 1:3 (CIMENTO E AREIA), ESP.25MM, COM PREPARO MECANIZADO</t>
  </si>
  <si>
    <t>ED-49638</t>
  </si>
  <si>
    <t>FORNECIMENTO DE CONCRETO ESTRUTURAL, USINADO BOMBEADO, COM FCK 25MPA, INCLUSIVE LANÇAMENTO, ADENSAMENTO E ACABAMENTO</t>
  </si>
  <si>
    <t>CONTENÇÕES 4 e 5</t>
  </si>
  <si>
    <t>SAPATA CORRIDA CONTENÇÃO 4</t>
  </si>
  <si>
    <t>FABRICAÇÃO, MONTAGEM E DESMONTAGEM DE FÔRMA PARA SAPATA CORRIDA, EM CHAPA DE MADEIRA COMPENSADA RESINADA, E=17 MM, 4 UTILIZAÇÕES. AF_01/2024</t>
  </si>
  <si>
    <t>ESTACA ESCAVADA - CONTENÇÃO 5</t>
  </si>
  <si>
    <t>BALDRAMES - CONTENÇÃO 5</t>
  </si>
  <si>
    <t>BLOCO - CONTENÇÃO 5</t>
  </si>
  <si>
    <t>ESTACA ESCAVADA - MURETA</t>
  </si>
  <si>
    <t>BALDRAMES - MURETA</t>
  </si>
  <si>
    <t>SUPERESTRUTURA</t>
  </si>
  <si>
    <t>MONTAGEM E DESMONTAGEM DE FÔRMA DE VIGA, ESCORAMENTO METÁLICO, PÉ-DIREITO SIMPLES, EM CHAPA DE MADEIRA PLASTIFICADA, 14 UTILIZAÇÕES. AF_09/2020</t>
  </si>
  <si>
    <t>MONTAGEM E DESMONTAGEM DE FÔRMA DE PILARES RETANGULARES E ESTRUTURAS SIMILARES, PÉ-DIREITO SIMPLES, EM CHAPA DE MADEIRA COMPENSADA RESINADA, 4 UTILIZAÇÕES. AF_09/2020</t>
  </si>
  <si>
    <t>MONTAGEM E DESMONTAGEM DE FÔRMA DE LAJE MACIÇA, PÉ-DIREITO SIMPLES, EM CHAPA DE MADEIRA COMPENSADA RESINADA E CIMBRAMENTO DE MADEIRA, 4 UTILIZAÇÕES. AF_03/2022</t>
  </si>
  <si>
    <t>VERGAS E CONTRA VERGAS</t>
  </si>
  <si>
    <t>VERGA MOLDADA IN LOCO COM UTILIZAÇÃO DE BLOCOS CANALETA, ESPESSURA DE *15* CM. AF_03/2024</t>
  </si>
  <si>
    <t>CONTRAVERGA MOLDADA IN LOCO COM UTILIZAÇÃO DE BLOCOS CANALETA, ESPESSURA DE *15* CM. AF_03/2024</t>
  </si>
  <si>
    <t>FERRO CABELO</t>
  </si>
  <si>
    <t>MRC-UBS-250</t>
  </si>
  <si>
    <t>APLICAÇÃO DE ADESIVO ESTRUTURAL BASE RESINA EPOXI, FLUIDO, SIKADUR 32 (CONSUMO=1,67 KG/M² P/ 1MM DE ESP), SIKA OU SIMILAR, APLICAÇÃO:ANCORAGEM DE CABOS,COLAGEM ELEMENTOS PRE-MOLDADOS,FIXAÇÃO DE CHUMBADORES,JUNTAS DE CONCRETAGEM(FRIAS), ETC. - BASEADA EM ORSE (8215)</t>
  </si>
  <si>
    <t>PERFURAÇÃO EM CONCRETO COM MARTELETE ELÉTRICO - D = 10 MM</t>
  </si>
  <si>
    <t>ESCADA</t>
  </si>
  <si>
    <t>JUNTA DE DILATAÇÃO</t>
  </si>
  <si>
    <t>TRATAMENTO DE JUNTA DE DILATAÇÃO, COM TARUGO DE POLIETILENO E SELANTE PU, INCLUSO PREENCHIMENTO COM ESPUMA EXPANSIVA PU. AF_09/2023</t>
  </si>
  <si>
    <t>ED-50579</t>
  </si>
  <si>
    <t>APLICAÇÃO DE SELANTE, MASTIQUE ELÁSTICO, EM JUNTA DE DILAÇÃO, DIMENSÃO (20X10)MM, FATOR DE FORMA 1:2, EXCLUSIVE DELIMITADOR DE PROFUNDIDADE</t>
  </si>
  <si>
    <t>SUPERESTRUTURA - CONTENÇÃO 5</t>
  </si>
  <si>
    <t>SUPERESTRUTURA - MURETA</t>
  </si>
  <si>
    <t>PISO ARMADO</t>
  </si>
  <si>
    <t>ED-51123</t>
  </si>
  <si>
    <t>REGULARIZAÇÃO MANUAL E COMPACTAÇÃO MECANIZADA DE TERRENO COM PLACA VIBRATÓRIA, EXCLUSIVE DESMATAMENTO, DESTOCAMENTO, LIMPEZA/ROÇADA DO TERRENO</t>
  </si>
  <si>
    <t>MRC-UBS-251</t>
  </si>
  <si>
    <t>LASTRO DE BRITA TRATADA COM CIMENTO, APLICADO EM PISOS OU LAJES SOBRE SOLO, ESPESSURA DE 5CM - BASEADO EM SINAPI (96622)</t>
  </si>
  <si>
    <t>ED-50600</t>
  </si>
  <si>
    <t>APLICAÇÃO DE LONA PRETA, ESP. 150 MICRAS, INCLUSIVE FORNECIMENTO</t>
  </si>
  <si>
    <t>ARMAÇÃO PARA EXECUÇÃO DE RADIER, PISO DE CONCRETO OU LAJE SOBRE SOLO, COM USO DE TELA Q-92. AF_09/2021</t>
  </si>
  <si>
    <t>ED-49637</t>
  </si>
  <si>
    <t>FORNECIMENTO DE CONCRETO ESTRUTURAL, USINADO BOMBEADO, COM FCK 20MPA, INCLUSIVE LANÇAMENTO, ADENSAMENTO E ACABAMENTO</t>
  </si>
  <si>
    <t>FABRICAÇÃO, MONTAGEM E DESMONTAGEM DE FORMA PARA RADIER, PISO DE CONCRETO OU LAJE SOBRE SOLO, EM MADEIRA SERRADA, 4 UTILIZAÇÕES. AF_09/2021</t>
  </si>
  <si>
    <t>CARGA E TRANSPORTE DOS AGREGADOS</t>
  </si>
  <si>
    <t>JUNTAS</t>
  </si>
  <si>
    <t>EXECUÇÃO DE JUNTAS DE CONTRAÇÃO PARA PAVIMENTOS DE CONCRETO. AF_04/2022</t>
  </si>
  <si>
    <t>ED-50235</t>
  </si>
  <si>
    <t>TRATAMENTO DE JUNTA DE DILATAÇÃO COM ISOPOR,  ESP. 20 MM, PROFUNDIDADE DE 10-15CM, EXCLUSIVE SELANTE</t>
  </si>
  <si>
    <t>ESTRUTURAS METÁLICA</t>
  </si>
  <si>
    <t>COBERTURAS 1,2,3,4</t>
  </si>
  <si>
    <t>ED-49664</t>
  </si>
  <si>
    <t>FORNECIMENTO DE ESTRUTURA METÁLICA EM PERFIL LAMINADO, INCLUSIVE FABRICAÇÃO, TRANSPORTE, MONTAGEM E APLICAÇÃO DE FUNDO PREPARADOR ANTICORROSIVO EM SUPERFÍCIE METÁLICA, UMA (1) DEMÃO</t>
  </si>
  <si>
    <t>ED-50497</t>
  </si>
  <si>
    <t>PINTURA ESMALTE BASE SOLVENTE EM ESTRUTURA METÁLICA, DUAS (2) DEMÃOS, COM APLICAÇÃO MANUAL, INCLUSIVE UMA (1) DEMÃO FUNDO GALVANIZADO</t>
  </si>
  <si>
    <t>ED-48428</t>
  </si>
  <si>
    <t>COBERTURA EM TELHA METÁLICA GALVANIZADA TRAPEZOIDAL, TIPO SIMPLES, ESP. 0,50MM, ACABAMENTO NATURAL, INCLUSIVE ACESSÓRIOS PARA FIXAÇÃO, FORNECIMENTO E INSTALAÇÃO</t>
  </si>
  <si>
    <t>MRC-UBS-111</t>
  </si>
  <si>
    <t>CHUMBADOR MECANICO 5/16"X82MM - BASEADO EM ORSE (9819)</t>
  </si>
  <si>
    <t>MRC-UBS-114</t>
  </si>
  <si>
    <t>PARAFUSO SEXTAVADO -5/16 X 1.1/4, INCLUSO PORCA E ARRUELA - BASEADA DA ORSE (11034)</t>
  </si>
  <si>
    <t>MRC-UBS-110</t>
  </si>
  <si>
    <t>FITA BUTULICA PARA VEDAÇÃO ,FORNECIMENTO E INSTALAÇÃO - BASEADO EM EMOP (16.035.0005-A)</t>
  </si>
  <si>
    <t>08.15.40</t>
  </si>
  <si>
    <t>CUMEEIRA METALICA GALVANIZADA TRAPEZOIDAL E= 0,50MM (SIMPLES) ADP REF 100326</t>
  </si>
  <si>
    <t>MRC-UBS-112</t>
  </si>
  <si>
    <t>PARAFUSO AUTOBROCANTE 1/4-14 X7/8" - BASEADA DA ORSE (11034)</t>
  </si>
  <si>
    <t>MRC-UBS-113</t>
  </si>
  <si>
    <t>PARAFUSO AUTOBROCANTE 12 -14 X 3/4" - BASEADA DA ORSE (11034)</t>
  </si>
  <si>
    <t>ARQUITETURA</t>
  </si>
  <si>
    <t>ANDAIME FACHADEIRO</t>
  </si>
  <si>
    <t>ED-9075</t>
  </si>
  <si>
    <t>FORNECIMENTO DE ANDAIME METÁLICO PARA FACHADA (LOCAÇÃO), INCLUSIVE PISO METÁLICO E SAPATAS, EXCLUSIVE MONTAGEM E DESMONTAGEM</t>
  </si>
  <si>
    <t>MONTAGEM E DESMONTAGEM DE ANDAIME MODULAR FACHADEIRO, COM PISO METÁLICO, PARA EDIFÍCIOS COM MULTIPLOS PAVIMENTOS (EXCLUSIVE ANDAIME E LIMPEZA). AF_03/2024</t>
  </si>
  <si>
    <t>ANDAIME (INTERIOR)</t>
  </si>
  <si>
    <t>ED-28533</t>
  </si>
  <si>
    <t>ANDAIME EM CAVALETE METÁLICO PARA FORRO OU SERVIÇO EM ALTURA INTERNO, COM CHAPA DE COMPENSADO E TÁBUA, COM REAPROVEITAMENTO, INCLUSIVE MONTAGEM/DESMONTAGEM E REMANEJAMENTO</t>
  </si>
  <si>
    <t>ALVENARIA DE VEDAÇÃO DE BLOCOS CERÂMICOS FURADOS NA VERTICAL DE 9X19X39 CM (ESPESSURA 9 CM) E ARGAMASSA DE ASSENTAMENTO COM PREPARO EM BETONEIRA. AF_12/2021</t>
  </si>
  <si>
    <t>ALVENARIA DE VEDAÇÃO DE BLOCOS CERÂMICOS FURADOS NA VERTICAL DE 19X19X39 CM (ESPESSURA 19 CM) E ARGAMASSA DE ASSENTAMENTO COM PREPARO EM BETONEIRA. AF_12/2021</t>
  </si>
  <si>
    <t>ALVENARIA DE VEDAÇÃO DE BLOCOS VAZADOS DE CONCRETO DE 14X19X39 CM (ESPESSURA 14 CM) E ARGAMASSA DE ASSENTAMENTO COM PREPARO EM BETONEIRA. AF_12/2021</t>
  </si>
  <si>
    <t>PAREDE COM SISTEMA EM CHAPAS DE GESSO PARA DRYWALL, USO INTERNO, COM DUAS FACES SIMPLES E ESTRUTURA METÁLICA COM GUIAS SIMPLES, SEM VÃOS. AF_07/2023_PS</t>
  </si>
  <si>
    <t>COBOGÓ</t>
  </si>
  <si>
    <t>ALVENARIA DE VEDAÇÃO COM ELEMENTO VAZADO DE CERÂMICA (COBOGÓ) DE 7X20X20CM E ARGAMASSA DE ASSENTAMENTO COM PREPARO EM BETONEIRA. AF_05/2020</t>
  </si>
  <si>
    <t>ACABAMENTOS</t>
  </si>
  <si>
    <t>CHAPISCO APLICADO EM ALVENARIA E ESTRUTURAS DE CONCRETO INTERNAS, COM EQUIPAMENTO DE PROJEÇÃO. ARGAMASSA TRAÇO 1:3 COM PREPARO EM BETONEIRA 400 L. AF_10/2022</t>
  </si>
  <si>
    <t>ED-50732</t>
  </si>
  <si>
    <t>EMBOÇO COM ARGAMASSA, TRAÇO 1:6 (CIMENTO E AREIA), ESP. 20MM, APLICAÇÃO MANUAL, INCLUSIVE ARGAMASSA COM PREPARO MECANIZADO, EXCLUSIVE CHAPISCO</t>
  </si>
  <si>
    <t>ED-6282</t>
  </si>
  <si>
    <t>REBOCO COM ARGAMASSA, TRAÇO 1:2:8 (CIMENTO, CAL E AREIA), ESP. 25MM, APLICAÇÃO MANUAL, INCLUSIVE ARGAMASSA COM PREPARO MECANIZADO</t>
  </si>
  <si>
    <t>PISOS</t>
  </si>
  <si>
    <t>40.43.01</t>
  </si>
  <si>
    <t>CORTE MECAN. C/ SERRA CIRCULAR EM CONCRETO/ASFALTO</t>
  </si>
  <si>
    <t>ED-50590</t>
  </si>
  <si>
    <t>LAJE DE TRANSIÇÃO EM CONCRETO PREPARADO EM OBRA COM BETONEIRA COM FCK DE 10MPA, ESP. 8CM, EXCLUSIVE ARMAÇÃO, INCLUSIVE ACABAMENTO SARRAFEADO</t>
  </si>
  <si>
    <t>ED-50566</t>
  </si>
  <si>
    <t>CONTRAPISO DESEMPENADO COM ARGAMASSA, TRAÇO 1:3 (CIMENTO E AREIA), ESP. 20MM, INCLUSIVE ARGAMASSA COM PREPARO MECANIZADO</t>
  </si>
  <si>
    <t>EXECUÇÃO DE PAVIMENTO EM PISO INTERTRAVADO, COM BLOCO RETANGULAR COR NATURAL DE 20 X 10 CM, ESPESSURA 8 CM. AF_10/2022</t>
  </si>
  <si>
    <t>40.32.22</t>
  </si>
  <si>
    <t>REGULARIZACAO E COMPACTACAO MANUAL DE TERRENO</t>
  </si>
  <si>
    <t>CARGA, MANOBRA E DESCARGA DE SOLOS E MATERIAIS GRANULARES EM CAMINHÃO BASCULANTE 14 M³ - CARGA COM ESCAVADEIRA HIDRÁULICA (CAÇAMBA DE 1,20 M³ / 155 HP) E DESCARGA LIVRE (UNIDADE: M3). AF_07/2020</t>
  </si>
  <si>
    <t>TRANSPORTE COM CAMINHÃO BASCULANTE DE 14 M³, EM VIA URBANA PAVIMENTADA, DMT ATÉ 30 KM (UNIDADE: M3XKM). AF_07/2020</t>
  </si>
  <si>
    <t>TRANSPORTE COM CAMINHÃO CARROCERIA 9T, EM VIA URBANA PAVIMENTADA, DMT ATÉ 30KM (UNIDADE: TXKM). AF_07/2020</t>
  </si>
  <si>
    <t>TXKM</t>
  </si>
  <si>
    <t>ED-50518</t>
  </si>
  <si>
    <t>PINTURA PARA SINALIZAÇÃO DE VAGA DE ESTACIONAMENTO PARA PORTADORES DE NECESSIDADES ESPECIAIS SOBRE PAVIMENTAÇÃO URBANA, DUAS (2) DEMÃOS, COM APLICAÇÃO MANUAL, INCLUSIVE ÁREA DE PROTEÇÃO DE ESTACIONAMENTO</t>
  </si>
  <si>
    <t>PINTURAS</t>
  </si>
  <si>
    <t>PAREDES EXTERNAS</t>
  </si>
  <si>
    <t>ED-50451</t>
  </si>
  <si>
    <t>PINTURA ACRÍLICA EM PAREDE, DUAS (2) DEMÃOS, COM APLICAÇÃO MANUAL, EXCLUSIVE SELADOR ACRÍLICO E MASSA ACRÍLICA/CORRIDA (PVA)</t>
  </si>
  <si>
    <t>PAREDES INTERNAS</t>
  </si>
  <si>
    <t>ED-50474</t>
  </si>
  <si>
    <t>EMASSAMENTO EM PAREDE COM MASSA ACRÍLICA, DUAS (2) DEMÃOS, INCLUSIVE LIXAMENTO PARA PINTURA</t>
  </si>
  <si>
    <t>BLOCO ESTRUTURAL</t>
  </si>
  <si>
    <t>LAJE EMASSADA</t>
  </si>
  <si>
    <t>ED-50515</t>
  </si>
  <si>
    <t>PREPARAÇÃO PARA EMASSAMENTO OU PINTURA (LÁTEX/ACRÍLICA) EM TETO, INCLUSIVE UMA (1) DEMÃO DE SELADOR ACRÍLICO</t>
  </si>
  <si>
    <t>EMASSAMENTO COM MASSA LÁTEX, APLICAÇÃO EM TETO, DUAS DEMÃOS, LIXAMENTO MANUAL. AF_04/2023</t>
  </si>
  <si>
    <t>PINTURA LÁTEX ACRÍLICA STANDARD, APLICAÇÃO MANUAL EM TETO, DUAS DEMÃOS. AF_04/2023</t>
  </si>
  <si>
    <t>ED-50483</t>
  </si>
  <si>
    <t>EMASSAMENTO EM PAREDE EM CHAPA DE GESSO ACARTONADO (DRYWALL) COM MASSA ACRÍLICA, UMA (1) DEMÃO, INCLUSIVE LIXAMENTO PARA PINTURA</t>
  </si>
  <si>
    <t>REVESTIMENTO</t>
  </si>
  <si>
    <t>ED-50612</t>
  </si>
  <si>
    <t>PISO EM GRANILITE/MARMORITE, ESP. 8MM, ACABAMENTO POLIDO, COR CINZA, MODULAÇÃO DE (1X1)M, INCLUSIVE JUNTA ALUMÍNIO, RESINA E POLIMENTO MECANIZADO</t>
  </si>
  <si>
    <t>ED-50616</t>
  </si>
  <si>
    <t>PISO EM GRANILITE/MARMORITE, ESP. 8MM, ACABAMENTO LAVADO TIPO FULGET, COR NATURAL, MODULAÇÃO DE (1X1)M, INCLUSO JUNTA PLÁSTICA</t>
  </si>
  <si>
    <t>ED-50624</t>
  </si>
  <si>
    <t>PISO PODOTÁTIL DE BORRACHA, ALERTA OU DIRECIONAL, ESP. 5MM, COLORIDA, INCLUSIVE ASSENTAMENTO COM COLA DE CONTATO</t>
  </si>
  <si>
    <t>ED-9081</t>
  </si>
  <si>
    <t>REVESTIMENTO COM CERÂMICA APLICADO EM PAREDE, ACABAMENTO ESMALTADO, AMBIENTE INTERNO/EXTERNO, PADRÃO EXTRA, DIMENSÃO DA PEÇA ATÉ 2025 CM2, PEI III, ASSENTAMENTO COM ARGAMASSA INDUSTRIALIZADA, INCLUSIVE REJUNTAMENTO</t>
  </si>
  <si>
    <t>14.17.26</t>
  </si>
  <si>
    <t>REVESTIMENTO DE PAREDES INTERNAS, COM PORCELANATO, DIMENSÕES APROXIMADAS DE 30 X 60CM, APLICADAS A MEIA ALTURA DAS PAREDES REF 87275</t>
  </si>
  <si>
    <t>FORRO DE GESSO</t>
  </si>
  <si>
    <t>08.22.05</t>
  </si>
  <si>
    <t>FORRO DE GESSO EM PLACAS ACARTONADAS, EXCLUSIVE TABICA</t>
  </si>
  <si>
    <t>ED-50486</t>
  </si>
  <si>
    <t>EMASSAMENTO EM FORRO DE GESSO COM MASSA CORRIDA (PVA), UMA (1) DEMÃO, INCLUSIVE LIXAMENTO PARA PINTURA</t>
  </si>
  <si>
    <t>ED-28454</t>
  </si>
  <si>
    <t>PERFIL TABICA GALVANIZADO, TIPO LISA, COM ACABAMENTO EM PINTURA, NA COR BRANCA, PARA FORRO EM CHAPA DE GESSO ACARTONADO, INCLUSIVE ACESSÓRIOS DE FIXAÇÃO</t>
  </si>
  <si>
    <t>PORTAS</t>
  </si>
  <si>
    <t>13.55.01</t>
  </si>
  <si>
    <t>ALÇAPÃO - 60 X 60CM, CAIXILHO CHAPA 18</t>
  </si>
  <si>
    <t>PORTA DE ALUMÍNIO DE ABRIR COM LAMBRI, COM GUARNIÇÃO, FIXAÇÃO COM PARAFUSOS - FORNECIMENTO E INSTALAÇÃO. AF_12/2019</t>
  </si>
  <si>
    <t>PORTA EM ALUMÍNIO DE ABRIR TIPO VENEZIANA COM GUARNIÇÃO, FIXAÇÃO COM PARAFUSOS - FORNECIMENTO E INSTALAÇÃO. AF_12/2019</t>
  </si>
  <si>
    <t>MRC-UBS-305</t>
  </si>
  <si>
    <t>FORNECIMENTO E ASSENTAMENTO DE PORTA EM ALUMÍNIODE ABRIR, DE 1,60X2,60M E VIDRO DE 0,5X1,40M, ACABAMENTO ANODIZADO NATURAL, INCLUSIVE FECHADURA E MARCO - BASEADO EM (ED-7576)</t>
  </si>
  <si>
    <t>MRC-UBS-306</t>
  </si>
  <si>
    <t>FORNECIMENTO E ASSENTAMENTO DE PORTA EM ALUMÍNIODE ABRIR, DE 1,20X2,10M E VIDRO DE 0,28X1,67M, ACABAMENTO ANODIZADO NATURAL, INCLUSIVE FECHADURA E MARCO - BASEADO EM (ED-7576)</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</si>
  <si>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</si>
  <si>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</si>
  <si>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MRC-UBS-307</t>
  </si>
  <si>
    <t>PORTA LISA COM BALCÃO, BATENTE DE MADEIRA, COMPLETA - 80 X 210 CM - BASEADA EM CPOS/CDHU (23.08.160)</t>
  </si>
  <si>
    <t>MRC-UBS-308</t>
  </si>
  <si>
    <t>PORTA LISA DE CORRER SUSPENSA EM MADEIRA COM BATENTE, INCLUSIVE PUXADOR CONCHA E FECHADURA - BASEADO EM CPOS/CDHU (23.08.242)</t>
  </si>
  <si>
    <t>MRC-UBS-310</t>
  </si>
  <si>
    <t>PORTA DE MADEIRA EM FICHAS OU MAÇICA DE GIRO, COM BATENTE, ALIZARES, FECHADURA E DOBRADIÇAS - FORNECIMENTO E INSTALAÇÃO. BASEADA EM CAERN (1090068)</t>
  </si>
  <si>
    <t>MRC-UBS-311</t>
  </si>
  <si>
    <t>PORTÃO EM GRADE C/ CHAPA DE FERRO 3/16" - INCL. FERRAGENS E PINTURA ANTIFERRUGINOSA - BASEADO EM SEDOP (091500)</t>
  </si>
  <si>
    <t>MRC-UBS-312</t>
  </si>
  <si>
    <t>PORTA/PORTÃO TIPO GRADIL SOB MEDIDA - BASEADA EM CPOS/CDHU (24.02.040)</t>
  </si>
  <si>
    <t>MRC-UBS-1003</t>
  </si>
  <si>
    <t>JANELA EM ALUMÍNIO, TIPO GUILHOTINA, EXCLUSIVE VIDRO. (BASEADO EM ORSE 11944) -</t>
  </si>
  <si>
    <t>MRC-UBS-1004</t>
  </si>
  <si>
    <t>VIDRO LAMINADO INCOLOR 8MM CORTE RETO P/JANELA FIXA - (BASEADO EM SBC 150195)</t>
  </si>
  <si>
    <t>MRC-UBS-1002</t>
  </si>
  <si>
    <t>JANELAS DE ALUMÍNIO DE CORRER, 4 FOLHAS, COM VIDROS, BATENTES E FERRAGENS, SEM CONTRA MARCO REF 94573 - (BASEADO EM SUDECAP 13.01.04)</t>
  </si>
  <si>
    <t>MRC-UBS-1001</t>
  </si>
  <si>
    <t>JANELA EM ALUMÍNIO MÁXIM AR COM ALTURA DE 60CM, COM TELA PARA MOSQUITEIRO, ACABAMENTO ANODIZADO NATURAL, INCLUSIVE PERFIS, VIDRO LISO 4MM E INSTALAÇÃO, EXCLUSIVE FERRAGENS PARA MÓDULO DE JANELA DE ALUMÍNIO MÁXIM AR - (BASEADO EM SETOP ED-29481 E SETOP ED-31475)</t>
  </si>
  <si>
    <t>MRC-UBS-1000</t>
  </si>
  <si>
    <t>JANELA DE ALUMÍNIO TIPO MAXIM-AR, BATENTE/ REQUADRO 3 A 14 CM, VIDRO INCLUSO, FIXAÇÃO COM PARAFUSO, SEM GUARNIÇÃO/ ALIZAR, SEM ACABAMENTO, VEDAÇÃO COM SILICONE, EXCLUSIVE CONTRAMARCO - FORNECIMENTO E INSTALAÇÃO. AF_11/2024 - (BASEADO EM SINAPI 94569)</t>
  </si>
  <si>
    <t>ED-29481</t>
  </si>
  <si>
    <t>JANELA EM ALUMÍNIO MÁXIM-AR COM ALTURA DE 60CM, LINHA 25/SUPREMA, ACABAMENTO ANODIZADO NATURAL, INCLUSIVE PERFIS, VIDRO LISO 4MM E INSTALAÇÃO, EXCLUSIVE FERRAGENS PARA MÓDULO DE JANELA DE ALUMÍNIO MÁXIM-AR</t>
  </si>
  <si>
    <t>ED-29484</t>
  </si>
  <si>
    <t>JANELA EM ALUMÍNIO DE CORRER COM 2 FOLHAS, LINHA 25/SUPREMA, ACABAMENTO ANODIZADO NATURAL, INCLUSIVE PERFIS, VIDRO 4MM E INSTALAÇÃO, EXCLUSIVE FERRAGENS PARA JANELA DE ALUMÍNIO DE CORRER</t>
  </si>
  <si>
    <t>CONTRAMARCO DE ALUMÍNIO, FIXAÇÃO COM ARGAMASSA - FORNECIMENTO E INSTALAÇÃO. AF_11/2024</t>
  </si>
  <si>
    <t>ACABAMENTO ESQUADRIAS DE MADEIRA</t>
  </si>
  <si>
    <t>ED-50482</t>
  </si>
  <si>
    <t>EMASSAMENTO EM ESQUADRIA DE MADEIRA COM MASSA A ÓLEO, DUAS (2) DEMÃOS, INCLUSIVE LIXAMENTO PARA PINTURA  A ÓLEO OU ESMALTE</t>
  </si>
  <si>
    <t>LIXAMENTO DE MASSA PARA MADEIRA. AF_01/2021</t>
  </si>
  <si>
    <t>PINTURA IMUNIZANTE PARA MADEIRA, 2 DEMÃOS. AF_01/2021</t>
  </si>
  <si>
    <t>PINTURA TINTA DE ACABAMENTO (PIGMENTADA) ESMALTE SINTÉTICO FOSCO EM MADEIRA, 2 DEMÃOS. AF_01/2021</t>
  </si>
  <si>
    <t>ACABAMENTO ESQUADRIAS METÁLICAS</t>
  </si>
  <si>
    <t>ED-50495</t>
  </si>
  <si>
    <t>PINTURA ESMALTE BASE SOLVENTE EM SUPERFÍCIES METÁLICAS, DUAS (2) DEMÃOS, COM APLICAÇÃO MANUAL, INCLUSIVE UMA (1) DEMÃO DE FUNDO ANTICORROSIVO</t>
  </si>
  <si>
    <t>ED-50279</t>
  </si>
  <si>
    <t>CUBA DE LOUÇA BRANCA DE EMBUTIR,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</si>
  <si>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</si>
  <si>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</si>
  <si>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10.40.12</t>
  </si>
  <si>
    <t>LAVATÓRIO COM COLUNA SUSPENSA LINHA FIT-CELITE/EQUIVALENTE COMPLETO</t>
  </si>
  <si>
    <t>TANQUE DE LOUÇA BRANCA COM COLUNA, 30L OU EQUIVALENTE, INCLUSO SIFÃO FLEXÍVEL EM PVC, VÁLVULA PLÁSTICA E TORNEIRA DE METAL CROMADO PADRÃO POPULAR - FORNECIMENTO E INSTALAÇÃO. AF_01/2020</t>
  </si>
  <si>
    <t>METAIS</t>
  </si>
  <si>
    <t>ED-48163</t>
  </si>
  <si>
    <t>BARRA DE APOIO EM AÇO INOX POLIDO RETA, DIÂMETRO DE 1.1/4", PARA ACESSIBILIDADE (PMR/PCR), COMPRIMENTO 40CM, INSTALADO EM PORTA/PAREDE, INCLUSIVE ACESSÓRIOS PARA FIXAÇÃO</t>
  </si>
  <si>
    <t>MRC-UBS-160</t>
  </si>
  <si>
    <t>BARRA DE APOIO EM AÇO INOX POLIDO RETA, DN 1.1/4" (30MM), PARA ACESSIBILIDADE (PMR/PCR), COMPRIMENTO 30CM, TIPO "U", INSTALADO EM PORTA/PAREDE, INCLUSIVE FORNECIMENTO, INSTALAÇÃO E ACESSÓRIOS PARA FIXAÇÃO - BASEADO EM IOPES (170614)</t>
  </si>
  <si>
    <t>ED-48183</t>
  </si>
  <si>
    <t>DISTRIBUIDOR/DISPENSER PARA PAPEL HIGIÊNICO EM PLÁSTICO, TIPO SOBREPOR, INCLUSIVE ACESSÓRIOS DE FIXAÇÃO</t>
  </si>
  <si>
    <t>SABONETEIRA PLASTICA TIPO DISPENSER PARA SABONETE LIQUIDO COM RESERVATORIO 800 A 1500 ML, INCLUSO FIXAÇÃO. AF_01/2020</t>
  </si>
  <si>
    <t>ED-48182</t>
  </si>
  <si>
    <t>DISTRIBUIDOR/DISPENSER PARA PORTA PAPEL TOALHA PARA INTERFOLHAS DE DUAS (2) OU TRÊS (3) DOBRAS, EM PLÁSTICO, INCLUSIVE ACESSÓRIOS PARA FIXAÇÃO</t>
  </si>
  <si>
    <t>PEDRAS</t>
  </si>
  <si>
    <t>BANCADAS</t>
  </si>
  <si>
    <t>MRC-UBS-280</t>
  </si>
  <si>
    <t>BANCADA EM GRANITO BRANCO SIENA E=2CM - BASEADA EM ORSE (12492)</t>
  </si>
  <si>
    <t>MRC-UBS-281</t>
  </si>
  <si>
    <t>TESTEIRA / RODABANCA EM GRANITO BRANCO SIENA H=10CM - BASEADA DA SBC (190155)</t>
  </si>
  <si>
    <t>MRC-UBS-282</t>
  </si>
  <si>
    <t>BANCADA EM AÇO INOXIDÁVEL - BASEADO EM SETOP (ED-48337)</t>
  </si>
  <si>
    <t>ED-48533</t>
  </si>
  <si>
    <t>DIVISÓRIA EM GRANITO CINZA ANDORINHA, ESP. 3CM, INCLUSIVE INSTALAÇÃO, FERRAGENS EM LATÃO CROMADO E ACESSÓRIOS</t>
  </si>
  <si>
    <t>PEITORIL</t>
  </si>
  <si>
    <t>ED-50997</t>
  </si>
  <si>
    <t>PEITORIL DE GRANITO, NA COR CINZA ANDORINHA, COM PINGADEIRA, ESP. 2CM, ACABAMENTO POLIDO, ASSENTAMENTO COM ARGAMASSA INDUSTRIALIZADA, INCLUSIVE REJUNTAMENTO</t>
  </si>
  <si>
    <t>ED-50774</t>
  </si>
  <si>
    <t>RODAPÉ DE GRANITO, NA COR CINZA ANDORINHA, ESP. 2CM, ALTURA DE 10CM, ACABAMENTO POLIDO, ASSENTAMENTO COM ARGAMASSA INDUSTRIALIZADA, INCLUSIVE REJUNTAMENTO</t>
  </si>
  <si>
    <t>DIVERSOS</t>
  </si>
  <si>
    <t>MRC-UBS-285</t>
  </si>
  <si>
    <t>GRADIL NYLOFOR, MALHA 20X5CM, FIO DE 4 MM, COM POSTES 6X4 CM E ACESSORIOS, INCLUSIVE PINTURA - BASEADO EM EMBASA (15.03.84)</t>
  </si>
  <si>
    <t>MRC-UBS-158</t>
  </si>
  <si>
    <t>LETRA CAIXA INOX ESCOVADO COLOCADA - BASEADO EM AGETOP CIVIL (271852)</t>
  </si>
  <si>
    <t>ED-32000</t>
  </si>
  <si>
    <t>CORRIMÃO DUPLO EM TUBO GALVANIZADO, COM COSTURA, DIÂMETRO DE 1.1/2", ESP. 3MM, FIXADO EM ALVENARIA, INCLUSIVE SUPORTE PARA CORRIMÃO EM BARRA CHATA (1"X1/2"), EXCLUSIVE PINTURA</t>
  </si>
  <si>
    <t>MRC-UBS-313</t>
  </si>
  <si>
    <t>GUARDA-CORPO COM CORRIMÃO DUPLO DE INOX, FIXADO NO PISO, H = 90 CM - BASEADO EM ORSE (7967)</t>
  </si>
  <si>
    <t>CHAPIM</t>
  </si>
  <si>
    <t>MRC-UBS-149</t>
  </si>
  <si>
    <t>CHAPIM PRÉ-MOLDADO DE CONCRETO - BASEADA EM SEINFRA (C0773)</t>
  </si>
  <si>
    <t>PAISAGISMO E URBANISMO</t>
  </si>
  <si>
    <t>ED-51135</t>
  </si>
  <si>
    <t>GUIA DE CORDÃO BOLEADO, EM CONCRETO COM FCK 20MPA, PRÉ-MOLDADA, 10X10CM (ALTURA X LARGURA), INCLUSIVE UMA (1) FIADA DE BLOCO DE CONCRETO, ESP. 9CM, ESCAVAÇÃO, APILOAMENTO E TRANSPORTE COM RETIRADA DO MATERIAL ESCAVADO (EM CAÇAMBA)</t>
  </si>
  <si>
    <t>MRC-UBS-020</t>
  </si>
  <si>
    <t>GRELHA DE INSUFLAÇÃO DE AR EM ALUMÍNIO ANODIZADO, DE DUPLA DEFLEXÃO, TAMANHO: ATÉ 0,10 M² - BASEADO EM CPOS/CDHU (61.10.564)</t>
  </si>
  <si>
    <t>MRC-UBS-021</t>
  </si>
  <si>
    <t>GRELHA DE INSUFLAÇÃO DE AR EM ALUMÍNIO ANODIZADO, DE DUPLA DEFLEXÃO, TAMANHO: ACIMA DE 0,10 M² ATÉ 0,50 M² - BASEADO EM CPOS/CDHU (61.10.565)</t>
  </si>
  <si>
    <t>MRC-UBS-022</t>
  </si>
  <si>
    <t>DIFUSOR DE AR EM ALUMINIO 3 VIAS COM REGISTRO - BASEADO EM SBC (070455)</t>
  </si>
  <si>
    <t>MRC-UBS-023</t>
  </si>
  <si>
    <t>DIFUSOR DE AR EM ALUMINIO 4 VIAS - BASEADO EM SBC (070842)</t>
  </si>
  <si>
    <t>MRC-UBS-024</t>
  </si>
  <si>
    <t>TOMADA DE AR EXTERNO 150X150MM - BASEADO EM SBC (070578)</t>
  </si>
  <si>
    <t>MRC-UBS-025</t>
  </si>
  <si>
    <t>TOMADA DE AR EXTERNO 20X200MM - BASEADO EM SBC (070578)</t>
  </si>
  <si>
    <t>MRC-UBS-026</t>
  </si>
  <si>
    <t>VENEZIANA COM TELA - BASEADO EM CPOS/CDHU (61.10.582)</t>
  </si>
  <si>
    <t>MRC-UBS-027</t>
  </si>
  <si>
    <t>DAMPER DE REGULAGEM MANUAL, TAMANHO: ATÉ 0,14 M² - BASEADO EM CPOS/CDHU (61.10.401)</t>
  </si>
  <si>
    <t>MRC-UBS-028</t>
  </si>
  <si>
    <t>DAMPER DE REGULAGEM MANUAL, TAMANHO: 0,15 M² A 0,20 M² - BASEADO EM CPOS/CDHU (61.10.402)</t>
  </si>
  <si>
    <t>RENOVAÇÃO DE AR - VENTILADORES / GABINETES</t>
  </si>
  <si>
    <t>MRC-UBS-029</t>
  </si>
  <si>
    <t>VENTILADOR PARA INSUFLAMENTO, MOD.: FH 400 - BASEADO EM SBC (073266)</t>
  </si>
  <si>
    <t>MRC-UBS-030</t>
  </si>
  <si>
    <t>MINI VENTILADOR MAXX 150 - BASEADO EM SBC (073412)</t>
  </si>
  <si>
    <t>MRC-UBS-031</t>
  </si>
  <si>
    <t>MINI VENTILADOR MAXX 200 - BASEADO EM SBC (073412)</t>
  </si>
  <si>
    <t>MRC-UBS-032</t>
  </si>
  <si>
    <t>RENOVADORES DE AR PARA BANHEIRO COM SENSOR, MOD. VENTOKIT 150, CAPACIDADE DE 150M/H, BIVOLT, KIT COMPLETO, DA WESTAFLEX OU SIMILAR, INCLUSO 3M DE TUBO PLASTICO POLYWEST 150MM - BASEADO EM AGESUL (1201007039)</t>
  </si>
  <si>
    <t>MRC-UBS-033</t>
  </si>
  <si>
    <t>EXAUSTOR ACI-100, DA SICTELL OU SIMILAR - FORNECIMENTO E INSTALAÇÃO - BASEADO EM ORSE (11890)</t>
  </si>
  <si>
    <t>MRC-UBS-034</t>
  </si>
  <si>
    <t>EXAUSTOR ACI-400, DA SICTELL OU SIMILAR - FORNECIMENTO E INSTALAÇÃO - BASEADO EM ORSE (11890)</t>
  </si>
  <si>
    <t>MRC-UBS-035</t>
  </si>
  <si>
    <t>EXAUSTOR ACI-355, DA SICTELL OU SIMILAR - FORNECIMENTO E INSTALAÇÃO - BASEADO EM ORSE (11890)</t>
  </si>
  <si>
    <t>SISTEMA VRF - CONDENSADORAS / EVAPORADORAS / REBITES</t>
  </si>
  <si>
    <t>MRC-UBS-295</t>
  </si>
  <si>
    <t>SISTEMA VRF INCLUSO EVAPORADORAS, CONDENSADORAS E ACESSÓRIOS - BASEADO EM CPOS (43.08.002)</t>
  </si>
  <si>
    <t>DUTOS/TUBOS - AR</t>
  </si>
  <si>
    <t>MRC-UBS-036</t>
  </si>
  <si>
    <t>DUTO AR CONDICIONADO #26 COM MANTA LAN/VD.PAPEL ALUM.-KG/M2 - BASEADO EM SBC (070362)</t>
  </si>
  <si>
    <t>MRC-UBS-037</t>
  </si>
  <si>
    <t>DUTOS DE AR EM CHAPA GALVANIZADA #24 - BASEADO EM SBC (070364)</t>
  </si>
  <si>
    <t>MRC-UBS-070</t>
  </si>
  <si>
    <t>DUTOS DE AR EM CHAPA GALVANIZADA #22 - BASEADO EM SBC (070375)</t>
  </si>
  <si>
    <t>MRC-UBS-040</t>
  </si>
  <si>
    <t>DUTO FLEXIVEL DE ALUMINIO 6"" COM ISOLAMENTO TERMO-ACUSTICO - BASEADO EM SBC (061404)</t>
  </si>
  <si>
    <t>TUBULAÇÃO FRIGORÍGENA</t>
  </si>
  <si>
    <t>TUBO EM COBRE FLEXÍVEL, DN 1/4",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</si>
  <si>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</si>
  <si>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1/2",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</si>
  <si>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</si>
  <si>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3/4", COM ISOLAMENTO, INSTALADO EM RAMAL DE ALIMENTAÇÃO DE AR-CONDICIONADO - FORNECIMENTO E INSTALAÇÃO. AF_07/2025</t>
  </si>
  <si>
    <t>MRC-UBS-042</t>
  </si>
  <si>
    <t>REDE FRIGORÍGENA C/ TUBO DE COBRE 7/8" FLEXÍVEL, ISOLADO COM BORRACHA ELASTOMÉRICA, SUSTENTAÇÃO, SOLDA E LIMPEZA - BASEADO EM SEINFRA (C4781)</t>
  </si>
  <si>
    <t>MRC-UBS-043</t>
  </si>
  <si>
    <t>REDE FRIGORÍGENA C/ TUBO DE COBRE 1", ISOLADO COM BORRACHA ELASTOMÉRICA, SUSTENTAÇÃO, SOLDA E LIMPEZA - BASEADO EM SEINFRA (C4784)</t>
  </si>
  <si>
    <t>MRC-UBS-044</t>
  </si>
  <si>
    <t>REDE FRIGORÍGENA C/ TUBO DE COBRE 1 1/4", ISOLADO COM BORRACHA ELASTOMÉRICA, SUSTENTAÇÃO, SOLDA E LIMPEZA - BASEADO EM SEINFRA (C4786)</t>
  </si>
  <si>
    <t>MRC-UBS-046</t>
  </si>
  <si>
    <t>REDE FRIGORÍGENA C/ TUBO DE COBRE 1 1/2", ISOLADO COM BORRACHA ELASTOMÉRICA, SUSTENTAÇÃO, SOLDA E LIMPEZA - BASEADO EM SEINFRA (C4788)</t>
  </si>
  <si>
    <t>ED-49318</t>
  </si>
  <si>
    <t>ELETRODUTO DE AÇO GALVANIZADO LEVE, DIÂMETRO DE 25MM (1"), INCLUSIVE ACESSÓRIOS PARA FIXAÇÃO E CONEXÕES</t>
  </si>
  <si>
    <t>ED-49319</t>
  </si>
  <si>
    <t>ELETRODUTO DE AÇO GALVANIZADO MÉDIO, DIÂMETRO DE 32MM (1.1/4"), INCLUSIVE ACESSÓRIOS PARA FIXAÇÃO E CONEXÕES</t>
  </si>
  <si>
    <t>CONDULETE DE ALUMÍNIO, TIPO X, PARA ELETRODUTO DE AÇO GALVANIZADO DN 25 MM (1''), APARENTE - FORNECIMENTO E INSTALAÇÃO. AF_10/2022</t>
  </si>
  <si>
    <t>CONDULETE DE PVC, TIPO X, PARA ELETRODUTO DE PVC SOLDÁVEL DN 32 MM (1''), APARENTE - FORNECIMENTO E INSTALAÇÃO. AF_10/2022</t>
  </si>
  <si>
    <t>ED-17952</t>
  </si>
  <si>
    <t>ELETRODUTO FLEXÍVEL CORRUGADO, PVC, ANTI-CHAMA, DN 25MM (3/4"), APLICADO EM ALVENARIA, EXCLUSIVE RASGO</t>
  </si>
  <si>
    <t>11.81.09</t>
  </si>
  <si>
    <t>PLACA 2X4" COM FURO CENTRAL PARA TOMADA JACK</t>
  </si>
  <si>
    <t>CABEAMENTO</t>
  </si>
  <si>
    <t>ED-9194</t>
  </si>
  <si>
    <t>CABO UTP COM QUATRO (4) PARES, CATEGORIA 6, CLASSIFICAÇÃO LSZH, COM ISOLAMENTO NÃO HALOGENADO E ANTICHAMA, EXCLUSIVE CONECTOR/PLUG MACHO RJ45 E CRIMPAGEM</t>
  </si>
  <si>
    <t>11.82.59</t>
  </si>
  <si>
    <t>PATCH CORDS TIPO RJ45-CATEG.E-REF.K-PC5E-1,5M OU EQUIVALENTE</t>
  </si>
  <si>
    <t>MRC-UBS-014</t>
  </si>
  <si>
    <t>ETIQUETA PARA IDENTIFICAÇÃO DE CIRCUTIOS, FORNECIMENTO E INSTALAÇÃO - BASEADO EM ORSE (12930)</t>
  </si>
  <si>
    <t>TESTES</t>
  </si>
  <si>
    <t>MRC-UBS-013</t>
  </si>
  <si>
    <t>IDENTIF. TESTE E CERTIFICACAO PONTOS REDE LOGICA OU EQUIVALENTE - BASEADO EM SUDECAP (11.82.70)</t>
  </si>
  <si>
    <t>CÂMERAS</t>
  </si>
  <si>
    <t>MRC-UBS-012</t>
  </si>
  <si>
    <t>CÂMERA IP MINI BULLET VIP S3330 G2 3MP - BASEADO EM SBC (068399)</t>
  </si>
  <si>
    <t>SISTEMA DE GRAVAÇÃO</t>
  </si>
  <si>
    <t>MRC-UBS-011</t>
  </si>
  <si>
    <t>UNIDADE GERENCIADORA DIGITAL VÍDEO EM REDE (NVR) DE ATÉ 32 CÂMERAS IP, ARMAZENAMENTO DE 48 TB, 2 INTERFACE DE REDE GIGABIT ETHERNET E 16 ENTRADAS DE ALARME - BASEADO EM CPOS/CDHU (66.08.620)</t>
  </si>
  <si>
    <t>MRC-UBS-010</t>
  </si>
  <si>
    <t>UNIDADE DE DISCO RÍGIDO (HD) EXTERNO DE 4TB - BASEADO EM CPOS (66.08.340)</t>
  </si>
  <si>
    <t>11.91.03</t>
  </si>
  <si>
    <t>CABO DE COBRE NU # 16 MM2</t>
  </si>
  <si>
    <t>11.91.05</t>
  </si>
  <si>
    <t>CABO DE COBRE NU # 35 MM2</t>
  </si>
  <si>
    <t>11.91.06</t>
  </si>
  <si>
    <t>CABO DE COBRE NU # 50 MM2</t>
  </si>
  <si>
    <t>ED-51021</t>
  </si>
  <si>
    <t>RE-BAR, DIÂMETRO DE 8MM, COMPRIMENTO DE 400CM, INCLUSIVE TRÊS (3) CLIPS PARA EMENDA</t>
  </si>
  <si>
    <t>ED-51022</t>
  </si>
  <si>
    <t>RE-BAR, DIÂMETRO DE 10MM, COMPRIMENTO DE 300CM, INCLUSIVE TRÊS (3) CLIPS PARA EMENDA</t>
  </si>
  <si>
    <t>MRC-UBS-141</t>
  </si>
  <si>
    <t>FITA PERFURADA EM LATÃO NIQUELADO 20MM, FUROS 7MM, PARA EQUALIZAÇÃO DE POTENCIAIS, REF. TEL-750, MARCA DE REFERÊNCIA TERMOTÉCNICA OU EQUIVALENTE - BASEADO EM IOPES (160332)</t>
  </si>
  <si>
    <t>11.92.46</t>
  </si>
  <si>
    <t>SELANTE ELÁSTICO MONOCOMPONENTE À BASE DE POLIURETANO PARA JUNTAS DIVERSAS 310ML</t>
  </si>
  <si>
    <t>CONECTORES E TERMINAIS</t>
  </si>
  <si>
    <t>11.92.06</t>
  </si>
  <si>
    <t>PRESILHA LATÃO PARA CABO 35 / 50MM2 COM PARAFUSO E BUCHA S6</t>
  </si>
  <si>
    <t>11.92.17</t>
  </si>
  <si>
    <t>CAIXA DE EQUALIZAÇÃO 20 X 20CM COM 9 TERMINAIS</t>
  </si>
  <si>
    <t>CONECTOR GRAMPO METÁLICO TIPO OLHAL, PARA SPDA, PARA HASTE DE ATERRAMENTO DE 5/8'' E CABOS DE 10 A 50 MM2 - FORNECIMENTO E INSTALAÇÃO. AF_08/2023</t>
  </si>
  <si>
    <t>CONECTOR SPLIT-BOLT, PARA SPDA, PARA CABOS ATÉ 35 MM2 - FORNECIMENTO E INSTALAÇÃO. AF_08/2023</t>
  </si>
  <si>
    <t>CONECTOR SPLIT-BOLT, PARA SPDA, PARA CABOS ATÉ 95 MM2 - FORNECIMENTO E INSTALAÇÃO. AF_08/2023</t>
  </si>
  <si>
    <t>11.92.07</t>
  </si>
  <si>
    <t>CONECTOR MINI-GAR 16 A 35MM2 PARA TERMINAIS AÉREOS</t>
  </si>
  <si>
    <t>PARAFUSOS, ARRUELAS E PORCAS</t>
  </si>
  <si>
    <t>11.92.28</t>
  </si>
  <si>
    <t>ARRUELA DE PRESSÃO EM AÇO INOX TEL-5303/EQUIVALENTE</t>
  </si>
  <si>
    <t>11.92.23</t>
  </si>
  <si>
    <t>PARAFUSO FENDA AUTOTARRAXANTE INOX 4,2X32MM</t>
  </si>
  <si>
    <t>MRC-UBS-142</t>
  </si>
  <si>
    <t>BUCHA DE NYLON S6 - BASEADO EM SUDECAP (11.92.06)</t>
  </si>
  <si>
    <t>MRC-UBS-144</t>
  </si>
  <si>
    <t>PARAFUSO CABEÇA CHATA EM ALUMÍNIO 1/4" X 7/8" - FORNECIMENTO E COLOCAÇÃO - BASEADO EM RSE (11036)</t>
  </si>
  <si>
    <t>SOLDA</t>
  </si>
  <si>
    <t>11.92.43</t>
  </si>
  <si>
    <t>MOLDE PPS 35-2 PARA SOLDA EXOTÉRMICA</t>
  </si>
  <si>
    <t>MRC-UBS-145</t>
  </si>
  <si>
    <t>CARTUCHO Nº32 PARA SOLDA EXOTÉRMICA - BASEADO EM SUDECAP (11.92.44)</t>
  </si>
  <si>
    <t>11.92.45</t>
  </si>
  <si>
    <t>FORNECIMENTO DE ALICATE PEQUENO Z-200 PARA UTILIZAÇÃO EM MOLDE DE SOLDA EXOTÉRMICA</t>
  </si>
  <si>
    <t>MRC-UBS-201</t>
  </si>
  <si>
    <t>CAIXA DE PASSAGEM ALUMINIO 40X40X20 COM TAMPA - BASEADO EM SBC (068359)</t>
  </si>
  <si>
    <t>CAIXA OCTOGONAL 4" X 4", PVC, INSTALADA EM LAJE - FORNECIMENTO E INSTALAÇÃO. AF_03/2023</t>
  </si>
  <si>
    <t>MRC-UBS-200</t>
  </si>
  <si>
    <t>CAIXA DE PASSAGEM EM ALUMÍNIO PARA PISO 4" X 2" - FORNECIMENTO E ASSENTAMENTO - BASEADA EM ORSE (11415)</t>
  </si>
  <si>
    <t>CONDULETE DE ALUMÍNIO, TIPO LR, PARA ELETRODUTO DE AÇO GALVANIZADO DN 25 MM (1''), APARENTE - FORNECIMENTO E INSTALAÇÃO. AF_10/2022</t>
  </si>
  <si>
    <t>CONDULETE DE ALUMÍNIO, TIPO T, PARA ELETRODUTO DE AÇO GALVANIZADO DN 25 MM (1''), APARENTE - FORNECIMENTO E INSTALAÇÃO. AF_10/2022</t>
  </si>
  <si>
    <t>ED-4155</t>
  </si>
  <si>
    <t>DUTO CORRUGADO EM POLIETILENO DE ALTA DENSIDADE (PEAD), DIÂMETRO DE 30MM (1.1/4"), EXCLUSIVE ENVELOPAMENTO</t>
  </si>
  <si>
    <t>ED-49295</t>
  </si>
  <si>
    <t>DUTO CORRUGADO EM POLIETILENO DE ALTA DENSIDADE (PEAD), DIÂMETRO DE 40MM (1.1/2"), EXCLUSIVE ENVELOPAMENTO</t>
  </si>
  <si>
    <t>ED-49296</t>
  </si>
  <si>
    <t>DUTO CORRUGADO EM POLIETILENO DE ALTA DENSIDADE (PEAD), DIÂMETRO DE 50MM (2"), EXCLUSIVE ENVELOPAMENTO</t>
  </si>
  <si>
    <t>ED-49297</t>
  </si>
  <si>
    <t>DUTO CORRUGADO EM POLIETILENO DE ALTA DENSIDADE (PEAD), DIÂMETRO DE 75MM (3"), EXCLUSIVE ENVELOPAMENTO</t>
  </si>
  <si>
    <t>ELETRODUTO FLEXÍVEL CORRUGADO REFORÇADO, PVC, DN 25 MM (3/4"), PARA CIRCUITOS TERMINAIS, INSTALADO EM PAREDE - FORNECIMENTO E INSTALAÇÃO. AF_03/2023</t>
  </si>
  <si>
    <t>ELETRODUTO FLEXÍVEL CORRUGADO REFORÇADO, PVC, DN 32 MM (1"), PARA CIRCUITOS TERMINAIS, INSTALADO EM PAREDE - FORNECIMENTO E INSTALAÇÃO. AF_03/2023</t>
  </si>
  <si>
    <t>ED-7248</t>
  </si>
  <si>
    <t>ELETRODUTO FLEXÍVEL, EM AÇO GALVANIZADO, DIÂMETRO DE 20MM (3/4"),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</si>
  <si>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</si>
  <si>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</si>
  <si>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MRC-UBS-048</t>
  </si>
  <si>
    <t>ELETROCALHA LISA (50X75)MM EM CHAPA DE AÇO GALVANIZADO #18, COM TRATAMENTO PRÉ-ZINCADO, INCLUSIVE TAMPA DE ENCAIXE, FIXAÇÃO SUPERIOR, CONEXÕES E ACESSÓRIOS - BASEADO EM SETOP (ED-19510)</t>
  </si>
  <si>
    <t>INTERRUPTORES, TOMADAS E LUMINÁRIAS</t>
  </si>
  <si>
    <t>ED-15736</t>
  </si>
  <si>
    <t>CONJUNTO DE UM (1) INTERRUPTOR PARALELO, CORRENTE 10A, TENSÃO 250V, (10A-250V), COM PLACA 4"X2" DE UM (1) POSTO, INCLUSIVE FORNECIMENTO, INSTALAÇÃO, SUPORTE, MÓDULO E PLACA</t>
  </si>
  <si>
    <t>INTERRUPTOR SIMPLES (1 MÓDULO) COM 1 TOMADA DE EMBUTIR 2P+T 10 A, INCLUINDO SUPORTE E PLACA - FORNECIMENTO E INSTALAÇÃO. AF_03/2023</t>
  </si>
  <si>
    <t>TOMADA BAIXA DE EMBUTIR (2 MÓDULOS), 2P+T 10 A, INCLUINDO SUPORTE E PLACA - FORNECIMENTO E INSTALAÇÃO. AF_03/2023</t>
  </si>
  <si>
    <t>TOMADA ALTA DE EMBUTIR (1 MÓDULO), 2P+T 20 A, INCLUINDO SUPORTE E PLACA - FORNECIMENTO E INSTALAÇÃO. AF_03/2023</t>
  </si>
  <si>
    <t>MRC-UBS-061</t>
  </si>
  <si>
    <t>ALARME WC AUDIVISUAL PNE/PCD NBR9050 CONTENDO BOTOEIRA E SIRENE AUDIOVISUAL - BASEADO EM ORSE (12514)</t>
  </si>
  <si>
    <t>MRC-UBS-091</t>
  </si>
  <si>
    <t>LUMINARIA COMERCIAL EMBUTIR ALETADA T8 2X40W - HGE - BASEADA EM SBC (060059)</t>
  </si>
  <si>
    <t>MRC-UBS-092</t>
  </si>
  <si>
    <t>LUMINARIA COMERCIAL SOBREPOR ALETADA T8 2X40W - HGE - BASEADA EM SBC (060059)</t>
  </si>
  <si>
    <t>MRC-UBS-093</t>
  </si>
  <si>
    <t>LUMINARIA COMERCIAL EMBUTIR ALETADA T8 2X10W - BASEADA EM SBC (060059)</t>
  </si>
  <si>
    <t>MRC-UBS-094</t>
  </si>
  <si>
    <t>LUMINARIA COMERCIAL SOBREPOR ALETADA T8 2X10W - BASEADA EM SBC (060059)</t>
  </si>
  <si>
    <t>ED-27074</t>
  </si>
  <si>
    <t>LUMINÁRIA COMERCIAL COM DIFUSOR DE EMBUTIR COMPLETA, PARA DUAS (2) LÂMPADAS TUBULARES LED 2X18W-ØT8, TEMPERATURA DA COR 6500K, FORNECIMENTO E INSTALAÇÃO, INCLUSIVE BASE E LÂMPADA</t>
  </si>
  <si>
    <t>ED-13338</t>
  </si>
  <si>
    <t>LUMINÁRIA COMERCIAL CHANFRADA DE SOBREPOR COMPLETA, PARA DUAS (2) LÂMPADAS TUBULARES LED 2X18W-ØT8, TEMPERATURA DA COR 6500K, FORNECIMENTO E INSTALAÇÃO, INCLUSIVE BASE E LÂMPADAS</t>
  </si>
  <si>
    <t>MRC-UBS-090</t>
  </si>
  <si>
    <t>LUMINÁRIA EMBUTIR DE AÇO PINTADA BRANCA, REFLETOR,ALETAS PARABÓLICAS ALUM.ALTA PUREZA E REFLETÂNCIA NCLUSIVE 4 LÂMPADAS LED T8 9W TEMP. DE COR 5000K - REF.CE416AL-N - AMES, 6026 - LUMAVI OU EQUIVALENTE - BASEADA EM IOPES (181007)</t>
  </si>
  <si>
    <t>UND</t>
  </si>
  <si>
    <t>MRC-UBS-045</t>
  </si>
  <si>
    <t>REFLETOR SIMPLES LED 50W DE POTÊNCIA, BRANCO FRIO, 6500K, AUTOVOLT, MARCA G-LIGHT OU SIMILAR</t>
  </si>
  <si>
    <t>MRC-UBS-057</t>
  </si>
  <si>
    <t>LUMINÁRIA TIPO PLAFON CIRCULAR, DE EMBUTIR, COM LED DE 18 W - FORNECIMENTO E INSTALAÇÃO - BASEADO EM SINAPI (103782)</t>
  </si>
  <si>
    <t>MRC-UBS-058</t>
  </si>
  <si>
    <t>LUMINÁRIA TIPO PLAFON CIRCULAR, DE SOBREPOR, COM LED DE 18 W - FORNECIMENTO E INSTALAÇÃO - BASEADO EM SINAPI (103782)</t>
  </si>
  <si>
    <t>MRC-UBS-047</t>
  </si>
  <si>
    <t>LUMINÁRIA ARANDELA TIPO TARTARUGA, DE SOBREPOR, COM 1 LÂMPADA LED DE 15W - FORNECIMENTO E INSTALAÇÃO - BASEADO EM SINAPI (97607)</t>
  </si>
  <si>
    <t>ED-49524</t>
  </si>
  <si>
    <t>RELÉ FOTOELÉTRICO, TENSÃO 220V COM CAPACIDADE DE CARGA 1800VA, INCLUSIVE BASE E INSTALAÇÃO</t>
  </si>
  <si>
    <t>CABO DE COBRE FLEXÍVEL ISOLADO, 10 MM², ANTI-CHAMA 0,6/1,0 KV, PARA CIRCUITOS TERMINAIS - FORNECIMENTO E INSTALAÇÃO. AF_03/2023</t>
  </si>
  <si>
    <t>CABO DE COBRE FLEXÍVEL ISOLADO, 16 MM², ANTI-CHAMA 0,6/1,0 KV, PARA CIRCUITOS TERMINAIS - FORNECIMENTO E INSTALAÇÃO. AF_03/2023</t>
  </si>
  <si>
    <t>CABO DE COBRE FLEXÍVEL ISOLADO, 25 MM², 0,6/1,0 KV, PARA REDE AÉREA DE DISTRIBUIÇÃO DE ENERGIA ELÉTRICA DE BAIXA TENSÃO - FORNECIMENTO E INSTALAÇÃO. AF_07/2020</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</si>
  <si>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</si>
  <si>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</si>
  <si>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QUADROS ELÉTRICOS</t>
  </si>
  <si>
    <t>MRC-UBS-215</t>
  </si>
  <si>
    <t>QUADRO DE DISTRIBUIÇÃO DE LUZ.SOBREPOR ATÉ 24 DIVISÕES 450X315X135MM, C/BARRAMENTO - BASEADA EM SEINFRA (C2075)</t>
  </si>
  <si>
    <t>DISPOSITIVO DPS 20KA-175V OU 275V - FORNECIMENTO E INSTALAÇÃO. AF_07/2025</t>
  </si>
  <si>
    <t>DISJUNTOR TRIPOLAR TIPO DIN, CORRENTE NOMINAL DE 20A - FORNECIMENTO E INSTALAÇÃO. AF_07/2025</t>
  </si>
  <si>
    <t>ED-34494</t>
  </si>
  <si>
    <t>DISJUNTOR TRIPOLAR TIPO DIN, CORRENTE NOMINAL DE 70A, FORNECIMENTO E INSTALAÇÃO, INCLUSIVE TERMINAL ILHÓS</t>
  </si>
  <si>
    <t>ED-34498</t>
  </si>
  <si>
    <t>DISJUNTOR TRIPOLAR TIPO DIN, CORRENTE NOMINAL DE 125A, FORNECIMENTO E INSTALAÇÃO, INCLUSIVE TERMINAL DE COMPRESSÃO</t>
  </si>
  <si>
    <t>ED-34504</t>
  </si>
  <si>
    <t>DISJUNTOR TRIPOLAR TIPO CAIXA MOLDADA, CORRENTE NOMINAL DE 200A, FORNECIMENTO E INSTALAÇÃO, INCLUSIVE TERMINAL DE COMPRESSÃO</t>
  </si>
  <si>
    <t>DISJUNTOR MONOPOLAR TIPO DIN, CORRENTE NOMINAL DE 10A - FORNECIMENTO E INSTALAÇÃO. AF_07/2025</t>
  </si>
  <si>
    <t>DISJUNTOR MONOPOLAR TIPO DIN, CORRENTE NOMINAL DE 16A - FORNECIMENTO E INSTALAÇÃO. AF_07/2025</t>
  </si>
  <si>
    <t>DISJUNTOR BIPOLAR TIPO DR, CORRENTE NOMINAL DE 25A - FORNECIMENTO E INSTALAÇÃO. AF_07/2025</t>
  </si>
  <si>
    <t>DISJUNTOR TRIPOLAR TIPO DIN, CORRENTE NOMINAL DE 25A - FORNECIMENTO E INSTALAÇÃO. AF_07/2025</t>
  </si>
  <si>
    <t>MRC-UBS-041</t>
  </si>
  <si>
    <t>DISJUNTOR TERMOMAGNETICO TRIPOLAR 70 A, PADRÃO DIN (EUROPEU - LINHA BRANCA),CURVA C, 10KA - BASEADO EM ORSE (11572)</t>
  </si>
  <si>
    <t>ED-14198</t>
  </si>
  <si>
    <t>QUADRO DE DISTRIBUIÇÃO DE SOBREPOR EM CHAPA, PARA 44 DISJUNTORES DIN, INCLUSIVE BARRAMENTOS NEUTRO/TERRA E BARRAMENTO TRIFÁSICO DE 100A</t>
  </si>
  <si>
    <t>BET-BGM-080</t>
  </si>
  <si>
    <t>QUADRO DE DISTRIBUIÇÃO DE LUZ EMBUTIR ATÉ 36 DIVISÕES 457X332X95MM, C/ BARRAMENTO - BASEADO EM SEINFRA (C2069)</t>
  </si>
  <si>
    <t>DISJUNTOR TRIPOLAR TIPO DIN, CORRENTE NOMINAL DE 50A - FORNECIMENTO E INSTALAÇÃO. AF_07/2025</t>
  </si>
  <si>
    <t>ED-5437</t>
  </si>
  <si>
    <t>DISJUNTOR DE PROTEÇÃO DIFERENCIAL RESIDUAL (DR), TETRAPOLAR TIPO DIN, CORRENTE NOMINAL DE 25A,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</si>
  <si>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</si>
  <si>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</si>
  <si>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</si>
  <si>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</si>
  <si>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MRC-UBS-205</t>
  </si>
  <si>
    <t>QUADRO DE FORÇA PARTIDA BOMBA 7,5 CV, 220V, - BASEADO EM SETOP (ED-50184)</t>
  </si>
  <si>
    <t>MRC-UBS-080</t>
  </si>
  <si>
    <t>DISJUNTOR MOTOR CORRENTE MÁXIMA 40A - FORNECIMENTO E INSTALAÇÃO. AF_10/2020 - BASEADO EM SINAPI (93672)</t>
  </si>
  <si>
    <t>MRC-UBS-081</t>
  </si>
  <si>
    <t>CONTATOR DE POTENCIA 32A - BASEADO EM AGETOP CIVIL (071064)</t>
  </si>
  <si>
    <t>MRC-UBS-082</t>
  </si>
  <si>
    <t>BLOCO DE CONTATO AUXILIAR BFB (2NA+2NF) REF WEG OU EQUIVALENTE - BASEADO EM SBC (063591)</t>
  </si>
  <si>
    <t>MRC-UBS-083</t>
  </si>
  <si>
    <t>COMUTADOR FRONTAL 3 POSIÇÕES - BASEADO EM ORSE (3808)</t>
  </si>
  <si>
    <t>MRC-UBS-085</t>
  </si>
  <si>
    <t>INVERSOR DE FREQUENCIA CFW900 TRIFÁSICO 220V. REF.: WEG CFW900B26P0T2 OU EQUIVALENTE - BASEADO EM CPOS/CDHU (37.20.190)</t>
  </si>
  <si>
    <t>MRC-UBS-086</t>
  </si>
  <si>
    <t>RELÉ DE SOBRECARGA - FORNECIMENTO E INSTALAÇÃO - BASEADO SINAPI (101632)</t>
  </si>
  <si>
    <t>MRC-UBS-087</t>
  </si>
  <si>
    <t>BOTÃO PULSADOR, FORNECIMENTO E INSTALAÇÃO - BASEADO EM ORSE (3803)</t>
  </si>
  <si>
    <t>MRC-UBS-088</t>
  </si>
  <si>
    <t>VOLTIMETRO AMPERIMETRO - BASEADA NA SEDOP (171083)</t>
  </si>
  <si>
    <t>MRC-UBS-089</t>
  </si>
  <si>
    <t>TRANSFORMADOR DE COMANDO 110/220V PARA 24V-5A 120 VA - BASEADO EM SBC (064692)</t>
  </si>
  <si>
    <t>U</t>
  </si>
  <si>
    <t>MRC-UBS-095</t>
  </si>
  <si>
    <t>BOTÃO DE EMERGÊNCIA, REF: WEG CSW-BESGM, FORNECIMENTO E INSTALAÇÃO - BASEADA EM SBC (062048)</t>
  </si>
  <si>
    <t>MRC-UBS-098</t>
  </si>
  <si>
    <t>CONTATOR COMANDO CAW04 - BASEADO EM SBC (064560)</t>
  </si>
  <si>
    <t>MRC-UBS-097</t>
  </si>
  <si>
    <t>VENTILADOR COOLER BIVOLT COM VENEZIANA 120X120MM PARA PAINEL ELÉTRICO - BASEADO EM SBC (070354)</t>
  </si>
  <si>
    <t>MRC-UBS-119</t>
  </si>
  <si>
    <t>RELE DE MONITORAMENTO - BASEADO EM AGETOP CIVIL (072308)</t>
  </si>
  <si>
    <t>MRC-UBS-096</t>
  </si>
  <si>
    <t>SINALEIRO LED 24 V - BASEADO EM ORSE (11444)</t>
  </si>
  <si>
    <t>MRC-UBS-099</t>
  </si>
  <si>
    <t>CONECTOR DE PASSAGEM POLIAMIDA CINZA 41 A 10MM² - BASEADO EM SINAPI (101901)</t>
  </si>
  <si>
    <t>ENTRADA DE ENERGIA</t>
  </si>
  <si>
    <t>MRC-UBS-203</t>
  </si>
  <si>
    <t>ENTRADA DE ENERGIA AÉREA, TIPO C6, PADRÃO CEMIG, CARGA INSTALADA DE 57,2KVA ATÉ 75KVA, TRIFÁSICO, COM SAÍDA SUBTERRÂNEA, INCLUSIVE POSTE, CAIXA PARA MEDIDOR, DISJUNTOR, BARRAMENTO, ATERRAMENTO E ACESSÓRIOS - BASEADO EM SETOP (ED-20586)</t>
  </si>
  <si>
    <t>ED-49814</t>
  </si>
  <si>
    <t>LASTRO DE AREIA, INCLUSIVE ADENSAMENTO E APILOAMENTO MANUAL</t>
  </si>
  <si>
    <t>ED-51120</t>
  </si>
  <si>
    <t>REATERRO MANUAL DE VALA, INCLUSIVE ESPALHAMENTO E COMPACTAÇÃO MANUAL COM SOQUETE</t>
  </si>
  <si>
    <t>ED-24042</t>
  </si>
  <si>
    <t>FORNECIMENTO E INSTALAÇÃO DE FITA SUBTERRÂNEA PARA SINALIZAÇÃO DE REDES OU TUBULAÇÕES</t>
  </si>
  <si>
    <t>CABEAMENTO ESTRUTURADO</t>
  </si>
  <si>
    <t>ED-49320</t>
  </si>
  <si>
    <t>ELETRODUTO DE AÇO GALVANIZADO MÉDIO, DIÂMETRO DE 40MM (1.1/2"), INCLUSIVE ACESSÓRIOS PARA FIXAÇÃO E CONEXÕES</t>
  </si>
  <si>
    <t>11.06.19</t>
  </si>
  <si>
    <t>ELETRODUTO CORRUGADO PEAD, DN 32MM (1"), INSTALADO EM LAJE REF 91848</t>
  </si>
  <si>
    <t>MRC-UBS-146</t>
  </si>
  <si>
    <t>CONDULETE DE ALUMÍNIO MULTIPLO, TIPO X, PARA ELETRODUTO DE AÇO GALVANIZADO DN 25 MM (1'') COM PLACA CEGA, APARENTE - FORNECIMENTO E INSTALAÇÃO. AF_10/2022 - BASEADO EM SINAPI (95802)</t>
  </si>
  <si>
    <t>MRC-UBS-147</t>
  </si>
  <si>
    <t>CONDULETE DE ALUMÍNIO MULTIPLO, TIPO X, PARA ELETRODUTO DE AÇO GALVANIZADO DN 32 MM (1 1/4'') COM PLACA CEGA, APARENTE - FORNECIMENTO E INSTALAÇÃO. AF_10/2022 - BASEADO EM SINAPI (95802)</t>
  </si>
  <si>
    <t>MRC-UBS-148</t>
  </si>
  <si>
    <t>CONDULETE DE ALUMÍNIO MULTIPLO, TIPO X, PARA ELETRODUTO DE AÇO GALVANIZADO DN 40 MM (1 1/2'') COM PLACA CEGA, APARENTE - FORNECIMENTO E INSTALAÇÃO. AF_10/2022 - BASEADO EM SINAPI (95802)</t>
  </si>
  <si>
    <t>11.14.61</t>
  </si>
  <si>
    <t>CAIXA DE PASSAGEM DE PVC, RETANGULAR, DE EMBUTIR, 4"X2" REF 91941</t>
  </si>
  <si>
    <t>ED-29066</t>
  </si>
  <si>
    <t>CAIXA DE TELEFONIA/REDE/CFTV, DIMENSÃO (120X120)CM, EM CHAPA DE AÇO GALVANIZADO, TIPO DE EMBUTIR, COM FECHO E ACABAMENTO EM PINTURA ELETROSTÁTICA, INCLUSIVE INSTALAÇÃO</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</si>
  <si>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</si>
  <si>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</si>
  <si>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MRC-UBS-150</t>
  </si>
  <si>
    <t>CAIXA DE PISO BAIXA 4""X4"" EM ALUMINIO COM ANEL DE REGULAGEM - BASEADO EM SBC (062592)</t>
  </si>
  <si>
    <t>TOMADAS</t>
  </si>
  <si>
    <t>ED-15752</t>
  </si>
  <si>
    <t>CONJUNTO DE UMA (1) TOMADA DE DADOS (CONECTOR RJ45 CAT.6E), COM PLACA 4"X2" DE UM (1) POSTO, INCLUSIVE FORNECIMENTO, INSTALAÇÃO, SUPORTE, MÓDULO E PLACA</t>
  </si>
  <si>
    <t>ED-15762</t>
  </si>
  <si>
    <t>CONJUNTO DE DUAS (2) TOMADAS DE DADOS (CONECTOR RJ45 CAT.6E), COM PLACA 4"X2" DE DOIS (2) POSTOS, INCLUSIVE FORNECIMENTO, INSTALAÇÃO, SUPORTE, MÓDULO E PLACA</t>
  </si>
  <si>
    <t>MRC-UBS-151</t>
  </si>
  <si>
    <t>CONJUNTO COM 1 TOMADA HDMI E PLACA 4"X2" REF.: 87030 - BASEADO EM SINAPI (91981)</t>
  </si>
  <si>
    <t>MRC-UBS-152</t>
  </si>
  <si>
    <t>CABO C1 10 PARES 50MMM PARA TELEFONIA - BASEADO EM SBC (063405)</t>
  </si>
  <si>
    <t>ED-48372</t>
  </si>
  <si>
    <t>PATCH CORD RJ45/RJ45, UTP QUATRO (4) PARES METÁLICO, CATEGORIA TIPO 6, PINAGEM T568A (VOZ), COMPRIMENTO TRÊS (3) METROS</t>
  </si>
  <si>
    <t>MRC-UBS-153</t>
  </si>
  <si>
    <t>IDENTIFICADOR SOLLUS 4-6MM NUMÉRICO DE (0 - 9) OU SIMILAR - BASEADO EM ORSE (8824)</t>
  </si>
  <si>
    <t>RACKS DE TELECOMUNICAÇÕES</t>
  </si>
  <si>
    <t>MRC-UBS-157</t>
  </si>
  <si>
    <t>FORNECIMENTO E INSTALAÇÃO DE MINI RACK DE PAREDE PADRÃO 19" - 16 U´S X 570MM - BASEADO EM IOPES (160812)</t>
  </si>
  <si>
    <t>PATCH PANEL 24 PORTAS, CATEGORIA 6 - FORNECIMENTO E INSTALAÇÃO. AF_08/2025</t>
  </si>
  <si>
    <t>MRC-UBS-154</t>
  </si>
  <si>
    <t>SWITCH 24 PORTAS - BASEADO EM SEDOP (171185)</t>
  </si>
  <si>
    <t>MRC-UBS-155</t>
  </si>
  <si>
    <t>VOICE PANEL DE 50 PORTAS -BASEADO EM CPOS/CDHU (69.09.300)</t>
  </si>
  <si>
    <t>MRC-UBS-156</t>
  </si>
  <si>
    <t>BLOCO DE CONEXAO PADRAO IDC P/ 50 PARES - BASEADO EM SBC (063818)</t>
  </si>
  <si>
    <t>11.82.54</t>
  </si>
  <si>
    <t>GUIA DE CABOS PARA RACK 1U</t>
  </si>
  <si>
    <t>ED-48375</t>
  </si>
  <si>
    <t>RÉGUA COM 8 TOMADAS (2P+T), PARA FIXAÇÃO NO RACK DE 19" (1U)</t>
  </si>
  <si>
    <t>ED-48376</t>
  </si>
  <si>
    <t>GAVETA DE VENTILAÇÃO COM QUATRO (4) VENTILADORES, ALTURA DE 44,45MM (1U) PARA RACK DE 19", EXCLUSIVE BASTIDOR/RACK DE REDE</t>
  </si>
  <si>
    <t>PEÇAS SANITÁRIAS</t>
  </si>
  <si>
    <t>10.35.11</t>
  </si>
  <si>
    <t>CAIXA SIFONADA PVC COM GRELHA QUADRADA/REDONDA 150 X 150 X 50MM (DIÂMETRO X H X DIÂMETRO SAÍDA)</t>
  </si>
  <si>
    <t>MRC-UBS-051</t>
  </si>
  <si>
    <t>CAIXA SIFONADA GIRAFÁCIL COM GRELHA E PORTA GRELHA (5 ENTRADAS) 150 X 170 X 75MM - BASEADO EM SBC (053086)</t>
  </si>
  <si>
    <t>MRC-UBS-050</t>
  </si>
  <si>
    <t>CAIXA SIFONADA GIRAFACIL COM GRELHA BRANCA PVC E PORTA GRELHA 100X140X50MM - BASEADO EM SBC (053493)</t>
  </si>
  <si>
    <t>MRC-UBS-052</t>
  </si>
  <si>
    <t>PROLONGAMENTO PARA CAIXA SIFONADA PVC 100X100MM - BASEADO EM SBC (053033)</t>
  </si>
  <si>
    <t>MRC-UBS-053</t>
  </si>
  <si>
    <t>PROLONGAMENTO PARA CAIXA SIFONADA PVC 150X200MM - BASEADO EM SBC (053033)</t>
  </si>
  <si>
    <t>MRC-UBS-054</t>
  </si>
  <si>
    <t>RALO SIFONADO PVC CÔNICO 100 X 40 MM COM GRELHA REDONDA E PORTA GRELHA - BASEADO EM SETOP (ED-49954)</t>
  </si>
  <si>
    <t>ED-50321</t>
  </si>
  <si>
    <t>SIFÃO DE METAL PARA PIA, TIPO COPO COM ACABAMENTO CROMADO, DIÂMETRO DE (1.1/2"X1.1/2" OU 2"), INCLUSIVE ACESSÓRIOS</t>
  </si>
  <si>
    <t>ED-50320</t>
  </si>
  <si>
    <t>SIFÃO DE METAL PARA LAVATÓRIO, TIPO COPO COM ACABAMENTO CROMADO, DIÂMETRO DE (1"X1.1/2"), INCLUSIVE ACESSÓRIOS</t>
  </si>
  <si>
    <t>ED-50109</t>
  </si>
  <si>
    <t>FORNECIMENTO E ASSENTAMENTO DE TUBO PVC RÍGIDO, COLETOR DE ESGOTO LISO (JEI), DN 300 MM (12"), INCLUSIVE CONEXÕES</t>
  </si>
  <si>
    <t>ED-49884</t>
  </si>
  <si>
    <t>CAIXA DE ESGOTO DE INSPEÇÃO/PASSAGEM EM ALVENARIA (60X60X65CM),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</si>
  <si>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</si>
  <si>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</si>
  <si>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MRC-UBS-100</t>
  </si>
  <si>
    <t>CAIXA DE ESGOTO DE INSPEÇÃO/PASSAGEM EM ALVENARIA (60X60X45CM), REVESTIMENTO EM ARGAMASSA COM ADITIVO IMPERMEABILIZANTE, COM TAMPA DE CONCRETO, INCLUSIVE ESCAVAÇÃO, REATERRO E TRANSPORTE COM RETIRADA DO MATERIAL ESCAVADO (EM CAÇAMBA) - BASEADP EM SETOP (ED-49882)</t>
  </si>
  <si>
    <t>ED-49883</t>
  </si>
  <si>
    <t>CAIXA DE ESGOTO DE INSPEÇÃO/PASSAGEM EM ALVENARIA (60X60X60CM),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</si>
  <si>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</si>
  <si>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</si>
  <si>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</si>
  <si>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</si>
  <si>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</si>
  <si>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</si>
  <si>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MRC-UBS-159</t>
  </si>
  <si>
    <t>CAIXA GRADEADA MOLDADA IN LOCO 73X50X89 CM - BASEADO EM SETOP (ED-49883)</t>
  </si>
  <si>
    <t>10.35.69</t>
  </si>
  <si>
    <t>CAIXA DE GORDURA PRÉ-FABRICADA SIMPLES D= 400MM X 635MM</t>
  </si>
  <si>
    <t xml:space="preserve">PVC ACESSÓRIOS </t>
  </si>
  <si>
    <t>REGISTRO DE GAVETA BRUTO, LATÃO, ROSCÁVEL, 1" - FORNECIMENTO E INSTALAÇÃO. AF_08/2021</t>
  </si>
  <si>
    <t>REGISTRO DE GAVETA BRUTO, LATÃO, ROSCÁVEL, 1 1/4" - FORNECIMENTO E INSTALAÇÃO. AF_08/2021</t>
  </si>
  <si>
    <t>REGISTRO DE PRESSÃO BRUTO, LATÃO, ROSCÁVEL, 3/4'' - FORNECIMENTO E INSTALAÇÃO. AF_08/2021</t>
  </si>
  <si>
    <t>REGISTRO DE ESFERA, PVC, SOLDÁVEL, COM VOLANTE, DN 20 MM - FORNECIMENTO E INSTALAÇÃO. AF_08/2021</t>
  </si>
  <si>
    <t>REGISTRO DE ESFERA, PVC, SOLDÁVEL, COM VOLANTE, DN 60 MM - FORNECIMENTO E INSTALAÇÃO. AF_08/2021</t>
  </si>
  <si>
    <t>VÁLVULA DE RETENÇÃO HORIZONTAL, DE BRONZE, ROSCÁVEL, 3/4" - FORNECIMENTO E INSTALAÇÃO. AF_08/2021</t>
  </si>
  <si>
    <t>VÁLVULA DE RETENÇÃO VERTICAL, DE BRONZE, ROSCÁVEL, 1 1/2" - FORNECIMENTO E INSTALAÇÃO. AF_08/2021</t>
  </si>
  <si>
    <t>PVC CONEXÕES</t>
  </si>
  <si>
    <t>MRC-UBS-101</t>
  </si>
  <si>
    <t>CAP, PVC, SÉRIE NORMAL, ESGOTO PREDIAL, DN 40 MM, JUNTA ELÁSTICA, FORNECIDO E INSTALADO EM SUBCOLETOR AÉREO DE ESGOTO SANITÁRIO. AF_08/2022 - BASEADO EM SINAPI (104357)</t>
  </si>
  <si>
    <t>CURVA CURTA 90 GRAUS, PVC, SERIE NORMAL, ESGOTO PREDIAL, DN 100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</si>
  <si>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</si>
  <si>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90 GRAUS, PVC, SERIE R, ÁGUA PLUVIAL, DN 50 MM, JUNTA ELÁSTICA, FORNECIDO E INSTALADO EM RAMAL DE ENCAMINHAMENTO. AF_06/2022</t>
  </si>
  <si>
    <t>JOELHO 90 GRAUS, PVC, SERIE NORMAL, ESGOTO PREDIAL, DN 75 MM, JUNTA ELÁSTICA, FORNECIDO E INSTALADO EM PRUMADA DE ESGOTO SANITÁRIO OU VENTILAÇÃO. AF_08/2022</t>
  </si>
  <si>
    <t>JOELHO 90 GRAUS, PVC, SERIE NORMAL, ESGOTO PREDIAL, DN 100 MM, JUNTA ELÁSTICA, FORNECIDO E INSTALADO EM RAMAL DE DESCARGA OU RAMAL DE ESGOTO SANITÁRIO. AF_08/2022</t>
  </si>
  <si>
    <t>MRC-UBS-102</t>
  </si>
  <si>
    <t>JOELHO 90 GRAUS, PVC, SERIE NORMAL, ESGOTO PREDIAL, COM ANEL DN 40 MM, JUNTA SOLDÁVEL, FORNECIDO E INSTALADO EM RAMAL DE DESCARGA OU RAMAL DE ESGOTO SANITÁRIO. AF_08/2022 - BASEADO EM SINAPI(89724)</t>
  </si>
  <si>
    <t>JUNÇÃO SIMPLES, PVC, SERIE NORMAL, ESGOTO PREDIAL, DN 50 X 50 MM, JUNTA ELÁSTICA, FORNECIDO E INSTALADO EM PRUMADA DE ESGOTO SANITÁRIO OU VENTILAÇÃO. AF_08/2022</t>
  </si>
  <si>
    <t>MRC-UBS-103</t>
  </si>
  <si>
    <t>JUNÇÃO SIMPLES, PVC, SERIE NORMAL, ESGOTO PREDIAL, DN 75 X 50 MM, JUNTA ELÁSTICA, FORNECIDO E INSTALADO EM PRUMADA DE ESGOTO SANITÁRIO OU VENTILAÇÃO. AF_08/2022 - BASEADO EM SINAPI (89827)</t>
  </si>
  <si>
    <t>MRC-UBS-105</t>
  </si>
  <si>
    <t>JUNÇÃO SIMPLES, PVC, SERIE NORMAL, ESGOTO PREDIAL, DN 100 X 50 MM, JUNTA ELÁSTICA, FORNECIDO E INSTALADO EM RAMAL DE DESCARGA OU RAMAL DE ESGOTO SANITÁRIO. AF_08/2022 - BASEADO EM SINAPI (89797)</t>
  </si>
  <si>
    <t>LUVA DE CORRER, PVC, SERIE NORMAL, ESGOTO PREDIAL, DN 75 MM, JUNTA ELÁSTICA, FORNECIDO E INSTALADO EM PRUMADA DE ESGOTO SANITÁRIO OU VENTILAÇÃO. AF_08/2022</t>
  </si>
  <si>
    <t>LUVA DE CORRER, PVC, SERIE NORMAL, ESGOTO PREDIAL, DN 100 MM, JUNTA ELÁSTICA, FORNECIDO E INSTALADO EM RAMAL DE DESCARGA OU RAMAL DE ESGOTO SANITÁRIO. AF_08/2022</t>
  </si>
  <si>
    <t>LUVA SIMPLES, PVC, SERIE NORMAL, ESGOTO PREDIAL, DN 50 MM, JUNTA ELÁSTICA, FORNECIDO E INSTALADO EM PRUMADA DE ESGOTO SANITÁRIO OU VENTILAÇÃO. AF_08/2022</t>
  </si>
  <si>
    <t>LUVA SIMPLES, PVC, SERIE R, ÁGUA PLUVIAL, DN 50 MM, JUNTA ELÁSTICA, FORNECIDO E INSTALADO EM RAMAL DE ENCAMINHAMENTO. AF_06/2022</t>
  </si>
  <si>
    <t>LUVA SIMPLES,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</si>
  <si>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</si>
  <si>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MRC-UBS-106</t>
  </si>
  <si>
    <t>REDUÇÃO EXCÊNTRICA, PVC, SERIE NORMAL, ÁGUA PLUVIAL, DN 75 X 50 MM, JUNTA ELÁSTICA, FORNECIDO E INSTALADO EM RAMAL DE ENCAMINHAMENTO. AF_06/2022 - BASEADO EM SINAPI (89557)</t>
  </si>
  <si>
    <t>MRC-UBS-107</t>
  </si>
  <si>
    <t>REDUÇÃO EXCÊNTRICA, PVC, SERIE NORMAL, ÁGUA PLUVIAL, DN 100 X 50 MM, JUNTA ELÁSTICA, FORNECIDO E INSTALADO EM RAMAL DE ENCAMINHAMENTO. AF_06/2022 - BASEADO EM SINAPI (89557)</t>
  </si>
  <si>
    <t>TERMINAL DE VENTILAÇÃO, PVC, SÉRIE NORMAL, ESGOTO PREDIAL, DN 75 MM, JUNTA SOLDÁVEL, FORNECIDO E INSTALADO EM PRUMADA DE ESGOTO SANITÁRIO OU VENTILAÇÃO. AF_08/2022</t>
  </si>
  <si>
    <t>TÊ DE REDUÇÃO, PVC, SOLDÁVEL, DN 75 MM X 50 MM, INSTALADO EM RESERVAÇÃO PREDIAL DE ÁGUA - FORNECIMENTO E INSTALAÇÃO. AF_04/2024</t>
  </si>
  <si>
    <t>TE, PVC, SERIE NORMAL, ESGOTO PREDIAL, DN 100 X 100 MM, JUNTA ELÁSTICA, FORNECIDO E INSTALADO EM RAMAL DE DESCARGA OU RAMAL DE ESGOTO SANITÁRIO. AF_08/2022</t>
  </si>
  <si>
    <t>TUBULAÇÃO NÃO ENTERRADA</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</si>
  <si>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</si>
  <si>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</si>
  <si>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SÉRIE R, ÁGUA PLUVIAL, DN 50 MM, FORNECIDO E INSTALADO EM RAMAL DE ENCAMINHAMENTO. AF_06/2022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</si>
  <si>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</si>
  <si>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</si>
  <si>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TUBULAÇÃO ENTERRADA</t>
  </si>
  <si>
    <t>ED-49937</t>
  </si>
  <si>
    <t>CAIXA D'ÁGUA DE POLIETILENO, CAPACIDADE DE 1.500L, INCLUSIVE TAMPA, TORNEIRA DE BOIA, EXTRAVASOR, TUBO DE LIMPEZA E ACESSÓRIOS, EXCLUSIVE TUBULAÇÃO DE ENTRADA/SAÍDA DE ÁGUA</t>
  </si>
  <si>
    <t>MRC-UBS-055</t>
  </si>
  <si>
    <t>PIA DE EXPURGO HOSPITALAR EM AÇO INOX AISI 304, ESPESSURA 0,8MM, ACABAMENTO ESCOVADO, MEDINDO (50X50CM). MARCA PALMETAL OU SIMILAR. - BASEADO EM ORSE (13259)</t>
  </si>
  <si>
    <t>ED-50297</t>
  </si>
  <si>
    <t>BACIA SANITÁRIA (VASO) DE LOUÇA COM CAIXA ACOPLADA, COR BRANCA, INCLUSIVE ACESSÓRIOS DE FIXAÇÃO/VEDAÇÃO, ENGATE FLEXÍVEL METÁLICO E REJUNTAMENTO, EXCLUSIVE ASSENTO</t>
  </si>
  <si>
    <t>ED-48171</t>
  </si>
  <si>
    <t>BEBEDOURO CONJUGADO DE COLUNA/PRESSÃO,TIPO ADULTO E INFANTIL COM ACABAMENTO EM AÇO INOX, NA COR BRANCA, PRESSÃO DA REDE MÍNIMA REFERENCIAL DE 6M.C.A, INCLUSIVE ACESSÓRIOS</t>
  </si>
  <si>
    <t>ED-50316</t>
  </si>
  <si>
    <t>DUCHA HIGIÊNICA COM REGISTRO PARA CONTROLE DE FLUXO DE ÁGUA, DIÂMETRO DE 1/2" (20MM), INCLUSIVE ACESSÓRIOS</t>
  </si>
  <si>
    <t>10.46.03</t>
  </si>
  <si>
    <t>TANQUE EM LOUÇA BRANCA (22LTS) COM COLUNA CELITE/EQUIVALENTE</t>
  </si>
  <si>
    <t>10.24.16</t>
  </si>
  <si>
    <t>TORNEIRA DE JARDIM 1128-MY D=1/2" FABRIMAR/EQUIVALENTE</t>
  </si>
  <si>
    <t>TORNEIRA CROMADA DE MESA PARA LAVATORIO, TIPO MONOCOMANDO. AF_01/2020</t>
  </si>
  <si>
    <t>10.24.57</t>
  </si>
  <si>
    <t>TORNEIRA PARA COZINHA DE MESA BICA ALTA PERTUTTI/EQUIVALENTE</t>
  </si>
  <si>
    <t>PVC ACESSÓRIOS</t>
  </si>
  <si>
    <t>ED-49844</t>
  </si>
  <si>
    <t>ADAPTADOR SOLDÁVEL DE PVC MARROM COM FLANGES E ANEL PARA CAIXA DÁGUA Ø 20 MM X 1/2"</t>
  </si>
  <si>
    <t>ED-49846</t>
  </si>
  <si>
    <t>ADAPTADOR SOLDÁVEL DE PVC MARROM COM FLANGES E ANEL PARA CAIXA DÁGUA Ø 32 MM X 1"</t>
  </si>
  <si>
    <t>ED-49849</t>
  </si>
  <si>
    <t>ADAPTADOR SOLDÁVEL DE PVC MARROM COM FLANGES E ANEL PARA CAIXA DÁGUA Ø 60 MM X 2"</t>
  </si>
  <si>
    <t>ADAPTADOR CURTO COM BOLSA E ROSCA PARA REGISTRO, PVC, SOLDÁVEL, DN 25MM X 3/4, INSTALADO EM RAMAL OU SUB-RAMAL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</si>
  <si>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</si>
  <si>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50MM X 1.1/2", INSTALADO EM RAMAL DE DISTRIBUIÇÃO DE ÁGUA - FORNECIMENTO E INSTALAÇÃO. AF_06/2022</t>
  </si>
  <si>
    <t>BUCHA DE REDUÇÃO, CURTA, PVC, SOLDÁVEL, DN 25 X 20 MM, INSTALADO EM RAMAL DE DISTRIBUIÇÃO DE ÁGUA - FORNECIMENTO E INSTALAÇÃO. AF_06/2022</t>
  </si>
  <si>
    <t>BUCHA DE REDUÇÃO, CURTA, PVC, SOLDÁVEL, DN 32 X 25 MM, INSTALADO EM PRUMADA DE ÁGUA - FORNECIMENTO E INSTALAÇÃO. AF_06/2022</t>
  </si>
  <si>
    <t>MRC-UBS-108</t>
  </si>
  <si>
    <t>BUCHA DE REDUÇÃO, CURTA, PVC, SOLDÁVEL, DN 75 X 60 MM, INSTALADO EM PRUMADA DE ÁGUA - FORNECIMENTO E INSTALAÇÃO. AF_06/2022 - BASEADO EM SINAPI (103959)</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</si>
  <si>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</si>
  <si>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</si>
  <si>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75 X 50 MM, INSTALADO EM PRUMADA DE ÁGUA - FORNECIMENTO E INSTALAÇÃO. AF_06/2022</t>
  </si>
  <si>
    <t>CURVA 90 GRAUS, PVC, SOLDÁVEL, DN 20MM, INSTALADO EM RAMAL DE DISTRIBUIÇÃO DE ÁGUA - FORNECIMENTO E INSTALAÇÃO. AF_06/2022</t>
  </si>
  <si>
    <t>CURVA 90 GRAUS, PVC, SOLDÁVEL, DN 32MM, INSTALADO EM PRUMADA DE ÁGUA - FORNECIMENTO E INSTALAÇÃO. AF_06/2022</t>
  </si>
  <si>
    <t>CURVA 90 GRAUS, PVC, SOLDÁVEL, DN 50MM, INSTALADO EM PRUMADA DE ÁGUA - FORNECIMENTO E INSTALAÇÃO. AF_06/2022</t>
  </si>
  <si>
    <t>CURVA 90 GRAUS, PVC, SOLDÁVEL, DN 60MM, INSTALADO EM PRUMADA DE ÁGUA - FORNECIMENTO E INSTALAÇÃO. AF_06/2022</t>
  </si>
  <si>
    <t>JOELHO 45 GRAUS, PVC, SOLDÁVEL, DN 20MM, INSTALADO EM RAMAL DE DISTRIBUIÇÃO DE ÁGUA - FORNECIMENTO E INSTALAÇÃO. AF_06/2022</t>
  </si>
  <si>
    <t>JOELHO 45 GRAUS, PVC, SOLDÁVEL, DN 25MM, INSTALADO EM DRENO DE AR-CONDICIONADO - FORNECIMENTO E INSTALAÇÃO. AF_08/2022</t>
  </si>
  <si>
    <t>JOELHO 45 GRAUS, PVC, SOLDÁVEL, DN 50MM, INSTALADO EM PRUMADA DE ÁGUA - FORNECIMENTO E INSTALAÇÃO. AF_06/2022</t>
  </si>
  <si>
    <t>MRC-UBS-109</t>
  </si>
  <si>
    <t>JOELHO 90 GRAUS, PVC, SOLDÁVEL, 38 X 1.1/2" (40MM), INSTALADO EM PRUMADA DE ÁGUA - FORNECIMENTO E INSTALAÇÃO. AF_06/2022 - BASEADO EM SINAPI (89502)</t>
  </si>
  <si>
    <t>JOELHO 90 GRAUS, PVC, SOLDÁVEL, DN 25MM, INSTALADO EM DRENO DE AR-CONDICIONADO - FORNECIMENTO E INSTALAÇÃO. AF_08/2022</t>
  </si>
  <si>
    <t>JOELHO 90 GRAUS, PVC, SOLDÁVEL, DN 50MM, INSTALADO EM PRUMADA DE ÁGUA - FORNECIMENTO E INSTALAÇÃO. AF_06/2022</t>
  </si>
  <si>
    <t>JOELHO 90 GRAUS, PVC, SOLDÁVEL, DN 60MM, INSTALADO EM PRUMADA DE ÁGUA - FORNECIMENTO E INSTALAÇÃO. AF_06/2022</t>
  </si>
  <si>
    <t>LUVA DE CORRER, PVC, SOLDÁVEL, DN 20MM, INSTALADO EM RAMAL OU SUB-RAMAL DE ÁGUA - FORNECIMENTO E INSTALAÇÃO. AF_06/2022</t>
  </si>
  <si>
    <t>LUVA, PVC, SOLDÁVEL, DN 50 MM, INSTALADO EM RESERVAÇÃO PREDIAL DE ÁGUA - FORNECIMENTO E INSTALAÇÃO. AF_04/2024</t>
  </si>
  <si>
    <t>LUVA, PVC, SOLDÁVEL, DN 75 MM, INSTALADO EM RESERVAÇÃO PREDIAL DE ÁGUA - FORNECIMENTO E INSTALAÇÃO. AF_04/2024</t>
  </si>
  <si>
    <t>MRC-UBS-115</t>
  </si>
  <si>
    <t>LUVA COM BUCHA DE LATÃO, PVC, SOLDÁVEL, DN 25MM X 1/2", INSTALADO EM RAMAL OU SUB-RAMAL DE ÁGUA - FORNECIMENTO E INSTALAÇÃO. AF_06/2022 - BASEADO EM SINAPI (89381)</t>
  </si>
  <si>
    <t>LUVA COM BUCHA DE LATÃO, PVC, SOLDÁVEL, DN 25MM X 3/4, INSTALADO EM RAMAL DE DISTRIBUIÇÃO DE ÁGUA - FORNECIMENTO E INSTALAÇÃO. AF_06/2022</t>
  </si>
  <si>
    <t>TÊ DE REDUÇÃO, PVC, SOLDÁVEL, DN 32MM X 25MM, INSTALADO EM PRUMADA DE ÁGUA - FORNECIMENTO E INSTALAÇÃO. AF_06/2022</t>
  </si>
  <si>
    <t>TE DE REDUÇÃO, 90 GRAUS, PVC, SOLDÁVEL, DN 50 MM X 32 MM, INSTALADO EM PRUMADA DE ÁGUA - FORNECIMENTO E INSTALAÇÃO. AF_06/2022</t>
  </si>
  <si>
    <t>TE DE REDUÇÃO, PVC, SOLDÁVEL, DN 75MM X 50MM, INSTALADO EM PRUMADA DE ÁGUA - FORNECIMENTO E INSTALAÇÃO. AF_06/2022</t>
  </si>
  <si>
    <t>TE, PVC, SOLDÁVEL, DN 20MM, INSTALADO EM RAMAL DE DISTRIBUIÇÃO DE ÁGUA - FORNECIMENTO E INSTALAÇÃO. AF_06/2022</t>
  </si>
  <si>
    <t>TE, PVC, SOLDÁVEL, DN 25MM, INSTALADO EM PRUMADA DE ÁGUA - FORNECIMENTO E INSTALAÇÃO. AF_06/2022</t>
  </si>
  <si>
    <t>TE, PVC, SOLDÁVEL, DN 32MM, INSTALADO EM PRUMADA DE ÁGUA - FORNECIMENTO E INSTALAÇÃO. AF_06/2022</t>
  </si>
  <si>
    <t>TE, PVC, SOLDÁVEL, DN 50MM,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</si>
  <si>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</si>
  <si>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</si>
  <si>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TUBO, PVC, SOLDÁVEL, DE 20MM,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</si>
  <si>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</si>
  <si>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</si>
  <si>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60MM, INSTALADO EM PRUMADA DE ÁGUA - FORNECIMENTO E INSTALAÇÃO. AF_06/2022</t>
  </si>
  <si>
    <t>DRENAGEM PLUVIAL</t>
  </si>
  <si>
    <t>CAIXA DE PASSAGEM</t>
  </si>
  <si>
    <t>ED-49914</t>
  </si>
  <si>
    <t>CAIXA DE DRENAGEM DE INSPEÇÃO/PASSAGEM EM ALVENARIA (60X60X40CM), REVESTIMENTO EM ARGAMASSA COM ADITIVO IMPERMEABILIZANTE, COM TAMPA EM GRELHA, INCLUSIVE ESCAVAÇÃO, REATERRO E TRANSPORTE COM RETIRADA DO MATERIAL ESCAVADO (EM CAÇAMBA)</t>
  </si>
  <si>
    <t>MRC-UBS-117</t>
  </si>
  <si>
    <t>CAIXA DE DRENAGEM DE INSPEÇÃO/PASSAGEM EM ALVENARIA (60X60X65CM), REVESTIMENTO EM ARGAMASSA COM ADITIVO IMPERMEABILIZANTE, COM TAMPA EM GRELHA, INCLUSIVE ESCAVAÇÃO, REATERRO E TRANSPORTE COM RETIRADA DO MATERIAL ESCAVADO (EM CAÇAMBA) - BASEADO EM CAIXA DE DRENAGEM DE INSPEÇÃO</t>
  </si>
  <si>
    <t>ED-49916</t>
  </si>
  <si>
    <t>CAIXA DE DRENAGEM DE INSPEÇÃO/PASSAGEM EM ALVENARIA (60X60X80CM), REVESTIMENTO EM ARGAMASSA COM ADITIVO IMPERMEABILIZANTE, COM TAMPA EM GRELHA,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</si>
  <si>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</si>
  <si>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</si>
  <si>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MRC-UBS-118</t>
  </si>
  <si>
    <t>CAIXA ALVENARIA 75 X 75 X 55CM COM TAMPA FERRO PARA REGISTRO (C X L X H) - BASEADO EM SUDECAP (10.35.01)</t>
  </si>
  <si>
    <t>MRC-UBS-120</t>
  </si>
  <si>
    <t>POÇO DE INFILTRAÇÃO EM CONCRETO DIÂMETRO INTERNO 1,50M -BASEADO EM CPOS/CDHU (49.15.050)</t>
  </si>
  <si>
    <t>ED-50661</t>
  </si>
  <si>
    <t>CALHA EM CHAPA GALVANIZADA, ESP. 0,5MM (GSG-26), COM DESENVOLVIMENTO DE 33CM, INCLUSIVE IÇAMENTO MANUAL VERTICAL</t>
  </si>
  <si>
    <t>ED-50662</t>
  </si>
  <si>
    <t>CALHA EM CHAPA GALVANIZADA, ESP. 0,5MM (GSG-26), COM DESENVOLVIMENTO DE 40CM, INCLUSIVE IÇAMENTO MANUAL VERTICAL</t>
  </si>
  <si>
    <t>19.31.01</t>
  </si>
  <si>
    <t>CANALETA TIPO 2 - D= 200MM, PRÉ-MOLDADA DE CONCRETO E GRELHA - PADRÃO SUDECAP</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</si>
  <si>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</si>
  <si>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</si>
  <si>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</si>
  <si>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</si>
  <si>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CONEXÕES E PVC SÉRIE R</t>
  </si>
  <si>
    <t>MRC-UBS-121</t>
  </si>
  <si>
    <t>ANEL DE VEDACAO 75MM PARA CONEXÕES - SERIE R - BASEADO EM SBC (053619)</t>
  </si>
  <si>
    <t>MRC-UBS-122</t>
  </si>
  <si>
    <t>ANEL DE VEDAÇÃO, DN 100 MM SERIE R , FORNECIMENTO E INSTALAÇÃO. AF_04/2024. - BASEADO EM SINAPI (94764)</t>
  </si>
  <si>
    <t>10.35.74</t>
  </si>
  <si>
    <t>RALO HEMISFÉRICO TIPO ABACAXI D= 100MM</t>
  </si>
  <si>
    <t>JOELHO 45 GRAUS, PVC, SERIE R, ÁGUA PLUVIAL, DN 75 MM, JUNTA ELÁSTICA, FORNECIDO E INSTALADO EM RAMAL DE ENCAMINHAMENTO. AF_06/2022</t>
  </si>
  <si>
    <t>JOELHO 45 GRAUS, PVC, SERIE R, ÁGUA PLUVIAL, DN 100 MM, JUNTA ELÁSTICA, FORNECIDO E INSTALADO EM RAMAL DE ENCAMINHAMENTO. AF_06/2022</t>
  </si>
  <si>
    <t>JOELHO 45 GRAUS, PVC, SERIE R, ÁGUA PLUVIAL, DN 150 MM, JUNTA ELÁSTICA, FORNECIDO E INSTALADO EM RAMAL DE ENCAMINHAMENTO. AF_06/2022</t>
  </si>
  <si>
    <t>JOELHO 90 GRAUS, PVC, SERIE R, ÁGUA PLUVIAL, DN 75 MM, JUNTA ELÁSTICA, FORNECIDO E INSTALADO EM RAMAL DE ENCAMINHAMENTO. AF_06/2022</t>
  </si>
  <si>
    <t>JOELHO 90 GRAUS, PVC, SERIE R, ÁGUA PLUVIAL, DN 150 MM, JUNTA ELÁSTICA, FORNECIDO E INSTALADO EM RAMAL DE ENCAMINHAMENTO. AF_06/2022</t>
  </si>
  <si>
    <t>JUNÇÃO SIMPLES, PVC, SERIE R, ÁGUA PLUVIAL, DN 75 X 75 MM, JUNTA ELÁSTICA, FORNECIDO E INSTALADO EM RAMAL DE ENCAMINHAMENTO. AF_06/2022</t>
  </si>
  <si>
    <t>JUNÇÃO SIMPLES, PVC, SERIE R, ÁGUA PLUVIAL, DN 100 X 75 MM, JUNTA ELÁSTICA, FORNECIDO E INSTALADO EM RAMAL DE ENCAMINHAMENTO. AF_06/2022</t>
  </si>
  <si>
    <t>LUVA DE CORRER, PVC, SERIE R, ÁGUA PLUVIAL, DN 100 MM, JUNTA ELÁSTICA, FORNECIDO E INSTALADO EM RAMAL DE ENCAMINHAMENTO. AF_06/2022</t>
  </si>
  <si>
    <t>LUVA SIMPLES, PVC, SERIE R, ÁGUA PLUVIAL, DN 75 MM, JUNTA ELÁSTICA, FORNECIDO E INSTALADO EM RAMAL DE ENCAMINHAMENTO. AF_06/2022</t>
  </si>
  <si>
    <t>REDUÇÃO EXCÊNTRICA, PVC, SERIE R, ÁGUA PLUVIAL, DN 100 X 75 MM, JUNTA ELÁSTICA, FORNECIDO E INSTALADO EM RAMAL DE ENCAMINHAMENTO. AF_06/2022</t>
  </si>
  <si>
    <t>PVC SÉRIE REFORÇADO</t>
  </si>
  <si>
    <t>TUBO PVC, SÉRIE R, ÁGUA PLUVIAL, DN 75 MM, FORNECIDO E INSTALADO EM CONDUTORES VERTICAIS DE ÁGUAS PLUVIAIS. AF_06/2022</t>
  </si>
  <si>
    <t>TUBO PVC, SÉRIE R, ÁGUA PLUVIAL, DN 100 MM, FORNECIDO E INSTALADO EM CONDUTORES VERTICAIS DE ÁGUAS PLUVIAIS. AF_06/2022</t>
  </si>
  <si>
    <t>PVC SÉRIE REFORÇADO (ENTERRADO)</t>
  </si>
  <si>
    <t>TUBO PVC, SÉRIE R, ÁGUA PLUVIAL, DN 150 MM, FORNECIDO E INSTALADO EM CONDUTORES VERTICAIS DE ÁGUAS PLUVIAIS. AF_06/2022</t>
  </si>
  <si>
    <t>MRC-UBS-124</t>
  </si>
  <si>
    <t>FORNECIMENTO E INSTALAÇÃO DE JOELHO 90 GRAUS COM BUCHA DE LATÃO, PVC, SOLDÁVEL, DN 3/4" X 1/2" INSTALADO EM RAMAL OU SUB-RAMAL DE ÁGUA - BASEADO EM SINAPI (90373)</t>
  </si>
  <si>
    <t>MRC-UBS-123</t>
  </si>
  <si>
    <t>JOELHO 90º ROSCÁVEL COM BUCHA DE LATÃO 3/4'', PVC BRANCO, ÁGUA FRIA - TIGRE OU EQUIVALENTE- BASEADO SINAPI (89723)</t>
  </si>
  <si>
    <t>PVC SOLDÁVEL (ENTERRADO)</t>
  </si>
  <si>
    <t>REGISTRO DE GAVETA BRUTO, LATÃO, ROSCÁVEL, 3" - FORNECIMENTO E INSTALAÇÃO. AF_08/2021</t>
  </si>
  <si>
    <t>VÁLVULA DE RETENÇÃO VERTICAL, DE BRONZE, ROSCÁVEL, 3" - FORNECIMENTO E INSTALAÇÃO. AF_08/2021</t>
  </si>
  <si>
    <t>CONEXÕES AÇO GALVANIZADO</t>
  </si>
  <si>
    <t>MRC-UBS-125</t>
  </si>
  <si>
    <t>FORNECIMENTO E ASSENTAMENTO DE BUCHA DE REDUÇÃO DE FERRO GALVANIZADO DE 4" X 3" - BASEADO EM ORSE (1026)</t>
  </si>
  <si>
    <t>MRC-UBS-126</t>
  </si>
  <si>
    <t>COTOVELO 45 GRAUS, EM FERRO GALVANIZADO, CONEXÃO ROSQUEADA, DN 4", INSTALADO EM RESERVAÇÃO PREDIAL DE ÁGUA - FORNECIMENTO E INSTALAÇÃO. AF_04/2024 - BASEADO EM SINAPI (94472)</t>
  </si>
  <si>
    <t>COTOVELO 90 GRAUS, EM FERRO GALVANIZADO, CONEXÃO ROSQUEADA, DN 65 MM (2 1/2"), INSTALADO EM RESERVAÇÃO PREDIAL DE ÁGUA - FORNECIMENTO E INSTALAÇÃO. AF_04/2024</t>
  </si>
  <si>
    <t>MRC-UBS-127</t>
  </si>
  <si>
    <t>COTOVELO EM BRONZE/LATÃO, DN 4", 90 GRAUS, SEM ANEL DE SOLDA, BOLSA X ROSCA F, INSTALADO EM RAMAL E SUB-RAMAL DE GÁS MEDICINAL - FORNECIMENTO E INSTALAÇÃO. AF_04/2022 - BASEADO EM SINAPI (103844)</t>
  </si>
  <si>
    <t>MRC-UBS-129</t>
  </si>
  <si>
    <t>COTOVELO 90 GRAUS, EM FERRO GALVANIZADO, CONEXÃO ROSQUEADA, DN 6", INSTALADO EM RESERVAÇÃO PREDIAL DE ÁGUA - FORNECIMENTO E INSTALAÇÃO. AF_04/2024 - BASEADO EM SINAPI (94473)</t>
  </si>
  <si>
    <t>MRC-UBS-130</t>
  </si>
  <si>
    <t>NIPLE DUPLO GALVANIZADO 3" - BASEADO EM SBC (056314)</t>
  </si>
  <si>
    <t>MRC-UBS-131</t>
  </si>
  <si>
    <t>NIPLE DUPLO GALVANIZADO 4" - BASEADO EM SBC (056315)</t>
  </si>
  <si>
    <t>MRC-UBS-132</t>
  </si>
  <si>
    <t>NIPLE DUPLO GALVANIZADO 6" - BASEADO EM SBC (052287)</t>
  </si>
  <si>
    <t>MRC-UBS-133</t>
  </si>
  <si>
    <t>TE 90 GALVANIZADO 3" - BASEADO EM SBC (055713)</t>
  </si>
  <si>
    <t>MRC-UBS-134</t>
  </si>
  <si>
    <t>UNIAO GALVANIZADO ASSENTO CONICO 3" - BASEADO EM SBC (056337)</t>
  </si>
  <si>
    <t>MRC-UBS-135</t>
  </si>
  <si>
    <t>AÇO GALVANIZADO (ENTERRADO)</t>
  </si>
  <si>
    <t>TUBO DE AÇO GALVANIZADO COM COSTURA, CLASSE MÉDIA, DN 80 (3"), CONEXÃO ROSQUEADA, INSTALADO EM PRUMADAS - FORNECIMENTO E INSTALAÇÃO. AF_10/2020</t>
  </si>
  <si>
    <t>TUBO DE AÇO GALVANIZADO COM COSTURA, CLASSE MÉDIA, DN 100 (4"), CONEXÃO ROSQUEADA, INSTALADO EM REDE DE ALIMENTAÇÃO PARA HIDRANTE - FORNECIMENTO E INSTALAÇÃO. AF_10/2020</t>
  </si>
  <si>
    <t>MRC-UBS-136</t>
  </si>
  <si>
    <t>TUBO DE AÇO GALVANIZADO COM COSTURA, CLASSE MÉDIA, DN 6", CONEXÃO ROSQUEADA, INSTALADO EM REDE DE ALIMENTAÇÃO PARA HIDRANTE - FORNECIMENTO E INSTALAÇÃO. AF_10/2020 - BASEADO EM INAPI (101927)</t>
  </si>
  <si>
    <t>BOMBA E ACESSÓRIOS</t>
  </si>
  <si>
    <t>ED-49868</t>
  </si>
  <si>
    <t>BOMBA CENTRÍFUGA TRIFÁSICA DE 7,5CV, INCLUSIVE FORNECIMENTO E INSTALAÇÃO</t>
  </si>
  <si>
    <t>MRC-UBS-138</t>
  </si>
  <si>
    <t>BASE ANTIVIBRATÓRIA 400X400X23 - BASESADO EM SEDOP (190793)</t>
  </si>
  <si>
    <t>GASES MEDICINAIS</t>
  </si>
  <si>
    <t>ED-49841</t>
  </si>
  <si>
    <t>VÁLVULA DE ESFERA TRIPARTIDA COM ROSCA NPT, CLASSE 300lbs - 1/2"</t>
  </si>
  <si>
    <t>MRC-UBS-235</t>
  </si>
  <si>
    <t>FILTRO REGULADOR DE AR ODONTOLOGICO COM REDUTOR DE PRESSÃO E MANÔMETRO, DN 1/4" - BASEADO EM SUDECAP (10.90.35)</t>
  </si>
  <si>
    <t>MRC-UBS-230</t>
  </si>
  <si>
    <t>POSTO MEDICINAL, INTERNO, SIMPLES, PARA VÁCUO OU OXIGÊNIO, FORNECIMENTO E INSTALAÇÃO - BASEADO EM EMOP (18.050.0100-0)</t>
  </si>
  <si>
    <t>MRC-UBS-231</t>
  </si>
  <si>
    <t>PAINEL DE ALARME MEDICINAL AR COMPRIMIDO,OXIDO NITROSO,DIOXI DO DE CARBONO,OXIGENIO E VACUO.FORNECIMENTO E ASSENTAMENTO.( PARA INSTALACAO VIDE FAMILIA 15.014) 3%-DESGASTE DE FERRAMENTAS E EPI - BASEADO EM EMOP (18.050.0100-0)</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</si>
  <si>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</si>
  <si>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</si>
  <si>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MRC-UBS-234</t>
  </si>
  <si>
    <t>COMPRESSOR DE AR ODONOTOLOGICO MOD. DA2000 - BASEADO EM SINAPI (102117)</t>
  </si>
  <si>
    <t>MRC-UBS-233</t>
  </si>
  <si>
    <t>FORNECIMENTO E INSTALAÇÃO DE BOMBA DE VÁCUO ELETRONIC PLUS - SCHUSTER OU EQUIVALENTE - BASEADO EM SINAPI (102115)</t>
  </si>
  <si>
    <t>UNID.</t>
  </si>
  <si>
    <t>MRC-UBS-232</t>
  </si>
  <si>
    <t>CENTRAL MANIFOLD PARA CILINDROS 2 X 2 PARA OXIGÊNIO, AR COMPRIMIDO E ÓXIDO NITROSO COM SERPENTINA E SEM VÁLVULA DE ALTA PRESSÃO - BASEADO EM ORSE (8733)</t>
  </si>
  <si>
    <t>EXINTORES</t>
  </si>
  <si>
    <t>10.90.04</t>
  </si>
  <si>
    <t>EXTINTOR PÓ QUÍMICO SECO ABC 4KG CAP.2-A: 20-B: C</t>
  </si>
  <si>
    <t>SISTEMA DE ILUMINAÇÃO DE EMERGÊNCIA</t>
  </si>
  <si>
    <t>ED-26989</t>
  </si>
  <si>
    <t>LUMINÁRIA DE EMERGÊNCIA AUTÔNOMA, TIPO LED POTÊNCIA TOTAL DE 2W, FORNECIMENTO E INSTALAÇÃO</t>
  </si>
  <si>
    <t>SINALIZAÇÃO DE ORIENTAÇÃO E SALVAMENTO</t>
  </si>
  <si>
    <t>MRC-UBS-001</t>
  </si>
  <si>
    <t>PLACA FOTOLUMINESCENTE PARA SINALIZAÇÃO DE EMERGÊNCIA, TIPO "S2, S3, S9, S11 E S12", DIMENSÃO (252X126)MM, INCLUSIVE FIXAÇÃO BASEADO EM SETOP (ED-29389)</t>
  </si>
  <si>
    <t>MRC-UBS-002</t>
  </si>
  <si>
    <t>PLACA FOTOLUMINESCENTE PARA SINALIZAÇÃO DE EMERGÊNCIA, TIPO "S13", DIMENSÃO (358X89)MM, INCLUSIVE FIXAÇÃO BASEADO EM SETOP (ED-29389)</t>
  </si>
  <si>
    <t>SINALIZAÇÃO DE EQUIPAMENTO</t>
  </si>
  <si>
    <t>MRC-UBS-004</t>
  </si>
  <si>
    <t>PLACA FOTOLUMINESCENTE PARA SINALIZAÇÃO DE EMERGÊNCIA, TIPO "E5", DIMENSÃO (200X200)MM, INCLUSIVE FIXAÇÃO - BASEADO EM SETOP (ED-50199)</t>
  </si>
  <si>
    <t>SINALIZAÇÃO COMPLEMENTAR</t>
  </si>
  <si>
    <t>MRC-UBS-003</t>
  </si>
  <si>
    <t>PLACA FOTOLUMINESCENTE PARA SINALIZAÇÃO DE EMERGÊNCIA, TIPO "M1", DIMENSÃO (300X400)MM, INCLUSIVE FIXAÇÃO - BASEADO EM SETOP (ED-29389)</t>
  </si>
  <si>
    <t>ED-50168</t>
  </si>
  <si>
    <t>IMPERMEABILIZAÇÃO COM MANTA ASFÁLTICA, TIPO III, CLASSE A, ESP. 4MM, INCLUSIVE APLICAÇÃO DE PRIMER ASFÁLTICO</t>
  </si>
  <si>
    <t>MRC-UBS-140</t>
  </si>
  <si>
    <t>PROTEÇÃO MECÂNICA DE SUPERFÍCIE HORIZONTAL COM ARGAMASSA DE CIMENTO E AREIA, TRAÇO 1:3, E=2CM, COM TELA GALVANIZADA FIO 22. AF_09/2023 - BASEADO EM SINAPI (98564)</t>
  </si>
  <si>
    <t>LIMPEZA FINAL DE OBRA</t>
  </si>
  <si>
    <t>LIMPEZA FINAL PARA ENTREGA DA OBRA</t>
  </si>
  <si>
    <t>ED-50266</t>
  </si>
  <si>
    <t>CONSTRUÇÃO DA UBS VERMELHA</t>
  </si>
  <si>
    <t>2.1</t>
  </si>
  <si>
    <t>2.1.1</t>
  </si>
  <si>
    <t>2.1.1.1</t>
  </si>
  <si>
    <t>2.1.1.2</t>
  </si>
  <si>
    <t>2.1.1.3</t>
  </si>
  <si>
    <t>3.1</t>
  </si>
  <si>
    <t>3.1.1</t>
  </si>
  <si>
    <t>3.1.1.1</t>
  </si>
  <si>
    <t>3.2.1</t>
  </si>
  <si>
    <t>3.2.1.1</t>
  </si>
  <si>
    <t>3.3.1</t>
  </si>
  <si>
    <t>3.3.1.1</t>
  </si>
  <si>
    <t>3.4.1</t>
  </si>
  <si>
    <t>3.4.1.1</t>
  </si>
  <si>
    <t>3.4.1.2</t>
  </si>
  <si>
    <t>3.4.1.3</t>
  </si>
  <si>
    <t>3.4.1.4</t>
  </si>
  <si>
    <t>3.4.1.5</t>
  </si>
  <si>
    <t>3.4.1.6</t>
  </si>
  <si>
    <t>3.4.1.7</t>
  </si>
  <si>
    <t>3.4.1.8</t>
  </si>
  <si>
    <t>3.5.1</t>
  </si>
  <si>
    <t>3.5.1.1</t>
  </si>
  <si>
    <t>3.5.1.2</t>
  </si>
  <si>
    <t>3.5.1.3</t>
  </si>
  <si>
    <t>3.5.2</t>
  </si>
  <si>
    <t>3.5.2.1</t>
  </si>
  <si>
    <t>3.5.2.2</t>
  </si>
  <si>
    <t>3.5.2.3</t>
  </si>
  <si>
    <t>3.6.1</t>
  </si>
  <si>
    <t>3.6.1.1</t>
  </si>
  <si>
    <t>3.6.2</t>
  </si>
  <si>
    <t>3.6.2.1</t>
  </si>
  <si>
    <t>3.6.2.2</t>
  </si>
  <si>
    <t>4.1</t>
  </si>
  <si>
    <t>4.1.1</t>
  </si>
  <si>
    <t>4.1.1.1</t>
  </si>
  <si>
    <t>4.1.1.2</t>
  </si>
  <si>
    <t>4.1.1.3</t>
  </si>
  <si>
    <t>4.1.1.4</t>
  </si>
  <si>
    <t>4.1.1.5</t>
  </si>
  <si>
    <t>4.1.1.6</t>
  </si>
  <si>
    <t>4.1.1.7</t>
  </si>
  <si>
    <t>4.1.2</t>
  </si>
  <si>
    <t>4.1.2.1</t>
  </si>
  <si>
    <t>4.1.2.2</t>
  </si>
  <si>
    <t>4.1.2.3</t>
  </si>
  <si>
    <t>4.1.2.4</t>
  </si>
  <si>
    <t>4.1.2.5</t>
  </si>
  <si>
    <t>4.1.2.6</t>
  </si>
  <si>
    <t>4.1.2.7</t>
  </si>
  <si>
    <t>4.1.2.8</t>
  </si>
  <si>
    <t>4.1.2.9</t>
  </si>
  <si>
    <t>4.1.2.10</t>
  </si>
  <si>
    <t>4.1.3</t>
  </si>
  <si>
    <t>4.1.3.1</t>
  </si>
  <si>
    <t>4.1.3.2</t>
  </si>
  <si>
    <t>4.1.3.3</t>
  </si>
  <si>
    <t>4.1.3.4</t>
  </si>
  <si>
    <t>4.1.3.5</t>
  </si>
  <si>
    <t>4.1.3.6</t>
  </si>
  <si>
    <t>4.1.3.7</t>
  </si>
  <si>
    <t>4.1.3.8</t>
  </si>
  <si>
    <t>4.1.3.9</t>
  </si>
  <si>
    <t>4.1.3.10</t>
  </si>
  <si>
    <t>4.1.3.11</t>
  </si>
  <si>
    <t>4.1.3.12</t>
  </si>
  <si>
    <t>4.1.4</t>
  </si>
  <si>
    <t>4.1.4.1</t>
  </si>
  <si>
    <t>4.1.4.2</t>
  </si>
  <si>
    <t>4.1.4.3</t>
  </si>
  <si>
    <t>4.1.4.4</t>
  </si>
  <si>
    <t>4.1.4.5</t>
  </si>
  <si>
    <t>4.1.5</t>
  </si>
  <si>
    <t>4.1.5.1</t>
  </si>
  <si>
    <t>4.1.5.2</t>
  </si>
  <si>
    <t>4.1.5.3</t>
  </si>
  <si>
    <t>4.1.5.4</t>
  </si>
  <si>
    <t>4.1.6</t>
  </si>
  <si>
    <t>4.1.6.1</t>
  </si>
  <si>
    <t>4.1.6.2</t>
  </si>
  <si>
    <t>4.1.6.3</t>
  </si>
  <si>
    <t>4.1.6.4</t>
  </si>
  <si>
    <t>4.1.6.5</t>
  </si>
  <si>
    <t>4.1.6.6</t>
  </si>
  <si>
    <t>4.1.6.7</t>
  </si>
  <si>
    <t>4.1.6.8</t>
  </si>
  <si>
    <t>4.1.6.9</t>
  </si>
  <si>
    <t>4.1.6.10</t>
  </si>
  <si>
    <t>4.1.7</t>
  </si>
  <si>
    <t>4.1.7.1</t>
  </si>
  <si>
    <t>4.1.7.2</t>
  </si>
  <si>
    <t>4.1.7.3</t>
  </si>
  <si>
    <t>4.1.7.4</t>
  </si>
  <si>
    <t>4.1.7.5</t>
  </si>
  <si>
    <t>4.1.7.6</t>
  </si>
  <si>
    <t>4.1.8</t>
  </si>
  <si>
    <t>4.1.8.1</t>
  </si>
  <si>
    <t>4.1.8.2</t>
  </si>
  <si>
    <t>4.1.8.3</t>
  </si>
  <si>
    <t>4.1.8.4</t>
  </si>
  <si>
    <t>4.1.8.5</t>
  </si>
  <si>
    <t>4.1.8.6</t>
  </si>
  <si>
    <t>4.1.8.7</t>
  </si>
  <si>
    <t>4.1.8.8</t>
  </si>
  <si>
    <t>4.1.8.9</t>
  </si>
  <si>
    <t>4.1.8.10</t>
  </si>
  <si>
    <t>4.1.9</t>
  </si>
  <si>
    <t>4.1.9.1</t>
  </si>
  <si>
    <t>4.1.9.2</t>
  </si>
  <si>
    <t>4.1.9.3</t>
  </si>
  <si>
    <t>4.1.9.4</t>
  </si>
  <si>
    <t>4.1.9.5</t>
  </si>
  <si>
    <t>4.1.9.6</t>
  </si>
  <si>
    <t>4.1.9.7</t>
  </si>
  <si>
    <t>4.1.9.8</t>
  </si>
  <si>
    <t>4.1.9.9</t>
  </si>
  <si>
    <t>4.1.9.10</t>
  </si>
  <si>
    <t>4.1.10</t>
  </si>
  <si>
    <t>4.1.10.1</t>
  </si>
  <si>
    <t>4.1.10.2</t>
  </si>
  <si>
    <t>4.1.10.3</t>
  </si>
  <si>
    <t>4.1.10.4</t>
  </si>
  <si>
    <t>4.1.10.5</t>
  </si>
  <si>
    <t>4.1.10.6</t>
  </si>
  <si>
    <t>4.1.11</t>
  </si>
  <si>
    <t>4.1.11.1</t>
  </si>
  <si>
    <t>4.1.11.2</t>
  </si>
  <si>
    <t>4.1.11.3</t>
  </si>
  <si>
    <t>4.1.11.4</t>
  </si>
  <si>
    <t>4.1.11.5</t>
  </si>
  <si>
    <t>4.1.11.6</t>
  </si>
  <si>
    <t>4.1.11.7</t>
  </si>
  <si>
    <t>4.1.11.8</t>
  </si>
  <si>
    <t>4.1.11.9</t>
  </si>
  <si>
    <t>4.1.11.10</t>
  </si>
  <si>
    <t>4.2</t>
  </si>
  <si>
    <t>4.2.1</t>
  </si>
  <si>
    <t>4.2.1.1</t>
  </si>
  <si>
    <t>4.2.1.2</t>
  </si>
  <si>
    <t>4.2.1.3</t>
  </si>
  <si>
    <t>4.2.2</t>
  </si>
  <si>
    <t>4.2.2.1</t>
  </si>
  <si>
    <t>4.2.2.2</t>
  </si>
  <si>
    <t>4.2.2.3</t>
  </si>
  <si>
    <t>4.2.3</t>
  </si>
  <si>
    <t>4.2.3.1</t>
  </si>
  <si>
    <t>4.2.3.2</t>
  </si>
  <si>
    <t>4.2.3.3</t>
  </si>
  <si>
    <t>4.2.4</t>
  </si>
  <si>
    <t>4.2.4.1</t>
  </si>
  <si>
    <t>4.2.4.2</t>
  </si>
  <si>
    <t>4.2.5</t>
  </si>
  <si>
    <t>4.2.5.1</t>
  </si>
  <si>
    <t>4.2.5.2</t>
  </si>
  <si>
    <t>4.2.5.3</t>
  </si>
  <si>
    <t>4.2.6</t>
  </si>
  <si>
    <t>4.2.6.1</t>
  </si>
  <si>
    <t>4.2.6.2</t>
  </si>
  <si>
    <t>4.2.6.3</t>
  </si>
  <si>
    <t>4.2.7</t>
  </si>
  <si>
    <t>4.2.7.1</t>
  </si>
  <si>
    <t>4.2.7.2</t>
  </si>
  <si>
    <t>4.3</t>
  </si>
  <si>
    <t>4.3.1</t>
  </si>
  <si>
    <t>4.3.1.1</t>
  </si>
  <si>
    <t>4.3.1.2</t>
  </si>
  <si>
    <t>4.3.1.3</t>
  </si>
  <si>
    <t>4.3.2</t>
  </si>
  <si>
    <t>4.3.2.1</t>
  </si>
  <si>
    <t>4.3.2.2</t>
  </si>
  <si>
    <t>4.3.2.3</t>
  </si>
  <si>
    <t>4.4</t>
  </si>
  <si>
    <t>4.4.1</t>
  </si>
  <si>
    <t>4.4.1.1</t>
  </si>
  <si>
    <t>4.4.1.2</t>
  </si>
  <si>
    <t>4.4.1.3</t>
  </si>
  <si>
    <t>4.5</t>
  </si>
  <si>
    <t>4.5.1</t>
  </si>
  <si>
    <t>4.5.1.1</t>
  </si>
  <si>
    <t>4.5.1.2</t>
  </si>
  <si>
    <t>4.5.1.3</t>
  </si>
  <si>
    <t>4.5.1.4</t>
  </si>
  <si>
    <t>4.5.1.5</t>
  </si>
  <si>
    <t>4.5.1.6</t>
  </si>
  <si>
    <t>4.5.2</t>
  </si>
  <si>
    <t>4.5.2.1</t>
  </si>
  <si>
    <t>4.5.2.2</t>
  </si>
  <si>
    <t>4.5.3</t>
  </si>
  <si>
    <t>4.5.3.1</t>
  </si>
  <si>
    <t>4.5.3.2</t>
  </si>
  <si>
    <t>5.1</t>
  </si>
  <si>
    <t>5.1.1</t>
  </si>
  <si>
    <t>5.1.1.1</t>
  </si>
  <si>
    <t>5.1.1.2</t>
  </si>
  <si>
    <t>5.1.1.3</t>
  </si>
  <si>
    <t>5.1.1.4</t>
  </si>
  <si>
    <t>5.1.1.5</t>
  </si>
  <si>
    <t>5.1.1.6</t>
  </si>
  <si>
    <t>5.1.1.7</t>
  </si>
  <si>
    <t>5.1.1.8</t>
  </si>
  <si>
    <t>5.1.1.9</t>
  </si>
  <si>
    <t>6.1</t>
  </si>
  <si>
    <t>6.1.1</t>
  </si>
  <si>
    <t>6.1.1.1</t>
  </si>
  <si>
    <t>6.1.1.2</t>
  </si>
  <si>
    <t>6.1.2</t>
  </si>
  <si>
    <t>6.1.2.1</t>
  </si>
  <si>
    <t>6.2.1</t>
  </si>
  <si>
    <t>6.2.1.1</t>
  </si>
  <si>
    <t>6.2.1.2</t>
  </si>
  <si>
    <t>6.2.1.3</t>
  </si>
  <si>
    <t>6.2.1.4</t>
  </si>
  <si>
    <t>6.2.1.5</t>
  </si>
  <si>
    <t>6.2.2</t>
  </si>
  <si>
    <t>6.2.2.1</t>
  </si>
  <si>
    <t>6.2.3</t>
  </si>
  <si>
    <t>6.2.3.1</t>
  </si>
  <si>
    <t>6.3.1</t>
  </si>
  <si>
    <t>6.3.1.1</t>
  </si>
  <si>
    <t>6.3.1.2</t>
  </si>
  <si>
    <t>6.3.1.3</t>
  </si>
  <si>
    <t>6.3.2</t>
  </si>
  <si>
    <t>6.3.2.1</t>
  </si>
  <si>
    <t>6.3.2.2</t>
  </si>
  <si>
    <t>6.3.2.3</t>
  </si>
  <si>
    <t>6.3.2.4</t>
  </si>
  <si>
    <t>6.3.2.5</t>
  </si>
  <si>
    <t>6.3.2.6</t>
  </si>
  <si>
    <t>6.3.2.7</t>
  </si>
  <si>
    <t>6.3.2.8</t>
  </si>
  <si>
    <t>6.3.2.9</t>
  </si>
  <si>
    <t>6.3.2.10</t>
  </si>
  <si>
    <t>6.3.2.11</t>
  </si>
  <si>
    <t>6.4</t>
  </si>
  <si>
    <t>6.4.1</t>
  </si>
  <si>
    <t>6.4.1.1</t>
  </si>
  <si>
    <t>6.4.1.2</t>
  </si>
  <si>
    <t>6.4.2</t>
  </si>
  <si>
    <t>6.4.2.1</t>
  </si>
  <si>
    <t>6.4.2.2</t>
  </si>
  <si>
    <t>6.4.2.3</t>
  </si>
  <si>
    <t>6.4.3</t>
  </si>
  <si>
    <t>6.4.3.1</t>
  </si>
  <si>
    <t>6.4.4</t>
  </si>
  <si>
    <t>6.4.4.1</t>
  </si>
  <si>
    <t>6.4.4.2</t>
  </si>
  <si>
    <t>6.4.4.3</t>
  </si>
  <si>
    <t>6.4.5</t>
  </si>
  <si>
    <t>6.4.5.1</t>
  </si>
  <si>
    <t>6.4.5.2</t>
  </si>
  <si>
    <t>6.5</t>
  </si>
  <si>
    <t>6.5.1</t>
  </si>
  <si>
    <t>6.5.1.1</t>
  </si>
  <si>
    <t>6.5.1.2</t>
  </si>
  <si>
    <t>6.5.1.3</t>
  </si>
  <si>
    <t>6.5.1.4</t>
  </si>
  <si>
    <t>6.5.2</t>
  </si>
  <si>
    <t>6.5.2.1</t>
  </si>
  <si>
    <t>6.5.2.2</t>
  </si>
  <si>
    <t>6.6</t>
  </si>
  <si>
    <t>6.6.1</t>
  </si>
  <si>
    <t>6.6.1.1</t>
  </si>
  <si>
    <t>6.6.1.2</t>
  </si>
  <si>
    <t>6.6.1.3</t>
  </si>
  <si>
    <t>6.6.1.4</t>
  </si>
  <si>
    <t>6.7</t>
  </si>
  <si>
    <t>6.7.1</t>
  </si>
  <si>
    <t>6.7.1.1</t>
  </si>
  <si>
    <t>6.7.1.2</t>
  </si>
  <si>
    <t>6.7.1.3</t>
  </si>
  <si>
    <t>6.7.1.4</t>
  </si>
  <si>
    <t>6.7.1.5</t>
  </si>
  <si>
    <t>6.7.1.6</t>
  </si>
  <si>
    <t>6.7.1.7</t>
  </si>
  <si>
    <t>6.7.1.8</t>
  </si>
  <si>
    <t>6.7.1.9</t>
  </si>
  <si>
    <t>6.7.1.10</t>
  </si>
  <si>
    <t>6.7.1.11</t>
  </si>
  <si>
    <t>6.7.1.12</t>
  </si>
  <si>
    <t>6.7.2</t>
  </si>
  <si>
    <t>6.7.2.1</t>
  </si>
  <si>
    <t>6.7.2.2</t>
  </si>
  <si>
    <t>6.7.2.3</t>
  </si>
  <si>
    <t>6.7.2.4</t>
  </si>
  <si>
    <t>6.7.2.5</t>
  </si>
  <si>
    <t>6.7.2.6</t>
  </si>
  <si>
    <t>6.7.2.7</t>
  </si>
  <si>
    <t>6.7.2.8</t>
  </si>
  <si>
    <t>6.7.2.9</t>
  </si>
  <si>
    <t>6.7.2.10</t>
  </si>
  <si>
    <t>6.7.2.11</t>
  </si>
  <si>
    <t>6.7.2.12</t>
  </si>
  <si>
    <t>6.7.2.13</t>
  </si>
  <si>
    <t>6.7.3</t>
  </si>
  <si>
    <t>6.7.3.1</t>
  </si>
  <si>
    <t>6.7.3.2</t>
  </si>
  <si>
    <t>6.7.3.3</t>
  </si>
  <si>
    <t>6.7.3.4</t>
  </si>
  <si>
    <t>6.7.4</t>
  </si>
  <si>
    <t>6.7.4.1</t>
  </si>
  <si>
    <t>6.8</t>
  </si>
  <si>
    <t>6.8.1</t>
  </si>
  <si>
    <t>6.8.1.1</t>
  </si>
  <si>
    <t>6.8.1.2</t>
  </si>
  <si>
    <t>6.8.1.3</t>
  </si>
  <si>
    <t>6.8.1.4</t>
  </si>
  <si>
    <t>6.8.1.5</t>
  </si>
  <si>
    <t>6.8.2</t>
  </si>
  <si>
    <t>6.8.2.1</t>
  </si>
  <si>
    <t>6.8.2.2</t>
  </si>
  <si>
    <t>6.8.2.3</t>
  </si>
  <si>
    <t>6.8.2.4</t>
  </si>
  <si>
    <t>6.8.2.5</t>
  </si>
  <si>
    <t>6.8.2.6</t>
  </si>
  <si>
    <t>6.8.2.7</t>
  </si>
  <si>
    <t>6.9</t>
  </si>
  <si>
    <t>6.9.1</t>
  </si>
  <si>
    <t>6.9.1.1</t>
  </si>
  <si>
    <t>6.9.1.2</t>
  </si>
  <si>
    <t>6.9.1.3</t>
  </si>
  <si>
    <t>6.9.2</t>
  </si>
  <si>
    <t>6.9.2.1</t>
  </si>
  <si>
    <t>6.9.3</t>
  </si>
  <si>
    <t>6.9.3.1</t>
  </si>
  <si>
    <t>6.9.4</t>
  </si>
  <si>
    <t>6.9.4.1</t>
  </si>
  <si>
    <t>6.10</t>
  </si>
  <si>
    <t>6.10.1</t>
  </si>
  <si>
    <t>6.10.1.1</t>
  </si>
  <si>
    <t>6.10.1.2</t>
  </si>
  <si>
    <t>6.10.1.3</t>
  </si>
  <si>
    <t>6.10.1.4</t>
  </si>
  <si>
    <t>6.10.1.5</t>
  </si>
  <si>
    <t>6.11</t>
  </si>
  <si>
    <t>6.11.1</t>
  </si>
  <si>
    <t>6.11.1.1</t>
  </si>
  <si>
    <t>6.12</t>
  </si>
  <si>
    <t>6.12.1</t>
  </si>
  <si>
    <t>6.12.1.1</t>
  </si>
  <si>
    <t>6.12.1.2</t>
  </si>
  <si>
    <t>7.1</t>
  </si>
  <si>
    <t>7.1.1</t>
  </si>
  <si>
    <t>7.1.1.1</t>
  </si>
  <si>
    <t>7.1.1.2</t>
  </si>
  <si>
    <t>7.1.1.3</t>
  </si>
  <si>
    <t>7.1.1.4</t>
  </si>
  <si>
    <t>7.1.1.5</t>
  </si>
  <si>
    <t>7.1.1.6</t>
  </si>
  <si>
    <t>7.1.1.7</t>
  </si>
  <si>
    <t>7.1.1.8</t>
  </si>
  <si>
    <t>7.1.1.9</t>
  </si>
  <si>
    <t>7.1.2</t>
  </si>
  <si>
    <t>7.1.2.1</t>
  </si>
  <si>
    <t>7.1.2.2</t>
  </si>
  <si>
    <t>7.1.2.3</t>
  </si>
  <si>
    <t>7.1.2.4</t>
  </si>
  <si>
    <t>7.1.2.5</t>
  </si>
  <si>
    <t>7.1.2.6</t>
  </si>
  <si>
    <t>7.1.2.7</t>
  </si>
  <si>
    <t>7.1.3</t>
  </si>
  <si>
    <t>7.1.3.1</t>
  </si>
  <si>
    <t>7.1.4</t>
  </si>
  <si>
    <t>7.1.4.1</t>
  </si>
  <si>
    <t>7.1.4.2</t>
  </si>
  <si>
    <t>7.1.4.3</t>
  </si>
  <si>
    <t>7.1.4.4</t>
  </si>
  <si>
    <t>7.1.5</t>
  </si>
  <si>
    <t>7.1.5.1</t>
  </si>
  <si>
    <t>7.1.5.2</t>
  </si>
  <si>
    <t>7.1.5.3</t>
  </si>
  <si>
    <t>7.1.5.4</t>
  </si>
  <si>
    <t>7.1.5.5</t>
  </si>
  <si>
    <t>7.1.5.6</t>
  </si>
  <si>
    <t>7.1.5.7</t>
  </si>
  <si>
    <t>7.1.5.8</t>
  </si>
  <si>
    <t>7.1.5.9</t>
  </si>
  <si>
    <t>8.1</t>
  </si>
  <si>
    <t>8.1.1</t>
  </si>
  <si>
    <t>8.1.1.1</t>
  </si>
  <si>
    <t>8.1.1.2</t>
  </si>
  <si>
    <t>8.1.1.3</t>
  </si>
  <si>
    <t>8.1.1.4</t>
  </si>
  <si>
    <t>8.1.1.5</t>
  </si>
  <si>
    <t>8.1.1.6</t>
  </si>
  <si>
    <t>8.1.1.7</t>
  </si>
  <si>
    <t>8.1.2</t>
  </si>
  <si>
    <t>8.1.2.1</t>
  </si>
  <si>
    <t>8.1.2.2</t>
  </si>
  <si>
    <t>8.1.2.3</t>
  </si>
  <si>
    <t>8.1.3</t>
  </si>
  <si>
    <t>8.1.3.1</t>
  </si>
  <si>
    <t>8.1.4</t>
  </si>
  <si>
    <t>8.1.4.1</t>
  </si>
  <si>
    <t>8.1.5</t>
  </si>
  <si>
    <t>8.1.5.1</t>
  </si>
  <si>
    <t>8.1.5.2</t>
  </si>
  <si>
    <t>9.1</t>
  </si>
  <si>
    <t>9.1.1</t>
  </si>
  <si>
    <t>9.1.1.1</t>
  </si>
  <si>
    <t>9.1.1.2</t>
  </si>
  <si>
    <t>9.1.1.3</t>
  </si>
  <si>
    <t>9.1.1.4</t>
  </si>
  <si>
    <t>9.1.1.5</t>
  </si>
  <si>
    <t>9.1.1.6</t>
  </si>
  <si>
    <t>9.1.1.7</t>
  </si>
  <si>
    <t>9.1.2</t>
  </si>
  <si>
    <t>9.1.2.1</t>
  </si>
  <si>
    <t>9.1.2.2</t>
  </si>
  <si>
    <t>9.1.2.3</t>
  </si>
  <si>
    <t>9.1.2.4</t>
  </si>
  <si>
    <t>9.1.2.5</t>
  </si>
  <si>
    <t>9.1.2.6</t>
  </si>
  <si>
    <t>9.1.3</t>
  </si>
  <si>
    <t>9.1.3.1</t>
  </si>
  <si>
    <t>9.1.3.2</t>
  </si>
  <si>
    <t>9.1.3.3</t>
  </si>
  <si>
    <t>9.1.3.4</t>
  </si>
  <si>
    <t>9.1.4</t>
  </si>
  <si>
    <t>9.1.4.1</t>
  </si>
  <si>
    <t>9.1.4.2</t>
  </si>
  <si>
    <t>9.1.4.3</t>
  </si>
  <si>
    <t>10.1</t>
  </si>
  <si>
    <t>10.1.1</t>
  </si>
  <si>
    <t>10.1.1.1</t>
  </si>
  <si>
    <t>10.1.1.2</t>
  </si>
  <si>
    <t>10.1.1.3</t>
  </si>
  <si>
    <t>10.1.1.4</t>
  </si>
  <si>
    <t>10.1.1.5</t>
  </si>
  <si>
    <t>10.1.1.6</t>
  </si>
  <si>
    <t>10.1.1.7</t>
  </si>
  <si>
    <t>10.1.1.8</t>
  </si>
  <si>
    <t>10.1.1.9</t>
  </si>
  <si>
    <t>10.1.1.10</t>
  </si>
  <si>
    <t>10.1.1.11</t>
  </si>
  <si>
    <t>10.1.1.12</t>
  </si>
  <si>
    <t>10.1.1.13</t>
  </si>
  <si>
    <t>10.1.1.14</t>
  </si>
  <si>
    <t>10.1.1.15</t>
  </si>
  <si>
    <t>10.1.1.16</t>
  </si>
  <si>
    <t>10.1.1.17</t>
  </si>
  <si>
    <t>10.2.1</t>
  </si>
  <si>
    <t>10.2.1.1</t>
  </si>
  <si>
    <t>10.2.1.2</t>
  </si>
  <si>
    <t>10.2.1.3</t>
  </si>
  <si>
    <t>10.2.1.4</t>
  </si>
  <si>
    <t>10.2.1.5</t>
  </si>
  <si>
    <t>10.2.1.6</t>
  </si>
  <si>
    <t>10.2.1.7</t>
  </si>
  <si>
    <t>10.2.1.8</t>
  </si>
  <si>
    <t>10.2.1.9</t>
  </si>
  <si>
    <t>10.2.1.10</t>
  </si>
  <si>
    <t>10.2.1.11</t>
  </si>
  <si>
    <t>10.2.1.12</t>
  </si>
  <si>
    <t>10.2.1.13</t>
  </si>
  <si>
    <t>10.2.1.14</t>
  </si>
  <si>
    <t>10.2.1.15</t>
  </si>
  <si>
    <t>10.2.1.16</t>
  </si>
  <si>
    <t>10.2.1.17</t>
  </si>
  <si>
    <t>10.2.1.18</t>
  </si>
  <si>
    <t>10.2.1.19</t>
  </si>
  <si>
    <t>10.2.1.20</t>
  </si>
  <si>
    <t>10.3.1</t>
  </si>
  <si>
    <t>10.3.1.1</t>
  </si>
  <si>
    <t>10.3.1.2</t>
  </si>
  <si>
    <t>10.3.1.3</t>
  </si>
  <si>
    <t>10.3.1.4</t>
  </si>
  <si>
    <t>10.3.1.5</t>
  </si>
  <si>
    <t>10.3.1.6</t>
  </si>
  <si>
    <t>10.3.1.7</t>
  </si>
  <si>
    <t>10.3.1.8</t>
  </si>
  <si>
    <t>10.3.1.9</t>
  </si>
  <si>
    <t>10.4.1</t>
  </si>
  <si>
    <t>10.4.1.1</t>
  </si>
  <si>
    <t>10.4.1.2</t>
  </si>
  <si>
    <t>10.4.1.3</t>
  </si>
  <si>
    <t>10.4.1.4</t>
  </si>
  <si>
    <t>10.4.1.5</t>
  </si>
  <si>
    <t>10.4.1.6</t>
  </si>
  <si>
    <t>10.4.1.7</t>
  </si>
  <si>
    <t>10.4.1.8</t>
  </si>
  <si>
    <t>10.4.1.9</t>
  </si>
  <si>
    <t>10.4.1.10</t>
  </si>
  <si>
    <t>10.4.1.11</t>
  </si>
  <si>
    <t>10.4.1.12</t>
  </si>
  <si>
    <t>10.4.1.13</t>
  </si>
  <si>
    <t>10.4.1.14</t>
  </si>
  <si>
    <t>10.4.1.15</t>
  </si>
  <si>
    <t>10.4.1.16</t>
  </si>
  <si>
    <t>10.4.1.17</t>
  </si>
  <si>
    <t>10.4.1.18</t>
  </si>
  <si>
    <t>10.4.1.19</t>
  </si>
  <si>
    <t>10.4.1.20</t>
  </si>
  <si>
    <t>10.4.1.21</t>
  </si>
  <si>
    <t>10.4.1.22</t>
  </si>
  <si>
    <t>10.4.1.23</t>
  </si>
  <si>
    <t>10.4.1.24</t>
  </si>
  <si>
    <t>10.4.1.25</t>
  </si>
  <si>
    <t>10.4.1.26</t>
  </si>
  <si>
    <t>10.4.1.27</t>
  </si>
  <si>
    <t>10.4.1.28</t>
  </si>
  <si>
    <t>10.4.1.29</t>
  </si>
  <si>
    <t>10.4.1.30</t>
  </si>
  <si>
    <t>10.4.1.31</t>
  </si>
  <si>
    <t>10.4.1.32</t>
  </si>
  <si>
    <t>10.4.1.33</t>
  </si>
  <si>
    <t>10.4.1.34</t>
  </si>
  <si>
    <t>10.4.1.35</t>
  </si>
  <si>
    <t>10.4.1.36</t>
  </si>
  <si>
    <t>10.4.1.37</t>
  </si>
  <si>
    <t>10.4.1.38</t>
  </si>
  <si>
    <t>10.4.1.39</t>
  </si>
  <si>
    <t>10.4.1.40</t>
  </si>
  <si>
    <t>10.4.1.41</t>
  </si>
  <si>
    <t>10.4.1.42</t>
  </si>
  <si>
    <t>10.4.1.43</t>
  </si>
  <si>
    <t>10.4.1.44</t>
  </si>
  <si>
    <t>10.4.1.45</t>
  </si>
  <si>
    <t>10.4.1.46</t>
  </si>
  <si>
    <t>10.4.1.47</t>
  </si>
  <si>
    <t>10.4.1.48</t>
  </si>
  <si>
    <t>10.4.1.49</t>
  </si>
  <si>
    <t>10.4.1.50</t>
  </si>
  <si>
    <t>10.4.1.51</t>
  </si>
  <si>
    <t>10.4.1.52</t>
  </si>
  <si>
    <t>10.4.1.53</t>
  </si>
  <si>
    <t>10.4.1.54</t>
  </si>
  <si>
    <t>10.4.1.55</t>
  </si>
  <si>
    <t>10.4.1.56</t>
  </si>
  <si>
    <t>10.4.1.57</t>
  </si>
  <si>
    <t>10.4.1.58</t>
  </si>
  <si>
    <t>10.4.1.59</t>
  </si>
  <si>
    <t>10.4.1.60</t>
  </si>
  <si>
    <t>10.4.1.61</t>
  </si>
  <si>
    <t>10.4.1.62</t>
  </si>
  <si>
    <t>10.4.1.63</t>
  </si>
  <si>
    <t>10.4.1.64</t>
  </si>
  <si>
    <t>10.4.1.65</t>
  </si>
  <si>
    <t>10.4.1.66</t>
  </si>
  <si>
    <t>10.4.1.67</t>
  </si>
  <si>
    <t>10.4.1.68</t>
  </si>
  <si>
    <t>10.4.1.69</t>
  </si>
  <si>
    <t>10.5.1</t>
  </si>
  <si>
    <t>10.5.1.1</t>
  </si>
  <si>
    <t>10.6.1</t>
  </si>
  <si>
    <t>10.6.1.1</t>
  </si>
  <si>
    <t>10.6.1.2</t>
  </si>
  <si>
    <t>10.6.1.3</t>
  </si>
  <si>
    <t>10.6.1.4</t>
  </si>
  <si>
    <t>10.6.1.5</t>
  </si>
  <si>
    <t>10.6.1.6</t>
  </si>
  <si>
    <t>10.6.1.7</t>
  </si>
  <si>
    <t>10.6.1.8</t>
  </si>
  <si>
    <t>10.6.1.9</t>
  </si>
  <si>
    <t>11.1</t>
  </si>
  <si>
    <t>11.1.1</t>
  </si>
  <si>
    <t>11.1.1.1</t>
  </si>
  <si>
    <t>11.1.1.2</t>
  </si>
  <si>
    <t>11.1.1.3</t>
  </si>
  <si>
    <t>11.1.1.4</t>
  </si>
  <si>
    <t>11.1.1.5</t>
  </si>
  <si>
    <t>11.1.1.6</t>
  </si>
  <si>
    <t>11.1.1.7</t>
  </si>
  <si>
    <t>11.1.1.8</t>
  </si>
  <si>
    <t>11.1.1.9</t>
  </si>
  <si>
    <t>11.1.1.10</t>
  </si>
  <si>
    <t>11.1.1.11</t>
  </si>
  <si>
    <t>11.1.1.12</t>
  </si>
  <si>
    <t>11.1.1.13</t>
  </si>
  <si>
    <t>11.1.1.14</t>
  </si>
  <si>
    <t>11.1.2</t>
  </si>
  <si>
    <t>11.1.2.1</t>
  </si>
  <si>
    <t>11.1.2.2</t>
  </si>
  <si>
    <t>11.1.2.3</t>
  </si>
  <si>
    <t>11.1.3</t>
  </si>
  <si>
    <t>11.1.3.1</t>
  </si>
  <si>
    <t>11.1.3.2</t>
  </si>
  <si>
    <t>11.1.3.3</t>
  </si>
  <si>
    <t>11.1.3.4</t>
  </si>
  <si>
    <t>11.1.4</t>
  </si>
  <si>
    <t>11.1.4.1</t>
  </si>
  <si>
    <t>11.1.4.2</t>
  </si>
  <si>
    <t>11.1.4.3</t>
  </si>
  <si>
    <t>11.1.4.4</t>
  </si>
  <si>
    <t>11.1.4.5</t>
  </si>
  <si>
    <t>11.1.4.6</t>
  </si>
  <si>
    <t>11.1.4.7</t>
  </si>
  <si>
    <t>11.1.4.8</t>
  </si>
  <si>
    <t>11.2.1</t>
  </si>
  <si>
    <t>11.2.1.1</t>
  </si>
  <si>
    <t>11.2.1.2</t>
  </si>
  <si>
    <t>11.2.1.3</t>
  </si>
  <si>
    <t>11.2.1.4</t>
  </si>
  <si>
    <t>11.2.1.5</t>
  </si>
  <si>
    <t>11.2.1.6</t>
  </si>
  <si>
    <t>11.2.1.7</t>
  </si>
  <si>
    <t>11.2.1.8</t>
  </si>
  <si>
    <t>11.2.1.9</t>
  </si>
  <si>
    <t>12.1</t>
  </si>
  <si>
    <t>12.1.1</t>
  </si>
  <si>
    <t>12.1.1.1</t>
  </si>
  <si>
    <t>12.1.1.2</t>
  </si>
  <si>
    <t>12.1.1.3</t>
  </si>
  <si>
    <t>12.1.1.4</t>
  </si>
  <si>
    <t>12.1.1.5</t>
  </si>
  <si>
    <t>12.1.1.6</t>
  </si>
  <si>
    <t>12.1.1.7</t>
  </si>
  <si>
    <t>12.1.1.8</t>
  </si>
  <si>
    <t>12.1.1.9</t>
  </si>
  <si>
    <t>12.2.1</t>
  </si>
  <si>
    <t>12.2.1.1</t>
  </si>
  <si>
    <t>12.2.1.2</t>
  </si>
  <si>
    <t>12.2.1.3</t>
  </si>
  <si>
    <t>12.2.1.4</t>
  </si>
  <si>
    <t>12.2.1.5</t>
  </si>
  <si>
    <t>12.2.1.6</t>
  </si>
  <si>
    <t>12.2.1.7</t>
  </si>
  <si>
    <t>12.2.1.8</t>
  </si>
  <si>
    <t>12.2.1.9</t>
  </si>
  <si>
    <t>12.2.1.10</t>
  </si>
  <si>
    <t>12.2.1.11</t>
  </si>
  <si>
    <t>12.2.1.12</t>
  </si>
  <si>
    <t>12.2.2</t>
  </si>
  <si>
    <t>12.2.2.1</t>
  </si>
  <si>
    <t>12.2.2.2</t>
  </si>
  <si>
    <t>12.2.2.3</t>
  </si>
  <si>
    <t>12.2.2.4</t>
  </si>
  <si>
    <t>12.2.2.5</t>
  </si>
  <si>
    <t>12.2.2.6</t>
  </si>
  <si>
    <t>12.2.2.7</t>
  </si>
  <si>
    <t>12.2.2.8</t>
  </si>
  <si>
    <t>12.2.2.9</t>
  </si>
  <si>
    <t>12.2.3</t>
  </si>
  <si>
    <t>12.2.3.1</t>
  </si>
  <si>
    <t>12.2.3.2</t>
  </si>
  <si>
    <t>12.2.3.3</t>
  </si>
  <si>
    <t>12.2.3.4</t>
  </si>
  <si>
    <t>12.2.3.5</t>
  </si>
  <si>
    <t>12.2.3.6</t>
  </si>
  <si>
    <t>12.2.3.7</t>
  </si>
  <si>
    <t>12.2.3.8</t>
  </si>
  <si>
    <t>12.2.3.9</t>
  </si>
  <si>
    <t>12.2.3.10</t>
  </si>
  <si>
    <t>12.2.3.11</t>
  </si>
  <si>
    <t>12.2.3.12</t>
  </si>
  <si>
    <t>12.2.3.13</t>
  </si>
  <si>
    <t>12.2.3.14</t>
  </si>
  <si>
    <t>12.2.3.15</t>
  </si>
  <si>
    <t>12.2.3.16</t>
  </si>
  <si>
    <t>12.2.3.17</t>
  </si>
  <si>
    <t>12.2.3.18</t>
  </si>
  <si>
    <t>12.2.3.19</t>
  </si>
  <si>
    <t>12.2.3.20</t>
  </si>
  <si>
    <t>12.2.3.21</t>
  </si>
  <si>
    <t>12.2.3.22</t>
  </si>
  <si>
    <t>12.2.3.23</t>
  </si>
  <si>
    <t>12.2.3.24</t>
  </si>
  <si>
    <t>12.2.3.25</t>
  </si>
  <si>
    <t>12.2.3.26</t>
  </si>
  <si>
    <t>12.2.3.27</t>
  </si>
  <si>
    <t>12.2.3.28</t>
  </si>
  <si>
    <t>12.2.3.29</t>
  </si>
  <si>
    <t>12.2.3.30</t>
  </si>
  <si>
    <t>12.2.3.31</t>
  </si>
  <si>
    <t>12.2.4</t>
  </si>
  <si>
    <t>12.2.4.1</t>
  </si>
  <si>
    <t>12.2.4.2</t>
  </si>
  <si>
    <t>12.2.4.3</t>
  </si>
  <si>
    <t>12.2.4.4</t>
  </si>
  <si>
    <t>12.2.4.5</t>
  </si>
  <si>
    <t>12.2.5</t>
  </si>
  <si>
    <t>12.2.5.1</t>
  </si>
  <si>
    <t>12.2.5.2</t>
  </si>
  <si>
    <t>12.2.5.3</t>
  </si>
  <si>
    <t>12.2.5.4</t>
  </si>
  <si>
    <t>12.2.5.5</t>
  </si>
  <si>
    <t>12.3.1</t>
  </si>
  <si>
    <t>12.3.1.1</t>
  </si>
  <si>
    <t>12.3.1.2</t>
  </si>
  <si>
    <t>12.3.1.3</t>
  </si>
  <si>
    <t>12.3.1.4</t>
  </si>
  <si>
    <t>12.3.1.5</t>
  </si>
  <si>
    <t>12.3.1.6</t>
  </si>
  <si>
    <t>12.3.1.7</t>
  </si>
  <si>
    <t>12.3.1.8</t>
  </si>
  <si>
    <t>12.3.1.9</t>
  </si>
  <si>
    <t>12.3.1.10</t>
  </si>
  <si>
    <t>12.3.1.11</t>
  </si>
  <si>
    <t>12.3.2</t>
  </si>
  <si>
    <t>12.3.2.1</t>
  </si>
  <si>
    <t>12.3.2.2</t>
  </si>
  <si>
    <t>12.3.2.3</t>
  </si>
  <si>
    <t>12.3.2.4</t>
  </si>
  <si>
    <t>12.3.2.5</t>
  </si>
  <si>
    <t>12.3.2.6</t>
  </si>
  <si>
    <t>12.3.2.7</t>
  </si>
  <si>
    <t>12.3.2.8</t>
  </si>
  <si>
    <t>12.3.2.9</t>
  </si>
  <si>
    <t>12.3.2.10</t>
  </si>
  <si>
    <t>12.3.2.11</t>
  </si>
  <si>
    <t>12.3.2.12</t>
  </si>
  <si>
    <t>12.3.2.13</t>
  </si>
  <si>
    <t>12.3.2.14</t>
  </si>
  <si>
    <t>12.3.2.15</t>
  </si>
  <si>
    <t>12.3.2.16</t>
  </si>
  <si>
    <t>12.3.2.17</t>
  </si>
  <si>
    <t>12.3.2.18</t>
  </si>
  <si>
    <t>12.3.2.19</t>
  </si>
  <si>
    <t>12.3.2.20</t>
  </si>
  <si>
    <t>12.3.2.21</t>
  </si>
  <si>
    <t>12.3.2.22</t>
  </si>
  <si>
    <t>12.3.2.23</t>
  </si>
  <si>
    <t>12.3.2.24</t>
  </si>
  <si>
    <t>12.3.2.25</t>
  </si>
  <si>
    <t>12.3.2.26</t>
  </si>
  <si>
    <t>12.3.2.27</t>
  </si>
  <si>
    <t>12.3.2.28</t>
  </si>
  <si>
    <t>12.3.2.29</t>
  </si>
  <si>
    <t>12.3.2.30</t>
  </si>
  <si>
    <t>12.3.2.31</t>
  </si>
  <si>
    <t>12.3.2.32</t>
  </si>
  <si>
    <t>12.3.2.33</t>
  </si>
  <si>
    <t>12.3.2.34</t>
  </si>
  <si>
    <t>12.3.2.35</t>
  </si>
  <si>
    <t>12.3.2.36</t>
  </si>
  <si>
    <t>12.3.2.37</t>
  </si>
  <si>
    <t>12.3.2.38</t>
  </si>
  <si>
    <t>12.3.2.39</t>
  </si>
  <si>
    <t>12.3.2.40</t>
  </si>
  <si>
    <t>12.3.3</t>
  </si>
  <si>
    <t>12.3.3.1</t>
  </si>
  <si>
    <t>12.3.3.2</t>
  </si>
  <si>
    <t>12.3.3.3</t>
  </si>
  <si>
    <t>12.3.3.4</t>
  </si>
  <si>
    <t>12.3.3.5</t>
  </si>
  <si>
    <t>12.3.3.6</t>
  </si>
  <si>
    <t>12.3.4</t>
  </si>
  <si>
    <t>12.3.4.1</t>
  </si>
  <si>
    <t>12.3.4.2</t>
  </si>
  <si>
    <t>12.3.4.3</t>
  </si>
  <si>
    <t>12.4.1</t>
  </si>
  <si>
    <t>12.4.1.1</t>
  </si>
  <si>
    <t>12.4.1.2</t>
  </si>
  <si>
    <t>12.4.1.3</t>
  </si>
  <si>
    <t>12.4.1.4</t>
  </si>
  <si>
    <t>12.4.1.5</t>
  </si>
  <si>
    <t>12.4.1.6</t>
  </si>
  <si>
    <t>12.4.1.7</t>
  </si>
  <si>
    <t>12.4.1.8</t>
  </si>
  <si>
    <t>13.1</t>
  </si>
  <si>
    <t>13.1.1</t>
  </si>
  <si>
    <t>13.1.1.1</t>
  </si>
  <si>
    <t>13.1.1.2</t>
  </si>
  <si>
    <t>13.1.1.3</t>
  </si>
  <si>
    <t>13.1.1.4</t>
  </si>
  <si>
    <t>13.1.1.5</t>
  </si>
  <si>
    <t>13.1.1.6</t>
  </si>
  <si>
    <t>13.1.1.7</t>
  </si>
  <si>
    <t>13.1.2</t>
  </si>
  <si>
    <t>13.1.2.1</t>
  </si>
  <si>
    <t>13.1.2.2</t>
  </si>
  <si>
    <t>13.1.2.3</t>
  </si>
  <si>
    <t>13.1.2.4</t>
  </si>
  <si>
    <t>13.1.2.5</t>
  </si>
  <si>
    <t>13.1.3</t>
  </si>
  <si>
    <t>13.1.3.1</t>
  </si>
  <si>
    <t>13.1.3.2</t>
  </si>
  <si>
    <t>13.1.3.3</t>
  </si>
  <si>
    <t>13.1.3.4</t>
  </si>
  <si>
    <t>13.1.3.5</t>
  </si>
  <si>
    <t>13.1.3.6</t>
  </si>
  <si>
    <t>13.1.3.7</t>
  </si>
  <si>
    <t>13.1.3.8</t>
  </si>
  <si>
    <t>13.1.3.9</t>
  </si>
  <si>
    <t>13.1.3.10</t>
  </si>
  <si>
    <t>13.1.3.11</t>
  </si>
  <si>
    <t>13.1.3.12</t>
  </si>
  <si>
    <t>13.1.3.13</t>
  </si>
  <si>
    <t>13.1.3.14</t>
  </si>
  <si>
    <t>13.1.4</t>
  </si>
  <si>
    <t>13.1.4.1</t>
  </si>
  <si>
    <t>13.1.4.2</t>
  </si>
  <si>
    <t>13.1.5</t>
  </si>
  <si>
    <t>13.1.5.1</t>
  </si>
  <si>
    <t>13.1.5.2</t>
  </si>
  <si>
    <t>13.1.5.3</t>
  </si>
  <si>
    <t>13.2.1</t>
  </si>
  <si>
    <t>13.2.1.1</t>
  </si>
  <si>
    <t>13.2.1.2</t>
  </si>
  <si>
    <t>13.2.1.3</t>
  </si>
  <si>
    <t>13.2.1.4</t>
  </si>
  <si>
    <t>13.2.1.5</t>
  </si>
  <si>
    <t>13.2.1.6</t>
  </si>
  <si>
    <t>13.2.1.7</t>
  </si>
  <si>
    <t>13.2.1.8</t>
  </si>
  <si>
    <t>13.2.2</t>
  </si>
  <si>
    <t>13.2.2.1</t>
  </si>
  <si>
    <t>13.3.1</t>
  </si>
  <si>
    <t>13.3.1.1</t>
  </si>
  <si>
    <t>13.3.1.2</t>
  </si>
  <si>
    <t>13.3.2</t>
  </si>
  <si>
    <t>13.3.2.1</t>
  </si>
  <si>
    <t>13.3.2.2</t>
  </si>
  <si>
    <t>13.3.2.3</t>
  </si>
  <si>
    <t>13.3.2.4</t>
  </si>
  <si>
    <t>13.3.2.5</t>
  </si>
  <si>
    <t>13.3.2.6</t>
  </si>
  <si>
    <t>13.3.2.7</t>
  </si>
  <si>
    <t>13.3.2.8</t>
  </si>
  <si>
    <t>13.3.2.9</t>
  </si>
  <si>
    <t>13.3.2.10</t>
  </si>
  <si>
    <t>13.3.2.11</t>
  </si>
  <si>
    <t>13.3.3</t>
  </si>
  <si>
    <t>13.3.3.1</t>
  </si>
  <si>
    <t>13.3.3.2</t>
  </si>
  <si>
    <t>13.3.3.3</t>
  </si>
  <si>
    <t>13.4.1</t>
  </si>
  <si>
    <t>13.4.1.1</t>
  </si>
  <si>
    <t>13.4.1.2</t>
  </si>
  <si>
    <t>13.5.1</t>
  </si>
  <si>
    <t>13.5.1.1</t>
  </si>
  <si>
    <t>13.5.1.2</t>
  </si>
  <si>
    <t>13.5.1.3</t>
  </si>
  <si>
    <t>14.1</t>
  </si>
  <si>
    <t>14.1.1</t>
  </si>
  <si>
    <t>14.1.1.1</t>
  </si>
  <si>
    <t>14.1.1.2</t>
  </si>
  <si>
    <t>14.1.1.3</t>
  </si>
  <si>
    <t>14.1.1.4</t>
  </si>
  <si>
    <t>14.1.1.5</t>
  </si>
  <si>
    <t>14.1.1.6</t>
  </si>
  <si>
    <t>14.1.1.7</t>
  </si>
  <si>
    <t>14.1.1.8</t>
  </si>
  <si>
    <t>14.1.1.9</t>
  </si>
  <si>
    <t>14.1.1.10</t>
  </si>
  <si>
    <t>14.1.1.11</t>
  </si>
  <si>
    <t>15.1</t>
  </si>
  <si>
    <t>15.1.1</t>
  </si>
  <si>
    <t>15.1.1.1</t>
  </si>
  <si>
    <t>15.1.2</t>
  </si>
  <si>
    <t>15.1.2.1</t>
  </si>
  <si>
    <t>15.1.3</t>
  </si>
  <si>
    <t>15.1.3.1</t>
  </si>
  <si>
    <t>15.1.3.2</t>
  </si>
  <si>
    <t>15.1.4</t>
  </si>
  <si>
    <t>15.1.4.1</t>
  </si>
  <si>
    <t>15.1.5</t>
  </si>
  <si>
    <t>15.1.5.1</t>
  </si>
  <si>
    <t>16.1</t>
  </si>
  <si>
    <t>16.1.1</t>
  </si>
  <si>
    <t>16.1.1.1</t>
  </si>
  <si>
    <t>16.1.1.2</t>
  </si>
  <si>
    <t>16.1.1.3</t>
  </si>
  <si>
    <t>17.1</t>
  </si>
  <si>
    <t>17.1.1</t>
  </si>
  <si>
    <t>17.1.1.1</t>
  </si>
  <si>
    <t>1.1.1.1</t>
  </si>
  <si>
    <t>13.5.1.4</t>
  </si>
  <si>
    <t>13.5.1.5</t>
  </si>
  <si>
    <t>13.5.1.6</t>
  </si>
  <si>
    <t>13.5.1.7</t>
  </si>
  <si>
    <t>13.5.1.8</t>
  </si>
  <si>
    <t>13.5.1.9</t>
  </si>
  <si>
    <t>MOVIMENTAÇÃO DE TERRA - CORTE</t>
  </si>
  <si>
    <t>INFRAESTRUTURA - ESTRUTURA DE CONCRETO</t>
  </si>
  <si>
    <t>ALVENARIA DE VEDAÇÃO</t>
  </si>
  <si>
    <t>CFTV - CIRCUITO FECHADO DE TELEVISÃO</t>
  </si>
  <si>
    <t>ESGOTO - CAIXAS DE PASSAGEM</t>
  </si>
  <si>
    <t>ÁGUA FRIA - PEÇAS HIDRAULICAS</t>
  </si>
  <si>
    <t xml:space="preserve">CLIMATIZAÇÃO - PVC SOLDÁVEL </t>
  </si>
  <si>
    <t>SISTEMA DE BOMBEAMENTO - REGISTROS E VÁLVULAS</t>
  </si>
  <si>
    <t>SPCI - SISTEMA DE PREVENÇÃO CONTRA INCÊNDIO</t>
  </si>
  <si>
    <t>UBS VERMELHA (BAIRRO VILA ONDINA)</t>
  </si>
  <si>
    <t>SINAPI MG 09/2025 | SETOP MG CENTRAL 07/2025 | SUDECAP 07/2025 | SICRO MG 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</si>
</sst>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164" formatCode="_-&quot;R$ &quot;* #,##0.00_-;&quot;-R$ &quot;* #,##0.00_-;_-&quot;R$ &quot;* \-??_-;_-@_-"/>
    <numFmt numFmtId="165" formatCode="0.0000"/>
    <numFmt numFmtId="166" formatCode="_-[$R$-416]\ * #,##0.00_-;\-[$R$-416]\ * #,##0.00_-;_-[$R$-416]\ * &quot;-&quot;??_-;_-@_-"/>
    <numFmt numFmtId="167" formatCode="&quot;R$&quot;\ #,##0.00"/>
    <numFmt numFmtId="168" formatCode="_-&quot;R$ &quot;* #,##0.0000_-;&quot;-R$ &quot;* #,##0.0000_-;_-&quot;R$ &quot;* \-??_-;_-@_-"/>
  </numFmts>
  <fonts count="22" x14ac:knownFonts="1">
    <font>
      <sz val="11"/>
      <color theme="1"/>
      <name val="Calibri"/>
      <family val="2"/>
      <scheme val="minor"/>
    </font>
    <font>
      <sz val="11"/>
      <color theme="1"/>
      <name val="Calibri"/>
      <family val="2"/>
      <scheme val="minor"/>
    </font>
    <font>
      <sz val="10"/>
      <color rgb="FF000000"/>
      <name val="Arial"/>
      <family val="2"/>
    </font>
    <font>
      <sz val="8"/>
      <name val="Arial"/>
      <family val="2"/>
    </font>
    <font>
      <sz val="10"/>
      <color rgb="FF000000"/>
      <name val="Arial"/>
      <family val="2"/>
      <charset val="1"/>
    </font>
    <font>
      <sz val="11"/>
      <color rgb="FF000000"/>
      <name val="Calibri"/>
      <family val="2"/>
      <charset val="1"/>
    </font>
    <font>
      <sz val="8"/>
      <color rgb="FF000000"/>
      <name val="Arial"/>
      <family val="2"/>
    </font>
    <font>
      <sz val="11"/>
      <color rgb="FF000000"/>
      <name val="Arial"/>
      <family val="2"/>
    </font>
    <font>
      <b/>
      <sz val="11"/>
      <color rgb="FF000000"/>
      <name val="Arial"/>
      <family val="2"/>
      <charset val="1"/>
    </font>
    <font>
      <b/>
      <u/>
      <sz val="12"/>
      <color rgb="FF000000"/>
      <name val="Arial"/>
      <family val="2"/>
    </font>
    <font>
      <b/>
      <sz val="12"/>
      <color indexed="8"/>
      <name val="Arial"/>
      <family val="2"/>
      <charset val="1"/>
    </font>
    <font>
      <b/>
      <sz val="12"/>
      <color rgb="FF000000"/>
      <name val="Arial"/>
      <family val="2"/>
      <charset val="1"/>
    </font>
    <font>
      <sz val="11"/>
      <color rgb="FF000000"/>
      <name val="Arial"/>
      <family val="2"/>
      <charset val="1"/>
    </font>
    <font>
      <sz val="10"/>
      <name val="Arial"/>
      <family val="2"/>
    </font>
    <font>
      <b/>
      <sz val="10"/>
      <color rgb="FF000000"/>
      <name val="Arial"/>
      <family val="2"/>
      <charset val="1"/>
    </font>
    <font>
      <b/>
      <sz val="10"/>
      <color rgb="FF000000"/>
      <name val="Arial"/>
      <family val="2"/>
    </font>
    <font>
      <b/>
      <sz val="10"/>
      <name val="Arial"/>
      <family val="2"/>
    </font>
    <font>
      <sz val="10"/>
      <color theme="0"/>
      <name val="Arial"/>
      <family val="2"/>
      <charset val="1"/>
    </font>
    <font>
      <sz val="12"/>
      <color rgb="FF000000"/>
      <name val="Arial"/>
      <family val="2"/>
    </font>
    <font>
      <sz val="12"/>
      <color theme="0"/>
      <name val="Arial"/>
      <family val="2"/>
      <charset val="1"/>
    </font>
    <font>
      <sz val="12"/>
      <color rgb="FF000000"/>
      <name val="Arial"/>
      <family val="2"/>
      <charset val="1"/>
    </font>
    <font>
      <b/>
      <sz val="16"/>
      <color rgb="FF000000"/>
      <name val="Arial"/>
      <family val="2"/>
      <charset val="1"/>
    </font>
  </fonts>
  <fills count="8">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43"/>
        <bgColor indexed="64"/>
      </patternFill>
    </fill>
    <fill>
      <patternFill patternType="solid">
        <fgColor rgb="FFFFFF00"/>
        <bgColor rgb="FFFFFF00"/>
      </patternFill>
    </fill>
    <fill>
      <patternFill patternType="solid">
        <fgColor theme="0" tint="-0.14999847407452621"/>
        <bgColor indexed="64"/>
      </patternFill>
    </fill>
    <fill>
      <patternFill patternType="solid">
        <fgColor theme="9"/>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cellStyleXfs>
  <cellXfs count="89">
    <xf numFmtId="0" fontId="0" fillId="0" borderId="0" xfId="0"/>
    <xf numFmtId="4" fontId="0" fillId="0" borderId="0" xfId="0" applyNumberFormat="1"/>
    <xf numFmtId="0" fontId="3" fillId="0" borderId="0" xfId="0" applyFont="1"/>
    <xf numFmtId="1" fontId="4" fillId="2" borderId="0" xfId="0" applyNumberFormat="1" applyFont="1" applyFill="1" applyAlignment="1">
      <alignment horizontal="center" vertical="center"/>
    </xf>
    <xf numFmtId="0" fontId="4" fillId="0" borderId="0" xfId="0" applyFont="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justify" vertical="center" wrapText="1"/>
    </xf>
    <xf numFmtId="164" fontId="4" fillId="0" borderId="0" xfId="0" applyNumberFormat="1" applyFont="1" applyAlignment="1">
      <alignment horizontal="center" vertical="center"/>
    </xf>
    <xf numFmtId="4" fontId="4" fillId="0" borderId="0" xfId="0" applyNumberFormat="1" applyFont="1" applyAlignment="1">
      <alignment horizontal="center" vertical="center"/>
    </xf>
    <xf numFmtId="165" fontId="6" fillId="0" borderId="0" xfId="2" applyNumberFormat="1" applyFont="1" applyAlignment="1">
      <alignment horizontal="center" vertical="center"/>
    </xf>
    <xf numFmtId="165" fontId="7" fillId="0" borderId="0" xfId="2" applyNumberFormat="1" applyFont="1" applyAlignment="1">
      <alignment horizontal="center" vertical="center"/>
    </xf>
    <xf numFmtId="44" fontId="2" fillId="0" borderId="0" xfId="0" applyNumberFormat="1" applyFont="1" applyAlignment="1">
      <alignment horizontal="center" vertical="center"/>
    </xf>
    <xf numFmtId="166" fontId="4" fillId="0" borderId="0" xfId="0" applyNumberFormat="1" applyFont="1" applyAlignment="1">
      <alignment horizontal="center" vertical="center"/>
    </xf>
    <xf numFmtId="0" fontId="4" fillId="2" borderId="1" xfId="0" applyFont="1" applyFill="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9" fillId="2" borderId="4" xfId="0" applyFont="1" applyFill="1" applyBorder="1" applyAlignment="1">
      <alignment vertical="center"/>
    </xf>
    <xf numFmtId="0" fontId="9" fillId="2" borderId="0" xfId="0" applyFont="1" applyFill="1" applyAlignment="1">
      <alignment vertical="center"/>
    </xf>
    <xf numFmtId="0" fontId="9" fillId="2" borderId="5" xfId="0" applyFont="1" applyFill="1" applyBorder="1" applyAlignment="1">
      <alignment vertical="center"/>
    </xf>
    <xf numFmtId="0" fontId="4" fillId="2" borderId="4" xfId="0" applyFont="1" applyFill="1" applyBorder="1" applyAlignment="1">
      <alignment horizontal="center" vertical="center"/>
    </xf>
    <xf numFmtId="0" fontId="4" fillId="0" borderId="5" xfId="0" applyFont="1" applyBorder="1" applyAlignment="1">
      <alignment horizontal="center" vertical="center"/>
    </xf>
    <xf numFmtId="44" fontId="2" fillId="0" borderId="0" xfId="0" applyNumberFormat="1" applyFont="1" applyAlignment="1">
      <alignment horizontal="center" vertical="center" wrapText="1"/>
    </xf>
    <xf numFmtId="10" fontId="2" fillId="0" borderId="0" xfId="1" applyNumberFormat="1" applyFont="1" applyAlignment="1">
      <alignment horizontal="center" vertical="center"/>
    </xf>
    <xf numFmtId="0" fontId="4" fillId="0" borderId="2" xfId="0" applyFont="1" applyBorder="1" applyAlignment="1">
      <alignment horizontal="justify" vertical="center" wrapText="1"/>
    </xf>
    <xf numFmtId="164" fontId="4" fillId="0" borderId="2" xfId="0" applyNumberFormat="1" applyFont="1" applyBorder="1" applyAlignment="1">
      <alignment horizontal="center" vertical="center"/>
    </xf>
    <xf numFmtId="4" fontId="4" fillId="0" borderId="2" xfId="0" applyNumberFormat="1" applyFont="1" applyBorder="1" applyAlignment="1">
      <alignment horizontal="center" vertical="center"/>
    </xf>
    <xf numFmtId="0" fontId="14" fillId="3" borderId="6" xfId="0" applyFont="1" applyFill="1" applyBorder="1" applyAlignment="1">
      <alignment horizontal="center" vertical="center"/>
    </xf>
    <xf numFmtId="49" fontId="13" fillId="0" borderId="0" xfId="0" applyNumberFormat="1" applyFont="1" applyAlignment="1" applyProtection="1">
      <alignment vertical="center" wrapText="1"/>
      <protection locked="0"/>
    </xf>
    <xf numFmtId="10" fontId="13" fillId="4" borderId="6" xfId="0" applyNumberFormat="1" applyFont="1" applyFill="1" applyBorder="1" applyAlignment="1" applyProtection="1">
      <alignment horizontal="center" vertical="center" wrapText="1"/>
      <protection locked="0"/>
    </xf>
    <xf numFmtId="44" fontId="15" fillId="0" borderId="0" xfId="0" applyNumberFormat="1" applyFont="1" applyAlignment="1">
      <alignment horizontal="center" vertical="center"/>
    </xf>
    <xf numFmtId="166" fontId="2" fillId="0" borderId="0" xfId="0" applyNumberFormat="1" applyFont="1" applyAlignment="1">
      <alignment horizontal="center" vertical="center"/>
    </xf>
    <xf numFmtId="0" fontId="4" fillId="2" borderId="7" xfId="0" applyFont="1" applyFill="1" applyBorder="1" applyAlignment="1">
      <alignment horizontal="center" vertical="center"/>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0" applyNumberFormat="1" applyFont="1" applyBorder="1" applyAlignment="1">
      <alignment horizontal="center" vertical="center"/>
    </xf>
    <xf numFmtId="4" fontId="4" fillId="0" borderId="8" xfId="0" applyNumberFormat="1" applyFont="1" applyBorder="1" applyAlignment="1">
      <alignment horizontal="center" vertical="center"/>
    </xf>
    <xf numFmtId="0" fontId="4" fillId="0" borderId="9" xfId="0" applyFont="1" applyBorder="1" applyAlignment="1">
      <alignment horizontal="center" vertical="center"/>
    </xf>
    <xf numFmtId="0" fontId="16" fillId="0" borderId="10"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xf>
    <xf numFmtId="0" fontId="14" fillId="2" borderId="6" xfId="0" applyFont="1" applyFill="1" applyBorder="1" applyAlignment="1">
      <alignment horizontal="center" vertical="center"/>
    </xf>
    <xf numFmtId="0" fontId="14" fillId="0" borderId="6" xfId="0" applyFont="1" applyBorder="1" applyAlignment="1">
      <alignment horizontal="center" vertical="center"/>
    </xf>
    <xf numFmtId="0" fontId="14" fillId="0" borderId="6" xfId="0" applyFont="1" applyBorder="1" applyAlignment="1">
      <alignment horizontal="justify" vertical="center" wrapText="1"/>
    </xf>
    <xf numFmtId="4" fontId="14" fillId="0" borderId="6" xfId="0" applyNumberFormat="1" applyFont="1" applyBorder="1" applyAlignment="1">
      <alignment horizontal="center" vertical="center" wrapText="1"/>
    </xf>
    <xf numFmtId="0" fontId="14" fillId="0" borderId="6" xfId="0" applyFont="1" applyBorder="1" applyAlignment="1">
      <alignment horizontal="center" vertical="center" wrapText="1"/>
    </xf>
    <xf numFmtId="10" fontId="2" fillId="0" borderId="0" xfId="1" applyNumberFormat="1" applyFont="1" applyFill="1" applyBorder="1" applyAlignment="1">
      <alignment horizontal="center" vertical="center"/>
    </xf>
    <xf numFmtId="166" fontId="18" fillId="0" borderId="0" xfId="1" applyNumberFormat="1" applyFont="1" applyAlignment="1">
      <alignment horizontal="center" vertical="center"/>
    </xf>
    <xf numFmtId="0" fontId="0" fillId="0" borderId="0" xfId="0" quotePrefix="1"/>
    <xf numFmtId="0" fontId="4" fillId="0" borderId="0" xfId="0" applyFont="1" applyAlignment="1" applyProtection="1">
      <alignment horizontal="center" vertical="center"/>
      <protection locked="0"/>
    </xf>
    <xf numFmtId="0" fontId="13" fillId="4" borderId="11" xfId="0" applyFont="1" applyFill="1" applyBorder="1" applyAlignment="1" applyProtection="1">
      <alignment horizontal="center" vertical="center"/>
      <protection locked="0"/>
    </xf>
    <xf numFmtId="0" fontId="13" fillId="0" borderId="12" xfId="0" applyFont="1" applyBorder="1" applyAlignment="1">
      <alignment horizontal="center" vertical="center" wrapText="1"/>
    </xf>
    <xf numFmtId="0" fontId="13" fillId="4" borderId="13" xfId="0" applyFont="1" applyFill="1" applyBorder="1" applyAlignment="1" applyProtection="1">
      <alignment horizontal="center" vertical="center" wrapText="1"/>
      <protection locked="0"/>
    </xf>
    <xf numFmtId="0" fontId="4" fillId="2" borderId="14" xfId="0" applyFont="1" applyFill="1" applyBorder="1" applyAlignment="1">
      <alignment horizontal="justify" vertical="center"/>
    </xf>
    <xf numFmtId="0" fontId="4" fillId="2" borderId="14" xfId="0" applyFont="1" applyFill="1" applyBorder="1" applyAlignment="1">
      <alignment horizontal="center" vertical="center"/>
    </xf>
    <xf numFmtId="167" fontId="4" fillId="2" borderId="14" xfId="0" applyNumberFormat="1" applyFont="1" applyFill="1" applyBorder="1" applyAlignment="1">
      <alignment horizontal="center" vertical="center"/>
    </xf>
    <xf numFmtId="165" fontId="4" fillId="2" borderId="14" xfId="0" applyNumberFormat="1" applyFont="1" applyFill="1" applyBorder="1" applyAlignment="1">
      <alignment horizontal="center" vertical="center"/>
    </xf>
    <xf numFmtId="168" fontId="4" fillId="2" borderId="14" xfId="0" applyNumberFormat="1" applyFont="1" applyFill="1" applyBorder="1" applyAlignment="1">
      <alignment horizontal="center" vertical="center"/>
    </xf>
    <xf numFmtId="164" fontId="4" fillId="2" borderId="14" xfId="0" applyNumberFormat="1" applyFont="1" applyFill="1" applyBorder="1" applyAlignment="1">
      <alignment horizontal="center" vertical="center"/>
    </xf>
    <xf numFmtId="165" fontId="6" fillId="2" borderId="0" xfId="2" applyNumberFormat="1" applyFont="1" applyFill="1" applyAlignment="1">
      <alignment horizontal="center" vertical="center"/>
    </xf>
    <xf numFmtId="1" fontId="2" fillId="2" borderId="0" xfId="2" applyNumberFormat="1" applyFont="1" applyFill="1" applyAlignment="1">
      <alignment horizontal="center" vertical="center"/>
    </xf>
    <xf numFmtId="166" fontId="4" fillId="2" borderId="0" xfId="0" applyNumberFormat="1" applyFont="1" applyFill="1" applyAlignment="1">
      <alignment horizontal="center" vertical="center"/>
    </xf>
    <xf numFmtId="0" fontId="19" fillId="0" borderId="0" xfId="0" applyFont="1" applyAlignment="1">
      <alignment horizontal="center" vertical="center"/>
    </xf>
    <xf numFmtId="0" fontId="4" fillId="5" borderId="0" xfId="0" applyFont="1" applyFill="1" applyAlignment="1">
      <alignment horizontal="center" vertical="center"/>
    </xf>
    <xf numFmtId="0" fontId="20" fillId="2" borderId="6" xfId="0" applyFont="1" applyFill="1" applyBorder="1" applyAlignment="1">
      <alignment horizontal="center" vertical="center"/>
    </xf>
    <xf numFmtId="0" fontId="20" fillId="0" borderId="6" xfId="0" applyFont="1" applyBorder="1" applyAlignment="1">
      <alignment horizontal="center" vertical="center"/>
    </xf>
    <xf numFmtId="0" fontId="11" fillId="0" borderId="6" xfId="0" applyFont="1" applyBorder="1" applyAlignment="1">
      <alignment horizontal="center" vertical="center" wrapText="1"/>
    </xf>
    <xf numFmtId="0" fontId="20" fillId="0" borderId="6" xfId="0" applyFont="1" applyBorder="1" applyAlignment="1">
      <alignment horizontal="right" vertical="center"/>
    </xf>
    <xf numFmtId="164" fontId="20" fillId="0" borderId="6" xfId="0" applyNumberFormat="1" applyFont="1" applyBorder="1" applyAlignment="1">
      <alignment horizontal="center" vertical="center"/>
    </xf>
    <xf numFmtId="4" fontId="20" fillId="0" borderId="6" xfId="0" applyNumberFormat="1" applyFont="1" applyBorder="1" applyAlignment="1">
      <alignment horizontal="center" vertical="center"/>
    </xf>
    <xf numFmtId="0" fontId="20" fillId="0" borderId="6" xfId="0" applyFont="1" applyBorder="1" applyAlignment="1">
      <alignment horizontal="center" vertical="center" wrapText="1"/>
    </xf>
    <xf numFmtId="164" fontId="21" fillId="0" borderId="6" xfId="0" applyNumberFormat="1" applyFont="1" applyBorder="1" applyAlignment="1">
      <alignment horizontal="center" vertical="center"/>
    </xf>
    <xf numFmtId="10" fontId="13" fillId="0" borderId="0" xfId="1" applyNumberFormat="1" applyFont="1" applyAlignment="1">
      <alignment horizontal="center" vertical="center"/>
    </xf>
    <xf numFmtId="44" fontId="2" fillId="0" borderId="0" xfId="1" applyNumberFormat="1" applyFont="1" applyFill="1" applyBorder="1" applyAlignment="1">
      <alignment horizontal="center" vertical="center"/>
    </xf>
    <xf numFmtId="44" fontId="7" fillId="0" borderId="0" xfId="1" applyNumberFormat="1" applyFont="1" applyAlignment="1">
      <alignment horizontal="center" vertical="center"/>
    </xf>
    <xf numFmtId="0" fontId="0" fillId="6" borderId="15" xfId="0" applyFill="1" applyBorder="1"/>
    <xf numFmtId="0" fontId="0" fillId="6" borderId="16" xfId="0" applyFill="1" applyBorder="1"/>
    <xf numFmtId="4" fontId="0" fillId="6" borderId="16" xfId="0" applyNumberFormat="1" applyFill="1" applyBorder="1"/>
    <xf numFmtId="0" fontId="0" fillId="6" borderId="17" xfId="0" applyFill="1" applyBorder="1"/>
    <xf numFmtId="2" fontId="4" fillId="2" borderId="14" xfId="0" applyNumberFormat="1" applyFont="1" applyFill="1" applyBorder="1" applyAlignment="1">
      <alignment horizontal="center" vertical="center"/>
    </xf>
    <xf numFmtId="44" fontId="4" fillId="2" borderId="14" xfId="3" applyFont="1" applyFill="1" applyBorder="1" applyAlignment="1">
      <alignment horizontal="center" vertical="center"/>
    </xf>
    <xf numFmtId="10" fontId="4" fillId="2" borderId="14" xfId="1" applyNumberFormat="1" applyFont="1" applyFill="1" applyBorder="1" applyAlignment="1">
      <alignment horizontal="center" vertical="center"/>
    </xf>
    <xf numFmtId="0" fontId="4" fillId="7" borderId="0" xfId="0" applyFont="1" applyFill="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8" fillId="0" borderId="2" xfId="0" applyFont="1" applyBorder="1" applyAlignment="1">
      <alignment horizontal="center" vertical="center" wrapText="1"/>
    </xf>
    <xf numFmtId="0" fontId="9" fillId="2" borderId="0" xfId="0" applyFont="1" applyFill="1" applyAlignment="1">
      <alignment horizontal="center" vertical="center"/>
    </xf>
    <xf numFmtId="0" fontId="10"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4" fillId="0" borderId="0" xfId="0" applyFont="1" applyAlignment="1">
      <alignment horizontal="center" vertical="center" wrapText="1"/>
    </xf>
  </cellXfs>
  <cellStyles count="4">
    <cellStyle name="Moeda" xfId="3" builtinId="4"/>
    <cellStyle name="Moeda 2" xfId="2"/>
    <cellStyle name="Normal" xfId="0" builtinId="0"/>
    <cellStyle name="Porcentagem" xfId="1" builtinId="5"/>
  </cellStyles>
  <dxfs count="38">
    <dxf>
      <font>
        <b/>
        <i val="0"/>
      </font>
      <fill>
        <patternFill>
          <bgColor theme="0" tint="-0.499984740745262"/>
        </patternFill>
      </fill>
      <border>
        <left/>
        <right style="thin">
          <color indexed="64"/>
        </right>
        <top style="thin">
          <color indexed="64"/>
        </top>
        <bottom style="thin">
          <color indexed="64"/>
        </bottom>
      </border>
    </dxf>
    <dxf>
      <font>
        <b/>
        <i val="0"/>
      </font>
      <fill>
        <patternFill>
          <bgColor theme="0" tint="-0.34998626667073579"/>
        </patternFill>
      </fill>
      <border>
        <left/>
        <right style="thin">
          <color indexed="64"/>
        </right>
        <top style="thin">
          <color indexed="64"/>
        </top>
        <bottom style="thin">
          <color indexed="64"/>
        </bottom>
      </border>
    </dxf>
    <dxf>
      <font>
        <b/>
        <i/>
        <color rgb="FFFF0000"/>
      </font>
    </dxf>
    <dxf>
      <font>
        <b/>
        <i/>
        <color rgb="FFFF0000"/>
      </font>
      <fill>
        <patternFill patternType="none">
          <bgColor indexed="65"/>
        </patternFill>
      </fill>
    </dxf>
    <dxf>
      <font>
        <b/>
        <i/>
        <color rgb="FFFF0000"/>
      </font>
      <fill>
        <patternFill patternType="none">
          <bgColor indexed="65"/>
        </patternFill>
      </fill>
    </dxf>
    <dxf>
      <font>
        <b/>
        <i/>
        <color rgb="FFFF0000"/>
      </font>
    </dxf>
    <dxf>
      <font>
        <b/>
        <i/>
        <color rgb="FFFF0000"/>
      </font>
    </dxf>
    <dxf>
      <font>
        <b/>
        <i/>
        <color rgb="FFFF0000"/>
      </font>
      <fill>
        <patternFill patternType="none">
          <bgColor indexed="65"/>
        </patternFill>
      </fill>
    </dxf>
    <dxf>
      <font>
        <b/>
        <i/>
        <color rgb="FFFF0000"/>
      </font>
    </dxf>
    <dxf>
      <font>
        <b/>
        <i/>
        <color rgb="FFFF0000"/>
      </font>
    </dxf>
    <dxf>
      <font>
        <b/>
        <i/>
        <color rgb="FFFF0000"/>
      </font>
      <fill>
        <patternFill patternType="none">
          <bgColor indexed="65"/>
        </patternFill>
      </fill>
    </dxf>
    <dxf>
      <font>
        <b/>
        <i/>
        <color rgb="FFFF0000"/>
      </font>
    </dxf>
    <dxf>
      <font>
        <b/>
        <i/>
        <color rgb="FFFF0000"/>
      </font>
      <fill>
        <patternFill patternType="none">
          <bgColor indexed="65"/>
        </patternFill>
      </fill>
    </dxf>
    <dxf>
      <font>
        <b/>
        <i/>
        <color rgb="FFFF0000"/>
      </font>
    </dxf>
    <dxf>
      <font>
        <b/>
        <i/>
        <color rgb="FFFF0000"/>
      </font>
      <fill>
        <patternFill patternType="none">
          <bgColor indexed="65"/>
        </patternFill>
      </fill>
    </dxf>
    <dxf>
      <font>
        <b/>
        <i val="0"/>
      </font>
      <fill>
        <patternFill>
          <bgColor theme="0" tint="-0.14996795556505021"/>
        </patternFill>
      </fill>
      <border>
        <left style="thin">
          <color indexed="64"/>
        </left>
        <right style="thin">
          <color indexed="64"/>
        </right>
        <top style="thin">
          <color indexed="64"/>
        </top>
        <bottom style="thin">
          <color indexed="64"/>
        </bottom>
      </border>
    </dxf>
    <dxf>
      <font>
        <b/>
        <i/>
        <color rgb="FFFF0000"/>
      </font>
    </dxf>
    <dxf>
      <font>
        <b/>
        <i/>
        <color rgb="FFFF0000"/>
      </font>
      <fill>
        <patternFill patternType="none">
          <bgColor indexed="65"/>
        </patternFill>
      </fill>
    </dxf>
    <dxf>
      <font>
        <b/>
        <i/>
        <color rgb="FFFF0000"/>
      </font>
    </dxf>
    <dxf>
      <font>
        <b/>
        <i/>
        <color rgb="FFFF0000"/>
      </font>
      <fill>
        <patternFill patternType="none">
          <bgColor indexed="65"/>
        </patternFill>
      </fill>
    </dxf>
    <dxf>
      <font>
        <b/>
        <i val="0"/>
      </font>
      <fill>
        <patternFill>
          <bgColor theme="0" tint="-0.34998626667073579"/>
        </patternFill>
      </fill>
      <border>
        <left style="thin">
          <color auto="1"/>
        </left>
        <right/>
        <top style="thin">
          <color auto="1"/>
        </top>
        <bottom style="thin">
          <color auto="1"/>
        </bottom>
        <vertical/>
        <horizontal/>
      </border>
    </dxf>
    <dxf>
      <font>
        <b/>
        <i val="0"/>
      </font>
      <fill>
        <patternFill>
          <bgColor theme="0" tint="-0.499984740745262"/>
        </patternFill>
      </fill>
      <border>
        <left style="thin">
          <color auto="1"/>
        </left>
        <right/>
        <top style="thin">
          <color auto="1"/>
        </top>
        <bottom style="thin">
          <color auto="1"/>
        </bottom>
        <vertical/>
        <horizontal/>
      </border>
    </dxf>
    <dxf>
      <font>
        <b/>
        <i val="0"/>
      </font>
      <fill>
        <patternFill>
          <bgColor theme="0" tint="-0.34998626667073579"/>
        </patternFill>
      </fill>
      <border>
        <left style="thin">
          <color auto="1"/>
        </left>
        <right/>
        <top style="thin">
          <color auto="1"/>
        </top>
        <bottom style="thin">
          <color auto="1"/>
        </bottom>
        <vertical/>
        <horizontal/>
      </border>
    </dxf>
    <dxf>
      <font>
        <b/>
        <i/>
        <color rgb="FFFF0000"/>
      </font>
    </dxf>
    <dxf>
      <font>
        <b/>
        <i/>
        <color rgb="FFFF0000"/>
      </font>
      <fill>
        <patternFill patternType="none">
          <bgColor indexed="65"/>
        </patternFill>
      </fill>
    </dxf>
    <dxf>
      <font>
        <b/>
        <i val="0"/>
      </font>
      <fill>
        <patternFill>
          <bgColor theme="0" tint="-0.14996795556505021"/>
        </patternFill>
      </fill>
      <border>
        <left style="thin">
          <color indexed="64"/>
        </left>
        <right style="thin">
          <color indexed="64"/>
        </right>
        <top style="thin">
          <color indexed="64"/>
        </top>
        <bottom style="thin">
          <color indexed="64"/>
        </bottom>
      </border>
    </dxf>
    <dxf>
      <font>
        <color theme="0" tint="-0.499984740745262"/>
      </font>
      <fill>
        <patternFill>
          <bgColor theme="0" tint="-0.499984740745262"/>
        </patternFill>
      </fill>
      <border>
        <left/>
        <right/>
        <top style="thin">
          <color indexed="64"/>
        </top>
        <bottom style="thin">
          <color indexed="64"/>
        </bottom>
      </border>
    </dxf>
    <dxf>
      <font>
        <color theme="0" tint="-0.34998626667073579"/>
      </font>
      <fill>
        <patternFill>
          <bgColor theme="0" tint="-0.34998626667073579"/>
        </patternFill>
      </fill>
      <border>
        <left/>
        <right/>
        <top style="thin">
          <color indexed="64"/>
        </top>
        <bottom style="thin">
          <color indexed="64"/>
        </bottom>
      </border>
    </dxf>
    <dxf>
      <font>
        <color theme="0" tint="-0.14996795556505021"/>
      </font>
      <fill>
        <patternFill>
          <bgColor theme="0" tint="-0.14996795556505021"/>
        </patternFill>
      </fill>
      <border>
        <left/>
        <right/>
        <top style="thin">
          <color auto="1"/>
        </top>
        <bottom style="thin">
          <color auto="1"/>
        </bottom>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color rgb="FFFF0000"/>
      </font>
      <fill>
        <patternFill>
          <bgColor rgb="FFFF0000"/>
        </patternFill>
      </fill>
      <border>
        <left style="thin">
          <color indexed="64"/>
        </left>
      </border>
    </dxf>
    <dxf>
      <font>
        <b/>
        <i val="0"/>
      </font>
      <fill>
        <patternFill>
          <bgColor theme="0" tint="-0.499984740745262"/>
        </patternFill>
      </fill>
      <border>
        <left style="thin">
          <color auto="1"/>
        </left>
        <right/>
        <top style="thin">
          <color auto="1"/>
        </top>
        <bottom style="thin">
          <color auto="1"/>
        </bottom>
        <vertical/>
        <horizontal/>
      </border>
    </dxf>
    <dxf>
      <font>
        <color rgb="FFFF0000"/>
      </font>
      <fill>
        <patternFill>
          <bgColor rgb="FFFF0000"/>
        </patternFill>
      </fill>
      <border>
        <left style="thin">
          <color indexed="64"/>
        </left>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109537</xdr:colOff>
      <xdr:row>3</xdr:row>
      <xdr:rowOff>35720</xdr:rowOff>
    </xdr:from>
    <xdr:to>
      <xdr:col>15</xdr:col>
      <xdr:colOff>823911</xdr:colOff>
      <xdr:row>5</xdr:row>
      <xdr:rowOff>226220</xdr:rowOff>
    </xdr:to>
    <xdr:pic>
      <xdr:nvPicPr>
        <xdr:cNvPr id="2" name="Imagem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8987" y="607220"/>
          <a:ext cx="714374"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esktop\PLANILHA%20AUTOM&#193;TICA%20RV03%20-%20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tico"/>
      <sheetName val="Banco"/>
      <sheetName val="Composições"/>
      <sheetName val="Cotações"/>
      <sheetName val="ORÇAMENTO"/>
      <sheetName val="CÁLCULO"/>
      <sheetName val="CURVA ABC"/>
      <sheetName val="CRONOGRAMA"/>
      <sheetName val="AUXILIAR CRONOGRAMA"/>
      <sheetName val="BM"/>
      <sheetName val="AUXILIAR CURVA ABC"/>
      <sheetName val="Relatórios"/>
      <sheetName val="Planilha1"/>
      <sheetName val="Busca"/>
    </sheetNames>
    <sheetDataSet>
      <sheetData sheetId="0"/>
      <sheetData sheetId="1">
        <row r="1">
          <cell r="D1">
            <v>0</v>
          </cell>
          <cell r="E1">
            <v>0</v>
          </cell>
          <cell r="F1">
            <v>0</v>
          </cell>
        </row>
        <row r="2">
          <cell r="D2">
            <v>0</v>
          </cell>
          <cell r="E2">
            <v>0</v>
          </cell>
          <cell r="F2">
            <v>0</v>
          </cell>
        </row>
        <row r="3">
          <cell r="D3" t="str">
            <v/>
          </cell>
          <cell r="E3">
            <v>0</v>
          </cell>
          <cell r="F3">
            <v>0</v>
          </cell>
        </row>
        <row r="4">
          <cell r="D4" t="str">
            <v/>
          </cell>
          <cell r="E4">
            <v>0</v>
          </cell>
          <cell r="F4">
            <v>0</v>
          </cell>
        </row>
        <row r="5">
          <cell r="D5" t="str">
            <v>DESCRIÇÃO</v>
          </cell>
          <cell r="E5" t="str">
            <v>UNIDADE</v>
          </cell>
          <cell r="F5" t="str">
            <v>CUSTO UNITÁRIO
DESONERADO</v>
          </cell>
        </row>
        <row r="7">
          <cell r="A7" t="str">
            <v xml:space="preserve">Próprio  CPU2526 </v>
          </cell>
          <cell r="D7" t="str">
            <v>LOCAÇÃO DE CONTAINER TIPO DEPÓSITO - ÁREA MÍNIMA DE 13,80 M2</v>
          </cell>
          <cell r="E7" t="str">
            <v>UNXMÊS</v>
          </cell>
          <cell r="F7">
            <v>951.80269999999996</v>
          </cell>
        </row>
        <row r="8">
          <cell r="A8" t="str">
            <v xml:space="preserve">Próprio  CPU2527 </v>
          </cell>
          <cell r="D8" t="str">
            <v>BARRACÃO ABERTO PARA APOIO À PRODUÇÃO (CARPINTARIA, CENTRAL DE ARMAÇÃO, OFICINA, ETC.) C/ TESOURAS, TELHA 4MM, PISO EM CONCRETO DESEMPOLADO</v>
          </cell>
          <cell r="E8" t="str">
            <v>m²</v>
          </cell>
          <cell r="F8">
            <v>249.38290000000001</v>
          </cell>
        </row>
        <row r="9">
          <cell r="A9" t="str">
            <v xml:space="preserve">Próprio  CPU2528 </v>
          </cell>
          <cell r="D9" t="str">
            <v>LOCAÇÃO DE CONTAINER - BANHEIRO COM CHUVEIROS E VASOS - 4,30 X 2,30M</v>
          </cell>
          <cell r="E9" t="str">
            <v>MÊS</v>
          </cell>
          <cell r="F9">
            <v>1146.77</v>
          </cell>
        </row>
        <row r="10">
          <cell r="A10" t="str">
            <v xml:space="preserve">Próprio  CPU2529 </v>
          </cell>
          <cell r="D10" t="str">
            <v>BARRACAO PARA REFEITORIO EM OBRAS EM COMPENSADO</v>
          </cell>
          <cell r="E10" t="str">
            <v>m²</v>
          </cell>
          <cell r="F10">
            <v>1131.1899000000003</v>
          </cell>
        </row>
        <row r="11">
          <cell r="A11" t="str">
            <v xml:space="preserve">Próprio  CPU2530 </v>
          </cell>
          <cell r="D11" t="str">
            <v>REMOÇÃO DE ENTULHO SEPARADO DE OBRA COM CAÇAMBA METÁLICA - TERRA, ALVENARIA, CONCRETO, ARGAMASSA, MADEIRA, PAPEL, PLÁSTICO OU METAL</v>
          </cell>
          <cell r="E11" t="str">
            <v>m³</v>
          </cell>
          <cell r="F11">
            <v>89.861999999999995</v>
          </cell>
        </row>
        <row r="12">
          <cell r="A12" t="str">
            <v xml:space="preserve">Próprio  CPU2531 </v>
          </cell>
          <cell r="D12" t="str">
            <v>MOBILIZACAO E DESMOBILIZACAO DE CANTEIRO</v>
          </cell>
          <cell r="E12" t="str">
            <v>UN</v>
          </cell>
          <cell r="F12">
            <v>7171.9513999999999</v>
          </cell>
        </row>
        <row r="13">
          <cell r="A13" t="str">
            <v xml:space="preserve">Próprio  CPU1926 </v>
          </cell>
          <cell r="D13" t="str">
            <v>LOCACAO DE ANDAIME METALICO TIPO FACHADEIRO, PECAS COM APROXIMADAMENTE 1,20 M DE LARGURA E 2,0 M DE ALTURA, INCLUINDO DIAGONAIS EM X, BARRAS DE LIGACAO, SAPATAS E DEMAIS ITENS NECESSARIOS A MONTAGEM, INCLUSIVE MONTAGEM E DESMONTAGEM</v>
          </cell>
          <cell r="E13" t="str">
            <v>M2XMÊS</v>
          </cell>
          <cell r="F13">
            <v>24.212600000000002</v>
          </cell>
        </row>
        <row r="14">
          <cell r="A14" t="str">
            <v xml:space="preserve">Próprio  CPU2532 </v>
          </cell>
          <cell r="D14" t="str">
            <v>CONTROLE TECNOLOGICO DE CONCRETOS</v>
          </cell>
          <cell r="E14" t="str">
            <v>m³</v>
          </cell>
          <cell r="F14">
            <v>104.46209999999999</v>
          </cell>
        </row>
        <row r="15">
          <cell r="A15" t="str">
            <v xml:space="preserve">Próprio  CPU2284 </v>
          </cell>
          <cell r="D15" t="str">
            <v>CONCRETAGEM DE PILARES, FCK = 30 MPA, COM USO DE BOMBA - LANÇAMENTO, ADENSAMENTO E ACABAMENTO. AF_02/2022_PS</v>
          </cell>
          <cell r="E15" t="str">
            <v>m³</v>
          </cell>
          <cell r="F15">
            <v>688.34159999999997</v>
          </cell>
        </row>
        <row r="16">
          <cell r="A16" t="str">
            <v xml:space="preserve">Próprio  CPU2283 </v>
          </cell>
          <cell r="D16" t="str">
            <v>CONCRETAGEM DE VIGAS E LAJES, FCK=30 MPA, PARA LAJES MACIÇAS OU NERVURADAS COM USO DE BOMBA - LANÇAMENTO, ADENSAMENTO E ACABAMENTO.</v>
          </cell>
          <cell r="E16" t="str">
            <v>m³</v>
          </cell>
          <cell r="F16">
            <v>689.82240000000002</v>
          </cell>
        </row>
        <row r="17">
          <cell r="A17" t="str">
            <v xml:space="preserve">Próprio  CPU2100 </v>
          </cell>
          <cell r="D17" t="str">
            <v>Laje pré-fabricada unidirecional em viga treliçada/lajota em EPS LT 16 (12 + 4), exceto capa de concreto</v>
          </cell>
          <cell r="E17" t="str">
            <v>m²</v>
          </cell>
          <cell r="F17">
            <v>132.096</v>
          </cell>
        </row>
        <row r="18">
          <cell r="A18" t="str">
            <v xml:space="preserve">Próprio  CPU2534 </v>
          </cell>
          <cell r="D18" t="str">
            <v>FORNECIMENTO E INSTALAÇÃO DE TELA AÇO SOLDADA NERVURADA CA-60, MALHA 20X20CM,FERRO 3.4MM, PAINEL 2X3M, (0,72KG/M²), MALHA POP LEVE GERDAU OU SIMILAR</v>
          </cell>
          <cell r="E18" t="str">
            <v>m²</v>
          </cell>
          <cell r="F18">
            <v>22.86</v>
          </cell>
        </row>
        <row r="19">
          <cell r="A19" t="str">
            <v xml:space="preserve">Próprio  CPU2535 </v>
          </cell>
          <cell r="D19" t="str">
            <v>COBOGO DE CIMENTO (ELEMENTO VAZADO, CIRCULAR), 30 X 30 X 5CM, ASSENTADO COM ARGAMASSA DE CIMENTO E AREIA</v>
          </cell>
          <cell r="E19" t="str">
            <v>m²</v>
          </cell>
          <cell r="F19">
            <v>209.71369999999999</v>
          </cell>
        </row>
        <row r="20">
          <cell r="A20" t="str">
            <v xml:space="preserve">Próprio  CPU1942 </v>
          </cell>
          <cell r="D20" t="str">
            <v>PAREDE COM SISTEMA EM CHAPAS DE GESSO RU PARA DRYWALL, USO INTERNO, COM DUAS FACES SIMPLES E ESTRUTURA METÁLICA COM GUIAS SIMPLES PARA PAREDES COM ÁREA LÍQUIDA MAIOR OU IGUAL A 6 M2, COM VÃOS. AF_07/2023_PS</v>
          </cell>
          <cell r="E20" t="str">
            <v>m²</v>
          </cell>
          <cell r="F20">
            <v>120.03159999999998</v>
          </cell>
        </row>
        <row r="21">
          <cell r="A21" t="str">
            <v xml:space="preserve">Próprio  CPU2286 </v>
          </cell>
          <cell r="D21" t="str">
            <v>PAREDE COM SISTEMA EM CHAPAS DE GESSO RU PARA DRYWALL COM ISOLAMENTO ACUSTICO, USO INTERNO, COM DUAS FACES SIMPLES E ESTRUTURA METÁLICA COM GUIAS SIMPLES PARA PAREDES COM ÁREA LÍQUIDA MAIOR OU IGUAL A 6 M2, COM VÃOS.</v>
          </cell>
          <cell r="E21" t="str">
            <v>m²</v>
          </cell>
          <cell r="F21">
            <v>190.22799999999998</v>
          </cell>
        </row>
        <row r="22">
          <cell r="A22" t="str">
            <v xml:space="preserve">Próprio  CPU2520 </v>
          </cell>
          <cell r="D22" t="str">
            <v>PAREDE COM SISTEMA EM CHAPAS DE GESSO RU PARA DRYWALL COM ISOLAMENTO ACUSTICO, USO INTERNO, COM DUAS FACES DUPLAS E ESTRUTURA METÁLICA COM GUIAS DUPLAS PARA PAREDES COM ÁREA LÍQUIDA MAIOR OU IGUAL A 6 M2, COM VÃOS.</v>
          </cell>
          <cell r="E22" t="str">
            <v>m²</v>
          </cell>
          <cell r="F22">
            <v>300.28999999999996</v>
          </cell>
        </row>
        <row r="23">
          <cell r="A23" t="str">
            <v xml:space="preserve">Próprio  CPU2522 </v>
          </cell>
          <cell r="D23" t="str">
            <v>PAREDE COM SISTEMA EM CHAPAS DE GESSO ST PARA DRYWALL COM ISOLAMENTO ACUSTICO, USO INTERNO, COM DUAS FACES DUPLAS E ESTRUTURA METÁLICA COM GUIAS DUPLAS PARA PAREDES COM ÁREA LÍQUIDA MAIOR OU IGUAL A 6 M2, COM VÃOS.</v>
          </cell>
          <cell r="E23" t="str">
            <v>m²</v>
          </cell>
          <cell r="F23">
            <v>180.71129999999999</v>
          </cell>
        </row>
        <row r="24">
          <cell r="A24" t="str">
            <v xml:space="preserve">Próprio  CPU2536 </v>
          </cell>
          <cell r="D24" t="str">
            <v>PORTA COMPLETA MADEIRA 2,20m CORRER COM FERRAGENS</v>
          </cell>
          <cell r="E24" t="str">
            <v>m²</v>
          </cell>
          <cell r="F24">
            <v>3065.0597999999995</v>
          </cell>
        </row>
        <row r="25">
          <cell r="A25" t="str">
            <v xml:space="preserve">Próprio  CPU2537 </v>
          </cell>
          <cell r="D25" t="str">
            <v>PORTA VENEZIANA DE ABRIR EM ALUMÍNIO, SOB MEDIDA</v>
          </cell>
          <cell r="E25" t="str">
            <v>m²</v>
          </cell>
          <cell r="F25">
            <v>1661.7876000000001</v>
          </cell>
        </row>
        <row r="26">
          <cell r="A26" t="str">
            <v xml:space="preserve">Próprio  CPU2538 </v>
          </cell>
          <cell r="D26" t="str">
            <v>PORTA DE ABRIR EM TELA ONDULADA DE AÇO GALVANIZADO, COMPLETA</v>
          </cell>
          <cell r="E26" t="str">
            <v>m²</v>
          </cell>
          <cell r="F26">
            <v>2077.2624000000001</v>
          </cell>
        </row>
        <row r="27">
          <cell r="A27" t="str">
            <v xml:space="preserve">Próprio  CPU2541 </v>
          </cell>
          <cell r="D27" t="str">
            <v>PORTA ALUMINIO ANODIZADO NATURAL 1 FOLHA DE ABRIR</v>
          </cell>
          <cell r="E27" t="str">
            <v>m²</v>
          </cell>
          <cell r="F27">
            <v>1298.1299000000001</v>
          </cell>
        </row>
        <row r="28">
          <cell r="A28" t="str">
            <v xml:space="preserve">Próprio  CPU2543 </v>
          </cell>
          <cell r="D28" t="str">
            <v>PORTAO DE CORRER EM ALUMINIO PINTURA ELETROSTATICA BRANCA</v>
          </cell>
          <cell r="E28" t="str">
            <v>m²</v>
          </cell>
          <cell r="F28">
            <v>1071.5156000000002</v>
          </cell>
        </row>
        <row r="29">
          <cell r="A29" t="str">
            <v xml:space="preserve">Próprio  CPU2686 </v>
          </cell>
          <cell r="D29" t="str">
            <v>PORTA DE ALUMÍNIO ANODIZADO COM VIDRO, 3 FOLHAS, ABERTURA DE CORRER</v>
          </cell>
          <cell r="E29" t="str">
            <v>m²</v>
          </cell>
          <cell r="F29">
            <v>1728.76</v>
          </cell>
        </row>
        <row r="30">
          <cell r="A30" t="str">
            <v xml:space="preserve">Próprio  CPU2544 </v>
          </cell>
          <cell r="D30" t="str">
            <v>PORTA CORTA FOGO, DE ABRIR, 02 FOLHAS, EM CHAPA DE AÇO GALVANIZADO Nº24, BATENTE EM CHAPA Nº18, CLASSE 90, ISOLANTE EM MANTA CERÂMICA INCOMBUSTÍVEL E=5CM,DOBRADIÇAS TIPO HELICOIDAL EM AÇO 1010/1020, E FECHADURA REVERSÍVEL SEM CHAVE</v>
          </cell>
          <cell r="E30" t="str">
            <v>m²</v>
          </cell>
          <cell r="F30">
            <v>1014.0122</v>
          </cell>
        </row>
        <row r="31">
          <cell r="A31" t="str">
            <v xml:space="preserve">Próprio  CPU2545 </v>
          </cell>
          <cell r="D31" t="str">
            <v>PUXADOR DUPLO EM AÇO INOXIDÁVEL, PARA PORTA DE MADEIRA, ALUMÍNIO OU VIDRO, DE 350 MM</v>
          </cell>
          <cell r="E31" t="str">
            <v>UN</v>
          </cell>
          <cell r="F31">
            <v>232.12</v>
          </cell>
        </row>
        <row r="32">
          <cell r="A32" t="str">
            <v xml:space="preserve">Próprio  CPU2547 </v>
          </cell>
          <cell r="D32" t="str">
            <v>ALIZAR ALUMINIO PINTURA ELETROSTATICA BRANCA</v>
          </cell>
          <cell r="E32" t="str">
            <v>M</v>
          </cell>
          <cell r="F32">
            <v>122.57680000000001</v>
          </cell>
        </row>
        <row r="33">
          <cell r="A33" t="str">
            <v xml:space="preserve">Próprio  CPU2548 </v>
          </cell>
          <cell r="D33" t="str">
            <v>MOLA AEREA COM CALHA/BRACO DESLIZANTE</v>
          </cell>
          <cell r="E33" t="str">
            <v>UN</v>
          </cell>
          <cell r="F33">
            <v>293.34370000000001</v>
          </cell>
        </row>
        <row r="34">
          <cell r="A34" t="str">
            <v xml:space="preserve">Próprio  CPU2549 </v>
          </cell>
          <cell r="D34" t="str">
            <v>FECHADURA COM MAÇANETA TIPO ALAVANCA EM AÇO INOXIDÁVEL, PARA PORTA EXTERNA</v>
          </cell>
          <cell r="E34" t="str">
            <v>UN</v>
          </cell>
          <cell r="F34">
            <v>220.67499999999998</v>
          </cell>
        </row>
        <row r="35">
          <cell r="A35" t="str">
            <v xml:space="preserve">Próprio  CPU2550 </v>
          </cell>
          <cell r="D35" t="str">
            <v>GUICHE COM REQUADRO EM MADEIRA DE LEI - VASADO</v>
          </cell>
          <cell r="E35" t="str">
            <v>m²</v>
          </cell>
          <cell r="F35">
            <v>1631.7820999999999</v>
          </cell>
        </row>
        <row r="36">
          <cell r="A36" t="str">
            <v xml:space="preserve">Próprio  CPU2551 </v>
          </cell>
          <cell r="D36" t="str">
            <v>FERRAGENS PARA MÓDULO DE JANELA DE ALUMÍNIO MÁXIM AR, INCLUSIVE FECHO E BRAÇO, FORNECIMENTO E INSTALAÇÃO, EXCLUSIVE JANELA</v>
          </cell>
          <cell r="E36" t="str">
            <v>UN</v>
          </cell>
          <cell r="F36">
            <v>124.81950000000001</v>
          </cell>
        </row>
        <row r="37">
          <cell r="A37" t="str">
            <v xml:space="preserve">Próprio  CPU2552 </v>
          </cell>
          <cell r="D37" t="str">
            <v>REGULARIZAÇÃO DE BASE PARA REVEST. DE PISOS COM ARG. TRAÇO T4, ESP. MÉDIA = 2,5CM</v>
          </cell>
          <cell r="E37" t="str">
            <v>m²</v>
          </cell>
          <cell r="F37">
            <v>35.4985</v>
          </cell>
        </row>
        <row r="38">
          <cell r="A38" t="str">
            <v xml:space="preserve">Próprio  CPU2553 </v>
          </cell>
          <cell r="D38" t="str">
            <v>PISO ALTA RESISTENCIA, COLORIDO, E=10MM, APLICADO COM JUNTAS, POLIDO ATÉ O ESMERIL 400 E ENCERADO</v>
          </cell>
          <cell r="E38" t="str">
            <v>m²</v>
          </cell>
          <cell r="F38">
            <v>192.268</v>
          </cell>
        </row>
        <row r="39">
          <cell r="A39" t="str">
            <v xml:space="preserve">Próprio  CPU2554 </v>
          </cell>
          <cell r="D39" t="str">
            <v>PISO ALTA RESISTÊNCIA OU INDUSTRIAL DE 12 MM, COMUM, COR CINZA, COM JUNTAS PLÁSTICAS, SEM POLIMENTO, ECCLUSIVE ARGAMASSA DE REGULARIZAÇÃO, APLICADO</v>
          </cell>
          <cell r="E39" t="str">
            <v>m²</v>
          </cell>
          <cell r="F39">
            <v>191.964</v>
          </cell>
        </row>
        <row r="40">
          <cell r="A40" t="str">
            <v xml:space="preserve">Próprio  CPU2555 </v>
          </cell>
          <cell r="D40" t="str">
            <v>RODAPÉ ALTA RESISTÊNCIA, H = 10 CM, MEIA-CANA</v>
          </cell>
          <cell r="E40" t="str">
            <v>M</v>
          </cell>
          <cell r="F40">
            <v>56.646000000000001</v>
          </cell>
        </row>
        <row r="41">
          <cell r="A41" t="str">
            <v xml:space="preserve">Próprio  CPU2556 </v>
          </cell>
          <cell r="D41" t="str">
            <v>TAMPO/BANCADA EM GRANITO BRANCO SIENA, E=2CM</v>
          </cell>
          <cell r="E41" t="str">
            <v>m²</v>
          </cell>
          <cell r="F41">
            <v>424.7183</v>
          </cell>
        </row>
        <row r="42">
          <cell r="A42" t="str">
            <v xml:space="preserve">Próprio  CPU2557 </v>
          </cell>
          <cell r="D42" t="str">
            <v>LAVATÓRIO DE CANTO REF. L101 DECA OU EQUIVALENTE, INCLUSIVE VÁLVULA, SIFÃO E ENGATES CROMADOS, EXCLUSIVE TORNEIRA</v>
          </cell>
          <cell r="E42" t="str">
            <v>UN</v>
          </cell>
          <cell r="F42">
            <v>582.51499999999999</v>
          </cell>
        </row>
        <row r="43">
          <cell r="A43" t="str">
            <v xml:space="preserve">Próprio  CPU2558 </v>
          </cell>
          <cell r="D43" t="str">
            <v>TAMPO/BANCADA EM CONCRETO ARMADO, REVESTIDO EM AÇO INOXIDÁVEL FOSCO POLIDO</v>
          </cell>
          <cell r="E43" t="str">
            <v>m²</v>
          </cell>
          <cell r="F43">
            <v>707.19899999999996</v>
          </cell>
        </row>
        <row r="44">
          <cell r="A44" t="str">
            <v xml:space="preserve">Próprio  CPU2559 </v>
          </cell>
          <cell r="D44" t="str">
            <v>FUNIL EXPURGO HOSPITALAR DE AÇO INOX 304  290X300MM E= 0,8MM SEM MESA PARA EMBUTIR - MIRNOX OU SIMILAR</v>
          </cell>
          <cell r="E44" t="str">
            <v>UN</v>
          </cell>
          <cell r="F44">
            <v>2530.2279999999996</v>
          </cell>
        </row>
        <row r="45">
          <cell r="A45" t="str">
            <v xml:space="preserve">Próprio  CPU2560 </v>
          </cell>
          <cell r="D45" t="str">
            <v>TORNEIRA CLÍNICA COM VOLANTE TIPO ALAVANCA</v>
          </cell>
          <cell r="E45" t="str">
            <v>UN</v>
          </cell>
          <cell r="F45">
            <v>374.416</v>
          </cell>
        </row>
        <row r="46">
          <cell r="A46" t="str">
            <v xml:space="preserve">Próprio  CPU2561 </v>
          </cell>
          <cell r="D46" t="str">
            <v>TORNEIRA MISTURADOR CLÍNICA DE MESA COM AREJADOR ARTICULADO, ACIONAMENTO COTOVELO</v>
          </cell>
          <cell r="E46" t="str">
            <v>UN</v>
          </cell>
          <cell r="F46">
            <v>435.30699999999996</v>
          </cell>
        </row>
        <row r="47">
          <cell r="A47" t="str">
            <v xml:space="preserve">Próprio  CPU2562 </v>
          </cell>
          <cell r="D47" t="str">
            <v>TORNEIRA DE MESA COM FECHAMENTO AUTOMÁTICO, LINHA DECAMATIC ECO, REF.1173.C, DECA OU SIMILAR</v>
          </cell>
          <cell r="E47" t="str">
            <v>UN</v>
          </cell>
          <cell r="F47">
            <v>237.61999999999998</v>
          </cell>
        </row>
        <row r="48">
          <cell r="A48" t="str">
            <v xml:space="preserve">Próprio  CPU2690 </v>
          </cell>
          <cell r="D48" t="str">
            <v>TORNEIRA PARA  LAVATÓRIO,  DE  MESA,  CROMADA,  BICA  ALTA,  REF.:  FLEX  PLUS,  1198  C21,  DA  DECA  OU  SIMILAR,  INCLUSIVE  FURO  PARA  INSTALAÇÃO  EM  BANCADA</v>
          </cell>
          <cell r="E48" t="str">
            <v>UN</v>
          </cell>
          <cell r="F48">
            <v>268.32429999999999</v>
          </cell>
        </row>
        <row r="49">
          <cell r="A49" t="str">
            <v xml:space="preserve">Próprio  CPU2563 </v>
          </cell>
          <cell r="D49" t="str">
            <v>DUCHA HIGIÊNICA COM REGISTRO, LINHA DREAM, REF. 1984.C87.ACT.CR, DA DECA OU SIMILAR</v>
          </cell>
          <cell r="E49" t="str">
            <v>UN</v>
          </cell>
          <cell r="F49">
            <v>163.423</v>
          </cell>
        </row>
        <row r="50">
          <cell r="A50" t="str">
            <v xml:space="preserve">Próprio  CPU2546 </v>
          </cell>
          <cell r="D50" t="str">
            <v>BARRA DE APOIO, RETA, FIXA, EM AÇO INOX, L=40CM, D=1 1/4", JACKWAL OU SIMILAR</v>
          </cell>
          <cell r="E50" t="str">
            <v>UN</v>
          </cell>
          <cell r="F50">
            <v>127.22500000000001</v>
          </cell>
        </row>
        <row r="51">
          <cell r="A51" t="str">
            <v xml:space="preserve">Próprio  CPU2105 </v>
          </cell>
          <cell r="D51" t="str">
            <v>RALO SECO PVC QUADRADO 15x15 COM GRELHA</v>
          </cell>
          <cell r="E51" t="str">
            <v>UN</v>
          </cell>
          <cell r="F51">
            <v>116.767</v>
          </cell>
        </row>
        <row r="52">
          <cell r="A52" t="str">
            <v xml:space="preserve">Próprio  CPU2564 </v>
          </cell>
          <cell r="D52" t="str">
            <v>ESTACAO DE CHAMADA DE BANHEIRO,COM INTERRUPTOR DE EMBUTIR.FO RNECIMENTO E COLOCACAO 3%-DESGASTE DE FERRAMENTAS E EPI</v>
          </cell>
          <cell r="E52" t="str">
            <v>UN</v>
          </cell>
          <cell r="F52">
            <v>377.09999999999997</v>
          </cell>
        </row>
        <row r="53">
          <cell r="A53" t="str">
            <v xml:space="preserve">Próprio  CPU2565 </v>
          </cell>
          <cell r="D53" t="str">
            <v>ACOPLAMENTO RANHURADO EM FERRO FUNDIDO DN 60,3mm 2""</v>
          </cell>
          <cell r="E53" t="str">
            <v>UN</v>
          </cell>
          <cell r="F53">
            <v>50.522100000000002</v>
          </cell>
        </row>
        <row r="54">
          <cell r="A54" t="str">
            <v xml:space="preserve">Próprio  CPU2566 </v>
          </cell>
          <cell r="D54" t="str">
            <v>HIDRÔMETRO EM BRONZE, DIÂMETRO DE 40 MM (1 1/2´)</v>
          </cell>
          <cell r="E54" t="str">
            <v>UN</v>
          </cell>
          <cell r="F54">
            <v>795.178</v>
          </cell>
        </row>
        <row r="55">
          <cell r="A55" t="str">
            <v xml:space="preserve">Próprio  CPU2194 </v>
          </cell>
          <cell r="D55" t="str">
            <v>PRESSURIZADOR DE ÁGUA MAX PRESS 270 VF MONOFASICO 220V</v>
          </cell>
          <cell r="E55" t="str">
            <v>UN</v>
          </cell>
          <cell r="F55">
            <v>13190.4313</v>
          </cell>
        </row>
        <row r="56">
          <cell r="A56" t="str">
            <v xml:space="preserve">Próprio  CPU2475 </v>
          </cell>
          <cell r="D56" t="str">
            <v>RESERVATÓRIO METÁLICO TIPO TAÇA 25000L H &lt;= 10M DE ALTURA - FORNECIMENTO E INSTALAÇÃO</v>
          </cell>
          <cell r="E56" t="str">
            <v>UN</v>
          </cell>
          <cell r="F56">
            <v>34095.64</v>
          </cell>
        </row>
        <row r="57">
          <cell r="A57" t="str">
            <v xml:space="preserve">Próprio  CPU2464 </v>
          </cell>
          <cell r="D57" t="str">
            <v>PRESSURIZADOR MAX PRESS 20E</v>
          </cell>
          <cell r="E57" t="str">
            <v>UN</v>
          </cell>
          <cell r="F57">
            <v>3759.6313</v>
          </cell>
        </row>
        <row r="58">
          <cell r="A58" t="str">
            <v xml:space="preserve">Próprio  CPU2570 </v>
          </cell>
          <cell r="D58" t="str">
            <v>RESERVATÓRIO EM POLIETILENO DE ALTA DENSIDADE (CISTERNA) COM ANTIOXIDANTE E PROTEÇÃO CONTRA RAIOS ULTRAVIOLETA (UV) - CAPACIDADE DE 5.000 LITROS</v>
          </cell>
          <cell r="E58" t="str">
            <v>CJ</v>
          </cell>
          <cell r="F58">
            <v>2706.9349999999999</v>
          </cell>
        </row>
        <row r="59">
          <cell r="A59" t="str">
            <v xml:space="preserve">Próprio  CPU2573 </v>
          </cell>
          <cell r="D59" t="str">
            <v>SIFÃO CROMADO 1 1/4" X 2" (INSTALADO)</v>
          </cell>
          <cell r="E59" t="str">
            <v>UN</v>
          </cell>
          <cell r="F59">
            <v>280.59000000000003</v>
          </cell>
        </row>
        <row r="60">
          <cell r="A60" t="str">
            <v xml:space="preserve">Próprio  CPU2574 </v>
          </cell>
          <cell r="D60" t="str">
            <v>TUBO DE PVC RÍGIDO PXB COM VIROLA E ANEL DE BORRACHA, LINHA ESGOTO SÉRIE REFORÇADA ´R´, DN= 100 MM, INCLUSIVE CONEXÕES</v>
          </cell>
          <cell r="E60" t="str">
            <v>M</v>
          </cell>
          <cell r="F60">
            <v>101.3579</v>
          </cell>
        </row>
        <row r="61">
          <cell r="A61" t="str">
            <v xml:space="preserve">Próprio  CPU2576 </v>
          </cell>
          <cell r="D61" t="str">
            <v>TUBO DE PVC RÍGIDO PXB COM VIROLA E ANEL DE BORRACHA, LINHA ESGOTO SÉRIE REFORÇADA ´R´, DN= 50 MM, INCLUSIVE CONEXÕES</v>
          </cell>
          <cell r="E61" t="str">
            <v>M</v>
          </cell>
          <cell r="F61">
            <v>54.721199999999989</v>
          </cell>
        </row>
        <row r="62">
          <cell r="A62" t="str">
            <v xml:space="preserve">Próprio  CPU2577 </v>
          </cell>
          <cell r="D62" t="str">
            <v>TUBO DE PVC RÍGIDO PXB COM VIROLA E ANEL DE BORRACHA, LINHA ESGOTO SÉRIE REFORÇADA ´R´, DN= 75 MM, INCLUSIVE CONEXÕES</v>
          </cell>
          <cell r="E62" t="str">
            <v>M</v>
          </cell>
          <cell r="F62">
            <v>98.861900000000006</v>
          </cell>
        </row>
        <row r="63">
          <cell r="A63" t="str">
            <v xml:space="preserve">Próprio  CPU2578 </v>
          </cell>
          <cell r="D63" t="str">
            <v>TUBO DE PVC RÍGIDO SOLDÁVEL MARROM, DN= 40 MM, (1 1/4´), INCLUSIVE CONEXÕES</v>
          </cell>
          <cell r="E63" t="str">
            <v>M</v>
          </cell>
          <cell r="F63">
            <v>83.888999999999996</v>
          </cell>
        </row>
        <row r="64">
          <cell r="A64" t="str">
            <v xml:space="preserve">Próprio  CPU2579 </v>
          </cell>
          <cell r="D64" t="str">
            <v>TUBO DE PVC RÍGIDO BRANCO, PONTAS LISAS, SOLDÁVEL, LINHA ESGOTO SÉRIE NORMAL, DN= 40 MM, INCLUSIVE CONEXÕES</v>
          </cell>
          <cell r="E64" t="str">
            <v>M</v>
          </cell>
          <cell r="F64">
            <v>157.69399999999999</v>
          </cell>
        </row>
        <row r="65">
          <cell r="A65" t="str">
            <v xml:space="preserve">Próprio  CPU2586 </v>
          </cell>
          <cell r="D65" t="str">
            <v>TUBO DE PVC RÍGIDO, PONTAS LISAS, SOLDÁVEL, LINHA ESGOTO SÉRIE REFORÇADA ´R´, DN= 40 MM, INCLUSIVE CONEXÕES</v>
          </cell>
          <cell r="E65" t="str">
            <v>M</v>
          </cell>
          <cell r="F65">
            <v>157.69399999999999</v>
          </cell>
        </row>
        <row r="66">
          <cell r="A66" t="str">
            <v xml:space="preserve">Próprio  CPU2688 </v>
          </cell>
          <cell r="D66" t="str">
            <v>REDUCAO EXCENTRICA ESGOTO PVC 100x75mm</v>
          </cell>
          <cell r="E66" t="str">
            <v>UN</v>
          </cell>
          <cell r="F66">
            <v>116.26860000000001</v>
          </cell>
        </row>
        <row r="67">
          <cell r="A67" t="str">
            <v xml:space="preserve">Próprio  CPU2588 </v>
          </cell>
          <cell r="D67" t="str">
            <v>ANEL DE BORRACHA PARA TUBO PVC SANITARIO D = 50MM</v>
          </cell>
          <cell r="E67" t="str">
            <v>UN</v>
          </cell>
          <cell r="F67">
            <v>4.6419999999999995</v>
          </cell>
        </row>
        <row r="68">
          <cell r="A68" t="str">
            <v xml:space="preserve">Próprio  CPU2590 </v>
          </cell>
          <cell r="D68" t="str">
            <v>CAIXA DE COLETORA DE TALVEGUE - CCT 02 (PADRÃO DNIT)</v>
          </cell>
          <cell r="E68" t="str">
            <v>UN</v>
          </cell>
          <cell r="F68">
            <v>4326.2755999999999</v>
          </cell>
        </row>
        <row r="69">
          <cell r="A69" t="str">
            <v xml:space="preserve">Próprio  CPU2689 </v>
          </cell>
          <cell r="D69" t="str">
            <v>CAIXA DE PASSAGEM EM ALVENARIA DE TIJOLOS MACIÇOS ESP=12CM, DIM. INT. 0,60X0,60X1,00M, SEM TAMPA</v>
          </cell>
          <cell r="E69" t="str">
            <v>UN</v>
          </cell>
          <cell r="F69">
            <v>557.47559999999999</v>
          </cell>
        </row>
        <row r="70">
          <cell r="A70" t="str">
            <v xml:space="preserve">Próprio  CPU2691 </v>
          </cell>
          <cell r="D70" t="str">
            <v>LUVA SIMPLES EM PVC RÍGIDO SOLDÁVEL, PARA ESGOTO PRIMÁRIO, DIÂM = 200MM</v>
          </cell>
          <cell r="E70" t="str">
            <v>UN</v>
          </cell>
          <cell r="F70">
            <v>281.65920000000006</v>
          </cell>
        </row>
        <row r="71">
          <cell r="A71" t="str">
            <v xml:space="preserve">Próprio  CPU2575 </v>
          </cell>
          <cell r="D71" t="str">
            <v>TUBO DE PVC RÍGIDO PXB COM VIROLA E ANEL DE BORRACHA, LINHA ESGOTO SÉRIE REFORÇADA ´R´. DN= 150 MM, INCLUSIVE CONEXÕES</v>
          </cell>
          <cell r="E71" t="str">
            <v>M</v>
          </cell>
          <cell r="F71">
            <v>159.50889999999998</v>
          </cell>
        </row>
        <row r="72">
          <cell r="A72" t="str">
            <v xml:space="preserve">Próprio  CPU2592 </v>
          </cell>
          <cell r="D72" t="str">
            <v>PLACA DE SINALIZACAO, FOTOLUMINESCENTE, EM PVC , COM LOGOTIPO "CUIDADO RISCO DE CHOQUE ELÉTRICO"- PLACA E5</v>
          </cell>
          <cell r="E72" t="str">
            <v>UN</v>
          </cell>
          <cell r="F72">
            <v>23.114000000000001</v>
          </cell>
        </row>
        <row r="73">
          <cell r="A73" t="str">
            <v xml:space="preserve">Próprio  CPU2593 </v>
          </cell>
          <cell r="D73" t="str">
            <v>PLACA DE SINALIZACAO, FOTOLUMINESCENTE, EM PVC , COM LOGOTIPO "EXTINTOR DE INCÊNDIO PORTÁTIL"- PLACA E5</v>
          </cell>
          <cell r="E73" t="str">
            <v>UN</v>
          </cell>
          <cell r="F73">
            <v>23.114000000000001</v>
          </cell>
        </row>
        <row r="74">
          <cell r="A74" t="str">
            <v xml:space="preserve">Próprio  CPU2594 </v>
          </cell>
          <cell r="D74" t="str">
            <v>PLACA DE SINALIZAÇÃO EM PVC PARA AMBIENTES</v>
          </cell>
          <cell r="E74" t="str">
            <v>UN</v>
          </cell>
          <cell r="F74">
            <v>83.189499999999995</v>
          </cell>
        </row>
        <row r="75">
          <cell r="A75" t="str">
            <v xml:space="preserve">Próprio  CPU2596 </v>
          </cell>
          <cell r="D75" t="str">
            <v>PLACA DE SINALIZAÇÃO EM PVC, COM INDICAÇÃO DE PROIBIÇÃO NORMATIVA</v>
          </cell>
          <cell r="E75" t="str">
            <v>UN</v>
          </cell>
          <cell r="F75">
            <v>33.948</v>
          </cell>
        </row>
        <row r="76">
          <cell r="A76" t="str">
            <v xml:space="preserve">Próprio  CPU2597 </v>
          </cell>
          <cell r="D76" t="str">
            <v>PLACA DE SINALIZAÇÃO EM ALUMÍNIO 35 X 25 CM - "PERIGO - GÁS INFLAMÁVEL - PROIBIDO FUMAR"</v>
          </cell>
          <cell r="E76" t="str">
            <v>UN</v>
          </cell>
          <cell r="F76">
            <v>114.36490000000001</v>
          </cell>
        </row>
        <row r="77">
          <cell r="A77" t="str">
            <v xml:space="preserve">Próprio  CPU2598 </v>
          </cell>
          <cell r="D77" t="str">
            <v>PLACA DE SINALIZACAO, FOTOLUMINESCENTE, 38X19 CM, EM PVC , COM SETA INDICATIVA DE SENTIDO (ESQUERDA OU DIREITA) DE SAÍDA DE EMERGÊNCIA- PLACA S2</v>
          </cell>
          <cell r="E77" t="str">
            <v>UN</v>
          </cell>
          <cell r="F77">
            <v>23.114000000000001</v>
          </cell>
        </row>
        <row r="78">
          <cell r="A78" t="str">
            <v xml:space="preserve">Próprio  CPU2601 </v>
          </cell>
          <cell r="D78" t="str">
            <v>PLACA FOTOLUMINESCENTE DE SINALIZACAO DE SEGURANCA CONTRA IN CENDIO,PARA EQUIPAMENTOS DE COMBATE A INCENDIO E ALARME,EM P VC ANTICHAMA,DIMENSOES APROXIMADAS DE (20X15)CM,CONFORME ABN T NBR 16820.FORNECIMENTO E COLOCACAO</v>
          </cell>
          <cell r="E78" t="str">
            <v>UN</v>
          </cell>
          <cell r="F78">
            <v>17.61</v>
          </cell>
        </row>
        <row r="79">
          <cell r="A79" t="str">
            <v xml:space="preserve">Próprio  CPU2602 </v>
          </cell>
          <cell r="D79" t="str">
            <v>BUCHA COM ARRUELA EM LIGA ESPECIAL ZAMAK P/ELETRODUTO 32MM, D=1 1/4"</v>
          </cell>
          <cell r="E79" t="str">
            <v>UN</v>
          </cell>
          <cell r="F79">
            <v>1.262</v>
          </cell>
        </row>
        <row r="80">
          <cell r="A80" t="str">
            <v xml:space="preserve">Próprio  CPU2678 </v>
          </cell>
          <cell r="D80" t="str">
            <v>LEITOS - PORCA E ARRUELA 1/4""</v>
          </cell>
          <cell r="E80" t="str">
            <v>CJ</v>
          </cell>
          <cell r="F80">
            <v>4.7422000000000004</v>
          </cell>
        </row>
        <row r="81">
          <cell r="A81" t="str">
            <v xml:space="preserve">Próprio  CPU2604 </v>
          </cell>
          <cell r="D81" t="str">
            <v>LEITOS - PORCA E ARRUELA 3/8""</v>
          </cell>
          <cell r="E81" t="str">
            <v>CJ</v>
          </cell>
          <cell r="F81">
            <v>7.6165000000000003</v>
          </cell>
        </row>
        <row r="82">
          <cell r="A82" t="str">
            <v xml:space="preserve">Próprio  CPU2605 </v>
          </cell>
          <cell r="D82" t="str">
            <v>CHUMBADOR CB 3/8""x2.1/2""+ PARAFUSO</v>
          </cell>
          <cell r="E82" t="str">
            <v>UN</v>
          </cell>
          <cell r="F82">
            <v>11.4284</v>
          </cell>
        </row>
        <row r="83">
          <cell r="A83" t="str">
            <v xml:space="preserve">Próprio  CPU2606 </v>
          </cell>
          <cell r="D83" t="str">
            <v>PARAFUSO LENTILHA 42x13MM COM PORCA E ARRUELA</v>
          </cell>
          <cell r="E83" t="str">
            <v>UN</v>
          </cell>
          <cell r="F83">
            <v>0.99580000000000002</v>
          </cell>
        </row>
        <row r="84">
          <cell r="A84" t="str">
            <v xml:space="preserve">Próprio  CPU2607 </v>
          </cell>
          <cell r="D84" t="str">
            <v>SUPORTE PARA FIXACAO FITA ALUMINIO OU CABO COBRE NU</v>
          </cell>
          <cell r="E84" t="str">
            <v>UN</v>
          </cell>
          <cell r="F84">
            <v>5.5839999999999996</v>
          </cell>
        </row>
        <row r="85">
          <cell r="A85" t="str">
            <v xml:space="preserve">Próprio  CPU2608 </v>
          </cell>
          <cell r="D85" t="str">
            <v>VERGALHAO ACO GALV C/OM ROSCA TOTAL PARA PERFILADO 1/4""</v>
          </cell>
          <cell r="E85" t="str">
            <v>M</v>
          </cell>
          <cell r="F85">
            <v>20.994500000000002</v>
          </cell>
        </row>
        <row r="86">
          <cell r="A86" t="str">
            <v xml:space="preserve">Próprio  CPU2612 </v>
          </cell>
          <cell r="D86" t="str">
            <v>CAIXA DE PASSAGEM CH.DE ACO C/TAMPA APARAF. 200x200x100 PISO</v>
          </cell>
          <cell r="E86" t="str">
            <v>UN</v>
          </cell>
          <cell r="F86">
            <v>168.01609999999999</v>
          </cell>
        </row>
        <row r="87">
          <cell r="A87" t="str">
            <v xml:space="preserve">Próprio  CPU2611 </v>
          </cell>
          <cell r="D87" t="str">
            <v>CAIXA DE PASSAGEM DE ACO C/ TAMPA APARAFUSADA 302X302X120</v>
          </cell>
          <cell r="E87" t="str">
            <v>UN</v>
          </cell>
          <cell r="F87">
            <v>239.3844</v>
          </cell>
        </row>
        <row r="88">
          <cell r="A88" t="str">
            <v xml:space="preserve">Próprio  CPU2613 </v>
          </cell>
          <cell r="D88" t="str">
            <v>PLACA COM UM FURO IMPERIA BRANCO IRIEL P/ SAIDA CABO DE SOM</v>
          </cell>
          <cell r="E88" t="str">
            <v>UN</v>
          </cell>
          <cell r="F88">
            <v>4.8560999999999996</v>
          </cell>
        </row>
        <row r="89">
          <cell r="A89" t="str">
            <v xml:space="preserve">Próprio  CPU2614 </v>
          </cell>
          <cell r="D89" t="str">
            <v>PLACA (ESPELHO) 1 POSTO HORIZONTAL 4x2 PIAL PLUS</v>
          </cell>
          <cell r="E89" t="str">
            <v>UN</v>
          </cell>
          <cell r="F89">
            <v>10.636100000000001</v>
          </cell>
        </row>
        <row r="90">
          <cell r="A90" t="str">
            <v xml:space="preserve">Próprio  CPU2615 </v>
          </cell>
          <cell r="D90" t="str">
            <v>SENSOR DE PRESENCA (LIGA/DESLIGA)</v>
          </cell>
          <cell r="E90" t="str">
            <v>UN</v>
          </cell>
          <cell r="F90">
            <v>303.10189999999994</v>
          </cell>
        </row>
        <row r="91">
          <cell r="A91" t="str">
            <v xml:space="preserve">Próprio  CPU2616 </v>
          </cell>
          <cell r="D91" t="str">
            <v>RELÉ DE TEMPO ELETRÔNICO DE 3 ATÉ 30S - 220V - 50/60HZ</v>
          </cell>
          <cell r="E91" t="str">
            <v>UN</v>
          </cell>
          <cell r="F91">
            <v>316.77</v>
          </cell>
        </row>
        <row r="92">
          <cell r="A92" t="str">
            <v xml:space="preserve">Próprio  CPU2692 </v>
          </cell>
          <cell r="D92" t="str">
            <v>DISJUNTOR TERMOMAGNÉTICO, BIPOLAR 220/380 V, CORRENTE DE 60 A ATÉ 100 A</v>
          </cell>
          <cell r="E92" t="str">
            <v>UN</v>
          </cell>
          <cell r="F92">
            <v>133.131</v>
          </cell>
        </row>
        <row r="93">
          <cell r="A93" t="str">
            <v xml:space="preserve">Próprio  CPU2693 </v>
          </cell>
          <cell r="D93" t="str">
            <v>DISJUNTOR DIN TRIPOLAR 100A CURVA C STECK</v>
          </cell>
          <cell r="E93" t="str">
            <v>UN</v>
          </cell>
          <cell r="F93">
            <v>205.59790000000001</v>
          </cell>
        </row>
        <row r="94">
          <cell r="A94" t="str">
            <v xml:space="preserve">Próprio  CPU2694 </v>
          </cell>
          <cell r="D94" t="str">
            <v>DISJUNTOR CAIXA MOLDADA TERMOMAGNETICO FIXO, TRIPOLAR 200A, ICU: 50KA, 400/500VCA, REFERÊNCIA SIEMENS, SOPRANO, SCHNEIDER OU EQUIVALENTE</v>
          </cell>
          <cell r="E94" t="str">
            <v>UN</v>
          </cell>
          <cell r="F94">
            <v>550.89</v>
          </cell>
        </row>
        <row r="95">
          <cell r="A95" t="str">
            <v xml:space="preserve">Próprio  CPU2618 </v>
          </cell>
          <cell r="D95" t="str">
            <v>DISPOSITIVO PROTETOR DE SURTO 220V OU 127V, 20 KA, TRIFASICO</v>
          </cell>
          <cell r="E95" t="str">
            <v>UN</v>
          </cell>
          <cell r="F95">
            <v>122.07340000000001</v>
          </cell>
        </row>
        <row r="96">
          <cell r="A96" t="str">
            <v xml:space="preserve">Próprio  CPU2619 </v>
          </cell>
          <cell r="D96" t="str">
            <v>DISPOSITIVO DE PROTEÇÃO CONTRA SURTO, 1 POLO, SUPORTABILIDADE &amp;LT;= 4 KV, UN ATÉ 240V/415V, IIMP = 60 KA, CURVA DE ENSAIO 10/350µS - CLASSE 1</v>
          </cell>
          <cell r="E96" t="str">
            <v>UN</v>
          </cell>
          <cell r="F96">
            <v>136.4008</v>
          </cell>
        </row>
        <row r="97">
          <cell r="A97" t="str">
            <v xml:space="preserve">Próprio  CPU2621 </v>
          </cell>
          <cell r="D97" t="str">
            <v>DISPOSITIVO DIFERENCIAL DR ALTA SENSIB.(30MA) TETRAPOLAR 25A</v>
          </cell>
          <cell r="E97" t="str">
            <v>UN</v>
          </cell>
          <cell r="F97">
            <v>187.9034</v>
          </cell>
        </row>
        <row r="98">
          <cell r="A98" t="str">
            <v xml:space="preserve">Próprio  CPU2622 </v>
          </cell>
          <cell r="D98" t="str">
            <v>DISPOSITIVO DR TETRAPOLAR 100 A, TIPO AC, 30MA</v>
          </cell>
          <cell r="E98" t="str">
            <v>UN</v>
          </cell>
          <cell r="F98">
            <v>429.012</v>
          </cell>
        </row>
        <row r="99">
          <cell r="A99" t="str">
            <v xml:space="preserve">Próprio  CPU2625 </v>
          </cell>
          <cell r="D99" t="str">
            <v>CURVA DE INVERSAO PARA ELETROCALHA 100X100MM CHAPA 20</v>
          </cell>
          <cell r="E99" t="str">
            <v>UN</v>
          </cell>
          <cell r="F99">
            <v>53.357900000000001</v>
          </cell>
        </row>
        <row r="100">
          <cell r="A100" t="str">
            <v xml:space="preserve">Próprio  CPU2626 </v>
          </cell>
          <cell r="D100" t="str">
            <v>ELETROCALHA PERFURADA TIPO ""U"" 100X100 CHAPA 22 SEM TAMPA</v>
          </cell>
          <cell r="E100" t="str">
            <v>M</v>
          </cell>
          <cell r="F100">
            <v>75.5304</v>
          </cell>
        </row>
        <row r="101">
          <cell r="A101" t="str">
            <v xml:space="preserve">Próprio  CPU2627 </v>
          </cell>
          <cell r="D101" t="str">
            <v>SUPORTE VERTICAL 150 X 150 MM PARA FIXAÇÃO DE ELETROCALHA METÁLICA (REF.: MOPA OU SIMILAR)</v>
          </cell>
          <cell r="E101" t="str">
            <v>UN</v>
          </cell>
          <cell r="F101">
            <v>21.414000000000001</v>
          </cell>
        </row>
        <row r="102">
          <cell r="A102" t="str">
            <v xml:space="preserve">Próprio  CPU2628 </v>
          </cell>
          <cell r="D102" t="str">
            <v>EMENDA PARA ELETROCALHA TIPO U 100X100</v>
          </cell>
          <cell r="E102" t="str">
            <v>UN</v>
          </cell>
          <cell r="F102">
            <v>71.740900000000011</v>
          </cell>
        </row>
        <row r="103">
          <cell r="A103" t="str">
            <v xml:space="preserve">Próprio  CPU2630 </v>
          </cell>
          <cell r="D103" t="str">
            <v>EMENDA PARA ELETROCALHA TIPO U 100X100</v>
          </cell>
          <cell r="E103" t="str">
            <v>UN</v>
          </cell>
          <cell r="F103">
            <v>121.64089999999999</v>
          </cell>
        </row>
        <row r="104">
          <cell r="A104" t="str">
            <v xml:space="preserve">Próprio  CPU2631 </v>
          </cell>
          <cell r="D104" t="str">
            <v>TERMINAL DE FECHAMENTO LISO,PARA ELETROCALHA PERFURADA OU LI SA,100X100MM.FORNECIMENTO E COLOCACAO</v>
          </cell>
          <cell r="E104" t="str">
            <v>UN</v>
          </cell>
          <cell r="F104">
            <v>15.623999999999999</v>
          </cell>
        </row>
        <row r="105">
          <cell r="A105" t="str">
            <v xml:space="preserve">Próprio  CPU2632 </v>
          </cell>
          <cell r="D105" t="str">
            <v>ELETRODUTO GALVANIZADO CONFORME NBR13057 -  1 1/4´ COM ACESSÓRIOS</v>
          </cell>
          <cell r="E105" t="str">
            <v>M</v>
          </cell>
          <cell r="F105">
            <v>66.669499999999999</v>
          </cell>
        </row>
        <row r="106">
          <cell r="A106" t="str">
            <v xml:space="preserve">Próprio  CPU2633 </v>
          </cell>
          <cell r="D106" t="str">
            <v>LUMINÁRIA DE EMERGÊNCIA, DE SOBREPOR, TIPO BLOCO AUTÔNOMO, COM AUTONOMIA DE 1H, MODELO LLE-LLEDDF, DA KBR OU SI</v>
          </cell>
          <cell r="E106" t="str">
            <v>UN</v>
          </cell>
          <cell r="F106">
            <v>44.54</v>
          </cell>
        </row>
        <row r="107">
          <cell r="A107" t="str">
            <v xml:space="preserve">Próprio  CPU2635 </v>
          </cell>
          <cell r="D107" t="str">
            <v>SOQUETE OU BOCAL DE PORCELANA E27 DE TEMPO, REF.MT-2233, MARCA DECORLUX OU SIMILAR</v>
          </cell>
          <cell r="E107" t="str">
            <v>UN</v>
          </cell>
          <cell r="F107">
            <v>11.723000000000001</v>
          </cell>
        </row>
        <row r="108">
          <cell r="A108" t="str">
            <v xml:space="preserve">Próprio  CPU2695 </v>
          </cell>
          <cell r="D108" t="str">
            <v>QUADRO DE DISTRIBUIÇÃO DE EMBUTIR, EM CHAPA DE AÇO, PARA ATÉ 70 DISJUNTORES, COM BARRAMENTO, PADRÃO DIN, EXCLUSIVE DISJUNTORES</v>
          </cell>
          <cell r="E108" t="str">
            <v>UN</v>
          </cell>
          <cell r="F108">
            <v>2142.7365</v>
          </cell>
        </row>
        <row r="109">
          <cell r="A109" t="str">
            <v xml:space="preserve">Próprio  CPU2636 </v>
          </cell>
          <cell r="D109" t="str">
            <v>QUADRO DE DISTRIBUIÇÃO DE EMBUTIR, EM CHAPA DE AÇO, PARA ATÉ 32 DISJUNTORES, COM BARRAMENTO, PADRÃO DIN, EXCLUSIVE DISJUNTORES</v>
          </cell>
          <cell r="E109" t="str">
            <v>UN</v>
          </cell>
          <cell r="F109">
            <v>893.22040000000004</v>
          </cell>
        </row>
        <row r="110">
          <cell r="A110" t="str">
            <v xml:space="preserve">Próprio  CPU2638 </v>
          </cell>
          <cell r="D110" t="str">
            <v>QUADRO GERAL DE DISTRIBUIÇÃO, EMBUTIR, COM BARRAMENTO, EM CHAPA DE AÇO, MEDINDO:1800X1100X250CM, EXCLUSIVE DISJUNTORES</v>
          </cell>
          <cell r="E110" t="str">
            <v>UN</v>
          </cell>
          <cell r="F110">
            <v>861.33999999999992</v>
          </cell>
        </row>
        <row r="111">
          <cell r="A111" t="str">
            <v xml:space="preserve">Próprio  CPU2639 </v>
          </cell>
          <cell r="D111" t="str">
            <v>LUMINARIA DE EMBUTIR PLAFON 18W LED BRANCO FRIO 22,5x22,5</v>
          </cell>
          <cell r="E111" t="str">
            <v>UN</v>
          </cell>
          <cell r="F111">
            <v>110.4469</v>
          </cell>
        </row>
        <row r="112">
          <cell r="A112" t="str">
            <v xml:space="preserve">Próprio  CPU2696 </v>
          </cell>
          <cell r="D112" t="str">
            <v>LUMINARIA TIPO PLAFON COM PAINEL LED, 40X40CM, EMBUTIR, POTENCIA DE 36W, 4000K, LUZ NEUTRA, ELGIN OU SIMILAR - FORNECIMENTO E INSTALACAO</v>
          </cell>
          <cell r="E112" t="str">
            <v>UN</v>
          </cell>
          <cell r="F112">
            <v>225.245</v>
          </cell>
        </row>
        <row r="113">
          <cell r="A113" t="str">
            <v xml:space="preserve">Próprio  CPU2697 </v>
          </cell>
          <cell r="D113" t="str">
            <v>LUMINARIA TIPO PLAFON COM PAINEL LED, 40X40CM, SOBREPOR, POTENCIA DE 36W, 4000K, LUZ NEUTRA, ELGIN OU SIMILAR - FORNECIMENTO E INSTALACAO</v>
          </cell>
          <cell r="E113" t="str">
            <v>UN</v>
          </cell>
          <cell r="F113">
            <v>225.245</v>
          </cell>
        </row>
        <row r="114">
          <cell r="A114" t="str">
            <v xml:space="preserve">Próprio  CPU2641 </v>
          </cell>
          <cell r="D114" t="str">
            <v>LUMINÁRIA DE EMBUTIR DE LED RETANGULAR, DIMENSÃO DE 60X20CM OU EQUIVALENTE. CORPO FABRICADO EM ALUMÍNIO COM ACABAMENTO EM PINTURA ELETROSTÁTICA NA COR BRANCO OU SIMILAR. FIXADA ATRAVÉS DE PRESILHAS PARA GESSO. MONTADA COM LED INTEGRADO DE ALTA PERFORMANCE 24W BRANCO NEUTRO OU BRANCO FRIO 4500K - 6500K E DRIVER BIVOLT.</v>
          </cell>
          <cell r="E114" t="str">
            <v>UN</v>
          </cell>
          <cell r="F114">
            <v>333.14800000000002</v>
          </cell>
        </row>
        <row r="115">
          <cell r="A115" t="str">
            <v xml:space="preserve">Próprio  CPU2642 </v>
          </cell>
          <cell r="D115" t="str">
            <v>LUMINÁRIA PLAFON (SOBREPOR) 22,5 X 22,5 - 18 W - 6000K - G- LIGHT OU SIMILAR</v>
          </cell>
          <cell r="E115" t="str">
            <v>UN</v>
          </cell>
          <cell r="F115">
            <v>78.734999999999999</v>
          </cell>
        </row>
        <row r="116">
          <cell r="A116" t="str">
            <v xml:space="preserve">Próprio  CPU2643 </v>
          </cell>
          <cell r="D116" t="str">
            <v>LUMINÁRIA PLAFON LED QUADRADA DE EMBUTIR, 36W, 60X60 CM (MEDIDAS APROXIMADAS) - INCLUSO CORTE NO FORRO</v>
          </cell>
          <cell r="E116" t="str">
            <v>UN</v>
          </cell>
          <cell r="F116">
            <v>228.8083</v>
          </cell>
        </row>
        <row r="117">
          <cell r="A117" t="str">
            <v xml:space="preserve">Próprio  CPU2645 </v>
          </cell>
          <cell r="D117" t="str">
            <v>ARANDELA LED 18W BRANCO FRIO TIPO TARTARUGA</v>
          </cell>
          <cell r="E117" t="str">
            <v>UN</v>
          </cell>
          <cell r="F117">
            <v>153.08789999999999</v>
          </cell>
        </row>
        <row r="118">
          <cell r="A118" t="str">
            <v xml:space="preserve">Próprio  CPU2646 </v>
          </cell>
          <cell r="D118" t="str">
            <v>LUMINÁRIA LED REDONDA DE EMBUTIR PARA PAREDE OU PISO, ÁREA INTERNA OU EXTERNA, BIVOLT - POTÊNCIA 6 W</v>
          </cell>
          <cell r="E118" t="str">
            <v>UN</v>
          </cell>
          <cell r="F118">
            <v>191.63260000000002</v>
          </cell>
        </row>
        <row r="119">
          <cell r="A119" t="str">
            <v xml:space="preserve">Próprio  CPU2634 </v>
          </cell>
          <cell r="D119" t="str">
            <v>ELETRODUTO GALVANIZADO CONFORME NBR13057 -  1 1/4´ COM ACESSÓRIOS</v>
          </cell>
          <cell r="E119" t="str">
            <v>M</v>
          </cell>
          <cell r="F119">
            <v>455.048</v>
          </cell>
        </row>
        <row r="120">
          <cell r="A120" t="str">
            <v xml:space="preserve">Próprio  CPU2649 </v>
          </cell>
          <cell r="D120" t="str">
            <v>CAIXA DE EQUIPOTENCIALIZAÇÃO EM AÇO 200X200X90MM, PARA EMBUTIR COM TAMPA, COM9 TERMINAIS, REF:TEL-901 OU SIMILAR (SPDA)</v>
          </cell>
          <cell r="E120" t="str">
            <v>UN</v>
          </cell>
          <cell r="F120">
            <v>383.97500000000002</v>
          </cell>
        </row>
        <row r="121">
          <cell r="A121" t="str">
            <v xml:space="preserve">Próprio  CPU2650 </v>
          </cell>
          <cell r="D121" t="str">
            <v>CABO DE COBRE NU MEIO DURO 7 FIOS 35MM2</v>
          </cell>
          <cell r="E121" t="str">
            <v>M</v>
          </cell>
          <cell r="F121">
            <v>42.7102</v>
          </cell>
        </row>
        <row r="122">
          <cell r="A122" t="str">
            <v xml:space="preserve">Próprio  CPU2651 </v>
          </cell>
          <cell r="D122" t="str">
            <v>CABO DE COBRE NU MEIO DURO 7 FIOS 50MM2</v>
          </cell>
          <cell r="E122" t="str">
            <v>M</v>
          </cell>
          <cell r="F122">
            <v>59.990199999999994</v>
          </cell>
        </row>
        <row r="123">
          <cell r="A123" t="str">
            <v xml:space="preserve">Próprio  CPU2652 </v>
          </cell>
          <cell r="D123" t="str">
            <v>CABO DE COBRE PP CORDPLAST 4 X 2,5 MM2, 450/750V - FORNECIMENTO E INSTALAÇÃO</v>
          </cell>
          <cell r="E123" t="str">
            <v>M</v>
          </cell>
          <cell r="F123">
            <v>16.848199999999999</v>
          </cell>
        </row>
        <row r="124">
          <cell r="A124" t="str">
            <v xml:space="preserve">Próprio  CPU2653 </v>
          </cell>
          <cell r="D124" t="str">
            <v>CAIXA PARA ENCAIXE E INSTALACAO APARELHO AR CONDICIONADO</v>
          </cell>
          <cell r="E124" t="str">
            <v>UN</v>
          </cell>
          <cell r="F124">
            <v>138.99039999999999</v>
          </cell>
        </row>
        <row r="125">
          <cell r="A125" t="str">
            <v xml:space="preserve">Próprio  CPU2654 </v>
          </cell>
          <cell r="D125" t="str">
            <v>TOMADA AR EXTERIOR+VENEZIANA C/ REGISTRO EM ALUMINIO 500X400</v>
          </cell>
          <cell r="E125" t="str">
            <v>UN</v>
          </cell>
          <cell r="F125">
            <v>997.81029999999998</v>
          </cell>
        </row>
        <row r="126">
          <cell r="A126" t="str">
            <v xml:space="preserve">Próprio  CPU2655 </v>
          </cell>
          <cell r="D126" t="str">
            <v>TOMADA AR EXTERIOR+VENEZIANA C/ REGISTRO EM ALUMINIO 750X150</v>
          </cell>
          <cell r="E126" t="str">
            <v>UN</v>
          </cell>
          <cell r="F126">
            <v>1250.8024</v>
          </cell>
        </row>
        <row r="127">
          <cell r="A127" t="str">
            <v xml:space="preserve">Próprio  CPU2656 </v>
          </cell>
          <cell r="D127" t="str">
            <v>DUTO PARA EXAUSTAO DE AR/VENTILACAO,CHAVETADO EM CHAPA DE AC O GALVANIZADO,NAS DIVERSAS BITOLAS,CONFORME ABNT NBR 16401,I NCLUSIVE SUPORTES PINTADOS,GRELHAS,DIFUSORES EM ALUMINIO EXT RUDADO E DEMAIS ITENS NECESSARIOS.FORNECIMENTO E COLOCACAO</v>
          </cell>
          <cell r="E127" t="str">
            <v>KG</v>
          </cell>
          <cell r="F127">
            <v>98.691200000000009</v>
          </cell>
        </row>
        <row r="128">
          <cell r="A128" t="str">
            <v xml:space="preserve">Próprio  CPU2698 </v>
          </cell>
          <cell r="D128" t="str">
            <v>DUTO FLEXIVEL DE ALUMINIO C/ ISOLAM. TERM.LA VIDRO 125MM 5""</v>
          </cell>
          <cell r="E128" t="str">
            <v>UN</v>
          </cell>
          <cell r="F128">
            <v>120.44880000000001</v>
          </cell>
        </row>
        <row r="129">
          <cell r="A129" t="str">
            <v xml:space="preserve">Próprio  CPU2658 </v>
          </cell>
          <cell r="D129" t="str">
            <v>BARRA ROSCADA BICROMATIZADA Ø 3/8" X 3000MM</v>
          </cell>
          <cell r="E129" t="str">
            <v>UN</v>
          </cell>
          <cell r="F129">
            <v>29.547999999999998</v>
          </cell>
        </row>
        <row r="130">
          <cell r="A130" t="str">
            <v xml:space="preserve">Próprio  CPU2659 </v>
          </cell>
          <cell r="D130" t="str">
            <v>FORNECIMENTO E INSTALAÇÃO DE PORCA SEXTAVADA 3/8" (REF VL 1.55 VALEMAM OU SIMILAR)</v>
          </cell>
          <cell r="E130" t="str">
            <v>UN</v>
          </cell>
          <cell r="F130">
            <v>2.9109999999999996</v>
          </cell>
        </row>
        <row r="131">
          <cell r="A131" t="str">
            <v xml:space="preserve">Próprio  CPU2660 </v>
          </cell>
          <cell r="D131" t="str">
            <v>EXAUSTOR CENTRIFUGO SIROCO TRIFASICO MODELO EC4-TN</v>
          </cell>
          <cell r="E131" t="str">
            <v>UN</v>
          </cell>
          <cell r="F131">
            <v>6348.9557999999997</v>
          </cell>
        </row>
        <row r="132">
          <cell r="A132" t="str">
            <v xml:space="preserve">Próprio  CPU2661 </v>
          </cell>
          <cell r="D132" t="str">
            <v>EXAUSTOR CENTRIFUGO SIROCO TRIFASICO EC5-TN-3</v>
          </cell>
          <cell r="E132" t="str">
            <v>UN</v>
          </cell>
          <cell r="F132">
            <v>7575.0645000000004</v>
          </cell>
        </row>
        <row r="133">
          <cell r="A133" t="str">
            <v xml:space="preserve">Próprio  CPU2663 </v>
          </cell>
          <cell r="D133" t="str">
            <v>CAIXA DE VENTILACAO PARA FORRO CAB-250 - 220V - S&amp;P</v>
          </cell>
          <cell r="E133" t="str">
            <v>UN</v>
          </cell>
          <cell r="F133">
            <v>3201.4027999999998</v>
          </cell>
        </row>
        <row r="134">
          <cell r="A134" t="str">
            <v xml:space="preserve">Próprio  CPU2664 </v>
          </cell>
          <cell r="D134" t="str">
            <v>CAIXA DE VENTILACAO PARA FORRO COLARINHO COM BOCAL CVM2500</v>
          </cell>
          <cell r="E134" t="str">
            <v>UN</v>
          </cell>
          <cell r="F134">
            <v>6271.9594999999999</v>
          </cell>
        </row>
        <row r="135">
          <cell r="A135" t="str">
            <v xml:space="preserve">Próprio  CPU2662 </v>
          </cell>
          <cell r="D135" t="str">
            <v>CAIXA DE VENTILACAO PARA FORRO MODELO: CAB-250N - 220V - S&amp;P</v>
          </cell>
          <cell r="E135" t="str">
            <v>UN</v>
          </cell>
          <cell r="F135">
            <v>3902.4011999999998</v>
          </cell>
        </row>
        <row r="136">
          <cell r="A136" t="str">
            <v xml:space="preserve">Próprio  CPU2665 </v>
          </cell>
          <cell r="D136" t="str">
            <v>EXAUSTOR AXIAL MULTIVAC MODELO MURO 150A</v>
          </cell>
          <cell r="E136" t="str">
            <v>UN</v>
          </cell>
          <cell r="F136">
            <v>262.78250000000003</v>
          </cell>
        </row>
        <row r="137">
          <cell r="A137" t="str">
            <v xml:space="preserve">Próprio  CPU2699 </v>
          </cell>
          <cell r="D137" t="str">
            <v>CHUMBADOR 3/8"" X 2.1/2"" COM PARAFUSO CBA/CB/CBT ZINCADO</v>
          </cell>
          <cell r="E137" t="str">
            <v>UN</v>
          </cell>
          <cell r="F137">
            <v>12.853899999999999</v>
          </cell>
        </row>
        <row r="138">
          <cell r="A138" t="str">
            <v xml:space="preserve">Próprio  CPU2623 </v>
          </cell>
          <cell r="D138" t="str">
            <v>SAIDA PARA ELETRODUTO MG2982 HORIZONTAL</v>
          </cell>
          <cell r="E138" t="str">
            <v>UN</v>
          </cell>
          <cell r="F138">
            <v>14.655100000000001</v>
          </cell>
        </row>
        <row r="139">
          <cell r="A139" t="str">
            <v xml:space="preserve">Próprio  CPU2624 </v>
          </cell>
          <cell r="D139" t="str">
            <v>SAIDA HORIZONTAL PARA ELETROCALHA 1 1/4""</v>
          </cell>
          <cell r="E139" t="str">
            <v>UN</v>
          </cell>
          <cell r="F139">
            <v>11.411000000000001</v>
          </cell>
        </row>
        <row r="140">
          <cell r="A140" t="str">
            <v xml:space="preserve">Próprio  CPU2669 </v>
          </cell>
          <cell r="D140" t="str">
            <v>TÊ HORIZONTAL 75 X 50 MM PARA ELETROCALHA METÁLICA (REF. MOPA OU SIMILAR)</v>
          </cell>
          <cell r="E140" t="str">
            <v>UN</v>
          </cell>
          <cell r="F140">
            <v>33.003999999999998</v>
          </cell>
        </row>
        <row r="141">
          <cell r="A141" t="str">
            <v xml:space="preserve">Próprio  CPU2667 </v>
          </cell>
          <cell r="D141" t="str">
            <v>FORNECIMENTO E INSTALAÇÃO DE ELETROCALHA METÁLICA  75 X  50 X 3000 MM (REF. VL 3.01 GE 75/50 VALEMAM OU SIMILAR)</v>
          </cell>
          <cell r="E141" t="str">
            <v>UN</v>
          </cell>
          <cell r="F141">
            <v>81.239999999999995</v>
          </cell>
        </row>
        <row r="142">
          <cell r="A142" t="str">
            <v xml:space="preserve">Próprio  CPU2668 </v>
          </cell>
          <cell r="D142" t="str">
            <v>SUPORTE VERTICAL  100 X 100 MM  PARA FIXAÇÃO DE ELETROCALHA METÁLICA ( REF.: MOPA OU SIMILAR)</v>
          </cell>
          <cell r="E142" t="str">
            <v>UN</v>
          </cell>
          <cell r="F142">
            <v>16.103999999999999</v>
          </cell>
        </row>
        <row r="143">
          <cell r="A143" t="str">
            <v xml:space="preserve">Próprio  CPU2670 </v>
          </cell>
          <cell r="D143" t="str">
            <v>EMENDA INTERNA PARA ELETROCALHA 50x50</v>
          </cell>
          <cell r="E143" t="str">
            <v>UN</v>
          </cell>
          <cell r="F143">
            <v>11.2409</v>
          </cell>
        </row>
        <row r="144">
          <cell r="A144" t="str">
            <v xml:space="preserve">Próprio  CPU2671 </v>
          </cell>
          <cell r="D144" t="str">
            <v>TERMINAL 75 X 50 MM PARA ELETROCALHA METALICA (REF. VL 3.01-25 GE VALEMAM OU SIMILAR)</v>
          </cell>
          <cell r="E144" t="str">
            <v>UN</v>
          </cell>
          <cell r="F144">
            <v>20.856999999999999</v>
          </cell>
        </row>
        <row r="145">
          <cell r="A145" t="str">
            <v xml:space="preserve">Próprio  CPU2672 </v>
          </cell>
          <cell r="D145" t="str">
            <v>TOMADA PARA TV, TIPO PINO JACK, COM PLACA</v>
          </cell>
          <cell r="E145" t="str">
            <v>UN</v>
          </cell>
          <cell r="F145">
            <v>30.077999999999999</v>
          </cell>
        </row>
        <row r="146">
          <cell r="A146" t="str">
            <v xml:space="preserve">Próprio  CPU2673 </v>
          </cell>
          <cell r="D146" t="str">
            <v>LETRA EM AÇO INOX ESCOVADO/POLIDO 20 X 20CM - INSTALADO</v>
          </cell>
          <cell r="E146" t="str">
            <v>UN</v>
          </cell>
          <cell r="F146">
            <v>113.4225</v>
          </cell>
        </row>
        <row r="147">
          <cell r="A147" t="str">
            <v xml:space="preserve">Próprio  CPU2674 </v>
          </cell>
          <cell r="D147" t="str">
            <v>LETRA CAIXA INOX ESCOVADO COLOCADA</v>
          </cell>
          <cell r="E147" t="str">
            <v>M</v>
          </cell>
          <cell r="F147">
            <v>105.86</v>
          </cell>
        </row>
        <row r="148">
          <cell r="A148" t="str">
            <v xml:space="preserve">Próprio  CPU2675 </v>
          </cell>
          <cell r="D148" t="str">
            <v>LIMPEZA/REMOÇÃO DE TINTAS EM PISOS E REVESTIMENTOS</v>
          </cell>
          <cell r="E148" t="str">
            <v>m²</v>
          </cell>
          <cell r="F148">
            <v>14.133199999999999</v>
          </cell>
        </row>
        <row r="149">
          <cell r="A149" t="str">
            <v xml:space="preserve">Próprio  CPU2676 </v>
          </cell>
          <cell r="D149" t="str">
            <v>LIMPEZA GERAL</v>
          </cell>
          <cell r="E149" t="str">
            <v>m²</v>
          </cell>
          <cell r="F149">
            <v>5.1912000000000003</v>
          </cell>
        </row>
        <row r="150">
          <cell r="A150" t="str">
            <v>SINAPI 104658</v>
          </cell>
          <cell r="D150" t="str">
            <v>PISO PODOTÁTIL DE ALERTA OU DIRECIONAL, DE CONCRETO, ASSENTADO SOBRE ARGAMASSA. AF_03/2024</v>
          </cell>
          <cell r="E150" t="str">
            <v>M2</v>
          </cell>
          <cell r="F150">
            <v>159.77000000000001</v>
          </cell>
        </row>
        <row r="151">
          <cell r="A151" t="str">
            <v>SINAPI 105002</v>
          </cell>
          <cell r="D151" t="str">
            <v>RAMPA DE ACESSIBILIDADE EM CONCRETO MOLDADO IN LOCO, EM CALÇADA NOVA COM LARGURA MAIOR OU IGUAL À 3,00 M, FCK 25MPA, COM PISO PODOTÁTIL. AF_03/2024</v>
          </cell>
          <cell r="E151" t="str">
            <v>UN</v>
          </cell>
          <cell r="F151">
            <v>757.62</v>
          </cell>
        </row>
        <row r="152">
          <cell r="A152" t="str">
            <v>SINAPI 105004</v>
          </cell>
          <cell r="D152" t="str">
            <v>RAMPA DE ACESSIBILIDADE EM CONCRETO MOLDADO IN LOCO, EM CALÇADA NOVA COM LARGURA MENOR À 3,00 M, FCK 25MPA, COM PISO PODOTÁTIL. AF_03/2024</v>
          </cell>
          <cell r="E152" t="str">
            <v>M2</v>
          </cell>
          <cell r="F152">
            <v>129.88</v>
          </cell>
        </row>
        <row r="153">
          <cell r="A153" t="str">
            <v>SINAPI 105003</v>
          </cell>
          <cell r="D153" t="str">
            <v>RAMPA DE ACESSIBILIDADE EM CONCRETO MOLDADO IN LOCO, EM CALÇADA PRÉ EXISTENTE COM LARGURA MAIOR OU IGUAL À 3,00 M, FCK 25MPA, COM PISO PODOTÁTIL. AF_03/2024</v>
          </cell>
          <cell r="E153" t="str">
            <v>UN</v>
          </cell>
          <cell r="F153">
            <v>1199.43</v>
          </cell>
        </row>
        <row r="154">
          <cell r="A154" t="str">
            <v>SINAPI 105005</v>
          </cell>
          <cell r="D154" t="str">
            <v>RAMPA DE ACESSIBILIDADE EM CONCRETO MOLDADO IN LOCO, EM CALÇADA PRÉ EXISTENTE COM LARGURA MENOR À 3,00 M, FCK 25MPA, COM PISO PODOTÁTIL. AF_03/2024</v>
          </cell>
          <cell r="E154" t="str">
            <v>M2</v>
          </cell>
          <cell r="F154">
            <v>211.7</v>
          </cell>
        </row>
        <row r="155">
          <cell r="A155" t="str">
            <v>SINAPI 105006</v>
          </cell>
          <cell r="D155" t="str">
            <v>RAMPA DE ACESSIBILIDADE EM CONCRETO PRÉ MOLDADO, EM CALÇADA NOVA COM LARGURA MAIOR OU IGUAL À 3,00 M, FCK 25MPA, COM PISO PODOTÁTIL. AF_03/2024</v>
          </cell>
          <cell r="E155" t="str">
            <v>UN</v>
          </cell>
          <cell r="F155">
            <v>0</v>
          </cell>
        </row>
        <row r="156">
          <cell r="A156" t="str">
            <v>SINAPI 104999</v>
          </cell>
          <cell r="D156" t="str">
            <v>RAMPA DE ACESSIBILIDADE EM CONCRETO PRÉ MOLDADO, EM CALÇADA PRÉ EXISTENTE COM LARGURA MAIOR OU IGUAL À 3,00 M, FCK 25MPA, COM PISO PODOTÁTIL. AF_03/2024</v>
          </cell>
          <cell r="E156" t="str">
            <v>UN</v>
          </cell>
          <cell r="F156">
            <v>0</v>
          </cell>
        </row>
        <row r="157">
          <cell r="A157" t="str">
            <v>SINAPI 105000</v>
          </cell>
          <cell r="D157" t="str">
            <v>RAMPA DE ACESSIBILIDADE PARA ACESSO A EDIFICAÇÕES COM INCLINAÇÃO DE 8,33% EM CONCRETO MOLDADO IN LOCO, COM LARGURA DE 1,20M, FCK 25MPA, NÃO ARMADA, COM JUNTA A CADA 2M COM CORTE À SECO. AF_03/2024</v>
          </cell>
          <cell r="E157" t="str">
            <v>M</v>
          </cell>
          <cell r="F157">
            <v>1370.87</v>
          </cell>
        </row>
        <row r="158">
          <cell r="A158" t="str">
            <v>SINAPI 105001</v>
          </cell>
          <cell r="D158" t="str">
            <v>RAMPA DE ACESSIBILIDADE PARA ACESSO A EDIFICAÇÕES COM INCLINAÇÃO DE 8,33% EM CONCRETO MOLDADO IN LOCO, COM LARGURA DE 1,50M, FCK 25MPA, NÃO ARMADA, COM JUNTA A CADA 2M COM CORTE À SECO. AF_03/2024</v>
          </cell>
          <cell r="E158" t="str">
            <v>M</v>
          </cell>
          <cell r="F158">
            <v>1404.15</v>
          </cell>
        </row>
        <row r="159">
          <cell r="A159" t="str">
            <v>SINAPI 89306</v>
          </cell>
          <cell r="D159" t="str">
            <v>ALVENARIA ESTRUTURAL DE BLOCOS CERÂMICOS 14X19X29, (ESPESSURA DE 14 CM), UTILIZANDO COLHER DE PEDREIRO E ARGAMASSA DE ASSENTAMENTO COM PREPARO EM BETONEIRA. AF_03/2023</v>
          </cell>
          <cell r="E159" t="str">
            <v>M2</v>
          </cell>
          <cell r="F159">
            <v>100.43</v>
          </cell>
        </row>
        <row r="160">
          <cell r="A160" t="str">
            <v>SINAPI 89307</v>
          </cell>
          <cell r="D160" t="str">
            <v>ALVENARIA ESTRUTURAL DE BLOCOS CERÂMICOS 14X19X29, (ESPESSURA DE 14 CM), UTILIZANDO COLHER DE PEDREIRO E ARGAMASSA DE ASSENTAMENTO COM PREPARO MANUAL. AF_03/2023</v>
          </cell>
          <cell r="E160" t="str">
            <v>M2</v>
          </cell>
          <cell r="F160">
            <v>102.52</v>
          </cell>
        </row>
        <row r="161">
          <cell r="A161" t="str">
            <v>SINAPI 89290</v>
          </cell>
          <cell r="D161" t="str">
            <v>ALVENARIA ESTRUTURAL DE BLOCOS CERÂMICOS 14X19X29, (ESPESSURA DE 14 CM), UTILIZANDO PALHETA E ARGAMASSA DE ASSENTAMENTO COM PREPARO EM BETONEIRA. AF_03/2023</v>
          </cell>
          <cell r="E161" t="str">
            <v>M2</v>
          </cell>
          <cell r="F161">
            <v>82.99</v>
          </cell>
        </row>
        <row r="162">
          <cell r="A162" t="str">
            <v>SINAPI 89291</v>
          </cell>
          <cell r="D162" t="str">
            <v>ALVENARIA ESTRUTURAL DE BLOCOS CERÂMICOS 14X19X29, (ESPESSURA DE 14 CM), UTILIZANDO PALHETA E ARGAMASSA DE ASSENTAMENTO COM PREPARO MANUAL. AF_03/2023</v>
          </cell>
          <cell r="E162" t="str">
            <v>M2</v>
          </cell>
          <cell r="F162">
            <v>84.54</v>
          </cell>
        </row>
        <row r="163">
          <cell r="A163" t="str">
            <v>SINAPI 89298</v>
          </cell>
          <cell r="D163" t="str">
            <v>ALVENARIA ESTRUTURAL DE BLOCOS CERÂMICOS 14X19X39, (ESPESSURA DE 14 CM), UTILIZANDO COLHER DE PEDREIRO E ARGAMASSA DE ASSENTAMENTO COM PREPARO EM BETONEIRA. AF_03/2023</v>
          </cell>
          <cell r="E163" t="str">
            <v>M2</v>
          </cell>
          <cell r="F163">
            <v>86.72</v>
          </cell>
        </row>
        <row r="164">
          <cell r="A164" t="str">
            <v>SINAPI 89299</v>
          </cell>
          <cell r="D164" t="str">
            <v>ALVENARIA ESTRUTURAL DE BLOCOS CERÂMICOS 14X19X39, (ESPESSURA DE 14 CM), UTILIZANDO COLHER DE PEDREIRO E ARGAMASSA DE ASSENTAMENTO COM PREPARO MANUAL. AF_03/2023</v>
          </cell>
          <cell r="E164" t="str">
            <v>M2</v>
          </cell>
          <cell r="F164">
            <v>88.58</v>
          </cell>
        </row>
        <row r="165">
          <cell r="A165" t="str">
            <v>SINAPI 89282</v>
          </cell>
          <cell r="D165" t="str">
            <v>ALVENARIA ESTRUTURAL DE BLOCOS CERÂMICOS 14X19X39, (ESPESSURA DE 14 CM), UTILIZANDO PALHETA E ARGAMASSA DE ASSENTAMENTO COM PREPARO EM BETONEIRA. AF_03/2023</v>
          </cell>
          <cell r="E165" t="str">
            <v>M2</v>
          </cell>
          <cell r="F165">
            <v>74.36</v>
          </cell>
        </row>
        <row r="166">
          <cell r="A166" t="str">
            <v>SINAPI 89283</v>
          </cell>
          <cell r="D166" t="str">
            <v>ALVENARIA ESTRUTURAL DE BLOCOS CERÂMICOS 14X19X39, (ESPESSURA DE 14 CM), UTILIZANDO PALHETA E ARGAMASSA DE ASSENTAMENTO COM PREPARO MANUAL. AF_03/2023</v>
          </cell>
          <cell r="E166" t="str">
            <v>M2</v>
          </cell>
          <cell r="F166">
            <v>75.760000000000005</v>
          </cell>
        </row>
        <row r="167">
          <cell r="A167" t="str">
            <v>SINAPI 89480</v>
          </cell>
          <cell r="D167" t="str">
            <v>ALVENARIA DE BLOCOS DE CONCRETO ESTRUTURAL 14X19X29 CM (ESPESSURA 14 CM), FBK = 14 MPA, UTILIZANDO COLHER DE PEDREIRO. AF_10/2022</v>
          </cell>
          <cell r="E167" t="str">
            <v>M2</v>
          </cell>
          <cell r="F167">
            <v>170.24</v>
          </cell>
        </row>
        <row r="168">
          <cell r="A168" t="str">
            <v>SINAPI 89464</v>
          </cell>
          <cell r="D168" t="str">
            <v>ALVENARIA DE BLOCOS DE CONCRETO ESTRUTURAL 14X19X29 CM (ESPESSURA 14 CM), FBK = 14,0 MPA, UTILIZANDO PALHETA. AF_10/2022</v>
          </cell>
          <cell r="E168" t="str">
            <v>M2</v>
          </cell>
          <cell r="F168">
            <v>148.86000000000001</v>
          </cell>
        </row>
        <row r="169">
          <cell r="A169" t="str">
            <v>SINAPI 89478</v>
          </cell>
          <cell r="D169" t="str">
            <v>ALVENARIA DE BLOCOS DE CONCRETO ESTRUTURAL 14X19X29 CM (ESPESSURA 14 CM), FBK = 4,5 MPA, UTILIZANDO COLHER DE PEDREIRO. AF_10/2022</v>
          </cell>
          <cell r="E169" t="str">
            <v>M2</v>
          </cell>
          <cell r="F169">
            <v>146.53</v>
          </cell>
        </row>
        <row r="170">
          <cell r="A170" t="str">
            <v>SINAPI 89462</v>
          </cell>
          <cell r="D170" t="str">
            <v>ALVENARIA DE BLOCOS DE CONCRETO ESTRUTURAL 14X19X29 CM (ESPESSURA 14 CM), FBK = 4,5 MPA, UTILIZANDO PALHETA. AF_10/2022</v>
          </cell>
          <cell r="E170" t="str">
            <v>M2</v>
          </cell>
          <cell r="F170">
            <v>126.2</v>
          </cell>
        </row>
        <row r="171">
          <cell r="A171" t="str">
            <v>SINAPI 104444</v>
          </cell>
          <cell r="D171" t="str">
            <v>ALVENARIA DE BLOCOS DE CONCRETO ESTRUTURAL 14X19X29 CM (ESPESSURA 14 CM), FBK = 8 MPA, UTILIZANDO COLHER DE PEDREIRO. AF_10/2022</v>
          </cell>
          <cell r="E171" t="str">
            <v>M2</v>
          </cell>
          <cell r="F171">
            <v>0</v>
          </cell>
        </row>
        <row r="172">
          <cell r="A172" t="str">
            <v>SINAPI 104442</v>
          </cell>
          <cell r="D172" t="str">
            <v>ALVENARIA DE BLOCOS DE CONCRETO ESTRUTURAL 14X19X29 CM (ESPESSURA 14 CM), FBK = 8 MPA, UTILIZANDO PALHETA. AF_10/2022</v>
          </cell>
          <cell r="E172" t="str">
            <v>M2</v>
          </cell>
          <cell r="F172">
            <v>0</v>
          </cell>
        </row>
        <row r="173">
          <cell r="A173" t="str">
            <v>SINAPI 89472</v>
          </cell>
          <cell r="D173" t="str">
            <v>ALVENARIA DE BLOCOS DE CONCRETO ESTRUTURAL 14X19X39 CM (ESPESSURA 14 CM), FBK = 14 MPA, UTILIZANDO COLHER DE PEDREIRO. AF_10/2022</v>
          </cell>
          <cell r="E173" t="str">
            <v>M2</v>
          </cell>
          <cell r="F173">
            <v>130.56</v>
          </cell>
        </row>
        <row r="174">
          <cell r="A174" t="str">
            <v>SINAPI 89455</v>
          </cell>
          <cell r="D174" t="str">
            <v>ALVENARIA DE BLOCOS DE CONCRETO ESTRUTURAL 14X19X39 CM (ESPESSURA 14 CM), FBK = 14 MPA, UTILIZANDO PALHETA. AF_10/2022</v>
          </cell>
          <cell r="E174" t="str">
            <v>M2</v>
          </cell>
          <cell r="F174">
            <v>117.01</v>
          </cell>
        </row>
        <row r="175">
          <cell r="A175" t="str">
            <v>SINAPI 89470</v>
          </cell>
          <cell r="D175" t="str">
            <v>ALVENARIA DE BLOCOS DE CONCRETO ESTRUTURAL 14X19X39 CM (ESPESSURA 14 CM), FBK = 4,5 MPA, UTILIZANDO COLHER DE PEDREIRO. AF_10/2022</v>
          </cell>
          <cell r="E175" t="str">
            <v>M2</v>
          </cell>
          <cell r="F175">
            <v>108.8</v>
          </cell>
        </row>
        <row r="176">
          <cell r="A176" t="str">
            <v>SINAPI 89453</v>
          </cell>
          <cell r="D176" t="str">
            <v>ALVENARIA DE BLOCOS DE CONCRETO ESTRUTURAL 14X19X39 CM (ESPESSURA 14 CM), FBK = 4,5 MPA, UTILIZANDO PALHETA. AF_10/2022</v>
          </cell>
          <cell r="E176" t="str">
            <v>M2</v>
          </cell>
          <cell r="F176">
            <v>96.29</v>
          </cell>
        </row>
        <row r="177">
          <cell r="A177" t="str">
            <v>SINAPI 104443</v>
          </cell>
          <cell r="D177" t="str">
            <v>ALVENARIA DE BLOCOS DE CONCRETO ESTRUTURAL 14X19X39 CM (ESPESSURA 14 CM), FBK = 8 MPA, UTILIZANDO COLHER DE PEDREIRO. AF_10/2022</v>
          </cell>
          <cell r="E177" t="str">
            <v>M2</v>
          </cell>
          <cell r="F177">
            <v>0</v>
          </cell>
        </row>
        <row r="178">
          <cell r="A178" t="str">
            <v>SINAPI 104441</v>
          </cell>
          <cell r="D178" t="str">
            <v>ALVENARIA DE BLOCOS DE CONCRETO ESTRUTURAL 14X19X39 CM (ESPESSURA 14 CM), FBK = 8 MPA, UTILIZANDO PALHETA. AF_10/2022</v>
          </cell>
          <cell r="E178" t="str">
            <v>M2</v>
          </cell>
          <cell r="F178">
            <v>0</v>
          </cell>
        </row>
        <row r="179">
          <cell r="A179" t="str">
            <v>SINAPI 103354</v>
          </cell>
          <cell r="D179" t="str">
            <v>ALVENARIA DE VEDAÇÃO DE BLOCOS CERÂMICOS FURADOS NA HORIZONTAL DE 11,5X14X24 CM (ESPESSURA 11,5 CM) E ARGAMASSA DE ASSENTAMENTO COM PREPARO EM BETONEIRA. AF_12/2021</v>
          </cell>
          <cell r="E179" t="str">
            <v>M2</v>
          </cell>
          <cell r="F179">
            <v>92.85</v>
          </cell>
        </row>
        <row r="180">
          <cell r="A180" t="str">
            <v>SINAPI 103355</v>
          </cell>
          <cell r="D180" t="str">
            <v>ALVENARIA DE VEDAÇÃO DE BLOCOS CERÂMICOS FURADOS NA HORIZONTAL DE 11,5X14X24 CM (ESPESSURA 11,5 CM) E ARGAMASSA DE ASSENTAMENTO COM PREPARO MANUAL. AF_12/2021</v>
          </cell>
          <cell r="E180" t="str">
            <v>M2</v>
          </cell>
          <cell r="F180">
            <v>94.07</v>
          </cell>
        </row>
        <row r="181">
          <cell r="A181" t="str">
            <v>SINAPI 103330</v>
          </cell>
          <cell r="D181" t="str">
            <v>ALVENARIA DE VEDAÇÃO DE BLOCOS CERÂMICOS FURADOS NA HORIZONTAL DE 11,5X19X19 CM (ESPESSURA 11,5 CM) E ARGAMASSA DE ASSENTAMENTO COM PREPARO EM BETONEIRA. AF_12/2021</v>
          </cell>
          <cell r="E181" t="str">
            <v>M2</v>
          </cell>
          <cell r="F181">
            <v>85.97</v>
          </cell>
        </row>
        <row r="182">
          <cell r="A182" t="str">
            <v>SINAPI 103331</v>
          </cell>
          <cell r="D182" t="str">
            <v>ALVENARIA DE VEDAÇÃO DE BLOCOS CERÂMICOS FURADOS NA HORIZONTAL DE 11,5X19X19 CM (ESPESSURA 11,5 CM) E ARGAMASSA DE ASSENTAMENTO COM PREPARO MANUAL. AF_12/2021</v>
          </cell>
          <cell r="E182" t="str">
            <v>M2</v>
          </cell>
          <cell r="F182">
            <v>87.12</v>
          </cell>
        </row>
        <row r="183">
          <cell r="A183" t="str">
            <v>SINAPI 103358</v>
          </cell>
          <cell r="D183" t="str">
            <v>ALVENARIA DE VEDAÇÃO DE BLOCOS CERÂMICOS FURADOS NA HORIZONTAL DE 11,5X19X29 CM (ESPESSURA 11,5 CM) E ARGAMASSA DE ASSENTAMENTO COM PREPARO EM BETONEIRA. AF_12/2021</v>
          </cell>
          <cell r="E183" t="str">
            <v>M2</v>
          </cell>
          <cell r="F183">
            <v>72.63</v>
          </cell>
        </row>
        <row r="184">
          <cell r="A184" t="str">
            <v>SINAPI 103359</v>
          </cell>
          <cell r="D184" t="str">
            <v>ALVENARIA DE VEDAÇÃO DE BLOCOS CERÂMICOS FURADOS NA HORIZONTAL DE 11,5X19X29 CM (ESPESSURA 11,5 CM) E ARGAMASSA DE ASSENTAMENTO COM PREPARO MANUAL. AF_12/2021</v>
          </cell>
          <cell r="E184" t="str">
            <v>M2</v>
          </cell>
          <cell r="F184">
            <v>73.61</v>
          </cell>
        </row>
        <row r="185">
          <cell r="A185" t="str">
            <v>SINAPI 103366</v>
          </cell>
          <cell r="D185" t="str">
            <v>ALVENARIA DE VEDAÇÃO DE BLOCOS CERÂMICOS FURADOS NA HORIZONTAL DE 11,5X19X39 CM (ESPESSURA 11,5 CM) E ARGAMASSA DE ASSENTAMENTO COM PREPARO EM BETONEIRA. AF_12/2021</v>
          </cell>
          <cell r="E185" t="str">
            <v>M2</v>
          </cell>
          <cell r="F185">
            <v>63.62</v>
          </cell>
        </row>
        <row r="186">
          <cell r="A186" t="str">
            <v>SINAPI 103367</v>
          </cell>
          <cell r="D186" t="str">
            <v>ALVENARIA DE VEDAÇÃO DE BLOCOS CERÂMICOS FURADOS NA HORIZONTAL DE 11,5X19X39 CM (ESPESSURA 11,5 CM) E ARGAMASSA DE ASSENTAMENTO COM PREPARO MANUAL. AF_12/2021</v>
          </cell>
          <cell r="E186" t="str">
            <v>M2</v>
          </cell>
          <cell r="F186">
            <v>64.510000000000005</v>
          </cell>
        </row>
        <row r="187">
          <cell r="A187" t="str">
            <v>SINAPI 103360</v>
          </cell>
          <cell r="D187" t="str">
            <v>ALVENARIA DE VEDAÇÃO DE BLOCOS CERÂMICOS FURADOS NA HORIZONTAL DE 14X19X29 CM (ESPESSURA 14 CM) E ARGAMASSA DE ASSENTAMENTO COM PREPARO EM BETONEIRA. AF_12/2021</v>
          </cell>
          <cell r="E187" t="str">
            <v>M2</v>
          </cell>
          <cell r="F187">
            <v>84.85</v>
          </cell>
        </row>
        <row r="188">
          <cell r="A188" t="str">
            <v>SINAPI 103361</v>
          </cell>
          <cell r="D188" t="str">
            <v>ALVENARIA DE VEDAÇÃO DE BLOCOS CERÂMICOS FURADOS NA HORIZONTAL DE 14X19X29 CM (ESPESSURA 14 CM) E ARGAMASSA DE ASSENTAMENTO COM PREPARO MANUAL. AF_12/2021</v>
          </cell>
          <cell r="E188" t="str">
            <v>M2</v>
          </cell>
          <cell r="F188">
            <v>86.08</v>
          </cell>
        </row>
        <row r="189">
          <cell r="A189" t="str">
            <v>SINAPI 103368</v>
          </cell>
          <cell r="D189" t="str">
            <v>ALVENARIA DE VEDAÇÃO DE BLOCOS CERÂMICOS FURADOS NA HORIZONTAL DE 14X19X39 CM (ESPESSURA 14 CM) E ARGAMASSA DE ASSENTAMENTO COM PREPARO EM BETONEIRA. AF_12/2021</v>
          </cell>
          <cell r="E189" t="str">
            <v>M2</v>
          </cell>
          <cell r="F189">
            <v>72.069999999999993</v>
          </cell>
        </row>
        <row r="190">
          <cell r="A190" t="str">
            <v>SINAPI 103369</v>
          </cell>
          <cell r="D190" t="str">
            <v>ALVENARIA DE VEDAÇÃO DE BLOCOS CERÂMICOS FURADOS NA HORIZONTAL DE 14X19X39 CM (ESPESSURA 14 CM) E ARGAMASSA DE ASSENTAMENTO COM PREPARO MANUAL. AF_12/2021</v>
          </cell>
          <cell r="E190" t="str">
            <v>M2</v>
          </cell>
          <cell r="F190">
            <v>73.19</v>
          </cell>
        </row>
        <row r="191">
          <cell r="A191" t="str">
            <v>SINAPI 103334</v>
          </cell>
          <cell r="D191" t="str">
            <v>ALVENARIA DE VEDAÇÃO DE BLOCOS CERÂMICOS FURADOS NA HORIZONTAL DE 14X9X19 CM (ESPESSURA 14 CM, BLOCO DEITADO) E ARGAMASSA DE ASSENTAMENTO COM PREPARO EM BETONEIRA. AF_12/2021</v>
          </cell>
          <cell r="E191" t="str">
            <v>M2</v>
          </cell>
          <cell r="F191">
            <v>151.13</v>
          </cell>
        </row>
        <row r="192">
          <cell r="A192" t="str">
            <v>SINAPI 103335</v>
          </cell>
          <cell r="D192" t="str">
            <v>ALVENARIA DE VEDAÇÃO DE BLOCOS CERÂMICOS FURADOS NA HORIZONTAL DE 14X9X19 CM (ESPESSURA 14 CM, BLOCO DEITADO) E ARGAMASSA DE ASSENTAMENTO COM PREPARO MANUAL. AF_12/2021</v>
          </cell>
          <cell r="E192" t="str">
            <v>M2</v>
          </cell>
          <cell r="F192">
            <v>153.28</v>
          </cell>
        </row>
        <row r="193">
          <cell r="A193" t="str">
            <v>SINAPI 103362</v>
          </cell>
          <cell r="D193" t="str">
            <v>ALVENARIA DE VEDAÇÃO DE BLOCOS CERÂMICOS FURADOS NA HORIZONTAL DE 19X19X29 CM (ESPESSURA 19 CM) E ARGAMASSA DE ASSENTAMENTO COM PREPARO EM BETONEIRA. AF_12/2021</v>
          </cell>
          <cell r="E193" t="str">
            <v>M2</v>
          </cell>
          <cell r="F193">
            <v>102.96</v>
          </cell>
        </row>
        <row r="194">
          <cell r="A194" t="str">
            <v>SINAPI 103363</v>
          </cell>
          <cell r="D194" t="str">
            <v>ALVENARIA DE VEDAÇÃO DE BLOCOS CERÂMICOS FURADOS NA HORIZONTAL DE 19X19X29 CM (ESPESSURA 19 CM) E ARGAMASSA DE ASSENTAMENTO COM PREPARO MANUAL. AF_12/2021</v>
          </cell>
          <cell r="E194" t="str">
            <v>M2</v>
          </cell>
          <cell r="F194">
            <v>104.35</v>
          </cell>
        </row>
        <row r="195">
          <cell r="A195" t="str">
            <v>SINAPI 103370</v>
          </cell>
          <cell r="D195" t="str">
            <v>ALVENARIA DE VEDAÇÃO DE BLOCOS CERÂMICOS FURADOS NA HORIZONTAL DE 19X19X39 CM (ESPESSURA 19 CM) E ARGAMASSA DE ASSENTAMENTO COM PREPARO EM BETONEIRA. AF_12/2021</v>
          </cell>
          <cell r="E195" t="str">
            <v>M2</v>
          </cell>
          <cell r="F195">
            <v>90.86</v>
          </cell>
        </row>
        <row r="196">
          <cell r="A196" t="str">
            <v>SINAPI 103371</v>
          </cell>
          <cell r="D196" t="str">
            <v>ALVENARIA DE VEDAÇÃO DE BLOCOS CERÂMICOS FURADOS NA HORIZONTAL DE 19X19X39 CM (ESPESSURA 19 CM) E ARGAMASSA DE ASSENTAMENTO COM PREPARO MANUAL. AF_12/2021</v>
          </cell>
          <cell r="E196" t="str">
            <v>M2</v>
          </cell>
          <cell r="F196">
            <v>92.12</v>
          </cell>
        </row>
        <row r="197">
          <cell r="A197" t="str">
            <v>SINAPI 103332</v>
          </cell>
          <cell r="D197" t="str">
            <v>ALVENARIA DE VEDAÇÃO DE BLOCOS CERÂMICOS FURADOS NA HORIZONTAL DE 9X14X19 CM (ESPESSURA 9 CM) E ARGAMASSA DE ASSENTAMENTO COM PREPARO EM BETONEIRA. AF_12/2021</v>
          </cell>
          <cell r="E197" t="str">
            <v>M2</v>
          </cell>
          <cell r="F197">
            <v>125.52</v>
          </cell>
        </row>
        <row r="198">
          <cell r="A198" t="str">
            <v>SINAPI 103333</v>
          </cell>
          <cell r="D198" t="str">
            <v>ALVENARIA DE VEDAÇÃO DE BLOCOS CERÂMICOS FURADOS NA HORIZONTAL DE 9X14X19 CM (ESPESSURA 9 CM) E ARGAMASSA DE ASSENTAMENTO COM PREPARO MANUAL. AF_12/2021</v>
          </cell>
          <cell r="E198" t="str">
            <v>M2</v>
          </cell>
          <cell r="F198">
            <v>126.75</v>
          </cell>
        </row>
        <row r="199">
          <cell r="A199" t="str">
            <v>SINAPI 103352</v>
          </cell>
          <cell r="D199" t="str">
            <v>ALVENARIA DE VEDAÇÃO DE BLOCOS CERÂMICOS FURADOS NA HORIZONTAL DE 9X14X24 CM (ESPESSURA 9 CM) E ARGAMASSA DE ASSENTAMENTO COM PREPARO EM BETONEIRA. AF_12/2021</v>
          </cell>
          <cell r="E199" t="str">
            <v>M2</v>
          </cell>
          <cell r="F199">
            <v>107.57</v>
          </cell>
        </row>
        <row r="200">
          <cell r="A200" t="str">
            <v>SINAPI 103353</v>
          </cell>
          <cell r="D200" t="str">
            <v>ALVENARIA DE VEDAÇÃO DE BLOCOS CERÂMICOS FURADOS NA HORIZONTAL DE 9X14X24 CM (ESPESSURA 9 CM) E ARGAMASSA DE ASSENTAMENTO COM PREPARO MANUAL. AF_12/2021</v>
          </cell>
          <cell r="E200" t="str">
            <v>M2</v>
          </cell>
          <cell r="F200">
            <v>108.71</v>
          </cell>
        </row>
        <row r="201">
          <cell r="A201" t="str">
            <v>SINAPI 103328</v>
          </cell>
          <cell r="D201" t="str">
            <v>ALVENARIA DE VEDAÇÃO DE BLOCOS CERÂMICOS FURADOS NA HORIZONTAL DE 9X19X19 CM (ESPESSURA 9 CM) E ARGAMASSA DE ASSENTAMENTO COM PREPARO EM BETONEIRA. AF_12/2021</v>
          </cell>
          <cell r="E201" t="str">
            <v>M2</v>
          </cell>
          <cell r="F201">
            <v>98.35</v>
          </cell>
        </row>
        <row r="202">
          <cell r="A202" t="str">
            <v>SINAPI 103329</v>
          </cell>
          <cell r="D202" t="str">
            <v>ALVENARIA DE VEDAÇÃO DE BLOCOS CERÂMICOS FURADOS NA HORIZONTAL DE 9X19X19 CM (ESPESSURA 9 CM) E ARGAMASSA DE ASSENTAMENTO COM PREPARO MANUAL. AF_12/2021</v>
          </cell>
          <cell r="E202" t="str">
            <v>M2</v>
          </cell>
          <cell r="F202">
            <v>99.42</v>
          </cell>
        </row>
        <row r="203">
          <cell r="A203" t="str">
            <v>SINAPI 103356</v>
          </cell>
          <cell r="D203" t="str">
            <v>ALVENARIA DE VEDAÇÃO DE BLOCOS CERÂMICOS FURADOS NA HORIZONTAL DE 9X19X29 CM (ESPESSURA 9 CM) E ARGAMASSA DE ASSENTAMENTO COM PREPARO EM BETONEIRA. AF_12/2021</v>
          </cell>
          <cell r="E203" t="str">
            <v>M2</v>
          </cell>
          <cell r="F203">
            <v>63.44</v>
          </cell>
        </row>
        <row r="204">
          <cell r="A204" t="str">
            <v>SINAPI 103357</v>
          </cell>
          <cell r="D204" t="str">
            <v>ALVENARIA DE VEDAÇÃO DE BLOCOS CERÂMICOS FURADOS NA HORIZONTAL DE 9X19X29 CM (ESPESSURA 9 CM) E ARGAMASSA DE ASSENTAMENTO COM PREPARO MANUAL. AF_12/2021</v>
          </cell>
          <cell r="E204" t="str">
            <v>M2</v>
          </cell>
          <cell r="F204">
            <v>64.349999999999994</v>
          </cell>
        </row>
        <row r="205">
          <cell r="A205" t="str">
            <v>SINAPI 103364</v>
          </cell>
          <cell r="D205" t="str">
            <v>ALVENARIA DE VEDAÇÃO DE BLOCOS CERÂMICOS FURADOS NA HORIZONTAL DE 9X19X39 CM (ESPESSURA 9 CM) E ARGAMASSA DE ASSENTAMENTO COM PREPARO EM BETONEIRA. AF_12/2021</v>
          </cell>
          <cell r="E205" t="str">
            <v>M2</v>
          </cell>
          <cell r="F205">
            <v>53.17</v>
          </cell>
        </row>
        <row r="206">
          <cell r="A206" t="str">
            <v>SINAPI 103365</v>
          </cell>
          <cell r="D206" t="str">
            <v>ALVENARIA DE VEDAÇÃO DE BLOCOS CERÂMICOS FURADOS NA HORIZONTAL DE 9X19X39 CM (ESPESSURA 9 CM) E ARGAMASSA DE ASSENTAMENTO COM PREPARO MANUAL. AF_12/2021</v>
          </cell>
          <cell r="E206" t="str">
            <v>M2</v>
          </cell>
          <cell r="F206">
            <v>53.55</v>
          </cell>
        </row>
        <row r="207">
          <cell r="A207" t="str">
            <v>SINAPI 103350</v>
          </cell>
          <cell r="D207" t="str">
            <v>ALVENARIA DE VEDAÇÃO DE BLOCOS CERÂMICOS FURADOS NA HORIZONTAL DE 9X9X19 CM (ESPESSURA 9 CM) E ARGAMASSA DE ASSENTAMENTO COM PREPARO EM BETONEIRA. AF_12/2021</v>
          </cell>
          <cell r="E207" t="str">
            <v>M2</v>
          </cell>
          <cell r="F207">
            <v>182.08</v>
          </cell>
        </row>
        <row r="208">
          <cell r="A208" t="str">
            <v>SINAPI 103351</v>
          </cell>
          <cell r="D208" t="str">
            <v>ALVENARIA DE VEDAÇÃO DE BLOCOS CERÂMICOS FURADOS NA HORIZONTAL DE 9X9X19 CM (ESPESSURA 9 CM) E ARGAMASSA DE ASSENTAMENTO COM PREPARO MANUAL. AF_12/2021</v>
          </cell>
          <cell r="E208" t="str">
            <v>M2</v>
          </cell>
          <cell r="F208">
            <v>183.66</v>
          </cell>
        </row>
        <row r="209">
          <cell r="A209" t="str">
            <v>SINAPI 103344</v>
          </cell>
          <cell r="D209" t="str">
            <v>ALVENARIA DE VEDAÇÃO DE BLOCOS CERÂMICOS FURADOS NA VERTICAL DE 11,5X19X29 CM (ESPESSURA 11,5 CM) E ARGAMASSA DE ASSENTAMENTO COM PREPARO EM BETONEIRA. AF_12/2021</v>
          </cell>
          <cell r="E209" t="str">
            <v>M2</v>
          </cell>
          <cell r="F209">
            <v>85.92</v>
          </cell>
        </row>
        <row r="210">
          <cell r="A210" t="str">
            <v>SINAPI 103345</v>
          </cell>
          <cell r="D210" t="str">
            <v>ALVENARIA DE VEDAÇÃO DE BLOCOS CERÂMICOS FURADOS NA VERTICAL DE 11,5X19X29 CM (ESPESSURA 11,5 CM) E ARGAMASSA DE ASSENTAMENTO COM PREPARO MANUAL. AF_12/2021</v>
          </cell>
          <cell r="E210" t="str">
            <v>M2</v>
          </cell>
          <cell r="F210">
            <v>87.36</v>
          </cell>
        </row>
        <row r="211">
          <cell r="A211" t="str">
            <v>SINAPI 103348</v>
          </cell>
          <cell r="D211" t="str">
            <v>ALVENARIA DE VEDAÇÃO DE BLOCOS CERÂMICOS FURADOS NA VERTICAL DE 11,5X19X39 CM (ESPESSURA 11,5 CM) E ARGAMASSA DE ASSENTAMENTO COM PREPARO EM BETONEIRA. AF_12/2021</v>
          </cell>
          <cell r="E211" t="str">
            <v>M2</v>
          </cell>
          <cell r="F211">
            <v>72.55</v>
          </cell>
        </row>
        <row r="212">
          <cell r="A212" t="str">
            <v>SINAPI 103349</v>
          </cell>
          <cell r="D212" t="str">
            <v>ALVENARIA DE VEDAÇÃO DE BLOCOS CERÂMICOS FURADOS NA VERTICAL DE 11,5X19X39 CM (ESPESSURA 11,5 CM) E ARGAMASSA DE ASSENTAMENTO COM PREPARO MANUAL. AF_12/2021</v>
          </cell>
          <cell r="E212" t="str">
            <v>M2</v>
          </cell>
          <cell r="F212">
            <v>73.86</v>
          </cell>
        </row>
        <row r="213">
          <cell r="A213" t="str">
            <v>SINAPI 103346</v>
          </cell>
          <cell r="D213" t="str">
            <v>ALVENARIA DE VEDAÇÃO DE BLOCOS CERÂMICOS FURADOS NA VERTICAL DE 14X19X29 CM (ESPESSURA 14 CM) E ARGAMASSA DE ASSENTAMENTO COM PREPARO EM BETONEIRA. AF_12/2021</v>
          </cell>
          <cell r="E213" t="str">
            <v>M2</v>
          </cell>
          <cell r="F213">
            <v>95.42</v>
          </cell>
        </row>
        <row r="214">
          <cell r="A214" t="str">
            <v>SINAPI 103347</v>
          </cell>
          <cell r="D214" t="str">
            <v>ALVENARIA DE VEDAÇÃO DE BLOCOS CERÂMICOS FURADOS NA VERTICAL DE 14X19X29 CM (ESPESSURA 14 CM) E ARGAMASSA DE ASSENTAMENTO COM PREPARO MANUAL. AF_12/2021</v>
          </cell>
          <cell r="E214" t="str">
            <v>M2</v>
          </cell>
          <cell r="F214">
            <v>96.95</v>
          </cell>
        </row>
        <row r="215">
          <cell r="A215" t="str">
            <v>SINAPI 103324</v>
          </cell>
          <cell r="D215" t="str">
            <v>ALVENARIA DE VEDAÇÃO DE BLOCOS CERÂMICOS FURADOS NA VERTICAL DE 14X19X39 CM (ESPESSURA 14 CM) E ARGAMASSA DE ASSENTAMENTO COM PREPARO EM BETONEIRA. AF_12/2021</v>
          </cell>
          <cell r="E215" t="str">
            <v>M2</v>
          </cell>
          <cell r="F215">
            <v>82.09</v>
          </cell>
        </row>
        <row r="216">
          <cell r="A216" t="str">
            <v>SINAPI 103325</v>
          </cell>
          <cell r="D216" t="str">
            <v>ALVENARIA DE VEDAÇÃO DE BLOCOS CERÂMICOS FURADOS NA VERTICAL DE 14X19X39 CM (ESPESSURA 14 CM) E ARGAMASSA DE ASSENTAMENTO COM PREPARO MANUAL. AF_12/2021</v>
          </cell>
          <cell r="E216" t="str">
            <v>M2</v>
          </cell>
          <cell r="F216">
            <v>83.48</v>
          </cell>
        </row>
        <row r="217">
          <cell r="A217" t="str">
            <v>SINAPI 103326</v>
          </cell>
          <cell r="D217" t="str">
            <v>ALVENARIA DE VEDAÇÃO DE BLOCOS CERÂMICOS FURADOS NA VERTICAL DE 19X19X39 CM (ESPESSURA 19 CM) E ARGAMASSA DE ASSENTAMENTO COM PREPARO EM BETONEIRA. AF_12/2021</v>
          </cell>
          <cell r="E217" t="str">
            <v>M2</v>
          </cell>
          <cell r="F217">
            <v>96.62</v>
          </cell>
        </row>
        <row r="218">
          <cell r="A218" t="str">
            <v>SINAPI 103327</v>
          </cell>
          <cell r="D218" t="str">
            <v>ALVENARIA DE VEDAÇÃO DE BLOCOS CERÂMICOS FURADOS NA VERTICAL DE 19X19X39 CM (ESPESSURA 19 CM) E ARGAMASSA DE ASSENTAMENTO COM PREPARO MANUAL. AF_12/2021</v>
          </cell>
          <cell r="E218" t="str">
            <v>M2</v>
          </cell>
          <cell r="F218">
            <v>98.25</v>
          </cell>
        </row>
        <row r="219">
          <cell r="A219" t="str">
            <v>SINAPI 103322</v>
          </cell>
          <cell r="D219" t="str">
            <v>ALVENARIA DE VEDAÇÃO DE BLOCOS CERÂMICOS FURADOS NA VERTICAL DE 9X19X39 CM (ESPESSURA 9 CM) E ARGAMASSA DE ASSENTAMENTO COM PREPARO EM BETONEIRA. AF_12/2021</v>
          </cell>
          <cell r="E219" t="str">
            <v>M2</v>
          </cell>
          <cell r="F219">
            <v>61.47</v>
          </cell>
        </row>
        <row r="220">
          <cell r="A220" t="str">
            <v>SINAPI 103323</v>
          </cell>
          <cell r="D220" t="str">
            <v>ALVENARIA DE VEDAÇÃO DE BLOCOS CERÂMICOS FURADOS NA VERTICAL DE 9X19X39 CM (ESPESSURA 9 CM) E ARGAMASSA DE ASSENTAMENTO COM PREPARO MANUAL. AF_12/2021</v>
          </cell>
          <cell r="E220" t="str">
            <v>M2</v>
          </cell>
          <cell r="F220">
            <v>62.69</v>
          </cell>
        </row>
        <row r="221">
          <cell r="A221" t="str">
            <v>SINAPI 103338</v>
          </cell>
          <cell r="D221" t="str">
            <v>ALVENARIA DE VEDAÇÃO DE BLOCOS VAZADOS DE CONCRETO APARENTE DE 14X19X39 CM (ESPESSURA 14 CM) E ARGAMASSA DE ASSENTAMENTO COM PREPARO EM BETONEIRA. AF_12/2021</v>
          </cell>
          <cell r="E221" t="str">
            <v>M2</v>
          </cell>
          <cell r="F221">
            <v>123.17</v>
          </cell>
        </row>
        <row r="222">
          <cell r="A222" t="str">
            <v>SINAPI 103339</v>
          </cell>
          <cell r="D222" t="str">
            <v>ALVENARIA DE VEDAÇÃO DE BLOCOS VAZADOS DE CONCRETO APARENTE DE 14X19X39 CM (ESPESSURA 14 CM) E ARGAMASSA DE ASSENTAMENTO COM PREPARO MANUAL. AF_12/2021</v>
          </cell>
          <cell r="E222" t="str">
            <v>M2</v>
          </cell>
          <cell r="F222">
            <v>124.37</v>
          </cell>
        </row>
        <row r="223">
          <cell r="A223" t="str">
            <v>SINAPI 103340</v>
          </cell>
          <cell r="D223" t="str">
            <v>ALVENARIA DE VEDAÇÃO DE BLOCOS VAZADOS DE CONCRETO APARENTE DE 19X19X39 CM (ESPESSURA 19 CM) E ARGAMASSA DE ASSENTAMENTO COM PREPARO EM BETONEIRA. AF_12/2021</v>
          </cell>
          <cell r="E223" t="str">
            <v>M2</v>
          </cell>
          <cell r="F223">
            <v>149.15</v>
          </cell>
        </row>
        <row r="224">
          <cell r="A224" t="str">
            <v>SINAPI 103341</v>
          </cell>
          <cell r="D224" t="str">
            <v>ALVENARIA DE VEDAÇÃO DE BLOCOS VAZADOS DE CONCRETO APARENTE DE 19X19X39 CM (ESPESSURA 19 CM) E ARGAMASSA DE ASSENTAMENTO COM PREPARO MANUAL. AF_12/2021</v>
          </cell>
          <cell r="E224" t="str">
            <v>M2</v>
          </cell>
          <cell r="F224">
            <v>150.66</v>
          </cell>
        </row>
        <row r="225">
          <cell r="A225" t="str">
            <v>SINAPI 103336</v>
          </cell>
          <cell r="D225" t="str">
            <v>ALVENARIA DE VEDAÇÃO DE BLOCOS VAZADOS DE CONCRETO APARENTE DE 9X19X39 CM (ESPESSURA 9 CM) E ARGAMASSA DE ASSENTAMENTO COM PREPARO EM BETONEIRA. AF_12/2021</v>
          </cell>
          <cell r="E225" t="str">
            <v>M2</v>
          </cell>
          <cell r="F225">
            <v>93.72</v>
          </cell>
        </row>
        <row r="226">
          <cell r="A226" t="str">
            <v>SINAPI 103337</v>
          </cell>
          <cell r="D226" t="str">
            <v>ALVENARIA DE VEDAÇÃO DE BLOCOS VAZADOS DE CONCRETO APARENTE DE 9X19X39 CM (ESPESSURA 9 CM) E ARGAMASSA DE ASSENTAMENTO COM PREPARO MANUAL. AF_12/2021</v>
          </cell>
          <cell r="E226" t="str">
            <v>M2</v>
          </cell>
          <cell r="F226">
            <v>94.75</v>
          </cell>
        </row>
        <row r="227">
          <cell r="A227" t="str">
            <v>SINAPI 103342</v>
          </cell>
          <cell r="D227" t="str">
            <v>ALVENARIA DE VEDAÇÃO DE BLOCOS VAZADOS DE CONCRETO DE 14X19X29 CM (ESPESSURA 14 CM) E ARGAMASSA DE ASSENTAMENTO COM PREPARO EM BETONEIRA. AF_12/2021</v>
          </cell>
          <cell r="E227" t="str">
            <v>M2</v>
          </cell>
          <cell r="F227">
            <v>126.92</v>
          </cell>
        </row>
        <row r="228">
          <cell r="A228" t="str">
            <v>SINAPI 103343</v>
          </cell>
          <cell r="D228" t="str">
            <v>ALVENARIA DE VEDAÇÃO DE BLOCOS VAZADOS DE CONCRETO DE 14X19X29 CM (ESPESSURA 14 CM) E ARGAMASSA DE ASSENTAMENTO COM PREPARO MANUAL. AF_12/2021</v>
          </cell>
          <cell r="E228" t="str">
            <v>M2</v>
          </cell>
          <cell r="F228">
            <v>128.25</v>
          </cell>
        </row>
        <row r="229">
          <cell r="A229" t="str">
            <v>SINAPI 103318</v>
          </cell>
          <cell r="D229" t="str">
            <v>ALVENARIA DE VEDAÇÃO DE BLOCOS VAZADOS DE CONCRETO DE 14X19X39 CM (ESPESSURA 14 CM) E ARGAMASSA DE ASSENTAMENTO COM PREPARO EM BETONEIRA. AF_12/2021</v>
          </cell>
          <cell r="E229" t="str">
            <v>M2</v>
          </cell>
          <cell r="F229">
            <v>108.57</v>
          </cell>
        </row>
        <row r="230">
          <cell r="A230" t="str">
            <v>SINAPI 103319</v>
          </cell>
          <cell r="D230" t="str">
            <v>ALVENARIA DE VEDAÇÃO DE BLOCOS VAZADOS DE CONCRETO DE 14X19X39 CM (ESPESSURA 14 CM) E ARGAMASSA DE ASSENTAMENTO COM PREPARO MANUAL. AF_12/2021</v>
          </cell>
          <cell r="E230" t="str">
            <v>M2</v>
          </cell>
          <cell r="F230">
            <v>109.77</v>
          </cell>
        </row>
        <row r="231">
          <cell r="A231" t="str">
            <v>SINAPI 103320</v>
          </cell>
          <cell r="D231" t="str">
            <v>ALVENARIA DE VEDAÇÃO DE BLOCOS VAZADOS DE CONCRETO DE 19X19X39 CM (ESPESSURA 19 CM) E ARGAMASSA DE ASSENTAMENTO COM PREPARO EM BETONEIRA. AF_12/2021</v>
          </cell>
          <cell r="E231" t="str">
            <v>M2</v>
          </cell>
          <cell r="F231">
            <v>130.57</v>
          </cell>
        </row>
        <row r="232">
          <cell r="A232" t="str">
            <v>SINAPI 103321</v>
          </cell>
          <cell r="D232" t="str">
            <v>ALVENARIA DE VEDAÇÃO DE BLOCOS VAZADOS DE CONCRETO DE 19X19X39 CM (ESPESSURA 19 CM) E ARGAMASSA DE ASSENTAMENTO COM PREPARO MANUAL. AF_12/2021</v>
          </cell>
          <cell r="E232" t="str">
            <v>M2</v>
          </cell>
          <cell r="F232">
            <v>132.08000000000001</v>
          </cell>
        </row>
        <row r="233">
          <cell r="A233" t="str">
            <v>SINAPI 103316</v>
          </cell>
          <cell r="D233" t="str">
            <v>ALVENARIA DE VEDAÇÃO DE BLOCOS VAZADOS DE CONCRETO DE 9X19X39 CM (ESPESSURA 9 CM) E ARGAMASSA DE ASSENTAMENTO COM PREPARO EM BETONEIRA. AF_12/2021</v>
          </cell>
          <cell r="E233" t="str">
            <v>M2</v>
          </cell>
          <cell r="F233">
            <v>83.8</v>
          </cell>
        </row>
        <row r="234">
          <cell r="A234" t="str">
            <v>SINAPI 103317</v>
          </cell>
          <cell r="D234" t="str">
            <v>ALVENARIA DE VEDAÇÃO DE BLOCOS VAZADOS DE CONCRETO DE 9X19X39 CM (ESPESSURA 9 CM) E ARGAMASSA DE ASSENTAMENTO COM PREPARO MANUAL. AF_12/2021</v>
          </cell>
          <cell r="E234" t="str">
            <v>M2</v>
          </cell>
          <cell r="F234">
            <v>84.83</v>
          </cell>
        </row>
        <row r="235">
          <cell r="A235" t="str">
            <v>SINAPI 101166</v>
          </cell>
          <cell r="D235" t="str">
            <v>ALVENARIA DE EMBASAMENTO COM BLOCO ESTRUTURAL DE CERÂMICA, DE 14X19X29CM E ARGAMASSA DE ASSENTAMENTO COM PREPARO EM BETONEIRA. AF_05/2020</v>
          </cell>
          <cell r="E235" t="str">
            <v>M3</v>
          </cell>
          <cell r="F235">
            <v>691.01</v>
          </cell>
        </row>
        <row r="236">
          <cell r="A236" t="str">
            <v>SINAPI 101165</v>
          </cell>
          <cell r="D236" t="str">
            <v>ALVENARIA DE EMBASAMENTO COM BLOCO ESTRUTURAL DE CONCRETO, DE 14X19X29CM E ARGAMASSA DE ASSENTAMENTO COM PREPARO EM BETONEIRA. AF_05/2020</v>
          </cell>
          <cell r="E236" t="str">
            <v>M3</v>
          </cell>
          <cell r="F236">
            <v>1077.44</v>
          </cell>
        </row>
        <row r="237">
          <cell r="A237" t="str">
            <v>SINAPI 101163</v>
          </cell>
          <cell r="D237" t="str">
            <v>ALVENARIA DE VEDAÇÃO COM BLOCO DE VIDRO VAZADO, TIPO VENEZIANA, DE 6X20X20CM E ARGAMASSA DE ASSENTAMENTO COM PREPARO EM BETONEIRA. AF_05/2020</v>
          </cell>
          <cell r="E237" t="str">
            <v>M2</v>
          </cell>
          <cell r="F237">
            <v>616.41999999999996</v>
          </cell>
        </row>
        <row r="238">
          <cell r="A238" t="str">
            <v>SINAPI 101164</v>
          </cell>
          <cell r="D238" t="str">
            <v>ALVENARIA DE VEDAÇÃO COM BLOCO DE VIDRO, TIPO CANELADO, DE 8X19X19CM E ARGAMASSA DE ASSENTAMENTO COM PREPARO EM BETONEIRA. AF_05/2020</v>
          </cell>
          <cell r="E238" t="str">
            <v>M2</v>
          </cell>
          <cell r="F238">
            <v>626.30999999999995</v>
          </cell>
        </row>
        <row r="239">
          <cell r="A239" t="str">
            <v>SINAPI 101162</v>
          </cell>
          <cell r="D239" t="str">
            <v>ALVENARIA DE VEDAÇÃO COM ELEMENTO VAZADO DE CERÂMICA (COBOGÓ) DE 7X20X20CM E ARGAMASSA DE ASSENTAMENTO COM PREPARO EM BETONEIRA. AF_05/2020</v>
          </cell>
          <cell r="E239" t="str">
            <v>M2</v>
          </cell>
          <cell r="F239">
            <v>161.62</v>
          </cell>
        </row>
        <row r="240">
          <cell r="A240" t="str">
            <v>SINAPI 101161</v>
          </cell>
          <cell r="D240" t="str">
            <v>ALVENARIA DE VEDAÇÃO COM ELEMENTO VAZADO DE CONCRETO (COBOGÓ) DE 7X50X50CM E ARGAMASSA DE ASSENTAMENTO COM PREPARO EM BETONEIRA. AF_05/2020</v>
          </cell>
          <cell r="E240" t="str">
            <v>M2</v>
          </cell>
          <cell r="F240">
            <v>249.09</v>
          </cell>
        </row>
        <row r="241">
          <cell r="A241" t="str">
            <v>SINAPI 101160</v>
          </cell>
          <cell r="D241" t="str">
            <v>ALVENARIA DE VEDAÇÃO DE BLOCO DE SOLO-CIMENTO (TIJOLO ECOLÓGICO) DE 7X15X30CM (ESPESSURA 15CM). AF_05/2020</v>
          </cell>
          <cell r="E241" t="str">
            <v>M2</v>
          </cell>
          <cell r="F241">
            <v>0</v>
          </cell>
        </row>
        <row r="242">
          <cell r="A242" t="str">
            <v>SINAPI 101159</v>
          </cell>
          <cell r="D242" t="str">
            <v>ALVENARIA DE VEDAÇÃO DE BLOCOS CERÂMICOS MACIÇOS DE 5X10X20CM (ESPESSURA 10CM) E ARGAMASSA DE ASSENTAMENTO COM PREPARO EM BETONEIRA. AF_05/2020</v>
          </cell>
          <cell r="E242" t="str">
            <v>M2</v>
          </cell>
          <cell r="F242">
            <v>142.02000000000001</v>
          </cell>
        </row>
        <row r="243">
          <cell r="A243" t="str">
            <v>SINAPI 101154</v>
          </cell>
          <cell r="D243" t="str">
            <v>ALVENARIA DE VEDAÇÃO DE BLOCOS DE CONCRETO CELULAR DE 10X30X60CM (ESPESSURA 10CM) E ARGAMASSA DE ASSENTAMENTO COM PREPARO EM BETONEIRA. AF_05/2020</v>
          </cell>
          <cell r="E243" t="str">
            <v>M2</v>
          </cell>
          <cell r="F243">
            <v>134.25</v>
          </cell>
        </row>
        <row r="244">
          <cell r="A244" t="str">
            <v>SINAPI 101155</v>
          </cell>
          <cell r="D244" t="str">
            <v>ALVENARIA DE VEDAÇÃO DE BLOCOS DE CONCRETO CELULAR DE 15X30X60CM (ESPESSURA 15CM) E ARGAMASSA DE ASSENTAMENTO COM PREPARO EM BETONEIRA. AF_05/2020</v>
          </cell>
          <cell r="E244" t="str">
            <v>M2</v>
          </cell>
          <cell r="F244">
            <v>187.85</v>
          </cell>
        </row>
        <row r="245">
          <cell r="A245" t="str">
            <v>SINAPI 101156</v>
          </cell>
          <cell r="D245" t="str">
            <v>ALVENARIA DE VEDAÇÃO DE BLOCOS DE CONCRETO CELULAR DE 20X30X60CM (ESPESSURA 20CM) E ARGAMASSA DE ASSENTAMENTO COM PREPARO EM BETONEIRA. AF_05/2020</v>
          </cell>
          <cell r="E245" t="str">
            <v>M2</v>
          </cell>
          <cell r="F245">
            <v>275.18</v>
          </cell>
        </row>
        <row r="246">
          <cell r="A246" t="str">
            <v>SINAPI 101158</v>
          </cell>
          <cell r="D246" t="str">
            <v>ALVENARIA DE VEDAÇÃO DE BLOCOS DE GESSO DE 10X50X66CM (ESPESSURA 10CM). AF_05/2020</v>
          </cell>
          <cell r="E246" t="str">
            <v>M2</v>
          </cell>
          <cell r="F246">
            <v>87.41</v>
          </cell>
        </row>
        <row r="247">
          <cell r="A247" t="str">
            <v>SINAPI 101157</v>
          </cell>
          <cell r="D247" t="str">
            <v>ALVENARIA DE VEDAÇÃO DE BLOCOS DE GESSO DE 7X50X66CM (ESPESSURA 7CM). AF_05/2020</v>
          </cell>
          <cell r="E247" t="str">
            <v>M2</v>
          </cell>
          <cell r="F247">
            <v>66.930000000000007</v>
          </cell>
        </row>
        <row r="248">
          <cell r="A248" t="str">
            <v>SINAPI 87382</v>
          </cell>
          <cell r="D248" t="str">
            <v>ARGAMASSA INDUSTRIALIZADA MULTIUSO PARA REVESTIMENTOS E ASSENTAMENTO DA ALVENARIA, PREPARO COM MISTURADOR DE EIXO HORIZONTAL DE 160 KG. AF_08/2019</v>
          </cell>
          <cell r="E248" t="str">
            <v>M3</v>
          </cell>
          <cell r="F248">
            <v>1485.76</v>
          </cell>
        </row>
        <row r="249">
          <cell r="A249" t="str">
            <v>SINAPI 87383</v>
          </cell>
          <cell r="D249" t="str">
            <v>ARGAMASSA INDUSTRIALIZADA MULTIUSO PARA REVESTIMENTOS E ASSENTAMENTO DA ALVENARIA, PREPARO COM MISTURADOR DE EIXO HORIZONTAL DE 300 KG. AF_08/2019</v>
          </cell>
          <cell r="E249" t="str">
            <v>M3</v>
          </cell>
          <cell r="F249">
            <v>1474.23</v>
          </cell>
        </row>
        <row r="250">
          <cell r="A250" t="str">
            <v>SINAPI 87384</v>
          </cell>
          <cell r="D250" t="str">
            <v>ARGAMASSA INDUSTRIALIZADA MULTIUSO PARA REVESTIMENTOS E ASSENTAMENTO DA ALVENARIA, PREPARO COM MISTURADOR DE EIXO HORIZONTAL DE 600 KG. AF_08/2019</v>
          </cell>
          <cell r="E250" t="str">
            <v>M3</v>
          </cell>
          <cell r="F250">
            <v>1458.43</v>
          </cell>
        </row>
        <row r="251">
          <cell r="A251" t="str">
            <v>SINAPI 87398</v>
          </cell>
          <cell r="D251" t="str">
            <v>ARGAMASSA INDUSTRIALIZADA MULTIUSO PARA REVESTIMENTOS E ASSENTAMENTO DA ALVENARIA, PREPARO MANUAL. AF_08/2019</v>
          </cell>
          <cell r="E251" t="str">
            <v>M3</v>
          </cell>
          <cell r="F251">
            <v>1680.23</v>
          </cell>
        </row>
        <row r="252">
          <cell r="A252" t="str">
            <v>SINAPI 87395</v>
          </cell>
          <cell r="D252" t="str">
            <v>ARGAMASSA INDUSTRIALIZADA PARA CHAPISCO COLANTE, PREPARO COM MISTURADOR DE EIXO HORIZONTAL DE 160 KG. AF_08/2019</v>
          </cell>
          <cell r="E252" t="str">
            <v>M3</v>
          </cell>
          <cell r="F252">
            <v>2879.78</v>
          </cell>
        </row>
        <row r="253">
          <cell r="A253" t="str">
            <v>SINAPI 87396</v>
          </cell>
          <cell r="D253" t="str">
            <v>ARGAMASSA INDUSTRIALIZADA PARA CHAPISCO COLANTE, PREPARO COM MISTURADOR DE EIXO HORIZONTAL DE 300 KG. AF_08/2019</v>
          </cell>
          <cell r="E253" t="str">
            <v>M3</v>
          </cell>
          <cell r="F253">
            <v>2887.5</v>
          </cell>
        </row>
        <row r="254">
          <cell r="A254" t="str">
            <v>SINAPI 87397</v>
          </cell>
          <cell r="D254" t="str">
            <v>ARGAMASSA INDUSTRIALIZADA PARA CHAPISCO COLANTE, PREPARO COM MISTURADOR DE EIXO HORIZONTAL DE 600 KG. AF_08/2019</v>
          </cell>
          <cell r="E254" t="str">
            <v>M3</v>
          </cell>
          <cell r="F254">
            <v>2894.72</v>
          </cell>
        </row>
        <row r="255">
          <cell r="A255" t="str">
            <v>SINAPI 87402</v>
          </cell>
          <cell r="D255" t="str">
            <v>ARGAMASSA INDUSTRIALIZADA PARA CHAPISCO COLANTE, PREPARO MANUAL. AF_08/2019</v>
          </cell>
          <cell r="E255" t="str">
            <v>M3</v>
          </cell>
          <cell r="F255">
            <v>3126.04</v>
          </cell>
        </row>
        <row r="256">
          <cell r="A256" t="str">
            <v>SINAPI 87391</v>
          </cell>
          <cell r="D256" t="str">
            <v>ARGAMASSA INDUSTRIALIZADA PARA CHAPISCO ROLADO, PREPARO COM MISTURADOR DE EIXO HORIZONTAL DE 160 KG. AF_08/2019</v>
          </cell>
          <cell r="E256" t="str">
            <v>M3</v>
          </cell>
          <cell r="F256">
            <v>4521.96</v>
          </cell>
        </row>
        <row r="257">
          <cell r="A257" t="str">
            <v>SINAPI 87393</v>
          </cell>
          <cell r="D257" t="str">
            <v>ARGAMASSA INDUSTRIALIZADA PARA CHAPISCO ROLADO, PREPARO COM MISTURADOR DE EIXO HORIZONTAL DE 300 KG. AF_08/2019</v>
          </cell>
          <cell r="E257" t="str">
            <v>M3</v>
          </cell>
          <cell r="F257">
            <v>4551.74</v>
          </cell>
        </row>
        <row r="258">
          <cell r="A258" t="str">
            <v>SINAPI 87394</v>
          </cell>
          <cell r="D258" t="str">
            <v>ARGAMASSA INDUSTRIALIZADA PARA CHAPISCO ROLADO, PREPARO COM MISTURADOR DE EIXO HORIZONTAL DE 600 KG. AF_08/2019</v>
          </cell>
          <cell r="E258" t="str">
            <v>M3</v>
          </cell>
          <cell r="F258">
            <v>4580.0200000000004</v>
          </cell>
        </row>
        <row r="259">
          <cell r="A259" t="str">
            <v>SINAPI 87401</v>
          </cell>
          <cell r="D259" t="str">
            <v>ARGAMASSA INDUSTRIALIZADA PARA CHAPISCO ROLADO, PREPARO MANUAL. AF_08/2019</v>
          </cell>
          <cell r="E259" t="str">
            <v>M3</v>
          </cell>
          <cell r="F259">
            <v>4801.84</v>
          </cell>
        </row>
        <row r="260">
          <cell r="A260" t="str">
            <v>SINAPI 87407</v>
          </cell>
          <cell r="D260" t="str">
            <v>ARGAMASSA INDUSTRIALIZADA PARA REVESTIMENTOS, MISTURA E PROJEÇÃO DE 1,5 M³/H DE ARGAMASSA. AF_08/2019</v>
          </cell>
          <cell r="E260" t="str">
            <v>M3</v>
          </cell>
          <cell r="F260">
            <v>1524.12</v>
          </cell>
        </row>
        <row r="261">
          <cell r="A261" t="str">
            <v>SINAPI 87408</v>
          </cell>
          <cell r="D261" t="str">
            <v>ARGAMASSA INDUSTRIALIZADA PARA REVESTIMENTOS, MISTURA E PROJEÇÃO DE 2 M³/H DE ARGAMASSA. AF_08/2019</v>
          </cell>
          <cell r="E261" t="str">
            <v>M3</v>
          </cell>
          <cell r="F261">
            <v>1504.77</v>
          </cell>
        </row>
        <row r="262">
          <cell r="A262" t="str">
            <v>SINAPI 87404</v>
          </cell>
          <cell r="D262" t="str">
            <v>ARGAMASSA PARA REVESTIMENTO DECORATIVO MONOCAMADA (MONOCAPA), MISTURA E PROJEÇÃO DE 1,5 M3/H DE ARGAMASSA. AF_08/2019</v>
          </cell>
          <cell r="E262" t="str">
            <v>M3</v>
          </cell>
          <cell r="F262">
            <v>4259.55</v>
          </cell>
        </row>
        <row r="263">
          <cell r="A263" t="str">
            <v>SINAPI 87405</v>
          </cell>
          <cell r="D263" t="str">
            <v>ARGAMASSA PARA REVESTIMENTO DECORATIVO MONOCAMADA (MONOCAPA), MISTURA E PROJEÇÃO DE 2 M3/H DE ARGAMASSA. AF_08/2019</v>
          </cell>
          <cell r="E263" t="str">
            <v>M3</v>
          </cell>
          <cell r="F263">
            <v>4255.28</v>
          </cell>
        </row>
        <row r="264">
          <cell r="A264" t="str">
            <v>SINAPI 87388</v>
          </cell>
          <cell r="D264" t="str">
            <v>ARGAMASSA PARA REVESTIMENTO DECORATIVO MONOCAMADA (MONOCAPA), PREPARO COM MISTURADOR DE EIXO HORIZONTAL DE 160 KG. AF_08/2019</v>
          </cell>
          <cell r="E264" t="str">
            <v>M3</v>
          </cell>
          <cell r="F264">
            <v>4069.26</v>
          </cell>
        </row>
        <row r="265">
          <cell r="A265" t="str">
            <v>SINAPI 87389</v>
          </cell>
          <cell r="D265" t="str">
            <v>ARGAMASSA PARA REVESTIMENTO DECORATIVO MONOCAMADA (MONOCAPA), PREPARO COM MISTURADOR DE EIXO HORIZONTAL DE 300 KG. AF_08/2019</v>
          </cell>
          <cell r="E265" t="str">
            <v>M3</v>
          </cell>
          <cell r="F265">
            <v>4075.53</v>
          </cell>
        </row>
        <row r="266">
          <cell r="A266" t="str">
            <v>SINAPI 87390</v>
          </cell>
          <cell r="D266" t="str">
            <v>ARGAMASSA PARA REVESTIMENTO DECORATIVO MONOCAMADA (MONOCAPA), PREPARO COM MISTURADOR DE EIXO HORIZONTAL DE 600 KG. AF_08/2019</v>
          </cell>
          <cell r="E266" t="str">
            <v>M3</v>
          </cell>
          <cell r="F266">
            <v>4086.69</v>
          </cell>
        </row>
        <row r="267">
          <cell r="A267" t="str">
            <v>SINAPI 87385</v>
          </cell>
          <cell r="D267" t="str">
            <v>ARGAMASSA PRONTA PARA CONTRAPISO, PREPARO COM MISTURADOR DE EIXO HORIZONTAL DE 160 KG. AF_08/2019</v>
          </cell>
          <cell r="E267" t="str">
            <v>M3</v>
          </cell>
          <cell r="F267">
            <v>1725.66</v>
          </cell>
        </row>
        <row r="268">
          <cell r="A268" t="str">
            <v>SINAPI 87386</v>
          </cell>
          <cell r="D268" t="str">
            <v>ARGAMASSA PRONTA PARA CONTRAPISO, PREPARO COM MISTURADOR DE EIXO HORIZONTAL DE 300 KG. AF_08/2019</v>
          </cell>
          <cell r="E268" t="str">
            <v>M3</v>
          </cell>
          <cell r="F268">
            <v>1706.99</v>
          </cell>
        </row>
        <row r="269">
          <cell r="A269" t="str">
            <v>SINAPI 87387</v>
          </cell>
          <cell r="D269" t="str">
            <v>ARGAMASSA PRONTA PARA CONTRAPISO, PREPARO COM MISTURADOR DE EIXO HORIZONTAL DE 600 KG. AF_08/2019</v>
          </cell>
          <cell r="E269" t="str">
            <v>M3</v>
          </cell>
          <cell r="F269">
            <v>1692.02</v>
          </cell>
        </row>
        <row r="270">
          <cell r="A270" t="str">
            <v>SINAPI 87399</v>
          </cell>
          <cell r="D270" t="str">
            <v>ARGAMASSA PRONTA PARA CONTRAPISO, PREPARO MANUAL. AF_08/2019</v>
          </cell>
          <cell r="E270" t="str">
            <v>M3</v>
          </cell>
          <cell r="F270">
            <v>1919.66</v>
          </cell>
        </row>
        <row r="271">
          <cell r="A271" t="str">
            <v>SINAPI 88627</v>
          </cell>
          <cell r="D271" t="str">
            <v>ARGAMASSA TRAÇO 1:0,5:4,5 (EM VOLUME DE CIMENTO, CAL E AREIA MÉDIA ÚMIDA) PARA ASSENTAMENTO DE ALVENARIA, PREPARO MANUAL. AF_08/2019</v>
          </cell>
          <cell r="E271" t="str">
            <v>M3</v>
          </cell>
          <cell r="F271">
            <v>740.37</v>
          </cell>
        </row>
        <row r="272">
          <cell r="A272" t="str">
            <v>SINAPI 100463</v>
          </cell>
          <cell r="D272" t="str">
            <v>ARGAMASSA TRAÇO 1:0,5:4,5 (EM VOLUME DE CIMENTO, CAL E AREIA MÉDIA ÚMIDA), PREPARO MECÂNICO COM BETONEIRA 250 L. AF_08/2019</v>
          </cell>
          <cell r="E272" t="str">
            <v>M3</v>
          </cell>
          <cell r="F272">
            <v>0</v>
          </cell>
        </row>
        <row r="273">
          <cell r="A273" t="str">
            <v>SINAPI 88626</v>
          </cell>
          <cell r="D273" t="str">
            <v>ARGAMASSA TRAÇO 1:0,5:4,5 (EM VOLUME DE CIMENTO, CAL E AREIA MÉDIA ÚMIDA), PREPARO MECÂNICO COM BETONEIRA 400 L. AF_08/2019</v>
          </cell>
          <cell r="E273" t="str">
            <v>M3</v>
          </cell>
          <cell r="F273">
            <v>648.15</v>
          </cell>
        </row>
        <row r="274">
          <cell r="A274" t="str">
            <v>SINAPI 100488</v>
          </cell>
          <cell r="D274" t="str">
            <v>ARGAMASSA TRAÇO 1:0,5:4,5 (EM VOLUME DE CIMENTO, CAL E AREIA MÉDIA ÚMIDA), PREPARO MECÂNICO COM BETONEIRA 600 L. AF_08/2019</v>
          </cell>
          <cell r="E274" t="str">
            <v>M3</v>
          </cell>
          <cell r="F274">
            <v>636.13</v>
          </cell>
        </row>
        <row r="275">
          <cell r="A275" t="str">
            <v>SINAPI 100464</v>
          </cell>
          <cell r="D275" t="str">
            <v>ARGAMASSA TRAÇO 1:0,5:4,5 (EM VOLUME DE CIMENTO, CAL E AREIA MÉDIA ÚMIDA), PREPARO MECÂNICO COM MISTURADOR DE EIXO HORIZONTAL DE 160 KG. AF_08/2019</v>
          </cell>
          <cell r="E275" t="str">
            <v>M3</v>
          </cell>
          <cell r="F275">
            <v>678.19</v>
          </cell>
        </row>
        <row r="276">
          <cell r="A276" t="str">
            <v>SINAPI 100465</v>
          </cell>
          <cell r="D276" t="str">
            <v>ARGAMASSA TRAÇO 1:0,5:4,5 (EM VOLUME DE CIMENTO, CAL E AREIA MÉDIA ÚMIDA), PREPARO MECÂNICO COM MISTURADOR DE EIXO HORIZONTAL DE 300 KG. AF_08/2019</v>
          </cell>
          <cell r="E276" t="str">
            <v>M3</v>
          </cell>
          <cell r="F276">
            <v>633.24</v>
          </cell>
        </row>
        <row r="277">
          <cell r="A277" t="str">
            <v>SINAPI 100466</v>
          </cell>
          <cell r="D277" t="str">
            <v>ARGAMASSA TRAÇO 1:0,5:4,5 (EM VOLUME DE CIMENTO, CAL E AREIA MÉDIA ÚMIDA), PREPARO MECÂNICO COM MISTURADOR DE EIXO HORIZONTAL DE 600 KG. AF_08/2019</v>
          </cell>
          <cell r="E277" t="str">
            <v>M3</v>
          </cell>
          <cell r="F277">
            <v>609.39</v>
          </cell>
        </row>
        <row r="278">
          <cell r="A278" t="str">
            <v>SINAPI 87368</v>
          </cell>
          <cell r="D278" t="str">
            <v>ARGAMASSA TRAÇO 1:1,5:7,5 (EM VOLUME DE CIMENTO, CAL E AREIA MÉDIA ÚMIDA) PARA EMBOÇO/MASSA ÚNICA/ASSENTAMENTO DE ALVENARIA DE VEDAÇÃO, PREPARO MANUAL. AF_08/2019</v>
          </cell>
          <cell r="E278" t="str">
            <v>M3</v>
          </cell>
          <cell r="F278">
            <v>779.41</v>
          </cell>
        </row>
        <row r="279">
          <cell r="A279" t="str">
            <v>SINAPI 100450</v>
          </cell>
          <cell r="D279" t="str">
            <v>ARGAMASSA TRAÇO 1:1,5:7,5 (EM VOLUME DE CIMENTO, CAL E AREIA MÉDIA ÚMIDA) PARA EMBOÇO/MASSA ÚNICA/ASSENTAMENTO DE ALVENARIA DE VEDAÇÃO, PREPARO MECÂNICO COM BETONEIRA 250 L. AF_08/2019</v>
          </cell>
          <cell r="E279" t="str">
            <v>M3</v>
          </cell>
          <cell r="F279">
            <v>0</v>
          </cell>
        </row>
        <row r="280">
          <cell r="A280" t="str">
            <v>SINAPI 87289</v>
          </cell>
          <cell r="D280" t="str">
            <v>ARGAMASSA TRAÇO 1:1,5:7,5 (EM VOLUME DE CIMENTO, CAL E AREIA MÉDIA ÚMIDA) PARA EMBOÇO/MASSA ÚNICA/ASSENTAMENTO DE ALVENARIA DE VEDAÇÃO, PREPARO MECÂNICO COM BETONEIRA 400 L. AF_08/2019</v>
          </cell>
          <cell r="E280" t="str">
            <v>M3</v>
          </cell>
          <cell r="F280">
            <v>666.07</v>
          </cell>
        </row>
        <row r="281">
          <cell r="A281" t="str">
            <v>SINAPI 87290</v>
          </cell>
          <cell r="D281" t="str">
            <v>ARGAMASSA TRAÇO 1:1,5:7,5 (EM VOLUME DE CIMENTO, CAL E AREIA MÉDIA ÚMIDA) PARA EMBOÇO/MASSA ÚNICA/ASSENTAMENTO DE ALVENARIA DE VEDAÇÃO, PREPARO MECÂNICO COM BETONEIRA 600 L. AF_08/2019</v>
          </cell>
          <cell r="E281" t="str">
            <v>M3</v>
          </cell>
          <cell r="F281">
            <v>652.47</v>
          </cell>
        </row>
        <row r="282">
          <cell r="A282" t="str">
            <v>SINAPI 87333</v>
          </cell>
          <cell r="D282" t="str">
            <v>ARGAMASSA TRAÇO 1:1,5:7,5 (EM VOLUME DE CIMENTO, CAL E AREIA MÉDIA ÚMIDA) PARA EMBOÇO/MASSA ÚNICA/ASSENTAMENTO DE ALVENARIA DE VEDAÇÃO, PREPARO MECÂNICO COM MISTURADOR DE EIXO HORIZONTAL DE 300 KG. AF_08/2019</v>
          </cell>
          <cell r="E282" t="str">
            <v>M3</v>
          </cell>
          <cell r="F282">
            <v>670.61</v>
          </cell>
        </row>
        <row r="283">
          <cell r="A283" t="str">
            <v>SINAPI 87334</v>
          </cell>
          <cell r="D283" t="str">
            <v>ARGAMASSA TRAÇO 1:1,5:7,5 (EM VOLUME DE CIMENTO, CAL E AREIA MÉDIA ÚMIDA) PARA EMBOÇO/MASSA ÚNICA/ASSENTAMENTO DE ALVENARIA DE VEDAÇÃO, PREPARO MECÂNICO COM MISTURADOR DE EIXO HORIZONTAL DE 600 KG. AF_08/2019</v>
          </cell>
          <cell r="E283" t="str">
            <v>M3</v>
          </cell>
          <cell r="F283">
            <v>625.04999999999995</v>
          </cell>
        </row>
        <row r="284">
          <cell r="A284" t="str">
            <v>SINAPI 105515</v>
          </cell>
          <cell r="D284" t="str">
            <v>ARGAMASSA TRAÇO 1:1,93 (EM VOLUME DE CIMENTO E AREIA MÉDIA ÚMIDA), FCK 20MPA, PREPARO MECÂNICO COM MISTURADOR DUPLO HORIZONTAL DE ALTA TURBULÊNCIA. AF_03/2020</v>
          </cell>
          <cell r="E284" t="str">
            <v>M3</v>
          </cell>
          <cell r="F284">
            <v>906.13</v>
          </cell>
        </row>
        <row r="285">
          <cell r="A285" t="str">
            <v>SINAPI 87367</v>
          </cell>
          <cell r="D285" t="str">
            <v>ARGAMASSA TRAÇO 1:1:6 (EM VOLUME DE CIMENTO, CAL E AREIA MÉDIA ÚMIDA) PARA EMBOÇO/MASSA ÚNICA/ASSENTAMENTO DE ALVENARIA DE VEDAÇÃO, PREPARO MANUAL. AF_08/2019</v>
          </cell>
          <cell r="E285" t="str">
            <v>M3</v>
          </cell>
          <cell r="F285">
            <v>791.18</v>
          </cell>
        </row>
        <row r="286">
          <cell r="A286" t="str">
            <v>SINAPI 100449</v>
          </cell>
          <cell r="D286" t="str">
            <v>ARGAMASSA TRAÇO 1:1:6 (EM VOLUME DE CIMENTO, CAL E AREIA MÉDIA ÚMIDA) PARA EMBOÇO/MASSA ÚNICA/ASSENTAMENTO DE ALVENARIA DE VEDAÇÃO, PREPARO MECÂNICO COM BETONEIRA 250 L. AF_08/2019</v>
          </cell>
          <cell r="E286" t="str">
            <v>M3</v>
          </cell>
          <cell r="F286">
            <v>0</v>
          </cell>
        </row>
        <row r="287">
          <cell r="A287" t="str">
            <v>SINAPI 87286</v>
          </cell>
          <cell r="D287" t="str">
            <v>ARGAMASSA TRAÇO 1:1:6 (EM VOLUME DE CIMENTO, CAL E AREIA MÉDIA ÚMIDA) PARA EMBOÇO/MASSA ÚNICA/ASSENTAMENTO DE ALVENARIA DE VEDAÇÃO, PREPARO MECÂNICO COM BETONEIRA 400 L. AF_08/2019</v>
          </cell>
          <cell r="E287" t="str">
            <v>M3</v>
          </cell>
          <cell r="F287">
            <v>682.67</v>
          </cell>
        </row>
        <row r="288">
          <cell r="A288" t="str">
            <v>SINAPI 87287</v>
          </cell>
          <cell r="D288" t="str">
            <v>ARGAMASSA TRAÇO 1:1:6 (EM VOLUME DE CIMENTO, CAL E AREIA MÉDIA ÚMIDA) PARA EMBOÇO/MASSA ÚNICA/ASSENTAMENTO DE ALVENARIA DE VEDAÇÃO, PREPARO MECÂNICO COM BETONEIRA 600 L. AF_08/2019</v>
          </cell>
          <cell r="E288" t="str">
            <v>M3</v>
          </cell>
          <cell r="F288">
            <v>659.58</v>
          </cell>
        </row>
        <row r="289">
          <cell r="A289" t="str">
            <v>SINAPI 87331</v>
          </cell>
          <cell r="D289" t="str">
            <v>ARGAMASSA TRAÇO 1:1:6 (EM VOLUME DE CIMENTO, CAL E AREIA MÉDIA ÚMIDA) PARA EMBOÇO/MASSA ÚNICA/ASSENTAMENTO DE ALVENARIA DE VEDAÇÃO, PREPARO MECÂNICO COM MISTURADOR DE EIXO HORIZONTAL DE 300 KG. AF_08/2019</v>
          </cell>
          <cell r="E289" t="str">
            <v>M3</v>
          </cell>
          <cell r="F289">
            <v>708.75</v>
          </cell>
        </row>
        <row r="290">
          <cell r="A290" t="str">
            <v>SINAPI 87332</v>
          </cell>
          <cell r="D290" t="str">
            <v>ARGAMASSA TRAÇO 1:1:6 (EM VOLUME DE CIMENTO, CAL E AREIA MÉDIA ÚMIDA) PARA EMBOÇO/MASSA ÚNICA/ASSENTAMENTO DE ALVENARIA DE VEDAÇÃO, PREPARO MECÂNICO COM MISTURADOR DE EIXO HORIZONTAL DE 600 KG. AF_08/2019</v>
          </cell>
          <cell r="E290" t="str">
            <v>M3</v>
          </cell>
          <cell r="F290">
            <v>634.55999999999995</v>
          </cell>
        </row>
        <row r="291">
          <cell r="A291" t="str">
            <v>SINAPI 87369</v>
          </cell>
          <cell r="D291" t="str">
            <v>ARGAMASSA TRAÇO 1:2:8 (EM VOLUME DE CIMENTO, CAL E AREIA MÉDIA ÚMIDA) PARA EMBOÇO/MASSA ÚNICA/ASSENTAMENTO DE ALVENARIA DE VEDAÇÃO, PREPARO MANUAL. AF_08/2019</v>
          </cell>
          <cell r="E291" t="str">
            <v>M3</v>
          </cell>
          <cell r="F291">
            <v>798.89</v>
          </cell>
        </row>
        <row r="292">
          <cell r="A292" t="str">
            <v>SINAPI 100451</v>
          </cell>
          <cell r="D292" t="str">
            <v>ARGAMASSA TRAÇO 1:2:8 (EM VOLUME DE CIMENTO, CAL E AREIA MÉDIA ÚMIDA) PARA EMBOÇO/MASSA ÚNICA/ASSENTAMENTO DE ALVENARIA DE VEDAÇÃO, PREPARO MECÂNICO COM BETONEIRA 250 L. AF_08/2019</v>
          </cell>
          <cell r="E292" t="str">
            <v>M3</v>
          </cell>
          <cell r="F292">
            <v>0</v>
          </cell>
        </row>
        <row r="293">
          <cell r="A293" t="str">
            <v>SINAPI 87292</v>
          </cell>
          <cell r="D293" t="str">
            <v>ARGAMASSA TRAÇO 1:2:8 (EM VOLUME DE CIMENTO, CAL E AREIA MÉDIA ÚMIDA) PARA EMBOÇO/MASSA ÚNICA/ASSENTAMENTO DE ALVENARIA DE VEDAÇÃO, PREPARO MECÂNICO COM BETONEIRA 400 L. AF_08/2019</v>
          </cell>
          <cell r="E293" t="str">
            <v>M3</v>
          </cell>
          <cell r="F293">
            <v>681.05</v>
          </cell>
        </row>
        <row r="294">
          <cell r="A294" t="str">
            <v>SINAPI 87335</v>
          </cell>
          <cell r="D294" t="str">
            <v>ARGAMASSA TRAÇO 1:2:8 (EM VOLUME DE CIMENTO, CAL E AREIA MÉDIA ÚMIDA) PARA EMBOÇO/MASSA ÚNICA/ASSENTAMENTO DE ALVENARIA DE VEDAÇÃO, PREPARO MECÂNICO COM MISTURADOR DE EIXO HORIZONTAL DE 300 KG. AF_08/2019</v>
          </cell>
          <cell r="E294" t="str">
            <v>M3</v>
          </cell>
          <cell r="F294">
            <v>662.38</v>
          </cell>
        </row>
        <row r="295">
          <cell r="A295" t="str">
            <v>SINAPI 87336</v>
          </cell>
          <cell r="D295" t="str">
            <v>ARGAMASSA TRAÇO 1:2:8 (EM VOLUME DE CIMENTO, CAL E AREIA MÉDIA ÚMIDA) PARA EMBOÇO/MASSA ÚNICA/ASSENTAMENTO DE ALVENARIA DE VEDAÇÃO, PREPARO MECÂNICO COM MISTURADOR DE EIXO HORIZONTAL DE 600 KG. AF_08/2019</v>
          </cell>
          <cell r="E295" t="str">
            <v>M3</v>
          </cell>
          <cell r="F295">
            <v>645.41999999999996</v>
          </cell>
        </row>
        <row r="296">
          <cell r="A296" t="str">
            <v>SINAPI 87370</v>
          </cell>
          <cell r="D296" t="str">
            <v>ARGAMASSA TRAÇO 1:2:9 (EM VOLUME DE CIMENTO, CAL E AREIA MÉDIA ÚMIDA) PARA EMBOÇO/MASSA ÚNICA/ASSENTAMENTO DE ALVENARIA DE VEDAÇÃO, PREPARO MANUAL. AF_08/2019</v>
          </cell>
          <cell r="E296" t="str">
            <v>M3</v>
          </cell>
          <cell r="F296">
            <v>773.91</v>
          </cell>
        </row>
        <row r="297">
          <cell r="A297" t="str">
            <v>SINAPI 100452</v>
          </cell>
          <cell r="D297" t="str">
            <v>ARGAMASSA TRAÇO 1:2:9 (EM VOLUME DE CIMENTO, CAL E AREIA MÉDIA ÚMIDA) PARA EMBOÇO/MASSA ÚNICA/ASSENTAMENTO DE ALVENARIA DE VEDAÇÃO, PREPARO MECÂNICO COM BETONEIRA 250 L. AF_08/2019</v>
          </cell>
          <cell r="E297" t="str">
            <v>M3</v>
          </cell>
          <cell r="F297">
            <v>0</v>
          </cell>
        </row>
        <row r="298">
          <cell r="A298" t="str">
            <v>SINAPI 88715</v>
          </cell>
          <cell r="D298" t="str">
            <v>ARGAMASSA TRAÇO 1:2:9 (EM VOLUME DE CIMENTO, CAL E AREIA MÉDIA ÚMIDA) PARA EMBOÇO/MASSA ÚNICA/ASSENTAMENTO DE ALVENARIA DE VEDAÇÃO, PREPARO MECÂNICO COM BETONEIRA 400 L. AF_08/2019</v>
          </cell>
          <cell r="E298" t="str">
            <v>M3</v>
          </cell>
          <cell r="F298">
            <v>648.28</v>
          </cell>
        </row>
        <row r="299">
          <cell r="A299" t="str">
            <v>SINAPI 87294</v>
          </cell>
          <cell r="D299" t="str">
            <v>ARGAMASSA TRAÇO 1:2:9 (EM VOLUME DE CIMENTO, CAL E AREIA MÉDIA ÚMIDA) PARA EMBOÇO/MASSA ÚNICA/ASSENTAMENTO DE ALVENARIA DE VEDAÇÃO, PREPARO MECÂNICO COM BETONEIRA 600 L. AF_08/2019</v>
          </cell>
          <cell r="E299" t="str">
            <v>M3</v>
          </cell>
          <cell r="F299">
            <v>652.52</v>
          </cell>
        </row>
        <row r="300">
          <cell r="A300" t="str">
            <v>SINAPI 87337</v>
          </cell>
          <cell r="D300" t="str">
            <v>ARGAMASSA TRAÇO 1:2:9 (EM VOLUME DE CIMENTO, CAL E AREIA MÉDIA ÚMIDA) PARA EMBOÇO/MASSA ÚNICA/ASSENTAMENTO DE ALVENARIA DE VEDAÇÃO, PREPARO MECÂNICO COM MISTURADOR DE EIXO HORIZONTAL DE 300 KG. AF_08/2019</v>
          </cell>
          <cell r="E300" t="str">
            <v>M3</v>
          </cell>
          <cell r="F300">
            <v>657.58</v>
          </cell>
        </row>
        <row r="301">
          <cell r="A301" t="str">
            <v>SINAPI 100487</v>
          </cell>
          <cell r="D301" t="str">
            <v>ARGAMASSA TRAÇO 1:2:9 (EM VOLUME DE CIMENTO, CAL E AREIA MÉDIA ÚMIDA) PARA EMBOÇO/MASSA ÚNICA/ASSENTAMENTO DE ALVENARIA DE VEDAÇÃO, PREPARO MECÂNICO COM MISTURADOR DE EIXO HORIZONTAL DE 600 KG. AF_08/2019</v>
          </cell>
          <cell r="E301" t="str">
            <v>M3</v>
          </cell>
          <cell r="F301">
            <v>615.96</v>
          </cell>
        </row>
        <row r="302">
          <cell r="A302" t="str">
            <v>SINAPI 87380</v>
          </cell>
          <cell r="D302" t="str">
            <v>ARGAMASSA TRAÇO 1:3 (EM VOLUME DE CIMENTO E AREIA GROSSA ÚMIDA) COM ADIÇÃO DE EMULSÃO POLIMÉRICA PARA CHAPISCO ROLADO, PREPARO MANUAL. AF_08/2019</v>
          </cell>
          <cell r="E302" t="str">
            <v>M3</v>
          </cell>
          <cell r="F302">
            <v>3178.23</v>
          </cell>
        </row>
        <row r="303">
          <cell r="A303" t="str">
            <v>SINAPI 100461</v>
          </cell>
          <cell r="D303" t="str">
            <v>ARGAMASSA TRAÇO 1:3 (EM VOLUME DE CIMENTO E AREIA GROSSA ÚMIDA) COM ADIÇÃO DE EMULSÃO POLIMÉRICA PARA CHAPISCO ROLADO, PREPARO MECÂNICO COM BETONEIRA 250 L. AF_08/2019</v>
          </cell>
          <cell r="E303" t="str">
            <v>M3</v>
          </cell>
          <cell r="F303">
            <v>0</v>
          </cell>
        </row>
        <row r="304">
          <cell r="A304" t="str">
            <v>SINAPI 87322</v>
          </cell>
          <cell r="D304" t="str">
            <v>ARGAMASSA TRAÇO 1:3 (EM VOLUME DE CIMENTO E AREIA GROSSA ÚMIDA) COM ADIÇÃO DE EMULSÃO POLIMÉRICA PARA CHAPISCO ROLADO, PREPARO MECÂNICO COM BETONEIRA 400 L. AF_08/2019</v>
          </cell>
          <cell r="E304" t="str">
            <v>M3</v>
          </cell>
          <cell r="F304">
            <v>3088.43</v>
          </cell>
        </row>
        <row r="305">
          <cell r="A305" t="str">
            <v>SINAPI 87323</v>
          </cell>
          <cell r="D305" t="str">
            <v>ARGAMASSA TRAÇO 1:3 (EM VOLUME DE CIMENTO E AREIA GROSSA ÚMIDA) COM ADIÇÃO DE EMULSÃO POLIMÉRICA PARA CHAPISCO ROLADO, PREPARO MECÂNICO COM BETONEIRA 600 L. AF_08/2019</v>
          </cell>
          <cell r="E305" t="str">
            <v>M3</v>
          </cell>
          <cell r="F305">
            <v>3079.27</v>
          </cell>
        </row>
        <row r="306">
          <cell r="A306" t="str">
            <v>SINAPI 87360</v>
          </cell>
          <cell r="D306" t="str">
            <v>ARGAMASSA TRAÇO 1:3 (EM VOLUME DE CIMENTO E AREIA GROSSA ÚMIDA) COM ADIÇÃO DE EMULSÃO POLIMÉRICA PARA CHAPISCO ROLADO, PREPARO MECÂNICO COM MISTURADOR DE EIXO HORIZONTAL DE 160 KG. AF_08/2019</v>
          </cell>
          <cell r="E306" t="str">
            <v>M3</v>
          </cell>
          <cell r="F306">
            <v>3072.17</v>
          </cell>
        </row>
        <row r="307">
          <cell r="A307" t="str">
            <v>SINAPI 87361</v>
          </cell>
          <cell r="D307" t="str">
            <v>ARGAMASSA TRAÇO 1:3 (EM VOLUME DE CIMENTO E AREIA GROSSA ÚMIDA) COM ADIÇÃO DE EMULSÃO POLIMÉRICA PARA CHAPISCO ROLADO, PREPARO MECÂNICO COM MISTURADOR DE EIXO HORIZONTAL DE 300 KG. AF_08/2019</v>
          </cell>
          <cell r="E307" t="str">
            <v>M3</v>
          </cell>
          <cell r="F307">
            <v>3014.42</v>
          </cell>
        </row>
        <row r="308">
          <cell r="A308" t="str">
            <v>SINAPI 87362</v>
          </cell>
          <cell r="D308" t="str">
            <v>ARGAMASSA TRAÇO 1:3 (EM VOLUME DE CIMENTO E AREIA GROSSA ÚMIDA) COM ADIÇÃO DE EMULSÃO POLIMÉRICA PARA CHAPISCO ROLADO, PREPARO MECÂNICO COM MISTURADOR DE EIXO HORIZONTAL DE 600 KG. AF_08/2019</v>
          </cell>
          <cell r="E308" t="str">
            <v>M3</v>
          </cell>
          <cell r="F308">
            <v>3002.85</v>
          </cell>
        </row>
        <row r="309">
          <cell r="A309" t="str">
            <v>SINAPI 87377</v>
          </cell>
          <cell r="D309" t="str">
            <v>ARGAMASSA TRAÇO 1:3 (EM VOLUME DE CIMENTO E AREIA GROSSA ÚMIDA) PARA CHAPISCO CONVENCIONAL, PREPARO MANUAL. AF_08/2019</v>
          </cell>
          <cell r="E309" t="str">
            <v>M3</v>
          </cell>
          <cell r="F309">
            <v>731.01</v>
          </cell>
        </row>
        <row r="310">
          <cell r="A310" t="str">
            <v>SINAPI 100458</v>
          </cell>
          <cell r="D310" t="str">
            <v>ARGAMASSA TRAÇO 1:3 (EM VOLUME DE CIMENTO E AREIA GROSSA ÚMIDA) PARA CHAPISCO CONVENCIONAL, PREPARO MECÂNICO COM BETONEIRA 250 L. AF_08/2019</v>
          </cell>
          <cell r="E310" t="str">
            <v>M3</v>
          </cell>
          <cell r="F310">
            <v>0</v>
          </cell>
        </row>
        <row r="311">
          <cell r="A311" t="str">
            <v>SINAPI 87313</v>
          </cell>
          <cell r="D311" t="str">
            <v>ARGAMASSA TRAÇO 1:3 (EM VOLUME DE CIMENTO E AREIA GROSSA ÚMIDA) PARA CHAPISCO CONVENCIONAL, PREPARO MECÂNICO COM BETONEIRA 400 L. AF_08/2019</v>
          </cell>
          <cell r="E311" t="str">
            <v>M3</v>
          </cell>
          <cell r="F311">
            <v>605.20000000000005</v>
          </cell>
        </row>
        <row r="312">
          <cell r="A312" t="str">
            <v>SINAPI 87314</v>
          </cell>
          <cell r="D312" t="str">
            <v>ARGAMASSA TRAÇO 1:3 (EM VOLUME DE CIMENTO E AREIA GROSSA ÚMIDA) PARA CHAPISCO CONVENCIONAL, PREPARO MECÂNICO COM BETONEIRA 600 L. AF_08/2019</v>
          </cell>
          <cell r="E312" t="str">
            <v>M3</v>
          </cell>
          <cell r="F312">
            <v>593.21</v>
          </cell>
        </row>
        <row r="313">
          <cell r="A313" t="str">
            <v>SINAPI 87352</v>
          </cell>
          <cell r="D313" t="str">
            <v>ARGAMASSA TRAÇO 1:3 (EM VOLUME DE CIMENTO E AREIA GROSSA ÚMIDA) PARA CHAPISCO CONVENCIONAL, PREPARO MECÂNICO COM MISTURADOR DE EIXO HORIZONTAL DE 160 KG. AF_08/2019</v>
          </cell>
          <cell r="E313" t="str">
            <v>M3</v>
          </cell>
          <cell r="F313">
            <v>701.16</v>
          </cell>
        </row>
        <row r="314">
          <cell r="A314" t="str">
            <v>SINAPI 87353</v>
          </cell>
          <cell r="D314" t="str">
            <v>ARGAMASSA TRAÇO 1:3 (EM VOLUME DE CIMENTO E AREIA GROSSA ÚMIDA) PARA CHAPISCO CONVENCIONAL, PREPARO MECÂNICO COM MISTURADOR DE EIXO HORIZONTAL DE 300 KG. AF_08/2019</v>
          </cell>
          <cell r="E314" t="str">
            <v>M3</v>
          </cell>
          <cell r="F314">
            <v>610.5</v>
          </cell>
        </row>
        <row r="315">
          <cell r="A315" t="str">
            <v>SINAPI 87354</v>
          </cell>
          <cell r="D315" t="str">
            <v>ARGAMASSA TRAÇO 1:3 (EM VOLUME DE CIMENTO E AREIA GROSSA ÚMIDA) PARA CHAPISCO CONVENCIONAL, PREPARO MECÂNICO COM MISTURADOR DE EIXO HORIZONTAL DE 600 KG. AF_08/2019</v>
          </cell>
          <cell r="E315" t="str">
            <v>M3</v>
          </cell>
          <cell r="F315">
            <v>568.16</v>
          </cell>
        </row>
        <row r="316">
          <cell r="A316" t="str">
            <v>SINAPI 100480</v>
          </cell>
          <cell r="D316" t="str">
            <v>ARGAMASSA TRAÇO 1:3 (EM VOLUME DE CIMENTO E AREIA MÉDIA ÚMIDA) COM ADIÇÃO DE IMPERMEABILIZANTE, PREPARO MANUAL. AF_08/2019</v>
          </cell>
          <cell r="E316" t="str">
            <v>M3</v>
          </cell>
          <cell r="F316">
            <v>877.52</v>
          </cell>
        </row>
        <row r="317">
          <cell r="A317" t="str">
            <v>SINAPI 100476</v>
          </cell>
          <cell r="D317" t="str">
            <v>ARGAMASSA TRAÇO 1:3 (EM VOLUME DE CIMENTO E AREIA MÉDIA ÚMIDA) COM ADIÇÃO DE IMPERMEABILIZANTE, PREPARO MECÂNICO COM BETONEIRA 250 L. AF_08/2019</v>
          </cell>
          <cell r="E317" t="str">
            <v>M3</v>
          </cell>
          <cell r="F317">
            <v>0</v>
          </cell>
        </row>
        <row r="318">
          <cell r="A318" t="str">
            <v>SINAPI 100475</v>
          </cell>
          <cell r="D318" t="str">
            <v>ARGAMASSA TRAÇO 1:3 (EM VOLUME DE CIMENTO E AREIA MÉDIA ÚMIDA) COM ADIÇÃO DE IMPERMEABILIZANTE, PREPARO MECÂNICO COM BETONEIRA 400 L. AF_08/2019</v>
          </cell>
          <cell r="E318" t="str">
            <v>M3</v>
          </cell>
          <cell r="F318">
            <v>780.48</v>
          </cell>
        </row>
        <row r="319">
          <cell r="A319" t="str">
            <v>SINAPI 100491</v>
          </cell>
          <cell r="D319" t="str">
            <v>ARGAMASSA TRAÇO 1:3 (EM VOLUME DE CIMENTO E AREIA MÉDIA ÚMIDA) COM ADIÇÃO DE IMPERMEABILIZANTE, PREPARO MECÂNICO COM BETONEIRA 600 L. AF_08/2019</v>
          </cell>
          <cell r="E319" t="str">
            <v>M3</v>
          </cell>
          <cell r="F319">
            <v>777.11</v>
          </cell>
        </row>
        <row r="320">
          <cell r="A320" t="str">
            <v>SINAPI 100477</v>
          </cell>
          <cell r="D320" t="str">
            <v>ARGAMASSA TRAÇO 1:3 (EM VOLUME DE CIMENTO E AREIA MÉDIA ÚMIDA) COM ADIÇÃO DE IMPERMEABILIZANTE, PREPARO MECÂNICO COM MISTURADOR DE EIXO HORIZONTAL DE 160 KG. AF_08/2019</v>
          </cell>
          <cell r="E320" t="str">
            <v>M3</v>
          </cell>
          <cell r="F320">
            <v>855.09</v>
          </cell>
        </row>
        <row r="321">
          <cell r="A321" t="str">
            <v>SINAPI 100478</v>
          </cell>
          <cell r="D321" t="str">
            <v>ARGAMASSA TRAÇO 1:3 (EM VOLUME DE CIMENTO E AREIA MÉDIA ÚMIDA) COM ADIÇÃO DE IMPERMEABILIZANTE, PREPARO MECÂNICO COM MISTURADOR DE EIXO HORIZONTAL DE 300 KG. AF_08/2019</v>
          </cell>
          <cell r="E321" t="str">
            <v>M3</v>
          </cell>
          <cell r="F321">
            <v>766.29</v>
          </cell>
        </row>
        <row r="322">
          <cell r="A322" t="str">
            <v>SINAPI 100479</v>
          </cell>
          <cell r="D322" t="str">
            <v>ARGAMASSA TRAÇO 1:3 (EM VOLUME DE CIMENTO E AREIA MÉDIA ÚMIDA) COM ADIÇÃO DE IMPERMEABILIZANTE, PREPARO MECÂNICO COM MISTURADOR DE EIXO HORIZONTAL DE 600 KG. AF_08/2019</v>
          </cell>
          <cell r="E322" t="str">
            <v>M3</v>
          </cell>
          <cell r="F322">
            <v>744.79</v>
          </cell>
        </row>
        <row r="323">
          <cell r="A323" t="str">
            <v>SINAPI 87372</v>
          </cell>
          <cell r="D323" t="str">
            <v>ARGAMASSA TRAÇO 1:3 (EM VOLUME DE CIMENTO E AREIA MÉDIA ÚMIDA) PARA CONTRAPISO, PREPARO MANUAL. AF_08/2019</v>
          </cell>
          <cell r="E323" t="str">
            <v>M3</v>
          </cell>
          <cell r="F323">
            <v>903.3</v>
          </cell>
        </row>
        <row r="324">
          <cell r="A324" t="str">
            <v>SINAPI 100453</v>
          </cell>
          <cell r="D324" t="str">
            <v>ARGAMASSA TRAÇO 1:3 (EM VOLUME DE CIMENTO E AREIA MÉDIA ÚMIDA) PARA CONTRAPISO, PREPARO MECÂNICO COM BETONEIRA 250 L. AF_08/2019</v>
          </cell>
          <cell r="E324" t="str">
            <v>M3</v>
          </cell>
          <cell r="F324">
            <v>0</v>
          </cell>
        </row>
        <row r="325">
          <cell r="A325" t="str">
            <v>SINAPI 87298</v>
          </cell>
          <cell r="D325" t="str">
            <v>ARGAMASSA TRAÇO 1:3 (EM VOLUME DE CIMENTO E AREIA MÉDIA ÚMIDA) PARA CONTRAPISO, PREPARO MECÂNICO COM BETONEIRA 400 L. AF_08/2019</v>
          </cell>
          <cell r="E325" t="str">
            <v>M3</v>
          </cell>
          <cell r="F325">
            <v>772.44</v>
          </cell>
        </row>
        <row r="326">
          <cell r="A326" t="str">
            <v>SINAPI 87299</v>
          </cell>
          <cell r="D326" t="str">
            <v>ARGAMASSA TRAÇO 1:3 (EM VOLUME DE CIMENTO E AREIA MÉDIA ÚMIDA) PARA CONTRAPISO, PREPARO MECÂNICO COM BETONEIRA 600 L. AF_08/2019</v>
          </cell>
          <cell r="E326" t="str">
            <v>M3</v>
          </cell>
          <cell r="F326">
            <v>538.92999999999995</v>
          </cell>
        </row>
        <row r="327">
          <cell r="A327" t="str">
            <v>SINAPI 87339</v>
          </cell>
          <cell r="D327" t="str">
            <v>ARGAMASSA TRAÇO 1:3 (EM VOLUME DE CIMENTO E AREIA MÉDIA ÚMIDA) PARA CONTRAPISO, PREPARO MECÂNICO COM MISTURADOR DE EIXO HORIZONTAL DE 160 KG. AF_08/2019</v>
          </cell>
          <cell r="E327" t="str">
            <v>M3</v>
          </cell>
          <cell r="F327">
            <v>916.84</v>
          </cell>
        </row>
        <row r="328">
          <cell r="A328" t="str">
            <v>SINAPI 87340</v>
          </cell>
          <cell r="D328" t="str">
            <v>ARGAMASSA TRAÇO 1:3 (EM VOLUME DE CIMENTO E AREIA MÉDIA ÚMIDA) PARA CONTRAPISO, PREPARO MECÂNICO COM MISTURADOR DE EIXO HORIZONTAL DE 300 KG. AF_08/2019</v>
          </cell>
          <cell r="E328" t="str">
            <v>M3</v>
          </cell>
          <cell r="F328">
            <v>771.06</v>
          </cell>
        </row>
        <row r="329">
          <cell r="A329" t="str">
            <v>SINAPI 87341</v>
          </cell>
          <cell r="D329" t="str">
            <v>ARGAMASSA TRAÇO 1:3 (EM VOLUME DE CIMENTO E AREIA MÉDIA ÚMIDA) PARA CONTRAPISO, PREPARO MECÂNICO COM MISTURADOR DE EIXO HORIZONTAL DE 600 KG. AF_08/2019</v>
          </cell>
          <cell r="E329" t="str">
            <v>M3</v>
          </cell>
          <cell r="F329">
            <v>732.08</v>
          </cell>
        </row>
        <row r="330">
          <cell r="A330" t="str">
            <v>SINAPI 88629</v>
          </cell>
          <cell r="D330" t="str">
            <v>ARGAMASSA TRAÇO 1:3 (EM VOLUME DE CIMENTO E AREIA MÉDIA ÚMIDA), PREPARO MANUAL. AF_08/2019</v>
          </cell>
          <cell r="E330" t="str">
            <v>M3</v>
          </cell>
          <cell r="F330">
            <v>742.25</v>
          </cell>
        </row>
        <row r="331">
          <cell r="A331" t="str">
            <v>SINAPI 100467</v>
          </cell>
          <cell r="D331" t="str">
            <v>ARGAMASSA TRAÇO 1:3 (EM VOLUME DE CIMENTO E AREIA MÉDIA ÚMIDA), PREPARO MECÂNICO COM BETONEIRA 250 L. AF_08/2019</v>
          </cell>
          <cell r="E331" t="str">
            <v>M3</v>
          </cell>
          <cell r="F331">
            <v>0</v>
          </cell>
        </row>
        <row r="332">
          <cell r="A332" t="str">
            <v>SINAPI 88628</v>
          </cell>
          <cell r="D332" t="str">
            <v>ARGAMASSA TRAÇO 1:3 (EM VOLUME DE CIMENTO E AREIA MÉDIA ÚMIDA), PREPARO MECÂNICO COM BETONEIRA 400 L. AF_08/2019</v>
          </cell>
          <cell r="E332" t="str">
            <v>M3</v>
          </cell>
          <cell r="F332">
            <v>642.96</v>
          </cell>
        </row>
        <row r="333">
          <cell r="A333" t="str">
            <v>SINAPI 100489</v>
          </cell>
          <cell r="D333" t="str">
            <v>ARGAMASSA TRAÇO 1:3 (EM VOLUME DE CIMENTO E AREIA MÉDIA ÚMIDA), PREPARO MECÂNICO COM BETONEIRA 600 L. AF_08/2019</v>
          </cell>
          <cell r="E333" t="str">
            <v>M3</v>
          </cell>
          <cell r="F333">
            <v>638.62</v>
          </cell>
        </row>
        <row r="334">
          <cell r="A334" t="str">
            <v>SINAPI 100468</v>
          </cell>
          <cell r="D334" t="str">
            <v>ARGAMASSA TRAÇO 1:3 (EM VOLUME DE CIMENTO E AREIA MÉDIA ÚMIDA), PREPARO MECÂNICO COM MISTURADOR DE EIXO HORIZONTAL DE 160 KG. AF_08/2019</v>
          </cell>
          <cell r="E334" t="str">
            <v>M3</v>
          </cell>
          <cell r="F334">
            <v>781.26</v>
          </cell>
        </row>
        <row r="335">
          <cell r="A335" t="str">
            <v>SINAPI 100469</v>
          </cell>
          <cell r="D335" t="str">
            <v>ARGAMASSA TRAÇO 1:3 (EM VOLUME DE CIMENTO E AREIA MÉDIA ÚMIDA), PREPARO MECÂNICO COM MISTURADOR DE EIXO HORIZONTAL DE 300 KG. AF_08/2019</v>
          </cell>
          <cell r="E335" t="str">
            <v>M3</v>
          </cell>
          <cell r="F335">
            <v>631.92999999999995</v>
          </cell>
        </row>
        <row r="336">
          <cell r="A336" t="str">
            <v>SINAPI 100470</v>
          </cell>
          <cell r="D336" t="str">
            <v>ARGAMASSA TRAÇO 1:3 (EM VOLUME DE CIMENTO E AREIA MÉDIA ÚMIDA), PREPARO MECÂNICO COM MISTURADOR DE EIXO HORIZONTAL DE 600 KG. AF_08/2019</v>
          </cell>
          <cell r="E336" t="str">
            <v>M3</v>
          </cell>
          <cell r="F336">
            <v>587.13</v>
          </cell>
        </row>
        <row r="337">
          <cell r="A337" t="str">
            <v>SINAPI 87371</v>
          </cell>
          <cell r="D337" t="str">
            <v>ARGAMASSA TRAÇO 1:3:12 (EM VOLUME DE CIMENTO, CAL E AREIA MÉDIA ÚMIDA) PARA EMBOÇO/MASSA ÚNICA/ASSENTAMENTO DE ALVENARIA DE VEDAÇÃO, PREPARO MANUAL. AF_08/2019</v>
          </cell>
          <cell r="E337" t="str">
            <v>M3</v>
          </cell>
          <cell r="F337">
            <v>765.93</v>
          </cell>
        </row>
        <row r="338">
          <cell r="A338" t="str">
            <v>SINAPI 87295</v>
          </cell>
          <cell r="D338" t="str">
            <v>ARGAMASSA TRAÇO 1:3:12 (EM VOLUME DE CIMENTO, CAL E AREIA MÉDIA ÚMIDA) PARA EMBOÇO/MASSA ÚNICA/ASSENTAMENTO DE ALVENARIA DE VEDAÇÃO, PREPARO MECÂNICO COM BETONEIRA 400 L. AF_08/2019</v>
          </cell>
          <cell r="E338" t="str">
            <v>M3</v>
          </cell>
          <cell r="F338">
            <v>675.96</v>
          </cell>
        </row>
        <row r="339">
          <cell r="A339" t="str">
            <v>SINAPI 87296</v>
          </cell>
          <cell r="D339" t="str">
            <v>ARGAMASSA TRAÇO 1:3:12 (EM VOLUME DE CIMENTO, CAL E AREIA MÉDIA ÚMIDA) PARA EMBOÇO/MASSA ÚNICA/ASSENTAMENTO DE ALVENARIA DE VEDAÇÃO, PREPARO MECÂNICO COM BETONEIRA 600 L. AF_08/2019</v>
          </cell>
          <cell r="E339" t="str">
            <v>M3</v>
          </cell>
          <cell r="F339">
            <v>640.73</v>
          </cell>
        </row>
        <row r="340">
          <cell r="A340" t="str">
            <v>SINAPI 87338</v>
          </cell>
          <cell r="D340" t="str">
            <v>ARGAMASSA TRAÇO 1:3:12 (EM VOLUME DE CIMENTO, CAL E AREIA MÉDIA ÚMIDA) PARA EMBOÇO/MASSA ÚNICA/ASSENTAMENTO DE ALVENARIA DE VEDAÇÃO, PREPARO MECÂNICO COM MISTURADOR DE EIXO HORIZONTAL DE 600 KG. AF_08/2019</v>
          </cell>
          <cell r="E340" t="str">
            <v>M3</v>
          </cell>
          <cell r="F340">
            <v>637.51</v>
          </cell>
        </row>
        <row r="341">
          <cell r="A341" t="str">
            <v>SINAPI 88630</v>
          </cell>
          <cell r="D341" t="str">
            <v>ARGAMASSA TRAÇO 1:4 (CIMENTO E AREIA MÉDIA), PREPARO MECÂNICO COM BETONEIRA 400 L. AF_08/2019</v>
          </cell>
          <cell r="E341" t="str">
            <v>M3</v>
          </cell>
          <cell r="F341">
            <v>570.99</v>
          </cell>
        </row>
        <row r="342">
          <cell r="A342" t="str">
            <v>SINAPI 87381</v>
          </cell>
          <cell r="D342" t="str">
            <v>ARGAMASSA TRAÇO 1:4 (EM VOLUME DE CIMENTO E AREIA GROSSA ÚMIDA) COM ADIÇÃO DE EMULSÃO POLIMÉRICA PARA CHAPISCO ROLADO, PREPARO MANUAL. AF_08/2019</v>
          </cell>
          <cell r="E342" t="str">
            <v>M3</v>
          </cell>
          <cell r="F342">
            <v>3121.77</v>
          </cell>
        </row>
        <row r="343">
          <cell r="A343" t="str">
            <v>SINAPI 100462</v>
          </cell>
          <cell r="D343" t="str">
            <v>ARGAMASSA TRAÇO 1:4 (EM VOLUME DE CIMENTO E AREIA GROSSA ÚMIDA) COM ADIÇÃO DE EMULSÃO POLIMÉRICA PARA CHAPISCO ROLADO, PREPARO MECÂNICO COM BETONEIRA 250 L. AF_08/2019</v>
          </cell>
          <cell r="E343" t="str">
            <v>M3</v>
          </cell>
          <cell r="F343">
            <v>0</v>
          </cell>
        </row>
        <row r="344">
          <cell r="A344" t="str">
            <v>SINAPI 87325</v>
          </cell>
          <cell r="D344" t="str">
            <v>ARGAMASSA TRAÇO 1:4 (EM VOLUME DE CIMENTO E AREIA GROSSA ÚMIDA) COM ADIÇÃO DE EMULSÃO POLIMÉRICA PARA CHAPISCO ROLADO, PREPARO MECÂNICO COM BETONEIRA 400 L. AF_08/2019</v>
          </cell>
          <cell r="E344" t="str">
            <v>M3</v>
          </cell>
          <cell r="F344">
            <v>3017.41</v>
          </cell>
        </row>
        <row r="345">
          <cell r="A345" t="str">
            <v>SINAPI 87326</v>
          </cell>
          <cell r="D345" t="str">
            <v>ARGAMASSA TRAÇO 1:4 (EM VOLUME DE CIMENTO E AREIA GROSSA ÚMIDA) COM ADIÇÃO DE EMULSÃO POLIMÉRICA PARA CHAPISCO ROLADO, PREPARO MECÂNICO COM BETONEIRA 600 L. AF_08/2019</v>
          </cell>
          <cell r="E345" t="str">
            <v>M3</v>
          </cell>
          <cell r="F345">
            <v>3014.55</v>
          </cell>
        </row>
        <row r="346">
          <cell r="A346" t="str">
            <v>SINAPI 87363</v>
          </cell>
          <cell r="D346" t="str">
            <v>ARGAMASSA TRAÇO 1:4 (EM VOLUME DE CIMENTO E AREIA GROSSA ÚMIDA) COM ADIÇÃO DE EMULSÃO POLIMÉRICA PARA CHAPISCO ROLADO, PREPARO MECÂNICO COM MISTURADOR DE EIXO HORIZONTAL DE 300 KG. AF_08/2019</v>
          </cell>
          <cell r="E346" t="str">
            <v>M3</v>
          </cell>
          <cell r="F346">
            <v>3004.69</v>
          </cell>
        </row>
        <row r="347">
          <cell r="A347" t="str">
            <v>SINAPI 87364</v>
          </cell>
          <cell r="D347" t="str">
            <v>ARGAMASSA TRAÇO 1:4 (EM VOLUME DE CIMENTO E AREIA GROSSA ÚMIDA) COM ADIÇÃO DE EMULSÃO POLIMÉRICA PARA CHAPISCO ROLADO, PREPARO MECÂNICO COM MISTURADOR DE EIXO HORIZONTAL DE 600 KG. AF_08/2019</v>
          </cell>
          <cell r="E347" t="str">
            <v>M3</v>
          </cell>
          <cell r="F347">
            <v>2958.32</v>
          </cell>
        </row>
        <row r="348">
          <cell r="A348" t="str">
            <v>SINAPI 87378</v>
          </cell>
          <cell r="D348" t="str">
            <v>ARGAMASSA TRAÇO 1:4 (EM VOLUME DE CIMENTO E AREIA GROSSA ÚMIDA) PARA CHAPISCO CONVENCIONAL, PREPARO MANUAL. AF_08/2019</v>
          </cell>
          <cell r="E348" t="str">
            <v>M3</v>
          </cell>
          <cell r="F348">
            <v>672.64</v>
          </cell>
        </row>
        <row r="349">
          <cell r="A349" t="str">
            <v>SINAPI 100459</v>
          </cell>
          <cell r="D349" t="str">
            <v>ARGAMASSA TRAÇO 1:4 (EM VOLUME DE CIMENTO E AREIA GROSSA ÚMIDA) PARA CHAPISCO CONVENCIONAL, PREPARO MECÂNICO COM BETONEIRA 250 L. AF_08/2019</v>
          </cell>
          <cell r="E349" t="str">
            <v>M3</v>
          </cell>
          <cell r="F349">
            <v>0</v>
          </cell>
        </row>
        <row r="350">
          <cell r="A350" t="str">
            <v>SINAPI 87316</v>
          </cell>
          <cell r="D350" t="str">
            <v>ARGAMASSA TRAÇO 1:4 (EM VOLUME DE CIMENTO E AREIA GROSSA ÚMIDA) PARA CHAPISCO CONVENCIONAL, PREPARO MECÂNICO COM BETONEIRA 400 L. AF_08/2019</v>
          </cell>
          <cell r="E350" t="str">
            <v>M3</v>
          </cell>
          <cell r="F350">
            <v>562.89</v>
          </cell>
        </row>
        <row r="351">
          <cell r="A351" t="str">
            <v>SINAPI 87317</v>
          </cell>
          <cell r="D351" t="str">
            <v>ARGAMASSA TRAÇO 1:4 (EM VOLUME DE CIMENTO E AREIA GROSSA ÚMIDA) PARA CHAPISCO CONVENCIONAL, PREPARO MECÂNICO COM BETONEIRA 600 L. AF_08/2019</v>
          </cell>
          <cell r="E351" t="str">
            <v>M3</v>
          </cell>
          <cell r="F351">
            <v>542.48</v>
          </cell>
        </row>
        <row r="352">
          <cell r="A352" t="str">
            <v>SINAPI 87355</v>
          </cell>
          <cell r="D352" t="str">
            <v>ARGAMASSA TRAÇO 1:4 (EM VOLUME DE CIMENTO E AREIA GROSSA ÚMIDA) PARA CHAPISCO CONVENCIONAL, PREPARO MECÂNICO COM MISTURADOR DE EIXO HORIZONTAL DE 160 KG. AF_08/2019</v>
          </cell>
          <cell r="E352" t="str">
            <v>M3</v>
          </cell>
          <cell r="F352">
            <v>608.04999999999995</v>
          </cell>
        </row>
        <row r="353">
          <cell r="A353" t="str">
            <v>SINAPI 87356</v>
          </cell>
          <cell r="D353" t="str">
            <v>ARGAMASSA TRAÇO 1:4 (EM VOLUME DE CIMENTO E AREIA GROSSA ÚMIDA) PARA CHAPISCO CONVENCIONAL, PREPARO MECÂNICO COM MISTURADOR DE EIXO HORIZONTAL DE 300 KG. AF_08/2019</v>
          </cell>
          <cell r="E353" t="str">
            <v>M3</v>
          </cell>
          <cell r="F353">
            <v>547.29999999999995</v>
          </cell>
        </row>
        <row r="354">
          <cell r="A354" t="str">
            <v>SINAPI 87357</v>
          </cell>
          <cell r="D354" t="str">
            <v>ARGAMASSA TRAÇO 1:4 (EM VOLUME DE CIMENTO E AREIA GROSSA ÚMIDA) PARA CHAPISCO CONVENCIONAL, PREPARO MECÂNICO COM MISTURADOR DE EIXO HORIZONTAL DE 600 KG. AF_08/2019</v>
          </cell>
          <cell r="E354" t="str">
            <v>M3</v>
          </cell>
          <cell r="F354">
            <v>515.70000000000005</v>
          </cell>
        </row>
        <row r="355">
          <cell r="A355" t="str">
            <v>SINAPI 100486</v>
          </cell>
          <cell r="D355" t="str">
            <v>ARGAMASSA TRAÇO 1:4 (EM VOLUME DE CIMENTO E AREIA MÉDIA ÚMIDA) COM ADIÇÃO DE IMPERMEABILIZANTE, PREPARO MANUAL. AF_08/2019</v>
          </cell>
          <cell r="E355" t="str">
            <v>M3</v>
          </cell>
          <cell r="F355">
            <v>793.6</v>
          </cell>
        </row>
        <row r="356">
          <cell r="A356" t="str">
            <v>SINAPI 100482</v>
          </cell>
          <cell r="D356" t="str">
            <v>ARGAMASSA TRAÇO 1:4 (EM VOLUME DE CIMENTO E AREIA MÉDIA ÚMIDA) COM ADIÇÃO DE IMPERMEABILIZANTE, PREPARO MECÂNICO COM BETONEIRA 250 L. AF_08/2019</v>
          </cell>
          <cell r="E356" t="str">
            <v>M3</v>
          </cell>
          <cell r="F356">
            <v>0</v>
          </cell>
        </row>
        <row r="357">
          <cell r="A357" t="str">
            <v>SINAPI 100481</v>
          </cell>
          <cell r="D357" t="str">
            <v>ARGAMASSA TRAÇO 1:4 (EM VOLUME DE CIMENTO E AREIA MÉDIA ÚMIDA) COM ADIÇÃO DE IMPERMEABILIZANTE, PREPARO MECÂNICO COM BETONEIRA 400 L. AF_08/2019</v>
          </cell>
          <cell r="E357" t="str">
            <v>M3</v>
          </cell>
          <cell r="F357">
            <v>690.57</v>
          </cell>
        </row>
        <row r="358">
          <cell r="A358" t="str">
            <v>SINAPI 100492</v>
          </cell>
          <cell r="D358" t="str">
            <v>ARGAMASSA TRAÇO 1:4 (EM VOLUME DE CIMENTO E AREIA MÉDIA ÚMIDA) COM ADIÇÃO DE IMPERMEABILIZANTE, PREPARO MECÂNICO COM BETONEIRA 600 L. AF_08/2019</v>
          </cell>
          <cell r="E358" t="str">
            <v>M3</v>
          </cell>
          <cell r="F358">
            <v>687.79</v>
          </cell>
        </row>
        <row r="359">
          <cell r="A359" t="str">
            <v>SINAPI 100483</v>
          </cell>
          <cell r="D359" t="str">
            <v>ARGAMASSA TRAÇO 1:4 (EM VOLUME DE CIMENTO E AREIA MÉDIA ÚMIDA) COM ADIÇÃO DE IMPERMEABILIZANTE, PREPARO MECÂNICO COM MISTURADOR DE EIXO HORIZONTAL DE 160 KG. AF_08/2019</v>
          </cell>
          <cell r="E359" t="str">
            <v>M3</v>
          </cell>
          <cell r="F359">
            <v>745.73</v>
          </cell>
        </row>
        <row r="360">
          <cell r="A360" t="str">
            <v>SINAPI 100484</v>
          </cell>
          <cell r="D360" t="str">
            <v>ARGAMASSA TRAÇO 1:4 (EM VOLUME DE CIMENTO E AREIA MÉDIA ÚMIDA) COM ADIÇÃO DE IMPERMEABILIZANTE, PREPARO MECÂNICO COM MISTURADOR DE EIXO HORIZONTAL DE 300 KG. AF_08/2019</v>
          </cell>
          <cell r="E360" t="str">
            <v>M3</v>
          </cell>
          <cell r="F360">
            <v>689.6</v>
          </cell>
        </row>
        <row r="361">
          <cell r="A361" t="str">
            <v>SINAPI 100485</v>
          </cell>
          <cell r="D361" t="str">
            <v>ARGAMASSA TRAÇO 1:4 (EM VOLUME DE CIMENTO E AREIA MÉDIA ÚMIDA) COM ADIÇÃO DE IMPERMEABILIZANTE, PREPARO MECÂNICO COM MISTURADOR DE EIXO HORIZONTAL DE 600 KG. AF_08/2019</v>
          </cell>
          <cell r="E361" t="str">
            <v>M3</v>
          </cell>
          <cell r="F361">
            <v>664.51</v>
          </cell>
        </row>
        <row r="362">
          <cell r="A362" t="str">
            <v>SINAPI 87373</v>
          </cell>
          <cell r="D362" t="str">
            <v>ARGAMASSA TRAÇO 1:4 (EM VOLUME DE CIMENTO E AREIA MÉDIA ÚMIDA) PARA CONTRAPISO, PREPARO MANUAL. AF_08/2019</v>
          </cell>
          <cell r="E362" t="str">
            <v>M3</v>
          </cell>
          <cell r="F362">
            <v>823.51</v>
          </cell>
        </row>
        <row r="363">
          <cell r="A363" t="str">
            <v>SINAPI 100454</v>
          </cell>
          <cell r="D363" t="str">
            <v>ARGAMASSA TRAÇO 1:4 (EM VOLUME DE CIMENTO E AREIA MÉDIA ÚMIDA) PARA CONTRAPISO, PREPARO MECÂNICO COM BETONEIRA 250 L. AF_08/2019</v>
          </cell>
          <cell r="E363" t="str">
            <v>M3</v>
          </cell>
          <cell r="F363">
            <v>0</v>
          </cell>
        </row>
        <row r="364">
          <cell r="A364" t="str">
            <v>SINAPI 87301</v>
          </cell>
          <cell r="D364" t="str">
            <v>ARGAMASSA TRAÇO 1:4 (EM VOLUME DE CIMENTO E AREIA MÉDIA ÚMIDA) PARA CONTRAPISO, PREPARO MECÂNICO COM BETONEIRA 400 L. AF_08/2019</v>
          </cell>
          <cell r="E364" t="str">
            <v>M3</v>
          </cell>
          <cell r="F364">
            <v>712.97</v>
          </cell>
        </row>
        <row r="365">
          <cell r="A365" t="str">
            <v>SINAPI 87302</v>
          </cell>
          <cell r="D365" t="str">
            <v>ARGAMASSA TRAÇO 1:4 (EM VOLUME DE CIMENTO E AREIA MÉDIA ÚMIDA) PARA CONTRAPISO, PREPARO MECÂNICO COM BETONEIRA 600 L. AF_08/2019</v>
          </cell>
          <cell r="E365" t="str">
            <v>M3</v>
          </cell>
          <cell r="F365">
            <v>699.84</v>
          </cell>
        </row>
        <row r="366">
          <cell r="A366" t="str">
            <v>SINAPI 87342</v>
          </cell>
          <cell r="D366" t="str">
            <v>ARGAMASSA TRAÇO 1:4 (EM VOLUME DE CIMENTO E AREIA MÉDIA ÚMIDA) PARA CONTRAPISO, PREPARO MECÂNICO COM MISTURADOR DE EIXO HORIZONTAL DE 160 KG. AF_08/2019</v>
          </cell>
          <cell r="E366" t="str">
            <v>M3</v>
          </cell>
          <cell r="F366">
            <v>797.19</v>
          </cell>
        </row>
        <row r="367">
          <cell r="A367" t="str">
            <v>SINAPI 87343</v>
          </cell>
          <cell r="D367" t="str">
            <v>ARGAMASSA TRAÇO 1:4 (EM VOLUME DE CIMENTO E AREIA MÉDIA ÚMIDA) PARA CONTRAPISO, PREPARO MECÂNICO COM MISTURADOR DE EIXO HORIZONTAL DE 300 KG. AF_08/2019</v>
          </cell>
          <cell r="E367" t="str">
            <v>M3</v>
          </cell>
          <cell r="F367">
            <v>714.7</v>
          </cell>
        </row>
        <row r="368">
          <cell r="A368" t="str">
            <v>SINAPI 87344</v>
          </cell>
          <cell r="D368" t="str">
            <v>ARGAMASSA TRAÇO 1:4 (EM VOLUME DE CIMENTO E AREIA MÉDIA ÚMIDA) PARA CONTRAPISO, PREPARO MECÂNICO COM MISTURADOR DE EIXO HORIZONTAL DE 600 KG. AF_08/2019</v>
          </cell>
          <cell r="E368" t="str">
            <v>M3</v>
          </cell>
          <cell r="F368">
            <v>666.99</v>
          </cell>
        </row>
        <row r="369">
          <cell r="A369" t="str">
            <v>SINAPI 88631</v>
          </cell>
          <cell r="D369" t="str">
            <v>ARGAMASSA TRAÇO 1:4 (EM VOLUME DE CIMENTO E AREIA MÉDIA ÚMIDA), PREPARO MANUAL. AF_08/2019</v>
          </cell>
          <cell r="E369" t="str">
            <v>M3</v>
          </cell>
          <cell r="F369">
            <v>678.71</v>
          </cell>
        </row>
        <row r="370">
          <cell r="A370" t="str">
            <v>SINAPI 100471</v>
          </cell>
          <cell r="D370" t="str">
            <v>ARGAMASSA TRAÇO 1:4 (EM VOLUME DE CIMENTO E AREIA MÉDIA ÚMIDA), PREPARO MECÂNICO COM BETONEIRA 250 L. AF_08/2019</v>
          </cell>
          <cell r="E370" t="str">
            <v>M3</v>
          </cell>
          <cell r="F370">
            <v>0</v>
          </cell>
        </row>
        <row r="371">
          <cell r="A371" t="str">
            <v>SINAPI 100490</v>
          </cell>
          <cell r="D371" t="str">
            <v>ARGAMASSA TRAÇO 1:4 (EM VOLUME DE CIMENTO E AREIA MÉDIA ÚMIDA), PREPARO MECÂNICO COM BETONEIRA 600 L. AF_08/2019</v>
          </cell>
          <cell r="E371" t="str">
            <v>M3</v>
          </cell>
          <cell r="F371">
            <v>578.02</v>
          </cell>
        </row>
        <row r="372">
          <cell r="A372" t="str">
            <v>SINAPI 100472</v>
          </cell>
          <cell r="D372" t="str">
            <v>ARGAMASSA TRAÇO 1:4 (EM VOLUME DE CIMENTO E AREIA MÉDIA ÚMIDA), PREPARO MECÂNICO COM MISTURADOR DE EIXO HORIZONTAL DE 160 KG. AF_08/2019</v>
          </cell>
          <cell r="E372" t="str">
            <v>M3</v>
          </cell>
          <cell r="F372">
            <v>640.24</v>
          </cell>
        </row>
        <row r="373">
          <cell r="A373" t="str">
            <v>SINAPI 100473</v>
          </cell>
          <cell r="D373" t="str">
            <v>ARGAMASSA TRAÇO 1:4 (EM VOLUME DE CIMENTO E AREIA MÉDIA ÚMIDA), PREPARO MECÂNICO COM MISTURADOR DE EIXO HORIZONTAL DE 300 KG. AF_08/2019</v>
          </cell>
          <cell r="E373" t="str">
            <v>M3</v>
          </cell>
          <cell r="F373">
            <v>583.09</v>
          </cell>
        </row>
        <row r="374">
          <cell r="A374" t="str">
            <v>SINAPI 100474</v>
          </cell>
          <cell r="D374" t="str">
            <v>ARGAMASSA TRAÇO 1:4 (EM VOLUME DE CIMENTO E AREIA MÉDIA ÚMIDA), PREPARO MECÂNICO COM MISTURADOR DE EIXO HORIZONTAL DE 600 KG. AF_08/2019</v>
          </cell>
          <cell r="E374" t="str">
            <v>M3</v>
          </cell>
          <cell r="F374">
            <v>556.36</v>
          </cell>
        </row>
        <row r="375">
          <cell r="A375" t="str">
            <v>SINAPI 87379</v>
          </cell>
          <cell r="D375" t="str">
            <v>ARGAMASSA TRAÇO 1:5 (EM VOLUME DE CIMENTO E AREIA GROSSA ÚMIDA) COM ADIÇÃO DE EMULSÃO POLIMÉRICA PARA CHAPISCO ROLADO, PREPARO MANUAL. AF_08/2019</v>
          </cell>
          <cell r="E375" t="str">
            <v>M3</v>
          </cell>
          <cell r="F375">
            <v>3093.39</v>
          </cell>
        </row>
        <row r="376">
          <cell r="A376" t="str">
            <v>SINAPI 100460</v>
          </cell>
          <cell r="D376" t="str">
            <v>ARGAMASSA TRAÇO 1:5 (EM VOLUME DE CIMENTO E AREIA GROSSA ÚMIDA) COM ADIÇÃO DE EMULSÃO POLIMÉRICA PARA CHAPISCO ROLADO, PREPARO MECÂNICO COM BETONEIRA 250 L. AF_08/2019</v>
          </cell>
          <cell r="E376" t="str">
            <v>M3</v>
          </cell>
          <cell r="F376">
            <v>0</v>
          </cell>
        </row>
        <row r="377">
          <cell r="A377" t="str">
            <v>SINAPI 87319</v>
          </cell>
          <cell r="D377" t="str">
            <v>ARGAMASSA TRAÇO 1:5 (EM VOLUME DE CIMENTO E AREIA GROSSA ÚMIDA) COM ADIÇÃO DE EMULSÃO POLIMÉRICA PARA CHAPISCO ROLADO, PREPARO MECÂNICO COM BETONEIRA 400 L. AF_08/2019</v>
          </cell>
          <cell r="E377" t="str">
            <v>M3</v>
          </cell>
          <cell r="F377">
            <v>2989.29</v>
          </cell>
        </row>
        <row r="378">
          <cell r="A378" t="str">
            <v>SINAPI 87320</v>
          </cell>
          <cell r="D378" t="str">
            <v>ARGAMASSA TRAÇO 1:5 (EM VOLUME DE CIMENTO E AREIA GROSSA ÚMIDA) COM ADIÇÃO DE EMULSÃO POLIMÉRICA PARA CHAPISCO ROLADO, PREPARO MECÂNICO COM BETONEIRA 600 L. AF_08/2019</v>
          </cell>
          <cell r="E378" t="str">
            <v>M3</v>
          </cell>
          <cell r="F378">
            <v>2989.52</v>
          </cell>
        </row>
        <row r="379">
          <cell r="A379" t="str">
            <v>SINAPI 87358</v>
          </cell>
          <cell r="D379" t="str">
            <v>ARGAMASSA TRAÇO 1:5 (EM VOLUME DE CIMENTO E AREIA GROSSA ÚMIDA) COM ADIÇÃO DE EMULSÃO POLIMÉRICA PARA CHAPISCO ROLADO, PREPARO MECÂNICO COM MISTURADOR DE EIXO HORIZONTAL DE 300 KG. AF_08/2019</v>
          </cell>
          <cell r="E379" t="str">
            <v>M3</v>
          </cell>
          <cell r="F379">
            <v>2967.72</v>
          </cell>
        </row>
        <row r="380">
          <cell r="A380" t="str">
            <v>SINAPI 87359</v>
          </cell>
          <cell r="D380" t="str">
            <v>ARGAMASSA TRAÇO 1:5 (EM VOLUME DE CIMENTO E AREIA GROSSA ÚMIDA) COM ADIÇÃO DE EMULSÃO POLIMÉRICA PARA CHAPISCO ROLADO, PREPARO MECÂNICO COM MISTURADOR DE EIXO HORIZONTAL DE 600 KG. AF_08/2019</v>
          </cell>
          <cell r="E380" t="str">
            <v>M3</v>
          </cell>
          <cell r="F380">
            <v>2927.73</v>
          </cell>
        </row>
        <row r="381">
          <cell r="A381" t="str">
            <v>SINAPI 87376</v>
          </cell>
          <cell r="D381" t="str">
            <v>ARGAMASSA TRAÇO 1:5 (EM VOLUME DE CIMENTO E AREIA GROSSA ÚMIDA) PARA CHAPISCO CONVENCIONAL, PREPARO MANUAL. AF_08/2019</v>
          </cell>
          <cell r="E381" t="str">
            <v>M3</v>
          </cell>
          <cell r="F381">
            <v>642.32000000000005</v>
          </cell>
        </row>
        <row r="382">
          <cell r="A382" t="str">
            <v>SINAPI 100457</v>
          </cell>
          <cell r="D382" t="str">
            <v>ARGAMASSA TRAÇO 1:5 (EM VOLUME DE CIMENTO E AREIA GROSSA ÚMIDA) PARA CHAPISCO CONVENCIONAL, PREPARO MECÂNICO COM BETONEIRA 250 L. AF_08/2019</v>
          </cell>
          <cell r="E382" t="str">
            <v>M3</v>
          </cell>
          <cell r="F382">
            <v>0</v>
          </cell>
        </row>
        <row r="383">
          <cell r="A383" t="str">
            <v>SINAPI 87310</v>
          </cell>
          <cell r="D383" t="str">
            <v>ARGAMASSA TRAÇO 1:5 (EM VOLUME DE CIMENTO E AREIA GROSSA ÚMIDA) PARA CHAPISCO CONVENCIONAL, PREPARO MECÂNICO COM BETONEIRA 400 L. AF_08/2019</v>
          </cell>
          <cell r="E383" t="str">
            <v>M3</v>
          </cell>
          <cell r="F383">
            <v>521.27</v>
          </cell>
        </row>
        <row r="384">
          <cell r="A384" t="str">
            <v>SINAPI 87311</v>
          </cell>
          <cell r="D384" t="str">
            <v>ARGAMASSA TRAÇO 1:5 (EM VOLUME DE CIMENTO E AREIA GROSSA ÚMIDA) PARA CHAPISCO CONVENCIONAL, PREPARO MECÂNICO COM BETONEIRA 600 L. AF_08/2019</v>
          </cell>
          <cell r="E384" t="str">
            <v>M3</v>
          </cell>
          <cell r="F384">
            <v>507.46</v>
          </cell>
        </row>
        <row r="385">
          <cell r="A385" t="str">
            <v>SINAPI 87350</v>
          </cell>
          <cell r="D385" t="str">
            <v>ARGAMASSA TRAÇO 1:5 (EM VOLUME DE CIMENTO E AREIA GROSSA ÚMIDA) PARA CHAPISCO CONVENCIONAL, PREPARO MECÂNICO COM MISTURADOR DE EIXO HORIZONTAL DE 300 KG. AF_08/2019</v>
          </cell>
          <cell r="E385" t="str">
            <v>M3</v>
          </cell>
          <cell r="F385">
            <v>575.17999999999995</v>
          </cell>
        </row>
        <row r="386">
          <cell r="A386" t="str">
            <v>SINAPI 87351</v>
          </cell>
          <cell r="D386" t="str">
            <v>ARGAMASSA TRAÇO 1:5 (EM VOLUME DE CIMENTO E AREIA GROSSA ÚMIDA) PARA CHAPISCO CONVENCIONAL, PREPARO MECÂNICO COM MISTURADOR DE EIXO HORIZONTAL DE 600 KG. AF_08/2019</v>
          </cell>
          <cell r="E386" t="str">
            <v>M3</v>
          </cell>
          <cell r="F386">
            <v>488.85</v>
          </cell>
        </row>
        <row r="387">
          <cell r="A387" t="str">
            <v>SINAPI 87374</v>
          </cell>
          <cell r="D387" t="str">
            <v>ARGAMASSA TRAÇO 1:5 (EM VOLUME DE CIMENTO E AREIA MÉDIA ÚMIDA) PARA CONTRAPISO, PREPARO MANUAL. AF_08/2019</v>
          </cell>
          <cell r="E387" t="str">
            <v>M3</v>
          </cell>
          <cell r="F387">
            <v>779.59</v>
          </cell>
        </row>
        <row r="388">
          <cell r="A388" t="str">
            <v>SINAPI 100455</v>
          </cell>
          <cell r="D388" t="str">
            <v>ARGAMASSA TRAÇO 1:5 (EM VOLUME DE CIMENTO E AREIA MÉDIA ÚMIDA) PARA CONTRAPISO, PREPARO MECÂNICO COM BETONEIRA 250 L. AF_08/2019</v>
          </cell>
          <cell r="E388" t="str">
            <v>M3</v>
          </cell>
          <cell r="F388">
            <v>0</v>
          </cell>
        </row>
        <row r="389">
          <cell r="A389" t="str">
            <v>SINAPI 87304</v>
          </cell>
          <cell r="D389" t="str">
            <v>ARGAMASSA TRAÇO 1:5 (EM VOLUME DE CIMENTO E AREIA MÉDIA ÚMIDA) PARA CONTRAPISO, PREPARO MECÂNICO COM BETONEIRA 400 L. AF_08/2019</v>
          </cell>
          <cell r="E389" t="str">
            <v>M3</v>
          </cell>
          <cell r="F389">
            <v>657.68</v>
          </cell>
        </row>
        <row r="390">
          <cell r="A390" t="str">
            <v>SINAPI 87305</v>
          </cell>
          <cell r="D390" t="str">
            <v>ARGAMASSA TRAÇO 1:5 (EM VOLUME DE CIMENTO E AREIA MÉDIA ÚMIDA) PARA CONTRAPISO, PREPARO MECÂNICO COM BETONEIRA 600 L. AF_08/2019</v>
          </cell>
          <cell r="E390" t="str">
            <v>M3</v>
          </cell>
          <cell r="F390">
            <v>657.97</v>
          </cell>
        </row>
        <row r="391">
          <cell r="A391" t="str">
            <v>SINAPI 87345</v>
          </cell>
          <cell r="D391" t="str">
            <v>ARGAMASSA TRAÇO 1:5 (EM VOLUME DE CIMENTO E AREIA MÉDIA ÚMIDA) PARA CONTRAPISO, PREPARO MECÂNICO COM MISTURADOR DE EIXO HORIZONTAL DE 160 KG. AF_08/2019</v>
          </cell>
          <cell r="E391" t="str">
            <v>M3</v>
          </cell>
          <cell r="F391">
            <v>727.81</v>
          </cell>
        </row>
        <row r="392">
          <cell r="A392" t="str">
            <v>SINAPI 87346</v>
          </cell>
          <cell r="D392" t="str">
            <v>ARGAMASSA TRAÇO 1:5 (EM VOLUME DE CIMENTO E AREIA MÉDIA ÚMIDA) PARA CONTRAPISO, PREPARO MECÂNICO COM MISTURADOR DE EIXO HORIZONTAL DE 300 KG. AF_08/2019</v>
          </cell>
          <cell r="E392" t="str">
            <v>M3</v>
          </cell>
          <cell r="F392">
            <v>659.79</v>
          </cell>
        </row>
        <row r="393">
          <cell r="A393" t="str">
            <v>SINAPI 87347</v>
          </cell>
          <cell r="D393" t="str">
            <v>ARGAMASSA TRAÇO 1:5 (EM VOLUME DE CIMENTO E AREIA MÉDIA ÚMIDA) PARA CONTRAPISO, PREPARO MECÂNICO COM MISTURADOR DE EIXO HORIZONTAL DE 600 KG. AF_08/2019</v>
          </cell>
          <cell r="E393" t="str">
            <v>M3</v>
          </cell>
          <cell r="F393">
            <v>621.75</v>
          </cell>
        </row>
        <row r="394">
          <cell r="A394" t="str">
            <v>SINAPI 87366</v>
          </cell>
          <cell r="D394" t="str">
            <v>ARGAMASSA TRAÇO 1:6 (EM VOLUME DE CIMENTO E AREIA MÉDIA ÚMIDA) COM ADIÇÃO DE PLASTIFICANTE PARA EMBOÇO/MASSA ÚNICA/ASSENTAMENTO DE ALVENARIA DE VEDAÇÃO, PREPARO MANUAL. AF_08/2019</v>
          </cell>
          <cell r="E394" t="str">
            <v>M3</v>
          </cell>
          <cell r="F394">
            <v>677.47</v>
          </cell>
        </row>
        <row r="395">
          <cell r="A395" t="str">
            <v>SINAPI 100448</v>
          </cell>
          <cell r="D395" t="str">
            <v>ARGAMASSA TRAÇO 1:6 (EM VOLUME DE CIMENTO E AREIA MÉDIA ÚMIDA) COM ADIÇÃO DE PLASTIFICANTE PARA EMBOÇO/MASSA ÚNICA/ASSENTAMENTO DE ALVENARIA DE VEDAÇÃO, PREPARO MECÂNICO COM BETONEIRA 250 L. AF_08/2019</v>
          </cell>
          <cell r="E395" t="str">
            <v>M3</v>
          </cell>
          <cell r="F395">
            <v>0</v>
          </cell>
        </row>
        <row r="396">
          <cell r="A396" t="str">
            <v>SINAPI 87283</v>
          </cell>
          <cell r="D396" t="str">
            <v>ARGAMASSA TRAÇO 1:6 (EM VOLUME DE CIMENTO E AREIA MÉDIA ÚMIDA) COM ADIÇÃO DE PLASTIFICANTE PARA EMBOÇO/MASSA ÚNICA/ASSENTAMENTO DE ALVENARIA DE VEDAÇÃO, PREPARO MECÂNICO COM BETONEIRA 400 L. AF_08/2019</v>
          </cell>
          <cell r="E396" t="str">
            <v>M3</v>
          </cell>
          <cell r="F396">
            <v>552.66999999999996</v>
          </cell>
        </row>
        <row r="397">
          <cell r="A397" t="str">
            <v>SINAPI 87284</v>
          </cell>
          <cell r="D397" t="str">
            <v>ARGAMASSA TRAÇO 1:6 (EM VOLUME DE CIMENTO E AREIA MÉDIA ÚMIDA) COM ADIÇÃO DE PLASTIFICANTE PARA EMBOÇO/MASSA ÚNICA/ASSENTAMENTO DE ALVENARIA DE VEDAÇÃO, PREPARO MECÂNICO COM BETONEIRA 600 L. AF_08/2019</v>
          </cell>
          <cell r="E397" t="str">
            <v>M3</v>
          </cell>
          <cell r="F397">
            <v>540.73</v>
          </cell>
        </row>
        <row r="398">
          <cell r="A398" t="str">
            <v>SINAPI 87329</v>
          </cell>
          <cell r="D398" t="str">
            <v>ARGAMASSA TRAÇO 1:6 (EM VOLUME DE CIMENTO E AREIA MÉDIA ÚMIDA) COM ADIÇÃO DE PLASTIFICANTE PARA EMBOÇO/MASSA ÚNICA/ASSENTAMENTO DE ALVENARIA DE VEDAÇÃO, PREPARO MECÂNICO COM MISTURADOR DE EIXO HORIZONTAL DE 300 KG. AF_08/2019</v>
          </cell>
          <cell r="E398" t="str">
            <v>M3</v>
          </cell>
          <cell r="F398">
            <v>600.22</v>
          </cell>
        </row>
        <row r="399">
          <cell r="A399" t="str">
            <v>SINAPI 87330</v>
          </cell>
          <cell r="D399" t="str">
            <v>ARGAMASSA TRAÇO 1:6 (EM VOLUME DE CIMENTO E AREIA MÉDIA ÚMIDA) COM ADIÇÃO DE PLASTIFICANTE PARA EMBOÇO/MASSA ÚNICA/ASSENTAMENTO DE ALVENARIA DE VEDAÇÃO, PREPARO MECÂNICO COM MISTURADOR DE EIXO HORIZONTAL DE 600 KG. AF_08/2019</v>
          </cell>
          <cell r="E399" t="str">
            <v>M3</v>
          </cell>
          <cell r="F399">
            <v>519.6</v>
          </cell>
        </row>
        <row r="400">
          <cell r="A400" t="str">
            <v>SINAPI 87375</v>
          </cell>
          <cell r="D400" t="str">
            <v>ARGAMASSA TRAÇO 1:6 (EM VOLUME DE CIMENTO E AREIA MÉDIA ÚMIDA) PARA CONTRAPISO, PREPARO MANUAL. AF_08/2019</v>
          </cell>
          <cell r="E400" t="str">
            <v>M3</v>
          </cell>
          <cell r="F400">
            <v>752.5</v>
          </cell>
        </row>
        <row r="401">
          <cell r="A401" t="str">
            <v>SINAPI 100456</v>
          </cell>
          <cell r="D401" t="str">
            <v>ARGAMASSA TRAÇO 1:6 (EM VOLUME DE CIMENTO E AREIA MÉDIA ÚMIDA) PARA CONTRAPISO, PREPARO MECÂNICO COM BETONEIRA 250 L. AF_08/2019</v>
          </cell>
          <cell r="E401" t="str">
            <v>M3</v>
          </cell>
          <cell r="F401">
            <v>0</v>
          </cell>
        </row>
        <row r="402">
          <cell r="A402" t="str">
            <v>SINAPI 87307</v>
          </cell>
          <cell r="D402" t="str">
            <v>ARGAMASSA TRAÇO 1:6 (EM VOLUME DE CIMENTO E AREIA MÉDIA ÚMIDA) PARA CONTRAPISO, PREPARO MECÂNICO COM BETONEIRA 400 L. AF_08/2019</v>
          </cell>
          <cell r="E402" t="str">
            <v>M3</v>
          </cell>
          <cell r="F402">
            <v>636.67999999999995</v>
          </cell>
        </row>
        <row r="403">
          <cell r="A403" t="str">
            <v>SINAPI 87308</v>
          </cell>
          <cell r="D403" t="str">
            <v>ARGAMASSA TRAÇO 1:6 (EM VOLUME DE CIMENTO E AREIA MÉDIA ÚMIDA) PARA CONTRAPISO, PREPARO MECÂNICO COM BETONEIRA 600 L. AF_08/2019</v>
          </cell>
          <cell r="E403" t="str">
            <v>M3</v>
          </cell>
          <cell r="F403">
            <v>622.12</v>
          </cell>
        </row>
        <row r="404">
          <cell r="A404" t="str">
            <v>SINAPI 87348</v>
          </cell>
          <cell r="D404" t="str">
            <v>ARGAMASSA TRAÇO 1:6 (EM VOLUME DE CIMENTO E AREIA MÉDIA ÚMIDA) PARA CONTRAPISO, PREPARO MECÂNICO COM MISTURADOR DE EIXO HORIZONTAL DE 160 KG. AF_08/2019</v>
          </cell>
          <cell r="E404" t="str">
            <v>M3</v>
          </cell>
          <cell r="F404">
            <v>676.17</v>
          </cell>
        </row>
        <row r="405">
          <cell r="A405" t="str">
            <v>SINAPI 87349</v>
          </cell>
          <cell r="D405" t="str">
            <v>ARGAMASSA TRAÇO 1:6 (EM VOLUME DE CIMENTO E AREIA MÉDIA ÚMIDA) PARA CONTRAPISO, PREPARO MECÂNICO COM MISTURADOR DE EIXO HORIZONTAL DE 600 KG. AF_08/2019</v>
          </cell>
          <cell r="E405" t="str">
            <v>M3</v>
          </cell>
          <cell r="F405">
            <v>585.27</v>
          </cell>
        </row>
        <row r="406">
          <cell r="A406" t="str">
            <v>SINAPI 87365</v>
          </cell>
          <cell r="D406" t="str">
            <v>ARGAMASSA TRAÇO 1:7 (EM VOLUME DE CIMENTO E AREIA MÉDIA ÚMIDA) COM ADIÇÃO DE PLASTIFICANTE PARA EMBOÇO/MASSA ÚNICA/ASSENTAMENTO DE ALVENARIA DE VEDAÇÃO, PREPARO MANUAL. AF_08/2019</v>
          </cell>
          <cell r="E406" t="str">
            <v>M3</v>
          </cell>
          <cell r="F406">
            <v>648.84</v>
          </cell>
        </row>
        <row r="407">
          <cell r="A407" t="str">
            <v>SINAPI 100447</v>
          </cell>
          <cell r="D407" t="str">
            <v>ARGAMASSA TRAÇO 1:7 (EM VOLUME DE CIMENTO E AREIA MÉDIA ÚMIDA) COM ADIÇÃO DE PLASTIFICANTE PARA EMBOÇO/MASSA ÚNICA/ASSENTAMENTO DE ALVENARIA DE VEDAÇÃO, PREPARO MECÂNICO COM BETONEIRA 250 L. AF_08/2019</v>
          </cell>
          <cell r="E407" t="str">
            <v>M3</v>
          </cell>
          <cell r="F407">
            <v>0</v>
          </cell>
        </row>
        <row r="408">
          <cell r="A408" t="str">
            <v>SINAPI 87280</v>
          </cell>
          <cell r="D408" t="str">
            <v>ARGAMASSA TRAÇO 1:7 (EM VOLUME DE CIMENTO E AREIA MÉDIA ÚMIDA) COM ADIÇÃO DE PLASTIFICANTE PARA EMBOÇO/MASSA ÚNICA/ASSENTAMENTO DE ALVENARIA DE VEDAÇÃO, PREPARO MECÂNICO COM BETONEIRA 400 L. AF_08/2019</v>
          </cell>
          <cell r="E408" t="str">
            <v>M3</v>
          </cell>
          <cell r="F408">
            <v>539.65</v>
          </cell>
        </row>
        <row r="409">
          <cell r="A409" t="str">
            <v>SINAPI 87281</v>
          </cell>
          <cell r="D409" t="str">
            <v>ARGAMASSA TRAÇO 1:7 (EM VOLUME DE CIMENTO E AREIA MÉDIA ÚMIDA) COM ADIÇÃO DE PLASTIFICANTE PARA EMBOÇO/MASSA ÚNICA/ASSENTAMENTO DE ALVENARIA DE VEDAÇÃO, PREPARO MECÂNICO COM BETONEIRA 600 L. AF_08/2019</v>
          </cell>
          <cell r="E409" t="str">
            <v>M3</v>
          </cell>
          <cell r="F409">
            <v>529.45000000000005</v>
          </cell>
        </row>
        <row r="410">
          <cell r="A410" t="str">
            <v>SINAPI 87327</v>
          </cell>
          <cell r="D410" t="str">
            <v>ARGAMASSA TRAÇO 1:7 (EM VOLUME DE CIMENTO E AREIA MÉDIA ÚMIDA) COM ADIÇÃO DE PLASTIFICANTE PARA EMBOÇO/MASSA ÚNICA/ASSENTAMENTO DE ALVENARIA DE VEDAÇÃO, PREPARO MECÂNICO COM MISTURADOR DE EIXO HORIZONTAL DE 300 KG. AF_08/2019</v>
          </cell>
          <cell r="E410" t="str">
            <v>M3</v>
          </cell>
          <cell r="F410">
            <v>566.34</v>
          </cell>
        </row>
        <row r="411">
          <cell r="A411" t="str">
            <v>SINAPI 87328</v>
          </cell>
          <cell r="D411" t="str">
            <v>ARGAMASSA TRAÇO 1:7 (EM VOLUME DE CIMENTO E AREIA MÉDIA ÚMIDA) COM ADIÇÃO DE PLASTIFICANTE PARA EMBOÇO/MASSA ÚNICA/ASSENTAMENTO DE ALVENARIA DE VEDAÇÃO, PREPARO MECÂNICO COM MISTURADOR DE EIXO HORIZONTAL DE 600 KG. AF_08/2019</v>
          </cell>
          <cell r="E411" t="str">
            <v>M3</v>
          </cell>
          <cell r="F411">
            <v>495.02</v>
          </cell>
        </row>
        <row r="412">
          <cell r="A412" t="str">
            <v>SINAPI 87410</v>
          </cell>
          <cell r="D412" t="str">
            <v>ARGAMASSA À BASE DE GESSO, MISTURA E PROJEÇÃO DE 1,5 M³/H DE ARGAMASSA. AF_08/2019</v>
          </cell>
          <cell r="E412" t="str">
            <v>M3</v>
          </cell>
          <cell r="F412">
            <v>939.85</v>
          </cell>
        </row>
        <row r="413">
          <cell r="A413" t="str">
            <v>SINAPI 95577</v>
          </cell>
          <cell r="D413" t="str">
            <v>MONTAGEM DE ARMADURA DE ESTACAS, DIÂMETRO = 10,0 MM. AF_09/2021_PS</v>
          </cell>
          <cell r="E413" t="str">
            <v>KG</v>
          </cell>
          <cell r="F413">
            <v>10.39</v>
          </cell>
        </row>
        <row r="414">
          <cell r="A414" t="str">
            <v>SINAPI 95578</v>
          </cell>
          <cell r="D414" t="str">
            <v>MONTAGEM DE ARMADURA DE ESTACAS, DIÂMETRO = 12,5 MM. AF_09/2021_PS</v>
          </cell>
          <cell r="E414" t="str">
            <v>KG</v>
          </cell>
          <cell r="F414">
            <v>8.59</v>
          </cell>
        </row>
        <row r="415">
          <cell r="A415" t="str">
            <v>SINAPI 95579</v>
          </cell>
          <cell r="D415" t="str">
            <v>MONTAGEM DE ARMADURA DE ESTACAS, DIÂMETRO = 16,0 MM. AF_09/2021_PS</v>
          </cell>
          <cell r="E415" t="str">
            <v>KG</v>
          </cell>
          <cell r="F415">
            <v>8.26</v>
          </cell>
        </row>
        <row r="416">
          <cell r="A416" t="str">
            <v>SINAPI 95580</v>
          </cell>
          <cell r="D416" t="str">
            <v>MONTAGEM DE ARMADURA DE ESTACAS, DIÂMETRO = 20,0 MM. AF_09/2021_PS</v>
          </cell>
          <cell r="E416" t="str">
            <v>KG</v>
          </cell>
          <cell r="F416">
            <v>9.49</v>
          </cell>
        </row>
        <row r="417">
          <cell r="A417" t="str">
            <v>SINAPI 95581</v>
          </cell>
          <cell r="D417" t="str">
            <v>MONTAGEM DE ARMADURA DE ESTACAS, DIÂMETRO = 25,0 MM. AF_09/2021_PS</v>
          </cell>
          <cell r="E417" t="str">
            <v>KG</v>
          </cell>
          <cell r="F417">
            <v>9.4499999999999993</v>
          </cell>
        </row>
        <row r="418">
          <cell r="A418" t="str">
            <v>SINAPI 95582</v>
          </cell>
          <cell r="D418" t="str">
            <v>MONTAGEM DE ARMADURA DE ESTACAS, DIÂMETRO = 32,0 MM. AF_09/2021_PS</v>
          </cell>
          <cell r="E418" t="str">
            <v>KG</v>
          </cell>
          <cell r="F418">
            <v>10.25</v>
          </cell>
        </row>
        <row r="419">
          <cell r="A419" t="str">
            <v>SINAPI 95576</v>
          </cell>
          <cell r="D419" t="str">
            <v>MONTAGEM DE ARMADURA DE ESTACAS, DIÂMETRO = 8,0 MM. AF_09/2021_PS</v>
          </cell>
          <cell r="E419" t="str">
            <v>KG</v>
          </cell>
          <cell r="F419">
            <v>12.37</v>
          </cell>
        </row>
        <row r="420">
          <cell r="A420" t="str">
            <v>SINAPI 95583</v>
          </cell>
          <cell r="D420" t="str">
            <v>MONTAGEM DE ARMADURA TRANSVERSAL DE ESTACAS DE SEÇÃO CIRCULAR, DIÂMETRO = 5,0 MM. AF_09/2021_PS</v>
          </cell>
          <cell r="E420" t="str">
            <v>KG</v>
          </cell>
          <cell r="F420">
            <v>16.14</v>
          </cell>
        </row>
        <row r="421">
          <cell r="A421" t="str">
            <v>SINAPI 95584</v>
          </cell>
          <cell r="D421" t="str">
            <v>MONTAGEM DE ARMADURA TRANSVERSAL DE ESTACAS DE SEÇÃO CIRCULAR, DIÂMETRO = 6,30 MM. AF_09/2021_PS</v>
          </cell>
          <cell r="E421" t="str">
            <v>KG</v>
          </cell>
          <cell r="F421">
            <v>13.95</v>
          </cell>
        </row>
        <row r="422">
          <cell r="A422" t="str">
            <v>SINAPI 95593</v>
          </cell>
          <cell r="D422" t="str">
            <v>MONTAGEM DE ARMADURA TRANSVERSAL DE ESTACAS DE SEÇÃO RETANGULAR, DIÂMETRO = 6,30 MM. AF_09/2021_PS</v>
          </cell>
          <cell r="E422" t="str">
            <v>KG</v>
          </cell>
          <cell r="F422">
            <v>13.95</v>
          </cell>
        </row>
        <row r="423">
          <cell r="A423" t="str">
            <v>SINAPI 95592</v>
          </cell>
          <cell r="D423" t="str">
            <v>MONTAGEM DE ARMADURA TRANVERSAL DE ESTACAS DE SEÇÃO RETANGULAR, DIÂMETRO = 5,0 MM. AF_09/2021_PS</v>
          </cell>
          <cell r="E423" t="str">
            <v>KG</v>
          </cell>
          <cell r="F423">
            <v>16.14</v>
          </cell>
        </row>
        <row r="424">
          <cell r="A424" t="str">
            <v>SINAPI 92919</v>
          </cell>
          <cell r="D424" t="str">
            <v>ARMAÇÃO DE ESTRUTURAS DIVERSAS DE CONCRETO ARMADO, EXCETO VIGAS, PILARES, LAJES E FUNDAÇÕES, UTILIZANDO AÇO CA-50 DE 10,0 MM - MONTAGEM. AF_06/2022</v>
          </cell>
          <cell r="E424" t="str">
            <v>KG</v>
          </cell>
          <cell r="F424">
            <v>11.83</v>
          </cell>
        </row>
        <row r="425">
          <cell r="A425" t="str">
            <v>SINAPI 92921</v>
          </cell>
          <cell r="D425" t="str">
            <v>ARMAÇÃO DE ESTRUTURAS DIVERSAS DE CONCRETO ARMADO, EXCETO VIGAS, PILARES, LAJES E FUNDAÇÕES, UTILIZANDO AÇO CA-50 DE 12,5 MM - MONTAGEM. AF_06/2022</v>
          </cell>
          <cell r="E425" t="str">
            <v>KG</v>
          </cell>
          <cell r="F425">
            <v>9.68</v>
          </cell>
        </row>
        <row r="426">
          <cell r="A426" t="str">
            <v>SINAPI 92922</v>
          </cell>
          <cell r="D426" t="str">
            <v>ARMAÇÃO DE ESTRUTURAS DIVERSAS DE CONCRETO ARMADO, EXCETO VIGAS, PILARES, LAJES E FUNDAÇÕES, UTILIZANDO AÇO CA-50 DE 16,0 MM - MONTAGEM. AF_06/2022</v>
          </cell>
          <cell r="E426" t="str">
            <v>KG</v>
          </cell>
          <cell r="F426">
            <v>9.19</v>
          </cell>
        </row>
        <row r="427">
          <cell r="A427" t="str">
            <v>SINAPI 92923</v>
          </cell>
          <cell r="D427" t="str">
            <v>ARMAÇÃO DE ESTRUTURAS DIVERSAS DE CONCRETO ARMADO, EXCETO VIGAS, PILARES, LAJES E FUNDAÇÕES, UTILIZANDO AÇO CA-50 DE 20,0 MM - MONTAGEM. AF_06/2022</v>
          </cell>
          <cell r="E427" t="str">
            <v>KG</v>
          </cell>
          <cell r="F427">
            <v>10.23</v>
          </cell>
        </row>
        <row r="428">
          <cell r="A428" t="str">
            <v>SINAPI 92924</v>
          </cell>
          <cell r="D428" t="str">
            <v>ARMAÇÃO DE ESTRUTURAS DIVERSAS DE CONCRETO ARMADO, EXCETO VIGAS, PILARES, LAJES E FUNDAÇÕES, UTILIZANDO AÇO CA-50 DE 25,0 MM - MONTAGEM. AF_06/2022</v>
          </cell>
          <cell r="E428" t="str">
            <v>KG</v>
          </cell>
          <cell r="F428">
            <v>10.01</v>
          </cell>
        </row>
        <row r="429">
          <cell r="A429" t="str">
            <v>SINAPI 104104</v>
          </cell>
          <cell r="D429" t="str">
            <v>ARMAÇÃO DE ESTRUTURAS DIVERSAS DE CONCRETO ARMADO, EXCETO VIGAS, PILARES, LAJES E FUNDAÇÕES, UTILIZANDO AÇO CA-50 DE 32,0 MM - MONTAGEM. AF_06/2022</v>
          </cell>
          <cell r="E429" t="str">
            <v>KG</v>
          </cell>
          <cell r="F429">
            <v>10.41</v>
          </cell>
        </row>
        <row r="430">
          <cell r="A430" t="str">
            <v>SINAPI 92916</v>
          </cell>
          <cell r="D430" t="str">
            <v>ARMAÇÃO DE ESTRUTURAS DIVERSAS DE CONCRETO ARMADO, EXCETO VIGAS, PILARES, LAJES E FUNDAÇÕES, UTILIZANDO AÇO CA-50 DE 6,3 MM - MONTAGEM. AF_06/2022</v>
          </cell>
          <cell r="E430" t="str">
            <v>KG</v>
          </cell>
          <cell r="F430">
            <v>15.27</v>
          </cell>
        </row>
        <row r="431">
          <cell r="A431" t="str">
            <v>SINAPI 92917</v>
          </cell>
          <cell r="D431" t="str">
            <v>ARMAÇÃO DE ESTRUTURAS DIVERSAS DE CONCRETO ARMADO, EXCETO VIGAS, PILARES, LAJES E FUNDAÇÕES, UTILIZANDO AÇO CA-50 DE 8,0 MM - MONTAGEM. AF_06/2022</v>
          </cell>
          <cell r="E431" t="str">
            <v>KG</v>
          </cell>
          <cell r="F431">
            <v>13.68</v>
          </cell>
        </row>
        <row r="432">
          <cell r="A432" t="str">
            <v>SINAPI 92915</v>
          </cell>
          <cell r="D432" t="str">
            <v>ARMAÇÃO DE ESTRUTURAS DIVERSAS DE CONCRETO ARMADO, EXCETO VIGAS, PILARES, LAJES E FUNDAÇÕES, UTILIZANDO AÇO CA-60 DE 5,0 MM - MONTAGEM. AF_06/2022</v>
          </cell>
          <cell r="E432" t="str">
            <v>KG</v>
          </cell>
          <cell r="F432">
            <v>17.059999999999999</v>
          </cell>
        </row>
        <row r="433">
          <cell r="A433" t="str">
            <v>SINAPI 92771</v>
          </cell>
          <cell r="D433" t="str">
            <v>ARMAÇÃO DE LAJE DE ESTRUTURA CONVENCIONAL DE CONCRETO ARMADO UTILIZANDO AÇO CA-50 DE 10,0 MM - MONTAGEM. AF_06/2022</v>
          </cell>
          <cell r="E433" t="str">
            <v>KG</v>
          </cell>
          <cell r="F433">
            <v>10.26</v>
          </cell>
        </row>
        <row r="434">
          <cell r="A434" t="str">
            <v>SINAPI 92772</v>
          </cell>
          <cell r="D434" t="str">
            <v>ARMAÇÃO DE LAJE DE ESTRUTURA CONVENCIONAL DE CONCRETO ARMADO UTILIZANDO AÇO CA-50 DE 12,5 MM - MONTAGEM. AF_06/2022</v>
          </cell>
          <cell r="E434" t="str">
            <v>KG</v>
          </cell>
          <cell r="F434">
            <v>8.5399999999999991</v>
          </cell>
        </row>
        <row r="435">
          <cell r="A435" t="str">
            <v>SINAPI 92773</v>
          </cell>
          <cell r="D435" t="str">
            <v>ARMAÇÃO DE LAJE DE ESTRUTURA CONVENCIONAL DE CONCRETO ARMADO UTILIZANDO AÇO CA-50 DE 16,0 MM - MONTAGEM. AF_06/2022</v>
          </cell>
          <cell r="E435" t="str">
            <v>KG</v>
          </cell>
          <cell r="F435">
            <v>8.36</v>
          </cell>
        </row>
        <row r="436">
          <cell r="A436" t="str">
            <v>SINAPI 92774</v>
          </cell>
          <cell r="D436" t="str">
            <v>ARMAÇÃO DE LAJE DE ESTRUTURA CONVENCIONAL DE CONCRETO ARMADO UTILIZANDO AÇO CA-50 DE 20,0 MM - MONTAGEM. AF_06/2022</v>
          </cell>
          <cell r="E436" t="str">
            <v>KG</v>
          </cell>
          <cell r="F436">
            <v>9.64</v>
          </cell>
        </row>
        <row r="437">
          <cell r="A437" t="str">
            <v>SINAPI 92769</v>
          </cell>
          <cell r="D437" t="str">
            <v>ARMAÇÃO DE LAJE DE ESTRUTURA CONVENCIONAL DE CONCRETO ARMADO UTILIZANDO AÇO CA-50 DE 6,3 MM - MONTAGEM. AF_06/2022</v>
          </cell>
          <cell r="E437" t="str">
            <v>KG</v>
          </cell>
          <cell r="F437">
            <v>12.52</v>
          </cell>
        </row>
        <row r="438">
          <cell r="A438" t="str">
            <v>SINAPI 92770</v>
          </cell>
          <cell r="D438" t="str">
            <v>ARMAÇÃO DE LAJE DE ESTRUTURA CONVENCIONAL DE CONCRETO ARMADO UTILIZANDO AÇO CA-50 DE 8,0 MM - MONTAGEM. AF_06/2022</v>
          </cell>
          <cell r="E438" t="str">
            <v>KG</v>
          </cell>
          <cell r="F438">
            <v>11.59</v>
          </cell>
        </row>
        <row r="439">
          <cell r="A439" t="str">
            <v>SINAPI 92767</v>
          </cell>
          <cell r="D439" t="str">
            <v>ARMAÇÃO DE LAJE DE ESTRUTURA CONVENCIONAL DE CONCRETO ARMADO UTILIZANDO AÇO CA-60 DE 4,2 MM - MONTAGEM. AF_06/2022</v>
          </cell>
          <cell r="E439" t="str">
            <v>KG</v>
          </cell>
          <cell r="F439">
            <v>15.61</v>
          </cell>
        </row>
        <row r="440">
          <cell r="A440" t="str">
            <v>SINAPI 92768</v>
          </cell>
          <cell r="D440" t="str">
            <v>ARMAÇÃO DE LAJE DE ESTRUTURA CONVENCIONAL DE CONCRETO ARMADO UTILIZANDO AÇO CA-60 DE 5,0 MM - MONTAGEM. AF_06/2022</v>
          </cell>
          <cell r="E440" t="str">
            <v>KG</v>
          </cell>
          <cell r="F440">
            <v>13.51</v>
          </cell>
        </row>
        <row r="441">
          <cell r="A441" t="str">
            <v>SINAPI 92762</v>
          </cell>
          <cell r="D441" t="str">
            <v>ARMAÇÃO DE PILAR OU VIGA DE ESTRUTURA CONVENCIONAL DE CONCRETO ARMADO UTILIZANDO AÇO CA-50 DE 10,0 MM - MONTAGEM. AF_06/2022</v>
          </cell>
          <cell r="E441" t="str">
            <v>KG</v>
          </cell>
          <cell r="F441">
            <v>10.75</v>
          </cell>
        </row>
        <row r="442">
          <cell r="A442" t="str">
            <v>SINAPI 92763</v>
          </cell>
          <cell r="D442" t="str">
            <v>ARMAÇÃO DE PILAR OU VIGA DE ESTRUTURA CONVENCIONAL DE CONCRETO ARMADO UTILIZANDO AÇO CA-50 DE 12,5 MM - MONTAGEM. AF_06/2022</v>
          </cell>
          <cell r="E442" t="str">
            <v>KG</v>
          </cell>
          <cell r="F442">
            <v>8.98</v>
          </cell>
        </row>
        <row r="443">
          <cell r="A443" t="str">
            <v>SINAPI 92764</v>
          </cell>
          <cell r="D443" t="str">
            <v>ARMAÇÃO DE PILAR OU VIGA DE ESTRUTURA CONVENCIONAL DE CONCRETO ARMADO UTILIZANDO AÇO CA-50 DE 16,0 MM - MONTAGEM. AF_06/2022</v>
          </cell>
          <cell r="E443" t="str">
            <v>KG</v>
          </cell>
          <cell r="F443">
            <v>8.65</v>
          </cell>
        </row>
        <row r="444">
          <cell r="A444" t="str">
            <v>SINAPI 92765</v>
          </cell>
          <cell r="D444" t="str">
            <v>ARMAÇÃO DE PILAR OU VIGA DE ESTRUTURA CONVENCIONAL DE CONCRETO ARMADO UTILIZANDO AÇO CA-50 DE 20,0 MM - MONTAGEM. AF_06/2022</v>
          </cell>
          <cell r="E444" t="str">
            <v>KG</v>
          </cell>
          <cell r="F444">
            <v>9.81</v>
          </cell>
        </row>
        <row r="445">
          <cell r="A445" t="str">
            <v>SINAPI 92766</v>
          </cell>
          <cell r="D445" t="str">
            <v>ARMAÇÃO DE PILAR OU VIGA DE ESTRUTURA CONVENCIONAL DE CONCRETO ARMADO UTILIZANDO AÇO CA-50 DE 25,0 MM - MONTAGEM. AF_06/2022</v>
          </cell>
          <cell r="E445" t="str">
            <v>KG</v>
          </cell>
          <cell r="F445">
            <v>9.69</v>
          </cell>
        </row>
        <row r="446">
          <cell r="A446" t="str">
            <v>SINAPI 104105</v>
          </cell>
          <cell r="D446" t="str">
            <v>ARMAÇÃO DE PILAR OU VIGA DE ESTRUTURA CONVENCIONAL DE CONCRETO ARMADO UTILIZANDO AÇO CA-50 DE 32,0 MM. AF_06/2022</v>
          </cell>
          <cell r="E446" t="str">
            <v>KG</v>
          </cell>
          <cell r="F446">
            <v>10.41</v>
          </cell>
        </row>
        <row r="447">
          <cell r="A447" t="str">
            <v>SINAPI 92760</v>
          </cell>
          <cell r="D447" t="str">
            <v>ARMAÇÃO DE PILAR OU VIGA DE ESTRUTURA CONVENCIONAL DE CONCRETO ARMADO UTILIZANDO AÇO CA-50 DE 6,3 MM - MONTAGEM. AF_06/2022</v>
          </cell>
          <cell r="E447" t="str">
            <v>KG</v>
          </cell>
          <cell r="F447">
            <v>13.1</v>
          </cell>
        </row>
        <row r="448">
          <cell r="A448" t="str">
            <v>SINAPI 92761</v>
          </cell>
          <cell r="D448" t="str">
            <v>ARMAÇÃO DE PILAR OU VIGA DE ESTRUTURA CONVENCIONAL DE CONCRETO ARMADO UTILIZANDO AÇO CA-50 DE 8,0 MM - MONTAGEM. AF_06/2022</v>
          </cell>
          <cell r="E448" t="str">
            <v>KG</v>
          </cell>
          <cell r="F448">
            <v>12.13</v>
          </cell>
        </row>
        <row r="449">
          <cell r="A449" t="str">
            <v>SINAPI 92759</v>
          </cell>
          <cell r="D449" t="str">
            <v>ARMAÇÃO DE PILAR OU VIGA DE ESTRUTURA CONVENCIONAL DE CONCRETO ARMADO UTILIZANDO AÇO CA-60 DE 5,0 MM - MONTAGEM. AF_06/2022</v>
          </cell>
          <cell r="E449" t="str">
            <v>KG</v>
          </cell>
          <cell r="F449">
            <v>14.11</v>
          </cell>
        </row>
        <row r="450">
          <cell r="A450" t="str">
            <v>SINAPI 104108</v>
          </cell>
          <cell r="D450" t="str">
            <v>ARMAÇÃO DE PILAR OU VIGA DE ESTRUTURA DE CONCRETO ARMADO EMBUTIDA EM ALVENARIA DE VEDAÇÃO UTILIZANDO AÇO CA-50 DE 10,0 MM - MONTAGEM. AF_06/2022</v>
          </cell>
          <cell r="E450" t="str">
            <v>KG</v>
          </cell>
          <cell r="F450">
            <v>12.67</v>
          </cell>
        </row>
        <row r="451">
          <cell r="A451" t="str">
            <v>SINAPI 104107</v>
          </cell>
          <cell r="D451" t="str">
            <v>ARMAÇÃO DE PILAR OU VIGA DE ESTRUTURA DE CONCRETO ARMADO EMBUTIDA EM ALVENARIA DE VEDAÇÃO UTILIZANDO AÇO CA-50 DE 12,5 MM - MONTAGEM. AF_06/2022</v>
          </cell>
          <cell r="E451" t="str">
            <v>KG</v>
          </cell>
          <cell r="F451">
            <v>10.63</v>
          </cell>
        </row>
        <row r="452">
          <cell r="A452" t="str">
            <v>SINAPI 104106</v>
          </cell>
          <cell r="D452" t="str">
            <v>ARMAÇÃO DE PILAR OU VIGA DE ESTRUTURA DE CONCRETO ARMADO EMBUTIDA EM ALVENARIA DE VEDAÇÃO UTILIZANDO AÇO CA-50 DE 16,0 MM - MONTAGEM. AF_06/2022</v>
          </cell>
          <cell r="E452" t="str">
            <v>KG</v>
          </cell>
          <cell r="F452">
            <v>9.9</v>
          </cell>
        </row>
        <row r="453">
          <cell r="A453" t="str">
            <v>SINAPI 104110</v>
          </cell>
          <cell r="D453" t="str">
            <v>ARMAÇÃO DE PILAR OU VIGA DE ESTRUTURA DE CONCRETO ARMADO EMBUTIDA EM ALVENARIA DE VEDAÇÃO UTILIZANDO AÇO CA-50 DE 6,3 MM - MONTAGEM. AF_06/2022</v>
          </cell>
          <cell r="E453" t="str">
            <v>KG</v>
          </cell>
          <cell r="F453">
            <v>18.2</v>
          </cell>
        </row>
        <row r="454">
          <cell r="A454" t="str">
            <v>SINAPI 104109</v>
          </cell>
          <cell r="D454" t="str">
            <v>ARMAÇÃO DE PILAR OU VIGA DE ESTRUTURA DE CONCRETO ARMADO EMBUTIDA EM ALVENARIA DE VEDAÇÃO UTILIZANDO AÇO CA-50 DE 8,0 MM - MONTAGEM. AF_06/2022</v>
          </cell>
          <cell r="E454" t="str">
            <v>KG</v>
          </cell>
          <cell r="F454">
            <v>15.75</v>
          </cell>
        </row>
        <row r="455">
          <cell r="A455" t="str">
            <v>SINAPI 104111</v>
          </cell>
          <cell r="D455" t="str">
            <v>ARMAÇÃO DE PILAR OU VIGA DE ESTRUTURA DE CONCRETO ARMADO EMBUTIDA EM ALVENARIA DE VEDAÇÃO UTILIZANDO AÇO CA-60 DE 5,0 MM - MONTAGEM. AF_06/2022</v>
          </cell>
          <cell r="E455" t="str">
            <v>KG</v>
          </cell>
          <cell r="F455">
            <v>21</v>
          </cell>
        </row>
        <row r="456">
          <cell r="A456" t="str">
            <v>SINAPI 92884</v>
          </cell>
          <cell r="D456" t="str">
            <v>ARMAÇÃO UTILIZANDO AÇO CA-25 DE 10,0 MM - MONTAGEM. AF_06/2022</v>
          </cell>
          <cell r="E456" t="str">
            <v>KG</v>
          </cell>
          <cell r="F456">
            <v>11.97</v>
          </cell>
        </row>
        <row r="457">
          <cell r="A457" t="str">
            <v>SINAPI 92885</v>
          </cell>
          <cell r="D457" t="str">
            <v>ARMAÇÃO UTILIZANDO AÇO CA-25 DE 12,5 MM - MONTAGEM. AF_06/2022</v>
          </cell>
          <cell r="E457" t="str">
            <v>KG</v>
          </cell>
          <cell r="F457">
            <v>11.26</v>
          </cell>
        </row>
        <row r="458">
          <cell r="A458" t="str">
            <v>SINAPI 92886</v>
          </cell>
          <cell r="D458" t="str">
            <v>ARMAÇÃO UTILIZANDO AÇO CA-25 DE 16,0 MM - MONTAGEM. AF_06/2022</v>
          </cell>
          <cell r="E458" t="str">
            <v>KG</v>
          </cell>
          <cell r="F458">
            <v>10.69</v>
          </cell>
        </row>
        <row r="459">
          <cell r="A459" t="str">
            <v>SINAPI 92887</v>
          </cell>
          <cell r="D459" t="str">
            <v>ARMAÇÃO UTILIZANDO AÇO CA-25 DE 20,0 MM - MONTAGEM. AF_06/2022</v>
          </cell>
          <cell r="E459" t="str">
            <v>KG</v>
          </cell>
          <cell r="F459">
            <v>10.56</v>
          </cell>
        </row>
        <row r="460">
          <cell r="A460" t="str">
            <v>SINAPI 92888</v>
          </cell>
          <cell r="D460" t="str">
            <v>ARMAÇÃO UTILIZANDO AÇO CA-25 DE 25,0 MM - MONTAGEM. AF_06/2022</v>
          </cell>
          <cell r="E460" t="str">
            <v>KG</v>
          </cell>
          <cell r="F460">
            <v>10.27</v>
          </cell>
        </row>
        <row r="461">
          <cell r="A461" t="str">
            <v>SINAPI 92882</v>
          </cell>
          <cell r="D461" t="str">
            <v>ARMAÇÃO UTILIZANDO AÇO CA-25 DE 6,3 MM - MONTAGEM. AF_06/2022</v>
          </cell>
          <cell r="E461" t="str">
            <v>KG</v>
          </cell>
          <cell r="F461">
            <v>13.21</v>
          </cell>
        </row>
        <row r="462">
          <cell r="A462" t="str">
            <v>SINAPI 92883</v>
          </cell>
          <cell r="D462" t="str">
            <v>ARMAÇÃO UTILIZANDO AÇO CA-25 DE 8,0 MM - MONTAGEM. AF_06/2022</v>
          </cell>
          <cell r="E462" t="str">
            <v>KG</v>
          </cell>
          <cell r="F462">
            <v>11.98</v>
          </cell>
        </row>
        <row r="463">
          <cell r="A463" t="str">
            <v>SINAPI 92877</v>
          </cell>
          <cell r="D463" t="str">
            <v>CORTE E DOBRA DE AÇO CA-25, DIÂMETRO DE 10,0 MM. AF_06/2022</v>
          </cell>
          <cell r="E463" t="str">
            <v>KG</v>
          </cell>
          <cell r="F463">
            <v>9.56</v>
          </cell>
        </row>
        <row r="464">
          <cell r="A464" t="str">
            <v>SINAPI 92878</v>
          </cell>
          <cell r="D464" t="str">
            <v>CORTE E DOBRA DE AÇO CA-25, DIÂMETRO DE 12,5 MM. AF_06/2022</v>
          </cell>
          <cell r="E464" t="str">
            <v>KG</v>
          </cell>
          <cell r="F464">
            <v>9.3800000000000008</v>
          </cell>
        </row>
        <row r="465">
          <cell r="A465" t="str">
            <v>SINAPI 92879</v>
          </cell>
          <cell r="D465" t="str">
            <v>CORTE E DOBRA DE AÇO CA-25, DIÂMETRO DE 16,0 MM. AF_06/2022</v>
          </cell>
          <cell r="E465" t="str">
            <v>KG</v>
          </cell>
          <cell r="F465">
            <v>9.26</v>
          </cell>
        </row>
        <row r="466">
          <cell r="A466" t="str">
            <v>SINAPI 92880</v>
          </cell>
          <cell r="D466" t="str">
            <v>CORTE E DOBRA DE AÇO CA-25, DIÂMETRO DE 20,0 MM. AF_06/2022</v>
          </cell>
          <cell r="E466" t="str">
            <v>KG</v>
          </cell>
          <cell r="F466">
            <v>9.4600000000000009</v>
          </cell>
        </row>
        <row r="467">
          <cell r="A467" t="str">
            <v>SINAPI 92881</v>
          </cell>
          <cell r="D467" t="str">
            <v>CORTE E DOBRA DE AÇO CA-25, DIÂMETRO DE 25,0 MM. AF_06/2022</v>
          </cell>
          <cell r="E467" t="str">
            <v>KG</v>
          </cell>
          <cell r="F467">
            <v>9.43</v>
          </cell>
        </row>
        <row r="468">
          <cell r="A468" t="str">
            <v>SINAPI 92875</v>
          </cell>
          <cell r="D468" t="str">
            <v>CORTE E DOBRA DE AÇO CA-25, DIÂMETRO DE 6,3 MM. AF_06/2022</v>
          </cell>
          <cell r="E468" t="str">
            <v>KG</v>
          </cell>
          <cell r="F468">
            <v>9.2799999999999994</v>
          </cell>
        </row>
        <row r="469">
          <cell r="A469" t="str">
            <v>SINAPI 92876</v>
          </cell>
          <cell r="D469" t="str">
            <v>CORTE E DOBRA DE AÇO CA-25, DIÂMETRO DE 8,0 MM. AF_06/2022</v>
          </cell>
          <cell r="E469" t="str">
            <v>KG</v>
          </cell>
          <cell r="F469">
            <v>8.92</v>
          </cell>
        </row>
        <row r="470">
          <cell r="A470" t="str">
            <v>SINAPI 92803</v>
          </cell>
          <cell r="D470" t="str">
            <v>CORTE E DOBRA DE AÇO CA-50, DIÂMETRO DE 10,0 MM. AF_06/2022</v>
          </cell>
          <cell r="E470" t="str">
            <v>KG</v>
          </cell>
          <cell r="F470">
            <v>8.81</v>
          </cell>
        </row>
        <row r="471">
          <cell r="A471" t="str">
            <v>SINAPI 92804</v>
          </cell>
          <cell r="D471" t="str">
            <v>CORTE E DOBRA DE AÇO CA-50, DIÂMETRO DE 12,5 MM. AF_06/2022</v>
          </cell>
          <cell r="E471" t="str">
            <v>KG</v>
          </cell>
          <cell r="F471">
            <v>7.53</v>
          </cell>
        </row>
        <row r="472">
          <cell r="A472" t="str">
            <v>SINAPI 92805</v>
          </cell>
          <cell r="D472" t="str">
            <v>CORTE E DOBRA DE AÇO CA-50, DIÂMETRO DE 16,0 MM. AF_06/2022</v>
          </cell>
          <cell r="E472" t="str">
            <v>KG</v>
          </cell>
          <cell r="F472">
            <v>7.45</v>
          </cell>
        </row>
        <row r="473">
          <cell r="A473" t="str">
            <v>SINAPI 92806</v>
          </cell>
          <cell r="D473" t="str">
            <v>CORTE E DOBRA DE AÇO CA-50, DIÂMETRO DE 20,0 MM. AF_06/2022</v>
          </cell>
          <cell r="E473" t="str">
            <v>KG</v>
          </cell>
          <cell r="F473">
            <v>8.77</v>
          </cell>
        </row>
        <row r="474">
          <cell r="A474" t="str">
            <v>SINAPI 92798</v>
          </cell>
          <cell r="D474" t="str">
            <v>CORTE E DOBRA DE AÇO CA-50, DIÂMETRO DE 25,0 MM. AF_06/2022</v>
          </cell>
          <cell r="E474" t="str">
            <v>KG</v>
          </cell>
          <cell r="F474">
            <v>8.77</v>
          </cell>
        </row>
        <row r="475">
          <cell r="A475" t="str">
            <v>SINAPI 95448</v>
          </cell>
          <cell r="D475" t="str">
            <v>CORTE E DOBRA DE AÇO CA-50, DIÂMETRO DE 32 MM. AF_06/2022</v>
          </cell>
          <cell r="E475" t="str">
            <v>KG</v>
          </cell>
          <cell r="F475">
            <v>9.6</v>
          </cell>
        </row>
        <row r="476">
          <cell r="A476" t="str">
            <v>SINAPI 92801</v>
          </cell>
          <cell r="D476" t="str">
            <v>CORTE E DOBRA DE AÇO CA-50, DIÂMETRO DE 6,3 MM. AF_06/2022</v>
          </cell>
          <cell r="E476" t="str">
            <v>KG</v>
          </cell>
          <cell r="F476">
            <v>9.7100000000000009</v>
          </cell>
        </row>
        <row r="477">
          <cell r="A477" t="str">
            <v>SINAPI 92802</v>
          </cell>
          <cell r="D477" t="str">
            <v>CORTE E DOBRA DE AÇO CA-50, DIÂMETRO DE 8,0 MM. AF_06/2022</v>
          </cell>
          <cell r="E477" t="str">
            <v>KG</v>
          </cell>
          <cell r="F477">
            <v>9.57</v>
          </cell>
        </row>
        <row r="478">
          <cell r="A478" t="str">
            <v>SINAPI 92799</v>
          </cell>
          <cell r="D478" t="str">
            <v>CORTE E DOBRA DE AÇO CA-60, DIÂMETRO DE 4,2 MM. AF_06/2022</v>
          </cell>
          <cell r="E478" t="str">
            <v>KG</v>
          </cell>
          <cell r="F478">
            <v>10.93</v>
          </cell>
        </row>
        <row r="479">
          <cell r="A479" t="str">
            <v>SINAPI 92800</v>
          </cell>
          <cell r="D479" t="str">
            <v>CORTE E DOBRA DE AÇO CA-60, DIÂMETRO DE 5,0 MM. AF_06/2022</v>
          </cell>
          <cell r="E479" t="str">
            <v>KG</v>
          </cell>
          <cell r="F479">
            <v>9.73</v>
          </cell>
        </row>
        <row r="480">
          <cell r="A480" t="str">
            <v>SINAPI 95605</v>
          </cell>
          <cell r="D480" t="str">
            <v>ARRASAMENTO MECANICO DE ESTACA DE CONCRETO ARMADO, DIAMETROS DE 101 CM A 150 CM. AF_05/2021</v>
          </cell>
          <cell r="E480" t="str">
            <v>UN</v>
          </cell>
          <cell r="F480">
            <v>141.4</v>
          </cell>
        </row>
        <row r="481">
          <cell r="A481" t="str">
            <v>SINAPI 95602</v>
          </cell>
          <cell r="D481" t="str">
            <v>ARRASAMENTO MECANICO DE ESTACA DE CONCRETO ARMADO, DIAMETROS DE 41 CM A 60 CM. AF_05/2021</v>
          </cell>
          <cell r="E481" t="str">
            <v>UN</v>
          </cell>
          <cell r="F481">
            <v>29.08</v>
          </cell>
        </row>
        <row r="482">
          <cell r="A482" t="str">
            <v>SINAPI 95603</v>
          </cell>
          <cell r="D482" t="str">
            <v>ARRASAMENTO MECANICO DE ESTACA DE CONCRETO ARMADO, DIAMETROS DE 61 CM A 80 CM. AF_05/2021</v>
          </cell>
          <cell r="E482" t="str">
            <v>UN</v>
          </cell>
          <cell r="F482">
            <v>49.62</v>
          </cell>
        </row>
        <row r="483">
          <cell r="A483" t="str">
            <v>SINAPI 95604</v>
          </cell>
          <cell r="D483" t="str">
            <v>ARRASAMENTO MECANICO DE ESTACA DE CONCRETO ARMADO, DIAMETROS DE 81 CM A 100 CM. AF_05/2021</v>
          </cell>
          <cell r="E483" t="str">
            <v>UN</v>
          </cell>
          <cell r="F483">
            <v>77.010000000000005</v>
          </cell>
        </row>
        <row r="484">
          <cell r="A484" t="str">
            <v>SINAPI 95601</v>
          </cell>
          <cell r="D484" t="str">
            <v>ARRASAMENTO MECANICO DE ESTACA DE CONCRETO ARMADO, DIAMETROS DE ATÉ 40 CM. AF_05/2021</v>
          </cell>
          <cell r="E484" t="str">
            <v>UN</v>
          </cell>
          <cell r="F484">
            <v>18.18</v>
          </cell>
        </row>
        <row r="485">
          <cell r="A485" t="str">
            <v>SINAPI 102521</v>
          </cell>
          <cell r="D485" t="str">
            <v>ARRASAMENTO MECÂNICO DE ESTACA BARRETE DE CONCRETO ARMADO, SEÇÃO DE 0,40 X 2,50 M. AF_05/2021</v>
          </cell>
          <cell r="E485" t="str">
            <v>UN</v>
          </cell>
          <cell r="F485">
            <v>116.64</v>
          </cell>
        </row>
        <row r="486">
          <cell r="A486" t="str">
            <v>SINAPI 102522</v>
          </cell>
          <cell r="D486" t="str">
            <v>ARRASAMENTO MECÂNICO DE ESTACA BARRETE DE CONCRETO ARMADO, SEÇÃO DE 0,60 X 2,50 M. AF_05/2021</v>
          </cell>
          <cell r="E486" t="str">
            <v>UN</v>
          </cell>
          <cell r="F486">
            <v>171.13</v>
          </cell>
        </row>
        <row r="487">
          <cell r="A487" t="str">
            <v>SINAPI 102523</v>
          </cell>
          <cell r="D487" t="str">
            <v>ARRASAMENTO MECÂNICO DE ESTACA BARRETE DE CONCRETO ARMADO, SEÇÃO DE 0,80 X 2,50 M. AF_05/2021</v>
          </cell>
          <cell r="E487" t="str">
            <v>UN</v>
          </cell>
          <cell r="F487">
            <v>225.6</v>
          </cell>
        </row>
        <row r="488">
          <cell r="A488" t="str">
            <v>SINAPI 95608</v>
          </cell>
          <cell r="D488" t="str">
            <v>ARRASAMENTO MECÂNICO DE ESTACA METÁLICA, PERFIL LAMINADO TIPO H - FAMÍLIA 250. AF_05/2021</v>
          </cell>
          <cell r="E488" t="str">
            <v>UN</v>
          </cell>
          <cell r="F488">
            <v>32.07</v>
          </cell>
        </row>
        <row r="489">
          <cell r="A489" t="str">
            <v>SINAPI 95609</v>
          </cell>
          <cell r="D489" t="str">
            <v>ARRASAMENTO MECÂNICO DE ESTACA METÁLICA, PERFIL LAMINADO TIPO H - FAMÍLIA 310. AF_05/2021</v>
          </cell>
          <cell r="E489" t="str">
            <v>UN</v>
          </cell>
          <cell r="F489">
            <v>40.67</v>
          </cell>
        </row>
        <row r="490">
          <cell r="A490" t="str">
            <v>SINAPI 95607</v>
          </cell>
          <cell r="D490" t="str">
            <v>ARRASAMENTO MECÂNICO DE ESTACA METÁLICA, PERFIL LAMINADO TIPO I FAMÍLIA 250. AF_05/2021</v>
          </cell>
          <cell r="E490" t="str">
            <v>UN</v>
          </cell>
          <cell r="F490">
            <v>22.11</v>
          </cell>
        </row>
        <row r="491">
          <cell r="A491" t="str">
            <v>SINAPI 106132</v>
          </cell>
          <cell r="D491" t="str">
            <v>EXECUÇÃO DE MICRORREVESTIMENTO FAIXA 2 DNIT. AF_10/2025</v>
          </cell>
          <cell r="E491" t="str">
            <v>M3</v>
          </cell>
          <cell r="F491">
            <v>0</v>
          </cell>
        </row>
        <row r="492">
          <cell r="A492" t="str">
            <v>SINAPI 106133</v>
          </cell>
          <cell r="D492" t="str">
            <v>EXECUÇÃO DE MICRORREVESTIMENTO FAIXA 3 DNIT. AF_10/2025</v>
          </cell>
          <cell r="E492" t="str">
            <v>M3</v>
          </cell>
          <cell r="F492">
            <v>0</v>
          </cell>
        </row>
        <row r="493">
          <cell r="A493" t="str">
            <v>SINAPI 95996</v>
          </cell>
          <cell r="D493" t="str">
            <v>EXECUÇÃO DE PAVIMENTO COM APLICAÇÃO DE CONCRETO ASFÁLTICO, CAMADA DE BINDER - EXCLUSIVE CARGA E TRANSPORTE. AF_10/2025</v>
          </cell>
          <cell r="E493" t="str">
            <v>M3</v>
          </cell>
          <cell r="F493">
            <v>1682.14</v>
          </cell>
        </row>
        <row r="494">
          <cell r="A494" t="str">
            <v>SINAPI 95995</v>
          </cell>
          <cell r="D494" t="str">
            <v>EXECUÇÃO DE PAVIMENTO COM APLICAÇÃO DE CONCRETO ASFÁLTICO, CAMADA DE ROLAMENTO - EXCLUSIVE CARGA E TRANSPORTE. AF_10/2025</v>
          </cell>
          <cell r="E494" t="str">
            <v>M3</v>
          </cell>
          <cell r="F494">
            <v>1942.25</v>
          </cell>
        </row>
        <row r="495">
          <cell r="A495" t="str">
            <v>SINAPI 104372</v>
          </cell>
          <cell r="D495" t="str">
            <v>EXECUÇÃO DE PAVIMENTO COM APLICAÇÃO DE PRÉ-MISTURADO A FRIO, CAMADA DE BINDER - EXCLUSIVE CARGA E TRANSPORTE. AF_10/2025</v>
          </cell>
          <cell r="E495" t="str">
            <v>M3</v>
          </cell>
          <cell r="F495">
            <v>0</v>
          </cell>
        </row>
        <row r="496">
          <cell r="A496" t="str">
            <v>SINAPI 104371</v>
          </cell>
          <cell r="D496" t="str">
            <v>EXECUÇÃO DE PAVIMENTO COM APLICAÇÃO DE PRÉ-MISTURADO A FRIO, CAMADA DE ROLAMENTO - EXCLUSIVE CARGA E TRANSPORTE. AF_10/2025</v>
          </cell>
          <cell r="E496" t="str">
            <v>M3</v>
          </cell>
          <cell r="F496">
            <v>0</v>
          </cell>
        </row>
        <row r="497">
          <cell r="A497" t="str">
            <v>SINAPI 106138</v>
          </cell>
          <cell r="D497" t="str">
            <v>FRESAGEM DE PAVIMENTO ASFÁLTICO, COM LARGURA DA VIA MAIOR QUE 10,00 M, EM LOCAIS COM NIVEL ALTO DE INTERFERÊNCIA. AF_10/2025</v>
          </cell>
          <cell r="E497" t="str">
            <v>M2</v>
          </cell>
          <cell r="F497">
            <v>7.85</v>
          </cell>
        </row>
        <row r="498">
          <cell r="A498" t="str">
            <v>SINAPI 106135</v>
          </cell>
          <cell r="D498" t="str">
            <v>FRESAGEM DE PAVIMENTO ASFÁLTICO, COM LARGURA DA VIA MAIOR QUE 10,00 M, EM LOCAIS COM NIVEL BAIXO DE INTERFERÊNCIA. AF_10/2025</v>
          </cell>
          <cell r="E498" t="str">
            <v>M2</v>
          </cell>
          <cell r="F498">
            <v>6.7</v>
          </cell>
        </row>
        <row r="499">
          <cell r="A499" t="str">
            <v>SINAPI 106137</v>
          </cell>
          <cell r="D499" t="str">
            <v>FRESAGEM DE PAVIMENTO ASFÁLTICO, COM LARGURA DA VIA MAIOR QUE 6,00 M E MENOR OU IGUAL 10,00 M, EM LOCAIS COM NIVEL ALTO DE INTERFERÊNCIA. AF_10/2025</v>
          </cell>
          <cell r="E499" t="str">
            <v>M2</v>
          </cell>
          <cell r="F499">
            <v>9.08</v>
          </cell>
        </row>
        <row r="500">
          <cell r="A500" t="str">
            <v>SINAPI 96001</v>
          </cell>
          <cell r="D500" t="str">
            <v>FRESAGEM DE PAVIMENTO ASFÁLTICO, COM LARGURA DA VIA MAIOR QUE 6,00 M E MENOR OU IGUAL 10,00 M, EM LOCAIS COM NIVEL BAIXO DE INTERFERÊNCIA. AF_10/2025</v>
          </cell>
          <cell r="E500" t="str">
            <v>M2</v>
          </cell>
          <cell r="F500">
            <v>7.69</v>
          </cell>
        </row>
        <row r="501">
          <cell r="A501" t="str">
            <v>SINAPI 106136</v>
          </cell>
          <cell r="D501" t="str">
            <v>FRESAGEM DE PAVIMENTO ASFÁLTICO, COM LARGURA DA VIA MENOR OU IGUAL 6,00 M, EM LOCAIS COM NIVEL ALTO DE INTERFERÊNCIA. AF_10/2025</v>
          </cell>
          <cell r="E501" t="str">
            <v>M2</v>
          </cell>
          <cell r="F501">
            <v>10.63</v>
          </cell>
        </row>
        <row r="502">
          <cell r="A502" t="str">
            <v>SINAPI 106134</v>
          </cell>
          <cell r="D502" t="str">
            <v>FRESAGEM DE PAVIMENTO ASFÁLTICO, COM LARGURA DA VIA MENOR OU IGUAL 6,00 M, EM LOCAIS COM NIVEL BAIXO DE INTERFERÊNCIA. AF_10/2025</v>
          </cell>
          <cell r="E502" t="str">
            <v>M2</v>
          </cell>
          <cell r="F502">
            <v>8.93</v>
          </cell>
        </row>
        <row r="503">
          <cell r="A503" t="str">
            <v>SINAPI 94880</v>
          </cell>
          <cell r="D503" t="str">
            <v>ASSENTAMENTO DE TUBO DE PEAD CORRUGADO DE DUPLA PAREDE PARA REDE COLETORA DE ESGOTO, DN 1000 MM, JUNTA ELÁSTICA INTEGRADA (NÃO INCLUI FORNECIMENTO). AF_01/2021</v>
          </cell>
          <cell r="E503" t="str">
            <v>M</v>
          </cell>
          <cell r="F503">
            <v>43.91</v>
          </cell>
        </row>
        <row r="504">
          <cell r="A504" t="str">
            <v>SINAPI 94882</v>
          </cell>
          <cell r="D504" t="str">
            <v>ASSENTAMENTO DE TUBO DE PEAD CORRUGADO DE DUPLA PAREDE PARA REDE COLETORA DE ESGOTO, DN 1200 MM, JUNTA ELÁSTICA INTEGRADA (NÃO INCLUI FORNECIMENTO). AF_01/2021</v>
          </cell>
          <cell r="E504" t="str">
            <v>M</v>
          </cell>
          <cell r="F504">
            <v>50.89</v>
          </cell>
        </row>
        <row r="505">
          <cell r="A505" t="str">
            <v>SINAPI 94884</v>
          </cell>
          <cell r="D505" t="str">
            <v>ASSENTAMENTO DE TUBO DE PEAD CORRUGADO DE DUPLA PAREDE PARA REDE COLETORA DE ESGOTO, DN 1500 MM, JUNTA ELÁSTICA INTEGRADA (NÃO INCLUI FORNECIMENTO). AF_01/2021</v>
          </cell>
          <cell r="E505" t="str">
            <v>M</v>
          </cell>
          <cell r="F505">
            <v>65.05</v>
          </cell>
        </row>
        <row r="506">
          <cell r="A506" t="str">
            <v>SINAPI 94870</v>
          </cell>
          <cell r="D506" t="str">
            <v>ASSENTAMENTO DE TUBO DE PEAD CORRUGADO DE DUPLA PAREDE PARA REDE COLETORA DE ESGOTO, DN 250 MM, JUNTA ELÁSTICA INTEGRADA (NÃO INCLUI FORNECIMENTO). AF_01/2021</v>
          </cell>
          <cell r="E506" t="str">
            <v>M</v>
          </cell>
          <cell r="F506">
            <v>2.06</v>
          </cell>
        </row>
        <row r="507">
          <cell r="A507" t="str">
            <v>SINAPI 94872</v>
          </cell>
          <cell r="D507" t="str">
            <v>ASSENTAMENTO DE TUBO DE PEAD CORRUGADO DE DUPLA PAREDE PARA REDE COLETORA DE ESGOTO, DN 300 MM, JUNTA ELÁSTICA INTEGRADA (NÃO INCLUI FORNECIMENTO). AF_01/2021</v>
          </cell>
          <cell r="E507" t="str">
            <v>M</v>
          </cell>
          <cell r="F507">
            <v>2.85</v>
          </cell>
        </row>
        <row r="508">
          <cell r="A508" t="str">
            <v>SINAPI 90746</v>
          </cell>
          <cell r="D508" t="str">
            <v>ASSENTAMENTO DE TUBO DE PEAD CORRUGADO DE DUPLA PAREDE PARA REDE COLETORA DE ESGOTO, DN 450 MM, JUNTA ELÁSTICA INTEGRADA (NÃO INCLUI FORNECIMENTO). AF_01/2021</v>
          </cell>
          <cell r="E508" t="str">
            <v>M</v>
          </cell>
          <cell r="F508">
            <v>3.66</v>
          </cell>
        </row>
        <row r="509">
          <cell r="A509" t="str">
            <v>SINAPI 90747</v>
          </cell>
          <cell r="D509" t="str">
            <v>ASSENTAMENTO DE TUBO DE PEAD CORRUGADO DE DUPLA PAREDE PARA REDE COLETORA DE ESGOTO, DN 600 MM, JUNTA ELÁSTICA INTEGRADA (NÃO INCLUI FORNECIMENTO). AF_01/2021</v>
          </cell>
          <cell r="E509" t="str">
            <v>M</v>
          </cell>
          <cell r="F509">
            <v>17.239999999999998</v>
          </cell>
        </row>
        <row r="510">
          <cell r="A510" t="str">
            <v>SINAPI 94876</v>
          </cell>
          <cell r="D510" t="str">
            <v>ASSENTAMENTO DE TUBO DE PEAD CORRUGADO DE DUPLA PAREDE PARA REDE COLETORA DE ESGOTO, DN 800 MM, JUNTA ELÁSTICA INTEGRADA (NÃO INCLUI FORNECIMENTO). AF_01/2021</v>
          </cell>
          <cell r="E510" t="str">
            <v>M</v>
          </cell>
          <cell r="F510">
            <v>29.29</v>
          </cell>
        </row>
        <row r="511">
          <cell r="A511" t="str">
            <v>SINAPI 94878</v>
          </cell>
          <cell r="D511" t="str">
            <v>ASSENTAMENTO DE TUBO DE PEAD CORRUGADO DE DUPLA PAREDE PARA REDE COLETORA DE ESGOTO, DN 900 MM, JUNTA ELÁSTICA INTEGRADA (NÃO INCLUI FORNECIMENTO). AF_01/2021</v>
          </cell>
          <cell r="E511" t="str">
            <v>M</v>
          </cell>
          <cell r="F511">
            <v>33.81</v>
          </cell>
        </row>
        <row r="512">
          <cell r="A512" t="str">
            <v>SINAPI 90740</v>
          </cell>
          <cell r="D512" t="str">
            <v>ASSENTAMENTO DE TUBO DE PVC CORRUGADO DE DUPLA PAREDE PARA REDE COLETORA DE ESGOTO, DN 150 MM, JUNTA ELÁSTICA (NÃO INCLUI FORNECIMENTO). AF_01/2021</v>
          </cell>
          <cell r="E512" t="str">
            <v>M</v>
          </cell>
          <cell r="F512">
            <v>4.46</v>
          </cell>
        </row>
        <row r="513">
          <cell r="A513" t="str">
            <v>SINAPI 90741</v>
          </cell>
          <cell r="D513" t="str">
            <v>ASSENTAMENTO DE TUBO DE PVC CORRUGADO DE DUPLA PAREDE PARA REDE COLETORA DE ESGOTO, DN 200 MM, JUNTA ELÁSTICA (NÃO INCLUI FORNECIMENTO). AF_01/2021</v>
          </cell>
          <cell r="E513" t="str">
            <v>M</v>
          </cell>
          <cell r="F513">
            <v>5.09</v>
          </cell>
        </row>
        <row r="514">
          <cell r="A514" t="str">
            <v>SINAPI 90742</v>
          </cell>
          <cell r="D514" t="str">
            <v>ASSENTAMENTO DE TUBO DE PVC CORRUGADO DE DUPLA PAREDE PARA REDE COLETORA DE ESGOTO, DN 250 MM, JUNTA ELÁSTICA (NÃO INCLUI FORNECIMENTO). AF_01/2021</v>
          </cell>
          <cell r="E514" t="str">
            <v>M</v>
          </cell>
          <cell r="F514">
            <v>5.71</v>
          </cell>
        </row>
        <row r="515">
          <cell r="A515" t="str">
            <v>SINAPI 90743</v>
          </cell>
          <cell r="D515" t="str">
            <v>ASSENTAMENTO DE TUBO DE PVC CORRUGADO DE DUPLA PAREDE PARA REDE COLETORA DE ESGOTO, DN 300 MM, JUNTA ELÁSTICA (NÃO INCLUI FORNECIMENTO). AF_01/2021</v>
          </cell>
          <cell r="E515" t="str">
            <v>M</v>
          </cell>
          <cell r="F515">
            <v>6.34</v>
          </cell>
        </row>
        <row r="516">
          <cell r="A516" t="str">
            <v>SINAPI 90744</v>
          </cell>
          <cell r="D516" t="str">
            <v>ASSENTAMENTO DE TUBO DE PVC CORRUGADO DE DUPLA PAREDE PARA REDE COLETORA DE ESGOTO, DN 350 MM, JUNTA ELÁSTICA (NÃO INCLUI FORNECIMENTO). AF_01/2021</v>
          </cell>
          <cell r="E516" t="str">
            <v>M</v>
          </cell>
          <cell r="F516">
            <v>6.96</v>
          </cell>
        </row>
        <row r="517">
          <cell r="A517" t="str">
            <v>SINAPI 90745</v>
          </cell>
          <cell r="D517" t="str">
            <v>ASSENTAMENTO DE TUBO DE PVC CORRUGADO DE DUPLA PAREDE PARA REDE COLETORA DE ESGOTO, DN 400 MM, JUNTA ELÁSTICA (NÃO INCLUI FORNECIMENTO). AF_01/2021</v>
          </cell>
          <cell r="E517" t="str">
            <v>M</v>
          </cell>
          <cell r="F517">
            <v>10.7</v>
          </cell>
        </row>
        <row r="518">
          <cell r="A518" t="str">
            <v>SINAPI 90733</v>
          </cell>
          <cell r="D518" t="str">
            <v>ASSENTAMENTO DE TUBO DE PVC PARA REDE COLETORA DE ESGOTO DE PAREDE MACIÇA, DN 100 MM, JUNTA ELÁSTICA (NÃO INCLUI FORNECIMENTO). AF_01/2021</v>
          </cell>
          <cell r="E518" t="str">
            <v>M</v>
          </cell>
          <cell r="F518">
            <v>3.38</v>
          </cell>
        </row>
        <row r="519">
          <cell r="A519" t="str">
            <v>SINAPI 90734</v>
          </cell>
          <cell r="D519" t="str">
            <v>ASSENTAMENTO DE TUBO DE PVC PARA REDE COLETORA DE ESGOTO DE PAREDE MACIÇA, DN 150 MM, JUNTA ELÁSTICA, (NÃO INCLUI FORNECIMENTO). AF_01/2021</v>
          </cell>
          <cell r="E519" t="str">
            <v>M</v>
          </cell>
          <cell r="F519">
            <v>4.01</v>
          </cell>
        </row>
        <row r="520">
          <cell r="A520" t="str">
            <v>SINAPI 90735</v>
          </cell>
          <cell r="D520" t="str">
            <v>ASSENTAMENTO DE TUBO DE PVC PARA REDE COLETORA DE ESGOTO DE PAREDE MACIÇA, DN 200 MM, JUNTA ELÁSTICA (NÃO INCLUI FORNECIMENTO). AF_01/2021</v>
          </cell>
          <cell r="E520" t="str">
            <v>M</v>
          </cell>
          <cell r="F520">
            <v>4.63</v>
          </cell>
        </row>
        <row r="521">
          <cell r="A521" t="str">
            <v>SINAPI 90736</v>
          </cell>
          <cell r="D521" t="str">
            <v>ASSENTAMENTO DE TUBO DE PVC PARA REDE COLETORA DE ESGOTO DE PAREDE MACIÇA, DN 250 MM, JUNTA ELÁSTICA (NÃO INCLUI FORNECIMENTO). AF_01/2021</v>
          </cell>
          <cell r="E521" t="str">
            <v>M</v>
          </cell>
          <cell r="F521">
            <v>5.25</v>
          </cell>
        </row>
        <row r="522">
          <cell r="A522" t="str">
            <v>SINAPI 90737</v>
          </cell>
          <cell r="D522" t="str">
            <v>ASSENTAMENTO DE TUBO DE PVC PARA REDE COLETORA DE ESGOTO DE PAREDE MACIÇA, DN 300 MM, JUNTA ELÁSTICA (NÃO INCLUI FORNECIMENTO). AF_01/2021</v>
          </cell>
          <cell r="E522" t="str">
            <v>M</v>
          </cell>
          <cell r="F522">
            <v>5.88</v>
          </cell>
        </row>
        <row r="523">
          <cell r="A523" t="str">
            <v>SINAPI 90738</v>
          </cell>
          <cell r="D523" t="str">
            <v>ASSENTAMENTO DE TUBO DE PVC PARA REDE COLETORA DE ESGOTO DE PAREDE MACIÇA, DN 350 MM, JUNTA ELÁSTICA (NÃO INCLUI FORNECIMENTO). AF_01/2021</v>
          </cell>
          <cell r="E523" t="str">
            <v>M</v>
          </cell>
          <cell r="F523">
            <v>6.5</v>
          </cell>
        </row>
        <row r="524">
          <cell r="A524" t="str">
            <v>SINAPI 90739</v>
          </cell>
          <cell r="D524" t="str">
            <v>ASSENTAMENTO DE TUBO DE PVC PARA REDE COLETORA DE ESGOTO DE PAREDE MACIÇA, DN 400 MM, JUNTA ELÁSTICA (NÃO INCLUI FORNECIMENTO). AF_01/2021</v>
          </cell>
          <cell r="E524" t="str">
            <v>M</v>
          </cell>
          <cell r="F524">
            <v>9.58</v>
          </cell>
        </row>
        <row r="525">
          <cell r="A525" t="str">
            <v>SINAPI 90724</v>
          </cell>
          <cell r="D525" t="str">
            <v>JUNTA ARGAMASSADA ENTRE TUBO DN 100 MM E O POÇO DE VISITA/ CAIXA DE CONCRETO OU ALVENARIA EM REDES DE ESGOTO. AF_01/2021</v>
          </cell>
          <cell r="E525" t="str">
            <v>UN</v>
          </cell>
          <cell r="F525">
            <v>24.21</v>
          </cell>
        </row>
        <row r="526">
          <cell r="A526" t="str">
            <v>SINAPI 102267</v>
          </cell>
          <cell r="D526" t="str">
            <v>JUNTA ARGAMASSADA ENTRE TUBO DN 1000 MM E O POÇO DE VISITA/ CAIXA DE CONCRETO OU ALVENARIA EM REDES DE ESGOTO. AF_01/2021</v>
          </cell>
          <cell r="E526" t="str">
            <v>UN</v>
          </cell>
          <cell r="F526">
            <v>130.97999999999999</v>
          </cell>
        </row>
        <row r="527">
          <cell r="A527" t="str">
            <v>SINAPI 102268</v>
          </cell>
          <cell r="D527" t="str">
            <v>JUNTA ARGAMASSADA ENTRE TUBO DN 1200 MM E O POÇO DE VISITA/ CAIXA DE CONCRETO OU ALVENARIA EM REDES DE ESGOTO. AF_01/2021</v>
          </cell>
          <cell r="E527" t="str">
            <v>UN</v>
          </cell>
          <cell r="F527">
            <v>147.81</v>
          </cell>
        </row>
        <row r="528">
          <cell r="A528" t="str">
            <v>SINAPI 90725</v>
          </cell>
          <cell r="D528" t="str">
            <v>JUNTA ARGAMASSADA ENTRE TUBO DN 150 MM E O POÇO DE VISITA/ CAIXA DE CONCRETO OU ALVENARIA EM REDES DE ESGOTO. AF_01/2021</v>
          </cell>
          <cell r="E528" t="str">
            <v>UN</v>
          </cell>
          <cell r="F528">
            <v>29.83</v>
          </cell>
        </row>
        <row r="529">
          <cell r="A529" t="str">
            <v>SINAPI 102269</v>
          </cell>
          <cell r="D529" t="str">
            <v>JUNTA ARGAMASSADA ENTRE TUBO DN 1500 MM E O POÇO DE VISITA/ CAIXA DE CONCRETO OU ALVENARIA EM REDES DE ESGOTO. AF_01/2021</v>
          </cell>
          <cell r="E529" t="str">
            <v>UN</v>
          </cell>
          <cell r="F529">
            <v>181.48</v>
          </cell>
        </row>
        <row r="530">
          <cell r="A530" t="str">
            <v>SINAPI 90726</v>
          </cell>
          <cell r="D530" t="str">
            <v>JUNTA ARGAMASSADA ENTRE TUBO DN 200 MM E O POÇO/ CAIXA DE CONCRETO OU ALVENARIA EM REDES DE ESGOTO. AF_01/2021</v>
          </cell>
          <cell r="E530" t="str">
            <v>UN</v>
          </cell>
          <cell r="F530">
            <v>35.51</v>
          </cell>
        </row>
        <row r="531">
          <cell r="A531" t="str">
            <v>SINAPI 90727</v>
          </cell>
          <cell r="D531" t="str">
            <v>JUNTA ARGAMASSADA ENTRE TUBO DN 250 MM E O POÇO DE VISITA/ CAIXA DE CONCRETO OU ALVENARIA EM REDES DE ESGOTO. AF_01/2021</v>
          </cell>
          <cell r="E531" t="str">
            <v>UN</v>
          </cell>
          <cell r="F531">
            <v>41.12</v>
          </cell>
        </row>
        <row r="532">
          <cell r="A532" t="str">
            <v>SINAPI 90728</v>
          </cell>
          <cell r="D532" t="str">
            <v>JUNTA ARGAMASSADA ENTRE TUBO DN 300 MM E O POÇO DE VISITA/ CAIXA DE CONCRETO OU ALVENARIA EM REDES DE ESGOTO. AF_01/2021</v>
          </cell>
          <cell r="E532" t="str">
            <v>UN</v>
          </cell>
          <cell r="F532">
            <v>46.73</v>
          </cell>
        </row>
        <row r="533">
          <cell r="A533" t="str">
            <v>SINAPI 90729</v>
          </cell>
          <cell r="D533" t="str">
            <v>JUNTA ARGAMASSADA ENTRE TUBO DN 350 MM E O POÇO DE VISITA/ CAIXA DE CONCRETO OU ALVENARIA EM REDES DE ESGOTO. AF_01/2021</v>
          </cell>
          <cell r="E533" t="str">
            <v>UN</v>
          </cell>
          <cell r="F533">
            <v>52.34</v>
          </cell>
        </row>
        <row r="534">
          <cell r="A534" t="str">
            <v>SINAPI 90730</v>
          </cell>
          <cell r="D534" t="str">
            <v>JUNTA ARGAMASSADA ENTRE TUBO DN 400 MM E O POÇO DE VISITA/ CAIXA DE CONCRETO OU ALVENARIA EM REDES DE ESGOTO. AF_01/2021</v>
          </cell>
          <cell r="E534" t="str">
            <v>UN</v>
          </cell>
          <cell r="F534">
            <v>57.96</v>
          </cell>
        </row>
        <row r="535">
          <cell r="A535" t="str">
            <v>SINAPI 90731</v>
          </cell>
          <cell r="D535" t="str">
            <v>JUNTA ARGAMASSADA ENTRE TUBO DN 450 MM E O POÇO DE VISITA/ CAIXA DE CONCRETO OU ALVENARIA EM REDES DE ESGOTO. AF_01/2021</v>
          </cell>
          <cell r="E535" t="str">
            <v>UN</v>
          </cell>
          <cell r="F535">
            <v>63.57</v>
          </cell>
        </row>
        <row r="536">
          <cell r="A536" t="str">
            <v>SINAPI 90732</v>
          </cell>
          <cell r="D536" t="str">
            <v>JUNTA ARGAMASSADA ENTRE TUBO DN 600 MM E O POÇO DE VISITA/ CAIXA DE CONCRETO OU ALVENARIA EM REDES DE ESGOTO. AF_01/2021</v>
          </cell>
          <cell r="E536" t="str">
            <v>UN</v>
          </cell>
          <cell r="F536">
            <v>80.400000000000006</v>
          </cell>
        </row>
        <row r="537">
          <cell r="A537" t="str">
            <v>SINAPI 102265</v>
          </cell>
          <cell r="D537" t="str">
            <v>JUNTA ARGAMASSADA ENTRE TUBO DN 800 MM E O POÇO DE VISITA/ CAIXA DE CONCRETO OU ALVENARIA EM REDES DE ESGOTO. AF_01/2021</v>
          </cell>
          <cell r="E537" t="str">
            <v>UN</v>
          </cell>
          <cell r="F537">
            <v>102.85</v>
          </cell>
        </row>
        <row r="538">
          <cell r="A538" t="str">
            <v>SINAPI 102266</v>
          </cell>
          <cell r="D538" t="str">
            <v>JUNTA ARGAMASSADA ENTRE TUBO DN 900 MM E O POÇO DE VISITA/ CAIXA DE CONCRETO OU ALVENARIA EM REDES DE ESGOTO. AF_01/2021</v>
          </cell>
          <cell r="E538" t="str">
            <v>UN</v>
          </cell>
          <cell r="F538">
            <v>114.07</v>
          </cell>
        </row>
        <row r="539">
          <cell r="A539" t="str">
            <v>SINAPI 94879</v>
          </cell>
          <cell r="D539" t="str">
            <v>TUBO DE PEAD CORRUGADO DE DUPLA PAREDE PARA REDE COLETORA DE ESGOTO, DN 1000 MM, JUNTA ELÁSTICA INTEGRADA - FORNECIMENTO E ASSENTAMENTO. AF_01/2021</v>
          </cell>
          <cell r="E539" t="str">
            <v>M</v>
          </cell>
          <cell r="F539">
            <v>1389.59</v>
          </cell>
        </row>
        <row r="540">
          <cell r="A540" t="str">
            <v>SINAPI 94881</v>
          </cell>
          <cell r="D540" t="str">
            <v>TUBO DE PEAD CORRUGADO DE DUPLA PAREDE PARA REDE COLETORA DE ESGOTO, DN 1200 MM, JUNTA ELÁSTICA INTEGRADA - FORNECIMENTO E ASSENTAMENTO. AF_01/2021</v>
          </cell>
          <cell r="E540" t="str">
            <v>M</v>
          </cell>
          <cell r="F540">
            <v>1910.71</v>
          </cell>
        </row>
        <row r="541">
          <cell r="A541" t="str">
            <v>SINAPI 94869</v>
          </cell>
          <cell r="D541" t="str">
            <v>TUBO DE PEAD CORRUGADO DE DUPLA PAREDE PARA REDE COLETORA DE ESGOTO, DN 250 MM, JUNTA ELÁSTICA INTEGRADA - FORNECIMENTO E ASSENTAMENTO. AF_01/2021</v>
          </cell>
          <cell r="E541" t="str">
            <v>M</v>
          </cell>
          <cell r="F541">
            <v>97.75</v>
          </cell>
        </row>
        <row r="542">
          <cell r="A542" t="str">
            <v>SINAPI 94871</v>
          </cell>
          <cell r="D542" t="str">
            <v>TUBO DE PEAD CORRUGADO DE DUPLA PAREDE PARA REDE COLETORA DE ESGOTO, DN 300 MM, JUNTA ELÁSTICA INTEGRADA - FORNECIMENTO E ASSENTAMENTO. AF_01/2021</v>
          </cell>
          <cell r="E542" t="str">
            <v>M</v>
          </cell>
          <cell r="F542">
            <v>152.76</v>
          </cell>
        </row>
        <row r="543">
          <cell r="A543" t="str">
            <v>SINAPI 90708</v>
          </cell>
          <cell r="D543" t="str">
            <v>TUBO DE PEAD CORRUGADO DE DUPLA PAREDE PARA REDE COLETORA DE ESGOTO, DN 600 MM, JUNTA ELÁSTICA INTEGRADA - FORNECIMENTO E ASSENTAMENTO. AF_01/2021</v>
          </cell>
          <cell r="E543" t="str">
            <v>M</v>
          </cell>
          <cell r="F543">
            <v>556.44000000000005</v>
          </cell>
        </row>
        <row r="544">
          <cell r="A544" t="str">
            <v>SINAPI 94875</v>
          </cell>
          <cell r="D544" t="str">
            <v>TUBO DE PEAD CORRUGADO DE DUPLA PAREDE PARA REDE COLETORA DE ESGOTO, DN 800 MM, JUNTA ELÁSTICA INTEGRADA - FORNECIMENTO E ASSENTAMENTO. AF_01/2021</v>
          </cell>
          <cell r="E544" t="str">
            <v>M</v>
          </cell>
          <cell r="F544">
            <v>902.83</v>
          </cell>
        </row>
        <row r="545">
          <cell r="A545" t="str">
            <v>SINAPI 102264</v>
          </cell>
          <cell r="D545" t="str">
            <v>TUBO DE PVC BRANCO PARA REDE COLETORA DE ESGOTO CONDOMINIAL DE PAREDE MACIÇA, DN 100 MM, JUNTA ELÁSTICA - FORNECIMENTO E ASSENTAMENTO. AF_01/2021</v>
          </cell>
          <cell r="E545" t="str">
            <v>M</v>
          </cell>
          <cell r="F545">
            <v>21.2</v>
          </cell>
        </row>
        <row r="546">
          <cell r="A546" t="str">
            <v>SINAPI 90701</v>
          </cell>
          <cell r="D546" t="str">
            <v>TUBO DE PVC CORRUGADO DE DUPLA PAREDE PARA REDE COLETORA DE ESGOTO, DN 150 MM, JUNTA ELÁSTICA - FORNECIMENTO E ASSENTAMENTO. AF_01/2021</v>
          </cell>
          <cell r="E546" t="str">
            <v>M</v>
          </cell>
          <cell r="F546">
            <v>73.650000000000006</v>
          </cell>
        </row>
        <row r="547">
          <cell r="A547" t="str">
            <v>SINAPI 90702</v>
          </cell>
          <cell r="D547" t="str">
            <v>TUBO DE PVC CORRUGADO DE DUPLA PAREDE PARA REDE COLETORA DE ESGOTO, DN 200 MM, JUNTA ELÁSTICA - FORNECIMENTO E ASSENTAMENTO. AF_01/2021</v>
          </cell>
          <cell r="E547" t="str">
            <v>M</v>
          </cell>
          <cell r="F547">
            <v>122.14</v>
          </cell>
        </row>
        <row r="548">
          <cell r="A548" t="str">
            <v>SINAPI 90703</v>
          </cell>
          <cell r="D548" t="str">
            <v>TUBO DE PVC CORRUGADO DE DUPLA PAREDE PARA REDE COLETORA DE ESGOTO, DN 250 MM, JUNTA ELÁSTICA - FORNECIMENTO E ASSENTAMENTO. AF_01/2021</v>
          </cell>
          <cell r="E548" t="str">
            <v>M</v>
          </cell>
          <cell r="F548">
            <v>191.38</v>
          </cell>
        </row>
        <row r="549">
          <cell r="A549" t="str">
            <v>SINAPI 90704</v>
          </cell>
          <cell r="D549" t="str">
            <v>TUBO DE PVC CORRUGADO DE DUPLA PAREDE PARA REDE COLETORA DE ESGOTO, DN 300 MM, JUNTA ELÁSTICA - FORNECIMENTO E ASSENTAMENTO. AF_01/2021</v>
          </cell>
          <cell r="E549" t="str">
            <v>M</v>
          </cell>
          <cell r="F549">
            <v>284.36</v>
          </cell>
        </row>
        <row r="550">
          <cell r="A550" t="str">
            <v>SINAPI 90705</v>
          </cell>
          <cell r="D550" t="str">
            <v>TUBO DE PVC CORRUGADO DE DUPLA PAREDE PARA REDE COLETORA DE ESGOTO, DN 350 MM, JUNTA ELÁSTICA - FORNECIMENTO E ASSENTAMENTO. AF_01/2021</v>
          </cell>
          <cell r="E550" t="str">
            <v>M</v>
          </cell>
          <cell r="F550">
            <v>372.19</v>
          </cell>
        </row>
        <row r="551">
          <cell r="A551" t="str">
            <v>SINAPI 90706</v>
          </cell>
          <cell r="D551" t="str">
            <v>TUBO DE PVC CORRUGADO DE DUPLA PAREDE PARA REDE COLETORA DE ESGOTO, DN 400 MM, JUNTA ELÁSTICA - FORNECIMENTO E ASSENTAMENTO. AF_01/2021</v>
          </cell>
          <cell r="E551" t="str">
            <v>M</v>
          </cell>
          <cell r="F551">
            <v>493.7</v>
          </cell>
        </row>
        <row r="552">
          <cell r="A552" t="str">
            <v>SINAPI 90694</v>
          </cell>
          <cell r="D552" t="str">
            <v>TUBO DE PVC PARA REDE COLETORA DE ESGOTO DE PAREDE MACIÇA, DN 100 MM, JUNTA ELÁSTICA - FORNECIMENTO E ASSENTAMENTO. AF_01/2021</v>
          </cell>
          <cell r="E552" t="str">
            <v>M</v>
          </cell>
          <cell r="F552">
            <v>49.36</v>
          </cell>
        </row>
        <row r="553">
          <cell r="A553" t="str">
            <v>SINAPI 90695</v>
          </cell>
          <cell r="D553" t="str">
            <v>TUBO DE PVC PARA REDE COLETORA DE ESGOTO DE PAREDE MACIÇA, DN 150 MM, JUNTA ELÁSTICA - FORNECIMENTO E ASSENTAMENTO. AF_01/2021</v>
          </cell>
          <cell r="E553" t="str">
            <v>M</v>
          </cell>
          <cell r="F553">
            <v>94.02</v>
          </cell>
        </row>
        <row r="554">
          <cell r="A554" t="str">
            <v>SINAPI 90696</v>
          </cell>
          <cell r="D554" t="str">
            <v>TUBO DE PVC PARA REDE COLETORA DE ESGOTO DE PAREDE MACIÇA, DN 200 MM, JUNTA ELÁSTICA - FORNECIMENTO E ASSENTAMENTO. AF_01/2021</v>
          </cell>
          <cell r="E554" t="str">
            <v>M</v>
          </cell>
          <cell r="F554">
            <v>157.25</v>
          </cell>
        </row>
        <row r="555">
          <cell r="A555" t="str">
            <v>SINAPI 90697</v>
          </cell>
          <cell r="D555" t="str">
            <v>TUBO DE PVC PARA REDE COLETORA DE ESGOTO DE PAREDE MACIÇA, DN 250 MM, JUNTA ELÁSTICA - FORNECIMENTO E ASSENTAMENTO. AF_01/2021</v>
          </cell>
          <cell r="E555" t="str">
            <v>M</v>
          </cell>
          <cell r="F555">
            <v>244.13</v>
          </cell>
        </row>
        <row r="556">
          <cell r="A556" t="str">
            <v>SINAPI 90698</v>
          </cell>
          <cell r="D556" t="str">
            <v>TUBO DE PVC PARA REDE COLETORA DE ESGOTO DE PAREDE MACIÇA, DN 300 MM, JUNTA ELÁSTICA, FORNECIMENTO E ASSENTAMENTO. AF_01/2021</v>
          </cell>
          <cell r="E556" t="str">
            <v>M</v>
          </cell>
          <cell r="F556">
            <v>373.35</v>
          </cell>
        </row>
        <row r="557">
          <cell r="A557" t="str">
            <v>SINAPI 90699</v>
          </cell>
          <cell r="D557" t="str">
            <v>TUBO DE PVC PARA REDE COLETORA DE ESGOTO DE PAREDE MACIÇA, DN 350 MM, JUNTA ELÁSTICA - FORNECIMENTO E ASSENTAMENTO. AF_01/2021</v>
          </cell>
          <cell r="E557" t="str">
            <v>M</v>
          </cell>
          <cell r="F557">
            <v>525.62</v>
          </cell>
        </row>
        <row r="558">
          <cell r="A558" t="str">
            <v>SINAPI 90700</v>
          </cell>
          <cell r="D558" t="str">
            <v>TUBO DE PVC PARA REDE COLETORA DE ESGOTO DE PAREDE MACIÇA, DN 400 MM, JUNTA ELÁSTICA FORNECIMENTO E ASSENTAMENTO. AF_01/2021</v>
          </cell>
          <cell r="E558" t="str">
            <v>M</v>
          </cell>
          <cell r="F558">
            <v>614.14</v>
          </cell>
        </row>
        <row r="559">
          <cell r="A559" t="str">
            <v>SINAPI 105378</v>
          </cell>
          <cell r="D559" t="str">
            <v>ASSENTAMENTO DE CONEXÃO 2 ACESSOS ALINHADOS DE FERRO FUNDIDO PARA REDE DE ÁGUA, DN 100, JUNTA ELÁSTICA, INSTALADO EM LOCAL COM NÍVEL ALTO DE INTERFERÊNCIAS (NÃO INCLUI FORNECIMENTO). AF_05/2024</v>
          </cell>
          <cell r="E559" t="str">
            <v>UN</v>
          </cell>
          <cell r="F559">
            <v>12.7</v>
          </cell>
        </row>
        <row r="560">
          <cell r="A560" t="str">
            <v>SINAPI 105373</v>
          </cell>
          <cell r="D560" t="str">
            <v>ASSENTAMENTO DE CONEXÃO 2 ACESSOS ALINHADOS DE FERRO FUNDIDO PARA REDE DE ÁGUA, DN 100, JUNTA ELÁSTICA, INSTALADO EM LOCAL COM NÍVEL BAIXO DE INTERFERÊNCIAS (NÃO INCLUI FORNECIMENTO). AF_05/2024</v>
          </cell>
          <cell r="E560" t="str">
            <v>UN</v>
          </cell>
          <cell r="F560">
            <v>9.84</v>
          </cell>
        </row>
        <row r="561">
          <cell r="A561" t="str">
            <v>SINAPI 105380</v>
          </cell>
          <cell r="D561" t="str">
            <v>ASSENTAMENTO DE CONEXÃO 2 ACESSOS ALINHADOS DE FERRO FUNDIDO PARA REDE DE ÁGUA, DN 1000, JUNTA ELÁSTICA, INSTALADO EM LOCAL COM NÍVEL ALTO DE INTERFERÊNCIAS (NÃO INCLUI FORNECIMENTO). AF_05/2024</v>
          </cell>
          <cell r="E561" t="str">
            <v>UN</v>
          </cell>
          <cell r="F561">
            <v>98.02</v>
          </cell>
        </row>
        <row r="562">
          <cell r="A562" t="str">
            <v>SINAPI 105267</v>
          </cell>
          <cell r="D562" t="str">
            <v>ASSENTAMENTO DE CONEXÃO 2 ACESSOS ALINHADOS DE FERRO FUNDIDO PARA REDE DE ÁGUA, DN 1000, JUNTA ELÁSTICA, INSTALADO EM LOCAL COM NÍVEL BAIXO DE INTERFERÊNCIAS (NÃO INCLUI FORNECIMENTO). AF_05/2024</v>
          </cell>
          <cell r="E562" t="str">
            <v>UN</v>
          </cell>
          <cell r="F562">
            <v>79.55</v>
          </cell>
        </row>
        <row r="563">
          <cell r="A563" t="str">
            <v>SINAPI 105249</v>
          </cell>
          <cell r="D563" t="str">
            <v>ASSENTAMENTO DE CONEXÃO 2 ACESSOS ALINHADOS DE FERRO FUNDIDO PARA REDE DE ÁGUA, DN 1200, JUNTA ELÁSTICA, INSTALADO EM LOCAL COM NÍVEL ALTO DE INTERFERÊNCIAS (NÃO INCLUI FORNECIMENTO). AF_05/2024</v>
          </cell>
          <cell r="E563" t="str">
            <v>UN</v>
          </cell>
          <cell r="F563">
            <v>120.04</v>
          </cell>
        </row>
        <row r="564">
          <cell r="A564" t="str">
            <v>SINAPI 105268</v>
          </cell>
          <cell r="D564" t="str">
            <v>ASSENTAMENTO DE CONEXÃO 2 ACESSOS ALINHADOS DE FERRO FUNDIDO PARA REDE DE ÁGUA, DN 1200, JUNTA ELÁSTICA, INSTALADO EM LOCAL COM NÍVEL BAIXO DE INTERFERÊNCIAS (NÃO INCLUI FORNECIMENTO). AF_05/2024</v>
          </cell>
          <cell r="E564" t="str">
            <v>UN</v>
          </cell>
          <cell r="F564">
            <v>98.26</v>
          </cell>
        </row>
        <row r="565">
          <cell r="A565" t="str">
            <v>SINAPI 105379</v>
          </cell>
          <cell r="D565" t="str">
            <v>ASSENTAMENTO DE CONEXÃO 2 ACESSOS ALINHADOS DE FERRO FUNDIDO PARA REDE DE ÁGUA, DN 150, JUNTA ELÁSTICA, INSTALADO EM LOCAL COM NÍVEL ALTO DE INTERFERÊNCIAS (NÃO INCLUI FORNECIMENTO). AF_05/2024</v>
          </cell>
          <cell r="E565" t="str">
            <v>UN</v>
          </cell>
          <cell r="F565">
            <v>16.760000000000002</v>
          </cell>
        </row>
        <row r="566">
          <cell r="A566" t="str">
            <v>SINAPI 105388</v>
          </cell>
          <cell r="D566" t="str">
            <v>ASSENTAMENTO DE CONEXÃO 2 ACESSOS ALINHADOS DE FERRO FUNDIDO PARA REDE DE ÁGUA, DN 150, JUNTA ELÁSTICA, INSTALADO EM LOCAL COM NÍVEL BAIXO DE INTERFERÊNCIAS (NÃO INCLUI FORNECIMENTO). AF_05/2024</v>
          </cell>
          <cell r="E566" t="str">
            <v>UN</v>
          </cell>
          <cell r="F566">
            <v>13.22</v>
          </cell>
        </row>
        <row r="567">
          <cell r="A567" t="str">
            <v>SINAPI 105392</v>
          </cell>
          <cell r="D567" t="str">
            <v>ASSENTAMENTO DE CONEXÃO 2 ACESSOS ALINHADOS DE FERRO FUNDIDO PARA REDE DE ÁGUA, DN 200, JUNTA ELÁSTICA, INSTALADO EM LOCAL COM NÍVEL ALTO DE INTERFERÊNCIAS (NÃO INCLUI FORNECIMENTO). AF_05/2024</v>
          </cell>
          <cell r="E567" t="str">
            <v>UN</v>
          </cell>
          <cell r="F567">
            <v>20.82</v>
          </cell>
        </row>
        <row r="568">
          <cell r="A568" t="str">
            <v>SINAPI 105389</v>
          </cell>
          <cell r="D568" t="str">
            <v>ASSENTAMENTO DE CONEXÃO 2 ACESSOS ALINHADOS DE FERRO FUNDIDO PARA REDE DE ÁGUA, DN 200, JUNTA ELÁSTICA, INSTALADO EM LOCAL COM NÍVEL BAIXO DE INTERFERÊNCIAS (NÃO INCLUI FORNECIMENTO). AF_05/2024</v>
          </cell>
          <cell r="E568" t="str">
            <v>UN</v>
          </cell>
          <cell r="F568">
            <v>16.59</v>
          </cell>
        </row>
        <row r="569">
          <cell r="A569" t="str">
            <v>SINAPI 105393</v>
          </cell>
          <cell r="D569" t="str">
            <v>ASSENTAMENTO DE CONEXÃO 2 ACESSOS ALINHADOS DE FERRO FUNDIDO PARA REDE DE ÁGUA, DN 250, JUNTA ELÁSTICA, INSTALADO EM LOCAL COM NÍVEL ALTO DE INTERFERÊNCIAS (NÃO INCLUI FORNECIMENTO). AF_05/2024</v>
          </cell>
          <cell r="E569" t="str">
            <v>UN</v>
          </cell>
          <cell r="F569">
            <v>25.08</v>
          </cell>
        </row>
        <row r="570">
          <cell r="A570" t="str">
            <v>SINAPI 105316</v>
          </cell>
          <cell r="D570" t="str">
            <v>ASSENTAMENTO DE CONEXÃO 2 ACESSOS ALINHADOS DE FERRO FUNDIDO PARA REDE DE ÁGUA, DN 250, JUNTA ELÁSTICA, INSTALADO EM LOCAL COM NÍVEL BAIXO DE INTERFERÊNCIAS (NÃO INCLUI FORNECIMENTO). AF_05/2024</v>
          </cell>
          <cell r="E570" t="str">
            <v>UN</v>
          </cell>
          <cell r="F570">
            <v>20.14</v>
          </cell>
        </row>
        <row r="571">
          <cell r="A571" t="str">
            <v>SINAPI 105394</v>
          </cell>
          <cell r="D571" t="str">
            <v>ASSENTAMENTO DE CONEXÃO 2 ACESSOS ALINHADOS DE FERRO FUNDIDO PARA REDE DE ÁGUA, DN 300, JUNTA ELÁSTICA, INSTALADO EM LOCAL COM NÍVEL ALTO DE INTERFERÊNCIAS (NÃO INCLUI FORNECIMENTO). AF_05/2024</v>
          </cell>
          <cell r="E571" t="str">
            <v>UN</v>
          </cell>
          <cell r="F571">
            <v>29.29</v>
          </cell>
        </row>
        <row r="572">
          <cell r="A572" t="str">
            <v>SINAPI 105317</v>
          </cell>
          <cell r="D572" t="str">
            <v>ASSENTAMENTO DE CONEXÃO 2 ACESSOS ALINHADOS DE FERRO FUNDIDO PARA REDE DE ÁGUA, DN 300, JUNTA ELÁSTICA, INSTALADO EM LOCAL COM NÍVEL BAIXO DE INTERFERÊNCIAS (NÃO INCLUI FORNECIMENTO). AF_05/2024</v>
          </cell>
          <cell r="E572" t="str">
            <v>UN</v>
          </cell>
          <cell r="F572">
            <v>23.67</v>
          </cell>
        </row>
        <row r="573">
          <cell r="A573" t="str">
            <v>SINAPI 105395</v>
          </cell>
          <cell r="D573" t="str">
            <v>ASSENTAMENTO DE CONEXÃO 2 ACESSOS ALINHADOS DE FERRO FUNDIDO PARA REDE DE ÁGUA, DN 350, JUNTA ELÁSTICA, INSTALADO EM LOCAL COM NÍVEL ALTO DE INTERFERÊNCIAS (NÃO INCLUI FORNECIMENTO). AF_05/2024</v>
          </cell>
          <cell r="E573" t="str">
            <v>UN</v>
          </cell>
          <cell r="F573">
            <v>33.51</v>
          </cell>
        </row>
        <row r="574">
          <cell r="A574" t="str">
            <v>SINAPI 105318</v>
          </cell>
          <cell r="D574" t="str">
            <v>ASSENTAMENTO DE CONEXÃO 2 ACESSOS ALINHADOS DE FERRO FUNDIDO PARA REDE DE ÁGUA, DN 350, JUNTA ELÁSTICA, INSTALADO EM LOCAL COM NÍVEL BAIXO DE INTERFERÊNCIAS (NÃO INCLUI FORNECIMENTO). AF_05/2024</v>
          </cell>
          <cell r="E574" t="str">
            <v>UN</v>
          </cell>
          <cell r="F574">
            <v>27.2</v>
          </cell>
        </row>
        <row r="575">
          <cell r="A575" t="str">
            <v>SINAPI 105396</v>
          </cell>
          <cell r="D575" t="str">
            <v>ASSENTAMENTO DE CONEXÃO 2 ACESSOS ALINHADOS DE FERRO FUNDIDO PARA REDE DE ÁGUA, DN 400, JUNTA ELÁSTICA, INSTALADO EM LOCAL COM NÍVEL ALTO DE INTERFERÊNCIAS (NÃO INCLUI FORNECIMENTO). AF_05/2024</v>
          </cell>
          <cell r="E575" t="str">
            <v>UN</v>
          </cell>
          <cell r="F575">
            <v>37.74</v>
          </cell>
        </row>
        <row r="576">
          <cell r="A576" t="str">
            <v>SINAPI 105258</v>
          </cell>
          <cell r="D576" t="str">
            <v>ASSENTAMENTO DE CONEXÃO 2 ACESSOS ALINHADOS DE FERRO FUNDIDO PARA REDE DE ÁGUA, DN 400, JUNTA ELÁSTICA, INSTALADO EM LOCAL COM NÍVEL BAIXO DE INTERFERÊNCIAS (NÃO INCLUI FORNECIMENTO). AF_05/2024</v>
          </cell>
          <cell r="E576" t="str">
            <v>UN</v>
          </cell>
          <cell r="F576">
            <v>30.74</v>
          </cell>
        </row>
        <row r="577">
          <cell r="A577" t="str">
            <v>SINAPI 105397</v>
          </cell>
          <cell r="D577" t="str">
            <v>ASSENTAMENTO DE CONEXÃO 2 ACESSOS ALINHADOS DE FERRO FUNDIDO PARA REDE DE ÁGUA, DN 450, JUNTA ELÁSTICA, INSTALADO EM LOCAL COM NÍVEL ALTO DE INTERFERÊNCIAS (NÃO INCLUI FORNECIMENTO). AF_05/2024</v>
          </cell>
          <cell r="E577" t="str">
            <v>UN</v>
          </cell>
          <cell r="F577">
            <v>42.11</v>
          </cell>
        </row>
        <row r="578">
          <cell r="A578" t="str">
            <v>SINAPI 105261</v>
          </cell>
          <cell r="D578" t="str">
            <v>ASSENTAMENTO DE CONEXÃO 2 ACESSOS ALINHADOS DE FERRO FUNDIDO PARA REDE DE ÁGUA, DN 450, JUNTA ELÁSTICA, INSTALADO EM LOCAL COM NÍVEL BAIXO DE INTERFERÊNCIAS (NÃO INCLUI FORNECIMENTO). AF_05/2024</v>
          </cell>
          <cell r="E578" t="str">
            <v>UN</v>
          </cell>
          <cell r="F578">
            <v>34.42</v>
          </cell>
        </row>
        <row r="579">
          <cell r="A579" t="str">
            <v>SINAPI 105398</v>
          </cell>
          <cell r="D579" t="str">
            <v>ASSENTAMENTO DE CONEXÃO 2 ACESSOS ALINHADOS DE FERRO FUNDIDO PARA REDE DE ÁGUA, DN 500, JUNTA ELÁSTICA, INSTALADO EM LOCAL COM NÍVEL ALTO DE INTERFERÊNCIAS (NÃO INCLUI FORNECIMENTO). AF_05/2024</v>
          </cell>
          <cell r="E579" t="str">
            <v>UN</v>
          </cell>
          <cell r="F579">
            <v>52.03</v>
          </cell>
        </row>
        <row r="580">
          <cell r="A580" t="str">
            <v>SINAPI 105262</v>
          </cell>
          <cell r="D580" t="str">
            <v>ASSENTAMENTO DE CONEXÃO 2 ACESSOS ALINHADOS DE FERRO FUNDIDO PARA REDE DE ÁGUA, DN 500, JUNTA ELÁSTICA, INSTALADO EM LOCAL COM NÍVEL BAIXO DE INTERFERÊNCIAS (NÃO INCLUI FORNECIMENTO). AF_05/2024</v>
          </cell>
          <cell r="E580" t="str">
            <v>UN</v>
          </cell>
          <cell r="F580">
            <v>41.84</v>
          </cell>
        </row>
        <row r="581">
          <cell r="A581" t="str">
            <v>SINAPI 105399</v>
          </cell>
          <cell r="D581" t="str">
            <v>ASSENTAMENTO DE CONEXÃO 2 ACESSOS ALINHADOS DE FERRO FUNDIDO PARA REDE DE ÁGUA, DN 600, JUNTA ELÁSTICA, INSTALADO EM LOCAL COM NÍVEL ALTO DE INTERFERÊNCIAS (NÃO INCLUI FORNECIMENTO). AF_05/2024</v>
          </cell>
          <cell r="E581" t="str">
            <v>UN</v>
          </cell>
          <cell r="F581">
            <v>61.6</v>
          </cell>
        </row>
        <row r="582">
          <cell r="A582" t="str">
            <v>SINAPI 105263</v>
          </cell>
          <cell r="D582" t="str">
            <v>ASSENTAMENTO DE CONEXÃO 2 ACESSOS ALINHADOS DE FERRO FUNDIDO PARA REDE DE ÁGUA, DN 600, JUNTA ELÁSTICA, INSTALADO EM LOCAL COM NÍVEL BAIXO DE INTERFERÊNCIAS (NÃO INCLUI FORNECIMENTO). AF_05/2024</v>
          </cell>
          <cell r="E582" t="str">
            <v>UN</v>
          </cell>
          <cell r="F582">
            <v>49.75</v>
          </cell>
        </row>
        <row r="583">
          <cell r="A583" t="str">
            <v>SINAPI 105400</v>
          </cell>
          <cell r="D583" t="str">
            <v>ASSENTAMENTO DE CONEXÃO 2 ACESSOS ALINHADOS DE FERRO FUNDIDO PARA REDE DE ÁGUA, DN 700, JUNTA ELÁSTICA, INSTALADO EM LOCAL COM NÍVEL ALTO DE INTERFERÊNCIAS (NÃO INCLUI FORNECIMENTO). AF_05/2024</v>
          </cell>
          <cell r="E583" t="str">
            <v>UN</v>
          </cell>
          <cell r="F583">
            <v>70.319999999999993</v>
          </cell>
        </row>
        <row r="584">
          <cell r="A584" t="str">
            <v>SINAPI 105264</v>
          </cell>
          <cell r="D584" t="str">
            <v>ASSENTAMENTO DE CONEXÃO 2 ACESSOS ALINHADOS DE FERRO FUNDIDO PARA REDE DE ÁGUA, DN 700, JUNTA ELÁSTICA, INSTALADO EM LOCAL COM NÍVEL BAIXO DE INTERFERÊNCIAS (NÃO INCLUI FORNECIMENTO). AF_05/2024</v>
          </cell>
          <cell r="E584" t="str">
            <v>UN</v>
          </cell>
          <cell r="F584">
            <v>56.81</v>
          </cell>
        </row>
        <row r="585">
          <cell r="A585" t="str">
            <v>SINAPI 105297</v>
          </cell>
          <cell r="D585" t="str">
            <v>ASSENTAMENTO DE CONEXÃO 2 ACESSOS ALINHADOS DE FERRO FUNDIDO PARA REDE DE ÁGUA, DN 80, JUNTA ELÁSTICA, INSTALADO EM LOCAL COM NÍVEL ALTO DE INTERFERÊNCIAS (NÃO INCLUI FORNECIMENTO). AF_05/2024</v>
          </cell>
          <cell r="E585" t="str">
            <v>UN</v>
          </cell>
          <cell r="F585">
            <v>11.03</v>
          </cell>
        </row>
        <row r="586">
          <cell r="A586" t="str">
            <v>SINAPI 105372</v>
          </cell>
          <cell r="D586" t="str">
            <v>ASSENTAMENTO DE CONEXÃO 2 ACESSOS ALINHADOS DE FERRO FUNDIDO PARA REDE DE ÁGUA, DN 80, JUNTA ELÁSTICA, INSTALADO EM LOCAL COM NÍVEL BAIXO DE INTERFERÊNCIAS (NÃO INCLUI FORNECIMENTO). AF_05/2024</v>
          </cell>
          <cell r="E586" t="str">
            <v>UN</v>
          </cell>
          <cell r="F586">
            <v>8.4499999999999993</v>
          </cell>
        </row>
        <row r="587">
          <cell r="A587" t="str">
            <v>SINAPI 105401</v>
          </cell>
          <cell r="D587" t="str">
            <v>ASSENTAMENTO DE CONEXÃO 2 ACESSOS ALINHADOS DE FERRO FUNDIDO PARA REDE DE ÁGUA, DN 800, JUNTA ELÁSTICA, INSTALADO EM LOCAL COM NÍVEL ALTO DE INTERFERÊNCIAS (NÃO INCLUI FORNECIMENTO). AF_05/2024</v>
          </cell>
          <cell r="E587" t="str">
            <v>UN</v>
          </cell>
          <cell r="F587">
            <v>79.36</v>
          </cell>
        </row>
        <row r="588">
          <cell r="A588" t="str">
            <v>SINAPI 105265</v>
          </cell>
          <cell r="D588" t="str">
            <v>ASSENTAMENTO DE CONEXÃO 2 ACESSOS ALINHADOS DE FERRO FUNDIDO PARA REDE DE ÁGUA, DN 800, JUNTA ELÁSTICA, INSTALADO EM LOCAL COM NÍVEL BAIXO DE INTERFERÊNCIAS (NÃO INCLUI FORNECIMENTO). AF_05/2024</v>
          </cell>
          <cell r="E588" t="str">
            <v>UN</v>
          </cell>
          <cell r="F588">
            <v>64.19</v>
          </cell>
        </row>
        <row r="589">
          <cell r="A589" t="str">
            <v>SINAPI 105402</v>
          </cell>
          <cell r="D589" t="str">
            <v>ASSENTAMENTO DE CONEXÃO 2 ACESSOS ALINHADOS DE FERRO FUNDIDO PARA REDE DE ÁGUA, DN 900, JUNTA ELÁSTICA, INSTALADO EM LOCAL COM NÍVEL ALTO DE INTERFERÊNCIAS (NÃO INCLUI FORNECIMENTO). AF_05/2024</v>
          </cell>
          <cell r="E589" t="str">
            <v>UN</v>
          </cell>
          <cell r="F589">
            <v>88.63</v>
          </cell>
        </row>
        <row r="590">
          <cell r="A590" t="str">
            <v>SINAPI 105266</v>
          </cell>
          <cell r="D590" t="str">
            <v>ASSENTAMENTO DE CONEXÃO 2 ACESSOS ALINHADOS DE FERRO FUNDIDO PARA REDE DE ÁGUA, DN 900, JUNTA ELÁSTICA, INSTALADO EM LOCAL COM NÍVEL BAIXO DE INTERFERÊNCIAS (NÃO INCLUI FORNECIMENTO). AF_05/2024</v>
          </cell>
          <cell r="E590" t="str">
            <v>UN</v>
          </cell>
          <cell r="F590">
            <v>71.819999999999993</v>
          </cell>
        </row>
        <row r="591">
          <cell r="A591" t="str">
            <v>SINAPI 105361</v>
          </cell>
          <cell r="D591" t="str">
            <v>ASSENTAMENTO DE CONEXÃO 2 ACESSOS ALINHADOS DE PVC PBA PARA REDE DE ÁGUA, DN 100, JUNTA ELÁSTICA INTEGRADA, INSTALADO EM LOCAL COM NÍVEL ALTO DE INTERFERÊNCIAS (NÃO INCLUI FORNECIMENTO). AF_05/2024</v>
          </cell>
          <cell r="E591" t="str">
            <v>UN</v>
          </cell>
          <cell r="F591">
            <v>17.579999999999998</v>
          </cell>
        </row>
        <row r="592">
          <cell r="A592" t="str">
            <v>SINAPI 105382</v>
          </cell>
          <cell r="D592" t="str">
            <v>ASSENTAMENTO DE CONEXÃO 2 ACESSOS ALINHADOS DE PVC PBA PARA REDE DE ÁGUA, DN 100, JUNTA ELÁSTICA INTEGRADA, INSTALADO EM LOCAL COM NÍVEL BAIXO DE INTERFERÊNCIAS (NÃO INCLUI FORNECIMENTO). AF_05/2024</v>
          </cell>
          <cell r="E592" t="str">
            <v>UN</v>
          </cell>
          <cell r="F592">
            <v>14.59</v>
          </cell>
        </row>
        <row r="593">
          <cell r="A593" t="str">
            <v>SINAPI 105359</v>
          </cell>
          <cell r="D593" t="str">
            <v>ASSENTAMENTO DE CONEXÃO 2 ACESSOS ALINHADOS DE PVC PBA PARA REDE DE ÁGUA, DN 50, JUNTA ELÁSTICA INTEGRADA, INSTALADO EM LOCAL COM NÍVEL ALTO DE INTERFERÊNCIAS (NÃO INCLUI FORNECIMENTO). AF_05/2024</v>
          </cell>
          <cell r="E593" t="str">
            <v>UN</v>
          </cell>
          <cell r="F593">
            <v>12.4</v>
          </cell>
        </row>
        <row r="594">
          <cell r="A594" t="str">
            <v>SINAPI 105315</v>
          </cell>
          <cell r="D594" t="str">
            <v>ASSENTAMENTO DE CONEXÃO 2 ACESSOS ALINHADOS DE PVC PBA PARA REDE DE ÁGUA, DN 50, JUNTA ELÁSTICA INTEGRADA, INSTALADO EM LOCAL COM NÍVEL BAIXO DE INTERFERÊNCIAS (NÃO INCLUI FORNECIMENTO). AF_05/2024</v>
          </cell>
          <cell r="E594" t="str">
            <v>UN</v>
          </cell>
          <cell r="F594">
            <v>10.199999999999999</v>
          </cell>
        </row>
        <row r="595">
          <cell r="A595" t="str">
            <v>SINAPI 105360</v>
          </cell>
          <cell r="D595" t="str">
            <v>ASSENTAMENTO DE CONEXÃO 2 ACESSOS ALINHADOS DE PVC PBA PARA REDE DE ÁGUA, DN 75, JUNTA ELÁSTICA INTEGRADA, INSTALADO EM LOCAL COM NÍVEL ALTO DE INTERFERÊNCIAS (NÃO INCLUI FORNECIMENTO). AF_05/2024</v>
          </cell>
          <cell r="E595" t="str">
            <v>UN</v>
          </cell>
          <cell r="F595">
            <v>15.09</v>
          </cell>
        </row>
        <row r="596">
          <cell r="A596" t="str">
            <v>SINAPI 105381</v>
          </cell>
          <cell r="D596" t="str">
            <v>ASSENTAMENTO DE CONEXÃO 2 ACESSOS ALINHADOS DE PVC PBA PARA REDE DE ÁGUA, DN 75, JUNTA ELÁSTICA INTEGRADA, INSTALADO EM LOCAL COM NÍVEL BAIXO DE INTERFERÊNCIAS (NÃO INCLUI FORNECIMENTO). AF_05/2024</v>
          </cell>
          <cell r="E596" t="str">
            <v>UN</v>
          </cell>
          <cell r="F596">
            <v>12.5</v>
          </cell>
        </row>
        <row r="597">
          <cell r="A597" t="str">
            <v>SINAPI 105251</v>
          </cell>
          <cell r="D597" t="str">
            <v>ASSENTAMENTO DE CONEXÃO 2 ACESSOS INCLINADOS DE FERRO FUNDIDO PARA REDE DE ÁGUA, DN 100, JUNTA ELÁSTICA, INSTALADO EM LOCAL COM NÍVEL ALTO DE INTERFERÊNCIAS (NÃO INCLUI FORNECIMENTO). AF_05/2024</v>
          </cell>
          <cell r="E597" t="str">
            <v>UN</v>
          </cell>
          <cell r="F597">
            <v>18.559999999999999</v>
          </cell>
        </row>
        <row r="598">
          <cell r="A598" t="str">
            <v>SINAPI 105282</v>
          </cell>
          <cell r="D598" t="str">
            <v>ASSENTAMENTO DE CONEXÃO 2 ACESSOS INCLINADOS DE FERRO FUNDIDO PARA REDE DE ÁGUA, DN 100, JUNTA ELÁSTICA, INSTALADO EM LOCAL COM NÍVEL BAIXO DE INTERFERÊNCIAS (NÃO INCLUI FORNECIMENTO). AF_05/2024</v>
          </cell>
          <cell r="E598" t="str">
            <v>UN</v>
          </cell>
          <cell r="F598">
            <v>14.27</v>
          </cell>
        </row>
        <row r="599">
          <cell r="A599" t="str">
            <v>SINAPI 105276</v>
          </cell>
          <cell r="D599" t="str">
            <v>ASSENTAMENTO DE CONEXÃO 2 ACESSOS INCLINADOS DE FERRO FUNDIDO PARA REDE DE ÁGUA, DN 1000, JUNTA ELÁSTICA, INSTALADO EM LOCAL COM NÍVEL ALTO DE INTERFERÊNCIAS (NÃO INCLUI FORNECIMENTO). AF_05/2024</v>
          </cell>
          <cell r="E599" t="str">
            <v>UN</v>
          </cell>
          <cell r="F599">
            <v>142.68</v>
          </cell>
        </row>
        <row r="600">
          <cell r="A600" t="str">
            <v>SINAPI 105341</v>
          </cell>
          <cell r="D600" t="str">
            <v>ASSENTAMENTO DE CONEXÃO 2 ACESSOS INCLINADOS DE FERRO FUNDIDO PARA REDE DE ÁGUA, DN 1000, JUNTA ELÁSTICA, INSTALADO EM LOCAL COM NÍVEL BAIXO DE INTERFERÊNCIAS (NÃO INCLUI FORNECIMENTO). AF_05/2024</v>
          </cell>
          <cell r="E600" t="str">
            <v>UN</v>
          </cell>
          <cell r="F600">
            <v>114.97</v>
          </cell>
        </row>
        <row r="601">
          <cell r="A601" t="str">
            <v>SINAPI 105277</v>
          </cell>
          <cell r="D601" t="str">
            <v>ASSENTAMENTO DE CONEXÃO 2 ACESSOS INCLINADOS DE FERRO FUNDIDO PARA REDE DE ÁGUA, DN 1200, JUNTA ELÁSTICA, INSTALADO EM LOCAL COM NÍVEL ALTO DE INTERFERÊNCIAS (NÃO INCLUI FORNECIMENTO). AF_05/2024</v>
          </cell>
          <cell r="E601" t="str">
            <v>UN</v>
          </cell>
          <cell r="F601">
            <v>173.06</v>
          </cell>
        </row>
        <row r="602">
          <cell r="A602" t="str">
            <v>SINAPI 105342</v>
          </cell>
          <cell r="D602" t="str">
            <v>ASSENTAMENTO DE CONEXÃO 2 ACESSOS INCLINADOS DE FERRO FUNDIDO PARA REDE DE ÁGUA, DN 1200, JUNTA ELÁSTICA, INSTALADO EM LOCAL COM NÍVEL BAIXO DE INTERFERÊNCIAS (NÃO INCLUI FORNECIMENTO). AF_05/2024</v>
          </cell>
          <cell r="E602" t="str">
            <v>UN</v>
          </cell>
          <cell r="F602">
            <v>140.38</v>
          </cell>
        </row>
        <row r="603">
          <cell r="A603" t="str">
            <v>SINAPI 105252</v>
          </cell>
          <cell r="D603" t="str">
            <v>ASSENTAMENTO DE CONEXÃO 2 ACESSOS INCLINADOS DE FERRO FUNDIDO PARA REDE DE ÁGUA, DN 150, JUNTA ELÁSTICA, INSTALADO EM LOCAL COM NÍVEL ALTO DE INTERFERÊNCIAS (NÃO INCLUI FORNECIMENTO). AF_05/2024</v>
          </cell>
          <cell r="E603" t="str">
            <v>UN</v>
          </cell>
          <cell r="F603">
            <v>24.51</v>
          </cell>
        </row>
        <row r="604">
          <cell r="A604" t="str">
            <v>SINAPI 105298</v>
          </cell>
          <cell r="D604" t="str">
            <v>ASSENTAMENTO DE CONEXÃO 2 ACESSOS INCLINADOS DE FERRO FUNDIDO PARA REDE DE ÁGUA, DN 150, JUNTA ELÁSTICA, INSTALADO EM LOCAL COM NÍVEL BAIXO DE INTERFERÊNCIAS (NÃO INCLUI FORNECIMENTO). AF_05/2024</v>
          </cell>
          <cell r="E604" t="str">
            <v>UN</v>
          </cell>
          <cell r="F604">
            <v>19.18</v>
          </cell>
        </row>
        <row r="605">
          <cell r="A605" t="str">
            <v>SINAPI 105253</v>
          </cell>
          <cell r="D605" t="str">
            <v>ASSENTAMENTO DE CONEXÃO 2 ACESSOS INCLINADOS DE FERRO FUNDIDO PARA REDE DE ÁGUA, DN 200, JUNTA ELÁSTICA, INSTALADO EM LOCAL COM NÍVEL ALTO DE INTERFERÊNCIAS (NÃO INCLUI FORNECIMENTO). AF_05/2024</v>
          </cell>
          <cell r="E605" t="str">
            <v>UN</v>
          </cell>
          <cell r="F605">
            <v>30.44</v>
          </cell>
        </row>
        <row r="606">
          <cell r="A606" t="str">
            <v>SINAPI 105299</v>
          </cell>
          <cell r="D606" t="str">
            <v>ASSENTAMENTO DE CONEXÃO 2 ACESSOS INCLINADOS DE FERRO FUNDIDO PARA REDE DE ÁGUA, DN 200, JUNTA ELÁSTICA, INSTALADO EM LOCAL COM NÍVEL BAIXO DE INTERFERÊNCIAS (NÃO INCLUI FORNECIMENTO). AF_05/2024</v>
          </cell>
          <cell r="E606" t="str">
            <v>UN</v>
          </cell>
          <cell r="F606">
            <v>24.09</v>
          </cell>
        </row>
        <row r="607">
          <cell r="A607" t="str">
            <v>SINAPI 105254</v>
          </cell>
          <cell r="D607" t="str">
            <v>ASSENTAMENTO DE CONEXÃO 2 ACESSOS INCLINADOS DE FERRO FUNDIDO PARA REDE DE ÁGUA, DN 250, JUNTA ELÁSTICA, INSTALADO EM LOCAL COM NÍVEL ALTO DE INTERFERÊNCIAS (NÃO INCLUI FORNECIMENTO). AF_05/2024</v>
          </cell>
          <cell r="E607" t="str">
            <v>UN</v>
          </cell>
          <cell r="F607">
            <v>36.57</v>
          </cell>
        </row>
        <row r="608">
          <cell r="A608" t="str">
            <v>SINAPI 105300</v>
          </cell>
          <cell r="D608" t="str">
            <v>ASSENTAMENTO DE CONEXÃO 2 ACESSOS INCLINADOS DE FERRO FUNDIDO PARA REDE DE ÁGUA, DN 250, JUNTA ELÁSTICA, INSTALADO EM LOCAL COM NÍVEL BAIXO DE INTERFERÊNCIAS (NÃO INCLUI FORNECIMENTO). AF_05/2024</v>
          </cell>
          <cell r="E608" t="str">
            <v>UN</v>
          </cell>
          <cell r="F608">
            <v>29.16</v>
          </cell>
        </row>
        <row r="609">
          <cell r="A609" t="str">
            <v>SINAPI 105255</v>
          </cell>
          <cell r="D609" t="str">
            <v>ASSENTAMENTO DE CONEXÃO 2 ACESSOS INCLINADOS DE FERRO FUNDIDO PARA REDE DE ÁGUA, DN 300, JUNTA ELÁSTICA, INSTALADO EM LOCAL COM NÍVEL ALTO DE INTERFERÊNCIAS (NÃO INCLUI FORNECIMENTO). AF_05/2024</v>
          </cell>
          <cell r="E609" t="str">
            <v>UN</v>
          </cell>
          <cell r="F609">
            <v>42.68</v>
          </cell>
        </row>
        <row r="610">
          <cell r="A610" t="str">
            <v>SINAPI 105301</v>
          </cell>
          <cell r="D610" t="str">
            <v>ASSENTAMENTO DE CONEXÃO 2 ACESSOS INCLINADOS DE FERRO FUNDIDO PARA REDE DE ÁGUA, DN 300, JUNTA ELÁSTICA, INSTALADO EM LOCAL COM NÍVEL BAIXO DE INTERFERÊNCIAS (NÃO INCLUI FORNECIMENTO). AF_05/2024</v>
          </cell>
          <cell r="E610" t="str">
            <v>UN</v>
          </cell>
          <cell r="F610">
            <v>34.26</v>
          </cell>
        </row>
        <row r="611">
          <cell r="A611" t="str">
            <v>SINAPI 105256</v>
          </cell>
          <cell r="D611" t="str">
            <v>ASSENTAMENTO DE CONEXÃO 2 ACESSOS INCLINADOS DE FERRO FUNDIDO PARA REDE DE ÁGUA, DN 350, JUNTA ELÁSTICA, INSTALADO EM LOCAL COM NÍVEL ALTO DE INTERFERÊNCIAS (NÃO INCLUI FORNECIMENTO). AF_05/2024</v>
          </cell>
          <cell r="E611" t="str">
            <v>UN</v>
          </cell>
          <cell r="F611">
            <v>48.78</v>
          </cell>
        </row>
        <row r="612">
          <cell r="A612" t="str">
            <v>SINAPI 105302</v>
          </cell>
          <cell r="D612" t="str">
            <v>ASSENTAMENTO DE CONEXÃO 2 ACESSOS INCLINADOS DE FERRO FUNDIDO PARA REDE DE ÁGUA, DN 350, JUNTA ELÁSTICA, INSTALADO EM LOCAL COM NÍVEL BAIXO DE INTERFERÊNCIAS (NÃO INCLUI FORNECIMENTO). AF_05/2024</v>
          </cell>
          <cell r="E612" t="str">
            <v>UN</v>
          </cell>
          <cell r="F612">
            <v>39.32</v>
          </cell>
        </row>
        <row r="613">
          <cell r="A613" t="str">
            <v>SINAPI 105257</v>
          </cell>
          <cell r="D613" t="str">
            <v>ASSENTAMENTO DE CONEXÃO 2 ACESSOS INCLINADOS DE FERRO FUNDIDO PARA REDE DE ÁGUA, DN 400, JUNTA ELÁSTICA, INSTALADO EM LOCAL COM NÍVEL ALTO DE INTERFERÊNCIAS (NÃO INCLUI FORNECIMENTO). AF_05/2024</v>
          </cell>
          <cell r="E613" t="str">
            <v>UN</v>
          </cell>
          <cell r="F613">
            <v>54.87</v>
          </cell>
        </row>
        <row r="614">
          <cell r="A614" t="str">
            <v>SINAPI 105303</v>
          </cell>
          <cell r="D614" t="str">
            <v>ASSENTAMENTO DE CONEXÃO 2 ACESSOS INCLINADOS DE FERRO FUNDIDO PARA REDE DE ÁGUA, DN 400, JUNTA ELÁSTICA, INSTALADO EM LOCAL COM NÍVEL BAIXO DE INTERFERÊNCIAS (NÃO INCLUI FORNECIMENTO). AF_05/2024</v>
          </cell>
          <cell r="E614" t="str">
            <v>UN</v>
          </cell>
          <cell r="F614">
            <v>44.36</v>
          </cell>
        </row>
        <row r="615">
          <cell r="A615" t="str">
            <v>SINAPI 105270</v>
          </cell>
          <cell r="D615" t="str">
            <v>ASSENTAMENTO DE CONEXÃO 2 ACESSOS INCLINADOS DE FERRO FUNDIDO PARA REDE DE ÁGUA, DN 450, JUNTA ELÁSTICA, INSTALADO EM LOCAL COM NÍVEL ALTO DE INTERFERÊNCIAS (NÃO INCLUI FORNECIMENTO). AF_05/2024</v>
          </cell>
          <cell r="E615" t="str">
            <v>UN</v>
          </cell>
          <cell r="F615">
            <v>61.13</v>
          </cell>
        </row>
        <row r="616">
          <cell r="A616" t="str">
            <v>SINAPI 105304</v>
          </cell>
          <cell r="D616" t="str">
            <v>ASSENTAMENTO DE CONEXÃO 2 ACESSOS INCLINADOS DE FERRO FUNDIDO PARA REDE DE ÁGUA, DN 450, JUNTA ELÁSTICA, INSTALADO EM LOCAL COM NÍVEL BAIXO DE INTERFERÊNCIAS (NÃO INCLUI FORNECIMENTO). AF_05/2024</v>
          </cell>
          <cell r="E616" t="str">
            <v>UN</v>
          </cell>
          <cell r="F616">
            <v>49.6</v>
          </cell>
        </row>
        <row r="617">
          <cell r="A617" t="str">
            <v>SINAPI 105271</v>
          </cell>
          <cell r="D617" t="str">
            <v>ASSENTAMENTO DE CONEXÃO 2 ACESSOS INCLINADOS DE FERRO FUNDIDO PARA REDE DE ÁGUA, DN 500, JUNTA ELÁSTICA, INSTALADO EM LOCAL COM NÍVEL ALTO DE INTERFERÊNCIAS (NÃO INCLUI FORNECIMENTO). AF_05/2024</v>
          </cell>
          <cell r="E617" t="str">
            <v>UN</v>
          </cell>
          <cell r="F617">
            <v>75.75</v>
          </cell>
        </row>
        <row r="618">
          <cell r="A618" t="str">
            <v>SINAPI 105305</v>
          </cell>
          <cell r="D618" t="str">
            <v>ASSENTAMENTO DE CONEXÃO 2 ACESSOS INCLINADOS DE FERRO FUNDIDO PARA REDE DE ÁGUA, DN 500, JUNTA ELÁSTICA, INSTALADO EM LOCAL COM NÍVEL BAIXO DE INTERFERÊNCIAS (NÃO INCLUI FORNECIMENTO). AF_05/2024</v>
          </cell>
          <cell r="E618" t="str">
            <v>UN</v>
          </cell>
          <cell r="F618">
            <v>60.45</v>
          </cell>
        </row>
        <row r="619">
          <cell r="A619" t="str">
            <v>SINAPI 105272</v>
          </cell>
          <cell r="D619" t="str">
            <v>ASSENTAMENTO DE CONEXÃO 2 ACESSOS INCLINADOS DE FERRO FUNDIDO PARA REDE DE ÁGUA, DN 600, JUNTA ELÁSTICA, INSTALADO EM LOCAL COM NÍVEL ALTO DE INTERFERÊNCIAS (NÃO INCLUI FORNECIMENTO). AF_05/2024</v>
          </cell>
          <cell r="E619" t="str">
            <v>UN</v>
          </cell>
          <cell r="F619">
            <v>89.52</v>
          </cell>
        </row>
        <row r="620">
          <cell r="A620" t="str">
            <v>SINAPI 105306</v>
          </cell>
          <cell r="D620" t="str">
            <v>ASSENTAMENTO DE CONEXÃO 2 ACESSOS INCLINADOS DE FERRO FUNDIDO PARA REDE DE ÁGUA, DN 600, JUNTA ELÁSTICA, INSTALADO EM LOCAL COM NÍVEL BAIXO DE INTERFERÊNCIAS (NÃO INCLUI FORNECIMENTO). AF_05/2024</v>
          </cell>
          <cell r="E620" t="str">
            <v>UN</v>
          </cell>
          <cell r="F620">
            <v>71.73</v>
          </cell>
        </row>
        <row r="621">
          <cell r="A621" t="str">
            <v>SINAPI 105273</v>
          </cell>
          <cell r="D621" t="str">
            <v>ASSENTAMENTO DE CONEXÃO 2 ACESSOS INCLINADOS DE FERRO FUNDIDO PARA REDE DE ÁGUA, DN 700, JUNTA ELÁSTICA, INSTALADO EM LOCAL COM NÍVEL ALTO DE INTERFERÊNCIAS (NÃO INCLUI FORNECIMENTO). AF_05/2024</v>
          </cell>
          <cell r="E621" t="str">
            <v>UN</v>
          </cell>
          <cell r="F621">
            <v>102.43</v>
          </cell>
        </row>
        <row r="622">
          <cell r="A622" t="str">
            <v>SINAPI 105307</v>
          </cell>
          <cell r="D622" t="str">
            <v>ASSENTAMENTO DE CONEXÃO 2 ACESSOS INCLINADOS DE FERRO FUNDIDO PARA REDE DE ÁGUA, DN 700, JUNTA ELÁSTICA, INSTALADO EM LOCAL COM NÍVEL BAIXO DE INTERFERÊNCIAS (NÃO INCLUI FORNECIMENTO). AF_05/2024</v>
          </cell>
          <cell r="E622" t="str">
            <v>UN</v>
          </cell>
          <cell r="F622">
            <v>82.15</v>
          </cell>
        </row>
        <row r="623">
          <cell r="A623" t="str">
            <v>SINAPI 105250</v>
          </cell>
          <cell r="D623" t="str">
            <v>ASSENTAMENTO DE CONEXÃO 2 ACESSOS INCLINADOS DE FERRO FUNDIDO PARA REDE DE ÁGUA, DN 80, JUNTA ELÁSTICA, INSTALADO EM LOCAL COM NÍVEL ALTO DE INTERFERÊNCIAS (NÃO INCLUI FORNECIMENTO). AF_05/2024</v>
          </cell>
          <cell r="E623" t="str">
            <v>UN</v>
          </cell>
          <cell r="F623">
            <v>16.14</v>
          </cell>
        </row>
        <row r="624">
          <cell r="A624" t="str">
            <v>SINAPI 105269</v>
          </cell>
          <cell r="D624" t="str">
            <v>ASSENTAMENTO DE CONEXÃO 2 ACESSOS INCLINADOS DE FERRO FUNDIDO PARA REDE DE ÁGUA, DN 80, JUNTA ELÁSTICA, INSTALADO EM LOCAL COM NÍVEL BAIXO DE INTERFERÊNCIAS (NÃO INCLUI FORNECIMENTO). AF_05/2024</v>
          </cell>
          <cell r="E624" t="str">
            <v>UN</v>
          </cell>
          <cell r="F624">
            <v>12.27</v>
          </cell>
        </row>
        <row r="625">
          <cell r="A625" t="str">
            <v>SINAPI 105274</v>
          </cell>
          <cell r="D625" t="str">
            <v>ASSENTAMENTO DE CONEXÃO 2 ACESSOS INCLINADOS DE FERRO FUNDIDO PARA REDE DE ÁGUA, DN 800, JUNTA ELÁSTICA, INSTALADO EM LOCAL COM NÍVEL ALTO DE INTERFERÊNCIAS (NÃO INCLUI FORNECIMENTO). AF_05/2024</v>
          </cell>
          <cell r="E625" t="str">
            <v>UN</v>
          </cell>
          <cell r="F625">
            <v>115.63</v>
          </cell>
        </row>
        <row r="626">
          <cell r="A626" t="str">
            <v>SINAPI 105340</v>
          </cell>
          <cell r="D626" t="str">
            <v>ASSENTAMENTO DE CONEXÃO 2 ACESSOS INCLINADOS DE FERRO FUNDIDO PARA REDE DE ÁGUA, DN 800, JUNTA ELÁSTICA, INSTALADO EM LOCAL COM NÍVEL BAIXO DE INTERFERÊNCIAS (NÃO INCLUI FORNECIMENTO). AF_05/2024</v>
          </cell>
          <cell r="E626" t="str">
            <v>UN</v>
          </cell>
          <cell r="F626">
            <v>92.89</v>
          </cell>
        </row>
        <row r="627">
          <cell r="A627" t="str">
            <v>SINAPI 105275</v>
          </cell>
          <cell r="D627" t="str">
            <v>ASSENTAMENTO DE CONEXÃO 2 ACESSOS INCLINADOS DE FERRO FUNDIDO PARA REDE DE ÁGUA, DN 900, JUNTA ELÁSTICA, INSTALADO EM LOCAL COM NÍVEL ALTO DE INTERFERÊNCIAS (NÃO INCLUI FORNECIMENTO). AF_05/2024</v>
          </cell>
          <cell r="E627" t="str">
            <v>UN</v>
          </cell>
          <cell r="F627">
            <v>129.09</v>
          </cell>
        </row>
        <row r="628">
          <cell r="A628" t="str">
            <v>SINAPI 105390</v>
          </cell>
          <cell r="D628" t="str">
            <v>ASSENTAMENTO DE CONEXÃO 2 ACESSOS INCLINADOS DE FERRO FUNDIDO PARA REDE DE ÁGUA, DN 900, JUNTA ELÁSTICA, INSTALADO EM LOCAL COM NÍVEL BAIXO DE INTERFERÊNCIAS (NÃO INCLUI FORNECIMENTO). AF_05/2024</v>
          </cell>
          <cell r="E628" t="str">
            <v>UN</v>
          </cell>
          <cell r="F628">
            <v>103.85</v>
          </cell>
        </row>
        <row r="629">
          <cell r="A629" t="str">
            <v>SINAPI 105364</v>
          </cell>
          <cell r="D629" t="str">
            <v>ASSENTAMENTO DE CONEXÃO 2 ACESSOS INCLINADOS DE PVC PBA PARA REDE DE ÁGUA, DN 100, JUNTA ELÁSTICA INTEGRADA, INSTALADO EM LOCAL COM NÍVEL ALTO DE INTERFERÊNCIAS (NÃO INCLUI FORNECIMENTO). AF_05/2024</v>
          </cell>
          <cell r="E629" t="str">
            <v>UN</v>
          </cell>
          <cell r="F629">
            <v>25.51</v>
          </cell>
        </row>
        <row r="630">
          <cell r="A630" t="str">
            <v>SINAPI 105385</v>
          </cell>
          <cell r="D630" t="str">
            <v>ASSENTAMENTO DE CONEXÃO 2 ACESSOS INCLINADOS DE PVC PBA PARA REDE DE ÁGUA, DN 100, JUNTA ELÁSTICA INTEGRADA, INSTALADO EM LOCAL COM NÍVEL BAIXO DE INTERFERÊNCIAS (NÃO INCLUI FORNECIMENTO). AF_05/2024</v>
          </cell>
          <cell r="E630" t="str">
            <v>UN</v>
          </cell>
          <cell r="F630">
            <v>21.03</v>
          </cell>
        </row>
        <row r="631">
          <cell r="A631" t="str">
            <v>SINAPI 105362</v>
          </cell>
          <cell r="D631" t="str">
            <v>ASSENTAMENTO DE CONEXÃO 2 ACESSOS INCLINADOS DE PVC PBA PARA REDE DE ÁGUA, DN 50, JUNTA ELÁSTICA INTEGRADA, INSTALADO EM LOCAL COM NÍVEL ALTO DE INTERFERÊNCIAS (NÃO INCLUI FORNECIMENTO). AF_05/2024</v>
          </cell>
          <cell r="E631" t="str">
            <v>UN</v>
          </cell>
          <cell r="F631">
            <v>18.22</v>
          </cell>
        </row>
        <row r="632">
          <cell r="A632" t="str">
            <v>SINAPI 105383</v>
          </cell>
          <cell r="D632" t="str">
            <v>ASSENTAMENTO DE CONEXÃO 2 ACESSOS INCLINADOS DE PVC PBA PARA REDE DE ÁGUA, DN 50, JUNTA ELÁSTICA INTEGRADA, INSTALADO EM LOCAL COM NÍVEL BAIXO DE INTERFERÊNCIAS (NÃO INCLUI FORNECIMENTO). AF_05/2024</v>
          </cell>
          <cell r="E632" t="str">
            <v>UN</v>
          </cell>
          <cell r="F632">
            <v>14.92</v>
          </cell>
        </row>
        <row r="633">
          <cell r="A633" t="str">
            <v>SINAPI 105363</v>
          </cell>
          <cell r="D633" t="str">
            <v>ASSENTAMENTO DE CONEXÃO 2 ACESSOS INCLINADOS DE PVC PBA PARA REDE DE ÁGUA, DN 75, JUNTA ELÁSTICA INTEGRADA, INSTALADO EM LOCAL COM NÍVEL ALTO DE INTERFERÊNCIAS (NÃO INCLUI FORNECIMENTO). AF_05/2024</v>
          </cell>
          <cell r="E633" t="str">
            <v>UN</v>
          </cell>
          <cell r="F633">
            <v>21.96</v>
          </cell>
        </row>
        <row r="634">
          <cell r="A634" t="str">
            <v>SINAPI 105384</v>
          </cell>
          <cell r="D634" t="str">
            <v>ASSENTAMENTO DE CONEXÃO 2 ACESSOS INCLINADOS DE PVC PBA PARA REDE DE ÁGUA, DN 75, JUNTA ELÁSTICA INTEGRADA, INSTALADO EM LOCAL COM NÍVEL BAIXO DE INTERFERÊNCIAS (NÃO INCLUI FORNECIMENTO). AF_05/2024</v>
          </cell>
          <cell r="E634" t="str">
            <v>UN</v>
          </cell>
          <cell r="F634">
            <v>18.07</v>
          </cell>
        </row>
        <row r="635">
          <cell r="A635" t="str">
            <v>SINAPI 105279</v>
          </cell>
          <cell r="D635" t="str">
            <v>ASSENTAMENTO DE CONEXÃO 3 ACESSOS DE FERRO FUNDIDO PARA REDE DE ÁGUA, DN 100, JUNTA ELÁSTICA, INSTALADO EM LOCAL COM NÍVEL ALTO DE INTERFERÊNCIAS (NÃO INCLUI FORNECIMENTO). AF_05/2024</v>
          </cell>
          <cell r="E635" t="str">
            <v>UN</v>
          </cell>
          <cell r="F635">
            <v>25.43</v>
          </cell>
        </row>
        <row r="636">
          <cell r="A636" t="str">
            <v>SINAPI 105259</v>
          </cell>
          <cell r="D636" t="str">
            <v>ASSENTAMENTO DE CONEXÃO 3 ACESSOS DE FERRO FUNDIDO PARA REDE DE ÁGUA, DN 100, JUNTA ELÁSTICA, INSTALADO EM LOCAL COM NÍVEL BAIXO DE INTERFERÊNCIAS (NÃO INCLUI FORNECIMENTO). AF_05/2024</v>
          </cell>
          <cell r="E636" t="str">
            <v>UN</v>
          </cell>
          <cell r="F636">
            <v>19.71</v>
          </cell>
        </row>
        <row r="637">
          <cell r="A637" t="str">
            <v>SINAPI 105357</v>
          </cell>
          <cell r="D637" t="str">
            <v>ASSENTAMENTO DE CONEXÃO 3 ACESSOS DE FERRO FUNDIDO PARA REDE DE ÁGUA, DN 1000, JUNTA ELÁSTICA, INSTALADO EM LOCAL COM NÍVEL ALTO DE INTERFERÊNCIAS (NÃO INCLUI FORNECIMENTO). AF_05/2024</v>
          </cell>
          <cell r="E637" t="str">
            <v>UN</v>
          </cell>
          <cell r="F637">
            <v>196.05</v>
          </cell>
        </row>
        <row r="638">
          <cell r="A638" t="str">
            <v>SINAPI 105346</v>
          </cell>
          <cell r="D638" t="str">
            <v>ASSENTAMENTO DE CONEXÃO 3 ACESSOS DE FERRO FUNDIDO PARA REDE DE ÁGUA, DN 1000, JUNTA ELÁSTICA, INSTALADO EM LOCAL COM NÍVEL BAIXO DE INTERFERÊNCIAS (NÃO INCLUI FORNECIMENTO). AF_05/2024</v>
          </cell>
          <cell r="E638" t="str">
            <v>UN</v>
          </cell>
          <cell r="F638">
            <v>159.12</v>
          </cell>
        </row>
        <row r="639">
          <cell r="A639" t="str">
            <v>SINAPI 105358</v>
          </cell>
          <cell r="D639" t="str">
            <v>ASSENTAMENTO DE CONEXÃO 3 ACESSOS DE FERRO FUNDIDO PARA REDE DE ÁGUA, DN 1200, JUNTA ELÁSTICA, INSTALADO EM LOCAL COM NÍVEL ALTO DE INTERFERÊNCIAS (NÃO INCLUI FORNECIMENTO). AF_05/2024</v>
          </cell>
          <cell r="E639" t="str">
            <v>UN</v>
          </cell>
          <cell r="F639">
            <v>240.08</v>
          </cell>
        </row>
        <row r="640">
          <cell r="A640" t="str">
            <v>SINAPI 105347</v>
          </cell>
          <cell r="D640" t="str">
            <v>ASSENTAMENTO DE CONEXÃO 3 ACESSOS DE FERRO FUNDIDO PARA REDE DE ÁGUA, DN 1200, JUNTA ELÁSTICA, INSTALADO EM LOCAL COM NÍVEL BAIXO DE INTERFERÊNCIAS (NÃO INCLUI FORNECIMENTO). AF_05/2024</v>
          </cell>
          <cell r="E640" t="str">
            <v>UN</v>
          </cell>
          <cell r="F640">
            <v>196.51</v>
          </cell>
        </row>
        <row r="641">
          <cell r="A641" t="str">
            <v>SINAPI 105280</v>
          </cell>
          <cell r="D641" t="str">
            <v>ASSENTAMENTO DE CONEXÃO 3 ACESSOS DE FERRO FUNDIDO PARA REDE DE ÁGUA, DN 150, JUNTA ELÁSTICA, INSTALADO EM LOCAL COM NÍVEL ALTO DE INTERFERÊNCIAS (NÃO INCLUI FORNECIMENTO). AF_05/2024</v>
          </cell>
          <cell r="E641" t="str">
            <v>UN</v>
          </cell>
          <cell r="F641">
            <v>33.549999999999997</v>
          </cell>
        </row>
        <row r="642">
          <cell r="A642" t="str">
            <v>SINAPI 105283</v>
          </cell>
          <cell r="D642" t="str">
            <v>ASSENTAMENTO DE CONEXÃO 3 ACESSOS DE FERRO FUNDIDO PARA REDE DE ÁGUA, DN 150, JUNTA ELÁSTICA, INSTALADO EM LOCAL COM NÍVEL BAIXO DE INTERFERÊNCIAS (NÃO INCLUI FORNECIMENTO). AF_05/2024</v>
          </cell>
          <cell r="E642" t="str">
            <v>UN</v>
          </cell>
          <cell r="F642">
            <v>26.45</v>
          </cell>
        </row>
        <row r="643">
          <cell r="A643" t="str">
            <v>SINAPI 105281</v>
          </cell>
          <cell r="D643" t="str">
            <v>ASSENTAMENTO DE CONEXÃO 3 ACESSOS DE FERRO FUNDIDO PARA REDE DE ÁGUA, DN 200, JUNTA ELÁSTICA, INSTALADO EM LOCAL COM NÍVEL ALTO DE INTERFERÊNCIAS (NÃO INCLUI FORNECIMENTO). AF_05/2024</v>
          </cell>
          <cell r="E643" t="str">
            <v>UN</v>
          </cell>
          <cell r="F643">
            <v>41.67</v>
          </cell>
        </row>
        <row r="644">
          <cell r="A644" t="str">
            <v>SINAPI 105319</v>
          </cell>
          <cell r="D644" t="str">
            <v>ASSENTAMENTO DE CONEXÃO 3 ACESSOS DE FERRO FUNDIDO PARA REDE DE ÁGUA, DN 200, JUNTA ELÁSTICA, INSTALADO EM LOCAL COM NÍVEL BAIXO DE INTERFERÊNCIAS (NÃO INCLUI FORNECIMENTO). AF_05/2024</v>
          </cell>
          <cell r="E644" t="str">
            <v>UN</v>
          </cell>
          <cell r="F644">
            <v>33.21</v>
          </cell>
        </row>
        <row r="645">
          <cell r="A645" t="str">
            <v>SINAPI 105284</v>
          </cell>
          <cell r="D645" t="str">
            <v>ASSENTAMENTO DE CONEXÃO 3 ACESSOS DE FERRO FUNDIDO PARA REDE DE ÁGUA, DN 250, JUNTA ELÁSTICA, INSTALADO EM LOCAL COM NÍVEL ALTO DE INTERFERÊNCIAS (NÃO INCLUI FORNECIMENTO). AF_05/2024</v>
          </cell>
          <cell r="E645" t="str">
            <v>UN</v>
          </cell>
          <cell r="F645">
            <v>50.18</v>
          </cell>
        </row>
        <row r="646">
          <cell r="A646" t="str">
            <v>SINAPI 105320</v>
          </cell>
          <cell r="D646" t="str">
            <v>ASSENTAMENTO DE CONEXÃO 3 ACESSOS DE FERRO FUNDIDO PARA REDE DE ÁGUA, DN 250, JUNTA ELÁSTICA, INSTALADO EM LOCAL COM NÍVEL BAIXO DE INTERFERÊNCIAS (NÃO INCLUI FORNECIMENTO). AF_05/2024</v>
          </cell>
          <cell r="E646" t="str">
            <v>UN</v>
          </cell>
          <cell r="F646">
            <v>40.31</v>
          </cell>
        </row>
        <row r="647">
          <cell r="A647" t="str">
            <v>SINAPI 105348</v>
          </cell>
          <cell r="D647" t="str">
            <v>ASSENTAMENTO DE CONEXÃO 3 ACESSOS DE FERRO FUNDIDO PARA REDE DE ÁGUA, DN 300, JUNTA ELÁSTICA, INSTALADO EM LOCAL COM NÍVEL ALTO DE INTERFERÊNCIAS (NÃO INCLUI FORNECIMENTO). AF_05/2024</v>
          </cell>
          <cell r="E647" t="str">
            <v>UN</v>
          </cell>
          <cell r="F647">
            <v>58.62</v>
          </cell>
        </row>
        <row r="648">
          <cell r="A648" t="str">
            <v>SINAPI 105321</v>
          </cell>
          <cell r="D648" t="str">
            <v>ASSENTAMENTO DE CONEXÃO 3 ACESSOS DE FERRO FUNDIDO PARA REDE DE ÁGUA, DN 300, JUNTA ELÁSTICA, INSTALADO EM LOCAL COM NÍVEL BAIXO DE INTERFERÊNCIAS (NÃO INCLUI FORNECIMENTO). AF_05/2024</v>
          </cell>
          <cell r="E648" t="str">
            <v>UN</v>
          </cell>
          <cell r="F648">
            <v>47.38</v>
          </cell>
        </row>
        <row r="649">
          <cell r="A649" t="str">
            <v>SINAPI 105349</v>
          </cell>
          <cell r="D649" t="str">
            <v>ASSENTAMENTO DE CONEXÃO 3 ACESSOS DE FERRO FUNDIDO PARA REDE DE ÁGUA, DN 350, JUNTA ELÁSTICA, INSTALADO EM LOCAL COM NÍVEL ALTO DE INTERFERÊNCIAS (NÃO INCLUI FORNECIMENTO). AF_05/2024</v>
          </cell>
          <cell r="E649" t="str">
            <v>UN</v>
          </cell>
          <cell r="F649">
            <v>67.06</v>
          </cell>
        </row>
        <row r="650">
          <cell r="A650" t="str">
            <v>SINAPI 105322</v>
          </cell>
          <cell r="D650" t="str">
            <v>ASSENTAMENTO DE CONEXÃO 3 ACESSOS DE FERRO FUNDIDO PARA REDE DE ÁGUA, DN 350, JUNTA ELÁSTICA, INSTALADO EM LOCAL COM NÍVEL BAIXO DE INTERFERÊNCIAS (NÃO INCLUI FORNECIMENTO). AF_05/2024</v>
          </cell>
          <cell r="E650" t="str">
            <v>UN</v>
          </cell>
          <cell r="F650">
            <v>54.43</v>
          </cell>
        </row>
        <row r="651">
          <cell r="A651" t="str">
            <v>SINAPI 105350</v>
          </cell>
          <cell r="D651" t="str">
            <v>ASSENTAMENTO DE CONEXÃO 3 ACESSOS DE FERRO FUNDIDO PARA REDE DE ÁGUA, DN 400, JUNTA ELÁSTICA, INSTALADO EM LOCAL COM NÍVEL ALTO DE INTERFERÊNCIAS (NÃO INCLUI FORNECIMENTO). AF_05/2024</v>
          </cell>
          <cell r="E651" t="str">
            <v>UN</v>
          </cell>
          <cell r="F651">
            <v>75.510000000000005</v>
          </cell>
        </row>
        <row r="652">
          <cell r="A652" t="str">
            <v>SINAPI 105323</v>
          </cell>
          <cell r="D652" t="str">
            <v>ASSENTAMENTO DE CONEXÃO 3 ACESSOS DE FERRO FUNDIDO PARA REDE DE ÁGUA, DN 400, JUNTA ELÁSTICA, INSTALADO EM LOCAL COM NÍVEL BAIXO DE INTERFERÊNCIAS (NÃO INCLUI FORNECIMENTO). AF_05/2024</v>
          </cell>
          <cell r="E652" t="str">
            <v>UN</v>
          </cell>
          <cell r="F652">
            <v>61.5</v>
          </cell>
        </row>
        <row r="653">
          <cell r="A653" t="str">
            <v>SINAPI 105351</v>
          </cell>
          <cell r="D653" t="str">
            <v>ASSENTAMENTO DE CONEXÃO 3 ACESSOS DE FERRO FUNDIDO PARA REDE DE ÁGUA, DN 450, JUNTA ELÁSTICA, INSTALADO EM LOCAL COM NÍVEL ALTO DE INTERFERÊNCIAS (NÃO INCLUI FORNECIMENTO). AF_05/2024</v>
          </cell>
          <cell r="E653" t="str">
            <v>UN</v>
          </cell>
          <cell r="F653">
            <v>84.24</v>
          </cell>
        </row>
        <row r="654">
          <cell r="A654" t="str">
            <v>SINAPI 105324</v>
          </cell>
          <cell r="D654" t="str">
            <v>ASSENTAMENTO DE CONEXÃO 3 ACESSOS DE FERRO FUNDIDO PARA REDE DE ÁGUA, DN 450, JUNTA ELÁSTICA, INSTALADO EM LOCAL COM NÍVEL BAIXO DE INTERFERÊNCIAS (NÃO INCLUI FORNECIMENTO). AF_05/2024</v>
          </cell>
          <cell r="E654" t="str">
            <v>UN</v>
          </cell>
          <cell r="F654">
            <v>68.86</v>
          </cell>
        </row>
        <row r="655">
          <cell r="A655" t="str">
            <v>SINAPI 105352</v>
          </cell>
          <cell r="D655" t="str">
            <v>ASSENTAMENTO DE CONEXÃO 3 ACESSOS DE FERRO FUNDIDO PARA REDE DE ÁGUA, DN 500, JUNTA ELÁSTICA, INSTALADO EM LOCAL COM NÍVEL ALTO DE INTERFERÊNCIAS (NÃO INCLUI FORNECIMENTO). AF_05/2024</v>
          </cell>
          <cell r="E655" t="str">
            <v>UN</v>
          </cell>
          <cell r="F655">
            <v>104.09</v>
          </cell>
        </row>
        <row r="656">
          <cell r="A656" t="str">
            <v>SINAPI 105325</v>
          </cell>
          <cell r="D656" t="str">
            <v>ASSENTAMENTO DE CONEXÃO 3 ACESSOS DE FERRO FUNDIDO PARA REDE DE ÁGUA, DN 500, JUNTA ELÁSTICA, INSTALADO EM LOCAL COM NÍVEL BAIXO DE INTERFERÊNCIAS (NÃO INCLUI FORNECIMENTO). AF_05/2024</v>
          </cell>
          <cell r="E656" t="str">
            <v>UN</v>
          </cell>
          <cell r="F656">
            <v>83.68</v>
          </cell>
        </row>
        <row r="657">
          <cell r="A657" t="str">
            <v>SINAPI 105353</v>
          </cell>
          <cell r="D657" t="str">
            <v>ASSENTAMENTO DE CONEXÃO 3 ACESSOS DE FERRO FUNDIDO PARA REDE DE ÁGUA, DN 600, JUNTA ELÁSTICA, INSTALADO EM LOCAL COM NÍVEL ALTO DE INTERFERÊNCIAS (NÃO INCLUI FORNECIMENTO). AF_05/2024</v>
          </cell>
          <cell r="E657" t="str">
            <v>UN</v>
          </cell>
          <cell r="F657">
            <v>123.23</v>
          </cell>
        </row>
        <row r="658">
          <cell r="A658" t="str">
            <v>SINAPI 105326</v>
          </cell>
          <cell r="D658" t="str">
            <v>ASSENTAMENTO DE CONEXÃO 3 ACESSOS DE FERRO FUNDIDO PARA REDE DE ÁGUA, DN 600, JUNTA ELÁSTICA, INSTALADO EM LOCAL COM NÍVEL BAIXO DE INTERFERÊNCIAS (NÃO INCLUI FORNECIMENTO). AF_05/2024</v>
          </cell>
          <cell r="E658" t="str">
            <v>UN</v>
          </cell>
          <cell r="F658">
            <v>99.51</v>
          </cell>
        </row>
        <row r="659">
          <cell r="A659" t="str">
            <v>SINAPI 105354</v>
          </cell>
          <cell r="D659" t="str">
            <v>ASSENTAMENTO DE CONEXÃO 3 ACESSOS DE FERRO FUNDIDO PARA REDE DE ÁGUA, DN 700, JUNTA ELÁSTICA, INSTALADO EM LOCAL COM NÍVEL ALTO DE INTERFERÊNCIAS (NÃO INCLUI FORNECIMENTO). AF_05/2024</v>
          </cell>
          <cell r="E659" t="str">
            <v>UN</v>
          </cell>
          <cell r="F659">
            <v>140.66</v>
          </cell>
        </row>
        <row r="660">
          <cell r="A660" t="str">
            <v>SINAPI 105344</v>
          </cell>
          <cell r="D660" t="str">
            <v>ASSENTAMENTO DE CONEXÃO 3 ACESSOS DE FERRO FUNDIDO PARA REDE DE ÁGUA, DN 700, JUNTA ELÁSTICA, INSTALADO EM LOCAL COM NÍVEL BAIXO DE INTERFERÊNCIAS (NÃO INCLUI FORNECIMENTO). AF_05/2024</v>
          </cell>
          <cell r="E660" t="str">
            <v>UN</v>
          </cell>
          <cell r="F660">
            <v>113.64</v>
          </cell>
        </row>
        <row r="661">
          <cell r="A661" t="str">
            <v>SINAPI 105278</v>
          </cell>
          <cell r="D661" t="str">
            <v>ASSENTAMENTO DE CONEXÃO 3 ACESSOS DE FERRO FUNDIDO PARA REDE DE ÁGUA, DN 80, JUNTA ELÁSTICA, INSTALADO EM LOCAL COM NÍVEL ALTO DE INTERFERÊNCIAS (NÃO INCLUI FORNECIMENTO). AF_05/2024</v>
          </cell>
          <cell r="E661" t="str">
            <v>UN</v>
          </cell>
          <cell r="F661">
            <v>22.1</v>
          </cell>
        </row>
        <row r="662">
          <cell r="A662" t="str">
            <v>SINAPI 105343</v>
          </cell>
          <cell r="D662" t="str">
            <v>ASSENTAMENTO DE CONEXÃO 3 ACESSOS DE FERRO FUNDIDO PARA REDE DE ÁGUA, DN 80, JUNTA ELÁSTICA, INSTALADO EM LOCAL COM NÍVEL BAIXO DE INTERFERÊNCIAS (NÃO INCLUI FORNECIMENTO). AF_05/2024</v>
          </cell>
          <cell r="E662" t="str">
            <v>UN</v>
          </cell>
          <cell r="F662">
            <v>16.93</v>
          </cell>
        </row>
        <row r="663">
          <cell r="A663" t="str">
            <v>SINAPI 105355</v>
          </cell>
          <cell r="D663" t="str">
            <v>ASSENTAMENTO DE CONEXÃO 3 ACESSOS DE FERRO FUNDIDO PARA REDE DE ÁGUA, DN 800, JUNTA ELÁSTICA, INSTALADO EM LOCAL COM NÍVEL ALTO DE INTERFERÊNCIAS (NÃO INCLUI FORNECIMENTO). AF_05/2024</v>
          </cell>
          <cell r="E663" t="str">
            <v>UN</v>
          </cell>
          <cell r="F663">
            <v>158.72999999999999</v>
          </cell>
        </row>
        <row r="664">
          <cell r="A664" t="str">
            <v>SINAPI 105391</v>
          </cell>
          <cell r="D664" t="str">
            <v>ASSENTAMENTO DE CONEXÃO 3 ACESSOS DE FERRO FUNDIDO PARA REDE DE ÁGUA, DN 800, JUNTA ELÁSTICA, INSTALADO EM LOCAL COM NÍVEL BAIXO DE INTERFERÊNCIAS (NÃO INCLUI FORNECIMENTO). AF_05/2024</v>
          </cell>
          <cell r="E664" t="str">
            <v>UN</v>
          </cell>
          <cell r="F664">
            <v>128.38999999999999</v>
          </cell>
        </row>
        <row r="665">
          <cell r="A665" t="str">
            <v>SINAPI 105356</v>
          </cell>
          <cell r="D665" t="str">
            <v>ASSENTAMENTO DE CONEXÃO 3 ACESSOS DE FERRO FUNDIDO PARA REDE DE ÁGUA, DN 900, JUNTA ELÁSTICA, INSTALADO EM LOCAL COM NÍVEL ALTO DE INTERFERÊNCIAS (NÃO INCLUI FORNECIMENTO). AF_05/2024</v>
          </cell>
          <cell r="E665" t="str">
            <v>UN</v>
          </cell>
          <cell r="F665">
            <v>177.26</v>
          </cell>
        </row>
        <row r="666">
          <cell r="A666" t="str">
            <v>SINAPI 105345</v>
          </cell>
          <cell r="D666" t="str">
            <v>ASSENTAMENTO DE CONEXÃO 3 ACESSOS DE FERRO FUNDIDO PARA REDE DE ÁGUA, DN 900, JUNTA ELÁSTICA, INSTALADO EM LOCAL COM NÍVEL BAIXO DE INTERFERÊNCIAS (NÃO INCLUI FORNECIMENTO). AF_05/2024</v>
          </cell>
          <cell r="E666" t="str">
            <v>UN</v>
          </cell>
          <cell r="F666">
            <v>143.62</v>
          </cell>
        </row>
        <row r="667">
          <cell r="A667" t="str">
            <v>SINAPI 105367</v>
          </cell>
          <cell r="D667" t="str">
            <v>ASSENTAMENTO DE CONEXÃO 3 ACESSOS DE PVC PBA PARA REDE DE ÁGUA, DN 100, JUNTA ELÁSTICA INTEGRADA, INSTALADO EM LOCAL COM NÍVEL ALTO DE INTERFERÊNCIAS (NÃO INCLUI FORNECIMENTO). AF_05/2024</v>
          </cell>
          <cell r="E667" t="str">
            <v>UN</v>
          </cell>
          <cell r="F667">
            <v>35.17</v>
          </cell>
        </row>
        <row r="668">
          <cell r="A668" t="str">
            <v>SINAPI 105371</v>
          </cell>
          <cell r="D668" t="str">
            <v>ASSENTAMENTO DE CONEXÃO 3 ACESSOS DE PVC PBA PARA REDE DE ÁGUA, DN 100, JUNTA ELÁSTICA INTEGRADA, INSTALADO EM LOCAL COM NÍVEL BAIXO DE INTERFERÊNCIAS (NÃO INCLUI FORNECIMENTO). AF_05/2024</v>
          </cell>
          <cell r="E668" t="str">
            <v>UN</v>
          </cell>
          <cell r="F668">
            <v>29.19</v>
          </cell>
        </row>
        <row r="669">
          <cell r="A669" t="str">
            <v>SINAPI 105365</v>
          </cell>
          <cell r="D669" t="str">
            <v>ASSENTAMENTO DE CONEXÃO 3 ACESSOS DE PVC PBA PARA REDE DE ÁGUA, DN 50, JUNTA ELÁSTICA INTEGRADA, INSTALADO EM LOCAL COM NÍVEL ALTO DE INTERFERÊNCIAS (NÃO INCLUI FORNECIMENTO). AF_05/2024</v>
          </cell>
          <cell r="E669" t="str">
            <v>UN</v>
          </cell>
          <cell r="F669">
            <v>24.8</v>
          </cell>
        </row>
        <row r="670">
          <cell r="A670" t="str">
            <v>SINAPI 105386</v>
          </cell>
          <cell r="D670" t="str">
            <v>ASSENTAMENTO DE CONEXÃO 3 ACESSOS DE PVC PBA PARA REDE DE ÁGUA, DN 50, JUNTA ELÁSTICA INTEGRADA, INSTALADO EM LOCAL COM NÍVEL BAIXO DE INTERFERÊNCIAS (NÃO INCLUI FORNECIMENTO). AF_05/2024</v>
          </cell>
          <cell r="E670" t="str">
            <v>UN</v>
          </cell>
          <cell r="F670">
            <v>20.41</v>
          </cell>
        </row>
        <row r="671">
          <cell r="A671" t="str">
            <v>SINAPI 105366</v>
          </cell>
          <cell r="D671" t="str">
            <v>ASSENTAMENTO DE CONEXÃO 3 ACESSOS DE PVC PBA PARA REDE DE ÁGUA, DN 75, JUNTA ELÁSTICA INTEGRADA, INSTALADO EM LOCAL COM NÍVEL ALTO DE INTERFERÊNCIAS (NÃO INCLUI FORNECIMENTO). AF_05/2024</v>
          </cell>
          <cell r="E671" t="str">
            <v>UN</v>
          </cell>
          <cell r="F671">
            <v>30.19</v>
          </cell>
        </row>
        <row r="672">
          <cell r="A672" t="str">
            <v>SINAPI 105387</v>
          </cell>
          <cell r="D672" t="str">
            <v>ASSENTAMENTO DE CONEXÃO 3 ACESSOS DE PVC PBA PARA REDE DE ÁGUA, DN 75, JUNTA ELÁSTICA INTEGRADA, INSTALADO EM LOCAL COM NÍVEL BAIXO DE INTERFERÊNCIAS (NÃO INCLUI FORNECIMENTO). AF_05/2024</v>
          </cell>
          <cell r="E672" t="str">
            <v>UN</v>
          </cell>
          <cell r="F672">
            <v>25</v>
          </cell>
        </row>
        <row r="673">
          <cell r="A673" t="str">
            <v>SINAPI 97177</v>
          </cell>
          <cell r="D673" t="str">
            <v>ASSENTAMENTO DE TUBO DE AÇO CARBONO PARA REDE DE ÁGUA, DN 1000 MM (40") OU DN 1100 MM (44"), JUNTA SOLDADA, INSTALADO EM LOCAL COM NÍVEL ALTO DE INTERFERÊNCIAS (NÃO INCLUI FORNECIMENTO). AF_05/2024</v>
          </cell>
          <cell r="E673" t="str">
            <v>M</v>
          </cell>
          <cell r="F673">
            <v>83.2</v>
          </cell>
        </row>
        <row r="674">
          <cell r="A674" t="str">
            <v>SINAPI 97187</v>
          </cell>
          <cell r="D674" t="str">
            <v>ASSENTAMENTO DE TUBO DE AÇO CARBONO PARA REDE DE ÁGUA, DN 1000 MM (40") OU DN 1100 MM (44"), JUNTA SOLDADA, INSTALADO EM LOCAL COM NÍVEL BAIXO DE INTERFERÊNCIAS (NÃO INCLUI FORNECIMENTO). AF_05/2024</v>
          </cell>
          <cell r="E674" t="str">
            <v>M</v>
          </cell>
          <cell r="F674">
            <v>75.3</v>
          </cell>
        </row>
        <row r="675">
          <cell r="A675" t="str">
            <v>SINAPI 97178</v>
          </cell>
          <cell r="D675" t="str">
            <v>ASSENTAMENTO DE TUBO DE AÇO CARBONO PARA REDE DE ÁGUA, DN 1200 MM (48") OU DN 1300 MM (52"), JUNTA SOLDADA, INSTALADO EM LOCAL COM NÍVEL ALTO DE INTERFERÊNCIAS (NÃO INCLUI FORNECIMENTO). AF_05/2024</v>
          </cell>
          <cell r="E675" t="str">
            <v>M</v>
          </cell>
          <cell r="F675">
            <v>101.1</v>
          </cell>
        </row>
        <row r="676">
          <cell r="A676" t="str">
            <v>SINAPI 97188</v>
          </cell>
          <cell r="D676" t="str">
            <v>ASSENTAMENTO DE TUBO DE AÇO CARBONO PARA REDE DE ÁGUA, DN 1200 MM (48") OU DN 1300 MM (52"), JUNTA SOLDADA, INSTALADO EM LOCAL COM NÍVEL BAIXO DE INTERFERÊNCIAS (NÃO INCLUI FORNECIMENTO). AF_05/2024</v>
          </cell>
          <cell r="E676" t="str">
            <v>M</v>
          </cell>
          <cell r="F676">
            <v>91.58</v>
          </cell>
        </row>
        <row r="677">
          <cell r="A677" t="str">
            <v>SINAPI 97179</v>
          </cell>
          <cell r="D677" t="str">
            <v>ASSENTAMENTO DE TUBO DE AÇO CARBONO PARA REDE DE ÁGUA, DN 1400 MM (56'') OU DN 1500 MM (60"), JUNTA SOLDADA, INSTALADO EM LOCAL COM NÍVEL ALTO DE INTERFERÊNCIAS (NÃO INCLUI FORNECIMENTO). AF_05/2024</v>
          </cell>
          <cell r="E677" t="str">
            <v>M</v>
          </cell>
          <cell r="F677">
            <v>119.01</v>
          </cell>
        </row>
        <row r="678">
          <cell r="A678" t="str">
            <v>SINAPI 97189</v>
          </cell>
          <cell r="D678" t="str">
            <v>ASSENTAMENTO DE TUBO DE AÇO CARBONO PARA REDE DE ÁGUA, DN 1400 MM (56'') OU DN 1500 MM (60"), JUNTA SOLDADA, INSTALADO EM LOCAL COM NÍVEL BAIXO DE INTERFERÊNCIAS (NÃO INCLUI FORNECIMENTO). AF_05/2024</v>
          </cell>
          <cell r="E678" t="str">
            <v>M</v>
          </cell>
          <cell r="F678">
            <v>107.89</v>
          </cell>
        </row>
        <row r="679">
          <cell r="A679" t="str">
            <v>SINAPI 97180</v>
          </cell>
          <cell r="D679" t="str">
            <v>ASSENTAMENTO DE TUBO DE AÇO CARBONO PARA REDE DE ÁGUA, DN 1600 MM (64") OU DN 1700 MM (68"), JUNTA SOLDADA, INSTALADO EM LOCAL COM NÍVEL ALTO DE INTERFERÊNCIAS (NÃO INCLUI FORNECIMENTO). AF_05/2024</v>
          </cell>
          <cell r="E679" t="str">
            <v>M</v>
          </cell>
          <cell r="F679">
            <v>136.91</v>
          </cell>
        </row>
        <row r="680">
          <cell r="A680" t="str">
            <v>SINAPI 97190</v>
          </cell>
          <cell r="D680" t="str">
            <v>ASSENTAMENTO DE TUBO DE AÇO CARBONO PARA REDE DE ÁGUA, DN 1600 MM (64") OU DN 1700 MM (68"), JUNTA SOLDADA, INSTALADO EM LOCAL COM NÍVEL BAIXO DE INTERFERÊNCIAS (NÃO INCLUI FORNECIMENTO). AF_05/2024</v>
          </cell>
          <cell r="E680" t="str">
            <v>M</v>
          </cell>
          <cell r="F680">
            <v>124.16</v>
          </cell>
        </row>
        <row r="681">
          <cell r="A681" t="str">
            <v>SINAPI 97181</v>
          </cell>
          <cell r="D681" t="str">
            <v>ASSENTAMENTO DE TUBO DE AÇO CARBONO PARA REDE DE ÁGUA, DN 1800 MM (72") OU DN 1900 MM (76"), JUNTA SOLDADA, INSTALADO EM LOCAL COM NÍVEL ALTO DE INTERFERÊNCIAS (NÃO INCLUI FORNECIMENTO). AF_05/2024</v>
          </cell>
          <cell r="E681" t="str">
            <v>M</v>
          </cell>
          <cell r="F681">
            <v>154.81</v>
          </cell>
        </row>
        <row r="682">
          <cell r="A682" t="str">
            <v>SINAPI 97191</v>
          </cell>
          <cell r="D682" t="str">
            <v>ASSENTAMENTO DE TUBO DE AÇO CARBONO PARA REDE DE ÁGUA, DN 1800 MM (72") OU DN 1900 MM (76"), JUNTA SOLDADA, INSTALADO EM LOCAL COM NÍVEL BAIXO DE INTERFERÊNCIAS (NÃO INCLUI FORNECIMENTO). AF_05/2024</v>
          </cell>
          <cell r="E682" t="str">
            <v>M</v>
          </cell>
          <cell r="F682">
            <v>140.47</v>
          </cell>
        </row>
        <row r="683">
          <cell r="A683" t="str">
            <v>SINAPI 97182</v>
          </cell>
          <cell r="D683" t="str">
            <v>ASSENTAMENTO DE TUBO DE AÇO CARBONO PARA REDE DE ÁGUA, DN 2000 MM (80") OU DN 2100 MM (84"), JUNTA SOLDADA, INSTALADO EM LOCAL COM NÍVEL ALTO DE INTERFERÊNCIAS (NÃO INCLUI FORNECIMENTO). AF_05/2024</v>
          </cell>
          <cell r="E683" t="str">
            <v>M</v>
          </cell>
          <cell r="F683">
            <v>176.82</v>
          </cell>
        </row>
        <row r="684">
          <cell r="A684" t="str">
            <v>SINAPI 97192</v>
          </cell>
          <cell r="D684" t="str">
            <v>ASSENTAMENTO DE TUBO DE AÇO CARBONO PARA REDE DE ÁGUA, DN 2000 MM (80") OU DN 2100 MM (84"), JUNTA SOLDADA, INSTALADO EM LOCAL COM NÍVEL BAIXO DE INTERFERÊNCIAS (NÃO INCLUI FORNECIMENTO). AF_05/2024</v>
          </cell>
          <cell r="E684" t="str">
            <v>M</v>
          </cell>
          <cell r="F684">
            <v>159.9</v>
          </cell>
        </row>
        <row r="685">
          <cell r="A685" t="str">
            <v>SINAPI 97173</v>
          </cell>
          <cell r="D685" t="str">
            <v>ASSENTAMENTO DE TUBO DE AÇO CARBONO PARA REDE DE ÁGUA, DN 600 MM (24"), JUNTA SOLDADA, INSTALADO EM LOCAL COM NÍVEL ALTO DE INTERFERÊNCIAS (NÃO INCLUI FORNECIMENTO). AF_05/2024</v>
          </cell>
          <cell r="E685" t="str">
            <v>M</v>
          </cell>
          <cell r="F685">
            <v>47.38</v>
          </cell>
        </row>
        <row r="686">
          <cell r="A686" t="str">
            <v>SINAPI 97183</v>
          </cell>
          <cell r="D686" t="str">
            <v>ASSENTAMENTO DE TUBO DE AÇO CARBONO PARA REDE DE ÁGUA, DN 600 MM (24"), JUNTA SOLDADA, INSTALADO EM LOCAL COM NÍVEL BAIXO DE INTERFERÊNCIAS (NÃO INCLUI FORNECIMENTO). AF_05/2024</v>
          </cell>
          <cell r="E686" t="str">
            <v>M</v>
          </cell>
          <cell r="F686">
            <v>42.72</v>
          </cell>
        </row>
        <row r="687">
          <cell r="A687" t="str">
            <v>SINAPI 97174</v>
          </cell>
          <cell r="D687" t="str">
            <v>ASSENTAMENTO DE TUBO DE AÇO CARBONO PARA REDE DE ÁGUA, DN 700 MM (28"), JUNTA SOLDADA, INSTALADO EM LOCAL COM NÍVEL ALTO DE INTERFERÊNCIAS (NÃO INCLUI FORNECIMENTO). AF_05/2024</v>
          </cell>
          <cell r="E687" t="str">
            <v>M</v>
          </cell>
          <cell r="F687">
            <v>56.32</v>
          </cell>
        </row>
        <row r="688">
          <cell r="A688" t="str">
            <v>SINAPI 97184</v>
          </cell>
          <cell r="D688" t="str">
            <v>ASSENTAMENTO DE TUBO DE AÇO CARBONO PARA REDE DE ÁGUA, DN 700 MM (28"), JUNTA SOLDADA, INSTALADO EM LOCAL COM NÍVEL BAIXO DE INTERFERÊNCIAS (NÃO INCLUI FORNECIMENTO). AF_05/2024</v>
          </cell>
          <cell r="E688" t="str">
            <v>M</v>
          </cell>
          <cell r="F688">
            <v>50.85</v>
          </cell>
        </row>
        <row r="689">
          <cell r="A689" t="str">
            <v>SINAPI 97175</v>
          </cell>
          <cell r="D689" t="str">
            <v>ASSENTAMENTO DE TUBO DE AÇO CARBONO PARA REDE DE ÁGUA, DN 800 MM (32"), JUNTA SOLDADA, INSTALADO EM LOCAL COM NÍVEL ALTO DE INTERFERÊNCIAS (NÃO INCLUI FORNECIMENTO). AF_05/2024</v>
          </cell>
          <cell r="E689" t="str">
            <v>M</v>
          </cell>
          <cell r="F689">
            <v>65.28</v>
          </cell>
        </row>
        <row r="690">
          <cell r="A690" t="str">
            <v>SINAPI 97185</v>
          </cell>
          <cell r="D690" t="str">
            <v>ASSENTAMENTO DE TUBO DE AÇO CARBONO PARA REDE DE ÁGUA, DN 800 MM (32"), JUNTA SOLDADA, INSTALADO EM LOCAL COM NÍVEL BAIXO DE INTERFERÊNCIAS (NÃO INCLUI FORNECIMENTO). AF_05/2024</v>
          </cell>
          <cell r="E690" t="str">
            <v>M</v>
          </cell>
          <cell r="F690">
            <v>59</v>
          </cell>
        </row>
        <row r="691">
          <cell r="A691" t="str">
            <v>SINAPI 97176</v>
          </cell>
          <cell r="D691" t="str">
            <v>ASSENTAMENTO DE TUBO DE AÇO CARBONO PARA REDE DE ÁGUA, DN 900 MM (36"), JUNTA SOLDADA, INSTALADO EM LOCAL COM NÍVEL ALTO DE INTERFERÊNCIAS (NÃO INCLUI FORNECIMENTO). AF_05/2024</v>
          </cell>
          <cell r="E691" t="str">
            <v>M</v>
          </cell>
          <cell r="F691">
            <v>74.239999999999995</v>
          </cell>
        </row>
        <row r="692">
          <cell r="A692" t="str">
            <v>SINAPI 97186</v>
          </cell>
          <cell r="D692" t="str">
            <v>ASSENTAMENTO DE TUBO DE AÇO CARBONO PARA REDE DE ÁGUA, DN 900 MM (36"), JUNTA SOLDADA, INSTALADO EM LOCAL COM NÍVEL BAIXO DE INTERFERÊNCIAS (NÃO INCLUI FORNECIMENTO). AF_05/2024</v>
          </cell>
          <cell r="E692" t="str">
            <v>M</v>
          </cell>
          <cell r="F692">
            <v>67.150000000000006</v>
          </cell>
        </row>
        <row r="693">
          <cell r="A693" t="str">
            <v>SINAPI 97142</v>
          </cell>
          <cell r="D693" t="str">
            <v>ASSENTAMENTO DE TUBO DE FERRO FUNDIDO PARA REDE DE ÁGUA, DN 100 MM, JUNTA ELÁSTICA, INSTALADO EM LOCAL COM NÍVEL ALTO DE INTERFERÊNCIAS (NÃO INCLUI FORNECIMENTO). AF_05/2024</v>
          </cell>
          <cell r="E693" t="str">
            <v>M</v>
          </cell>
          <cell r="F693">
            <v>5.86</v>
          </cell>
        </row>
        <row r="694">
          <cell r="A694" t="str">
            <v>SINAPI 97158</v>
          </cell>
          <cell r="D694" t="str">
            <v>ASSENTAMENTO DE TUBO DE FERRO FUNDIDO PARA REDE DE ÁGUA, DN 100 MM, JUNTA ELÁSTICA, INSTALADO EM LOCAL COM NÍVEL BAIXO DE INTERFERÊNCIAS (NÃO INCLUI FORNECIMENTO). AF_05/2024</v>
          </cell>
          <cell r="E694" t="str">
            <v>M</v>
          </cell>
          <cell r="F694">
            <v>4.46</v>
          </cell>
        </row>
        <row r="695">
          <cell r="A695" t="str">
            <v>SINAPI 97155</v>
          </cell>
          <cell r="D695" t="str">
            <v>ASSENTAMENTO DE TUBO DE FERRO FUNDIDO PARA REDE DE ÁGUA, DN 1000 MM, JUNTA ELÁSTICA, INSTALADO EM LOCAL COM NÍVEL ALTO DE INTERFERÊNCIAS (NÃO INCLUI FORNECIMENTO). AF_05/2024</v>
          </cell>
          <cell r="E695" t="str">
            <v>M</v>
          </cell>
          <cell r="F695">
            <v>44.75</v>
          </cell>
        </row>
        <row r="696">
          <cell r="A696" t="str">
            <v>SINAPI 97171</v>
          </cell>
          <cell r="D696" t="str">
            <v>ASSENTAMENTO DE TUBO DE FERRO FUNDIDO PARA REDE DE ÁGUA, DN 1000 MM, JUNTA ELÁSTICA, INSTALADO EM LOCAL COM NÍVEL BAIXO DE INTERFERÊNCIAS (NÃO INCLUI FORNECIMENTO). AF_05/2024</v>
          </cell>
          <cell r="E696" t="str">
            <v>M</v>
          </cell>
          <cell r="F696">
            <v>35.75</v>
          </cell>
        </row>
        <row r="697">
          <cell r="A697" t="str">
            <v>SINAPI 97156</v>
          </cell>
          <cell r="D697" t="str">
            <v>ASSENTAMENTO DE TUBO DE FERRO FUNDIDO PARA REDE DE ÁGUA, DN 1200 MM, JUNTA ELÁSTICA, INSTALADO EM LOCAL COM NÍVEL ALTO DE INTERFERÊNCIAS (NÃO INCLUI FORNECIMENTO). AF_05/2024</v>
          </cell>
          <cell r="E697" t="str">
            <v>M</v>
          </cell>
          <cell r="F697">
            <v>53.67</v>
          </cell>
        </row>
        <row r="698">
          <cell r="A698" t="str">
            <v>SINAPI 97172</v>
          </cell>
          <cell r="D698" t="str">
            <v>ASSENTAMENTO DE TUBO DE FERRO FUNDIDO PARA REDE DE ÁGUA, DN 1200 MM, JUNTA ELÁSTICA, INSTALADO EM LOCAL COM NÍVEL BAIXO DE INTERFERÊNCIAS (NÃO INCLUI FORNECIMENTO). AF_05/2024</v>
          </cell>
          <cell r="E698" t="str">
            <v>M</v>
          </cell>
          <cell r="F698">
            <v>43.07</v>
          </cell>
        </row>
        <row r="699">
          <cell r="A699" t="str">
            <v>SINAPI 97143</v>
          </cell>
          <cell r="D699" t="str">
            <v>ASSENTAMENTO DE TUBO DE FERRO FUNDIDO PARA REDE DE ÁGUA, DN 150 MM, JUNTA ELÁSTICA, INSTALADO EM LOCAL COM NÍVEL ALTO DE INTERFERÊNCIAS (NÃO INCLUI FORNECIMENTO). AF_05/2024</v>
          </cell>
          <cell r="E699" t="str">
            <v>M</v>
          </cell>
          <cell r="F699">
            <v>7.74</v>
          </cell>
        </row>
        <row r="700">
          <cell r="A700" t="str">
            <v>SINAPI 97159</v>
          </cell>
          <cell r="D700" t="str">
            <v>ASSENTAMENTO DE TUBO DE FERRO FUNDIDO PARA REDE DE ÁGUA, DN 150 MM, JUNTA ELÁSTICA, INSTALADO EM LOCAL COM NÍVEL BAIXO DE INTERFERÊNCIAS (NÃO INCLUI FORNECIMENTO). AF_05/2024</v>
          </cell>
          <cell r="E700" t="str">
            <v>M</v>
          </cell>
          <cell r="F700">
            <v>6</v>
          </cell>
        </row>
        <row r="701">
          <cell r="A701" t="str">
            <v>SINAPI 97144</v>
          </cell>
          <cell r="D701" t="str">
            <v>ASSENTAMENTO DE TUBO DE FERRO FUNDIDO PARA REDE DE ÁGUA, DN 200 MM, JUNTA ELÁSTICA, INSTALADO EM LOCAL COM NÍVEL ALTO DE INTERFERÊNCIAS (NÃO INCLUI FORNECIMENTO). AF_05/2024</v>
          </cell>
          <cell r="E701" t="str">
            <v>M</v>
          </cell>
          <cell r="F701">
            <v>9.6300000000000008</v>
          </cell>
        </row>
        <row r="702">
          <cell r="A702" t="str">
            <v>SINAPI 97160</v>
          </cell>
          <cell r="D702" t="str">
            <v>ASSENTAMENTO DE TUBO DE FERRO FUNDIDO PARA REDE DE ÁGUA, DN 200 MM, JUNTA ELÁSTICA, INSTALADO EM LOCAL COM NÍVEL BAIXO DE INTERFERÊNCIAS (NÃO INCLUI FORNECIMENTO). AF_05/2024</v>
          </cell>
          <cell r="E702" t="str">
            <v>M</v>
          </cell>
          <cell r="F702">
            <v>7.56</v>
          </cell>
        </row>
        <row r="703">
          <cell r="A703" t="str">
            <v>SINAPI 97145</v>
          </cell>
          <cell r="D703" t="str">
            <v>ASSENTAMENTO DE TUBO DE FERRO FUNDIDO PARA REDE DE ÁGUA, DN 250 MM, JUNTA ELÁSTICA, INSTALADO EM LOCAL COM NÍVEL ALTO DE INTERFERÊNCIAS (NÃO INCLUI FORNECIMENTO). AF_05/2024</v>
          </cell>
          <cell r="E703" t="str">
            <v>M</v>
          </cell>
          <cell r="F703">
            <v>11.55</v>
          </cell>
        </row>
        <row r="704">
          <cell r="A704" t="str">
            <v>SINAPI 97161</v>
          </cell>
          <cell r="D704" t="str">
            <v>ASSENTAMENTO DE TUBO DE FERRO FUNDIDO PARA REDE DE ÁGUA, DN 250 MM, JUNTA ELÁSTICA, INSTALADO EM LOCAL COM NÍVEL BAIXO DE INTERFERÊNCIAS (NÃO INCLUI FORNECIMENTO). AF_05/2024</v>
          </cell>
          <cell r="E704" t="str">
            <v>M</v>
          </cell>
          <cell r="F704">
            <v>9.1300000000000008</v>
          </cell>
        </row>
        <row r="705">
          <cell r="A705" t="str">
            <v>SINAPI 97146</v>
          </cell>
          <cell r="D705" t="str">
            <v>ASSENTAMENTO DE TUBO DE FERRO FUNDIDO PARA REDE DE ÁGUA, DN 300 MM, JUNTA ELÁSTICA, INSTALADO EM LOCAL COM NÍVEL ALTO DE INTERFERÊNCIAS (NÃO INCLUI FORNECIMENTO). AF_05/2024</v>
          </cell>
          <cell r="E705" t="str">
            <v>M</v>
          </cell>
          <cell r="F705">
            <v>13.46</v>
          </cell>
        </row>
        <row r="706">
          <cell r="A706" t="str">
            <v>SINAPI 97162</v>
          </cell>
          <cell r="D706" t="str">
            <v>ASSENTAMENTO DE TUBO DE FERRO FUNDIDO PARA REDE DE ÁGUA, DN 300 MM, JUNTA ELÁSTICA, INSTALADO EM LOCAL COM NÍVEL BAIXO DE INTERFERÊNCIAS (NÃO INCLUI FORNECIMENTO). AF_05/2024</v>
          </cell>
          <cell r="E706" t="str">
            <v>M</v>
          </cell>
          <cell r="F706">
            <v>10.71</v>
          </cell>
        </row>
        <row r="707">
          <cell r="A707" t="str">
            <v>SINAPI 97147</v>
          </cell>
          <cell r="D707" t="str">
            <v>ASSENTAMENTO DE TUBO DE FERRO FUNDIDO PARA REDE DE ÁGUA, DN 350 MM, JUNTA ELÁSTICA, INSTALADO EM LOCAL COM NÍVEL ALTO DE INTERFERÊNCIAS (NÃO INCLUI FORNECIMENTO). AF_05/2024</v>
          </cell>
          <cell r="E707" t="str">
            <v>M</v>
          </cell>
          <cell r="F707">
            <v>15.36</v>
          </cell>
        </row>
        <row r="708">
          <cell r="A708" t="str">
            <v>SINAPI 97163</v>
          </cell>
          <cell r="D708" t="str">
            <v>ASSENTAMENTO DE TUBO DE FERRO FUNDIDO PARA REDE DE ÁGUA, DN 350 MM, JUNTA ELÁSTICA, INSTALADO EM LOCAL COM NÍVEL BAIXO DE INTERFERÊNCIAS (NÃO INCLUI FORNECIMENTO). AF_05/2024</v>
          </cell>
          <cell r="E708" t="str">
            <v>M</v>
          </cell>
          <cell r="F708">
            <v>12.28</v>
          </cell>
        </row>
        <row r="709">
          <cell r="A709" t="str">
            <v>SINAPI 97148</v>
          </cell>
          <cell r="D709" t="str">
            <v>ASSENTAMENTO DE TUBO DE FERRO FUNDIDO PARA REDE DE ÁGUA, DN 400 MM, JUNTA ELÁSTICA, INSTALADO EM LOCAL COM NÍVEL ALTO DE INTERFERÊNCIAS (NÃO INCLUI FORNECIMENTO). AF_05/2024</v>
          </cell>
          <cell r="E709" t="str">
            <v>M</v>
          </cell>
          <cell r="F709">
            <v>17.27</v>
          </cell>
        </row>
        <row r="710">
          <cell r="A710" t="str">
            <v>SINAPI 97164</v>
          </cell>
          <cell r="D710" t="str">
            <v>ASSENTAMENTO DE TUBO DE FERRO FUNDIDO PARA REDE DE ÁGUA, DN 400 MM, JUNTA ELÁSTICA, INSTALADO EM LOCAL COM NÍVEL BAIXO DE INTERFERÊNCIAS (NÃO INCLUI FORNECIMENTO). AF_05/2024</v>
          </cell>
          <cell r="E710" t="str">
            <v>M</v>
          </cell>
          <cell r="F710">
            <v>13.87</v>
          </cell>
        </row>
        <row r="711">
          <cell r="A711" t="str">
            <v>SINAPI 97149</v>
          </cell>
          <cell r="D711" t="str">
            <v>ASSENTAMENTO DE TUBO DE FERRO FUNDIDO PARA REDE DE ÁGUA, DN 450 MM, JUNTA ELÁSTICA, INSTALADO EM LOCAL COM NÍVEL ALTO DE INTERFERÊNCIAS (NÃO INCLUI FORNECIMENTO). AF_05/2024</v>
          </cell>
          <cell r="E711" t="str">
            <v>M</v>
          </cell>
          <cell r="F711">
            <v>19.21</v>
          </cell>
        </row>
        <row r="712">
          <cell r="A712" t="str">
            <v>SINAPI 97165</v>
          </cell>
          <cell r="D712" t="str">
            <v>ASSENTAMENTO DE TUBO DE FERRO FUNDIDO PARA REDE DE ÁGUA, DN 450 MM, JUNTA ELÁSTICA, INSTALADO EM LOCAL COM NÍVEL BAIXO DE INTERFERÊNCIAS (NÃO INCLUI FORNECIMENTO). AF_05/2024</v>
          </cell>
          <cell r="E712" t="str">
            <v>M</v>
          </cell>
          <cell r="F712">
            <v>15.46</v>
          </cell>
        </row>
        <row r="713">
          <cell r="A713" t="str">
            <v>SINAPI 97150</v>
          </cell>
          <cell r="D713" t="str">
            <v>ASSENTAMENTO DE TUBO DE FERRO FUNDIDO PARA REDE DE ÁGUA, DN 500 MM, JUNTA ELÁSTICA, INSTALADO EM LOCAL COM NÍVEL ALTO DE INTERFERÊNCIAS (NÃO INCLUI FORNECIMENTO). AF_05/2024</v>
          </cell>
          <cell r="E713" t="str">
            <v>M</v>
          </cell>
          <cell r="F713">
            <v>23.88</v>
          </cell>
        </row>
        <row r="714">
          <cell r="A714" t="str">
            <v>SINAPI 97166</v>
          </cell>
          <cell r="D714" t="str">
            <v>ASSENTAMENTO DE TUBO DE FERRO FUNDIDO PARA REDE DE ÁGUA, DN 500 MM, JUNTA ELÁSTICA, INSTALADO EM LOCAL COM NÍVEL BAIXO DE INTERFERÊNCIAS (NÃO INCLUI FORNECIMENTO). AF_05/2024</v>
          </cell>
          <cell r="E714" t="str">
            <v>M</v>
          </cell>
          <cell r="F714">
            <v>18.89</v>
          </cell>
        </row>
        <row r="715">
          <cell r="A715" t="str">
            <v>SINAPI 97151</v>
          </cell>
          <cell r="D715" t="str">
            <v>ASSENTAMENTO DE TUBO DE FERRO FUNDIDO PARA REDE DE ÁGUA, DN 600 MM, JUNTA ELÁSTICA, INSTALADO EM LOCAL COM NÍVEL ALTO DE INTERFERÊNCIAS (NÃO INCLUI FORNECIMENTO). AF_05/2024</v>
          </cell>
          <cell r="E715" t="str">
            <v>M</v>
          </cell>
          <cell r="F715">
            <v>28.16</v>
          </cell>
        </row>
        <row r="716">
          <cell r="A716" t="str">
            <v>SINAPI 97167</v>
          </cell>
          <cell r="D716" t="str">
            <v>ASSENTAMENTO DE TUBO DE FERRO FUNDIDO PARA REDE DE ÁGUA, DN 600 MM, JUNTA ELÁSTICA, INSTALADO EM LOCAL COM NÍVEL BAIXO DE INTERFERÊNCIAS (NÃO INCLUI FORNECIMENTO). AF_05/2024</v>
          </cell>
          <cell r="E716" t="str">
            <v>M</v>
          </cell>
          <cell r="F716">
            <v>22.37</v>
          </cell>
        </row>
        <row r="717">
          <cell r="A717" t="str">
            <v>SINAPI 97152</v>
          </cell>
          <cell r="D717" t="str">
            <v>ASSENTAMENTO DE TUBO DE FERRO FUNDIDO PARA REDE DE ÁGUA, DN 700 MM, JUNTA ELÁSTICA, INSTALADO EM LOCAL COM NÍVEL ALTO DE INTERFERÊNCIAS (NÃO INCLUI FORNECIMENTO). AF_05/2024</v>
          </cell>
          <cell r="E717" t="str">
            <v>M</v>
          </cell>
          <cell r="F717">
            <v>32.15</v>
          </cell>
        </row>
        <row r="718">
          <cell r="A718" t="str">
            <v>SINAPI 97168</v>
          </cell>
          <cell r="D718" t="str">
            <v>ASSENTAMENTO DE TUBO DE FERRO FUNDIDO PARA REDE DE ÁGUA, DN 700 MM, JUNTA ELÁSTICA, INSTALADO EM LOCAL COM NÍVEL BAIXO DE INTERFERÊNCIAS (NÃO INCLUI FORNECIMENTO). AF_05/2024</v>
          </cell>
          <cell r="E718" t="str">
            <v>M</v>
          </cell>
          <cell r="F718">
            <v>25.56</v>
          </cell>
        </row>
        <row r="719">
          <cell r="A719" t="str">
            <v>SINAPI 97141</v>
          </cell>
          <cell r="D719" t="str">
            <v>ASSENTAMENTO DE TUBO DE FERRO FUNDIDO PARA REDE DE ÁGUA, DN 80 MM, JUNTA ELÁSTICA, INSTALADO EM LOCAL COM NÍVEL ALTO DE INTERFERÊNCIAS (NÃO INCLUI FORNECIMENTO). AF_05/2024</v>
          </cell>
          <cell r="E719" t="str">
            <v>M</v>
          </cell>
          <cell r="F719">
            <v>5.09</v>
          </cell>
        </row>
        <row r="720">
          <cell r="A720" t="str">
            <v>SINAPI 97157</v>
          </cell>
          <cell r="D720" t="str">
            <v>ASSENTAMENTO DE TUBO DE FERRO FUNDIDO PARA REDE DE ÁGUA, DN 80 MM, JUNTA ELÁSTICA, INSTALADO EM LOCAL COM NÍVEL BAIXO DE INTERFERÊNCIAS (NÃO INCLUI FORNECIMENTO). AF_05/2024</v>
          </cell>
          <cell r="E720" t="str">
            <v>M</v>
          </cell>
          <cell r="F720">
            <v>3.84</v>
          </cell>
        </row>
        <row r="721">
          <cell r="A721" t="str">
            <v>SINAPI 97153</v>
          </cell>
          <cell r="D721" t="str">
            <v>ASSENTAMENTO DE TUBO DE FERRO FUNDIDO PARA REDE DE ÁGUA, DN 800 MM, JUNTA ELÁSTICA, INSTALADO EM LOCAL COM NÍVEL ALTO DE INTERFERÊNCIAS (NÃO INCLUI FORNECIMENTO). AF_05/2024</v>
          </cell>
          <cell r="E721" t="str">
            <v>M</v>
          </cell>
          <cell r="F721">
            <v>36.33</v>
          </cell>
        </row>
        <row r="722">
          <cell r="A722" t="str">
            <v>SINAPI 97169</v>
          </cell>
          <cell r="D722" t="str">
            <v>ASSENTAMENTO DE TUBO DE FERRO FUNDIDO PARA REDE DE ÁGUA, DN 800 MM, JUNTA ELÁSTICA, INSTALADO EM LOCAL COM NÍVEL BAIXO DE INTERFERÊNCIAS (NÃO INCLUI FORNECIMENTO). AF_05/2024</v>
          </cell>
          <cell r="E722" t="str">
            <v>M</v>
          </cell>
          <cell r="F722">
            <v>28.94</v>
          </cell>
        </row>
        <row r="723">
          <cell r="A723" t="str">
            <v>SINAPI 97154</v>
          </cell>
          <cell r="D723" t="str">
            <v>ASSENTAMENTO DE TUBO DE FERRO FUNDIDO PARA REDE DE ÁGUA, DN 900 MM, JUNTA ELÁSTICA, INSTALADO EM LOCAL COM NÍVEL ALTO DE INTERFERÊNCIAS (NÃO INCLUI FORNECIMENTO). AF_05/2024</v>
          </cell>
          <cell r="E723" t="str">
            <v>M</v>
          </cell>
          <cell r="F723">
            <v>40.54</v>
          </cell>
        </row>
        <row r="724">
          <cell r="A724" t="str">
            <v>SINAPI 97170</v>
          </cell>
          <cell r="D724" t="str">
            <v>ASSENTAMENTO DE TUBO DE FERRO FUNDIDO PARA REDE DE ÁGUA, DN 900 MM, JUNTA ELÁSTICA, INSTALADO EM LOCAL COM NÍVEL BAIXO DE INTERFERÊNCIAS (NÃO INCLUI FORNECIMENTO). AF_05/2024</v>
          </cell>
          <cell r="E724" t="str">
            <v>M</v>
          </cell>
          <cell r="F724">
            <v>32.33</v>
          </cell>
        </row>
        <row r="725">
          <cell r="A725" t="str">
            <v>SINAPI 105311</v>
          </cell>
          <cell r="D725" t="str">
            <v>ASSENTAMENTO DE TUBO DE PVC DEFOFO OU PRFV OU RPVC PARA REDE DE ÁGUA, DN 100, JUNTA ELÁSTICA INTEGRADA, INSTALADO EM LOCAL COM NÍVEL ALTO DE INTERFERÊNCIAS (NÃO INCLUI FORNECIMENTO). AF_05/2024</v>
          </cell>
          <cell r="E725" t="str">
            <v>M</v>
          </cell>
          <cell r="F725">
            <v>3.91</v>
          </cell>
        </row>
        <row r="726">
          <cell r="A726" t="str">
            <v>SINAPI 105339</v>
          </cell>
          <cell r="D726" t="str">
            <v>ASSENTAMENTO DE TUBO DE PVC DEFOFO OU PRFV OU RPVC PARA REDE DE ÁGUA, DN 100, JUNTA ELÁSTICA INTEGRADA, INSTALADO EM LOCAL COM NÍVEL BAIXO DE INTERFERÊNCIAS (NÃO INCLUI FORNECIMENTO). AF_05/2024</v>
          </cell>
          <cell r="E726" t="str">
            <v>M</v>
          </cell>
          <cell r="F726">
            <v>3.23</v>
          </cell>
        </row>
        <row r="727">
          <cell r="A727" t="str">
            <v>SINAPI 97127</v>
          </cell>
          <cell r="D727" t="str">
            <v>ASSENTAMENTO DE TUBO DE PVC DEFOFO OU PRFV OU RPVC PARA REDE DE ÁGUA, DN 150 MM, JUNTA ELÁSTICA INTEGRADA, INSTALADO EM LOCAL COM NÍVEL ALTO DE INTERFERÊNCIAS (NÃO INCLUI FORNECIMENTO). AF_05/2024</v>
          </cell>
          <cell r="E727" t="str">
            <v>M</v>
          </cell>
          <cell r="F727">
            <v>5.12</v>
          </cell>
        </row>
        <row r="728">
          <cell r="A728" t="str">
            <v>SINAPI 97134</v>
          </cell>
          <cell r="D728" t="str">
            <v>ASSENTAMENTO DE TUBO DE PVC DEFOFO OU PRFV OU RPVC PARA REDE DE ÁGUA, DN 150 MM, JUNTA ELÁSTICA INTEGRADA, INSTALADO EM LOCAL COM NÍVEL BAIXO DE INTERFERÊNCIAS (NÃO INCLUI FORNECIMENTO). AF_05/2024</v>
          </cell>
          <cell r="E728" t="str">
            <v>M</v>
          </cell>
          <cell r="F728">
            <v>4.2300000000000004</v>
          </cell>
        </row>
        <row r="729">
          <cell r="A729" t="str">
            <v>SINAPI 97128</v>
          </cell>
          <cell r="D729" t="str">
            <v>ASSENTAMENTO DE TUBO DE PVC DEFOFO OU PRFV OU RPVC PARA REDE DE ÁGUA, DN 200 MM, JUNTA ELÁSTICA INTEGRADA, INSTALADO EM LOCAL COM NÍVEL ALTO DE INTERFERÊNCIAS (NÃO INCLUI FORNECIMENTO). AF_05/2024</v>
          </cell>
          <cell r="E729" t="str">
            <v>M</v>
          </cell>
          <cell r="F729">
            <v>10.33</v>
          </cell>
        </row>
        <row r="730">
          <cell r="A730" t="str">
            <v>SINAPI 97135</v>
          </cell>
          <cell r="D730" t="str">
            <v>ASSENTAMENTO DE TUBO DE PVC DEFOFO OU PRFV OU RPVC PARA REDE DE ÁGUA, DN 200 MM, JUNTA ELÁSTICA INTEGRADA, INSTALADO EM LOCAL COM NÍVEL BAIXO DE INTERFERÊNCIAS (NÃO INCLUI FORNECIMENTO). AF_05/2024</v>
          </cell>
          <cell r="E730" t="str">
            <v>M</v>
          </cell>
          <cell r="F730">
            <v>7.87</v>
          </cell>
        </row>
        <row r="731">
          <cell r="A731" t="str">
            <v>SINAPI 97129</v>
          </cell>
          <cell r="D731" t="str">
            <v>ASSENTAMENTO DE TUBO DE PVC DEFOFO OU PRFV OU RPVC PARA REDE DE ÁGUA, DN 250 MM, JUNTA ELÁSTICA INTEGRADA, INSTALADO EM LOCAL COM NÍVEL ALTO DE INTERFERÊNCIAS (NÃO INCLUI FORNECIMENTO). AF_05/2024</v>
          </cell>
          <cell r="E731" t="str">
            <v>M</v>
          </cell>
          <cell r="F731">
            <v>12.22</v>
          </cell>
        </row>
        <row r="732">
          <cell r="A732" t="str">
            <v>SINAPI 97136</v>
          </cell>
          <cell r="D732" t="str">
            <v>ASSENTAMENTO DE TUBO DE PVC DEFOFO OU PRFV OU RPVC PARA REDE DE ÁGUA, DN 250 MM, JUNTA ELÁSTICA INTEGRADA, INSTALADO EM LOCAL COM NÍVEL BAIXO DE INTERFERÊNCIAS (NÃO INCLUI FORNECIMENTO). AF_05/2024</v>
          </cell>
          <cell r="E732" t="str">
            <v>M</v>
          </cell>
          <cell r="F732">
            <v>9.32</v>
          </cell>
        </row>
        <row r="733">
          <cell r="A733" t="str">
            <v>SINAPI 97130</v>
          </cell>
          <cell r="D733" t="str">
            <v>ASSENTAMENTO DE TUBO DE PVC DEFOFO OU PRFV OU RPVC PARA REDE DE ÁGUA, DN 300 MM, JUNTA ELÁSTICA INTEGRADA, INSTALADO EM LOCAL COM NÍVEL ALTO DE INTERFERÊNCIAS (NÃO INCLUI FORNECIMENTO). AF_05/2024</v>
          </cell>
          <cell r="E733" t="str">
            <v>M</v>
          </cell>
          <cell r="F733">
            <v>14.13</v>
          </cell>
        </row>
        <row r="734">
          <cell r="A734" t="str">
            <v>SINAPI 97137</v>
          </cell>
          <cell r="D734" t="str">
            <v>ASSENTAMENTO DE TUBO DE PVC DEFOFO OU PRFV OU RPVC PARA REDE DE ÁGUA, DN 300 MM, JUNTA ELÁSTICA INTEGRADA, INSTALADO EM LOCAL COM NÍVEL BAIXO DE INTERFERÊNCIAS (NÃO INCLUI FORNECIMENTO). AF_05/2024</v>
          </cell>
          <cell r="E734" t="str">
            <v>M</v>
          </cell>
          <cell r="F734">
            <v>10.77</v>
          </cell>
        </row>
        <row r="735">
          <cell r="A735" t="str">
            <v>SINAPI 97131</v>
          </cell>
          <cell r="D735" t="str">
            <v>ASSENTAMENTO DE TUBO DE PVC DEFOFO OU PRFV OU RPVC PARA REDE DE ÁGUA, DN 350 MM, JUNTA ELÁSTICA INTEGRADA, INSTALADO EM LOCAL COM NÍVEL ALTO DE INTERFERÊNCIAS (NÃO INCLUI FORNECIMENTO). AF_05/2024</v>
          </cell>
          <cell r="E735" t="str">
            <v>M</v>
          </cell>
          <cell r="F735">
            <v>16.04</v>
          </cell>
        </row>
        <row r="736">
          <cell r="A736" t="str">
            <v>SINAPI 97138</v>
          </cell>
          <cell r="D736" t="str">
            <v>ASSENTAMENTO DE TUBO DE PVC DEFOFO OU PRFV OU RPVC PARA REDE DE ÁGUA, DN 350 MM, JUNTA ELÁSTICA INTEGRADA, INSTALADO EM LOCAL COM NÍVEL BAIXO DE INTERFERÊNCIAS (NÃO INCLUI FORNECIMENTO). AF_05/2024</v>
          </cell>
          <cell r="E736" t="str">
            <v>M</v>
          </cell>
          <cell r="F736">
            <v>12.24</v>
          </cell>
        </row>
        <row r="737">
          <cell r="A737" t="str">
            <v>SINAPI 97132</v>
          </cell>
          <cell r="D737" t="str">
            <v>ASSENTAMENTO DE TUBO DE PVC DEFOFO OU PRFV OU RPVC PARA REDE DE ÁGUA, DN 400 MM, JUNTA ELÁSTICA INTEGRADA, INSTALADO EM LOCAL COM NÍVEL ALTO DE INTERFERÊNCIAS (NÃO INCLUI FORNECIMENTO). AF_05/2024</v>
          </cell>
          <cell r="E737" t="str">
            <v>M</v>
          </cell>
          <cell r="F737">
            <v>17.97</v>
          </cell>
        </row>
        <row r="738">
          <cell r="A738" t="str">
            <v>SINAPI 97139</v>
          </cell>
          <cell r="D738" t="str">
            <v>ASSENTAMENTO DE TUBO DE PVC DEFOFO OU PRFV OU RPVC PARA REDE DE ÁGUA, DN 400 MM, JUNTA ELÁSTICA INTEGRADA, INSTALADO EM LOCAL COM NÍVEL BAIXO DE INTERFERÊNCIAS (NÃO INCLUI FORNECIMENTO). AF_05/2024</v>
          </cell>
          <cell r="E738" t="str">
            <v>M</v>
          </cell>
          <cell r="F738">
            <v>13.73</v>
          </cell>
        </row>
        <row r="739">
          <cell r="A739" t="str">
            <v>SINAPI 97133</v>
          </cell>
          <cell r="D739" t="str">
            <v>ASSENTAMENTO DE TUBO DE PVC DEFOFO OU PRFV OU RPVC PARA REDE DE ÁGUA, DN 500 MM, JUNTA ELÁSTICA INTEGRADA, INSTALADO EM LOCAL COM NÍVEL ALTO DE INTERFERÊNCIAS (NÃO INCLUI FORNECIMENTO). AF_05/2024</v>
          </cell>
          <cell r="E739" t="str">
            <v>M</v>
          </cell>
          <cell r="F739">
            <v>21.79</v>
          </cell>
        </row>
        <row r="740">
          <cell r="A740" t="str">
            <v>SINAPI 97140</v>
          </cell>
          <cell r="D740" t="str">
            <v>ASSENTAMENTO DE TUBO DE PVC DEFOFO OU PRFV OU RPVC PARA REDE DE ÁGUA, DN 500 MM, JUNTA ELÁSTICA INTEGRADA, INSTALADO EM LOCAL COM NÍVEL BAIXO DE INTERFERÊNCIAS (NÃO INCLUI FORNECIMENTO). AF_05/2024</v>
          </cell>
          <cell r="E740" t="str">
            <v>M</v>
          </cell>
          <cell r="F740">
            <v>16.64</v>
          </cell>
        </row>
        <row r="741">
          <cell r="A741" t="str">
            <v>SINAPI 97123</v>
          </cell>
          <cell r="D741" t="str">
            <v>ASSENTAMENTO DE TUBO DE PVC PBA PARA REDE DE ÁGUA, DN 100 MM, JUNTA ELÁSTICA INTEGRADA, INSTALADO EM LOCAL COM NÍVEL ALTO DE INTERFERÊNCIAS (NÃO INCLUI FORNECIMENTO). AF_05/2024</v>
          </cell>
          <cell r="E741" t="str">
            <v>M</v>
          </cell>
          <cell r="F741">
            <v>4.21</v>
          </cell>
        </row>
        <row r="742">
          <cell r="A742" t="str">
            <v>SINAPI 97126</v>
          </cell>
          <cell r="D742" t="str">
            <v>ASSENTAMENTO DE TUBO DE PVC PBA PARA REDE DE ÁGUA, DN 100 MM, JUNTA ELÁSTICA INTEGRADA, INSTALADO EM LOCAL COM NÍVEL BAIXO DE INTERFERÊNCIAS (NÃO INCLUI FORNECIMENTO). AF_05/2024</v>
          </cell>
          <cell r="E742" t="str">
            <v>M</v>
          </cell>
          <cell r="F742">
            <v>3.47</v>
          </cell>
        </row>
        <row r="743">
          <cell r="A743" t="str">
            <v>SINAPI 105308</v>
          </cell>
          <cell r="D743" t="str">
            <v>ASSENTAMENTO DE TUBO DE PVC PBA PARA REDE DE ÁGUA, DN 125, JUNTA ELÁSTICA INTEGRADA, INSTALADO EM LOCAL COM NÍVEL ALTO DE INTERFERÊNCIAS (NÃO INCLUI FORNECIMENTO). AF_05/2024</v>
          </cell>
          <cell r="E743" t="str">
            <v>M</v>
          </cell>
          <cell r="F743">
            <v>4.8600000000000003</v>
          </cell>
        </row>
        <row r="744">
          <cell r="A744" t="str">
            <v>SINAPI 105312</v>
          </cell>
          <cell r="D744" t="str">
            <v>ASSENTAMENTO DE TUBO DE PVC PBA PARA REDE DE ÁGUA, DN 125, JUNTA ELÁSTICA INTEGRADA, INSTALADO EM LOCAL COM NÍVEL BAIXO DE INTERFERÊNCIAS (NÃO INCLUI FORNECIMENTO). AF_05/2024</v>
          </cell>
          <cell r="E744" t="str">
            <v>M</v>
          </cell>
          <cell r="F744">
            <v>4.0199999999999996</v>
          </cell>
        </row>
        <row r="745">
          <cell r="A745" t="str">
            <v>SINAPI 105309</v>
          </cell>
          <cell r="D745" t="str">
            <v>ASSENTAMENTO DE TUBO DE PVC PBA PARA REDE DE ÁGUA, DN 140, JUNTA ELÁSTICA INTEGRADA, INSTALADO EM LOCAL COM NÍVEL ALTO DE INTERFERÊNCIAS (NÃO INCLUI FORNECIMENTO). AF_05/2024</v>
          </cell>
          <cell r="E745" t="str">
            <v>M</v>
          </cell>
          <cell r="F745">
            <v>5.22</v>
          </cell>
        </row>
        <row r="746">
          <cell r="A746" t="str">
            <v>SINAPI 105313</v>
          </cell>
          <cell r="D746" t="str">
            <v>ASSENTAMENTO DE TUBO DE PVC PBA PARA REDE DE ÁGUA, DN 140, JUNTA ELÁSTICA INTEGRADA, INSTALADO EM LOCAL COM NÍVEL BAIXO DE INTERFERÊNCIAS (NÃO INCLUI FORNECIMENTO). AF_05/2024</v>
          </cell>
          <cell r="E746" t="str">
            <v>M</v>
          </cell>
          <cell r="F746">
            <v>4.32</v>
          </cell>
        </row>
        <row r="747">
          <cell r="A747" t="str">
            <v>SINAPI 105310</v>
          </cell>
          <cell r="D747" t="str">
            <v>ASSENTAMENTO DE TUBO DE PVC PBA PARA REDE DE ÁGUA, DN 180, JUNTA ELÁSTICA INTEGRADA, INSTALADO EM LOCAL COM NÍVEL ALTO DE INTERFERÊNCIAS (NÃO INCLUI FORNECIMENTO). AF_05/2024</v>
          </cell>
          <cell r="E747" t="str">
            <v>M</v>
          </cell>
          <cell r="F747">
            <v>6.17</v>
          </cell>
        </row>
        <row r="748">
          <cell r="A748" t="str">
            <v>SINAPI 105314</v>
          </cell>
          <cell r="D748" t="str">
            <v>ASSENTAMENTO DE TUBO DE PVC PBA PARA REDE DE ÁGUA, DN 180, JUNTA ELÁSTICA INTEGRADA, INSTALADO EM LOCAL COM NÍVEL BAIXO DE INTERFERÊNCIAS (NÃO INCLUI FORNECIMENTO). AF_05/2024</v>
          </cell>
          <cell r="E748" t="str">
            <v>M</v>
          </cell>
          <cell r="F748">
            <v>5.1100000000000003</v>
          </cell>
        </row>
        <row r="749">
          <cell r="A749" t="str">
            <v>SINAPI 97121</v>
          </cell>
          <cell r="D749" t="str">
            <v>ASSENTAMENTO DE TUBO DE PVC PBA PARA REDE DE ÁGUA, DN 50 MM, JUNTA ELÁSTICA INTEGRADA, INSTALADO EM LOCAL COM NÍVEL ALTO DE INTERFERÊNCIAS (NÃO INCLUI FORNECIMENTO). AF_05/2024</v>
          </cell>
          <cell r="E749" t="str">
            <v>M</v>
          </cell>
          <cell r="F749">
            <v>2.99</v>
          </cell>
        </row>
        <row r="750">
          <cell r="A750" t="str">
            <v>SINAPI 97124</v>
          </cell>
          <cell r="D750" t="str">
            <v>ASSENTAMENTO DE TUBO DE PVC PBA PARA REDE DE ÁGUA, DN 50 MM, JUNTA ELÁSTICA INTEGRADA, INSTALADO EM LOCAL COM NÍVEL BAIXO DE INTERFERÊNCIAS (NÃO INCLUI FORNECIMENTO). AF_05/2024</v>
          </cell>
          <cell r="E750" t="str">
            <v>M</v>
          </cell>
          <cell r="F750">
            <v>2.4500000000000002</v>
          </cell>
        </row>
        <row r="751">
          <cell r="A751" t="str">
            <v>SINAPI 97122</v>
          </cell>
          <cell r="D751" t="str">
            <v>ASSENTAMENTO DE TUBO DE PVC PBA PARA REDE DE ÁGUA, DN 75 MM, JUNTA ELÁSTICA INTEGRADA, INSTALADO EM LOCAL COM NÍVEL ALTO DE INTERFERÊNCIAS (NÃO INCLUI FORNECIMENTO). AF_05/2024</v>
          </cell>
          <cell r="E751" t="str">
            <v>M</v>
          </cell>
          <cell r="F751">
            <v>3.62</v>
          </cell>
        </row>
        <row r="752">
          <cell r="A752" t="str">
            <v>SINAPI 97125</v>
          </cell>
          <cell r="D752" t="str">
            <v>ASSENTAMENTO DE TUBO DE PVC PBA PARA REDE DE ÁGUA, DN 75 MM, JUNTA ELÁSTICA INTEGRADA, INSTALADO EM LOCAL COM NÍVEL BAIXO DE INTERFERÊNCIAS (NÃO INCLUI FORNECIMENTO). AF_05/2024</v>
          </cell>
          <cell r="E752" t="str">
            <v>M</v>
          </cell>
          <cell r="F752">
            <v>2.97</v>
          </cell>
        </row>
        <row r="753">
          <cell r="A753" t="str">
            <v>SINAPI 105296</v>
          </cell>
          <cell r="D753" t="str">
            <v>ASSENTAMENTO E FORNECIMENTO DE CURVA PVC PBA, JE, PB, 45 GRAUS, DN 100 / DE 110 MM, PARA REDE AGUA, JUNTA ELÁSTICA INTEGRADA, INSTALADO EM LOCAL COM NÍVEL ALTO DE INTERFERÊNCIAS (INCLUI FORNECIMENTO). AF_05/2024</v>
          </cell>
          <cell r="E753" t="str">
            <v>UN</v>
          </cell>
          <cell r="F753">
            <v>186.92</v>
          </cell>
        </row>
        <row r="754">
          <cell r="A754" t="str">
            <v>SINAPI 105374</v>
          </cell>
          <cell r="D754" t="str">
            <v>ASSENTAMENTO E FORNECIMENTO DE CURVA PVC PBA, JE, PB, 45 GRAUS, DN 100 / DE 110 MM, PARA REDE AGUA, JUNTA ELÁSTICA INTEGRADA, INSTALADO EM LOCAL COM NÍVEL BAIXO DE INTERFERÊNCIAS (INCLUI FORNECIMENTO). AF_05/2024</v>
          </cell>
          <cell r="E754" t="str">
            <v>UN</v>
          </cell>
          <cell r="F754">
            <v>182.44</v>
          </cell>
        </row>
        <row r="755">
          <cell r="A755" t="str">
            <v>SINAPI 105292</v>
          </cell>
          <cell r="D755" t="str">
            <v>ASSENTAMENTO E FORNECIMENTO DE CURVA PVC PBA, JE, PB, 45 GRAUS, DN 50 / DE 60 MM, PARA REDE AGUA, JUNTA ELÁSTICA INTEGRADA, INSTALADO EM LOCAL COM NÍVEL ALTO DE INTERFERÊNCIAS (INCLUI FORNECIMENTO). AF_05/2024</v>
          </cell>
          <cell r="E755" t="str">
            <v>UN</v>
          </cell>
          <cell r="F755">
            <v>53.46</v>
          </cell>
        </row>
        <row r="756">
          <cell r="A756" t="str">
            <v>SINAPI 105293</v>
          </cell>
          <cell r="D756" t="str">
            <v>ASSENTAMENTO E FORNECIMENTO DE CURVA PVC PBA, JE, PB, 45 GRAUS, DN 50 / DE 60 MM, PARA REDE AGUA, JUNTA ELÁSTICA INTEGRADA, INSTALADO EM LOCAL COM NÍVEL BAIXO DE INTERFERÊNCIAS (INCLUI FORNECIMENTO). AF_05/2024</v>
          </cell>
          <cell r="E756" t="str">
            <v>UN</v>
          </cell>
          <cell r="F756">
            <v>50.16</v>
          </cell>
        </row>
        <row r="757">
          <cell r="A757" t="str">
            <v>SINAPI 105294</v>
          </cell>
          <cell r="D757" t="str">
            <v>ASSENTAMENTO E FORNECIMENTO DE CURVA PVC PBA, JE, PB, 45 GRAUS, DN 75 / DE 85 MM, PARA REDE AGUA, JUNTA ELÁSTICA INTEGRADA, INSTALADO EM LOCAL COM NÍVEL ALTO DE INTERFERÊNCIAS (INCLUI FORNECIMENTO). AF_05/2024</v>
          </cell>
          <cell r="E757" t="str">
            <v>UN</v>
          </cell>
          <cell r="F757">
            <v>108.92</v>
          </cell>
        </row>
        <row r="758">
          <cell r="A758" t="str">
            <v>SINAPI 105295</v>
          </cell>
          <cell r="D758" t="str">
            <v>ASSENTAMENTO E FORNECIMENTO DE CURVA PVC PBA, JE, PB, 45 GRAUS, DN 75 / DE 85 MM, PARA REDE AGUA, JUNTA ELÁSTICA INTEGRADA, INSTALADO EM LOCAL COM NÍVEL BAIXO DE INTERFERÊNCIAS (INCLUI FORNECIMENTO). AF_05/2024</v>
          </cell>
          <cell r="E758" t="str">
            <v>UN</v>
          </cell>
          <cell r="F758">
            <v>105.03</v>
          </cell>
        </row>
        <row r="759">
          <cell r="A759" t="str">
            <v>SINAPI 105290</v>
          </cell>
          <cell r="D759" t="str">
            <v>ASSENTAMENTO E FORNECIMENTO DE LUVA SIMPLES, PVC PBA, JE, DN 100 / DE 110 MM, PARA REDE AGUA, JUNTA ELÁSTICA INTEGRADA, INSTALADO EM LOCAL COM NÍVEL ALTO DE INTERFERÊNCIAS (INCLUI FORNECIMENTO). AF_05/2024</v>
          </cell>
          <cell r="E759" t="str">
            <v>UN</v>
          </cell>
          <cell r="F759">
            <v>71.34</v>
          </cell>
        </row>
        <row r="760">
          <cell r="A760" t="str">
            <v>SINAPI 105291</v>
          </cell>
          <cell r="D760" t="str">
            <v>ASSENTAMENTO E FORNECIMENTO DE LUVA SIMPLES, PVC PBA, JE, DN 100 / DE 110 MM, PARA REDE AGUA, JUNTA ELÁSTICA INTEGRADA, INSTALADO EM LOCAL COM NÍVEL BAIXO DE INTERFERÊNCIAS (INCLUI FORNECIMENTO). AF_05/2024</v>
          </cell>
          <cell r="E760" t="str">
            <v>UN</v>
          </cell>
          <cell r="F760">
            <v>68.349999999999994</v>
          </cell>
        </row>
        <row r="761">
          <cell r="A761" t="str">
            <v>SINAPI 105286</v>
          </cell>
          <cell r="D761" t="str">
            <v>ASSENTAMENTO E FORNECIMENTO DE LUVA SIMPLES, PVC PBA, JE, DN 50 / DE 60 MM, PARA REDE AGUA, JUNTA ELÁSTICA INTEGRADA, INSTALADO EM LOCAL COM NÍVEL ALTO DE INTERFERÊNCIAS (INCLUI FORNECIMENTO). AF_05/2024</v>
          </cell>
          <cell r="E761" t="str">
            <v>UN</v>
          </cell>
          <cell r="F761">
            <v>32.04</v>
          </cell>
        </row>
        <row r="762">
          <cell r="A762" t="str">
            <v>SINAPI 105287</v>
          </cell>
          <cell r="D762" t="str">
            <v>ASSENTAMENTO E FORNECIMENTO DE LUVA SIMPLES, PVC PBA, JE, DN 50 / DE 60 MM, PARA REDE AGUA, JUNTA ELÁSTICA INTEGRADA, INSTALADO EM LOCAL COM NÍVEL BAIXO DE INTERFERÊNCIAS (INCLUI FORNECIMENTO). AF_05/2024</v>
          </cell>
          <cell r="E762" t="str">
            <v>UN</v>
          </cell>
          <cell r="F762">
            <v>29.84</v>
          </cell>
        </row>
        <row r="763">
          <cell r="A763" t="str">
            <v>SINAPI 105288</v>
          </cell>
          <cell r="D763" t="str">
            <v>ASSENTAMENTO E FORNECIMENTO DE LUVA SIMPLES, PVC PBA, JE, DN 75 / DE 85 MM, PARA REDE AGUA, JUNTA ELÁSTICA INTEGRADA, INSTALADO EM LOCAL COM NÍVEL ALTO DE INTERFERÊNCIAS (INCLUI FORNECIMENTO). AF_05/2024</v>
          </cell>
          <cell r="E763" t="str">
            <v>UN</v>
          </cell>
          <cell r="F763">
            <v>52.97</v>
          </cell>
        </row>
        <row r="764">
          <cell r="A764" t="str">
            <v>SINAPI 105289</v>
          </cell>
          <cell r="D764" t="str">
            <v>ASSENTAMENTO E FORNECIMENTO DE LUVA SIMPLES, PVC PBA, JE, DN 75 / DE 85 MM, PARA REDE AGUA, JUNTA ELÁSTICA INTEGRADA, INSTALADO EM LOCAL COM NÍVEL BAIXO DE INTERFERÊNCIAS (INCLUI FORNECIMENTO). AF_05/2024</v>
          </cell>
          <cell r="E764" t="str">
            <v>UN</v>
          </cell>
          <cell r="F764">
            <v>50.38</v>
          </cell>
        </row>
        <row r="765">
          <cell r="A765" t="str">
            <v>SINAPI 105375</v>
          </cell>
          <cell r="D765" t="str">
            <v>ASSENTAMENTO E FORNECIMENTO DE TE DE REDUCAO, PVC PBA, BBB, JE, DN 100 X 50 / DE 110 X 60 MM, PARA REDE AGUA, JUNTA ELÁSTICA INTEGRADA, INSTALADO EM LOCAL COM NÍVEL ALTO DE INTERFERÊNCIAS (INCLUI FORNECIMENTO). AF_05/2024</v>
          </cell>
          <cell r="E765" t="str">
            <v>UN</v>
          </cell>
          <cell r="F765">
            <v>144.46</v>
          </cell>
        </row>
        <row r="766">
          <cell r="A766" t="str">
            <v>SINAPI 105376</v>
          </cell>
          <cell r="D766" t="str">
            <v>ASSENTAMENTO E FORNECIMENTO DE TE DE REDUCAO, PVC PBA, BBB, JE, DN 100 X 50 / DE 110 X 60 MM, PARA REDE AGUA, JUNTA ELÁSTICA INTEGRADA, INSTALADO EM LOCAL COM NÍVEL BAIXO DE INTERFERÊNCIAS (INCLUI FORNECIMENTO). AF_05/2024</v>
          </cell>
          <cell r="E766" t="str">
            <v>UN</v>
          </cell>
          <cell r="F766">
            <v>138.47999999999999</v>
          </cell>
        </row>
        <row r="767">
          <cell r="A767" t="str">
            <v>SINAPI 105331</v>
          </cell>
          <cell r="D767" t="str">
            <v>ASSENTAMENTO E FORNECIMENTO DE TUBO DE PVC DEFOFO OU PRFV OU RPVC PARA REDE DE ÁGUA, DN 100, JUNTA ELÁSTICA INTEGRADA, INSTALADO EM LOCAL COM NÍVEL ALTO DE INTERFERÊNCIAS (INCLUI FORNECIMENTO). AF_05/2024</v>
          </cell>
          <cell r="E767" t="str">
            <v>M</v>
          </cell>
          <cell r="F767">
            <v>61.04</v>
          </cell>
        </row>
        <row r="768">
          <cell r="A768" t="str">
            <v>SINAPI 105332</v>
          </cell>
          <cell r="D768" t="str">
            <v>ASSENTAMENTO E FORNECIMENTO DE TUBO DE PVC DEFOFO OU PRFV OU RPVC PARA REDE DE ÁGUA, DN 100, JUNTA ELÁSTICA INTEGRADA, INSTALADO EM LOCAL COM NÍVEL BAIXO DE INTERFERÊNCIAS (INCLUI FORNECIMENTO). AF_05/2024</v>
          </cell>
          <cell r="E768" t="str">
            <v>M</v>
          </cell>
          <cell r="F768">
            <v>60.36</v>
          </cell>
        </row>
        <row r="769">
          <cell r="A769" t="str">
            <v>SINAPI 105333</v>
          </cell>
          <cell r="D769" t="str">
            <v>ASSENTAMENTO E FORNECIMENTO DE TUBO DE PVC DEFOFO PARA REDE DE ÁGUA, DN 200, JUNTA ELÁSTICA INTEGRADA, INSTALADO EM LOCAL COM NÍVEL ALTO DE INTERFERÊNCIAS (INCLUI FORNECIMENTO). AF_05/2024</v>
          </cell>
          <cell r="E769" t="str">
            <v>M</v>
          </cell>
          <cell r="F769">
            <v>270.88</v>
          </cell>
        </row>
        <row r="770">
          <cell r="A770" t="str">
            <v>SINAPI 105334</v>
          </cell>
          <cell r="D770" t="str">
            <v>ASSENTAMENTO E FORNECIMENTO DE TUBO DE PVC DEFOFO PARA REDE DE ÁGUA, DN 200, JUNTA ELÁSTICA INTEGRADA, INSTALADO EM LOCAL COM NÍVEL BAIXO DE INTERFERÊNCIAS (INCLUI FORNECIMENTO). AF_05/2024</v>
          </cell>
          <cell r="E770" t="str">
            <v>M</v>
          </cell>
          <cell r="F770">
            <v>268.42</v>
          </cell>
        </row>
        <row r="771">
          <cell r="A771" t="str">
            <v>SINAPI 105335</v>
          </cell>
          <cell r="D771" t="str">
            <v>ASSENTAMENTO E FORNECIMENTO DE TUBO DE PVC DEFOFO PARA REDE DE ÁGUA, DN 250, JUNTA ELÁSTICA INTEGRADA, INSTALADO EM LOCAL COM NÍVEL ALTO DE INTERFERÊNCIAS (INCLUI FORNECIMENTO). AF_05/2024</v>
          </cell>
          <cell r="E771" t="str">
            <v>M</v>
          </cell>
          <cell r="F771">
            <v>408.88</v>
          </cell>
        </row>
        <row r="772">
          <cell r="A772" t="str">
            <v>SINAPI 105336</v>
          </cell>
          <cell r="D772" t="str">
            <v>ASSENTAMENTO E FORNECIMENTO DE TUBO DE PVC DEFOFO PARA REDE DE ÁGUA, DN 250, JUNTA ELÁSTICA INTEGRADA, INSTALADO EM LOCAL COM NÍVEL BAIXO DE INTERFERÊNCIAS (INCLUI FORNECIMENTO). AF_05/2024</v>
          </cell>
          <cell r="E772" t="str">
            <v>M</v>
          </cell>
          <cell r="F772">
            <v>405.98</v>
          </cell>
        </row>
        <row r="773">
          <cell r="A773" t="str">
            <v>SINAPI 105337</v>
          </cell>
          <cell r="D773" t="str">
            <v>ASSENTAMENTO E FORNECIMENTO DE TUBO DE PVC DEFOFO PARA REDE DE ÁGUA, DN 300, JUNTA ELÁSTICA INTEGRADA, INSTALADO EM LOCAL COM NÍVEL ALTO DE INTERFERÊNCIAS (INCLUI FORNECIMENTO). AF_05/2024</v>
          </cell>
          <cell r="E773" t="str">
            <v>M</v>
          </cell>
          <cell r="F773">
            <v>577.38</v>
          </cell>
        </row>
        <row r="774">
          <cell r="A774" t="str">
            <v>SINAPI 105338</v>
          </cell>
          <cell r="D774" t="str">
            <v>ASSENTAMENTO E FORNECIMENTO DE TUBO DE PVC DEFOFO PARA REDE DE ÁGUA, DN 300, JUNTA ELÁSTICA INTEGRADA, INSTALADO EM LOCAL COM NÍVEL BAIXO DE INTERFERÊNCIAS (INCLUI FORNECIMENTO). AF_05/2024</v>
          </cell>
          <cell r="E774" t="str">
            <v>M</v>
          </cell>
          <cell r="F774">
            <v>574.02</v>
          </cell>
        </row>
        <row r="775">
          <cell r="A775" t="str">
            <v>SINAPI 106108</v>
          </cell>
          <cell r="D775" t="str">
            <v>ASSENTAMENTO E FORNECIMENTO DE TUBO DE PVC PBA PARA REDE DE ÁGUA, DN 100, JUNTA ELÁSTICA INTEGRADA, INSTALADO EM LOCAL COM NÍVEL ALTO DE INTERFERÊNCIAS (INCLUI FORNECIMENTO). AF_05/2024</v>
          </cell>
          <cell r="E775" t="str">
            <v>M</v>
          </cell>
          <cell r="F775">
            <v>86.34</v>
          </cell>
        </row>
        <row r="776">
          <cell r="A776" t="str">
            <v>SINAPI 106109</v>
          </cell>
          <cell r="D776" t="str">
            <v>ASSENTAMENTO E FORNECIMENTO DE TUBO DE PVC PBA PARA REDE DE ÁGUA, DN 100, JUNTA ELÁSTICA INTEGRADA, INSTALADO EM LOCAL COM NÍVEL BAIXO DE INTERFERÊNCIAS (INCLUI FORNECIMENTO). AF_05/2024</v>
          </cell>
          <cell r="E776" t="str">
            <v>M</v>
          </cell>
          <cell r="F776">
            <v>85.6</v>
          </cell>
        </row>
        <row r="777">
          <cell r="A777" t="str">
            <v>SINAPI 106104</v>
          </cell>
          <cell r="D777" t="str">
            <v>ASSENTAMENTO E FORNECIMENTO DE TUBO DE PVC PBA PARA REDE DE ÁGUA, DN 50, JUNTA ELÁSTICA INTEGRADA, INSTALADO EM LOCAL COM NÍVEL ALTO DE INTERFERÊNCIAS (INCLUI FORNECIMENTO). AF_05/2024</v>
          </cell>
          <cell r="E777" t="str">
            <v>M</v>
          </cell>
          <cell r="F777">
            <v>28.02</v>
          </cell>
        </row>
        <row r="778">
          <cell r="A778" t="str">
            <v>SINAPI 106105</v>
          </cell>
          <cell r="D778" t="str">
            <v>ASSENTAMENTO E FORNECIMENTO DE TUBO DE PVC PBA PARA REDE DE ÁGUA, DN 50, JUNTA ELÁSTICA INTEGRADA, INSTALADO EM LOCAL COM NÍVEL BAIXO DE INTERFERÊNCIAS (INCLUI FORNECIMENTO). AF_05/2024</v>
          </cell>
          <cell r="E778" t="str">
            <v>M</v>
          </cell>
          <cell r="F778">
            <v>27.48</v>
          </cell>
        </row>
        <row r="779">
          <cell r="A779" t="str">
            <v>SINAPI 106106</v>
          </cell>
          <cell r="D779" t="str">
            <v>ASSENTAMENTO E FORNECIMENTO DE TUBO DE PVC PBA PARA REDE DE ÁGUA, DN 75, JUNTA ELÁSTICA INTEGRADA, INSTALADO EM LOCAL COM NÍVEL ALTO DE INTERFERÊNCIAS (INCLUI FORNECIMENTO). AF_05/2024</v>
          </cell>
          <cell r="E779" t="str">
            <v>M</v>
          </cell>
          <cell r="F779">
            <v>52.77</v>
          </cell>
        </row>
        <row r="780">
          <cell r="A780" t="str">
            <v>SINAPI 106107</v>
          </cell>
          <cell r="D780" t="str">
            <v>ASSENTAMENTO E FORNECIMENTO DE TUBO DE PVC PBA PARA REDE DE ÁGUA, DN 75, JUNTA ELÁSTICA INTEGRADA, INSTALADO EM LOCAL COM NÍVEL BAIXO DE INTERFERÊNCIAS (INCLUI FORNECIMENTO). AF_05/2024</v>
          </cell>
          <cell r="E780" t="str">
            <v>M</v>
          </cell>
          <cell r="F780">
            <v>52.12</v>
          </cell>
        </row>
        <row r="781">
          <cell r="A781" t="str">
            <v>SINAPI 105377</v>
          </cell>
          <cell r="D781" t="str">
            <v>FORNECIMENTO E ASSENTAMENTO DE CURVA 45 GRAUS RANHURADA EM FERRO FUNDIDO, DN 80 MM (3") PARA REDE DE ÁGUA, INSTALADO EM LOCAL COM NÍVEL ALTO DE INTERFERÊNCIAS (INCLUI FORNECIMENTO). AF_05/2024</v>
          </cell>
          <cell r="E781" t="str">
            <v>UN</v>
          </cell>
          <cell r="F781">
            <v>45.71</v>
          </cell>
        </row>
        <row r="782">
          <cell r="A782" t="str">
            <v>SINAPI 105368</v>
          </cell>
          <cell r="D782" t="str">
            <v>FORNECIMENTO E ASSENTAMENTO DE CURVA 45 GRAUS RANHURADA EM FERRO FUNDIDO, DN 80 MM (3") PARA REDE DE ÁGUA, INSTALADO EM LOCAL COM NÍVEL BAIXO DE INTERFERÊNCIAS (INCLUI FORNECIMENTO). AF_05/2024</v>
          </cell>
          <cell r="E782" t="str">
            <v>UN</v>
          </cell>
          <cell r="F782">
            <v>41.84</v>
          </cell>
        </row>
        <row r="783">
          <cell r="A783" t="str">
            <v>SINAPI 105369</v>
          </cell>
          <cell r="D783" t="str">
            <v>FORNECIMENTO E ASSENTAMENTO DE TE RANHURADO EM FERRO FUNDIDO, DN 80 (3") PARA REDE DE ÁGUA, INSTALADO EM LOCAL COM NÍVEL ALTO DE INTERFERÊNCIAS (INCLUI FORNECIMENTO). AF_05/2024</v>
          </cell>
          <cell r="E783" t="str">
            <v>UN</v>
          </cell>
          <cell r="F783">
            <v>71.67</v>
          </cell>
        </row>
        <row r="784">
          <cell r="A784" t="str">
            <v>SINAPI 105370</v>
          </cell>
          <cell r="D784" t="str">
            <v>FORNECIMENTO E ASSENTAMENTO DE TE RANHURADO EM FERRO FUNDIDO, DN 80 (3") PARA REDE DE ÁGUA, INSTALADO EM LOCAL COM NÍVEL BAIXO DE INTERFERÊNCIAS (INCLUI FORNECIMENTO). AF_05/2024</v>
          </cell>
          <cell r="E784" t="str">
            <v>UN</v>
          </cell>
          <cell r="F784">
            <v>66.5</v>
          </cell>
        </row>
        <row r="785">
          <cell r="A785" t="str">
            <v>SINAPI 92864</v>
          </cell>
          <cell r="D785" t="str">
            <v>ASSENTAMENTO DE TUBO DE CONCRETO PARA REDES COLETORAS DE ESGOTO SANITÁRIO, DIÂMETRO DE 1000 MM, JUNTA ELÁSTICA, INSTALADO EM LOCAL COM ALTO NÍVEL DE INTERFERÊNCIAS (NÃO INCLUI FORNECIMENTO). AF_03/2024</v>
          </cell>
          <cell r="E785" t="str">
            <v>M</v>
          </cell>
          <cell r="F785">
            <v>90.66</v>
          </cell>
        </row>
        <row r="786">
          <cell r="A786" t="str">
            <v>SINAPI 92848</v>
          </cell>
          <cell r="D786" t="str">
            <v>ASSENTAMENTO DE TUBO DE CONCRETO PARA REDES COLETORAS DE ESGOTO SANITÁRIO, DIÂMETRO DE 1000 MM, JUNTA ELÁSTICA, INSTALADO EM LOCAL COM BAIXO NÍVEL DE INTERFERÊNCIAS (NÃO INCLUI FORNECIMENTO). AF_03/2024</v>
          </cell>
          <cell r="E786" t="str">
            <v>M</v>
          </cell>
          <cell r="F786">
            <v>80.760000000000005</v>
          </cell>
        </row>
        <row r="787">
          <cell r="A787" t="str">
            <v>SINAPI 104937</v>
          </cell>
          <cell r="D787" t="str">
            <v>ASSENTAMENTO DE TUBO DE CONCRETO PARA REDES COLETORAS DE ESGOTO SANITÁRIO, DIÂMETRO DE 1200 MM, JUNTA ELÁSTICA, INSTALADO EM LOCAL COM ALTO NÍVEL DE INTERFERÊNCIAS (NÃO INCLUI FORNECIMENTO). AF_03/2024</v>
          </cell>
          <cell r="E787" t="str">
            <v>M</v>
          </cell>
          <cell r="F787">
            <v>0</v>
          </cell>
        </row>
        <row r="788">
          <cell r="A788" t="str">
            <v>SINAPI 104933</v>
          </cell>
          <cell r="D788" t="str">
            <v>ASSENTAMENTO DE TUBO DE CONCRETO PARA REDES COLETORAS DE ESGOTO SANITÁRIO, DIÂMETRO DE 1200 MM, JUNTA ELÁSTICA, INSTALADO EM LOCAL COM BAIXO NÍVEL DE INTERFERÊNCIAS (NÃO INCLUI FORNECIMENTO). AF_03/2024</v>
          </cell>
          <cell r="E788" t="str">
            <v>M</v>
          </cell>
          <cell r="F788">
            <v>0</v>
          </cell>
        </row>
        <row r="789">
          <cell r="A789" t="str">
            <v>SINAPI 104939</v>
          </cell>
          <cell r="D789" t="str">
            <v>ASSENTAMENTO DE TUBO DE CONCRETO PARA REDES COLETORAS DE ESGOTO SANITÁRIO, DIÂMETRO DE 1500 MM, JUNTA ELÁSTICA, INSTALADO EM LOCAL COM ALTO NÍVEL DE INTERFERÊNCIAS (NÃO INCLUI FORNECIMENTO). AF_03/2024</v>
          </cell>
          <cell r="E789" t="str">
            <v>M</v>
          </cell>
          <cell r="F789">
            <v>0</v>
          </cell>
        </row>
        <row r="790">
          <cell r="A790" t="str">
            <v>SINAPI 104935</v>
          </cell>
          <cell r="D790" t="str">
            <v>ASSENTAMENTO DE TUBO DE CONCRETO PARA REDES COLETORAS DE ESGOTO SANITÁRIO, DIÂMETRO DE 1500 MM, JUNTA ELÁSTICA, INSTALADO EM LOCAL COM BAIXO NÍVEL DE INTERFERÊNCIAS (NÃO INCLUI FORNECIMENTO). AF_03/2024</v>
          </cell>
          <cell r="E790" t="str">
            <v>M</v>
          </cell>
          <cell r="F790">
            <v>0</v>
          </cell>
        </row>
        <row r="791">
          <cell r="A791" t="str">
            <v>SINAPI 92850</v>
          </cell>
          <cell r="D791" t="str">
            <v>ASSENTAMENTO DE TUBO DE CONCRETO PARA REDES COLETORAS DE ESGOTO SANITÁRIO, DIÂMETRO DE 300 MM, JUNTA ELÁSTICA, INSTALADO EM LOCAL COM ALTO NÍVEL DE INTERFERÊNCIAS (NÃO INCLUI FORNECIMENTO). AF_03/2024</v>
          </cell>
          <cell r="E791" t="str">
            <v>M</v>
          </cell>
          <cell r="F791">
            <v>22.41</v>
          </cell>
        </row>
        <row r="792">
          <cell r="A792" t="str">
            <v>SINAPI 92834</v>
          </cell>
          <cell r="D792" t="str">
            <v>ASSENTAMENTO DE TUBO DE CONCRETO PARA REDES COLETORAS DE ESGOTO SANITÁRIO, DIÂMETRO DE 300 MM, JUNTA ELÁSTICA, INSTALADO EM LOCAL COM BAIXO NÍVEL DE INTERFERÊNCIAS (NÃO INCLUI FORNECIMENTO). AF_03/2024</v>
          </cell>
          <cell r="E792" t="str">
            <v>M</v>
          </cell>
          <cell r="F792">
            <v>19.920000000000002</v>
          </cell>
        </row>
        <row r="793">
          <cell r="A793" t="str">
            <v>SINAPI 92852</v>
          </cell>
          <cell r="D793" t="str">
            <v>ASSENTAMENTO DE TUBO DE CONCRETO PARA REDES COLETORAS DE ESGOTO SANITÁRIO, DIÂMETRO DE 400 MM, JUNTA ELÁSTICA, INSTALADO EM LOCAL COM ALTO NÍVEL DE INTERFERÊNCIAS (NÃO INCLUI FORNECIMENTO). AF_03/2024</v>
          </cell>
          <cell r="E793" t="str">
            <v>M</v>
          </cell>
          <cell r="F793">
            <v>29.9</v>
          </cell>
        </row>
        <row r="794">
          <cell r="A794" t="str">
            <v>SINAPI 92836</v>
          </cell>
          <cell r="D794" t="str">
            <v>ASSENTAMENTO DE TUBO DE CONCRETO PARA REDES COLETORAS DE ESGOTO SANITÁRIO, DIÂMETRO DE 400 MM, JUNTA ELÁSTICA, INSTALADO EM LOCAL COM BAIXO NÍVEL DE INTERFERÊNCIAS (NÃO INCLUI FORNECIMENTO). AF_03/2024</v>
          </cell>
          <cell r="E794" t="str">
            <v>M</v>
          </cell>
          <cell r="F794">
            <v>26.37</v>
          </cell>
        </row>
        <row r="795">
          <cell r="A795" t="str">
            <v>SINAPI 92854</v>
          </cell>
          <cell r="D795" t="str">
            <v>ASSENTAMENTO DE TUBO DE CONCRETO PARA REDES COLETORAS DE ESGOTO SANITÁRIO, DIÂMETRO DE 500 MM, JUNTA ELÁSTICA, INSTALADO EM LOCAL COM ALTO NÍVEL DE INTERFERÊNCIAS (NÃO INCLUI FORNECIMENTO). AF_03/2024</v>
          </cell>
          <cell r="E795" t="str">
            <v>M</v>
          </cell>
          <cell r="F795">
            <v>37.75</v>
          </cell>
        </row>
        <row r="796">
          <cell r="A796" t="str">
            <v>SINAPI 92838</v>
          </cell>
          <cell r="D796" t="str">
            <v>ASSENTAMENTO DE TUBO DE CONCRETO PARA REDES COLETORAS DE ESGOTO SANITÁRIO, DIÂMETRO DE 500 MM, JUNTA ELÁSTICA, INSTALADO EM LOCAL COM BAIXO NÍVEL DE INTERFERÊNCIAS (NÃO INCLUI FORNECIMENTO). AF_03/2024</v>
          </cell>
          <cell r="E796" t="str">
            <v>M</v>
          </cell>
          <cell r="F796">
            <v>33.159999999999997</v>
          </cell>
        </row>
        <row r="797">
          <cell r="A797" t="str">
            <v>SINAPI 92856</v>
          </cell>
          <cell r="D797" t="str">
            <v>ASSENTAMENTO DE TUBO DE CONCRETO PARA REDES COLETORAS DE ESGOTO SANITÁRIO, DIÂMETRO DE 600 MM, JUNTA ELÁSTICA, INSTALADO EM LOCAL COM ALTO NÍVEL DE INTERFERÊNCIAS (NÃO INCLUI FORNECIMENTO). AF_03/2024</v>
          </cell>
          <cell r="E797" t="str">
            <v>M</v>
          </cell>
          <cell r="F797">
            <v>45.86</v>
          </cell>
        </row>
        <row r="798">
          <cell r="A798" t="str">
            <v>SINAPI 92840</v>
          </cell>
          <cell r="D798" t="str">
            <v>ASSENTAMENTO DE TUBO DE CONCRETO PARA REDES COLETORAS DE ESGOTO SANITÁRIO, DIÂMETRO DE 600 MM, JUNTA ELÁSTICA, INSTALADO EM LOCAL COM BAIXO NÍVEL DE INTERFERÊNCIAS (NÃO INCLUI FORNECIMENTO). AF_03/2024</v>
          </cell>
          <cell r="E798" t="str">
            <v>M</v>
          </cell>
          <cell r="F798">
            <v>40.229999999999997</v>
          </cell>
        </row>
        <row r="799">
          <cell r="A799" t="str">
            <v>SINAPI 92858</v>
          </cell>
          <cell r="D799" t="str">
            <v>ASSENTAMENTO DE TUBO DE CONCRETO PARA REDES COLETORAS DE ESGOTO SANITÁRIO, DIÂMETRO DE 700 MM, JUNTA ELÁSTICA, INSTALADO EM LOCAL COM ALTO NÍVEL DE INTERFERÊNCIAS (NÃO INCLUI FORNECIMENTO). AF_03/2024</v>
          </cell>
          <cell r="E799" t="str">
            <v>M</v>
          </cell>
          <cell r="F799">
            <v>57.1</v>
          </cell>
        </row>
        <row r="800">
          <cell r="A800" t="str">
            <v>SINAPI 92842</v>
          </cell>
          <cell r="D800" t="str">
            <v>ASSENTAMENTO DE TUBO DE CONCRETO PARA REDES COLETORAS DE ESGOTO SANITÁRIO, DIÂMETRO DE 700 MM, JUNTA ELÁSTICA, INSTALADO EM LOCAL COM BAIXO NÍVEL DE INTERFERÊNCIAS (NÃO INCLUI FORNECIMENTO). AF_03/2024</v>
          </cell>
          <cell r="E800" t="str">
            <v>M</v>
          </cell>
          <cell r="F800">
            <v>50.38</v>
          </cell>
        </row>
        <row r="801">
          <cell r="A801" t="str">
            <v>SINAPI 92860</v>
          </cell>
          <cell r="D801" t="str">
            <v>ASSENTAMENTO DE TUBO DE CONCRETO PARA REDES COLETORAS DE ESGOTO SANITÁRIO, DIÂMETRO DE 800 MM, JUNTA ELÁSTICA, INSTALADO EM LOCAL COM ALTO NÍVEL DE INTERFERÊNCIAS (NÃO INCLUI FORNECIMENTO). AF_03/2024</v>
          </cell>
          <cell r="E801" t="str">
            <v>M</v>
          </cell>
          <cell r="F801">
            <v>67.599999999999994</v>
          </cell>
        </row>
        <row r="802">
          <cell r="A802" t="str">
            <v>SINAPI 92844</v>
          </cell>
          <cell r="D802" t="str">
            <v>ASSENTAMENTO DE TUBO DE CONCRETO PARA REDES COLETORAS DE ESGOTO SANITÁRIO, DIÂMETRO DE 800 MM, JUNTA ELÁSTICA, INSTALADO EM LOCAL COM BAIXO NÍVEL DE INTERFERÊNCIAS (NÃO INCLUI FORNECIMENTO). AF_03/2024</v>
          </cell>
          <cell r="E802" t="str">
            <v>M</v>
          </cell>
          <cell r="F802">
            <v>59.82</v>
          </cell>
        </row>
        <row r="803">
          <cell r="A803" t="str">
            <v>SINAPI 92862</v>
          </cell>
          <cell r="D803" t="str">
            <v>ASSENTAMENTO DE TUBO DE CONCRETO PARA REDES COLETORAS DE ESGOTO SANITÁRIO, DIÂMETRO DE 900 MM, JUNTA ELÁSTICA, INSTALADO EM LOCAL COM ALTO NÍVEL DE INTERFERÊNCIAS (NÃO INCLUI FORNECIMENTO). AF_03/2024</v>
          </cell>
          <cell r="E803" t="str">
            <v>M</v>
          </cell>
          <cell r="F803">
            <v>77.430000000000007</v>
          </cell>
        </row>
        <row r="804">
          <cell r="A804" t="str">
            <v>SINAPI 92846</v>
          </cell>
          <cell r="D804" t="str">
            <v>ASSENTAMENTO DE TUBO DE CONCRETO PARA REDES COLETORAS DE ESGOTO SANITÁRIO, DIÂMETRO DE 900 MM, JUNTA ELÁSTICA, INSTALADO EM LOCAL COM BAIXO NÍVEL DE INTERFERÊNCIAS (NÃO INCLUI FORNECIMENTO). AF_03/2024</v>
          </cell>
          <cell r="E804" t="str">
            <v>M</v>
          </cell>
          <cell r="F804">
            <v>68.599999999999994</v>
          </cell>
        </row>
        <row r="805">
          <cell r="A805" t="str">
            <v>SINAPI 92828</v>
          </cell>
          <cell r="D805" t="str">
            <v>ASSENTAMENTO DE TUBO DE CONCRETO PARA REDES COLETORAS DE ÁGUAS PLUVIAIS, DIÂMETRO DE 1000 MM, JUNTA RÍGIDA, INSTALADO EM LOCAL COM ALTO NÍVEL DE INTERFERÊNCIAS (NÃO INCLUI FORNECIMENTO). AF_03/2024</v>
          </cell>
          <cell r="E805" t="str">
            <v>M</v>
          </cell>
          <cell r="F805">
            <v>109.25</v>
          </cell>
        </row>
        <row r="806">
          <cell r="A806" t="str">
            <v>SINAPI 92815</v>
          </cell>
          <cell r="D806" t="str">
            <v>ASSENTAMENTO DE TUBO DE CONCRETO PARA REDES COLETORAS DE ÁGUAS PLUVIAIS, DIÂMETRO DE 1000 MM, JUNTA RÍGIDA, INSTALADO EM LOCAL COM BAIXO NÍVEL DE INTERFERÊNCIAS (NÃO INCLUI FORNECIMENTO). AF_03/2024</v>
          </cell>
          <cell r="E806" t="str">
            <v>M</v>
          </cell>
          <cell r="F806">
            <v>99.35</v>
          </cell>
        </row>
        <row r="807">
          <cell r="A807" t="str">
            <v>SINAPI 92830</v>
          </cell>
          <cell r="D807" t="str">
            <v>ASSENTAMENTO DE TUBO DE CONCRETO PARA REDES COLETORAS DE ÁGUAS PLUVIAIS, DIÂMETRO DE 1200 MM, JUNTA RÍGIDA, INSTALADO EM LOCAL COM ALTO NÍVEL DE INTERFERÊNCIAS (NÃO INCLUI FORNECIMENTO). AF_03/2024</v>
          </cell>
          <cell r="E807" t="str">
            <v>M</v>
          </cell>
          <cell r="F807">
            <v>135.19</v>
          </cell>
        </row>
        <row r="808">
          <cell r="A808" t="str">
            <v>SINAPI 92817</v>
          </cell>
          <cell r="D808" t="str">
            <v>ASSENTAMENTO DE TUBO DE CONCRETO PARA REDES COLETORAS DE ÁGUAS PLUVIAIS, DIÂMETRO DE 1200 MM, JUNTA RÍGIDA, INSTALADO EM LOCAL COM BAIXO NÍVEL DE INTERFERÊNCIAS (NÃO INCLUI FORNECIMENTO). AF_03/2024</v>
          </cell>
          <cell r="E808" t="str">
            <v>M</v>
          </cell>
          <cell r="F808">
            <v>123.17</v>
          </cell>
        </row>
        <row r="809">
          <cell r="A809" t="str">
            <v>SINAPI 92832</v>
          </cell>
          <cell r="D809" t="str">
            <v>ASSENTAMENTO DE TUBO DE CONCRETO PARA REDES COLETORAS DE ÁGUAS PLUVIAIS, DIÂMETRO DE 1500 MM, JUNTA RÍGIDA, INSTALADO EM LOCAL COM ALTO NÍVEL DE INTERFERÊNCIAS (NÃO INCLUI FORNECIMENTO). AF_03/2024</v>
          </cell>
          <cell r="E809" t="str">
            <v>M</v>
          </cell>
          <cell r="F809">
            <v>176.16</v>
          </cell>
        </row>
        <row r="810">
          <cell r="A810" t="str">
            <v>SINAPI 92819</v>
          </cell>
          <cell r="D810" t="str">
            <v>ASSENTAMENTO DE TUBO DE CONCRETO PARA REDES COLETORAS DE ÁGUAS PLUVIAIS, DIÂMETRO DE 1500 MM, JUNTA RÍGIDA, INSTALADO EM LOCAL COM BAIXO NÍVEL DE INTERFERÊNCIAS (NÃO INCLUI FORNECIMENTO). AF_03/2024</v>
          </cell>
          <cell r="E810" t="str">
            <v>M</v>
          </cell>
          <cell r="F810">
            <v>160.97</v>
          </cell>
        </row>
        <row r="811">
          <cell r="A811" t="str">
            <v>SINAPI 92820</v>
          </cell>
          <cell r="D811" t="str">
            <v>ASSENTAMENTO DE TUBO DE CONCRETO PARA REDES COLETORAS DE ÁGUAS PLUVIAIS, DIÂMETRO DE 300 MM, JUNTA RÍGIDA, INSTALADO EM LOCAL COM ALTO NÍVEL DE INTERFERÊNCIAS (NÃO INCLUI FORNECIMENTO). AF_03/2024</v>
          </cell>
          <cell r="E811" t="str">
            <v>M</v>
          </cell>
          <cell r="F811">
            <v>27.31</v>
          </cell>
        </row>
        <row r="812">
          <cell r="A812" t="str">
            <v>SINAPI 92808</v>
          </cell>
          <cell r="D812" t="str">
            <v>ASSENTAMENTO DE TUBO DE CONCRETO PARA REDES COLETORAS DE ÁGUAS PLUVIAIS, DIÂMETRO DE 300 MM, JUNTA RÍGIDA, INSTALADO EM LOCAL COM BAIXO NÍVEL DE INTERFERÊNCIAS (NÃO INCLUI FORNECIMENTO). AF_03/2024</v>
          </cell>
          <cell r="E812" t="str">
            <v>M</v>
          </cell>
          <cell r="F812">
            <v>24.81</v>
          </cell>
        </row>
        <row r="813">
          <cell r="A813" t="str">
            <v>SINAPI 92821</v>
          </cell>
          <cell r="D813" t="str">
            <v>ASSENTAMENTO DE TUBO DE CONCRETO PARA REDES COLETORAS DE ÁGUAS PLUVIAIS, DIÂMETRO DE 400 MM, JUNTA RÍGIDA, INSTALADO EM LOCAL COM ALTO NÍVEL DE INTERFERÊNCIAS (NÃO INCLUI FORNECIMENTO). AF_03/2024</v>
          </cell>
          <cell r="E813" t="str">
            <v>M</v>
          </cell>
          <cell r="F813">
            <v>38.130000000000003</v>
          </cell>
        </row>
        <row r="814">
          <cell r="A814" t="str">
            <v>SINAPI 92809</v>
          </cell>
          <cell r="D814" t="str">
            <v>ASSENTAMENTO DE TUBO DE CONCRETO PARA REDES COLETORAS DE ÁGUAS PLUVIAIS, DIÂMETRO DE 400 MM, JUNTA RÍGIDA, INSTALADO EM LOCAL COM BAIXO NÍVEL DE INTERFERÊNCIAS (NÃO INCLUI FORNECIMENTO). AF_03/2024</v>
          </cell>
          <cell r="E814" t="str">
            <v>M</v>
          </cell>
          <cell r="F814">
            <v>34.590000000000003</v>
          </cell>
        </row>
        <row r="815">
          <cell r="A815" t="str">
            <v>SINAPI 92822</v>
          </cell>
          <cell r="D815" t="str">
            <v>ASSENTAMENTO DE TUBO DE CONCRETO PARA REDES COLETORAS DE ÁGUAS PLUVIAIS, DIÂMETRO DE 500 MM, JUNTA RÍGIDA, INSTALADO EM LOCAL COM ALTO NÍVEL DE INTERFERÊNCIAS (NÃO INCLUI FORNECIMENTO). AF_03/2024</v>
          </cell>
          <cell r="E815" t="str">
            <v>M</v>
          </cell>
          <cell r="F815">
            <v>49.31</v>
          </cell>
        </row>
        <row r="816">
          <cell r="A816" t="str">
            <v>SINAPI 92810</v>
          </cell>
          <cell r="D816" t="str">
            <v>ASSENTAMENTO DE TUBO DE CONCRETO PARA REDES COLETORAS DE ÁGUAS PLUVIAIS, DIÂMETRO DE 500 MM, JUNTA RÍGIDA, INSTALADO EM LOCAL COM BAIXO NÍVEL DE INTERFERÊNCIAS (NÃO INCLUI FORNECIMENTO). AF_03/2024</v>
          </cell>
          <cell r="E816" t="str">
            <v>M</v>
          </cell>
          <cell r="F816">
            <v>44.71</v>
          </cell>
        </row>
        <row r="817">
          <cell r="A817" t="str">
            <v>SINAPI 92824</v>
          </cell>
          <cell r="D817" t="str">
            <v>ASSENTAMENTO DE TUBO DE CONCRETO PARA REDES COLETORAS DE ÁGUAS PLUVIAIS, DIÂMETRO DE 600 MM, JUNTA RÍGIDA, INSTALADO EM LOCAL COM ALTO NÍVEL DE INTERFERÊNCIAS (NÃO INCLUI FORNECIMENTO). AF_03/2024</v>
          </cell>
          <cell r="E817" t="str">
            <v>M</v>
          </cell>
          <cell r="F817">
            <v>60.71</v>
          </cell>
        </row>
        <row r="818">
          <cell r="A818" t="str">
            <v>SINAPI 92811</v>
          </cell>
          <cell r="D818" t="str">
            <v>ASSENTAMENTO DE TUBO DE CONCRETO PARA REDES COLETORAS DE ÁGUAS PLUVIAIS, DIÂMETRO DE 600 MM, JUNTA RÍGIDA, INSTALADO EM LOCAL COM BAIXO NÍVEL DE INTERFERÊNCIAS (NÃO INCLUI FORNECIMENTO). AF_03/2024</v>
          </cell>
          <cell r="E818" t="str">
            <v>M</v>
          </cell>
          <cell r="F818">
            <v>55.06</v>
          </cell>
        </row>
        <row r="819">
          <cell r="A819" t="str">
            <v>SINAPI 92825</v>
          </cell>
          <cell r="D819" t="str">
            <v>ASSENTAMENTO DE TUBO DE CONCRETO PARA REDES COLETORAS DE ÁGUAS PLUVIAIS, DIÂMETRO DE 700 MM, JUNTA RÍGIDA, INSTALADO EM LOCAL COM ALTO NÍVEL DE INTERFERÊNCIAS (NÃO INCLUI FORNECIMENTO). AF_03/2024</v>
          </cell>
          <cell r="E819" t="str">
            <v>M</v>
          </cell>
          <cell r="F819">
            <v>72.42</v>
          </cell>
        </row>
        <row r="820">
          <cell r="A820" t="str">
            <v>SINAPI 92812</v>
          </cell>
          <cell r="D820" t="str">
            <v>ASSENTAMENTO DE TUBO DE CONCRETO PARA REDES COLETORAS DE ÁGUAS PLUVIAIS, DIÂMETRO DE 700 MM, JUNTA RÍGIDA, INSTALADO EM LOCAL COM BAIXO NÍVEL DE INTERFERÊNCIAS (NÃO INCLUI FORNECIMENTO). AF_03/2024</v>
          </cell>
          <cell r="E820" t="str">
            <v>M</v>
          </cell>
          <cell r="F820">
            <v>65.72</v>
          </cell>
        </row>
        <row r="821">
          <cell r="A821" t="str">
            <v>SINAPI 92826</v>
          </cell>
          <cell r="D821" t="str">
            <v>ASSENTAMENTO DE TUBO DE CONCRETO PARA REDES COLETORAS DE ÁGUAS PLUVIAIS, DIÂMETRO DE 800 MM, JUNTA RÍGIDA, INSTALADO EM LOCAL COM ALTO NÍVEL DE INTERFERÊNCIAS (NÃO INCLUI FORNECIMENTO). AF_03/2024</v>
          </cell>
          <cell r="E821" t="str">
            <v>M</v>
          </cell>
          <cell r="F821">
            <v>84.42</v>
          </cell>
        </row>
        <row r="822">
          <cell r="A822" t="str">
            <v>SINAPI 92813</v>
          </cell>
          <cell r="D822" t="str">
            <v>ASSENTAMENTO DE TUBO DE CONCRETO PARA REDES COLETORAS DE ÁGUAS PLUVIAIS, DIÂMETRO DE 800 MM, JUNTA RÍGIDA, INSTALADO EM LOCAL COM BAIXO NÍVEL DE INTERFERÊNCIAS (NÃO INCLUI FORNECIMENTO). AF_03/2024</v>
          </cell>
          <cell r="E822" t="str">
            <v>M</v>
          </cell>
          <cell r="F822">
            <v>76.66</v>
          </cell>
        </row>
        <row r="823">
          <cell r="A823" t="str">
            <v>SINAPI 92827</v>
          </cell>
          <cell r="D823" t="str">
            <v>ASSENTAMENTO DE TUBO DE CONCRETO PARA REDES COLETORAS DE ÁGUAS PLUVIAIS, DIÂMETRO DE 900 MM, JUNTA RÍGIDA, INSTALADO EM LOCAL COM ALTO NÍVEL DE INTERFERÊNCIAS (NÃO INCLUI FORNECIMENTO). AF_03/2024</v>
          </cell>
          <cell r="E823" t="str">
            <v>M</v>
          </cell>
          <cell r="F823">
            <v>96.75</v>
          </cell>
        </row>
        <row r="824">
          <cell r="A824" t="str">
            <v>SINAPI 92814</v>
          </cell>
          <cell r="D824" t="str">
            <v>ASSENTAMENTO DE TUBO DE CONCRETO PARA REDES COLETORAS DE ÁGUAS PLUVIAIS, DIÂMETRO DE 900 MM, JUNTA RÍGIDA, INSTALADO EM LOCAL COM BAIXO NÍVEL DE INTERFERÊNCIAS (NÃO INCLUI FORNECIMENTO). AF_03/2024</v>
          </cell>
          <cell r="E824" t="str">
            <v>M</v>
          </cell>
          <cell r="F824">
            <v>87.89</v>
          </cell>
        </row>
        <row r="825">
          <cell r="A825" t="str">
            <v>SINAPI 95570</v>
          </cell>
          <cell r="D825" t="str">
            <v>TUBO DE CONCRETO (SIMPLES) PARA REDES COLETORAS DE ÁGUAS PLUVIAIS, DIÂMETRO DE 300 MM, JUNTA RÍGIDA, INSTALADO EM LOCAL COM ALTO NÍVEL DE INTERFERÊNCIAS - FORNECIMENTO E ASSENTAMENTO. AF_03/2024</v>
          </cell>
          <cell r="E825" t="str">
            <v>M</v>
          </cell>
          <cell r="F825">
            <v>114.86</v>
          </cell>
        </row>
        <row r="826">
          <cell r="A826" t="str">
            <v>SINAPI 95567</v>
          </cell>
          <cell r="D826" t="str">
            <v>TUBO DE CONCRETO (SIMPLES) PARA REDES COLETORAS DE ÁGUAS PLUVIAIS, DIÂMETRO DE 300 MM, JUNTA RÍGIDA, INSTALADO EM LOCAL COM BAIXO NÍVEL DE INTERFERÊNCIAS - FORNECIMENTO E ASSENTAMENTO. AF_03/2024</v>
          </cell>
          <cell r="E826" t="str">
            <v>M</v>
          </cell>
          <cell r="F826">
            <v>112.36</v>
          </cell>
        </row>
        <row r="827">
          <cell r="A827" t="str">
            <v>SINAPI 95571</v>
          </cell>
          <cell r="D827" t="str">
            <v>TUBO DE CONCRETO (SIMPLES) PARA REDES COLETORAS DE ÁGUAS PLUVIAIS, DIÂMETRO DE 400 MM, JUNTA RÍGIDA, INSTALADO EM LOCAL COM ALTO NÍVEL DE INTERFERÊNCIAS - FORNECIMENTO E ASSENTAMENTO. AF_03/2024</v>
          </cell>
          <cell r="E827" t="str">
            <v>M</v>
          </cell>
          <cell r="F827">
            <v>141.58000000000001</v>
          </cell>
        </row>
        <row r="828">
          <cell r="A828" t="str">
            <v>SINAPI 95568</v>
          </cell>
          <cell r="D828" t="str">
            <v>TUBO DE CONCRETO (SIMPLES) PARA REDES COLETORAS DE ÁGUAS PLUVIAIS, DIÂMETRO DE 400 MM, JUNTA RÍGIDA, INSTALADO EM LOCAL COM BAIXO NÍVEL DE INTERFERÊNCIAS - FORNECIMENTO E ASSENTAMENTO. AF_03/2024</v>
          </cell>
          <cell r="E828" t="str">
            <v>M</v>
          </cell>
          <cell r="F828">
            <v>138.04</v>
          </cell>
        </row>
        <row r="829">
          <cell r="A829" t="str">
            <v>SINAPI 95572</v>
          </cell>
          <cell r="D829" t="str">
            <v>TUBO DE CONCRETO (SIMPLES) PARA REDES COLETORAS DE ÁGUAS PLUVIAIS, DIÂMETRO DE 500 MM, JUNTA RÍGIDA, INSTALADO EM LOCAL COM ALTO NÍVEL DE INTERFERÊNCIAS - FORNECIMENTO E ASSENTAMENTO. AF_03/2024</v>
          </cell>
          <cell r="E829" t="str">
            <v>M</v>
          </cell>
          <cell r="F829">
            <v>203.28</v>
          </cell>
        </row>
        <row r="830">
          <cell r="A830" t="str">
            <v>SINAPI 95569</v>
          </cell>
          <cell r="D830" t="str">
            <v>TUBO DE CONCRETO (SIMPLES) PARA REDES COLETORAS DE ÁGUAS PLUVIAIS, DIÂMETRO DE 500 MM, JUNTA RÍGIDA, INSTALADO EM LOCAL COM BAIXO NÍVEL DE INTERFERÊNCIAS - FORNECIMENTO E ASSENTAMENTO. AF_03/2024</v>
          </cell>
          <cell r="E830" t="str">
            <v>M</v>
          </cell>
          <cell r="F830">
            <v>198.68</v>
          </cell>
        </row>
        <row r="831">
          <cell r="A831" t="str">
            <v>SINAPI 92863</v>
          </cell>
          <cell r="D831" t="str">
            <v>TUBO DE CONCRETO PARA REDES COLETORAS DE ESGOTO SANITÁRIO, DIÂMETRO DE 1000 MM, JUNTA ELÁSTICA, INSTALADO EM LOCAL COM ALTO NÍVEL DE INTERFERÊNCIAS - FORNECIMENTO E ASSENTAMENTO. AF_03/2024</v>
          </cell>
          <cell r="E831" t="str">
            <v>M</v>
          </cell>
          <cell r="F831">
            <v>1038.51</v>
          </cell>
        </row>
        <row r="832">
          <cell r="A832" t="str">
            <v>SINAPI 92847</v>
          </cell>
          <cell r="D832" t="str">
            <v>TUBO DE CONCRETO PARA REDES COLETORAS DE ESGOTO SANITÁRIO, DIÂMETRO DE 1000 MM, JUNTA ELÁSTICA, INSTALADO EM LOCAL COM BAIXO NÍVEL DE INTERFERÊNCIAS - FORNECIMENTO E ASSENTAMENTO. AF_03/2024</v>
          </cell>
          <cell r="E832" t="str">
            <v>M</v>
          </cell>
          <cell r="F832">
            <v>1028.6099999999999</v>
          </cell>
        </row>
        <row r="833">
          <cell r="A833" t="str">
            <v>SINAPI 104936</v>
          </cell>
          <cell r="D833" t="str">
            <v>TUBO DE CONCRETO PARA REDES COLETORAS DE ESGOTO SANITÁRIO, DIÂMETRO DE 1200 MM, JUNTA ELÁSTICA, INSTALADO EM LOCAL COM ALTO NÍVEL DE INTERFERÊNCIAS - FORNECIMENTO E ASSENTAMENTO. AF_03/2024</v>
          </cell>
          <cell r="E833" t="str">
            <v>M</v>
          </cell>
          <cell r="F833">
            <v>0</v>
          </cell>
        </row>
        <row r="834">
          <cell r="A834" t="str">
            <v>SINAPI 104932</v>
          </cell>
          <cell r="D834" t="str">
            <v>TUBO DE CONCRETO PARA REDES COLETORAS DE ESGOTO SANITÁRIO, DIÂMETRO DE 1200 MM, JUNTA ELÁSTICA, INSTALADO EM LOCAL COM BAIXO NÍVEL DE INTERFERÊNCIAS - FORNECIMENTO E ASSENTAMENTO. AF_03/2024</v>
          </cell>
          <cell r="E834" t="str">
            <v>M</v>
          </cell>
          <cell r="F834">
            <v>0</v>
          </cell>
        </row>
        <row r="835">
          <cell r="A835" t="str">
            <v>SINAPI 104938</v>
          </cell>
          <cell r="D835" t="str">
            <v>TUBO DE CONCRETO PARA REDES COLETORAS DE ESGOTO SANITÁRIO, DIÂMETRO DE 1500 MM, JUNTA ELÁSTICA, INSTALADO EM LOCAL COM ALTO NÍVEL DE INTERFERÊNCIAS - FORNECIMENTO E ASSENTAMENTO. AF_03/2024</v>
          </cell>
          <cell r="E835" t="str">
            <v>M</v>
          </cell>
          <cell r="F835">
            <v>0</v>
          </cell>
        </row>
        <row r="836">
          <cell r="A836" t="str">
            <v>SINAPI 104934</v>
          </cell>
          <cell r="D836" t="str">
            <v>TUBO DE CONCRETO PARA REDES COLETORAS DE ESGOTO SANITÁRIO, DIÂMETRO DE 1500 MM, JUNTA ELÁSTICA, INSTALADO EM LOCAL COM BAIXO NÍVEL DE INTERFERÊNCIAS - FORNECIMENTO E ASSENTAMENTO. AF_03/2024</v>
          </cell>
          <cell r="E836" t="str">
            <v>M</v>
          </cell>
          <cell r="F836">
            <v>0</v>
          </cell>
        </row>
        <row r="837">
          <cell r="A837" t="str">
            <v>SINAPI 92849</v>
          </cell>
          <cell r="D837" t="str">
            <v>TUBO DE CONCRETO PARA REDES COLETORAS DE ESGOTO SANITÁRIO, DIÂMETRO DE 300 MM, JUNTA ELÁSTICA, INSTALADO EM LOCAL COM ALTO NÍVEL DE INTERFERÊNCIAS - FORNECIMENTO E ASSENTAMENTO. AF_03/2024</v>
          </cell>
          <cell r="E837" t="str">
            <v>M</v>
          </cell>
          <cell r="F837">
            <v>220.72</v>
          </cell>
        </row>
        <row r="838">
          <cell r="A838" t="str">
            <v>SINAPI 92833</v>
          </cell>
          <cell r="D838" t="str">
            <v>TUBO DE CONCRETO PARA REDES COLETORAS DE ESGOTO SANITÁRIO, DIÂMETRO DE 300 MM, JUNTA ELÁSTICA, INSTALADO EM LOCAL COM BAIXO NÍVEL DE INTERFERÊNCIAS - FORNECIMENTO E ASSENTAMENTO. AF_03/2024</v>
          </cell>
          <cell r="E838" t="str">
            <v>M</v>
          </cell>
          <cell r="F838">
            <v>218.23</v>
          </cell>
        </row>
        <row r="839">
          <cell r="A839" t="str">
            <v>SINAPI 92851</v>
          </cell>
          <cell r="D839" t="str">
            <v>TUBO DE CONCRETO PARA REDES COLETORAS DE ESGOTO SANITÁRIO, DIÂMETRO DE 400 MM, JUNTA ELÁSTICA, INSTALADO EM LOCAL COM ALTO NÍVEL DE INTERFERÊNCIAS - FORNECIMENTO E ASSENTAMENTO. AF_03/2024</v>
          </cell>
          <cell r="E839" t="str">
            <v>M</v>
          </cell>
          <cell r="F839">
            <v>233.29</v>
          </cell>
        </row>
        <row r="840">
          <cell r="A840" t="str">
            <v>SINAPI 92835</v>
          </cell>
          <cell r="D840" t="str">
            <v>TUBO DE CONCRETO PARA REDES COLETORAS DE ESGOTO SANITÁRIO, DIÂMETRO DE 400 MM, JUNTA ELÁSTICA, INSTALADO EM LOCAL COM BAIXO NÍVEL DE INTERFERÊNCIAS - FORNECIMENTO E ASSENTAMENTO. AF_03/2024</v>
          </cell>
          <cell r="E840" t="str">
            <v>M</v>
          </cell>
          <cell r="F840">
            <v>229.76</v>
          </cell>
        </row>
        <row r="841">
          <cell r="A841" t="str">
            <v>SINAPI 92853</v>
          </cell>
          <cell r="D841" t="str">
            <v>TUBO DE CONCRETO PARA REDES COLETORAS DE ESGOTO SANITÁRIO, DIÂMETRO DE 500 MM, JUNTA ELÁSTICA, INSTALADO EM LOCAL COM ALTO NÍVEL DE INTERFERÊNCIAS - FORNECIMENTO E ASSENTAMENTO. AF_03/2024</v>
          </cell>
          <cell r="E841" t="str">
            <v>M</v>
          </cell>
          <cell r="F841">
            <v>414.03</v>
          </cell>
        </row>
        <row r="842">
          <cell r="A842" t="str">
            <v>SINAPI 92837</v>
          </cell>
          <cell r="D842" t="str">
            <v>TUBO DE CONCRETO PARA REDES COLETORAS DE ESGOTO SANITÁRIO, DIÂMETRO DE 500 MM, JUNTA ELÁSTICA, INSTALADO EM LOCAL COM BAIXO NÍVEL DE INTERFERÊNCIAS - FORNECIMENTO E ASSENTAMENTO. AF_03/2024</v>
          </cell>
          <cell r="E842" t="str">
            <v>M</v>
          </cell>
          <cell r="F842">
            <v>409.44</v>
          </cell>
        </row>
        <row r="843">
          <cell r="A843" t="str">
            <v>SINAPI 92855</v>
          </cell>
          <cell r="D843" t="str">
            <v>TUBO DE CONCRETO PARA REDES COLETORAS DE ESGOTO SANITÁRIO, DIÂMETRO DE 600 MM, JUNTA ELÁSTICA, INSTALADO EM LOCAL COM ALTO NÍVEL DE INTERFERÊNCIAS - FORNECIMENTO E ASSENTAMENTO. AF_03/2024</v>
          </cell>
          <cell r="E843" t="str">
            <v>M</v>
          </cell>
          <cell r="F843">
            <v>507.57</v>
          </cell>
        </row>
        <row r="844">
          <cell r="A844" t="str">
            <v>SINAPI 92839</v>
          </cell>
          <cell r="D844" t="str">
            <v>TUBO DE CONCRETO PARA REDES COLETORAS DE ESGOTO SANITÁRIO, DIÂMETRO DE 600 MM, JUNTA ELÁSTICA, INSTALADO EM LOCAL COM BAIXO NÍVEL DE INTERFERÊNCIAS - FORNECIMENTO E ASSENTAMENTO. AF_03/2024</v>
          </cell>
          <cell r="E844" t="str">
            <v>M</v>
          </cell>
          <cell r="F844">
            <v>501.94</v>
          </cell>
        </row>
        <row r="845">
          <cell r="A845" t="str">
            <v>SINAPI 92857</v>
          </cell>
          <cell r="D845" t="str">
            <v>TUBO DE CONCRETO PARA REDES COLETORAS DE ESGOTO SANITÁRIO, DIÂMETRO DE 700 MM, JUNTA ELÁSTICA, INSTALADO EM LOCAL COM ALTO NÍVEL DE INTERFERÊNCIAS - FORNECIMENTO E ASSENTAMENTO. AF_03/2024</v>
          </cell>
          <cell r="E845" t="str">
            <v>M</v>
          </cell>
          <cell r="F845">
            <v>660.18</v>
          </cell>
        </row>
        <row r="846">
          <cell r="A846" t="str">
            <v>SINAPI 92841</v>
          </cell>
          <cell r="D846" t="str">
            <v>TUBO DE CONCRETO PARA REDES COLETORAS DE ESGOTO SANITÁRIO, DIÂMETRO DE 700 MM, JUNTA ELÁSTICA, INSTALADO EM LOCAL COM BAIXO NÍVEL DE INTERFERÊNCIAS - FORNECIMENTO E ASSENTAMENTO. AF_03/2024</v>
          </cell>
          <cell r="E846" t="str">
            <v>M</v>
          </cell>
          <cell r="F846">
            <v>653.46</v>
          </cell>
        </row>
        <row r="847">
          <cell r="A847" t="str">
            <v>SINAPI 92859</v>
          </cell>
          <cell r="D847" t="str">
            <v>TUBO DE CONCRETO PARA REDES COLETORAS DE ESGOTO SANITÁRIO, DIÂMETRO DE 800 MM, JUNTA ELÁSTICA, INSTALADO EM LOCAL COM ALTO NÍVEL DE INTERFERÊNCIAS - FORNECIMENTO E ASSENTAMENTO. AF_03/2024</v>
          </cell>
          <cell r="E847" t="str">
            <v>M</v>
          </cell>
          <cell r="F847">
            <v>684.01</v>
          </cell>
        </row>
        <row r="848">
          <cell r="A848" t="str">
            <v>SINAPI 92843</v>
          </cell>
          <cell r="D848" t="str">
            <v>TUBO DE CONCRETO PARA REDES COLETORAS DE ESGOTO SANITÁRIO, DIÂMETRO DE 800 MM, JUNTA ELÁSTICA, INSTALADO EM LOCAL COM BAIXO NÍVEL DE INTERFERÊNCIAS - FORNECIMENTO E ASSENTAMENTO. AF_03/2024</v>
          </cell>
          <cell r="E848" t="str">
            <v>M</v>
          </cell>
          <cell r="F848">
            <v>676.23</v>
          </cell>
        </row>
        <row r="849">
          <cell r="A849" t="str">
            <v>SINAPI 92861</v>
          </cell>
          <cell r="D849" t="str">
            <v>TUBO DE CONCRETO PARA REDES COLETORAS DE ESGOTO SANITÁRIO, DIÂMETRO DE 900 MM, JUNTA ELÁSTICA, INSTALADO EM LOCAL COM ALTO NÍVEL DE INTERFERÊNCIAS - FORNECIMENTO E ASSENTAMENTO. AF_03/2024</v>
          </cell>
          <cell r="E849" t="str">
            <v>M</v>
          </cell>
          <cell r="F849">
            <v>1012.06</v>
          </cell>
        </row>
        <row r="850">
          <cell r="A850" t="str">
            <v>SINAPI 92845</v>
          </cell>
          <cell r="D850" t="str">
            <v>TUBO DE CONCRETO PARA REDES COLETORAS DE ESGOTO SANITÁRIO, DIÂMETRO DE 900 MM, JUNTA ELÁSTICA, INSTALADO EM LOCAL COM BAIXO NÍVEL DE INTERFERÊNCIAS - FORNECIMENTO E ASSENTAMENTO. AF_03/2024</v>
          </cell>
          <cell r="E850" t="str">
            <v>M</v>
          </cell>
          <cell r="F850">
            <v>1003.23</v>
          </cell>
        </row>
        <row r="851">
          <cell r="A851" t="str">
            <v>SINAPI 92226</v>
          </cell>
          <cell r="D851" t="str">
            <v>TUBO DE CONCRETO PARA REDES COLETORAS DE ÁGUAS PLUVIAIS, DIÂMETRO DE 1000 MM, JUNTA RÍGIDA, INSTALADO EM LOCAL COM ALTO NÍVEL DE INTERFERÊNCIAS - FORNECIMENTO E ASSENTAMENTO. AF_03/2024</v>
          </cell>
          <cell r="E851" t="str">
            <v>M</v>
          </cell>
          <cell r="F851">
            <v>581.14</v>
          </cell>
        </row>
        <row r="852">
          <cell r="A852" t="str">
            <v>SINAPI 92216</v>
          </cell>
          <cell r="D852" t="str">
            <v>TUBO DE CONCRETO PARA REDES COLETORAS DE ÁGUAS PLUVIAIS, DIÂMETRO DE 1000 MM, JUNTA RÍGIDA, INSTALADO EM LOCAL COM BAIXO NÍVEL DE INTERFERÊNCIAS - FORNECIMENTO E ASSENTAMENTO. AF_03/2024</v>
          </cell>
          <cell r="E852" t="str">
            <v>M</v>
          </cell>
          <cell r="F852">
            <v>571.24</v>
          </cell>
        </row>
        <row r="853">
          <cell r="A853" t="str">
            <v>SINAPI 92829</v>
          </cell>
          <cell r="D853" t="str">
            <v>TUBO DE CONCRETO PARA REDES COLETORAS DE ÁGUAS PLUVIAIS, DIÂMETRO DE 1200 MM, JUNTA RÍGIDA, INSTALADO EM LOCAL COM ALTO NÍVEL DE INTERFERÊNCIAS - FORNECIMENTO E ASSENTAMENTO. AF_03/2024</v>
          </cell>
          <cell r="E853" t="str">
            <v>M</v>
          </cell>
          <cell r="F853">
            <v>839.97</v>
          </cell>
        </row>
        <row r="854">
          <cell r="A854" t="str">
            <v>SINAPI 92816</v>
          </cell>
          <cell r="D854" t="str">
            <v>TUBO DE CONCRETO PARA REDES COLETORAS DE ÁGUAS PLUVIAIS, DIÂMETRO DE 1200 MM, JUNTA RÍGIDA, INSTALADO EM LOCAL COM BAIXO NÍVEL DE INTERFERÊNCIAS - FORNECIMENTO E ASSENTAMENTO. AF_03/2024</v>
          </cell>
          <cell r="E854" t="str">
            <v>M</v>
          </cell>
          <cell r="F854">
            <v>827.95</v>
          </cell>
        </row>
        <row r="855">
          <cell r="A855" t="str">
            <v>SINAPI 92831</v>
          </cell>
          <cell r="D855" t="str">
            <v>TUBO DE CONCRETO PARA REDES COLETORAS DE ÁGUAS PLUVIAIS, DIÂMETRO DE 1500 MM, JUNTA RÍGIDA, INSTALADO EM LOCAL COM ALTO NÍVEL DE INTERFERÊNCIAS - FORNECIMENTO E ASSENTAMENTO. AF_03/2024</v>
          </cell>
          <cell r="E855" t="str">
            <v>M</v>
          </cell>
          <cell r="F855">
            <v>1197.24</v>
          </cell>
        </row>
        <row r="856">
          <cell r="A856" t="str">
            <v>SINAPI 92818</v>
          </cell>
          <cell r="D856" t="str">
            <v>TUBO DE CONCRETO PARA REDES COLETORAS DE ÁGUAS PLUVIAIS, DIÂMETRO DE 1500 MM, JUNTA RÍGIDA, INSTALADO EM LOCAL COM BAIXO NÍVEL DE INTERFERÊNCIAS - FORNECIMENTO E ASSENTAMENTO. AF_03/2024</v>
          </cell>
          <cell r="E856" t="str">
            <v>M</v>
          </cell>
          <cell r="F856">
            <v>1182.05</v>
          </cell>
        </row>
        <row r="857">
          <cell r="A857" t="str">
            <v>SINAPI 95566</v>
          </cell>
          <cell r="D857" t="str">
            <v>TUBO DE CONCRETO PARA REDES COLETORAS DE ÁGUAS PLUVIAIS, DIÂMETRO DE 300MM, JUNTA RÍGIDA, INSTALADO EM LOCAL COM ALTO NÍVEL DE INTERFERÊNCIAS - FORNECIMENTO E ASSENTAMENTO. AF_03/2024</v>
          </cell>
          <cell r="E857" t="str">
            <v>M</v>
          </cell>
          <cell r="F857">
            <v>138.15</v>
          </cell>
        </row>
        <row r="858">
          <cell r="A858" t="str">
            <v>SINAPI 95565</v>
          </cell>
          <cell r="D858" t="str">
            <v>TUBO DE CONCRETO PARA REDES COLETORAS DE ÁGUAS PLUVIAIS, DIÂMETRO DE 300MM, JUNTA RÍGIDA, INSTALADO EM LOCAL COM BAIXO NÍVEL DE INTERFERÊNCIAS - FORNECIMENTO E ASSENTAMENTO. AF_03/2024</v>
          </cell>
          <cell r="E858" t="str">
            <v>M</v>
          </cell>
          <cell r="F858">
            <v>135.65</v>
          </cell>
        </row>
        <row r="859">
          <cell r="A859" t="str">
            <v>SINAPI 92219</v>
          </cell>
          <cell r="D859" t="str">
            <v>TUBO DE CONCRETO PARA REDES COLETORAS DE ÁGUAS PLUVIAIS, DIÂMETRO DE 400 MM, JUNTA RÍGIDA, INSTALADO EM LOCAL COM ALTO NÍVEL DE INTERFERÊNCIAS - FORNECIMENTO E ASSENTAMENTO. AF_03/2024</v>
          </cell>
          <cell r="E859" t="str">
            <v>M</v>
          </cell>
          <cell r="F859">
            <v>163.21</v>
          </cell>
        </row>
        <row r="860">
          <cell r="A860" t="str">
            <v>SINAPI 92210</v>
          </cell>
          <cell r="D860" t="str">
            <v>TUBO DE CONCRETO PARA REDES COLETORAS DE ÁGUAS PLUVIAIS, DIÂMETRO DE 400 MM, JUNTA RÍGIDA, INSTALADO EM LOCAL COM BAIXO NÍVEL DE INTERFERÊNCIAS - FORNECIMENTO E ASSENTAMENTO. AF_03/2024</v>
          </cell>
          <cell r="E860" t="str">
            <v>M</v>
          </cell>
          <cell r="F860">
            <v>159.66999999999999</v>
          </cell>
        </row>
        <row r="861">
          <cell r="A861" t="str">
            <v>SINAPI 92220</v>
          </cell>
          <cell r="D861" t="str">
            <v>TUBO DE CONCRETO PARA REDES COLETORAS DE ÁGUAS PLUVIAIS, DIÂMETRO DE 500 MM, JUNTA RÍGIDA, INSTALADO EM LOCAL COM ALTO NÍVEL DE INTERFERÊNCIAS - FORNECIMENTO E ASSENTAMENTO. AF_03/2024</v>
          </cell>
          <cell r="E861" t="str">
            <v>M</v>
          </cell>
          <cell r="F861">
            <v>198.8</v>
          </cell>
        </row>
        <row r="862">
          <cell r="A862" t="str">
            <v>SINAPI 92211</v>
          </cell>
          <cell r="D862" t="str">
            <v>TUBO DE CONCRETO PARA REDES COLETORAS DE ÁGUAS PLUVIAIS, DIÂMETRO DE 500 MM, JUNTA RÍGIDA, INSTALADO EM LOCAL COM BAIXO NÍVEL DE INTERFERÊNCIAS - FORNECIMENTO E ASSENTAMENTO. AF_03/2024</v>
          </cell>
          <cell r="E862" t="str">
            <v>M</v>
          </cell>
          <cell r="F862">
            <v>194.2</v>
          </cell>
        </row>
        <row r="863">
          <cell r="A863" t="str">
            <v>SINAPI 92221</v>
          </cell>
          <cell r="D863" t="str">
            <v>TUBO DE CONCRETO PARA REDES COLETORAS DE ÁGUAS PLUVIAIS, DIÂMETRO DE 600 MM, JUNTA RÍGIDA, INSTALADO EM LOCAL COM ALTO NÍVEL DE INTERFERÊNCIAS - FORNECIMENTO E ASSENTAMENTO. AF_03/2024</v>
          </cell>
          <cell r="E863" t="str">
            <v>M</v>
          </cell>
          <cell r="F863">
            <v>302.76</v>
          </cell>
        </row>
        <row r="864">
          <cell r="A864" t="str">
            <v>SINAPI 92212</v>
          </cell>
          <cell r="D864" t="str">
            <v>TUBO DE CONCRETO PARA REDES COLETORAS DE ÁGUAS PLUVIAIS, DIÂMETRO DE 600 MM, JUNTA RÍGIDA, INSTALADO EM LOCAL COM BAIXO NÍVEL DE INTERFERÊNCIAS - FORNECIMENTO E ASSENTAMENTO. AF_03/2024</v>
          </cell>
          <cell r="E864" t="str">
            <v>M</v>
          </cell>
          <cell r="F864">
            <v>297.11</v>
          </cell>
        </row>
        <row r="865">
          <cell r="A865" t="str">
            <v>SINAPI 92222</v>
          </cell>
          <cell r="D865" t="str">
            <v>TUBO DE CONCRETO PARA REDES COLETORAS DE ÁGUAS PLUVIAIS, DIÂMETRO DE 700 MM, JUNTA RÍGIDA, INSTALADO EM LOCAL COM ALTO NÍVEL DE INTERFERÊNCIAS - FORNECIMENTO E ASSENTAMENTO. AF_03/2024</v>
          </cell>
          <cell r="E865" t="str">
            <v>M</v>
          </cell>
          <cell r="F865">
            <v>402.33</v>
          </cell>
        </row>
        <row r="866">
          <cell r="A866" t="str">
            <v>SINAPI 92213</v>
          </cell>
          <cell r="D866" t="str">
            <v>TUBO DE CONCRETO PARA REDES COLETORAS DE ÁGUAS PLUVIAIS, DIÂMETRO DE 700 MM, JUNTA RÍGIDA, INSTALADO EM LOCAL COM BAIXO NÍVEL DE INTERFERÊNCIAS - FORNECIMENTO E ASSENTAMENTO. AF_03/2024</v>
          </cell>
          <cell r="E866" t="str">
            <v>M</v>
          </cell>
          <cell r="F866">
            <v>395.63</v>
          </cell>
        </row>
        <row r="867">
          <cell r="A867" t="str">
            <v>SINAPI 92223</v>
          </cell>
          <cell r="D867" t="str">
            <v>TUBO DE CONCRETO PARA REDES COLETORAS DE ÁGUAS PLUVIAIS, DIÂMETRO DE 800 MM, JUNTA RÍGIDA, INSTALADO EM LOCAL COM ALTO NÍVEL DE INTERFERÊNCIAS - FORNECIMENTO E ASSENTAMENTO. AF_03/2024</v>
          </cell>
          <cell r="E867" t="str">
            <v>M</v>
          </cell>
          <cell r="F867">
            <v>487.15</v>
          </cell>
        </row>
        <row r="868">
          <cell r="A868" t="str">
            <v>SINAPI 92214</v>
          </cell>
          <cell r="D868" t="str">
            <v>TUBO DE CONCRETO PARA REDES COLETORAS DE ÁGUAS PLUVIAIS, DIÂMETRO DE 800 MM, JUNTA RÍGIDA, INSTALADO EM LOCAL COM BAIXO NÍVEL DE INTERFERÊNCIAS - FORNECIMENTO E ASSENTAMENTO. AF_03/2024</v>
          </cell>
          <cell r="E868" t="str">
            <v>M</v>
          </cell>
          <cell r="F868">
            <v>479.39</v>
          </cell>
        </row>
        <row r="869">
          <cell r="A869" t="str">
            <v>SINAPI 92224</v>
          </cell>
          <cell r="D869" t="str">
            <v>TUBO DE CONCRETO PARA REDES COLETORAS DE ÁGUAS PLUVIAIS, DIÂMETRO DE 900 MM, JUNTA RÍGIDA, INSTALADO EM LOCAL COM ALTO NÍVEL DE INTERFERÊNCIAS - FORNECIMENTO E ASSENTAMENTO. AF_03/2024</v>
          </cell>
          <cell r="E869" t="str">
            <v>M</v>
          </cell>
          <cell r="F869">
            <v>559.48</v>
          </cell>
        </row>
        <row r="870">
          <cell r="A870" t="str">
            <v>SINAPI 92215</v>
          </cell>
          <cell r="D870" t="str">
            <v>TUBO DE CONCRETO PARA REDES COLETORAS DE ÁGUAS PLUVIAIS, DIÂMETRO DE 900 MM, JUNTA RÍGIDA, INSTALADO EM LOCAL COM BAIXO NÍVEL DE INTERFERÊNCIAS - FORNECIMENTO E ASSENTAMENTO. AF_03/2024</v>
          </cell>
          <cell r="E870" t="str">
            <v>M</v>
          </cell>
          <cell r="F870">
            <v>550.62</v>
          </cell>
        </row>
        <row r="871">
          <cell r="A871" t="str">
            <v>SINAPI 94342</v>
          </cell>
          <cell r="D871" t="str">
            <v>ATERRO MANUAL DE VALAS COM AREIA PARA ATERRO. AF_08/2023</v>
          </cell>
          <cell r="E871" t="str">
            <v>M3</v>
          </cell>
          <cell r="F871">
            <v>146.76</v>
          </cell>
        </row>
        <row r="872">
          <cell r="A872" t="str">
            <v>SINAPI 94319</v>
          </cell>
          <cell r="D872" t="str">
            <v>ATERRO MANUAL DE VALAS COM SOLO ARGILO-ARENOSO. AF_08/2023</v>
          </cell>
          <cell r="E872" t="str">
            <v>M3</v>
          </cell>
          <cell r="F872">
            <v>81.5</v>
          </cell>
        </row>
        <row r="873">
          <cell r="A873" t="str">
            <v>SINAPI 94304</v>
          </cell>
          <cell r="D873" t="str">
            <v>ATERRO MECANIZADO DE VALA COM ESCAVADEIRA HIDRÁULICA (CAPACIDADE DA CAÇAMBA: 0,8 M³ / POTÊNCIA: 111 HP), LARGURA ATÉ 2,5 M, PROFUNDIDADE ATÉ 1,5 M, COM SOLO ARGILO-ARENOSO. AF_08/2023</v>
          </cell>
          <cell r="E873" t="str">
            <v>M3</v>
          </cell>
          <cell r="F873">
            <v>77.989999999999995</v>
          </cell>
        </row>
        <row r="874">
          <cell r="A874" t="str">
            <v>SINAPI 94306</v>
          </cell>
          <cell r="D874" t="str">
            <v>ATERRO MECANIZADO DE VALA COM ESCAVADEIRA HIDRÁULICA (CAPACIDADE DA CAÇAMBA: 0,8 M³ / POTÊNCIA: 111 HP), LARGURA ATÉ 2,5 M, PROFUNDIDADE DE 1,5 A 3,0 M, COM SOLO ARGILO-ARENOSO. AF_08/2023</v>
          </cell>
          <cell r="E874" t="str">
            <v>M3</v>
          </cell>
          <cell r="F874">
            <v>71.36</v>
          </cell>
        </row>
        <row r="875">
          <cell r="A875" t="str">
            <v>SINAPI 94327</v>
          </cell>
          <cell r="D875" t="str">
            <v>ATERRO MECANIZADO DE VALA COM ESCAVADEIRA HIDRÁULICA (CAPACIDADE DA CAÇAMBA: 0,8 M³/POTÊNCIA: 111 HP), LARGURA ATÉ 2,5 M, PROFUNDIDADE ATÉ 1,5 M, COM AREIA PARA ATERRO. AF_08/2023</v>
          </cell>
          <cell r="E875" t="str">
            <v>M3</v>
          </cell>
          <cell r="F875">
            <v>143.25</v>
          </cell>
        </row>
        <row r="876">
          <cell r="A876" t="str">
            <v>SINAPI 94329</v>
          </cell>
          <cell r="D876" t="str">
            <v>ATERRO MECANIZADO DE VALA COM ESCAVADEIRA HIDRÁULICA (CAPACIDADE DA CAÇAMBA: 0,8 M³/POTÊNCIA: 111 HP), LARGURA ATÉ 2,5 M, PROFUNDIDADE DE 1,5 A 3,0 M, COM AREIA PARA ATERRO. AF_08/2023</v>
          </cell>
          <cell r="E876" t="str">
            <v>M3</v>
          </cell>
          <cell r="F876">
            <v>136.62</v>
          </cell>
        </row>
        <row r="877">
          <cell r="A877" t="str">
            <v>SINAPI 94333</v>
          </cell>
          <cell r="D877" t="str">
            <v>ATERRO MECANIZADO DE VALA COM ESCAVADEIRA HIDRÁULICA (CAPACIDADE DA CAÇAMBA: 0,8 M³/POTÊNCIA: 111 HP), LARGURA ATÉ 2,5 M, PROFUNDIDADE DE 3,0 A 6,0 M, COM AREIA PARA ATERRO. AF_08/2023</v>
          </cell>
          <cell r="E877" t="str">
            <v>M3</v>
          </cell>
          <cell r="F877">
            <v>133.65</v>
          </cell>
        </row>
        <row r="878">
          <cell r="A878" t="str">
            <v>SINAPI 94310</v>
          </cell>
          <cell r="D878" t="str">
            <v>ATERRO MECANIZADO DE VALA COM ESCAVADEIRA HIDRÁULICA (CAPACIDADE DA CAÇAMBA: 0,8 M³/POTÊNCIA: 111 HP), LARGURA ATÉ 2,5 M, PROFUNDIDADE DE 3,0 A 6,0 M, COM SOLO ARGILO-ARENOSO. AF_08/2023</v>
          </cell>
          <cell r="E878" t="str">
            <v>M3</v>
          </cell>
          <cell r="F878">
            <v>68.39</v>
          </cell>
        </row>
        <row r="879">
          <cell r="A879" t="str">
            <v>SINAPI 104739</v>
          </cell>
          <cell r="D879" t="str">
            <v>ATERRO MECANIZADO DE VALA COM MINICARREGADEIRA, COM AREIA PARA ATERRO. AF_08/2023</v>
          </cell>
          <cell r="E879" t="str">
            <v>M3</v>
          </cell>
          <cell r="F879">
            <v>147.30000000000001</v>
          </cell>
        </row>
        <row r="880">
          <cell r="A880" t="str">
            <v>SINAPI 104738</v>
          </cell>
          <cell r="D880" t="str">
            <v>ATERRO MECANIZADO DE VALA COM MINICARREGADEIRA, COM SOLO ARGILO-ARENOSO. AF_08/2023</v>
          </cell>
          <cell r="E880" t="str">
            <v>M3</v>
          </cell>
          <cell r="F880">
            <v>82.04</v>
          </cell>
        </row>
        <row r="881">
          <cell r="A881" t="str">
            <v>SINAPI 94316</v>
          </cell>
          <cell r="D881" t="str">
            <v>ATERRO MECANIZADO DE VALA COM RETROESCAVADEIRA (CAPACIDADE DA CAÇAMBA DA RETRO: 0,26 M³ / POTÊNCIA: 88 HP), LARGURA ATÉ 1,5 M, PROFUNDIDADE ATÉ 1,5 M, COM SOLO ARGILO-ARENOSO. AF_08/2023</v>
          </cell>
          <cell r="E881" t="str">
            <v>M3</v>
          </cell>
          <cell r="F881">
            <v>73.58</v>
          </cell>
        </row>
        <row r="882">
          <cell r="A882" t="str">
            <v>SINAPI 94318</v>
          </cell>
          <cell r="D882" t="str">
            <v>ATERRO MECANIZADO DE VALA COM RETROESCAVADEIRA (CAPACIDADE DA CAÇAMBA DA RETRO: 0,26 M³ / POTÊNCIA: 88 HP), LARGURA ATÉ 1,5 M, PROFUNDIDADE DE 1,5 A 3,0 M, COM SOLO ARGILO-ARENOSO. AF_08/2023</v>
          </cell>
          <cell r="E882" t="str">
            <v>M3</v>
          </cell>
          <cell r="F882">
            <v>67.44</v>
          </cell>
        </row>
        <row r="883">
          <cell r="A883" t="str">
            <v>SINAPI 94339</v>
          </cell>
          <cell r="D883" t="str">
            <v>ATERRO MECANIZADO DE VALA COM RETROESCAVADEIRA (CAPACIDADE DA CAÇAMBA DA RETRO: 0,26 M³/POTÊNCIA: 88 HP), LARGURA ATÉ 1,5 M, PROFUNDIDADE ATÉ 1,5 M, COM AREIA PARA ATERRO. AF_08/2023</v>
          </cell>
          <cell r="E883" t="str">
            <v>M3</v>
          </cell>
          <cell r="F883">
            <v>138.84</v>
          </cell>
        </row>
        <row r="884">
          <cell r="A884" t="str">
            <v>SINAPI 94341</v>
          </cell>
          <cell r="D884" t="str">
            <v>ATERRO MECANIZADO DE VALA COM RETROESCAVADEIRA (CAPACIDADE DA CAÇAMBA DA RETRO: 0,26 M³/POTÊNCIA: 88 HP), LARGURA ATÉ 1,5 M, PROFUNDIDADE DE 1,5 A 3,0 M, COM AREIA PARA ATERRO. AF_08/2023</v>
          </cell>
          <cell r="E884" t="str">
            <v>M3</v>
          </cell>
          <cell r="F884">
            <v>132.69999999999999</v>
          </cell>
        </row>
        <row r="885">
          <cell r="A885" t="str">
            <v>SINAPI 104742</v>
          </cell>
          <cell r="D885" t="str">
            <v>COMPACTAÇÃO DE VALAS COM ROLO COMPRESSOR. AF_08/2023</v>
          </cell>
          <cell r="E885" t="str">
            <v>M2</v>
          </cell>
          <cell r="F885">
            <v>7.96</v>
          </cell>
        </row>
        <row r="886">
          <cell r="A886" t="str">
            <v>SINAPI 93382</v>
          </cell>
          <cell r="D886" t="str">
            <v>REATERRO MANUAL DE VALAS, COM COMPACTADOR DE SOLOS DE PERCUSSÃO. AF_08/2023</v>
          </cell>
          <cell r="E886" t="str">
            <v>M3</v>
          </cell>
          <cell r="F886">
            <v>27.67</v>
          </cell>
        </row>
        <row r="887">
          <cell r="A887" t="str">
            <v>SINAPI 104737</v>
          </cell>
          <cell r="D887" t="str">
            <v>REATERRO MANUAL DE VALAS, COM PLACA VIBRATÓRIA. AF_08/2023</v>
          </cell>
          <cell r="E887" t="str">
            <v>M3</v>
          </cell>
          <cell r="F887">
            <v>22.35</v>
          </cell>
        </row>
        <row r="888">
          <cell r="A888" t="str">
            <v>SINAPI 93369</v>
          </cell>
          <cell r="D888" t="str">
            <v>REATERRO MECANIZADO DE VALA COM ESCAVADEIRA HIDRÁULICA (CAPACIDADE DA CAÇAMBA: 0,8 M³/POTÊNCIA: 111 HP), LARGURA 1,5 A 2,5 M, PROFUNDIDADE 1,5 A 3,0 M, COM SOLO (SEM SUBSTITUIÇÃO) DE 1ª CATEGORIA, COM COMPACTADOR DE SOLOS DE PERCUSSÃO. AF_08/2023</v>
          </cell>
          <cell r="E888" t="str">
            <v>M3</v>
          </cell>
          <cell r="F888">
            <v>17.53</v>
          </cell>
        </row>
        <row r="889">
          <cell r="A889" t="str">
            <v>SINAPI 93373</v>
          </cell>
          <cell r="D889" t="str">
            <v>REATERRO MECANIZADO DE VALA COM ESCAVADEIRA HIDRÁULICA (CAPACIDADE DA CAÇAMBA: 0,8 M³/POTÊNCIA: 111 HP), LARGURA 1,5 A 2,5 M, PROFUNDIDADE 3,0 A 6,0 M, COM SOLO (SEM SUBSTITUIÇÃO) DE 1ª CATEGORIA, COM COMPACTADOR DE SOLOS DE PERCUSSÃO. AF_08/2023</v>
          </cell>
          <cell r="E889" t="str">
            <v>M3</v>
          </cell>
          <cell r="F889">
            <v>14.56</v>
          </cell>
        </row>
        <row r="890">
          <cell r="A890" t="str">
            <v>SINAPI 93368</v>
          </cell>
          <cell r="D890" t="str">
            <v>REATERRO MECANIZADO DE VALA COM ESCAVADEIRA HIDRÁULICA (CAPACIDADE DA CAÇAMBA: 0,8 M³/POTÊNCIA: 111 HP), LARGURA ATÉ 1,5 M, PROFUNDIDADE DE 1,5 A 3,0 M, COM SOLO (SEM SUBSTITUIÇÃO) DE 1ª CATEGORIA, COM COMPACTADOR DE SOLOS DE PERCUSSÃO. AF_08/2023</v>
          </cell>
          <cell r="E890" t="str">
            <v>M3</v>
          </cell>
          <cell r="F890">
            <v>21.22</v>
          </cell>
        </row>
        <row r="891">
          <cell r="A891" t="str">
            <v>SINAPI 104729</v>
          </cell>
          <cell r="D891" t="str">
            <v>REATERRO MECANIZADO DE VALA COM ESCAVADEIRA HIDRÁULICA (CAPACIDADE DA CAÇAMBA: 0,8 M³/POTÊNCIA: 111 HP), LARGURA ATÉ 1,5 M, PROFUNDIDADE DE 1,5 A 3,0 M, COM SOLO (SEM SUBSTITUIÇÃO) DE 1ª CATEGORIA, COM PLACA VIBRATÓRIA. AF_08/2023</v>
          </cell>
          <cell r="E891" t="str">
            <v>M3</v>
          </cell>
          <cell r="F891">
            <v>16.600000000000001</v>
          </cell>
        </row>
        <row r="892">
          <cell r="A892" t="str">
            <v>SINAPI 93372</v>
          </cell>
          <cell r="D892" t="str">
            <v>REATERRO MECANIZADO DE VALA COM ESCAVADEIRA HIDRÁULICA (CAPACIDADE DA CAÇAMBA: 0,8 M³/POTÊNCIA: 111 HP), LARGURA ATÉ 1,5 M, PROFUNDIDADE DE 3,0 A 6,0 M, COM SOLO (SEM SUBSTITUIÇÃO) DE 1ª CATEGORIA, COM COMPACTADOR DE SOLOS DE PERCUSSÃO. AF_08/2023</v>
          </cell>
          <cell r="E892" t="str">
            <v>M3</v>
          </cell>
          <cell r="F892">
            <v>16.88</v>
          </cell>
        </row>
        <row r="893">
          <cell r="A893" t="str">
            <v>SINAPI 104731</v>
          </cell>
          <cell r="D893" t="str">
            <v>REATERRO MECANIZADO DE VALA COM ESCAVADEIRA HIDRÁULICA (CAPACIDADE DA CAÇAMBA: 0,8 M³/POTÊNCIA: 111 HP), LARGURA ATÉ 1,5 M, PROFUNDIDADE DE 3,0 A 6,0 M, COM SOLO (SEM SUBSTITUIÇÃO) DE 1ª CATEGORIA, COM PLACA VIBRATÓRIA. AF_08/2023</v>
          </cell>
          <cell r="E893" t="str">
            <v>M3</v>
          </cell>
          <cell r="F893">
            <v>12.3</v>
          </cell>
        </row>
        <row r="894">
          <cell r="A894" t="str">
            <v>SINAPI 93367</v>
          </cell>
          <cell r="D894" t="str">
            <v>REATERRO MECANIZADO DE VALA COM ESCAVADEIRA HIDRÁULICA (CAPACIDADE DA CAÇAMBA: 0,8 M³/POTÊNCIA: 111 HP), LARGURA DE 1,5 A 2,5 M, PROFUNDIDADE ATÉ 1,5 M, COM SOLO (SEM SUBSTITUIÇÃO) DE 1ª CATEGORIA, COM COMPACTADOR DE SOLOS DE PERCUSSÃO. AF_08/2023</v>
          </cell>
          <cell r="E894" t="str">
            <v>M3</v>
          </cell>
          <cell r="F894">
            <v>24.16</v>
          </cell>
        </row>
        <row r="895">
          <cell r="A895" t="str">
            <v>SINAPI 104728</v>
          </cell>
          <cell r="D895" t="str">
            <v>REATERRO MECANIZADO DE VALA COM ESCAVADEIRA HIDRÁULICA (CAPACIDADE DA CAÇAMBA: 0,8 M³/POTÊNCIA: 111 HP), LARGURA DE 1,5 A 2,5 M, PROFUNDIDADE ATÉ 1,5 M, COM SOLO (SEM SUBSTITUIÇÃO) DE 1ª CATEGORIA, COM PLACA VIBRATÓRIA. AF_08/2023</v>
          </cell>
          <cell r="E895" t="str">
            <v>M3</v>
          </cell>
          <cell r="F895">
            <v>19.489999999999998</v>
          </cell>
        </row>
        <row r="896">
          <cell r="A896" t="str">
            <v>SINAPI 104730</v>
          </cell>
          <cell r="D896" t="str">
            <v>REATERRO MECANIZADO DE VALA COM ESCAVADEIRA HIDRÁULICA (CAPACIDADE DA CAÇAMBA: 0,8 M³/POTÊNCIA: 111 HP), LARGURA DE 1,5 A 2,5 M, PROFUNDIDADE DE 1,5 A 3,0 M, COM SOLO (SEM SUBSTITUIÇÃO) DE 1ª CATEGORIA, COM PLACA VIBRATÓRIA. AF_08/2023</v>
          </cell>
          <cell r="E896" t="str">
            <v>M3</v>
          </cell>
          <cell r="F896">
            <v>12.95</v>
          </cell>
        </row>
        <row r="897">
          <cell r="A897" t="str">
            <v>SINAPI 104732</v>
          </cell>
          <cell r="D897" t="str">
            <v>REATERRO MECANIZADO DE VALA COM ESCAVADEIRA HIDRÁULICA (CAPACIDADE DA CAÇAMBA: 0,8 M³/POTÊNCIA: 111 HP), LARGURA DE 1,5 A 2,5 M, PROFUNDIDADE DE 3,0 A 6,0 M, COM SOLO (SEM SUBSTITUIÇÃO) DE 1ª CATEGORIA, COM PLACA VIBRATÓRIA. AF_08/2023</v>
          </cell>
          <cell r="E897" t="str">
            <v>M3</v>
          </cell>
          <cell r="F897">
            <v>9.9700000000000006</v>
          </cell>
        </row>
        <row r="898">
          <cell r="A898" t="str">
            <v>SINAPI 104740</v>
          </cell>
          <cell r="D898" t="str">
            <v>REATERRO MECANIZADO DE VALA COM MINICARREGADEIRA, COM COMPACTADOR DE SOLOS DE PERCUSSÃO. AF_08/2023</v>
          </cell>
          <cell r="E898" t="str">
            <v>M3</v>
          </cell>
          <cell r="F898">
            <v>28.21</v>
          </cell>
        </row>
        <row r="899">
          <cell r="A899" t="str">
            <v>SINAPI 104741</v>
          </cell>
          <cell r="D899" t="str">
            <v>REATERRO MECANIZADO DE VALA COM MINICARREGADEIRA, COM PLACA VIBRATÓRIA. AF_08/2023</v>
          </cell>
          <cell r="E899" t="str">
            <v>M3</v>
          </cell>
          <cell r="F899">
            <v>22.89</v>
          </cell>
        </row>
        <row r="900">
          <cell r="A900" t="str">
            <v>SINAPI 93381</v>
          </cell>
          <cell r="D900" t="str">
            <v>REATERRO MECANIZADO DE VALA COM RETROESCAVADEIRA (CAPACIDADE DA CAÇAMBA DA RETRO: 0,26 M³/POTÊNCIA: 88 HP), LARGURA 0,8 A 1,5 M, PROFUNDIDADE 1,5 A 3,0 M, COM SOLO (SEM SUBSTITUIÇÃO) DE 1ª CATEGORIA E COMPACTADOR DE SOLOS DE PERCUSSÃO. AF_08/2023</v>
          </cell>
          <cell r="E900" t="str">
            <v>M3</v>
          </cell>
          <cell r="F900">
            <v>13.61</v>
          </cell>
        </row>
        <row r="901">
          <cell r="A901" t="str">
            <v>SINAPI 93379</v>
          </cell>
          <cell r="D901" t="str">
            <v>REATERRO MECANIZADO DE VALA COM RETROESCAVADEIRA (CAPACIDADE DA CAÇAMBA DA RETRO: 0,26 M³/POTÊNCIA: 88 HP), LARGURA 0,8 A 1,5 M, PROFUNDIDADE ATÉ 1,5 M, COM SOLO (SEM SUBSTITUIÇÃO) DE 1ª CATEGORIA, COM COMPACTADOR DE SOLOS DE PERCUSSÃO AF_08/2023</v>
          </cell>
          <cell r="E901" t="str">
            <v>M3</v>
          </cell>
          <cell r="F901">
            <v>19.75</v>
          </cell>
        </row>
        <row r="902">
          <cell r="A902" t="str">
            <v>SINAPI 93380</v>
          </cell>
          <cell r="D902" t="str">
            <v>REATERRO MECANIZADO DE VALA COM RETROESCAVADEIRA (CAPACIDADE DA CAÇAMBA DA RETRO: 0,26 M³/POTÊNCIA: 88 HP), LARGURA ATÉ 0,8 M, PROFUNDIDADE 1,5 A 3,0 M, COM SOLO (SEM SUBSTITUIÇÃO) DE 1ª CATEGORIA, COM COMPACTADOR DE SOLOS DE PERCUSSÃO AF_08/2023</v>
          </cell>
          <cell r="E902" t="str">
            <v>M3</v>
          </cell>
          <cell r="F902">
            <v>16.8</v>
          </cell>
        </row>
        <row r="903">
          <cell r="A903" t="str">
            <v>SINAPI 93378</v>
          </cell>
          <cell r="D903" t="str">
            <v>REATERRO MECANIZADO DE VALA COM RETROESCAVADEIRA (CAPACIDADE DA CAÇAMBA DA RETRO: 0,26 M³/POTÊNCIA: 88 HP), LARGURA ATÉ 0,8 M, PROFUNDIDADE ATÉ 1,5 M, COM SOLO (SEM SUBSTITUIÇÃO) DE 1ª CATEGORIA, COM COMPACTADOR DE SOLOS DE PERCUSSÃO. AF_08/2023</v>
          </cell>
          <cell r="E903" t="str">
            <v>M3</v>
          </cell>
          <cell r="F903">
            <v>25.68</v>
          </cell>
        </row>
        <row r="904">
          <cell r="A904" t="str">
            <v>SINAPI 104733</v>
          </cell>
          <cell r="D904" t="str">
            <v>REATERRO MECANIZADO DE VALA COM RETROESCAVADEIRA (CAPACIDADE DA CAÇAMBA DA RETRO: 0,26 M³/POTÊNCIA: 88 HP), LARGURA ATÉ 0,8 M, PROFUNDIDADE ATÉ 1,5 M, COM SOLO (SEM SUBSTITUIÇÃO) DE 1ª CATEGORIA, COM PLACA VIBRATÓRIA. AF_08/2023</v>
          </cell>
          <cell r="E904" t="str">
            <v>M3</v>
          </cell>
          <cell r="F904">
            <v>20.350000000000001</v>
          </cell>
        </row>
        <row r="905">
          <cell r="A905" t="str">
            <v>SINAPI 104735</v>
          </cell>
          <cell r="D905" t="str">
            <v>REATERRO MECANIZADO DE VALA COM RETROESCAVADEIRA (CAPACIDADE DA CAÇAMBA DA RETRO: 0,26 M³/POTÊNCIA: 88 HP), LARGURA ATÉ 0,8 M, PROFUNDIDADE DE 1,5 A 3,0 M, COM SOLO (SEM SUBSTITUIÇÃO) DE 1ª CATEGORIA, COM PLACA VIBRATÓRIA. AF_08/2023</v>
          </cell>
          <cell r="E905" t="str">
            <v>M3</v>
          </cell>
          <cell r="F905">
            <v>12.04</v>
          </cell>
        </row>
        <row r="906">
          <cell r="A906" t="str">
            <v>SINAPI 104734</v>
          </cell>
          <cell r="D906" t="str">
            <v>REATERRO MECANIZADO DE VALA COM RETROESCAVADEIRA (CAPACIDADE DA CAÇAMBA DA RETRO: 0,26 M³/POTÊNCIA: 88 HP), LARGURA DE 0,8 A 1,5 M, PROFUNDIDADE ATÉ 1,5 M, COM SOLO (SEM SUBSTITUIÇÃO) DE 1ª CATEGORIA, COM PLACA VIBRATÓRIA. AF_08/2023</v>
          </cell>
          <cell r="E906" t="str">
            <v>M3</v>
          </cell>
          <cell r="F906">
            <v>14.77</v>
          </cell>
        </row>
        <row r="907">
          <cell r="A907" t="str">
            <v>SINAPI 104736</v>
          </cell>
          <cell r="D907" t="str">
            <v>REATERRO MECANIZADO DE VALA COM RETROESCAVADEIRA (CAPACIDADE DA CAÇAMBA DA RETRO: 0,26 M³/POTÊNCIA: 88 HP), LARGURA DE 0,8 A 1,5 M, PROFUNDIDADE DE 1,5 A 3,0 M, COM SOLO (SEM SUBSTITUIÇÃO) DE 1ª CATEGORIA, COM PLACA VIBRATÓRIA. AF_08/2023</v>
          </cell>
          <cell r="E907" t="str">
            <v>M3</v>
          </cell>
          <cell r="F907">
            <v>9</v>
          </cell>
        </row>
        <row r="908">
          <cell r="A908" t="str">
            <v>SINAPI 105732</v>
          </cell>
          <cell r="D908" t="str">
            <v>CONSTRUÇÃO DE BASE E SUB-BASE PARA PAVIMENTAÇÃO DE BRITA GRADUADA SIMPLES TRATADA COM CIMENTO, COM ESPESSURA DE 10 CM - EXCLUSIVE CARGA E TRANSPORTE. AF_09/2024</v>
          </cell>
          <cell r="E908" t="str">
            <v>M3</v>
          </cell>
          <cell r="F908">
            <v>285.12</v>
          </cell>
        </row>
        <row r="909">
          <cell r="A909" t="str">
            <v>SINAPI 96397</v>
          </cell>
          <cell r="D909" t="str">
            <v>CONSTRUÇÃO DE BASE E SUB-BASE PARA PAVIMENTAÇÃO DE BRITA GRADUADA SIMPLES TRATADA COM CIMENTO, COM ESPESSURA DE 15 CM - EXCLUSIVE CARGA E TRANSPORTE. AF_09/2024</v>
          </cell>
          <cell r="E909" t="str">
            <v>M3</v>
          </cell>
          <cell r="F909">
            <v>280.77999999999997</v>
          </cell>
        </row>
        <row r="910">
          <cell r="A910" t="str">
            <v>SINAPI 105735</v>
          </cell>
          <cell r="D910" t="str">
            <v>CONSTRUÇÃO DE BASE E SUB-BASE PARA PAVIMENTAÇÃO DE BRITA GRADUADA SIMPLES TRATADA COM CIMENTO, COM ESPESSURA DE 20 CM - EXCLUSIVE CARGA E TRANSPORTE. AF_09/2024</v>
          </cell>
          <cell r="E910" t="str">
            <v>M3</v>
          </cell>
          <cell r="F910">
            <v>278.58999999999997</v>
          </cell>
        </row>
        <row r="911">
          <cell r="A911" t="str">
            <v>SINAPI 105727</v>
          </cell>
          <cell r="D911" t="str">
            <v>CONSTRUÇÃO DE BASE E SUB-BASE PARA PAVIMENTAÇÃO DE BRITA GRADUADA SIMPLES, COM ESPESSURA DE 10 CM - EXCLUSIVE CARGA E TRANSPORTE. AF_09/2024</v>
          </cell>
          <cell r="E911" t="str">
            <v>M3</v>
          </cell>
          <cell r="F911">
            <v>219.37</v>
          </cell>
        </row>
        <row r="912">
          <cell r="A912" t="str">
            <v>SINAPI 96396</v>
          </cell>
          <cell r="D912" t="str">
            <v>CONSTRUÇÃO DE BASE E SUB-BASE PARA PAVIMENTAÇÃO DE BRITA GRADUADA SIMPLES, COM ESPESSURA DE 15 CM - EXCLUSIVE CARGA E TRANSPORTE. AF_09/2024</v>
          </cell>
          <cell r="E912" t="str">
            <v>M3</v>
          </cell>
          <cell r="F912">
            <v>216.02</v>
          </cell>
        </row>
        <row r="913">
          <cell r="A913" t="str">
            <v>SINAPI 105730</v>
          </cell>
          <cell r="D913" t="str">
            <v>CONSTRUÇÃO DE BASE E SUB-BASE PARA PAVIMENTAÇÃO DE BRITA GRADUADA SIMPLES, COM ESPESSURA DE 20 CM - EXCLUSIVE CARGA E TRANSPORTE. AF_09/2024</v>
          </cell>
          <cell r="E913" t="str">
            <v>M3</v>
          </cell>
          <cell r="F913">
            <v>214.32</v>
          </cell>
        </row>
        <row r="914">
          <cell r="A914" t="str">
            <v>SINAPI 105737</v>
          </cell>
          <cell r="D914" t="str">
            <v>CONSTRUÇÃO DE BASE E SUB-BASE PARA PAVIMENTAÇÃO DE CONCRETO COMPACTADO COM ROLO, COM ESPESSURA DE 10 CM - EXCLUSIVE CARGA E TRANSPORTE. AF_09/2024</v>
          </cell>
          <cell r="E914" t="str">
            <v>M3</v>
          </cell>
          <cell r="F914">
            <v>370.79</v>
          </cell>
        </row>
        <row r="915">
          <cell r="A915" t="str">
            <v>SINAPI 96398</v>
          </cell>
          <cell r="D915" t="str">
            <v>CONSTRUÇÃO DE BASE E SUB-BASE PARA PAVIMENTAÇÃO DE CONCRETO COMPACTADO COM ROLO, COM ESPESSURA DE 15 CM - EXCLUSIVE CARGA E TRANSPORTE. AF_09/2024</v>
          </cell>
          <cell r="E915" t="str">
            <v>M3</v>
          </cell>
          <cell r="F915">
            <v>367.54</v>
          </cell>
        </row>
        <row r="916">
          <cell r="A916" t="str">
            <v>SINAPI 105740</v>
          </cell>
          <cell r="D916" t="str">
            <v>CONSTRUÇÃO DE BASE E SUB-BASE PARA PAVIMENTAÇÃO DE CONCRETO COMPACTADO COM ROLO, COM ESPESSURA DE 20 CM - EXCLUSIVE CARGA E TRANSPORTE. AF_09/2024</v>
          </cell>
          <cell r="E916" t="str">
            <v>M3</v>
          </cell>
          <cell r="F916">
            <v>365.79</v>
          </cell>
        </row>
        <row r="917">
          <cell r="A917" t="str">
            <v>SINAPI 105749</v>
          </cell>
          <cell r="D917" t="str">
            <v>CONSTRUÇÃO DE BASE E SUB-BASE PARA PAVIMENTAÇÃO DE MACADAME SECO, COM ESPESSURA DE 10 CM - EXCLUSIVE CARGA E TRANSPORTE. AF_09/2024</v>
          </cell>
          <cell r="E917" t="str">
            <v>M3</v>
          </cell>
          <cell r="F917">
            <v>194.84</v>
          </cell>
        </row>
        <row r="918">
          <cell r="A918" t="str">
            <v>SINAPI 96400</v>
          </cell>
          <cell r="D918" t="str">
            <v>CONSTRUÇÃO DE BASE E SUB-BASE PARA PAVIMENTAÇÃO DE MACADAME SECO, COM ESPESSURA DE 15 CM - EXCLUSIVE CARGA E TRANSPORTE. AF_09/2024</v>
          </cell>
          <cell r="E918" t="str">
            <v>M3</v>
          </cell>
          <cell r="F918">
            <v>193.05</v>
          </cell>
        </row>
        <row r="919">
          <cell r="A919" t="str">
            <v>SINAPI 105752</v>
          </cell>
          <cell r="D919" t="str">
            <v>CONSTRUÇÃO DE BASE E SUB-BASE PARA PAVIMENTAÇÃO DE MACADAME SECO, COM ESPESSURA DE 20 CM - EXCLUSIVE CARGA E TRANSPORTE. AF_09/2024</v>
          </cell>
          <cell r="E919" t="str">
            <v>M3</v>
          </cell>
          <cell r="F919">
            <v>191.47</v>
          </cell>
        </row>
        <row r="920">
          <cell r="A920" t="str">
            <v>SINAPI 105754</v>
          </cell>
          <cell r="D920" t="str">
            <v>CONSTRUÇÃO DE BASE E SUB-BASE PARA PAVIMENTAÇÃO DE MACADAME SECO, COM ESPESSURA DE 25 CM - EXCLUSIVE CARGA E TRANSPORTE. AF_09/2024</v>
          </cell>
          <cell r="E920" t="str">
            <v>M3</v>
          </cell>
          <cell r="F920">
            <v>189.97</v>
          </cell>
        </row>
        <row r="921">
          <cell r="A921" t="str">
            <v>SINAPI 105742</v>
          </cell>
          <cell r="D921" t="str">
            <v>CONSTRUÇÃO DE BASE E SUB-BASE PARA PAVIMENTAÇÃO DE RACHÃO, COM ESPESSURA DE 30 CM - EXCLUSIVE CARGA E TRANSPORTE. AF_09/2024</v>
          </cell>
          <cell r="E921" t="str">
            <v>M3</v>
          </cell>
          <cell r="F921">
            <v>149.24</v>
          </cell>
        </row>
        <row r="922">
          <cell r="A922" t="str">
            <v>SINAPI 96399</v>
          </cell>
          <cell r="D922" t="str">
            <v>CONSTRUÇÃO DE BASE E SUB-BASE PARA PAVIMENTAÇÃO DE RACHÃO, COM ESPESSURA DE 40 CM - EXCLUSIVE CARGA E TRANSPORTE. AF_09/2024</v>
          </cell>
          <cell r="E922" t="str">
            <v>M3</v>
          </cell>
          <cell r="F922">
            <v>147.68</v>
          </cell>
        </row>
        <row r="923">
          <cell r="A923" t="str">
            <v>SINAPI 105745</v>
          </cell>
          <cell r="D923" t="str">
            <v>CONSTRUÇÃO DE BASE E SUB-BASE PARA PAVIMENTAÇÃO DE RACHÃO, COM ESPESSURA DE 50 CM - EXCLUSIVE CARGA E TRANSPORTE. AF_09/2024</v>
          </cell>
          <cell r="E923" t="str">
            <v>M3</v>
          </cell>
          <cell r="F923">
            <v>146.09</v>
          </cell>
        </row>
        <row r="924">
          <cell r="A924" t="str">
            <v>SINAPI 105747</v>
          </cell>
          <cell r="D924" t="str">
            <v>CONSTRUÇÃO DE BASE E SUB-BASE PARA PAVIMENTAÇÃO DE RACHÃO, COM ESPESSURA DE 60 CM - EXCLUSIVE CARGA E TRANSPORTE. AF_09/2024</v>
          </cell>
          <cell r="E924" t="str">
            <v>M3</v>
          </cell>
          <cell r="F924">
            <v>144.47999999999999</v>
          </cell>
        </row>
        <row r="925">
          <cell r="A925" t="str">
            <v>SINAPI 105657</v>
          </cell>
          <cell r="D925" t="str">
            <v>CONSTRUÇÃO DE BASE E SUB-BASE PARA PAVIMENTAÇÃO DE SOLO (PREDOMINANTEMENTE ARENOSO) BRITA - 40%-60% COM CIMENTO - 4%, MISTURA EM PISTA, COM ESPESSURA DE 10 CM - EXCLUSIVE ESCAVAÇÃO, CARGA E TRANSPORTE E SOLO. AF_09/2024</v>
          </cell>
          <cell r="E925" t="str">
            <v>M3</v>
          </cell>
          <cell r="F925">
            <v>202.06</v>
          </cell>
        </row>
        <row r="926">
          <cell r="A926" t="str">
            <v>SINAPI 100566</v>
          </cell>
          <cell r="D926" t="str">
            <v>CONSTRUÇÃO DE BASE E SUB-BASE PARA PAVIMENTAÇÃO DE SOLO (PREDOMINANTEMENTE ARENOSO) BRITA - 40%-60% COM CIMENTO - 4%, MISTURA EM PISTA, COM ESPESSURA DE 15 CM - EXCLUSIVE ESCAVAÇÃO, CARGA E TRANSPORTE E SOLO. AF_09/2024</v>
          </cell>
          <cell r="E926" t="str">
            <v>M3</v>
          </cell>
          <cell r="F926">
            <v>195.04</v>
          </cell>
        </row>
        <row r="927">
          <cell r="A927" t="str">
            <v>SINAPI 105666</v>
          </cell>
          <cell r="D927" t="str">
            <v>CONSTRUÇÃO DE BASE E SUB-BASE PARA PAVIMENTAÇÃO DE SOLO (PREDOMINANTEMENTE ARENOSO) BRITA - 40%-60% COM CIMENTO - 4%, MISTURA EM PISTA, COM ESPESSURA DE 20 CM - EXCLUSIVE ESCAVAÇÃO, CARGA E TRANSPORTE E SOLO. AF_09/2024</v>
          </cell>
          <cell r="E927" t="str">
            <v>M3</v>
          </cell>
          <cell r="F927">
            <v>191.51</v>
          </cell>
        </row>
        <row r="928">
          <cell r="A928" t="str">
            <v>SINAPI 105639</v>
          </cell>
          <cell r="D928" t="str">
            <v>CONSTRUÇÃO DE BASE E SUB-BASE PARA PAVIMENTAÇÃO DE SOLO (PREDOMINANTEMENTE ARENOSO) BRITA - 40%-60% COM CIMENTO - 4%, MISTURA EM USINA, COM ESPESSURA DE 10 CM - EXCLUSIVE CARGA E TRANSPORTE. AF_09/2024</v>
          </cell>
          <cell r="E928" t="str">
            <v>M3</v>
          </cell>
          <cell r="F928">
            <v>243</v>
          </cell>
        </row>
        <row r="929">
          <cell r="A929" t="str">
            <v>SINAPI 105645</v>
          </cell>
          <cell r="D929" t="str">
            <v>CONSTRUÇÃO DE BASE E SUB-BASE PARA PAVIMENTAÇÃO DE SOLO (PREDOMINANTEMENTE ARENOSO) BRITA - 40%-60% COM CIMENTO - 4%, MISTURA EM USINA, COM ESPESSURA DE 15 CM - EXCLUSIVE CARGA E TRANSPORTE. AF_09/2024</v>
          </cell>
          <cell r="E929" t="str">
            <v>M3</v>
          </cell>
          <cell r="F929">
            <v>239.65</v>
          </cell>
        </row>
        <row r="930">
          <cell r="A930" t="str">
            <v>SINAPI 105651</v>
          </cell>
          <cell r="D930" t="str">
            <v>CONSTRUÇÃO DE BASE E SUB-BASE PARA PAVIMENTAÇÃO DE SOLO (PREDOMINANTEMENTE ARENOSO) BRITA - 40%-60% COM CIMENTO - 4%, MISTURA EM USINA, COM ESPESSURA DE 20 CM - EXCLUSIVE CARGA E TRANSPORTE. AF_09/2024</v>
          </cell>
          <cell r="E930" t="str">
            <v>M3</v>
          </cell>
          <cell r="F930">
            <v>237.95</v>
          </cell>
        </row>
        <row r="931">
          <cell r="A931" t="str">
            <v>SINAPI 105658</v>
          </cell>
          <cell r="D931" t="str">
            <v>CONSTRUÇÃO DE BASE E SUB-BASE PARA PAVIMENTAÇÃO DE SOLO (PREDOMINANTEMENTE ARENOSO) BRITA - 40%-60% COM CIMENTO - 6%, MISTURA EM PISTA, COM ESPESSURA DE 10 CM - EXCLUSIVE ESCAVAÇÃO, CARGA E TRANSPORTE E SOLO. AF_09/2024</v>
          </cell>
          <cell r="E931" t="str">
            <v>M3</v>
          </cell>
          <cell r="F931">
            <v>233.14</v>
          </cell>
        </row>
        <row r="932">
          <cell r="A932" t="str">
            <v>SINAPI 100567</v>
          </cell>
          <cell r="D932" t="str">
            <v>CONSTRUÇÃO DE BASE E SUB-BASE PARA PAVIMENTAÇÃO DE SOLO (PREDOMINANTEMENTE ARENOSO) BRITA - 40%-60% COM CIMENTO - 6%, MISTURA EM PISTA, COM ESPESSURA DE 15 CM - EXCLUSIVE ESCAVAÇÃO, CARGA E TRANSPORTE E SOLO. AF_09/2024</v>
          </cell>
          <cell r="E932" t="str">
            <v>M3</v>
          </cell>
          <cell r="F932">
            <v>226.12</v>
          </cell>
        </row>
        <row r="933">
          <cell r="A933" t="str">
            <v>SINAPI 105667</v>
          </cell>
          <cell r="D933" t="str">
            <v>CONSTRUÇÃO DE BASE E SUB-BASE PARA PAVIMENTAÇÃO DE SOLO (PREDOMINANTEMENTE ARENOSO) BRITA - 40%-60% COM CIMENTO - 6%, MISTURA EM PISTA, COM ESPESSURA DE 20 CM - EXCLUSIVE ESCAVAÇÃO, CARGA E TRANSPORTE E SOLO. AF_09/2024</v>
          </cell>
          <cell r="E933" t="str">
            <v>M3</v>
          </cell>
          <cell r="F933">
            <v>222.59</v>
          </cell>
        </row>
        <row r="934">
          <cell r="A934" t="str">
            <v>SINAPI 105640</v>
          </cell>
          <cell r="D934" t="str">
            <v>CONSTRUÇÃO DE BASE E SUB-BASE PARA PAVIMENTAÇÃO DE SOLO (PREDOMINANTEMENTE ARENOSO) BRITA - 40%-60% COM CIMENTO - 6%, MISTURA EM USINA, COM ESPESSURA DE 10 CM - EXCLUSIVE CARGA E TRANSPORTE. AF_09/2024</v>
          </cell>
          <cell r="E934" t="str">
            <v>M3</v>
          </cell>
          <cell r="F934">
            <v>271.70999999999998</v>
          </cell>
        </row>
        <row r="935">
          <cell r="A935" t="str">
            <v>SINAPI 105646</v>
          </cell>
          <cell r="D935" t="str">
            <v>CONSTRUÇÃO DE BASE E SUB-BASE PARA PAVIMENTAÇÃO DE SOLO (PREDOMINANTEMENTE ARENOSO) BRITA - 40%-60% COM CIMENTO - 6%, MISTURA EM USINA, COM ESPESSURA DE 15 CM - EXCLUSIVE CARGA E TRANSPORTE. AF_09/2024</v>
          </cell>
          <cell r="E935" t="str">
            <v>M3</v>
          </cell>
          <cell r="F935">
            <v>268.36</v>
          </cell>
        </row>
        <row r="936">
          <cell r="A936" t="str">
            <v>SINAPI 105652</v>
          </cell>
          <cell r="D936" t="str">
            <v>CONSTRUÇÃO DE BASE E SUB-BASE PARA PAVIMENTAÇÃO DE SOLO (PREDOMINANTEMENTE ARENOSO) BRITA - 40%-60% COM CIMENTO - 6%, MISTURA EM USINA, COM ESPESSURA DE 20 CM - EXCLUSIVE CARGA E TRANSPORTE. AF_09/2024</v>
          </cell>
          <cell r="E936" t="str">
            <v>M3</v>
          </cell>
          <cell r="F936">
            <v>266.66000000000003</v>
          </cell>
        </row>
        <row r="937">
          <cell r="A937" t="str">
            <v>SINAPI 105659</v>
          </cell>
          <cell r="D937" t="str">
            <v>CONSTRUÇÃO DE BASE E SUB-BASE PARA PAVIMENTAÇÃO DE SOLO (PREDOMINANTEMENTE ARENOSO) BRITA - 40%-60% COM CIMENTO - 8%, MISTURA EM PISTA, COM ESPESSURA DE 10 CM - EXCLUSIVE ESCAVAÇÃO, CARGA E TRANSPORTE E SOLO. AF_09/2024</v>
          </cell>
          <cell r="E937" t="str">
            <v>M3</v>
          </cell>
          <cell r="F937">
            <v>263.77</v>
          </cell>
        </row>
        <row r="938">
          <cell r="A938" t="str">
            <v>SINAPI 100568</v>
          </cell>
          <cell r="D938" t="str">
            <v>CONSTRUÇÃO DE BASE E SUB-BASE PARA PAVIMENTAÇÃO DE SOLO (PREDOMINANTEMENTE ARENOSO) BRITA - 40%-60% COM CIMENTO - 8%, MISTURA EM PISTA, COM ESPESSURA DE 15 CM - EXCLUSIVE ESCAVAÇÃO, CARGA E TRANSPORTE E SOLO. AF_09/2024</v>
          </cell>
          <cell r="E938" t="str">
            <v>M3</v>
          </cell>
          <cell r="F938">
            <v>256.75</v>
          </cell>
        </row>
        <row r="939">
          <cell r="A939" t="str">
            <v>SINAPI 105668</v>
          </cell>
          <cell r="D939" t="str">
            <v>CONSTRUÇÃO DE BASE E SUB-BASE PARA PAVIMENTAÇÃO DE SOLO (PREDOMINANTEMENTE ARENOSO) BRITA - 40%-60% COM CIMENTO - 8%, MISTURA EM PISTA, COM ESPESSURA DE 20 CM - EXCLUSIVE ESCAVAÇÃO, CARGA E TRANSPORTE E SOLO. AF_09/2024</v>
          </cell>
          <cell r="E939" t="str">
            <v>M3</v>
          </cell>
          <cell r="F939">
            <v>253.22</v>
          </cell>
        </row>
        <row r="940">
          <cell r="A940" t="str">
            <v>SINAPI 105641</v>
          </cell>
          <cell r="D940" t="str">
            <v>CONSTRUÇÃO DE BASE E SUB-BASE PARA PAVIMENTAÇÃO DE SOLO (PREDOMINANTEMENTE ARENOSO) BRITA - 40%-60% COM CIMENTO - 8%, MISTURA EM USINA, COM ESPESSURA DE 10 CM - EXCLUSIVE CARGA E TRANSPORTE. AF_09/2024</v>
          </cell>
          <cell r="E940" t="str">
            <v>M3</v>
          </cell>
          <cell r="F940">
            <v>300.43</v>
          </cell>
        </row>
        <row r="941">
          <cell r="A941" t="str">
            <v>SINAPI 105647</v>
          </cell>
          <cell r="D941" t="str">
            <v>CONSTRUÇÃO DE BASE E SUB-BASE PARA PAVIMENTAÇÃO DE SOLO (PREDOMINANTEMENTE ARENOSO) BRITA - 40%-60% COM CIMENTO - 8%, MISTURA EM USINA, COM ESPESSURA DE 15 CM - EXCLUSIVE CARGA E TRANSPORTE. AF_09/2024</v>
          </cell>
          <cell r="E941" t="str">
            <v>M3</v>
          </cell>
          <cell r="F941">
            <v>297.08</v>
          </cell>
        </row>
        <row r="942">
          <cell r="A942" t="str">
            <v>SINAPI 105653</v>
          </cell>
          <cell r="D942" t="str">
            <v>CONSTRUÇÃO DE BASE E SUB-BASE PARA PAVIMENTAÇÃO DE SOLO (PREDOMINANTEMENTE ARENOSO) BRITA - 40%-60% COM CIMENTO - 8%, MISTURA EM USINA, COM ESPESSURA DE 20 CM - EXCLUSIVE CARGA E TRANSPORTE. AF_09/2024</v>
          </cell>
          <cell r="E942" t="str">
            <v>M3</v>
          </cell>
          <cell r="F942">
            <v>295.38</v>
          </cell>
        </row>
        <row r="943">
          <cell r="A943" t="str">
            <v>SINAPI 105710</v>
          </cell>
          <cell r="D943" t="str">
            <v>CONSTRUÇÃO DE BASE E SUB-BASE PARA PAVIMENTAÇÃO DE SOLO (PREDOMINANTEMENTE ARENOSO) BRITA - 40%-60%, MISTURA EM PISTA, COM ESPESSURA DE 10 CM - EXCLUSIVE ESCAVAÇÃO, CARGA E TRANSPORTE E SOLO. AF_09/2024</v>
          </cell>
          <cell r="E943" t="str">
            <v>M3</v>
          </cell>
          <cell r="F943">
            <v>135.65</v>
          </cell>
        </row>
        <row r="944">
          <cell r="A944" t="str">
            <v>SINAPI 100564</v>
          </cell>
          <cell r="D944" t="str">
            <v>CONSTRUÇÃO DE BASE E SUB-BASE PARA PAVIMENTAÇÃO DE SOLO (PREDOMINANTEMENTE ARENOSO) BRITA - 40%-60%, MISTURA EM PISTA, COM ESPESSURA DE 15 CM - EXCLUSIVE ESCAVAÇÃO, CARGA E TRANSPORTE E SOLO. AF_09/2024</v>
          </cell>
          <cell r="E944" t="str">
            <v>M3</v>
          </cell>
          <cell r="F944">
            <v>128.63</v>
          </cell>
        </row>
        <row r="945">
          <cell r="A945" t="str">
            <v>SINAPI 105711</v>
          </cell>
          <cell r="D945" t="str">
            <v>CONSTRUÇÃO DE BASE E SUB-BASE PARA PAVIMENTAÇÃO DE SOLO (PREDOMINANTEMENTE ARENOSO) BRITA - 40%-60%, MISTURA EM PISTA, COM ESPESSURA DE 20 CM - EXCLUSIVE ESCAVAÇÃO, CARGA E TRANSPORTE E SOLO. AF_09/2024</v>
          </cell>
          <cell r="E945" t="str">
            <v>M3</v>
          </cell>
          <cell r="F945">
            <v>125.11</v>
          </cell>
        </row>
        <row r="946">
          <cell r="A946" t="str">
            <v>SINAPI 105705</v>
          </cell>
          <cell r="D946" t="str">
            <v>CONSTRUÇÃO DE BASE E SUB-BASE PARA PAVIMENTAÇÃO DE SOLO (PREDOMINANTEMENTE ARENOSO) BRITA - 40%-60%, MISTURA EM USINA, COM ESPESSURA DE 10 CM - EXCLUSIVE CARGA E TRANSPORTE. AF_09/2024</v>
          </cell>
          <cell r="E946" t="str">
            <v>M3</v>
          </cell>
          <cell r="F946">
            <v>185.56</v>
          </cell>
        </row>
        <row r="947">
          <cell r="A947" t="str">
            <v>SINAPI 105706</v>
          </cell>
          <cell r="D947" t="str">
            <v>CONSTRUÇÃO DE BASE E SUB-BASE PARA PAVIMENTAÇÃO DE SOLO (PREDOMINANTEMENTE ARENOSO) BRITA - 40%-60%, MISTURA EM USINA, COM ESPESSURA DE 15 CM - EXCLUSIVE CARGA E TRANSPORTE. AF_09/2024</v>
          </cell>
          <cell r="E947" t="str">
            <v>M3</v>
          </cell>
          <cell r="F947">
            <v>182.21</v>
          </cell>
        </row>
        <row r="948">
          <cell r="A948" t="str">
            <v>SINAPI 105708</v>
          </cell>
          <cell r="D948" t="str">
            <v>CONSTRUÇÃO DE BASE E SUB-BASE PARA PAVIMENTAÇÃO DE SOLO (PREDOMINANTEMENTE ARENOSO) BRITA - 40%-60%, MISTURA EM USINA, COM ESPESSURA DE 20 CM - EXCLUSIVE CARGA E TRANSPORTE. AF_09/2024</v>
          </cell>
          <cell r="E948" t="str">
            <v>M3</v>
          </cell>
          <cell r="F948">
            <v>180.51</v>
          </cell>
        </row>
        <row r="949">
          <cell r="A949" t="str">
            <v>SINAPI 105690</v>
          </cell>
          <cell r="D949" t="str">
            <v>CONSTRUÇÃO DE BASE E SUB-BASE PARA PAVIMENTAÇÃO DE SOLO (PREDOMINANTEMENTE ARENOSO) BRITA - 50%-50% COM CIMENTO - 4%, MISTURA EM PISTA, COM ESPESSURA DE 10 CM - EXCLUSIVE ESCAVAÇÃO, CARGA E TRANSPORTE E SOLO. AF_09/2024</v>
          </cell>
          <cell r="E949" t="str">
            <v>M3</v>
          </cell>
          <cell r="F949">
            <v>185.3</v>
          </cell>
        </row>
        <row r="950">
          <cell r="A950" t="str">
            <v>SINAPI 100569</v>
          </cell>
          <cell r="D950" t="str">
            <v>CONSTRUÇÃO DE BASE E SUB-BASE PARA PAVIMENTAÇÃO DE SOLO (PREDOMINANTEMENTE ARENOSO) BRITA - 50%-50% COM CIMENTO - 4%, MISTURA EM PISTA, COM ESPESSURA DE 15 CM - EXCLUSIVE ESCAVAÇÃO, CARGA E TRANSPORTE E SOLO. AF_09/2024</v>
          </cell>
          <cell r="E950" t="str">
            <v>M3</v>
          </cell>
          <cell r="F950">
            <v>178.28</v>
          </cell>
        </row>
        <row r="951">
          <cell r="A951" t="str">
            <v>SINAPI 105699</v>
          </cell>
          <cell r="D951" t="str">
            <v>CONSTRUÇÃO DE BASE E SUB-BASE PARA PAVIMENTAÇÃO DE SOLO (PREDOMINANTEMENTE ARENOSO) BRITA - 50%-50% COM CIMENTO - 4%, MISTURA EM PISTA, COM ESPESSURA DE 20 CM - EXCLUSIVE ESCAVAÇÃO, CARGA E TRANSPORTE E SOLO. AF_09/2024</v>
          </cell>
          <cell r="E951" t="str">
            <v>M3</v>
          </cell>
          <cell r="F951">
            <v>174.75</v>
          </cell>
        </row>
        <row r="952">
          <cell r="A952" t="str">
            <v>SINAPI 105672</v>
          </cell>
          <cell r="D952" t="str">
            <v>CONSTRUÇÃO DE BASE E SUB-BASE PARA PAVIMENTAÇÃO DE SOLO (PREDOMINANTEMENTE ARENOSO) BRITA - 50%-50% COM CIMENTO - 4%, MISTURA EM USINA, COM ESPESSURA DE 10 CM - EXCLUSIVE CARGA E TRANSPORTE. AF_09/2024</v>
          </cell>
          <cell r="E952" t="str">
            <v>M3</v>
          </cell>
          <cell r="F952">
            <v>217.51</v>
          </cell>
        </row>
        <row r="953">
          <cell r="A953" t="str">
            <v>SINAPI 105678</v>
          </cell>
          <cell r="D953" t="str">
            <v>CONSTRUÇÃO DE BASE E SUB-BASE PARA PAVIMENTAÇÃO DE SOLO (PREDOMINANTEMENTE ARENOSO) BRITA - 50%-50% COM CIMENTO - 4%, MISTURA EM USINA, COM ESPESSURA DE 15 CM - EXCLUSIVE CARGA E TRANSPORTE. AF_09/2024</v>
          </cell>
          <cell r="E953" t="str">
            <v>M3</v>
          </cell>
          <cell r="F953">
            <v>214.16</v>
          </cell>
        </row>
        <row r="954">
          <cell r="A954" t="str">
            <v>SINAPI 105684</v>
          </cell>
          <cell r="D954" t="str">
            <v>CONSTRUÇÃO DE BASE E SUB-BASE PARA PAVIMENTAÇÃO DE SOLO (PREDOMINANTEMENTE ARENOSO) BRITA - 50%-50% COM CIMENTO - 4%, MISTURA EM USINA, COM ESPESSURA DE 20 CM - EXCLUSIVE CARGA E TRANSPORTE. AF_09/2024</v>
          </cell>
          <cell r="E954" t="str">
            <v>M3</v>
          </cell>
          <cell r="F954">
            <v>212.46</v>
          </cell>
        </row>
        <row r="955">
          <cell r="A955" t="str">
            <v>SINAPI 105691</v>
          </cell>
          <cell r="D955" t="str">
            <v>CONSTRUÇÃO DE BASE E SUB-BASE PARA PAVIMENTAÇÃO DE SOLO (PREDOMINANTEMENTE ARENOSO) BRITA - 50%-50% COM CIMENTO - 6%, MISTURA EM PISTA, COM ESPESSURA DE 10 CM - EXCLUSIVE ESCAVAÇÃO, CARGA E TRANSPORTE E SOLO. AF_09/2024</v>
          </cell>
          <cell r="E955" t="str">
            <v>M3</v>
          </cell>
          <cell r="F955">
            <v>216.73</v>
          </cell>
        </row>
        <row r="956">
          <cell r="A956" t="str">
            <v>SINAPI 100570</v>
          </cell>
          <cell r="D956" t="str">
            <v>CONSTRUÇÃO DE BASE E SUB-BASE PARA PAVIMENTAÇÃO DE SOLO (PREDOMINANTEMENTE ARENOSO) BRITA - 50%-50% COM CIMENTO - 6%, MISTURA EM PISTA, COM ESPESSURA DE 15 CM - EXCLUSIVE ESCAVAÇÃO, CARGA E TRANSPORTE E SOLO. AF_09/2024</v>
          </cell>
          <cell r="E956" t="str">
            <v>M3</v>
          </cell>
          <cell r="F956">
            <v>209.71</v>
          </cell>
        </row>
        <row r="957">
          <cell r="A957" t="str">
            <v>SINAPI 105700</v>
          </cell>
          <cell r="D957" t="str">
            <v>CONSTRUÇÃO DE BASE E SUB-BASE PARA PAVIMENTAÇÃO DE SOLO (PREDOMINANTEMENTE ARENOSO) BRITA - 50%-50% COM CIMENTO - 6%, MISTURA EM PISTA, COM ESPESSURA DE 20 CM - EXCLUSIVE ESCAVAÇÃO, CARGA E TRANSPORTE E SOLO. AF_09/2024</v>
          </cell>
          <cell r="E957" t="str">
            <v>M3</v>
          </cell>
          <cell r="F957">
            <v>206.18</v>
          </cell>
        </row>
        <row r="958">
          <cell r="A958" t="str">
            <v>SINAPI 105673</v>
          </cell>
          <cell r="D958" t="str">
            <v>CONSTRUÇÃO DE BASE E SUB-BASE PARA PAVIMENTAÇÃO DE SOLO (PREDOMINANTEMENTE ARENOSO) BRITA - 50%-50% COM CIMENTO - 6%, MISTURA EM USINA, COM ESPESSURA DE 10 CM - EXCLUSIVE CARGA E TRANSPORTE. AF_09/2024</v>
          </cell>
          <cell r="E958" t="str">
            <v>M3</v>
          </cell>
          <cell r="F958">
            <v>246.77</v>
          </cell>
        </row>
        <row r="959">
          <cell r="A959" t="str">
            <v>SINAPI 105679</v>
          </cell>
          <cell r="D959" t="str">
            <v>CONSTRUÇÃO DE BASE E SUB-BASE PARA PAVIMENTAÇÃO DE SOLO (PREDOMINANTEMENTE ARENOSO) BRITA - 50%-50% COM CIMENTO - 6%, MISTURA EM USINA, COM ESPESSURA DE 15 CM - EXCLUSIVE CARGA E TRANSPORTE. AF_09/2024</v>
          </cell>
          <cell r="E959" t="str">
            <v>M3</v>
          </cell>
          <cell r="F959">
            <v>243.42</v>
          </cell>
        </row>
        <row r="960">
          <cell r="A960" t="str">
            <v>SINAPI 105685</v>
          </cell>
          <cell r="D960" t="str">
            <v>CONSTRUÇÃO DE BASE E SUB-BASE PARA PAVIMENTAÇÃO DE SOLO (PREDOMINANTEMENTE ARENOSO) BRITA - 50%-50% COM CIMENTO - 6%, MISTURA EM USINA, COM ESPESSURA DE 20 CM - EXCLUSIVE CARGA E TRANSPORTE. AF_09/2024</v>
          </cell>
          <cell r="E960" t="str">
            <v>M3</v>
          </cell>
          <cell r="F960">
            <v>241.72</v>
          </cell>
        </row>
        <row r="961">
          <cell r="A961" t="str">
            <v>SINAPI 105692</v>
          </cell>
          <cell r="D961" t="str">
            <v>CONSTRUÇÃO DE BASE E SUB-BASE PARA PAVIMENTAÇÃO DE SOLO (PREDOMINANTEMENTE ARENOSO) BRITA - 50%-50% COM CIMENTO - 8%, MISTURA EM PISTA, COM ESPESSURA DE 10 CM - EXCLUSIVE ESCAVAÇÃO, CARGA E TRANSPORTE E SOLO. AF_09/2024</v>
          </cell>
          <cell r="E961" t="str">
            <v>M3</v>
          </cell>
          <cell r="F961">
            <v>247.71</v>
          </cell>
        </row>
        <row r="962">
          <cell r="A962" t="str">
            <v>SINAPI 100571</v>
          </cell>
          <cell r="D962" t="str">
            <v>CONSTRUÇÃO DE BASE E SUB-BASE PARA PAVIMENTAÇÃO DE SOLO (PREDOMINANTEMENTE ARENOSO) BRITA - 50%-50% COM CIMENTO - 8%, MISTURA EM PISTA, COM ESPESSURA DE 15 CM - EXCLUSIVE ESCAVAÇÃO, CARGA E TRANSPORTE E SOLO. AF_09/2024</v>
          </cell>
          <cell r="E962" t="str">
            <v>M3</v>
          </cell>
          <cell r="F962">
            <v>240.69</v>
          </cell>
        </row>
        <row r="963">
          <cell r="A963" t="str">
            <v>SINAPI 105701</v>
          </cell>
          <cell r="D963" t="str">
            <v>CONSTRUÇÃO DE BASE E SUB-BASE PARA PAVIMENTAÇÃO DE SOLO (PREDOMINANTEMENTE ARENOSO) BRITA - 50%-50% COM CIMENTO - 8%, MISTURA EM PISTA, COM ESPESSURA DE 20 CM - EXCLUSIVE ESCAVAÇÃO, CARGA E TRANSPORTE E SOLO. AF_09/2024</v>
          </cell>
          <cell r="E963" t="str">
            <v>M3</v>
          </cell>
          <cell r="F963">
            <v>237.16</v>
          </cell>
        </row>
        <row r="964">
          <cell r="A964" t="str">
            <v>SINAPI 105674</v>
          </cell>
          <cell r="D964" t="str">
            <v>CONSTRUÇÃO DE BASE E SUB-BASE PARA PAVIMENTAÇÃO DE SOLO (PREDOMINANTEMENTE ARENOSO) BRITA - 50%-50% COM CIMENTO - 8%, MISTURA EM USINA, COM ESPESSURA DE 10 CM - EXCLUSIVE CARGA E TRANSPORTE. AF_09/2024</v>
          </cell>
          <cell r="E964" t="str">
            <v>M3</v>
          </cell>
          <cell r="F964">
            <v>276.01</v>
          </cell>
        </row>
        <row r="965">
          <cell r="A965" t="str">
            <v>SINAPI 105680</v>
          </cell>
          <cell r="D965" t="str">
            <v>CONSTRUÇÃO DE BASE E SUB-BASE PARA PAVIMENTAÇÃO DE SOLO (PREDOMINANTEMENTE ARENOSO) BRITA - 50%-50% COM CIMENTO - 8%, MISTURA EM USINA, COM ESPESSURA DE 15 CM - EXCLUSIVE CARGA E TRANSPORTE. AF_09/2024</v>
          </cell>
          <cell r="E965" t="str">
            <v>M3</v>
          </cell>
          <cell r="F965">
            <v>272.66000000000003</v>
          </cell>
        </row>
        <row r="966">
          <cell r="A966" t="str">
            <v>SINAPI 105686</v>
          </cell>
          <cell r="D966" t="str">
            <v>CONSTRUÇÃO DE BASE E SUB-BASE PARA PAVIMENTAÇÃO DE SOLO (PREDOMINANTEMENTE ARENOSO) BRITA - 50%-50% COM CIMENTO - 8%, MISTURA EM USINA, COM ESPESSURA DE 20 CM - EXCLUSIVE CARGA E TRANSPORTE. AF_09/2024</v>
          </cell>
          <cell r="E966" t="str">
            <v>M3</v>
          </cell>
          <cell r="F966">
            <v>270.95999999999998</v>
          </cell>
        </row>
        <row r="967">
          <cell r="A967" t="str">
            <v>SINAPI 105718</v>
          </cell>
          <cell r="D967" t="str">
            <v>CONSTRUÇÃO DE BASE E SUB-BASE PARA PAVIMENTAÇÃO DE SOLO (PREDOMINANTEMENTE ARENOSO) BRITA - 50%-50%, MISTURA EM PISTA, COM ESPESSURA DE 10 CM - EXCLUSIVE ESCAVAÇÃO, CARGA E TRANSPORTE E SOLO. AF_09/2024</v>
          </cell>
          <cell r="E967" t="str">
            <v>M3</v>
          </cell>
          <cell r="F967">
            <v>118.19</v>
          </cell>
        </row>
        <row r="968">
          <cell r="A968" t="str">
            <v>SINAPI 100565</v>
          </cell>
          <cell r="D968" t="str">
            <v>CONSTRUÇÃO DE BASE E SUB-BASE PARA PAVIMENTAÇÃO DE SOLO (PREDOMINANTEMENTE ARENOSO) BRITA - 50%-50%, MISTURA EM PISTA, COM ESPESSURA DE 15 CM - EXCLUSIVE ESCAVAÇÃO, CARGA E TRANSPORTE E SOLO. AF_09/2024</v>
          </cell>
          <cell r="E968" t="str">
            <v>M3</v>
          </cell>
          <cell r="F968">
            <v>111.17</v>
          </cell>
        </row>
        <row r="969">
          <cell r="A969" t="str">
            <v>SINAPI 105581</v>
          </cell>
          <cell r="D969" t="str">
            <v>CONSTRUÇÃO DE BASE E SUB-BASE PARA PAVIMENTAÇÃO DE SOLO (PREDOMINANTEMENTE ARENOSO) BRITA - 50%-50%, MISTURA EM PISTA, COM ESPESSURA DE 20 CM - EXCLUSIVE ESCAVAÇÃO, CARGA E TRANSPORTE E SOLO. AF_09/2024</v>
          </cell>
          <cell r="E969" t="str">
            <v>M3</v>
          </cell>
          <cell r="F969">
            <v>107.65</v>
          </cell>
        </row>
        <row r="970">
          <cell r="A970" t="str">
            <v>SINAPI 105713</v>
          </cell>
          <cell r="D970" t="str">
            <v>CONSTRUÇÃO DE BASE E SUB-BASE PARA PAVIMENTAÇÃO DE SOLO (PREDOMINANTEMENTE ARENOSO) BRITA - 50%-50%, MISTURA EM USINA, COM ESPESSURA DE 10 CM - EXCLUSIVE CARGA E TRANSPORTE. AF_09/2024</v>
          </cell>
          <cell r="E970" t="str">
            <v>M3</v>
          </cell>
          <cell r="F970">
            <v>159.02000000000001</v>
          </cell>
        </row>
        <row r="971">
          <cell r="A971" t="str">
            <v>SINAPI 105714</v>
          </cell>
          <cell r="D971" t="str">
            <v>CONSTRUÇÃO DE BASE E SUB-BASE PARA PAVIMENTAÇÃO DE SOLO (PREDOMINANTEMENTE ARENOSO) BRITA - 50%-50%, MISTURA EM USINA, COM ESPESSURA DE 15 CM - EXCLUSIVE CARGA E TRANSPORTE. AF_09/2024</v>
          </cell>
          <cell r="E971" t="str">
            <v>M3</v>
          </cell>
          <cell r="F971">
            <v>155.66999999999999</v>
          </cell>
        </row>
        <row r="972">
          <cell r="A972" t="str">
            <v>SINAPI 105716</v>
          </cell>
          <cell r="D972" t="str">
            <v>CONSTRUÇÃO DE BASE E SUB-BASE PARA PAVIMENTAÇÃO DE SOLO (PREDOMINANTEMENTE ARENOSO) BRITA - 50%-50%, MISTURA EM USINA, COM ESPESSURA DE 20 CM - EXCLUSIVE CARGA E TRANSPORTE. AF_09/2024</v>
          </cell>
          <cell r="E972" t="str">
            <v>M3</v>
          </cell>
          <cell r="F972">
            <v>153.97</v>
          </cell>
        </row>
        <row r="973">
          <cell r="A973" t="str">
            <v>SINAPI 105624</v>
          </cell>
          <cell r="D973" t="str">
            <v>CONSTRUÇÃO DE BASE E SUB-BASE PARA PAVIMENTAÇÃO DE SOLO (PREDOMINANTEMENTE ARENOSO) COM CIMENTO - 6%, MISTURA EM PISTA, COM ESPESSURA DE 10 CM - EXCLUSIVE ESCAVAÇÃO, CARGA E TRANSPORTE E SOLO. AF_09/2024</v>
          </cell>
          <cell r="E973" t="str">
            <v>M3</v>
          </cell>
          <cell r="F973">
            <v>122.87</v>
          </cell>
        </row>
        <row r="974">
          <cell r="A974" t="str">
            <v>SINAPI 96391</v>
          </cell>
          <cell r="D974" t="str">
            <v>CONSTRUÇÃO DE BASE E SUB-BASE PARA PAVIMENTAÇÃO DE SOLO (PREDOMINANTEMENTE ARENOSO) COM CIMENTO - 6%, MISTURA EM PISTA, COM ESPESSURA DE 15 CM - EXCLUSIVE ESCAVAÇÃO, CARGA E TRANSPORTE E SOLO. AF_09/2024</v>
          </cell>
          <cell r="E974" t="str">
            <v>M3</v>
          </cell>
          <cell r="F974">
            <v>117.2</v>
          </cell>
        </row>
        <row r="975">
          <cell r="A975" t="str">
            <v>SINAPI 105632</v>
          </cell>
          <cell r="D975" t="str">
            <v>CONSTRUÇÃO DE BASE E SUB-BASE PARA PAVIMENTAÇÃO DE SOLO (PREDOMINANTEMENTE ARENOSO) COM CIMENTO - 6%, MISTURA EM PISTA, COM ESPESSURA DE 20 CM - EXCLUSIVE ESCAVAÇÃO, CARGA E TRANSPORTE E SOLO. AF_09/2024</v>
          </cell>
          <cell r="E975" t="str">
            <v>M3</v>
          </cell>
          <cell r="F975">
            <v>116.32</v>
          </cell>
        </row>
        <row r="976">
          <cell r="A976" t="str">
            <v>SINAPI 105601</v>
          </cell>
          <cell r="D976" t="str">
            <v>CONSTRUÇÃO DE BASE E SUB-BASE PARA PAVIMENTAÇÃO DE SOLO (PREDOMINANTEMENTE ARENOSO) COM CIMENTO - 6%, MISTURA EM USINA, COM ESPESSURA DE 10 CM - EXCLUSIVE CARGA E TRANSPORTE. AF_09/2024</v>
          </cell>
          <cell r="E976" t="str">
            <v>M3</v>
          </cell>
          <cell r="F976">
            <v>115.51</v>
          </cell>
        </row>
        <row r="977">
          <cell r="A977" t="str">
            <v>SINAPI 105609</v>
          </cell>
          <cell r="D977" t="str">
            <v>CONSTRUÇÃO DE BASE E SUB-BASE PARA PAVIMENTAÇÃO DE SOLO (PREDOMINANTEMENTE ARENOSO) COM CIMENTO - 6%, MISTURA EM USINA, COM ESPESSURA DE 15 CM - EXCLUSIVE CARGA E TRANSPORTE. AF_09/2024</v>
          </cell>
          <cell r="E977" t="str">
            <v>M3</v>
          </cell>
          <cell r="F977">
            <v>113.33</v>
          </cell>
        </row>
        <row r="978">
          <cell r="A978" t="str">
            <v>SINAPI 105617</v>
          </cell>
          <cell r="D978" t="str">
            <v>CONSTRUÇÃO DE BASE E SUB-BASE PARA PAVIMENTAÇÃO DE SOLO (PREDOMINANTEMENTE ARENOSO) COM CIMENTO - 6%, MISTURA EM USINA, COM ESPESSURA DE 20 CM - EXCLUSIVE CARGA E TRANSPORTE. AF_09/2024</v>
          </cell>
          <cell r="E978" t="str">
            <v>M3</v>
          </cell>
          <cell r="F978">
            <v>111.77</v>
          </cell>
        </row>
        <row r="979">
          <cell r="A979" t="str">
            <v>SINAPI 105625</v>
          </cell>
          <cell r="D979" t="str">
            <v>CONSTRUÇÃO DE BASE E SUB-BASE PARA PAVIMENTAÇÃO DE SOLO (PREDOMINANTEMENTE ARENOSO) COM CIMENTO - 8%, MISTURA EM PISTA, COM ESPESSURA DE 10 CM - EXCLUSIVE ESCAVAÇÃO, CARGA E TRANSPORTE E SOLO. AF_09/2024</v>
          </cell>
          <cell r="E979" t="str">
            <v>M3</v>
          </cell>
          <cell r="F979">
            <v>155.6</v>
          </cell>
        </row>
        <row r="980">
          <cell r="A980" t="str">
            <v>SINAPI 96392</v>
          </cell>
          <cell r="D980" t="str">
            <v>CONSTRUÇÃO DE BASE E SUB-BASE PARA PAVIMENTAÇÃO DE SOLO (PREDOMINANTEMENTE ARENOSO) COM CIMENTO - 8%, MISTURA EM PISTA, COM ESPESSURA DE 15 CM - EXCLUSIVE ESCAVAÇÃO, CARGA E TRANSPORTE E SOLO. AF_09/2024</v>
          </cell>
          <cell r="E980" t="str">
            <v>M3</v>
          </cell>
          <cell r="F980">
            <v>149.93</v>
          </cell>
        </row>
        <row r="981">
          <cell r="A981" t="str">
            <v>SINAPI 105633</v>
          </cell>
          <cell r="D981" t="str">
            <v>CONSTRUÇÃO DE BASE E SUB-BASE PARA PAVIMENTAÇÃO DE SOLO (PREDOMINANTEMENTE ARENOSO) COM CIMENTO - 8%, MISTURA EM PISTA, COM ESPESSURA DE 20 CM - EXCLUSIVE ESCAVAÇÃO, CARGA E TRANSPORTE E SOLO. AF_09/2024</v>
          </cell>
          <cell r="E981" t="str">
            <v>M3</v>
          </cell>
          <cell r="F981">
            <v>149.05000000000001</v>
          </cell>
        </row>
        <row r="982">
          <cell r="A982" t="str">
            <v>SINAPI 105602</v>
          </cell>
          <cell r="D982" t="str">
            <v>CONSTRUÇÃO DE BASE E SUB-BASE PARA PAVIMENTAÇÃO DE SOLO (PREDOMINANTEMENTE ARENOSO) COM CIMENTO - 8%, MISTURA EM USINA, COM ESPESSURA DE 10 CM - EXCLUSIVE CARGA E TRANSPORTE. AF_09/2024</v>
          </cell>
          <cell r="E982" t="str">
            <v>M3</v>
          </cell>
          <cell r="F982">
            <v>147.41</v>
          </cell>
        </row>
        <row r="983">
          <cell r="A983" t="str">
            <v>SINAPI 105610</v>
          </cell>
          <cell r="D983" t="str">
            <v>CONSTRUÇÃO DE BASE E SUB-BASE PARA PAVIMENTAÇÃO DE SOLO (PREDOMINANTEMENTE ARENOSO) COM CIMENTO - 8%, MISTURA EM USINA, COM ESPESSURA DE 15 CM - EXCLUSIVE CARGA E TRANSPORTE. AF_09/2024</v>
          </cell>
          <cell r="E983" t="str">
            <v>M3</v>
          </cell>
          <cell r="F983">
            <v>145.22999999999999</v>
          </cell>
        </row>
        <row r="984">
          <cell r="A984" t="str">
            <v>SINAPI 105618</v>
          </cell>
          <cell r="D984" t="str">
            <v>CONSTRUÇÃO DE BASE E SUB-BASE PARA PAVIMENTAÇÃO DE SOLO (PREDOMINANTEMENTE ARENOSO) COM CIMENTO - 8%, MISTURA EM USINA, COM ESPESSURA DE 20 CM - EXCLUSIVE CARGA E TRANSPORTE. AF_09/2024</v>
          </cell>
          <cell r="E984" t="str">
            <v>M3</v>
          </cell>
          <cell r="F984">
            <v>143.66999999999999</v>
          </cell>
        </row>
        <row r="985">
          <cell r="A985" t="str">
            <v>SINAPI 105571</v>
          </cell>
          <cell r="D985" t="str">
            <v>CONSTRUÇÃO DE BASE E SUB-BASE PARA PAVIMENTAÇÃO DE SOLO (PREDOMINANTEMENTE ARENOSO) MELHORADO COM CIMENTO - 2%, MISTURA EM PISTA, COM ESPESSURA DE 10 CM - EXCLUSIVE ESCAVAÇÃO, CARGA E TRANSPORTE E SOLO. AF_09/2024</v>
          </cell>
          <cell r="E985" t="str">
            <v>M3</v>
          </cell>
          <cell r="F985">
            <v>55.62</v>
          </cell>
        </row>
        <row r="986">
          <cell r="A986" t="str">
            <v>SINAPI 96389</v>
          </cell>
          <cell r="D986" t="str">
            <v>CONSTRUÇÃO DE BASE E SUB-BASE PARA PAVIMENTAÇÃO DE SOLO (PREDOMINANTEMENTE ARENOSO) MELHORADO COM CIMENTO - 2%, MISTURA EM PISTA, COM ESPESSURA DE 15 CM - EXCLUSIVE ESCAVAÇÃO, CARGA E TRANSPORTE E SOLO. AF_09/2024</v>
          </cell>
          <cell r="E986" t="str">
            <v>M3</v>
          </cell>
          <cell r="F986">
            <v>49.95</v>
          </cell>
        </row>
        <row r="987">
          <cell r="A987" t="str">
            <v>SINAPI 105575</v>
          </cell>
          <cell r="D987" t="str">
            <v>CONSTRUÇÃO DE BASE E SUB-BASE PARA PAVIMENTAÇÃO DE SOLO (PREDOMINANTEMENTE ARENOSO) MELHORADO COM CIMENTO - 2%, MISTURA EM PISTA, COM ESPESSURA DE 20 CM - EXCLUSIVE ESCAVAÇÃO, CARGA E TRANSPORTE E SOLO. AF_09/2024</v>
          </cell>
          <cell r="E987" t="str">
            <v>M3</v>
          </cell>
          <cell r="F987">
            <v>49.07</v>
          </cell>
        </row>
        <row r="988">
          <cell r="A988" t="str">
            <v>SINAPI 105599</v>
          </cell>
          <cell r="D988" t="str">
            <v>CONSTRUÇÃO DE BASE E SUB-BASE PARA PAVIMENTAÇÃO DE SOLO (PREDOMINANTEMENTE ARENOSO) MELHORADO COM CIMENTO - 2%, MISTURA EM USINA, COM ESPESSURA DE 10 CM - EXCLUSIVE CARGA E TRANSPORTE. AF_09/2024</v>
          </cell>
          <cell r="E988" t="str">
            <v>M3</v>
          </cell>
          <cell r="F988">
            <v>51.71</v>
          </cell>
        </row>
        <row r="989">
          <cell r="A989" t="str">
            <v>SINAPI 105607</v>
          </cell>
          <cell r="D989" t="str">
            <v>CONSTRUÇÃO DE BASE E SUB-BASE PARA PAVIMENTAÇÃO DE SOLO (PREDOMINANTEMENTE ARENOSO) MELHORADO COM CIMENTO - 2%, MISTURA EM USINA, COM ESPESSURA DE 15 CM - EXCLUSIVE CARGA E TRANSPORTE. AF_09/2024</v>
          </cell>
          <cell r="E989" t="str">
            <v>M3</v>
          </cell>
          <cell r="F989">
            <v>49.53</v>
          </cell>
        </row>
        <row r="990">
          <cell r="A990" t="str">
            <v>SINAPI 105615</v>
          </cell>
          <cell r="D990" t="str">
            <v>CONSTRUÇÃO DE BASE E SUB-BASE PARA PAVIMENTAÇÃO DE SOLO (PREDOMINANTEMENTE ARENOSO) MELHORADO COM CIMENTO - 2%, MISTURA EM USINA, COM ESPESSURA DE 20 CM - EXCLUSIVE CARGA E TRANSPORTE. AF_09/2024</v>
          </cell>
          <cell r="E990" t="str">
            <v>M3</v>
          </cell>
          <cell r="F990">
            <v>47.97</v>
          </cell>
        </row>
        <row r="991">
          <cell r="A991" t="str">
            <v>SINAPI 105623</v>
          </cell>
          <cell r="D991" t="str">
            <v>CONSTRUÇÃO DE BASE E SUB-BASE PARA PAVIMENTAÇÃO DE SOLO (PREDOMINANTEMENTE ARENOSO) MELHORADO COM CIMENTO - 4%, MISTURA EM PISTA, COM ESPESSURA DE 10 CM - EXCLUSIVE ESCAVAÇÃO, CARGA E TRANSPORTE E SOLO. AF_09/2024</v>
          </cell>
          <cell r="E991" t="str">
            <v>M3</v>
          </cell>
          <cell r="F991">
            <v>89.7</v>
          </cell>
        </row>
        <row r="992">
          <cell r="A992" t="str">
            <v>SINAPI 96390</v>
          </cell>
          <cell r="D992" t="str">
            <v>CONSTRUÇÃO DE BASE E SUB-BASE PARA PAVIMENTAÇÃO DE SOLO (PREDOMINANTEMENTE ARENOSO) MELHORADO COM CIMENTO - 4%, MISTURA EM PISTA, COM ESPESSURA DE 15 CM - EXCLUSIVE ESCAVAÇÃO, CARGA E TRANSPORTE E SOLO. AF_09/2024</v>
          </cell>
          <cell r="E992" t="str">
            <v>M3</v>
          </cell>
          <cell r="F992">
            <v>84.03</v>
          </cell>
        </row>
        <row r="993">
          <cell r="A993" t="str">
            <v>SINAPI 105631</v>
          </cell>
          <cell r="D993" t="str">
            <v>CONSTRUÇÃO DE BASE E SUB-BASE PARA PAVIMENTAÇÃO DE SOLO (PREDOMINANTEMENTE ARENOSO) MELHORADO COM CIMENTO - 4%, MISTURA EM PISTA, COM ESPESSURA DE 20 CM - EXCLUSIVE ESCAVAÇÃO, CARGA E TRANSPORTE E SOLO. AF_09/2024</v>
          </cell>
          <cell r="E993" t="str">
            <v>M3</v>
          </cell>
          <cell r="F993">
            <v>83.15</v>
          </cell>
        </row>
        <row r="994">
          <cell r="A994" t="str">
            <v>SINAPI 105600</v>
          </cell>
          <cell r="D994" t="str">
            <v>CONSTRUÇÃO DE BASE E SUB-BASE PARA PAVIMENTAÇÃO DE SOLO (PREDOMINANTEMENTE ARENOSO) MELHORADO COM CIMENTO - 4%, MISTURA EM USINA, COM ESPESSURA DE 10 CM - EXCLUSIVE CARGA E TRANSPORTE. AF_09/2024</v>
          </cell>
          <cell r="E994" t="str">
            <v>M3</v>
          </cell>
          <cell r="F994">
            <v>83.6</v>
          </cell>
        </row>
        <row r="995">
          <cell r="A995" t="str">
            <v>SINAPI 105608</v>
          </cell>
          <cell r="D995" t="str">
            <v>CONSTRUÇÃO DE BASE E SUB-BASE PARA PAVIMENTAÇÃO DE SOLO (PREDOMINANTEMENTE ARENOSO) MELHORADO COM CIMENTO - 4%, MISTURA EM USINA, COM ESPESSURA DE 15 CM - EXCLUSIVE CARGA E TRANSPORTE. AF_09/2024</v>
          </cell>
          <cell r="E995" t="str">
            <v>M3</v>
          </cell>
          <cell r="F995">
            <v>81.42</v>
          </cell>
        </row>
        <row r="996">
          <cell r="A996" t="str">
            <v>SINAPI 105616</v>
          </cell>
          <cell r="D996" t="str">
            <v>CONSTRUÇÃO DE BASE E SUB-BASE PARA PAVIMENTAÇÃO DE SOLO (PREDOMINANTEMENTE ARENOSO) MELHORADO COM CIMENTO - 4%, MISTURA EM USINA, COM ESPESSURA DE 20 CM - EXCLUSIVE CARGA E TRANSPORTE. AF_09/2024</v>
          </cell>
          <cell r="E996" t="str">
            <v>M3</v>
          </cell>
          <cell r="F996">
            <v>79.86</v>
          </cell>
        </row>
        <row r="997">
          <cell r="A997" t="str">
            <v>SINAPI 105585</v>
          </cell>
          <cell r="D997" t="str">
            <v>CONSTRUÇÃO DE BASE E SUB-BASE PARA PAVIMENTAÇÃO DE SOLO (PREDOMINANTEMENTE ARGILOSO) BRITA - 40%-60%, MISTURA EM PISTA, COM ESPESSURA DE 10 CM - EXCLUSIVE ESCAVAÇÃO, CARGA E TRANSPORTE E SOLO. AF_09/2024</v>
          </cell>
          <cell r="E997" t="str">
            <v>M3</v>
          </cell>
          <cell r="F997">
            <v>143.5</v>
          </cell>
        </row>
        <row r="998">
          <cell r="A998" t="str">
            <v>SINAPI 100572</v>
          </cell>
          <cell r="D998" t="str">
            <v>CONSTRUÇÃO DE BASE E SUB-BASE PARA PAVIMENTAÇÃO DE SOLO (PREDOMINANTEMENTE ARGILOSO) BRITA - 40%-60%, MISTURA EM PISTA, COM ESPESSURA DE 15 CM - EXCLUSIVE ESCAVAÇÃO, CARGA E TRANSPORTE E SOLO. AF_09/2024</v>
          </cell>
          <cell r="E998" t="str">
            <v>M3</v>
          </cell>
          <cell r="F998">
            <v>133.88</v>
          </cell>
        </row>
        <row r="999">
          <cell r="A999" t="str">
            <v>SINAPI 105588</v>
          </cell>
          <cell r="D999" t="str">
            <v>CONSTRUÇÃO DE BASE E SUB-BASE PARA PAVIMENTAÇÃO DE SOLO (PREDOMINANTEMENTE ARGILOSO) BRITA - 40%-60%, MISTURA EM PISTA, COM ESPESSURA DE 20 CM - EXCLUSIVE ESCAVAÇÃO, CARGA E TRANSPORTE E SOLO. AF_09/2024</v>
          </cell>
          <cell r="E999" t="str">
            <v>M3</v>
          </cell>
          <cell r="F999">
            <v>132.91999999999999</v>
          </cell>
        </row>
        <row r="1000">
          <cell r="A1000" t="str">
            <v>SINAPI 105583</v>
          </cell>
          <cell r="D1000" t="str">
            <v>CONSTRUÇÃO DE BASE E SUB-BASE PARA PAVIMENTAÇÃO DE SOLO (PREDOMINANTEMENTE ARGILOSO) BRITA - 40%-60%, MISTURA EM USINA, COM ESPESSURA DE 10 CM - EXCLUSIVE CARGA E TRANSPORTE. AF_09/2024</v>
          </cell>
          <cell r="E1000" t="str">
            <v>M3</v>
          </cell>
          <cell r="F1000">
            <v>191.4</v>
          </cell>
        </row>
        <row r="1001">
          <cell r="A1001" t="str">
            <v>SINAPI 105719</v>
          </cell>
          <cell r="D1001" t="str">
            <v>CONSTRUÇÃO DE BASE E SUB-BASE PARA PAVIMENTAÇÃO DE SOLO (PREDOMINANTEMENTE ARGILOSO) BRITA - 40%-60%, MISTURA EM USINA, COM ESPESSURA DE 15 CM - EXCLUSIVE CARGA E TRANSPORTE. AF_09/2024</v>
          </cell>
          <cell r="E1001" t="str">
            <v>M3</v>
          </cell>
          <cell r="F1001">
            <v>186.11</v>
          </cell>
        </row>
        <row r="1002">
          <cell r="A1002" t="str">
            <v>SINAPI 105721</v>
          </cell>
          <cell r="D1002" t="str">
            <v>CONSTRUÇÃO DE BASE E SUB-BASE PARA PAVIMENTAÇÃO DE SOLO (PREDOMINANTEMENTE ARGILOSO) BRITA - 40%-60%, MISTURA EM USINA, COM ESPESSURA DE 20 CM - EXCLUSIVE CARGA E TRANSPORTE. AF_09/2024</v>
          </cell>
          <cell r="E1002" t="str">
            <v>M3</v>
          </cell>
          <cell r="F1002">
            <v>186.34</v>
          </cell>
        </row>
        <row r="1003">
          <cell r="A1003" t="str">
            <v>SINAPI 105592</v>
          </cell>
          <cell r="D1003" t="str">
            <v>CONSTRUÇÃO DE BASE E SUB-BASE PARA PAVIMENTAÇÃO DE SOLO (PREDOMINANTEMENTE ARGILOSO) BRITA - 50%-50%, MISTURA EM PISTA, COM ESPESSURA DE 10 CM - EXCLUSIVE ESCAVAÇÃO, CARGA E TRANSPORTE E SOLO. AF_09/2024</v>
          </cell>
          <cell r="E1003" t="str">
            <v>M3</v>
          </cell>
          <cell r="F1003">
            <v>126.04</v>
          </cell>
        </row>
        <row r="1004">
          <cell r="A1004" t="str">
            <v>SINAPI 100573</v>
          </cell>
          <cell r="D1004" t="str">
            <v>CONSTRUÇÃO DE BASE E SUB-BASE PARA PAVIMENTAÇÃO DE SOLO (PREDOMINANTEMENTE ARGILOSO) BRITA - 50%-50%, MISTURA EM PISTA, COM ESPESSURA DE 15 CM - EXCLUSIVE ESCAVAÇÃO, CARGA E TRANSPORTE E SOLO. AF_09/2024</v>
          </cell>
          <cell r="E1004" t="str">
            <v>M3</v>
          </cell>
          <cell r="F1004">
            <v>116.42</v>
          </cell>
        </row>
        <row r="1005">
          <cell r="A1005" t="str">
            <v>SINAPI 105595</v>
          </cell>
          <cell r="D1005" t="str">
            <v>CONSTRUÇÃO DE BASE E SUB-BASE PARA PAVIMENTAÇÃO DE SOLO (PREDOMINANTEMENTE ARGILOSO) BRITA - 50%-50%, MISTURA EM PISTA, COM ESPESSURA DE 20 CM - EXCLUSIVE ESCAVAÇÃO, CARGA E TRANSPORTE E SOLO. AF_09/2024</v>
          </cell>
          <cell r="E1005" t="str">
            <v>M3</v>
          </cell>
          <cell r="F1005">
            <v>115.46</v>
          </cell>
        </row>
        <row r="1006">
          <cell r="A1006" t="str">
            <v>SINAPI 105590</v>
          </cell>
          <cell r="D1006" t="str">
            <v>CONSTRUÇÃO DE BASE E SUB-BASE PARA PAVIMENTAÇÃO DE SOLO (PREDOMINANTEMENTE ARGILOSO) BRITA - 50%-50%, MISTURA EM USINA, COM ESPESSURA DE 10 CM - EXCLUSIVE CARGA E TRANSPORTE. AF_09/2024</v>
          </cell>
          <cell r="E1006" t="str">
            <v>M3</v>
          </cell>
          <cell r="F1006">
            <v>164.86</v>
          </cell>
        </row>
        <row r="1007">
          <cell r="A1007" t="str">
            <v>SINAPI 105723</v>
          </cell>
          <cell r="D1007" t="str">
            <v>CONSTRUÇÃO DE BASE E SUB-BASE PARA PAVIMENTAÇÃO DE SOLO (PREDOMINANTEMENTE ARGILOSO) BRITA - 50%-50%, MISTURA EM USINA, COM ESPESSURA DE 15 CM - EXCLUSIVE CARGA E TRANSPORTE. AF_09/2024</v>
          </cell>
          <cell r="E1007" t="str">
            <v>M3</v>
          </cell>
          <cell r="F1007">
            <v>159.57</v>
          </cell>
        </row>
        <row r="1008">
          <cell r="A1008" t="str">
            <v>SINAPI 105725</v>
          </cell>
          <cell r="D1008" t="str">
            <v>CONSTRUÇÃO DE BASE E SUB-BASE PARA PAVIMENTAÇÃO DE SOLO (PREDOMINANTEMENTE ARGILOSO) BRITA - 50%-50%, MISTURA EM USINA, COM ESPESSURA DE 20 CM - EXCLUSIVE CARGA E TRANSPORTE. AF_09/2024</v>
          </cell>
          <cell r="E1008" t="str">
            <v>M3</v>
          </cell>
          <cell r="F1008">
            <v>159.80000000000001</v>
          </cell>
        </row>
        <row r="1009">
          <cell r="A1009" t="str">
            <v>SINAPI 105566</v>
          </cell>
          <cell r="D1009" t="str">
            <v>CONSTRUÇÃO DE BASE E SUB-BASE PARA PAVIMENTAÇÃO DE SOLO DE COMPORTAMENTO LATERÍTICO (ARENOSO), COM ESPESSURA DE 10 CM - EXCLUSIVE ESCAVAÇÃO, CARGA E TRANSPORTE E SOLO. AF_09/2024</v>
          </cell>
          <cell r="E1009" t="str">
            <v>M3</v>
          </cell>
          <cell r="F1009">
            <v>10.99</v>
          </cell>
        </row>
        <row r="1010">
          <cell r="A1010" t="str">
            <v>SINAPI 96388</v>
          </cell>
          <cell r="D1010" t="str">
            <v>CONSTRUÇÃO DE BASE E SUB-BASE PARA PAVIMENTAÇÃO DE SOLO DE COMPORTAMENTO LATERÍTICO (ARENOSO), COM ESPESSURA DE 15 CM - EXCLUSIVE ESCAVAÇÃO, CARGA E TRANSPORTE E SOLO. AF_09/2024</v>
          </cell>
          <cell r="E1010" t="str">
            <v>M3</v>
          </cell>
          <cell r="F1010">
            <v>8.81</v>
          </cell>
        </row>
        <row r="1011">
          <cell r="A1011" t="str">
            <v>SINAPI 105569</v>
          </cell>
          <cell r="D1011" t="str">
            <v>CONSTRUÇÃO DE BASE E SUB-BASE PARA PAVIMENTAÇÃO DE SOLO DE COMPORTAMENTO LATERÍTICO (ARENOSO), COM ESPESSURA DE 20 CM - EXCLUSIVE ESCAVAÇÃO, CARGA E TRANSPORTE E SOLO. AF_09/2024</v>
          </cell>
          <cell r="E1011" t="str">
            <v>M3</v>
          </cell>
          <cell r="F1011">
            <v>7.32</v>
          </cell>
        </row>
        <row r="1012">
          <cell r="A1012" t="str">
            <v>SINAPI 101767</v>
          </cell>
          <cell r="D1012" t="str">
            <v>CONSTRUÇÃO DE BASE E SUB-BASE PARA PAVIMENTAÇÃO DE SOLO ESTABILIZADO GRANULOMETRICAMENTE COM MISTURA DE SOLOS EM PISTA - EXCLUSIVE SOLO, ESCAVAÇÃO, CARGA E TRANSPORTE. AF_09/2024</v>
          </cell>
          <cell r="E1012" t="str">
            <v>M3</v>
          </cell>
          <cell r="F1012">
            <v>29.46</v>
          </cell>
        </row>
        <row r="1013">
          <cell r="A1013" t="str">
            <v>SINAPI 101768</v>
          </cell>
          <cell r="D1013" t="str">
            <v>CONSTRUÇÃO DE BASE E SUB-BASE PARA PAVIMENTAÇÃO DE SOLO ESTABILIZADO GRANULOMETRICAMENTE SEM MISTURA DE SOLOS - EXCLUSIVE SOLO, ESCAVAÇÃO, CARGA E TRANSPORTE. AF_09/2024</v>
          </cell>
          <cell r="E1013" t="str">
            <v>M3</v>
          </cell>
          <cell r="F1013">
            <v>25.49</v>
          </cell>
        </row>
        <row r="1014">
          <cell r="A1014" t="str">
            <v>SINAPI 100574</v>
          </cell>
          <cell r="D1014" t="str">
            <v>ESPALHAMENTO DE MATERIAL COM TRATOR DE ESTEIRAS. AF_09/2024</v>
          </cell>
          <cell r="E1014" t="str">
            <v>M3</v>
          </cell>
          <cell r="F1014">
            <v>1.45</v>
          </cell>
        </row>
        <row r="1015">
          <cell r="A1015" t="str">
            <v>SINAPI 102470</v>
          </cell>
          <cell r="D1015" t="str">
            <v>EXECUÇÃO DE IMPRIMAÇÃO COM ASFALTO DILUÍDO CM-30, PARA OBRAS DE CONSTRUÇÃO DE PAVIMENTOS. AF_09/2024</v>
          </cell>
          <cell r="E1015" t="str">
            <v>M2</v>
          </cell>
          <cell r="F1015">
            <v>0</v>
          </cell>
        </row>
        <row r="1016">
          <cell r="A1016" t="str">
            <v>SINAPI 105756</v>
          </cell>
          <cell r="D1016" t="str">
            <v>EXECUÇÃO DE IMPRIMAÇÃO COM ASFALTO DILUÍDO CM-30, PARA OBRAS DE RECONSTRUÇÃO DE PAVIMENTOS. AF_09/2024</v>
          </cell>
          <cell r="E1016" t="str">
            <v>M2</v>
          </cell>
          <cell r="F1016">
            <v>0</v>
          </cell>
        </row>
        <row r="1017">
          <cell r="A1017" t="str">
            <v>SINAPI 104375</v>
          </cell>
          <cell r="D1017" t="str">
            <v>EXECUÇÃO DE PINTURA DE LIGAÇÃO COM EMULSÃO ASFÁLTICA RR-2C, PARA OBRAS DE CONSTRUÇÃO DE PAVIMENTOS. AF_09/2024</v>
          </cell>
          <cell r="E1017" t="str">
            <v>M2</v>
          </cell>
          <cell r="F1017">
            <v>0</v>
          </cell>
        </row>
        <row r="1018">
          <cell r="A1018" t="str">
            <v>SINAPI 105757</v>
          </cell>
          <cell r="D1018" t="str">
            <v>EXECUÇÃO DE PINTURA DE LIGAÇÃO COM EMULSÃO ASFÁLTICA RR-2C, PARA OBRAS DE RECONSTRUÇÃO DE PAVIMENTOS. AF_09/2024</v>
          </cell>
          <cell r="E1018" t="str">
            <v>M2</v>
          </cell>
          <cell r="F1018">
            <v>0</v>
          </cell>
        </row>
        <row r="1019">
          <cell r="A1019" t="str">
            <v>SINAPI 105562</v>
          </cell>
          <cell r="D1019" t="str">
            <v>EXECUÇÃO E COMPACTAÇÃO DE CAMADA FINAL DE ATERRO (100% DE ENERGIA DO PROCTOR NORMAL) COM SOLO PREDOMINANTEMENTE ARENOSO, EM CAMADAS COM ESPESSURA DE 10 CM - EXCLUSIVE ESCAVAÇÃO, CARGA E TRANSPORTE E SOLO. AF_09/2024</v>
          </cell>
          <cell r="E1019" t="str">
            <v>M3</v>
          </cell>
          <cell r="F1019">
            <v>8.16</v>
          </cell>
        </row>
        <row r="1020">
          <cell r="A1020" t="str">
            <v>SINAPI 105563</v>
          </cell>
          <cell r="D1020" t="str">
            <v>EXECUÇÃO E COMPACTAÇÃO DE CAMADA FINAL DE ATERRO (100% DE ENERGIA DO PROCTOR NORMAL) COM SOLO PREDOMINANTEMENTE ARENOSO, EM CAMADAS COM ESPESSURA DE 15 CM - EXCLUSIVE ESCAVAÇÃO, CARGA E TRANSPORTE E SOLO. AF_09/2024</v>
          </cell>
          <cell r="E1020" t="str">
            <v>M3</v>
          </cell>
          <cell r="F1020">
            <v>6.58</v>
          </cell>
        </row>
        <row r="1021">
          <cell r="A1021" t="str">
            <v>SINAPI 105565</v>
          </cell>
          <cell r="D1021" t="str">
            <v>EXECUÇÃO E COMPACTAÇÃO DE CAMADA FINAL DE ATERRO (100% DE ENERGIA DO PROCTOR NORMAL) COM SOLO PREDOMINANTEMENTE ARENOSO, EM CAMADAS COM ESPESSURA DE 20 CM - EXCLUSIVE ESCAVAÇÃO, CARGA E TRANSPORTE E SOLO. AF_09/2024</v>
          </cell>
          <cell r="E1021" t="str">
            <v>M3</v>
          </cell>
          <cell r="F1021">
            <v>6.11</v>
          </cell>
        </row>
        <row r="1022">
          <cell r="A1022" t="str">
            <v>SINAPI 105557</v>
          </cell>
          <cell r="D1022" t="str">
            <v>EXECUÇÃO E COMPACTAÇÃO DE CAMADA FINAL DE ATERRO (100% DE ENERGIA DO PROCTOR NORMAL) COM SOLO PREDOMINANTEMENTE ARGILOSO, EM CAMADAS COM ESPESSURA DE 10 CM - EXCLUSIVE ESCAVAÇÃO, CARGA E TRANSPORTE E SOLO. AF_09/2024</v>
          </cell>
          <cell r="E1022" t="str">
            <v>M3</v>
          </cell>
          <cell r="F1022">
            <v>15.56</v>
          </cell>
        </row>
        <row r="1023">
          <cell r="A1023" t="str">
            <v>SINAPI 105558</v>
          </cell>
          <cell r="D1023" t="str">
            <v>EXECUÇÃO E COMPACTAÇÃO DE CAMADA FINAL DE ATERRO (100% DE ENERGIA DO PROCTOR NORMAL) COM SOLO PREDOMINANTEMENTE ARGILOSO, EM CAMADAS COM ESPESSURA DE 15 CM - EXCLUSIVE ESCAVAÇÃO, CARGA E TRANSPORTE E SOLO. AF_09/2024</v>
          </cell>
          <cell r="E1023" t="str">
            <v>M3</v>
          </cell>
          <cell r="F1023">
            <v>13.4</v>
          </cell>
        </row>
        <row r="1024">
          <cell r="A1024" t="str">
            <v>SINAPI 105560</v>
          </cell>
          <cell r="D1024" t="str">
            <v>EXECUÇÃO E COMPACTAÇÃO DE CAMADA FINAL DE ATERRO (100% DE ENERGIA DO PROCTOR NORMAL) COM SOLO PREDOMINANTEMENTE ARGILOSO, EM CAMADAS COM ESPESSURA DE 20 CM - EXCLUSIVE ESCAVAÇÃO, CARGA E TRANSPORTE E SOLO. AF_09/2024</v>
          </cell>
          <cell r="E1024" t="str">
            <v>M3</v>
          </cell>
          <cell r="F1024">
            <v>12.24</v>
          </cell>
        </row>
        <row r="1025">
          <cell r="A1025" t="str">
            <v>SINAPI 96386</v>
          </cell>
          <cell r="D1025" t="str">
            <v>EXECUÇÃO E COMPACTAÇÃO DE CORPO DE ATERRO (95% DE ENERGIA DO PROCTOR NORMAL) COM SOLO PREDOMINANTEMENTE ARENOSO ESPESSURA 15CM - EXCLUSIVE MATERIAL, ESCAVAÇÃO, CARGA E TRANSPORTE. AF_09/2024</v>
          </cell>
          <cell r="E1025" t="str">
            <v>M3</v>
          </cell>
          <cell r="F1025">
            <v>6.53</v>
          </cell>
        </row>
        <row r="1026">
          <cell r="A1026" t="str">
            <v>SINAPI 105564</v>
          </cell>
          <cell r="D1026" t="str">
            <v>EXECUÇÃO E COMPACTAÇÃO DE CORPO DE ATERRO (95% DE ENERGIA DO PROCTOR NORMAL) COM SOLO PREDOMINANTEMENTE ARENOSO, EM CAMADAS COM ESPESSURA DE 20 CM - EXCLUSIVE ESCAVAÇÃO, CARGA E TRANSPORTE E SOLO. AF_09/2024</v>
          </cell>
          <cell r="E1026" t="str">
            <v>M3</v>
          </cell>
          <cell r="F1026">
            <v>6.06</v>
          </cell>
        </row>
        <row r="1027">
          <cell r="A1027" t="str">
            <v>SINAPI 105561</v>
          </cell>
          <cell r="D1027" t="str">
            <v>EXECUÇÃO E COMPACTAÇÃO DE CORPO DE ATERRO DE ATERRO (95% DE ENERGIA DO PROCTOR NORMAL) COM SOLO PREDOMINANTEMENTE ARENOSO, EM CAMADAS COM ESPESSURA DE 10 CM - EXCLUSIVE ESCAVAÇÃO, CARGA E TRANSPORTE E SOLO. AF_09/2024</v>
          </cell>
          <cell r="E1027" t="str">
            <v>M3</v>
          </cell>
          <cell r="F1027">
            <v>8</v>
          </cell>
        </row>
        <row r="1028">
          <cell r="A1028" t="str">
            <v>SINAPI 96385</v>
          </cell>
          <cell r="D1028" t="str">
            <v>EXECUÇÃO E COMPACTAÇÃO DE CORPO DE ATERRO DE ATERRO (95% DE ENERGIA DO PROCTOR NORMAL) COM SOLO PREDOMINANTEMENTE ARGILOSO ESPESSURA 15 CM - EXCLUSIVE MATERIAL, ESCAVAÇÃO, CARGA E TRANSPORTE. AF_09/2024</v>
          </cell>
          <cell r="E1028" t="str">
            <v>M3</v>
          </cell>
          <cell r="F1028">
            <v>12.1</v>
          </cell>
        </row>
        <row r="1029">
          <cell r="A1029" t="str">
            <v>SINAPI 105556</v>
          </cell>
          <cell r="D1029" t="str">
            <v>EXECUÇÃO E COMPACTAÇÃO DE CORPO DE ATERRO DE ATERRO (95% DE ENERGIA DO PROCTOR NORMAL) COM SOLO PREDOMINANTEMENTE ARGILOSO, EM CAMADAS COM ESPESSURA DE 10 CM - EXCLUSIVE ESCAVAÇÃO, CARGA E TRANSPORTE E SOLO. AF_09/2024</v>
          </cell>
          <cell r="E1029" t="str">
            <v>M3</v>
          </cell>
          <cell r="F1029">
            <v>13.6</v>
          </cell>
        </row>
        <row r="1030">
          <cell r="A1030" t="str">
            <v>SINAPI 105559</v>
          </cell>
          <cell r="D1030" t="str">
            <v>EXECUÇÃO E COMPACTAÇÃO DE CORPO DE ATERRO DE ATERRO (95% DE ENERGIA DO PROCTOR NORMAL) COM SOLO PREDOMINANTEMENTE ARGILOSO, EM CAMADAS COM ESPESSURA DE 20 CM - EXCLUSIVE ESCAVAÇÃO, CARGA E TRANSPORTE E SOLO. AF_09/2024</v>
          </cell>
          <cell r="E1030" t="str">
            <v>M3</v>
          </cell>
          <cell r="F1030">
            <v>10.28</v>
          </cell>
        </row>
        <row r="1031">
          <cell r="A1031" t="str">
            <v>SINAPI 105733</v>
          </cell>
          <cell r="D1031" t="str">
            <v>RECONSTRUÇÃO DE BASE E SUB-BASE PARA PAVIMENTAÇÃO DE BRITA GRADUADA SIMPLES TRATADA COM CIMENTO, COM ESPESSURA DE 10 CM - EXCLUSIVE CARGA E TRANSPORTE. AF_09/2024</v>
          </cell>
          <cell r="E1031" t="str">
            <v>M3</v>
          </cell>
          <cell r="F1031">
            <v>292.52999999999997</v>
          </cell>
        </row>
        <row r="1032">
          <cell r="A1032" t="str">
            <v>SINAPI 105734</v>
          </cell>
          <cell r="D1032" t="str">
            <v>RECONSTRUÇÃO DE BASE E SUB-BASE PARA PAVIMENTAÇÃO DE BRITA GRADUADA SIMPLES TRATADA COM CIMENTO, COM ESPESSURA DE 15 CM - EXCLUSIVE CARGA E TRANSPORTE. AF_09/2024</v>
          </cell>
          <cell r="E1032" t="str">
            <v>M3</v>
          </cell>
          <cell r="F1032">
            <v>286.55</v>
          </cell>
        </row>
        <row r="1033">
          <cell r="A1033" t="str">
            <v>SINAPI 105736</v>
          </cell>
          <cell r="D1033" t="str">
            <v>RECONSTRUÇÃO DE BASE E SUB-BASE PARA PAVIMENTAÇÃO DE BRITA GRADUADA SIMPLES TRATADA COM CIMENTO, COM ESPESSURA DE 20 CM - EXCLUSIVE CARGA E TRANSPORTE. AF_09/2024</v>
          </cell>
          <cell r="E1033" t="str">
            <v>M3</v>
          </cell>
          <cell r="F1033">
            <v>283.54000000000002</v>
          </cell>
        </row>
        <row r="1034">
          <cell r="A1034" t="str">
            <v>SINAPI 105728</v>
          </cell>
          <cell r="D1034" t="str">
            <v>RECONSTRUÇÃO DE BASE E SUB-BASE PARA PAVIMENTAÇÃO DE BRITA GRADUADA SIMPLES, COM ESPESSURA DE 10 CM - EXCLUSIVE CARGA E TRANSPORTE. AF_09/2024</v>
          </cell>
          <cell r="E1034" t="str">
            <v>M3</v>
          </cell>
          <cell r="F1034">
            <v>225.54</v>
          </cell>
        </row>
        <row r="1035">
          <cell r="A1035" t="str">
            <v>SINAPI 105729</v>
          </cell>
          <cell r="D1035" t="str">
            <v>RECONSTRUÇÃO DE BASE E SUB-BASE PARA PAVIMENTAÇÃO DE BRITA GRADUADA SIMPLES, COM ESPESSURA DE 15 CM - EXCLUSIVE CARGA E TRANSPORTE. AF_09/2024</v>
          </cell>
          <cell r="E1035" t="str">
            <v>M3</v>
          </cell>
          <cell r="F1035">
            <v>220.96</v>
          </cell>
        </row>
        <row r="1036">
          <cell r="A1036" t="str">
            <v>SINAPI 105731</v>
          </cell>
          <cell r="D1036" t="str">
            <v>RECONSTRUÇÃO DE BASE E SUB-BASE PARA PAVIMENTAÇÃO DE BRITA GRADUADA SIMPLES, COM ESPESSURA DE 20 CM - EXCLUSIVE CARGA E TRANSPORTE. AF_09/2024</v>
          </cell>
          <cell r="E1036" t="str">
            <v>M3</v>
          </cell>
          <cell r="F1036">
            <v>218.65</v>
          </cell>
        </row>
        <row r="1037">
          <cell r="A1037" t="str">
            <v>SINAPI 105738</v>
          </cell>
          <cell r="D1037" t="str">
            <v>RECONSTRUÇÃO DE BASE E SUB-BASE PARA PAVIMENTAÇÃO DE CONCRETO COMPACTADO COM ROLO, COM ESPESSURA DE 10 CM - EXCLUSIVE CARGA E TRANSPORTE. AF_09/2024</v>
          </cell>
          <cell r="E1037" t="str">
            <v>M3</v>
          </cell>
          <cell r="F1037">
            <v>376.97</v>
          </cell>
        </row>
        <row r="1038">
          <cell r="A1038" t="str">
            <v>SINAPI 105739</v>
          </cell>
          <cell r="D1038" t="str">
            <v>RECONSTRUÇÃO DE BASE E SUB-BASE PARA PAVIMENTAÇÃO DE CONCRETO COMPACTADO COM ROLO, COM ESPESSURA DE 15 CM - EXCLUSIVE CARGA E TRANSPORTE. AF_09/2024</v>
          </cell>
          <cell r="E1038" t="str">
            <v>M3</v>
          </cell>
          <cell r="F1038">
            <v>372.48</v>
          </cell>
        </row>
        <row r="1039">
          <cell r="A1039" t="str">
            <v>SINAPI 105741</v>
          </cell>
          <cell r="D1039" t="str">
            <v>RECONSTRUÇÃO DE BASE E SUB-BASE PARA PAVIMENTAÇÃO DE CONCRETO COMPACTADO COM ROLO, COM ESPESSURA DE 20 CM - EXCLUSIVE CARGA E TRANSPORTE. AF_09/2024</v>
          </cell>
          <cell r="E1039" t="str">
            <v>M3</v>
          </cell>
          <cell r="F1039">
            <v>370.12</v>
          </cell>
        </row>
        <row r="1040">
          <cell r="A1040" t="str">
            <v>SINAPI 105750</v>
          </cell>
          <cell r="D1040" t="str">
            <v>RECONSTRUÇÃO DE BASE E SUB-BASE PARA PAVIMENTAÇÃO DE MACADAME SECO, COM ESPESSURA DE 10 CM - EXCLUSIVE CARGA E TRANSPORTE. AF_09/2024</v>
          </cell>
          <cell r="E1040" t="str">
            <v>M3</v>
          </cell>
          <cell r="F1040">
            <v>204.92</v>
          </cell>
        </row>
        <row r="1041">
          <cell r="A1041" t="str">
            <v>SINAPI 105751</v>
          </cell>
          <cell r="D1041" t="str">
            <v>RECONSTRUÇÃO DE BASE E SUB-BASE PARA PAVIMENTAÇÃO DE MACADAME SECO, COM ESPESSURA DE 15 CM - EXCLUSIVE CARGA E TRANSPORTE. AF_09/2024</v>
          </cell>
          <cell r="E1041" t="str">
            <v>M3</v>
          </cell>
          <cell r="F1041">
            <v>202.58</v>
          </cell>
        </row>
        <row r="1042">
          <cell r="A1042" t="str">
            <v>SINAPI 105753</v>
          </cell>
          <cell r="D1042" t="str">
            <v>RECONSTRUÇÃO DE BASE E SUB-BASE PARA PAVIMENTAÇÃO DE MACADAME SECO, COM ESPESSURA DE 20 CM - EXCLUSIVE CARGA E TRANSPORTE. AF_09/2024</v>
          </cell>
          <cell r="E1042" t="str">
            <v>M3</v>
          </cell>
          <cell r="F1042">
            <v>200.45</v>
          </cell>
        </row>
        <row r="1043">
          <cell r="A1043" t="str">
            <v>SINAPI 105755</v>
          </cell>
          <cell r="D1043" t="str">
            <v>RECONSTRUÇÃO DE BASE E SUB-BASE PARA PAVIMENTAÇÃO DE MACADAME SECO, COM ESPESSURA DE 25 CM - EXCLUSIVE CARGA E TRANSPORTE. AF_09/2024</v>
          </cell>
          <cell r="E1043" t="str">
            <v>M3</v>
          </cell>
          <cell r="F1043">
            <v>198.41</v>
          </cell>
        </row>
        <row r="1044">
          <cell r="A1044" t="str">
            <v>SINAPI 105743</v>
          </cell>
          <cell r="D1044" t="str">
            <v>RECONSTRUÇÃO DE BASE E SUB-BASE PARA PAVIMENTAÇÃO DE RACHÃO, COM ESPESSURA DE 30 CM - EXCLUSIVE CARGA E TRANSPORTE. AF_09/2024</v>
          </cell>
          <cell r="E1044" t="str">
            <v>M3</v>
          </cell>
          <cell r="F1044">
            <v>156.08000000000001</v>
          </cell>
        </row>
        <row r="1045">
          <cell r="A1045" t="str">
            <v>SINAPI 105744</v>
          </cell>
          <cell r="D1045" t="str">
            <v>RECONSTRUÇÃO DE BASE E SUB-BASE PARA PAVIMENTAÇÃO DE RACHÃO, COM ESPESSURA DE 40 CM - EXCLUSIVE CARGA E TRANSPORTE. AF_09/2024</v>
          </cell>
          <cell r="E1045" t="str">
            <v>M3</v>
          </cell>
          <cell r="F1045">
            <v>153.87</v>
          </cell>
        </row>
        <row r="1046">
          <cell r="A1046" t="str">
            <v>SINAPI 105746</v>
          </cell>
          <cell r="D1046" t="str">
            <v>RECONSTRUÇÃO DE BASE E SUB-BASE PARA PAVIMENTAÇÃO DE RACHÃO, COM ESPESSURA DE 50 CM - EXCLUSIVE CARGA E TRANSPORTE. AF_09/2024</v>
          </cell>
          <cell r="E1046" t="str">
            <v>M3</v>
          </cell>
          <cell r="F1046">
            <v>151.66</v>
          </cell>
        </row>
        <row r="1047">
          <cell r="A1047" t="str">
            <v>SINAPI 105748</v>
          </cell>
          <cell r="D1047" t="str">
            <v>RECONSTRUÇÃO DE BASE E SUB-BASE PARA PAVIMENTAÇÃO DE RACHÃO, COM ESPESSURA DE 60 CM - EXCLUSIVE CARGA E TRANSPORTE. AF_09/2024</v>
          </cell>
          <cell r="E1047" t="str">
            <v>M3</v>
          </cell>
          <cell r="F1047">
            <v>149.43</v>
          </cell>
        </row>
        <row r="1048">
          <cell r="A1048" t="str">
            <v>SINAPI 105660</v>
          </cell>
          <cell r="D1048" t="str">
            <v>RECONSTRUÇÃO DE BASE E SUB-BASE PARA PAVIMENTAÇÃO DE SOLO (PREDOMINANTEMENTE ARENOSO) BRITA - 40%-60% COM CIMENTO - 4%, MISTURA EM PISTA, COM ESPESSURA DE 10 CM - EXCLUSIVE ESCAVAÇÃO, CARGA E TRANSPORTE E SOLO. AF_09/2024</v>
          </cell>
          <cell r="E1048" t="str">
            <v>M3</v>
          </cell>
          <cell r="F1048">
            <v>213.81</v>
          </cell>
        </row>
        <row r="1049">
          <cell r="A1049" t="str">
            <v>SINAPI 105663</v>
          </cell>
          <cell r="D1049" t="str">
            <v>RECONSTRUÇÃO DE BASE E SUB-BASE PARA PAVIMENTAÇÃO DE SOLO (PREDOMINANTEMENTE ARENOSO) BRITA - 40%-60% COM CIMENTO - 4%, MISTURA EM PISTA, COM ESPESSURA DE 15 CM - EXCLUSIVE ESCAVAÇÃO, CARGA E TRANSPORTE E SOLO. AF_09/2024</v>
          </cell>
          <cell r="E1049" t="str">
            <v>M3</v>
          </cell>
          <cell r="F1049">
            <v>203.99</v>
          </cell>
        </row>
        <row r="1050">
          <cell r="A1050" t="str">
            <v>SINAPI 105669</v>
          </cell>
          <cell r="D1050" t="str">
            <v>RECONSTRUÇÃO DE BASE E SUB-BASE PARA PAVIMENTAÇÃO DE SOLO (PREDOMINANTEMENTE ARENOSO) BRITA - 40%-60% COM CIMENTO - 4%, MISTURA EM PISTA, COM ESPESSURA DE 20 CM - EXCLUSIVE ESCAVAÇÃO, CARGA E TRANSPORTE E SOLO. AF_09/2024</v>
          </cell>
          <cell r="E1050" t="str">
            <v>M3</v>
          </cell>
          <cell r="F1050">
            <v>199.07</v>
          </cell>
        </row>
        <row r="1051">
          <cell r="A1051" t="str">
            <v>SINAPI 105642</v>
          </cell>
          <cell r="D1051" t="str">
            <v>RECONSTRUÇÃO DE BASE E SUB-BASE PARA PAVIMENTAÇÃO DE SOLO (PREDOMINANTEMENTE ARENOSO) BRITA - 40%-60% COM CIMENTO - 4%, MISTURA EM USINA, COM ESPESSURA DE 10 CM - EXCLUSIVE CARGA E TRANSPORTE. AF_09/2024</v>
          </cell>
          <cell r="E1051" t="str">
            <v>M3</v>
          </cell>
          <cell r="F1051">
            <v>249.17</v>
          </cell>
        </row>
        <row r="1052">
          <cell r="A1052" t="str">
            <v>SINAPI 105648</v>
          </cell>
          <cell r="D1052" t="str">
            <v>RECONSTRUÇÃO DE BASE E SUB-BASE PARA PAVIMENTAÇÃO DE SOLO (PREDOMINANTEMENTE ARENOSO) BRITA - 40%-60% COM CIMENTO - 4%, MISTURA EM USINA, COM ESPESSURA DE 15 CM - EXCLUSIVE CARGA E TRANSPORTE. AF_09/2024</v>
          </cell>
          <cell r="E1052" t="str">
            <v>M3</v>
          </cell>
          <cell r="F1052">
            <v>244.59</v>
          </cell>
        </row>
        <row r="1053">
          <cell r="A1053" t="str">
            <v>SINAPI 105654</v>
          </cell>
          <cell r="D1053" t="str">
            <v>RECONSTRUÇÃO DE BASE E SUB-BASE PARA PAVIMENTAÇÃO DE SOLO (PREDOMINANTEMENTE ARENOSO) BRITA - 40%-60% COM CIMENTO - 4%, MISTURA EM USINA, COM ESPESSURA DE 20 CM - EXCLUSIVE CARGA E TRANSPORTE. AF_09/2024</v>
          </cell>
          <cell r="E1053" t="str">
            <v>M3</v>
          </cell>
          <cell r="F1053">
            <v>242.28</v>
          </cell>
        </row>
        <row r="1054">
          <cell r="A1054" t="str">
            <v>SINAPI 105661</v>
          </cell>
          <cell r="D1054" t="str">
            <v>RECONSTRUÇÃO DE BASE E SUB-BASE PARA PAVIMENTAÇÃO DE SOLO (PREDOMINANTEMENTE ARENOSO) BRITA - 40%-60% COM CIMENTO - 6%, MISTURA EM PISTA, COM ESPESSURA DE 10 CM - EXCLUSIVE ESCAVAÇÃO, CARGA E TRANSPORTE E SOLO. AF_09/2024</v>
          </cell>
          <cell r="E1054" t="str">
            <v>M3</v>
          </cell>
          <cell r="F1054">
            <v>244.89</v>
          </cell>
        </row>
        <row r="1055">
          <cell r="A1055" t="str">
            <v>SINAPI 105664</v>
          </cell>
          <cell r="D1055" t="str">
            <v>RECONSTRUÇÃO DE BASE E SUB-BASE PARA PAVIMENTAÇÃO DE SOLO (PREDOMINANTEMENTE ARENOSO) BRITA - 40%-60% COM CIMENTO - 6%, MISTURA EM PISTA, COM ESPESSURA DE 15 CM - EXCLUSIVE ESCAVAÇÃO, CARGA E TRANSPORTE E SOLO. AF_09/2024</v>
          </cell>
          <cell r="E1055" t="str">
            <v>M3</v>
          </cell>
          <cell r="F1055">
            <v>235.07</v>
          </cell>
        </row>
        <row r="1056">
          <cell r="A1056" t="str">
            <v>SINAPI 105670</v>
          </cell>
          <cell r="D1056" t="str">
            <v>RECONSTRUÇÃO DE BASE E SUB-BASE PARA PAVIMENTAÇÃO DE SOLO (PREDOMINANTEMENTE ARENOSO) BRITA - 40%-60% COM CIMENTO - 6%, MISTURA EM PISTA, COM ESPESSURA DE 20 CM - EXCLUSIVE ESCAVAÇÃO, CARGA E TRANSPORTE E SOLO. AF_09/2024</v>
          </cell>
          <cell r="E1056" t="str">
            <v>M3</v>
          </cell>
          <cell r="F1056">
            <v>230.15</v>
          </cell>
        </row>
        <row r="1057">
          <cell r="A1057" t="str">
            <v>SINAPI 105643</v>
          </cell>
          <cell r="D1057" t="str">
            <v>RECONSTRUÇÃO DE BASE E SUB-BASE PARA PAVIMENTAÇÃO DE SOLO (PREDOMINANTEMENTE ARENOSO) BRITA - 40%-60% COM CIMENTO - 6%, MISTURA EM USINA, COM ESPESSURA DE 10 CM - EXCLUSIVE CARGA E TRANSPORTE. AF_09/2024</v>
          </cell>
          <cell r="E1057" t="str">
            <v>M3</v>
          </cell>
          <cell r="F1057">
            <v>277.88</v>
          </cell>
        </row>
        <row r="1058">
          <cell r="A1058" t="str">
            <v>SINAPI 105649</v>
          </cell>
          <cell r="D1058" t="str">
            <v>RECONSTRUÇÃO DE BASE E SUB-BASE PARA PAVIMENTAÇÃO DE SOLO (PREDOMINANTEMENTE ARENOSO) BRITA - 40%-60% COM CIMENTO - 6%, MISTURA EM USINA, COM ESPESSURA DE 15 CM - EXCLUSIVE CARGA E TRANSPORTE. AF_09/2024</v>
          </cell>
          <cell r="E1058" t="str">
            <v>M3</v>
          </cell>
          <cell r="F1058">
            <v>273.3</v>
          </cell>
        </row>
        <row r="1059">
          <cell r="A1059" t="str">
            <v>SINAPI 105655</v>
          </cell>
          <cell r="D1059" t="str">
            <v>RECONSTRUÇÃO DE BASE E SUB-BASE PARA PAVIMENTAÇÃO DE SOLO (PREDOMINANTEMENTE ARENOSO) BRITA - 40%-60% COM CIMENTO - 6%, MISTURA EM USINA, COM ESPESSURA DE 20 CM - EXCLUSIVE CARGA E TRANSPORTE. AF_09/2024</v>
          </cell>
          <cell r="E1059" t="str">
            <v>M3</v>
          </cell>
          <cell r="F1059">
            <v>270.99</v>
          </cell>
        </row>
        <row r="1060">
          <cell r="A1060" t="str">
            <v>SINAPI 105662</v>
          </cell>
          <cell r="D1060" t="str">
            <v>RECONSTRUÇÃO DE BASE E SUB-BASE PARA PAVIMENTAÇÃO DE SOLO (PREDOMINANTEMENTE ARENOSO) BRITA - 40%-60% COM CIMENTO - 8%, MISTURA EM PISTA, COM ESPESSURA DE 10 CM - EXCLUSIVE ESCAVAÇÃO, CARGA E TRANSPORTE E SOLO. AF_09/2024</v>
          </cell>
          <cell r="E1060" t="str">
            <v>M3</v>
          </cell>
          <cell r="F1060">
            <v>275.52</v>
          </cell>
        </row>
        <row r="1061">
          <cell r="A1061" t="str">
            <v>SINAPI 105665</v>
          </cell>
          <cell r="D1061" t="str">
            <v>RECONSTRUÇÃO DE BASE E SUB-BASE PARA PAVIMENTAÇÃO DE SOLO (PREDOMINANTEMENTE ARENOSO) BRITA - 40%-60% COM CIMENTO - 8%, MISTURA EM PISTA, COM ESPESSURA DE 15 CM - EXCLUSIVE ESCAVAÇÃO, CARGA E TRANSPORTE E SOLO. AF_09/2024</v>
          </cell>
          <cell r="E1061" t="str">
            <v>M3</v>
          </cell>
          <cell r="F1061">
            <v>265.7</v>
          </cell>
        </row>
        <row r="1062">
          <cell r="A1062" t="str">
            <v>SINAPI 105671</v>
          </cell>
          <cell r="D1062" t="str">
            <v>RECONSTRUÇÃO DE BASE E SUB-BASE PARA PAVIMENTAÇÃO DE SOLO (PREDOMINANTEMENTE ARENOSO) BRITA - 40%-60% COM CIMENTO - 8%, MISTURA EM PISTA, COM ESPESSURA DE 20 CM - EXCLUSIVE ESCAVAÇÃO, CARGA E TRANSPORTE E SOLO. AF_09/2024</v>
          </cell>
          <cell r="E1062" t="str">
            <v>M3</v>
          </cell>
          <cell r="F1062">
            <v>260.77999999999997</v>
          </cell>
        </row>
        <row r="1063">
          <cell r="A1063" t="str">
            <v>SINAPI 105644</v>
          </cell>
          <cell r="D1063" t="str">
            <v>RECONSTRUÇÃO DE BASE E SUB-BASE PARA PAVIMENTAÇÃO DE SOLO (PREDOMINANTEMENTE ARENOSO) BRITA - 40%-60% COM CIMENTO - 8%, MISTURA EM USINA, COM ESPESSURA DE 10 CM - EXCLUSIVE CARGA E TRANSPORTE. AF_09/2024</v>
          </cell>
          <cell r="E1063" t="str">
            <v>M3</v>
          </cell>
          <cell r="F1063">
            <v>306.60000000000002</v>
          </cell>
        </row>
        <row r="1064">
          <cell r="A1064" t="str">
            <v>SINAPI 105650</v>
          </cell>
          <cell r="D1064" t="str">
            <v>RECONSTRUÇÃO DE BASE E SUB-BASE PARA PAVIMENTAÇÃO DE SOLO (PREDOMINANTEMENTE ARENOSO) BRITA - 40%-60% COM CIMENTO - 8%, MISTURA EM USINA, COM ESPESSURA DE 15 CM - EXCLUSIVE CARGA E TRANSPORTE. AF_09/2024</v>
          </cell>
          <cell r="E1064" t="str">
            <v>M3</v>
          </cell>
          <cell r="F1064">
            <v>302.02</v>
          </cell>
        </row>
        <row r="1065">
          <cell r="A1065" t="str">
            <v>SINAPI 105656</v>
          </cell>
          <cell r="D1065" t="str">
            <v>RECONSTRUÇÃO DE BASE E SUB-BASE PARA PAVIMENTAÇÃO DE SOLO (PREDOMINANTEMENTE ARENOSO) BRITA - 40%-60% COM CIMENTO - 8%, MISTURA EM USINA, COM ESPESSURA DE 20 CM - EXCLUSIVE CARGA E TRANSPORTE. AF_09/2024</v>
          </cell>
          <cell r="E1065" t="str">
            <v>M3</v>
          </cell>
          <cell r="F1065">
            <v>299.70999999999998</v>
          </cell>
        </row>
        <row r="1066">
          <cell r="A1066" t="str">
            <v>SINAPI 105577</v>
          </cell>
          <cell r="D1066" t="str">
            <v>RECONSTRUÇÃO DE BASE E SUB-BASE PARA PAVIMENTAÇÃO DE SOLO (PREDOMINANTEMENTE ARENOSO) BRITA - 40%-60%, MISTURA EM PISTA, COM ESPESSURA DE 10 CM - EXCLUSIVE ESCAVAÇÃO, CARGA E TRANSPORTE E SOLO. AF_09/2024</v>
          </cell>
          <cell r="E1066" t="str">
            <v>M3</v>
          </cell>
          <cell r="F1066">
            <v>147.4</v>
          </cell>
        </row>
        <row r="1067">
          <cell r="A1067" t="str">
            <v>SINAPI 105578</v>
          </cell>
          <cell r="D1067" t="str">
            <v>RECONSTRUÇÃO DE BASE E SUB-BASE PARA PAVIMENTAÇÃO DE SOLO (PREDOMINANTEMENTE ARENOSO) BRITA - 40%-60%, MISTURA EM PISTA, COM ESPESSURA DE 15 CM - EXCLUSIVE ESCAVAÇÃO, CARGA E TRANSPORTE E SOLO. AF_09/2024</v>
          </cell>
          <cell r="E1067" t="str">
            <v>M3</v>
          </cell>
          <cell r="F1067">
            <v>137.59</v>
          </cell>
        </row>
        <row r="1068">
          <cell r="A1068" t="str">
            <v>SINAPI 105712</v>
          </cell>
          <cell r="D1068" t="str">
            <v>RECONSTRUÇÃO DE BASE E SUB-BASE PARA PAVIMENTAÇÃO DE SOLO (PREDOMINANTEMENTE ARENOSO) BRITA - 40%-60%, MISTURA EM PISTA, COM ESPESSURA DE 20 CM - EXCLUSIVE ESCAVAÇÃO, CARGA E TRANSPORTE E SOLO. AF_09/2024</v>
          </cell>
          <cell r="E1068" t="str">
            <v>M3</v>
          </cell>
          <cell r="F1068">
            <v>132.66</v>
          </cell>
        </row>
        <row r="1069">
          <cell r="A1069" t="str">
            <v>SINAPI 105637</v>
          </cell>
          <cell r="D1069" t="str">
            <v>RECONSTRUÇÃO DE BASE E SUB-BASE PARA PAVIMENTAÇÃO DE SOLO (PREDOMINANTEMENTE ARENOSO) BRITA - 40%-60%, MISTURA EM USINA, COM ESPESSURA DE 10 CM - EXCLUSIVE CARGA E TRANSPORTE. AF_09/2024</v>
          </cell>
          <cell r="E1069" t="str">
            <v>M3</v>
          </cell>
          <cell r="F1069">
            <v>191.73</v>
          </cell>
        </row>
        <row r="1070">
          <cell r="A1070" t="str">
            <v>SINAPI 105707</v>
          </cell>
          <cell r="D1070" t="str">
            <v>RECONSTRUÇÃO DE BASE E SUB-BASE PARA PAVIMENTAÇÃO DE SOLO (PREDOMINANTEMENTE ARENOSO) BRITA - 40%-60%, MISTURA EM USINA, COM ESPESSURA DE 15 CM - EXCLUSIVE CARGA E TRANSPORTE. AF_09/2024</v>
          </cell>
          <cell r="E1070" t="str">
            <v>M3</v>
          </cell>
          <cell r="F1070">
            <v>187.15</v>
          </cell>
        </row>
        <row r="1071">
          <cell r="A1071" t="str">
            <v>SINAPI 105709</v>
          </cell>
          <cell r="D1071" t="str">
            <v>RECONSTRUÇÃO DE BASE E SUB-BASE PARA PAVIMENTAÇÃO DE SOLO (PREDOMINANTEMENTE ARENOSO) BRITA - 40%-60%, MISTURA EM USINA, COM ESPESSURA DE 20 CM - EXCLUSIVE CARGA E TRANSPORTE. AF_09/2024</v>
          </cell>
          <cell r="E1071" t="str">
            <v>M3</v>
          </cell>
          <cell r="F1071">
            <v>184.84</v>
          </cell>
        </row>
        <row r="1072">
          <cell r="A1072" t="str">
            <v>SINAPI 105693</v>
          </cell>
          <cell r="D1072" t="str">
            <v>RECONSTRUÇÃO DE BASE E SUB-BASE PARA PAVIMENTAÇÃO DE SOLO (PREDOMINANTEMENTE ARENOSO) BRITA - 50%-50% COM CIMENTO - 4%, MISTURA EM PISTA, COM ESPESSURA DE 10 CM - EXCLUSIVE ESCAVAÇÃO, CARGA E TRANSPORTE E SOLO. AF_09/2024</v>
          </cell>
          <cell r="E1072" t="str">
            <v>M3</v>
          </cell>
          <cell r="F1072">
            <v>197.05</v>
          </cell>
        </row>
        <row r="1073">
          <cell r="A1073" t="str">
            <v>SINAPI 105696</v>
          </cell>
          <cell r="D1073" t="str">
            <v>RECONSTRUÇÃO DE BASE E SUB-BASE PARA PAVIMENTAÇÃO DE SOLO (PREDOMINANTEMENTE ARENOSO) BRITA - 50%-50% COM CIMENTO - 4%, MISTURA EM PISTA, COM ESPESSURA DE 15 CM - EXCLUSIVE ESCAVAÇÃO, CARGA E TRANSPORTE E SOLO. AF_09/2024</v>
          </cell>
          <cell r="E1073" t="str">
            <v>M3</v>
          </cell>
          <cell r="F1073">
            <v>187.23</v>
          </cell>
        </row>
        <row r="1074">
          <cell r="A1074" t="str">
            <v>SINAPI 105702</v>
          </cell>
          <cell r="D1074" t="str">
            <v>RECONSTRUÇÃO DE BASE E SUB-BASE PARA PAVIMENTAÇÃO DE SOLO (PREDOMINANTEMENTE ARENOSO) BRITA - 50%-50% COM CIMENTO - 4%, MISTURA EM PISTA, COM ESPESSURA DE 20 CM - EXCLUSIVE ESCAVAÇÃO, CARGA E TRANSPORTE E SOLO. AF_09/2024</v>
          </cell>
          <cell r="E1074" t="str">
            <v>M3</v>
          </cell>
          <cell r="F1074">
            <v>182.31</v>
          </cell>
        </row>
        <row r="1075">
          <cell r="A1075" t="str">
            <v>SINAPI 105675</v>
          </cell>
          <cell r="D1075" t="str">
            <v>RECONSTRUÇÃO DE BASE E SUB-BASE PARA PAVIMENTAÇÃO DE SOLO (PREDOMINANTEMENTE ARENOSO) BRITA - 50%-50% COM CIMENTO - 4%, MISTURA EM USINA, COM ESPESSURA DE 10 CM - EXCLUSIVE CARGA E TRANSPORTE. AF_09/2024</v>
          </cell>
          <cell r="E1075" t="str">
            <v>M3</v>
          </cell>
          <cell r="F1075">
            <v>223.68</v>
          </cell>
        </row>
        <row r="1076">
          <cell r="A1076" t="str">
            <v>SINAPI 105681</v>
          </cell>
          <cell r="D1076" t="str">
            <v>RECONSTRUÇÃO DE BASE E SUB-BASE PARA PAVIMENTAÇÃO DE SOLO (PREDOMINANTEMENTE ARENOSO) BRITA - 50%-50% COM CIMENTO - 4%, MISTURA EM USINA, COM ESPESSURA DE 15 CM - EXCLUSIVE CARGA E TRANSPORTE. AF_09/2024</v>
          </cell>
          <cell r="E1076" t="str">
            <v>M3</v>
          </cell>
          <cell r="F1076">
            <v>219.1</v>
          </cell>
        </row>
        <row r="1077">
          <cell r="A1077" t="str">
            <v>SINAPI 105687</v>
          </cell>
          <cell r="D1077" t="str">
            <v>RECONSTRUÇÃO DE BASE E SUB-BASE PARA PAVIMENTAÇÃO DE SOLO (PREDOMINANTEMENTE ARENOSO) BRITA - 50%-50% COM CIMENTO - 4%, MISTURA EM USINA, COM ESPESSURA DE 20 CM - EXCLUSIVE CARGA E TRANSPORTE. AF_09/2024</v>
          </cell>
          <cell r="E1077" t="str">
            <v>M3</v>
          </cell>
          <cell r="F1077">
            <v>216.79</v>
          </cell>
        </row>
        <row r="1078">
          <cell r="A1078" t="str">
            <v>SINAPI 105694</v>
          </cell>
          <cell r="D1078" t="str">
            <v>RECONSTRUÇÃO DE BASE E SUB-BASE PARA PAVIMENTAÇÃO DE SOLO (PREDOMINANTEMENTE ARENOSO) BRITA - 50%-50% COM CIMENTO - 6%, MISTURA EM PISTA, COM ESPESSURA DE 10 CM - EXCLUSIVE ESCAVAÇÃO, CARGA E TRANSPORTE E SOLO. AF_09/2024</v>
          </cell>
          <cell r="E1078" t="str">
            <v>M3</v>
          </cell>
          <cell r="F1078">
            <v>228.48</v>
          </cell>
        </row>
        <row r="1079">
          <cell r="A1079" t="str">
            <v>SINAPI 105697</v>
          </cell>
          <cell r="D1079" t="str">
            <v>RECONSTRUÇÃO DE BASE E SUB-BASE PARA PAVIMENTAÇÃO DE SOLO (PREDOMINANTEMENTE ARENOSO) BRITA - 50%-50% COM CIMENTO - 6%, MISTURA EM PISTA, COM ESPESSURA DE 15 CM - EXCLUSIVE ESCAVAÇÃO, CARGA E TRANSPORTE E SOLO. AF_09/2024</v>
          </cell>
          <cell r="E1079" t="str">
            <v>M3</v>
          </cell>
          <cell r="F1079">
            <v>218.66</v>
          </cell>
        </row>
        <row r="1080">
          <cell r="A1080" t="str">
            <v>SINAPI 105703</v>
          </cell>
          <cell r="D1080" t="str">
            <v>RECONSTRUÇÃO DE BASE E SUB-BASE PARA PAVIMENTAÇÃO DE SOLO (PREDOMINANTEMENTE ARENOSO) BRITA - 50%-50% COM CIMENTO - 6%, MISTURA EM PISTA, COM ESPESSURA DE 20 CM - EXCLUSIVE ESCAVAÇÃO, CARGA E TRANSPORTE E SOLO. AF_09/2024</v>
          </cell>
          <cell r="E1080" t="str">
            <v>M3</v>
          </cell>
          <cell r="F1080">
            <v>213.74</v>
          </cell>
        </row>
        <row r="1081">
          <cell r="A1081" t="str">
            <v>SINAPI 105676</v>
          </cell>
          <cell r="D1081" t="str">
            <v>RECONSTRUÇÃO DE BASE E SUB-BASE PARA PAVIMENTAÇÃO DE SOLO (PREDOMINANTEMENTE ARENOSO) BRITA - 50%-50% COM CIMENTO - 6%, MISTURA EM USINA, COM ESPESSURA DE 10 CM - EXCLUSIVE CARGA E TRANSPORTE. AF_09/2024</v>
          </cell>
          <cell r="E1081" t="str">
            <v>M3</v>
          </cell>
          <cell r="F1081">
            <v>252.94</v>
          </cell>
        </row>
        <row r="1082">
          <cell r="A1082" t="str">
            <v>SINAPI 105682</v>
          </cell>
          <cell r="D1082" t="str">
            <v>RECONSTRUÇÃO DE BASE E SUB-BASE PARA PAVIMENTAÇÃO DE SOLO (PREDOMINANTEMENTE ARENOSO) BRITA - 50%-50% COM CIMENTO - 6%, MISTURA EM USINA, COM ESPESSURA DE 15 CM - EXCLUSIVE CARGA E TRANSPORTE. AF_09/2024</v>
          </cell>
          <cell r="E1082" t="str">
            <v>M3</v>
          </cell>
          <cell r="F1082">
            <v>248.36</v>
          </cell>
        </row>
        <row r="1083">
          <cell r="A1083" t="str">
            <v>SINAPI 105688</v>
          </cell>
          <cell r="D1083" t="str">
            <v>RECONSTRUÇÃO DE BASE E SUB-BASE PARA PAVIMENTAÇÃO DE SOLO (PREDOMINANTEMENTE ARENOSO) BRITA - 50%-50% COM CIMENTO - 6%, MISTURA EM USINA, COM ESPESSURA DE 20 CM - EXCLUSIVE CARGA E TRANSPORTE. AF_09/2024</v>
          </cell>
          <cell r="E1083" t="str">
            <v>M3</v>
          </cell>
          <cell r="F1083">
            <v>246.05</v>
          </cell>
        </row>
        <row r="1084">
          <cell r="A1084" t="str">
            <v>SINAPI 105695</v>
          </cell>
          <cell r="D1084" t="str">
            <v>RECONSTRUÇÃO DE BASE E SUB-BASE PARA PAVIMENTAÇÃO DE SOLO (PREDOMINANTEMENTE ARENOSO) BRITA - 50%-50% COM CIMENTO - 8%, MISTURA EM PISTA, COM ESPESSURA DE 10 CM - EXCLUSIVE ESCAVAÇÃO, CARGA E TRANSPORTE E SOLO. AF_09/2024</v>
          </cell>
          <cell r="E1084" t="str">
            <v>M3</v>
          </cell>
          <cell r="F1084">
            <v>259.45999999999998</v>
          </cell>
        </row>
        <row r="1085">
          <cell r="A1085" t="str">
            <v>SINAPI 105698</v>
          </cell>
          <cell r="D1085" t="str">
            <v>RECONSTRUÇÃO DE BASE E SUB-BASE PARA PAVIMENTAÇÃO DE SOLO (PREDOMINANTEMENTE ARENOSO) BRITA - 50%-50% COM CIMENTO - 8%, MISTURA EM PISTA, COM ESPESSURA DE 15 CM - EXCLUSIVE ESCAVAÇÃO, CARGA E TRANSPORTE E SOLO. AF_09/2024</v>
          </cell>
          <cell r="E1085" t="str">
            <v>M3</v>
          </cell>
          <cell r="F1085">
            <v>249.64</v>
          </cell>
        </row>
        <row r="1086">
          <cell r="A1086" t="str">
            <v>SINAPI 105704</v>
          </cell>
          <cell r="D1086" t="str">
            <v>RECONSTRUÇÃO DE BASE E SUB-BASE PARA PAVIMENTAÇÃO DE SOLO (PREDOMINANTEMENTE ARENOSO) BRITA - 50%-50% COM CIMENTO - 8%, MISTURA EM PISTA, COM ESPESSURA DE 20 CM - EXCLUSIVE ESCAVAÇÃO, CARGA E TRANSPORTE E SOLO. AF_09/2024</v>
          </cell>
          <cell r="E1086" t="str">
            <v>M3</v>
          </cell>
          <cell r="F1086">
            <v>244.72</v>
          </cell>
        </row>
        <row r="1087">
          <cell r="A1087" t="str">
            <v>SINAPI 105677</v>
          </cell>
          <cell r="D1087" t="str">
            <v>RECONSTRUÇÃO DE BASE E SUB-BASE PARA PAVIMENTAÇÃO DE SOLO (PREDOMINANTEMENTE ARENOSO) BRITA - 50%-50% COM CIMENTO - 8%, MISTURA EM USINA, COM ESPESSURA DE 10 CM - EXCLUSIVE CARGA E TRANSPORTE. AF_09/2024</v>
          </cell>
          <cell r="E1087" t="str">
            <v>M3</v>
          </cell>
          <cell r="F1087">
            <v>282.18</v>
          </cell>
        </row>
        <row r="1088">
          <cell r="A1088" t="str">
            <v>SINAPI 105683</v>
          </cell>
          <cell r="D1088" t="str">
            <v>RECONSTRUÇÃO DE BASE E SUB-BASE PARA PAVIMENTAÇÃO DE SOLO (PREDOMINANTEMENTE ARENOSO) BRITA - 50%-50% COM CIMENTO - 8%, MISTURA EM USINA, COM ESPESSURA DE 15 CM - EXCLUSIVE CARGA E TRANSPORTE. AF_09/2024</v>
          </cell>
          <cell r="E1088" t="str">
            <v>M3</v>
          </cell>
          <cell r="F1088">
            <v>277.60000000000002</v>
          </cell>
        </row>
        <row r="1089">
          <cell r="A1089" t="str">
            <v>SINAPI 105689</v>
          </cell>
          <cell r="D1089" t="str">
            <v>RECONSTRUÇÃO DE BASE E SUB-BASE PARA PAVIMENTAÇÃO DE SOLO (PREDOMINANTEMENTE ARENOSO) BRITA - 50%-50% COM CIMENTO - 8%, MISTURA EM USINA, COM ESPESSURA DE 20 CM - EXCLUSIVE CARGA E TRANSPORTE. AF_09/2024</v>
          </cell>
          <cell r="E1089" t="str">
            <v>M3</v>
          </cell>
          <cell r="F1089">
            <v>275.29000000000002</v>
          </cell>
        </row>
        <row r="1090">
          <cell r="A1090" t="str">
            <v>SINAPI 105579</v>
          </cell>
          <cell r="D1090" t="str">
            <v>RECONSTRUÇÃO DE BASE E SUB-BASE PARA PAVIMENTAÇÃO DE SOLO (PREDOMINANTEMENTE ARENOSO) BRITA - 50%-50%, MISTURA EM PISTA, COM ESPESSURA DE 10 CM - EXCLUSIVE ESCAVAÇÃO, CARGA E TRANSPORTE E SOLO. AF_09/2024</v>
          </cell>
          <cell r="E1090" t="str">
            <v>M3</v>
          </cell>
          <cell r="F1090">
            <v>129.94</v>
          </cell>
        </row>
        <row r="1091">
          <cell r="A1091" t="str">
            <v>SINAPI 105580</v>
          </cell>
          <cell r="D1091" t="str">
            <v>RECONSTRUÇÃO DE BASE E SUB-BASE PARA PAVIMENTAÇÃO DE SOLO (PREDOMINANTEMENTE ARENOSO) BRITA - 50%-50%, MISTURA EM PISTA, COM ESPESSURA DE 15 CM - EXCLUSIVE ESCAVAÇÃO, CARGA E TRANSPORTE E SOLO. AF_09/2024</v>
          </cell>
          <cell r="E1091" t="str">
            <v>M3</v>
          </cell>
          <cell r="F1091">
            <v>120.13</v>
          </cell>
        </row>
        <row r="1092">
          <cell r="A1092" t="str">
            <v>SINAPI 105582</v>
          </cell>
          <cell r="D1092" t="str">
            <v>RECONSTRUÇÃO DE BASE E SUB-BASE PARA PAVIMENTAÇÃO DE SOLO (PREDOMINANTEMENTE ARENOSO) BRITA - 50%-50%, MISTURA EM PISTA, COM ESPESSURA DE 20 CM - EXCLUSIVE ESCAVAÇÃO, CARGA E TRANSPORTE E SOLO. AF_09/2024</v>
          </cell>
          <cell r="E1092" t="str">
            <v>M3</v>
          </cell>
          <cell r="F1092">
            <v>115.2</v>
          </cell>
        </row>
        <row r="1093">
          <cell r="A1093" t="str">
            <v>SINAPI 105638</v>
          </cell>
          <cell r="D1093" t="str">
            <v>RECONSTRUÇÃO DE BASE E SUB-BASE PARA PAVIMENTAÇÃO DE SOLO (PREDOMINANTEMENTE ARENOSO) BRITA - 50%-50%, MISTURA EM USINA, COM ESPESSURA DE 10 CM - EXCLUSIVE CARGA E TRANSPORTE. AF_09/2024</v>
          </cell>
          <cell r="E1093" t="str">
            <v>M3</v>
          </cell>
          <cell r="F1093">
            <v>165.19</v>
          </cell>
        </row>
        <row r="1094">
          <cell r="A1094" t="str">
            <v>SINAPI 105715</v>
          </cell>
          <cell r="D1094" t="str">
            <v>RECONSTRUÇÃO DE BASE E SUB-BASE PARA PAVIMENTAÇÃO DE SOLO (PREDOMINANTEMENTE ARENOSO) BRITA - 50%-50%, MISTURA EM USINA, COM ESPESSURA DE 15 CM - EXCLUSIVE CARGA E TRANSPORTE. AF_09/2024</v>
          </cell>
          <cell r="E1094" t="str">
            <v>M3</v>
          </cell>
          <cell r="F1094">
            <v>160.61000000000001</v>
          </cell>
        </row>
        <row r="1095">
          <cell r="A1095" t="str">
            <v>SINAPI 105717</v>
          </cell>
          <cell r="D1095" t="str">
            <v>RECONSTRUÇÃO DE BASE E SUB-BASE PARA PAVIMENTAÇÃO DE SOLO (PREDOMINANTEMENTE ARENOSO) BRITA - 50%-50%, MISTURA EM USINA, COM ESPESSURA DE 20 CM - EXCLUSIVE CARGA E TRANSPORTE. AF_09/2024</v>
          </cell>
          <cell r="E1095" t="str">
            <v>M3</v>
          </cell>
          <cell r="F1095">
            <v>158.30000000000001</v>
          </cell>
        </row>
        <row r="1096">
          <cell r="A1096" t="str">
            <v>SINAPI 105626</v>
          </cell>
          <cell r="D1096" t="str">
            <v>RECONSTRUÇÃO DE BASE E SUB-BASE PARA PAVIMENTAÇÃO DE SOLO (PREDOMINANTEMENTE ARENOSO) COM CIMENTO - 6%, MISTURA EM PISTA, COM ESPESSURA DE 10 CM - EXCLUSIVE ESCAVAÇÃO, CARGA E TRANSPORTE E SOLO. AF_09/2024</v>
          </cell>
          <cell r="E1096" t="str">
            <v>M3</v>
          </cell>
          <cell r="F1096">
            <v>129.57</v>
          </cell>
        </row>
        <row r="1097">
          <cell r="A1097" t="str">
            <v>SINAPI 105629</v>
          </cell>
          <cell r="D1097" t="str">
            <v>RECONSTRUÇÃO DE BASE E SUB-BASE PARA PAVIMENTAÇÃO DE SOLO (PREDOMINANTEMENTE ARENOSO) COM CIMENTO - 6%, MISTURA EM PISTA, COM ESPESSURA DE 15 CM - EXCLUSIVE ESCAVAÇÃO, CARGA E TRANSPORTE E SOLO. AF_09/2024</v>
          </cell>
          <cell r="E1097" t="str">
            <v>M3</v>
          </cell>
          <cell r="F1097">
            <v>121.69</v>
          </cell>
        </row>
        <row r="1098">
          <cell r="A1098" t="str">
            <v>SINAPI 105635</v>
          </cell>
          <cell r="D1098" t="str">
            <v>RECONSTRUÇÃO DE BASE E SUB-BASE PARA PAVIMENTAÇÃO DE SOLO (PREDOMINANTEMENTE ARENOSO) COM CIMENTO - 6%, MISTURA EM PISTA, COM ESPESSURA DE 20 CM - EXCLUSIVE ESCAVAÇÃO, CARGA E TRANSPORTE E SOLO. AF_09/2024</v>
          </cell>
          <cell r="E1098" t="str">
            <v>M3</v>
          </cell>
          <cell r="F1098">
            <v>120.58</v>
          </cell>
        </row>
        <row r="1099">
          <cell r="A1099" t="str">
            <v>SINAPI 105605</v>
          </cell>
          <cell r="D1099" t="str">
            <v>RECONSTRUÇÃO DE BASE E SUB-BASE PARA PAVIMENTAÇÃO DE SOLO (PREDOMINANTEMENTE ARENOSO) COM CIMENTO - 6%, MISTURA EM USINA, COM ESPESSURA DE 10 CM - EXCLUSIVE CARGA E TRANSPORTE. AF_09/2024</v>
          </cell>
          <cell r="E1099" t="str">
            <v>M3</v>
          </cell>
          <cell r="F1099">
            <v>119.09</v>
          </cell>
        </row>
        <row r="1100">
          <cell r="A1100" t="str">
            <v>SINAPI 105613</v>
          </cell>
          <cell r="D1100" t="str">
            <v>RECONSTRUÇÃO DE BASE E SUB-BASE PARA PAVIMENTAÇÃO DE SOLO (PREDOMINANTEMENTE ARENOSO) COM CIMENTO - 6%, MISTURA EM USINA, COM ESPESSURA DE 15 CM - EXCLUSIVE CARGA E TRANSPORTE. AF_09/2024</v>
          </cell>
          <cell r="E1100" t="str">
            <v>M3</v>
          </cell>
          <cell r="F1100">
            <v>116.12</v>
          </cell>
        </row>
        <row r="1101">
          <cell r="A1101" t="str">
            <v>SINAPI 105621</v>
          </cell>
          <cell r="D1101" t="str">
            <v>RECONSTRUÇÃO DE BASE E SUB-BASE PARA PAVIMENTAÇÃO DE SOLO (PREDOMINANTEMENTE ARENOSO) COM CIMENTO - 6%, MISTURA EM USINA, COM ESPESSURA DE 20 CM - EXCLUSIVE CARGA E TRANSPORTE. AF_09/2024</v>
          </cell>
          <cell r="E1101" t="str">
            <v>M3</v>
          </cell>
          <cell r="F1101">
            <v>114</v>
          </cell>
        </row>
        <row r="1102">
          <cell r="A1102" t="str">
            <v>SINAPI 105627</v>
          </cell>
          <cell r="D1102" t="str">
            <v>RECONSTRUÇÃO DE BASE E SUB-BASE PARA PAVIMENTAÇÃO DE SOLO (PREDOMINANTEMENTE ARENOSO) COM CIMENTO - 8%, MISTURA EM PISTA, COM ESPESSURA DE 10 CM - EXCLUSIVE ESCAVAÇÃO, CARGA E TRANSPORTE E SOLO. AF_09/2024</v>
          </cell>
          <cell r="E1102" t="str">
            <v>M3</v>
          </cell>
          <cell r="F1102">
            <v>162.30000000000001</v>
          </cell>
        </row>
        <row r="1103">
          <cell r="A1103" t="str">
            <v>SINAPI 105630</v>
          </cell>
          <cell r="D1103" t="str">
            <v>RECONSTRUÇÃO DE BASE E SUB-BASE PARA PAVIMENTAÇÃO DE SOLO (PREDOMINANTEMENTE ARENOSO) COM CIMENTO - 8%, MISTURA EM PISTA, COM ESPESSURA DE 15 CM - EXCLUSIVE ESCAVAÇÃO, CARGA E TRANSPORTE E SOLO. AF_09/2024</v>
          </cell>
          <cell r="E1103" t="str">
            <v>M3</v>
          </cell>
          <cell r="F1103">
            <v>154.41999999999999</v>
          </cell>
        </row>
        <row r="1104">
          <cell r="A1104" t="str">
            <v>SINAPI 105636</v>
          </cell>
          <cell r="D1104" t="str">
            <v>RECONSTRUÇÃO DE BASE E SUB-BASE PARA PAVIMENTAÇÃO DE SOLO (PREDOMINANTEMENTE ARENOSO) COM CIMENTO - 8%, MISTURA EM PISTA, COM ESPESSURA DE 20 CM - EXCLUSIVE ESCAVAÇÃO, CARGA E TRANSPORTE E SOLO. AF_09/2024</v>
          </cell>
          <cell r="E1104" t="str">
            <v>M3</v>
          </cell>
          <cell r="F1104">
            <v>153.31</v>
          </cell>
        </row>
        <row r="1105">
          <cell r="A1105" t="str">
            <v>SINAPI 105606</v>
          </cell>
          <cell r="D1105" t="str">
            <v>RECONSTRUÇÃO DE BASE E SUB-BASE PARA PAVIMENTAÇÃO DE SOLO (PREDOMINANTEMENTE ARENOSO) COM CIMENTO - 8%, MISTURA EM USINA, COM ESPESSURA DE 10 CM - EXCLUSIVE CARGA E TRANSPORTE. AF_09/2024</v>
          </cell>
          <cell r="E1105" t="str">
            <v>M3</v>
          </cell>
          <cell r="F1105">
            <v>150.99</v>
          </cell>
        </row>
        <row r="1106">
          <cell r="A1106" t="str">
            <v>SINAPI 105614</v>
          </cell>
          <cell r="D1106" t="str">
            <v>RECONSTRUÇÃO DE BASE E SUB-BASE PARA PAVIMENTAÇÃO DE SOLO (PREDOMINANTEMENTE ARENOSO) COM CIMENTO - 8%, MISTURA EM USINA, COM ESPESSURA DE 15 CM - EXCLUSIVE CARGA E TRANSPORTE. AF_09/2024</v>
          </cell>
          <cell r="E1106" t="str">
            <v>M3</v>
          </cell>
          <cell r="F1106">
            <v>148.02000000000001</v>
          </cell>
        </row>
        <row r="1107">
          <cell r="A1107" t="str">
            <v>SINAPI 105622</v>
          </cell>
          <cell r="D1107" t="str">
            <v>RECONSTRUÇÃO DE BASE E SUB-BASE PARA PAVIMENTAÇÃO DE SOLO (PREDOMINANTEMENTE ARENOSO) COM CIMENTO - 8%, MISTURA EM USINA, COM ESPESSURA DE 20 CM - EXCLUSIVE CARGA E TRANSPORTE. AF_09/2024</v>
          </cell>
          <cell r="E1107" t="str">
            <v>M3</v>
          </cell>
          <cell r="F1107">
            <v>145.9</v>
          </cell>
        </row>
        <row r="1108">
          <cell r="A1108" t="str">
            <v>SINAPI 105572</v>
          </cell>
          <cell r="D1108" t="str">
            <v>RECONSTRUÇÃO DE BASE E SUB-BASE PARA PAVIMENTAÇÃO DE SOLO (PREDOMINANTEMENTE ARENOSO) MELHORADO COM CIMENTO - 2%, MISTURA EM PISTA, COM ESPESSURA DE 10 CM - EXCLUSIVE ESCAVAÇÃO, CARGA E TRANSPORTE E SOLO. AF_09/2024</v>
          </cell>
          <cell r="E1108" t="str">
            <v>M3</v>
          </cell>
          <cell r="F1108">
            <v>62.32</v>
          </cell>
        </row>
        <row r="1109">
          <cell r="A1109" t="str">
            <v>SINAPI 105574</v>
          </cell>
          <cell r="D1109" t="str">
            <v>RECONSTRUÇÃO DE BASE E SUB-BASE PARA PAVIMENTAÇÃO DE SOLO (PREDOMINANTEMENTE ARENOSO) MELHORADO COM CIMENTO - 2%, MISTURA EM PISTA, COM ESPESSURA DE 15 CM - EXCLUSIVE ESCAVAÇÃO, CARGA E TRANSPORTE E SOLO. AF_09/2024</v>
          </cell>
          <cell r="E1109" t="str">
            <v>M3</v>
          </cell>
          <cell r="F1109">
            <v>54.44</v>
          </cell>
        </row>
        <row r="1110">
          <cell r="A1110" t="str">
            <v>SINAPI 105576</v>
          </cell>
          <cell r="D1110" t="str">
            <v>RECONSTRUÇÃO DE BASE E SUB-BASE PARA PAVIMENTAÇÃO DE SOLO (PREDOMINANTEMENTE ARENOSO) MELHORADO COM CIMENTO - 2%, MISTURA EM PISTA, COM ESPESSURA DE 20 CM - EXCLUSIVE ESCAVAÇÃO, CARGA E TRANSPORTE E SOLO. AF_09/2024</v>
          </cell>
          <cell r="E1110" t="str">
            <v>M3</v>
          </cell>
          <cell r="F1110">
            <v>53.33</v>
          </cell>
        </row>
        <row r="1111">
          <cell r="A1111" t="str">
            <v>SINAPI 105603</v>
          </cell>
          <cell r="D1111" t="str">
            <v>RECONSTRUÇÃO DE BASE E SUB-BASE PARA PAVIMENTAÇÃO DE SOLO (PREDOMINANTEMENTE ARENOSO) MELHORADO COM CIMENTO - 2%, MISTURA EM USINA, COM ESPESSURA DE 10 CM - EXCLUSIVE CARGA E TRANSPORTE. AF_09/2024</v>
          </cell>
          <cell r="E1111" t="str">
            <v>M3</v>
          </cell>
          <cell r="F1111">
            <v>55.29</v>
          </cell>
        </row>
        <row r="1112">
          <cell r="A1112" t="str">
            <v>SINAPI 105611</v>
          </cell>
          <cell r="D1112" t="str">
            <v>RECONSTRUÇÃO DE BASE E SUB-BASE PARA PAVIMENTAÇÃO DE SOLO (PREDOMINANTEMENTE ARENOSO) MELHORADO COM CIMENTO - 2%, MISTURA EM USINA, COM ESPESSURA DE 15 CM - EXCLUSIVE CARGA E TRANSPORTE. AF_09/2024</v>
          </cell>
          <cell r="E1112" t="str">
            <v>M3</v>
          </cell>
          <cell r="F1112">
            <v>52.32</v>
          </cell>
        </row>
        <row r="1113">
          <cell r="A1113" t="str">
            <v>SINAPI 105619</v>
          </cell>
          <cell r="D1113" t="str">
            <v>RECONSTRUÇÃO DE BASE E SUB-BASE PARA PAVIMENTAÇÃO DE SOLO (PREDOMINANTEMENTE ARENOSO) MELHORADO COM CIMENTO - 2%, MISTURA EM USINA, COM ESPESSURA DE 20 CM - EXCLUSIVE CARGA E TRANSPORTE. AF_09/2024</v>
          </cell>
          <cell r="E1113" t="str">
            <v>M3</v>
          </cell>
          <cell r="F1113">
            <v>50.2</v>
          </cell>
        </row>
        <row r="1114">
          <cell r="A1114" t="str">
            <v>SINAPI 105573</v>
          </cell>
          <cell r="D1114" t="str">
            <v>RECONSTRUÇÃO DE BASE E SUB-BASE PARA PAVIMENTAÇÃO DE SOLO (PREDOMINANTEMENTE ARENOSO) MELHORADO COM CIMENTO - 4%, MISTURA EM PISTA, COM ESPESSURA DE 10 CM - EXCLUSIVE ESCAVAÇÃO, CARGA E TRANSPORTE E SOLO. AF_09/2024</v>
          </cell>
          <cell r="E1114" t="str">
            <v>M3</v>
          </cell>
          <cell r="F1114">
            <v>96.4</v>
          </cell>
        </row>
        <row r="1115">
          <cell r="A1115" t="str">
            <v>SINAPI 105628</v>
          </cell>
          <cell r="D1115" t="str">
            <v>RECONSTRUÇÃO DE BASE E SUB-BASE PARA PAVIMENTAÇÃO DE SOLO (PREDOMINANTEMENTE ARENOSO) MELHORADO COM CIMENTO - 4%, MISTURA EM PISTA, COM ESPESSURA DE 15 CM - EXCLUSIVE ESCAVAÇÃO, CARGA E TRANSPORTE E SOLO. AF_09/2024</v>
          </cell>
          <cell r="E1115" t="str">
            <v>M3</v>
          </cell>
          <cell r="F1115">
            <v>88.52</v>
          </cell>
        </row>
        <row r="1116">
          <cell r="A1116" t="str">
            <v>SINAPI 105634</v>
          </cell>
          <cell r="D1116" t="str">
            <v>RECONSTRUÇÃO DE BASE E SUB-BASE PARA PAVIMENTAÇÃO DE SOLO (PREDOMINANTEMENTE ARENOSO) MELHORADO COM CIMENTO - 4%, MISTURA EM PISTA, COM ESPESSURA DE 20 CM - EXCLUSIVE ESCAVAÇÃO, CARGA E TRANSPORTE E SOLO. AF_09/2024</v>
          </cell>
          <cell r="E1116" t="str">
            <v>M3</v>
          </cell>
          <cell r="F1116">
            <v>87.41</v>
          </cell>
        </row>
        <row r="1117">
          <cell r="A1117" t="str">
            <v>SINAPI 105604</v>
          </cell>
          <cell r="D1117" t="str">
            <v>RECONSTRUÇÃO DE BASE E SUB-BASE PARA PAVIMENTAÇÃO DE SOLO (PREDOMINANTEMENTE ARENOSO) MELHORADO COM CIMENTO - 4%, MISTURA EM USINA, COM ESPESSURA DE 10 CM - EXCLUSIVE CARGA E TRANSPORTE. AF_09/2024</v>
          </cell>
          <cell r="E1117" t="str">
            <v>M3</v>
          </cell>
          <cell r="F1117">
            <v>87.18</v>
          </cell>
        </row>
        <row r="1118">
          <cell r="A1118" t="str">
            <v>SINAPI 105612</v>
          </cell>
          <cell r="D1118" t="str">
            <v>RECONSTRUÇÃO DE BASE E SUB-BASE PARA PAVIMENTAÇÃO DE SOLO (PREDOMINANTEMENTE ARENOSO) MELHORADO COM CIMENTO - 4%, MISTURA EM USINA, COM ESPESSURA DE 15 CM - EXCLUSIVE CARGA E TRANSPORTE. AF_09/2024</v>
          </cell>
          <cell r="E1118" t="str">
            <v>M3</v>
          </cell>
          <cell r="F1118">
            <v>84.21</v>
          </cell>
        </row>
        <row r="1119">
          <cell r="A1119" t="str">
            <v>SINAPI 105620</v>
          </cell>
          <cell r="D1119" t="str">
            <v>RECONSTRUÇÃO DE BASE E SUB-BASE PARA PAVIMENTAÇÃO DE SOLO (PREDOMINANTEMENTE ARENOSO) MELHORADO COM CIMENTO - 4%, MISTURA EM USINA, COM ESPESSURA DE 20 CM - EXCLUSIVE CARGA E TRANSPORTE. AF_09/2024</v>
          </cell>
          <cell r="E1119" t="str">
            <v>M3</v>
          </cell>
          <cell r="F1119">
            <v>82.09</v>
          </cell>
        </row>
        <row r="1120">
          <cell r="A1120" t="str">
            <v>SINAPI 105586</v>
          </cell>
          <cell r="D1120" t="str">
            <v>RECONSTRUÇÃO DE BASE E SUB-BASE PARA PAVIMENTAÇÃO DE SOLO (PREDOMINANTEMENTE ARGILOSO) BRITA - 40%-60%, MISTURA EM PISTA, COM ESPESSURA DE 10 CM - EXCLUSIVE ESCAVAÇÃO, CARGA E TRANSPORTE E SOLO. AF_09/2024</v>
          </cell>
          <cell r="E1120" t="str">
            <v>M3</v>
          </cell>
          <cell r="F1120">
            <v>158.66</v>
          </cell>
        </row>
        <row r="1121">
          <cell r="A1121" t="str">
            <v>SINAPI 105587</v>
          </cell>
          <cell r="D1121" t="str">
            <v>RECONSTRUÇÃO DE BASE E SUB-BASE PARA PAVIMENTAÇÃO DE SOLO (PREDOMINANTEMENTE ARGILOSO) BRITA - 40%-60%, MISTURA EM PISTA, COM ESPESSURA DE 15 CM - EXCLUSIVE ESCAVAÇÃO, CARGA E TRANSPORTE E SOLO. AF_09/2024</v>
          </cell>
          <cell r="E1121" t="str">
            <v>M3</v>
          </cell>
          <cell r="F1121">
            <v>145.1</v>
          </cell>
        </row>
        <row r="1122">
          <cell r="A1122" t="str">
            <v>SINAPI 105589</v>
          </cell>
          <cell r="D1122" t="str">
            <v>RECONSTRUÇÃO DE BASE E SUB-BASE PARA PAVIMENTAÇÃO DE SOLO (PREDOMINANTEMENTE ARGILOSO) BRITA - 40%-60%, MISTURA EM PISTA, COM ESPESSURA DE 20 CM - EXCLUSIVE ESCAVAÇÃO, CARGA E TRANSPORTE E SOLO. AF_09/2024</v>
          </cell>
          <cell r="E1122" t="str">
            <v>M3</v>
          </cell>
          <cell r="F1122">
            <v>143.85</v>
          </cell>
        </row>
        <row r="1123">
          <cell r="A1123" t="str">
            <v>SINAPI 105584</v>
          </cell>
          <cell r="D1123" t="str">
            <v>RECONSTRUÇÃO DE BASE E SUB-BASE PARA PAVIMENTAÇÃO DE SOLO (PREDOMINANTEMENTE ARGILOSO) BRITA - 40%-60%, MISTURA EM USINA, COM ESPESSURA DE 10 CM - EXCLUSIVE CARGA E TRANSPORTE. AF_09/2024</v>
          </cell>
          <cell r="E1123" t="str">
            <v>M3</v>
          </cell>
          <cell r="F1123">
            <v>200.1</v>
          </cell>
        </row>
        <row r="1124">
          <cell r="A1124" t="str">
            <v>SINAPI 105720</v>
          </cell>
          <cell r="D1124" t="str">
            <v>RECONSTRUÇÃO DE BASE E SUB-BASE PARA PAVIMENTAÇÃO DE SOLO (PREDOMINANTEMENTE ARGILOSO) BRITA - 40%-60%, MISTURA EM USINA, COM ESPESSURA DE 15 CM - EXCLUSIVE CARGA E TRANSPORTE. AF_09/2024</v>
          </cell>
          <cell r="E1124" t="str">
            <v>M3</v>
          </cell>
          <cell r="F1124">
            <v>192.74</v>
          </cell>
        </row>
        <row r="1125">
          <cell r="A1125" t="str">
            <v>SINAPI 105722</v>
          </cell>
          <cell r="D1125" t="str">
            <v>RECONSTRUÇÃO DE BASE E SUB-BASE PARA PAVIMENTAÇÃO DE SOLO (PREDOMINANTEMENTE ARGILOSO) BRITA - 40%-60%, MISTURA EM USINA, COM ESPESSURA DE 20 CM - EXCLUSIVE CARGA E TRANSPORTE. AF_09/2024</v>
          </cell>
          <cell r="E1125" t="str">
            <v>M3</v>
          </cell>
          <cell r="F1125">
            <v>193.17</v>
          </cell>
        </row>
        <row r="1126">
          <cell r="A1126" t="str">
            <v>SINAPI 105593</v>
          </cell>
          <cell r="D1126" t="str">
            <v>RECONSTRUÇÃO DE BASE E SUB-BASE PARA PAVIMENTAÇÃO DE SOLO (PREDOMINANTEMENTE ARGILOSO) BRITA - 50%-50%, MISTURA EM PISTA, COM ESPESSURA DE 10 CM - EXCLUSIVE ESCAVAÇÃO, CARGA E TRANSPORTE E SOLO. AF_09/2024</v>
          </cell>
          <cell r="E1126" t="str">
            <v>M3</v>
          </cell>
          <cell r="F1126">
            <v>141.19999999999999</v>
          </cell>
        </row>
        <row r="1127">
          <cell r="A1127" t="str">
            <v>SINAPI 105594</v>
          </cell>
          <cell r="D1127" t="str">
            <v>RECONSTRUÇÃO DE BASE E SUB-BASE PARA PAVIMENTAÇÃO DE SOLO (PREDOMINANTEMENTE ARGILOSO) BRITA - 50%-50%, MISTURA EM PISTA, COM ESPESSURA DE 15 CM - EXCLUSIVE ESCAVAÇÃO, CARGA E TRANSPORTE E SOLO. AF_09/2024</v>
          </cell>
          <cell r="E1127" t="str">
            <v>M3</v>
          </cell>
          <cell r="F1127">
            <v>127.64</v>
          </cell>
        </row>
        <row r="1128">
          <cell r="A1128" t="str">
            <v>SINAPI 105596</v>
          </cell>
          <cell r="D1128" t="str">
            <v>RECONSTRUÇÃO DE BASE E SUB-BASE PARA PAVIMENTAÇÃO DE SOLO (PREDOMINANTEMENTE ARGILOSO) BRITA - 50%-50%, MISTURA EM PISTA, COM ESPESSURA DE 20 CM - EXCLUSIVE ESCAVAÇÃO, CARGA E TRANSPORTE E SOLO. AF_09/2024</v>
          </cell>
          <cell r="E1128" t="str">
            <v>M3</v>
          </cell>
          <cell r="F1128">
            <v>126.39</v>
          </cell>
        </row>
        <row r="1129">
          <cell r="A1129" t="str">
            <v>SINAPI 105591</v>
          </cell>
          <cell r="D1129" t="str">
            <v>RECONSTRUÇÃO DE BASE E SUB-BASE PARA PAVIMENTAÇÃO DE SOLO (PREDOMINANTEMENTE ARGILOSO) BRITA - 50%-50%, MISTURA EM USINA, COM ESPESSURA DE 10 CM - EXCLUSIVE CARGA E TRANSPORTE. AF_09/2024</v>
          </cell>
          <cell r="E1129" t="str">
            <v>M3</v>
          </cell>
          <cell r="F1129">
            <v>173.56</v>
          </cell>
        </row>
        <row r="1130">
          <cell r="A1130" t="str">
            <v>SINAPI 105724</v>
          </cell>
          <cell r="D1130" t="str">
            <v>RECONSTRUÇÃO DE BASE E SUB-BASE PARA PAVIMENTAÇÃO DE SOLO (PREDOMINANTEMENTE ARGILOSO) BRITA - 50%-50%, MISTURA EM USINA, COM ESPESSURA DE 15 CM - EXCLUSIVE CARGA E TRANSPORTE. AF_09/2024</v>
          </cell>
          <cell r="E1130" t="str">
            <v>M3</v>
          </cell>
          <cell r="F1130">
            <v>166.2</v>
          </cell>
        </row>
        <row r="1131">
          <cell r="A1131" t="str">
            <v>SINAPI 105726</v>
          </cell>
          <cell r="D1131" t="str">
            <v>RECONSTRUÇÃO DE BASE E SUB-BASE PARA PAVIMENTAÇÃO DE SOLO (PREDOMINANTEMENTE ARGILOSO) BRITA - 50%-50%, MISTURA EM USINA, COM ESPESSURA DE 20 CM - EXCLUSIVE CARGA E TRANSPORTE. AF_09/2024</v>
          </cell>
          <cell r="E1131" t="str">
            <v>M3</v>
          </cell>
          <cell r="F1131">
            <v>166.63</v>
          </cell>
        </row>
        <row r="1132">
          <cell r="A1132" t="str">
            <v>SINAPI 105567</v>
          </cell>
          <cell r="D1132" t="str">
            <v>RECONSTRUÇÃO DE BASE E SUB-BASE PARA PAVIMENTAÇÃO DE SOLO DE COMPORTAMENTO LATERÍTICO (ARENOSO), COM ESPESSURA DE 10 CM - EXCLUSIVE ESCAVAÇÃO, CARGA E TRANSPORTE E SOLO. AF_09/2024</v>
          </cell>
          <cell r="E1132" t="str">
            <v>M3</v>
          </cell>
          <cell r="F1132">
            <v>14.56</v>
          </cell>
        </row>
        <row r="1133">
          <cell r="A1133" t="str">
            <v>SINAPI 105568</v>
          </cell>
          <cell r="D1133" t="str">
            <v>RECONSTRUÇÃO DE BASE E SUB-BASE PARA PAVIMENTAÇÃO DE SOLO DE COMPORTAMENTO LATERÍTICO (ARENOSO), COM ESPESSURA DE 15 CM - EXCLUSIVE ESCAVAÇÃO, CARGA E TRANSPORTE E SOLO. AF_09/2024</v>
          </cell>
          <cell r="E1133" t="str">
            <v>M3</v>
          </cell>
          <cell r="F1133">
            <v>11.6</v>
          </cell>
        </row>
        <row r="1134">
          <cell r="A1134" t="str">
            <v>SINAPI 105570</v>
          </cell>
          <cell r="D1134" t="str">
            <v>RECONSTRUÇÃO DE BASE E SUB-BASE PARA PAVIMENTAÇÃO DE SOLO DE COMPORTAMENTO LATERÍTICO (ARENOSO), COM ESPESSURA DE 20 CM - EXCLUSIVE ESCAVAÇÃO, CARGA E TRANSPORTE E SOLO. AF_09/2024</v>
          </cell>
          <cell r="E1134" t="str">
            <v>M3</v>
          </cell>
          <cell r="F1134">
            <v>9.59</v>
          </cell>
        </row>
        <row r="1135">
          <cell r="A1135" t="str">
            <v>SINAPI 100575</v>
          </cell>
          <cell r="D1135" t="str">
            <v>REGULARIZAÇÃO DE SUPERFÍCIES COM MOTONIVELADORA. AF_09/2024</v>
          </cell>
          <cell r="E1135" t="str">
            <v>M2</v>
          </cell>
          <cell r="F1135">
            <v>0.55000000000000004</v>
          </cell>
        </row>
        <row r="1136">
          <cell r="A1136" t="str">
            <v>SINAPI 100577</v>
          </cell>
          <cell r="D1136" t="str">
            <v>REGULARIZAÇÃO E COMPACTAÇÃO DE SUBLEITO DE SOLO PREDOMINANTEMENTE ARENOSO, PARA OBRAS DE CONSTRUÇÃO DE PAVIMENTOS. AF_09/2024</v>
          </cell>
          <cell r="E1136" t="str">
            <v>M2</v>
          </cell>
          <cell r="F1136">
            <v>1.42</v>
          </cell>
        </row>
        <row r="1137">
          <cell r="A1137" t="str">
            <v>SINAPI 105598</v>
          </cell>
          <cell r="D1137" t="str">
            <v>REGULARIZAÇÃO E COMPACTAÇÃO DE SUBLEITO DE SOLO PREDOMINANTEMENTE ARENOSO, PARA OBRAS DE RECONSTRUÇÃO DE PAVIMENTOS. AF_09/2024</v>
          </cell>
          <cell r="E1137" t="str">
            <v>M2</v>
          </cell>
          <cell r="F1137">
            <v>1.89</v>
          </cell>
        </row>
        <row r="1138">
          <cell r="A1138" t="str">
            <v>SINAPI 100576</v>
          </cell>
          <cell r="D1138" t="str">
            <v>REGULARIZAÇÃO E COMPACTAÇÃO DE SUBLEITO DE SOLO PREDOMINANTEMENTE ARGILOSO, PARA OBRAS DE CONSTRUÇÃO DE PAVIMENTOS. AF_09/2024</v>
          </cell>
          <cell r="E1138" t="str">
            <v>M2</v>
          </cell>
          <cell r="F1138">
            <v>2.78</v>
          </cell>
        </row>
        <row r="1139">
          <cell r="A1139" t="str">
            <v>SINAPI 105597</v>
          </cell>
          <cell r="D1139" t="str">
            <v>REGULARIZAÇÃO E COMPACTAÇÃO DE SUBLEITO DE SOLO PREDOMINANTEMENTE ARGILOSO, PARA OBRAS DE RECONSTRUÇÃO DE PAVIMENTOS. AF_09/2024</v>
          </cell>
          <cell r="E1139" t="str">
            <v>M2</v>
          </cell>
          <cell r="F1139">
            <v>3.81</v>
          </cell>
        </row>
        <row r="1140">
          <cell r="A1140" t="str">
            <v>SINAPI 102730</v>
          </cell>
          <cell r="D1140" t="str">
            <v>ARMAÇÃO DE MURO ALA E MURO TESTA UTILIZANDO AÇO CA-50 DE 10 MM - MONTAGEM. AF_07/2021</v>
          </cell>
          <cell r="E1140" t="str">
            <v>KG</v>
          </cell>
          <cell r="F1140">
            <v>11.72</v>
          </cell>
        </row>
        <row r="1141">
          <cell r="A1141" t="str">
            <v>SINAPI 102731</v>
          </cell>
          <cell r="D1141" t="str">
            <v>ARMAÇÃO DE MURO ALA E MURO TESTA UTILIZANDO AÇO CA-50 DE 12,5 MM - MONTAGEM. AF_07/2021</v>
          </cell>
          <cell r="E1141" t="str">
            <v>KG</v>
          </cell>
          <cell r="F1141">
            <v>9.77</v>
          </cell>
        </row>
        <row r="1142">
          <cell r="A1142" t="str">
            <v>SINAPI 102732</v>
          </cell>
          <cell r="D1142" t="str">
            <v>ARMAÇÃO DE MURO ALA E MURO TESTA UTILIZANDO AÇO CA-50 DE 16 MM - MONTAGEM. AF_07/2021</v>
          </cell>
          <cell r="E1142" t="str">
            <v>KG</v>
          </cell>
          <cell r="F1142">
            <v>9.1199999999999992</v>
          </cell>
        </row>
        <row r="1143">
          <cell r="A1143" t="str">
            <v>SINAPI 102733</v>
          </cell>
          <cell r="D1143" t="str">
            <v>ARMAÇÃO DE MURO ALA E MURO TESTA UTILIZANDO AÇO CA-50 DE 20 MM - MONTAGEM. AF_07/2021</v>
          </cell>
          <cell r="E1143" t="str">
            <v>KG</v>
          </cell>
          <cell r="F1143">
            <v>10.029999999999999</v>
          </cell>
        </row>
        <row r="1144">
          <cell r="A1144" t="str">
            <v>SINAPI 102728</v>
          </cell>
          <cell r="D1144" t="str">
            <v>ARMAÇÃO DE MURO ALA E MURO TESTA UTILIZANDO AÇO CA-50 DE 6,3 MM - MONTAGEM. AF_07/2021</v>
          </cell>
          <cell r="E1144" t="str">
            <v>KG</v>
          </cell>
          <cell r="F1144">
            <v>14.52</v>
          </cell>
        </row>
        <row r="1145">
          <cell r="A1145" t="str">
            <v>SINAPI 102729</v>
          </cell>
          <cell r="D1145" t="str">
            <v>ARMAÇÃO DE MURO ALA E MURO TESTA UTILIZANDO AÇO CA-50 DE 8 MM - MONTAGEM. AF_07/2021</v>
          </cell>
          <cell r="E1145" t="str">
            <v>KG</v>
          </cell>
          <cell r="F1145">
            <v>13.29</v>
          </cell>
        </row>
        <row r="1146">
          <cell r="A1146" t="str">
            <v>SINAPI 102734</v>
          </cell>
          <cell r="D1146" t="str">
            <v>ARMAÇÃO DE SOLEIRA UTILIZANDO AÇO CA-50 DE 6,3 MM - MONTAGEM. AF_07/2021</v>
          </cell>
          <cell r="E1146" t="str">
            <v>KG</v>
          </cell>
          <cell r="F1146">
            <v>13.48</v>
          </cell>
        </row>
        <row r="1147">
          <cell r="A1147" t="str">
            <v>SINAPI 102735</v>
          </cell>
          <cell r="D1147" t="str">
            <v>ARMAÇÃO DE SOLEIRA UTILIZANDO AÇO CA-50 DE 8 MM - MONTAGEM. AF_07/2021</v>
          </cell>
          <cell r="E1147" t="str">
            <v>KG</v>
          </cell>
          <cell r="F1147">
            <v>12.38</v>
          </cell>
        </row>
        <row r="1148">
          <cell r="A1148" t="str">
            <v>SINAPI 102765</v>
          </cell>
          <cell r="D1148" t="str">
            <v>BOCA PARA BUEIRO DUPLO CELULAR 150 X 150 CM EM CONCRETO, ALAS COM ESCONSIDADE DE 30°, INCLUINDO FÔRMAS E MATERIAIS. AF_07/2021</v>
          </cell>
          <cell r="E1148" t="str">
            <v>UN</v>
          </cell>
          <cell r="F1148">
            <v>16336.74</v>
          </cell>
        </row>
        <row r="1149">
          <cell r="A1149" t="str">
            <v>SINAPI 102795</v>
          </cell>
          <cell r="D1149" t="str">
            <v>BOCA PARA BUEIRO DUPLO CELULAR 150 X 150 CM EM GABIÃO, ALAS COM ESCONSIDADE DE 45°, INCLUINDO FÔRMAS E MATERIAIS. AF_07/2021</v>
          </cell>
          <cell r="E1149" t="str">
            <v>UN</v>
          </cell>
          <cell r="F1149">
            <v>32130.799999999999</v>
          </cell>
        </row>
        <row r="1150">
          <cell r="A1150" t="str">
            <v>SINAPI 102766</v>
          </cell>
          <cell r="D1150" t="str">
            <v>BOCA PARA BUEIRO DUPLO CELULAR 200 X 200 CM EM CONCRETO, ALAS COM ESCONSIDADE DE 30°, INCLUINDO FÔRMAS E MATERIAIS. AF_07/2021</v>
          </cell>
          <cell r="E1150" t="str">
            <v>UN</v>
          </cell>
          <cell r="F1150">
            <v>24582.17</v>
          </cell>
        </row>
        <row r="1151">
          <cell r="A1151" t="str">
            <v>SINAPI 102796</v>
          </cell>
          <cell r="D1151" t="str">
            <v>BOCA PARA BUEIRO DUPLO CELULAR 200 X 200 CM EM GABIÃO, ALAS COM ESCONSIDADE DE 45°, INCLUINDO FÔRMAS E MATERIAIS. AF_07/2021</v>
          </cell>
          <cell r="E1151" t="str">
            <v>UN</v>
          </cell>
          <cell r="F1151">
            <v>51751.07</v>
          </cell>
        </row>
        <row r="1152">
          <cell r="A1152" t="str">
            <v>SINAPI 102767</v>
          </cell>
          <cell r="D1152" t="str">
            <v>BOCA PARA BUEIRO DUPLO CELULAR 250 X 250 CM EM CONCRETO, ALAS COM ESCONSIDADE DE 30°, INCLUINDO FÔRMAS E MATERIAIS. AF_07/2021</v>
          </cell>
          <cell r="E1152" t="str">
            <v>UN</v>
          </cell>
          <cell r="F1152">
            <v>34326.07</v>
          </cell>
        </row>
        <row r="1153">
          <cell r="A1153" t="str">
            <v>SINAPI 102797</v>
          </cell>
          <cell r="D1153" t="str">
            <v>BOCA PARA BUEIRO DUPLO CELULAR 250 X 250 CM EM GABIÃO, ALAS COM ESCONSIDADE DE 45°, INCLUINDO FÔRMAS E MATERIAIS. AF_07/2021</v>
          </cell>
          <cell r="E1153" t="str">
            <v>UN</v>
          </cell>
          <cell r="F1153">
            <v>73278.73</v>
          </cell>
        </row>
        <row r="1154">
          <cell r="A1154" t="str">
            <v>SINAPI 102768</v>
          </cell>
          <cell r="D1154" t="str">
            <v>BOCA PARA BUEIRO DUPLO CELULAR 300 X 300 CM EM CONCRETO, ALAS COM ESCONSIDADE DE 30°, INCLUINDO FÔRMAS E MATERIAIS. AF_07/2021</v>
          </cell>
          <cell r="E1154" t="str">
            <v>UN</v>
          </cell>
          <cell r="F1154">
            <v>47851.64</v>
          </cell>
        </row>
        <row r="1155">
          <cell r="A1155" t="str">
            <v>SINAPI 102798</v>
          </cell>
          <cell r="D1155" t="str">
            <v>BOCA PARA BUEIRO DUPLO CELULAR 300 X 300 CM EM GABIÃO, ALAS COM ESCONSIDADE DE 45°, INCLUINDO FÔRMAS E MATERIAIS. AF_07/2021</v>
          </cell>
          <cell r="E1155" t="str">
            <v>UN</v>
          </cell>
          <cell r="F1155">
            <v>89727.01</v>
          </cell>
        </row>
        <row r="1156">
          <cell r="A1156" t="str">
            <v>SINAPI 102744</v>
          </cell>
          <cell r="D1156" t="str">
            <v>BOCA PARA BUEIRO DUPLO TUBULAR D = 100 CM EM CONCRETO, ALAS COM ESCONSIDADE DE 0°, INCLUINDO FÔRMAS E MATERIAIS. AF_07/2021</v>
          </cell>
          <cell r="E1156" t="str">
            <v>UN</v>
          </cell>
          <cell r="F1156">
            <v>6844.28</v>
          </cell>
        </row>
        <row r="1157">
          <cell r="A1157" t="str">
            <v>SINAPI 102755</v>
          </cell>
          <cell r="D1157" t="str">
            <v>BOCA PARA BUEIRO DUPLO TUBULAR D = 100 CM EM CONCRETO, ALAS COM ESCONSIDADE DE 30°, INCLUINDO FÔRMAS E MATERIAIS. AF_07/2021</v>
          </cell>
          <cell r="E1157" t="str">
            <v>UN</v>
          </cell>
          <cell r="F1157">
            <v>10554.53</v>
          </cell>
        </row>
        <row r="1158">
          <cell r="A1158" t="str">
            <v>SINAPI 102782</v>
          </cell>
          <cell r="D1158" t="str">
            <v>BOCA PARA BUEIRO DUPLO TUBULAR D = 100 CM EM GABIÃO, ALAS COM ESCONSIDADE DE 45°, INCLUINDO FÔRMAS E MATERIAIS. AF_07/2021</v>
          </cell>
          <cell r="E1158" t="str">
            <v>UN</v>
          </cell>
          <cell r="F1158">
            <v>15680.93</v>
          </cell>
        </row>
        <row r="1159">
          <cell r="A1159" t="str">
            <v>SINAPI 102745</v>
          </cell>
          <cell r="D1159" t="str">
            <v>BOCA PARA BUEIRO DUPLO TUBULAR D = 120 CM EM CONCRETO, ALAS COM ESCONSIDADE DE 0°, INCLUINDO FÔRMAS E MATERIAIS. AF_07/2021</v>
          </cell>
          <cell r="E1159" t="str">
            <v>UN</v>
          </cell>
          <cell r="F1159">
            <v>9602.69</v>
          </cell>
        </row>
        <row r="1160">
          <cell r="A1160" t="str">
            <v>SINAPI 102756</v>
          </cell>
          <cell r="D1160" t="str">
            <v>BOCA PARA BUEIRO DUPLO TUBULAR D = 120 CM EM CONCRETO, ALAS COM ESCONSIDADE DE 30°, INCLUINDO FÔRMAS E MATERIAIS. AF_07/2021</v>
          </cell>
          <cell r="E1160" t="str">
            <v>UN</v>
          </cell>
          <cell r="F1160">
            <v>15636.28</v>
          </cell>
        </row>
        <row r="1161">
          <cell r="A1161" t="str">
            <v>SINAPI 102783</v>
          </cell>
          <cell r="D1161" t="str">
            <v>BOCA PARA BUEIRO DUPLO TUBULAR D = 120 CM EM GABIÃO, ALAS COM ESCONSIDADE DE 45°, INCLUINDO FÔRMAS E MATERIAIS. AF_07/2021</v>
          </cell>
          <cell r="E1161" t="str">
            <v>UN</v>
          </cell>
          <cell r="F1161">
            <v>20817.61</v>
          </cell>
        </row>
        <row r="1162">
          <cell r="A1162" t="str">
            <v>SINAPI 102746</v>
          </cell>
          <cell r="D1162" t="str">
            <v>BOCA PARA BUEIRO DUPLO TUBULAR D = 150 CM EM CONCRETO, ALAS COM ESCONSIDADE DE 0°, INCLUINDO FÔRMAS E MATERIAIS. AF_07/2021</v>
          </cell>
          <cell r="E1162" t="str">
            <v>UN</v>
          </cell>
          <cell r="F1162">
            <v>16625.95</v>
          </cell>
        </row>
        <row r="1163">
          <cell r="A1163" t="str">
            <v>SINAPI 102757</v>
          </cell>
          <cell r="D1163" t="str">
            <v>BOCA PARA BUEIRO DUPLO TUBULAR D = 150 CM EM CONCRETO, ALAS COM ESCONSIDADE DE 30°, INCLUINDO FÔRMAS E MATERIAIS. AF_07/2021</v>
          </cell>
          <cell r="E1163" t="str">
            <v>UN</v>
          </cell>
          <cell r="F1163">
            <v>29062.89</v>
          </cell>
        </row>
        <row r="1164">
          <cell r="A1164" t="str">
            <v>SINAPI 102784</v>
          </cell>
          <cell r="D1164" t="str">
            <v>BOCA PARA BUEIRO DUPLO TUBULAR D = 150 CM EM GABIÃO, ALAS COM ESCONSIDADE DE 45°, INCLUINDO FÔRMAS E MATERIAIS. AF_07/2021</v>
          </cell>
          <cell r="E1164" t="str">
            <v>UN</v>
          </cell>
          <cell r="F1164">
            <v>32080.65</v>
          </cell>
        </row>
        <row r="1165">
          <cell r="A1165" t="str">
            <v>SINAPI 102779</v>
          </cell>
          <cell r="D1165" t="str">
            <v>BOCA PARA BUEIRO DUPLO TUBULAR D = 40 CM EM GABIÃO, ALAS COM ESCONSIDADE DE 45°, INCLUINDO FÔRMAS E MATERIAIS. AF_07/2021</v>
          </cell>
          <cell r="E1165" t="str">
            <v>UN</v>
          </cell>
          <cell r="F1165">
            <v>8268.92</v>
          </cell>
        </row>
        <row r="1166">
          <cell r="A1166" t="str">
            <v>SINAPI 102780</v>
          </cell>
          <cell r="D1166" t="str">
            <v>BOCA PARA BUEIRO DUPLO TUBULAR D = 60 CM EM GABIÃO, ALAS COM ESCONSIDADE DE 45°, INCLUINDO FÔRMAS E MATERIAIS. AF_07/2021</v>
          </cell>
          <cell r="E1166" t="str">
            <v>UN</v>
          </cell>
          <cell r="F1166">
            <v>9511.77</v>
          </cell>
        </row>
        <row r="1167">
          <cell r="A1167" t="str">
            <v>SINAPI 102743</v>
          </cell>
          <cell r="D1167" t="str">
            <v>BOCA PARA BUEIRO DUPLO TUBULAR D = 80 CM EM CONCRETO, ALAS COM ESCONSIDADE DE 0°, INCLUINDO FÔRMAS E MATERIAIS. AF_07/2021</v>
          </cell>
          <cell r="E1167" t="str">
            <v>UN</v>
          </cell>
          <cell r="F1167">
            <v>4579.18</v>
          </cell>
        </row>
        <row r="1168">
          <cell r="A1168" t="str">
            <v>SINAPI 102781</v>
          </cell>
          <cell r="D1168" t="str">
            <v>BOCA PARA BUEIRO DUPLO TUBULAR D = 80 CM EM GABIÃO, ALAS COM ESCONSIDADE DE 45°, INCLUINDO FÔRMAS E MATERIAIS. AF_07/2021</v>
          </cell>
          <cell r="E1168" t="str">
            <v>UN</v>
          </cell>
          <cell r="F1168">
            <v>14134.77</v>
          </cell>
        </row>
        <row r="1169">
          <cell r="A1169" t="str">
            <v>SINAPI 102761</v>
          </cell>
          <cell r="D1169" t="str">
            <v>BOCA PARA BUEIRO SIMPLES CELULAR 150 X 150 CM EM CONCRETO, ALAS COM ESCONSIDADE DE 30°, INCLUINDO FÔRMAS E MATERIAIS. AF_07/2021</v>
          </cell>
          <cell r="E1169" t="str">
            <v>UN</v>
          </cell>
          <cell r="F1169">
            <v>13066.46</v>
          </cell>
        </row>
        <row r="1170">
          <cell r="A1170" t="str">
            <v>SINAPI 102791</v>
          </cell>
          <cell r="D1170" t="str">
            <v>BOCA PARA BUEIRO SIMPLES CELULAR 150 X 150 CM EM GABIÃO, ALAS COM ESCONSIDADE DE 45°, INCLUINDO FÔRMAS E MATERIAIS. AF_07/2021</v>
          </cell>
          <cell r="E1170" t="str">
            <v>UN</v>
          </cell>
          <cell r="F1170">
            <v>30140.77</v>
          </cell>
        </row>
        <row r="1171">
          <cell r="A1171" t="str">
            <v>SINAPI 102762</v>
          </cell>
          <cell r="D1171" t="str">
            <v>BOCA PARA BUEIRO SIMPLES CELULAR 200 X 200 CM EM CONCRETO, ALAS COM ESCONSIDADE DE 30°, INCLUINDO FÔRMAS E MATERIAIS. AF_07/2021</v>
          </cell>
          <cell r="E1171" t="str">
            <v>UN</v>
          </cell>
          <cell r="F1171">
            <v>20153.39</v>
          </cell>
        </row>
        <row r="1172">
          <cell r="A1172" t="str">
            <v>SINAPI 102792</v>
          </cell>
          <cell r="D1172" t="str">
            <v>BOCA PARA BUEIRO SIMPLES CELULAR 200 X 200 CM EM GABIÃO, ALAS COM ESCONSIDADE DE 45°, INCLUINDO FÔRMAS E MATERIAIS. AF_07/2021</v>
          </cell>
          <cell r="E1172" t="str">
            <v>UN</v>
          </cell>
          <cell r="F1172">
            <v>48965.81</v>
          </cell>
        </row>
        <row r="1173">
          <cell r="A1173" t="str">
            <v>SINAPI 102763</v>
          </cell>
          <cell r="D1173" t="str">
            <v>BOCA PARA BUEIRO SIMPLES CELULAR 250 X 250 CM EM CONCRETO, ALAS COM ESCONSIDADE DE 30°, INCLUINDO FÔRMAS E MATERIAIS. AF_07/2021</v>
          </cell>
          <cell r="E1173" t="str">
            <v>UN</v>
          </cell>
          <cell r="F1173">
            <v>27985.88</v>
          </cell>
        </row>
        <row r="1174">
          <cell r="A1174" t="str">
            <v>SINAPI 102793</v>
          </cell>
          <cell r="D1174" t="str">
            <v>BOCA PARA BUEIRO SIMPLES CELULAR 250 X 250 CM EM GABIÃO, ALAS COM ESCONSIDADE DE 45°, INCLUINDO FÔRMAS E MATERIAIS. AF_07/2021</v>
          </cell>
          <cell r="E1174" t="str">
            <v>UN</v>
          </cell>
          <cell r="F1174">
            <v>65772.800000000003</v>
          </cell>
        </row>
        <row r="1175">
          <cell r="A1175" t="str">
            <v>SINAPI 102764</v>
          </cell>
          <cell r="D1175" t="str">
            <v>BOCA PARA BUEIRO SIMPLES CELULAR 300 X 300 CM EM CONCRETO, ALAS COM ESCONSIDADE DE 30°, INCLUINDO FÔRMAS E MATERIAIS. AF_07/2021</v>
          </cell>
          <cell r="E1175" t="str">
            <v>UN</v>
          </cell>
          <cell r="F1175">
            <v>39374.17</v>
          </cell>
        </row>
        <row r="1176">
          <cell r="A1176" t="str">
            <v>SINAPI 102794</v>
          </cell>
          <cell r="D1176" t="str">
            <v>BOCA PARA BUEIRO SIMPLES CELULAR 300 X 300 CM EM GABIÃO, ALAS COM ESCONSIDADE DE 45°, INCLUINDO FÔRMAS E MATERIAIS. AF_07/2021</v>
          </cell>
          <cell r="E1176" t="str">
            <v>UN</v>
          </cell>
          <cell r="F1176">
            <v>94278.46</v>
          </cell>
        </row>
        <row r="1177">
          <cell r="A1177" t="str">
            <v>SINAPI 102740</v>
          </cell>
          <cell r="D1177" t="str">
            <v>BOCA PARA BUEIRO SIMPLES TUBULAR D = 100 CM EM CONCRETO, ALAS COM ESCONSIDADE DE 0°, INCLUINDO FÔRMAS E MATERIAIS. AF_07/2021</v>
          </cell>
          <cell r="E1177" t="str">
            <v>UN</v>
          </cell>
          <cell r="F1177">
            <v>5628.56</v>
          </cell>
        </row>
        <row r="1178">
          <cell r="A1178" t="str">
            <v>SINAPI 102752</v>
          </cell>
          <cell r="D1178" t="str">
            <v>BOCA PARA BUEIRO SIMPLES TUBULAR D = 100 CM EM CONCRETO, ALAS COM ESCONSIDADE DE 30°, INCLUINDO FÔRMAS E MATERIAIS. AF_07/2021</v>
          </cell>
          <cell r="E1178" t="str">
            <v>UN</v>
          </cell>
          <cell r="F1178">
            <v>7549.2</v>
          </cell>
        </row>
        <row r="1179">
          <cell r="A1179" t="str">
            <v>SINAPI 102776</v>
          </cell>
          <cell r="D1179" t="str">
            <v>BOCA PARA BUEIRO SIMPLES TUBULAR D = 100 CM EM GABIÃO, ALAS COM ESCONSIDADE DE 45°, INCLUINDO FÔRMAS E MATERIAIS. AF_07/2021</v>
          </cell>
          <cell r="E1179" t="str">
            <v>UN</v>
          </cell>
          <cell r="F1179">
            <v>12378.26</v>
          </cell>
        </row>
        <row r="1180">
          <cell r="A1180" t="str">
            <v>SINAPI 102741</v>
          </cell>
          <cell r="D1180" t="str">
            <v>BOCA PARA BUEIRO SIMPLES TUBULAR D = 120 CM EM CONCRETO, ALAS COM ESCONSIDADE DE 0°, INCLUINDO FÔRMAS E MATERIAIS. AF_07/2021</v>
          </cell>
          <cell r="E1180" t="str">
            <v>UN</v>
          </cell>
          <cell r="F1180">
            <v>7888.47</v>
          </cell>
        </row>
        <row r="1181">
          <cell r="A1181" t="str">
            <v>SINAPI 102753</v>
          </cell>
          <cell r="D1181" t="str">
            <v>BOCA PARA BUEIRO SIMPLES TUBULAR D = 120 CM EM CONCRETO, ALAS COM ESCONSIDADE DE 30°, INCLUINDO FÔRMAS E MATERIAIS. AF_07/2021</v>
          </cell>
          <cell r="E1181" t="str">
            <v>UN</v>
          </cell>
          <cell r="F1181">
            <v>11150.24</v>
          </cell>
        </row>
        <row r="1182">
          <cell r="A1182" t="str">
            <v>SINAPI 102777</v>
          </cell>
          <cell r="D1182" t="str">
            <v>BOCA PARA BUEIRO SIMPLES TUBULAR D = 120 CM EM GABIÃO, ALAS COM ESCONSIDADE DE 45°, INCLUINDO FÔRMAS E MATERIAIS. AF_07/2021</v>
          </cell>
          <cell r="E1182" t="str">
            <v>UN</v>
          </cell>
          <cell r="F1182">
            <v>18757.78</v>
          </cell>
        </row>
        <row r="1183">
          <cell r="A1183" t="str">
            <v>SINAPI 102742</v>
          </cell>
          <cell r="D1183" t="str">
            <v>BOCA PARA BUEIRO SIMPLES TUBULAR D = 150 CM EM CONCRETO, ALAS COM ESCONSIDADE DE 0°, INCLUINDO FÔRMAS E MATERIAIS. AF_07/2021</v>
          </cell>
          <cell r="E1183" t="str">
            <v>UN</v>
          </cell>
          <cell r="F1183">
            <v>13642.92</v>
          </cell>
        </row>
        <row r="1184">
          <cell r="A1184" t="str">
            <v>SINAPI 102754</v>
          </cell>
          <cell r="D1184" t="str">
            <v>BOCA PARA BUEIRO SIMPLES TUBULAR D = 150 CM EM CONCRETO, ALAS COM ESCONSIDADE DE 30°, INCLUINDO FÔRMAS E MATERIAIS. AF_07/2021</v>
          </cell>
          <cell r="E1184" t="str">
            <v>UN</v>
          </cell>
          <cell r="F1184">
            <v>21179.919999999998</v>
          </cell>
        </row>
        <row r="1185">
          <cell r="A1185" t="str">
            <v>SINAPI 102778</v>
          </cell>
          <cell r="D1185" t="str">
            <v>BOCA PARA BUEIRO SIMPLES TUBULAR D = 150 CM EM GABIÃO, ALAS COM ESCONSIDADE DE 45°, INCLUINDO FÔRMAS E MATERIAIS. AF_07/2021</v>
          </cell>
          <cell r="E1185" t="str">
            <v>UN</v>
          </cell>
          <cell r="F1185">
            <v>27639.69</v>
          </cell>
        </row>
        <row r="1186">
          <cell r="A1186" t="str">
            <v>SINAPI 102737</v>
          </cell>
          <cell r="D1186" t="str">
            <v>BOCA PARA BUEIRO SIMPLES TUBULAR D = 40 CM EM CONCRETO, ALAS COM ESCONSIDADE DE 0°, INCLUINDO FÔRMAS E MATERIAIS. AF_07/2021</v>
          </cell>
          <cell r="E1186" t="str">
            <v>UN</v>
          </cell>
          <cell r="F1186">
            <v>1102.3900000000001</v>
          </cell>
        </row>
        <row r="1187">
          <cell r="A1187" t="str">
            <v>SINAPI 102773</v>
          </cell>
          <cell r="D1187" t="str">
            <v>BOCA PARA BUEIRO SIMPLES TUBULAR D = 40 CM EM GABIÃO, ALAS COM ESCONSIDADE DE 45°, INCLUINDO FÔRMAS E MATERIAIS. AF_07/2021</v>
          </cell>
          <cell r="E1187" t="str">
            <v>UN</v>
          </cell>
          <cell r="F1187">
            <v>8268.92</v>
          </cell>
        </row>
        <row r="1188">
          <cell r="A1188" t="str">
            <v>SINAPI 102738</v>
          </cell>
          <cell r="D1188" t="str">
            <v>BOCA PARA BUEIRO SIMPLES TUBULAR D = 60 CM EM CONCRETO, ALAS COM ESCONSIDADE DE 0°, INCLUINDO FÔRMAS E MATERIAIS. AF_07/2021</v>
          </cell>
          <cell r="E1188" t="str">
            <v>UN</v>
          </cell>
          <cell r="F1188">
            <v>2252.89</v>
          </cell>
        </row>
        <row r="1189">
          <cell r="A1189" t="str">
            <v>SINAPI 102750</v>
          </cell>
          <cell r="D1189" t="str">
            <v>BOCA PARA BUEIRO SIMPLES TUBULAR D = 60 CM EM CONCRETO, ALAS COM ESCONSIDADE DE 30°, INCLUINDO FÔRMAS E MATERIAIS. AF_07/2021</v>
          </cell>
          <cell r="E1189" t="str">
            <v>UN</v>
          </cell>
          <cell r="F1189">
            <v>2744.44</v>
          </cell>
        </row>
        <row r="1190">
          <cell r="A1190" t="str">
            <v>SINAPI 102774</v>
          </cell>
          <cell r="D1190" t="str">
            <v>BOCA PARA BUEIRO SIMPLES TUBULAR D = 60 CM EM GABIÃO, ALAS COM ESCONSIDADE DE 45°, INCLUINDO FÔRMAS E MATERIAIS. AF_07/2021</v>
          </cell>
          <cell r="E1190" t="str">
            <v>UN</v>
          </cell>
          <cell r="F1190">
            <v>8268.92</v>
          </cell>
        </row>
        <row r="1191">
          <cell r="A1191" t="str">
            <v>SINAPI 102739</v>
          </cell>
          <cell r="D1191" t="str">
            <v>BOCA PARA BUEIRO SIMPLES TUBULAR D = 80 CM EM CONCRETO, ALAS COM ESCONSIDADE DE 0°, INCLUINDO FÔRMAS E MATERIAIS. AF_07/2021</v>
          </cell>
          <cell r="E1191" t="str">
            <v>UN</v>
          </cell>
          <cell r="F1191">
            <v>3762.28</v>
          </cell>
        </row>
        <row r="1192">
          <cell r="A1192" t="str">
            <v>SINAPI 102751</v>
          </cell>
          <cell r="D1192" t="str">
            <v>BOCA PARA BUEIRO SIMPLES TUBULAR D = 80 CM EM CONCRETO, ALAS COM ESCONSIDADE DE 30°, INCLUINDO FÔRMAS E MATERIAIS. AF_07/2021</v>
          </cell>
          <cell r="E1192" t="str">
            <v>UN</v>
          </cell>
          <cell r="F1192">
            <v>4750.63</v>
          </cell>
        </row>
        <row r="1193">
          <cell r="A1193" t="str">
            <v>SINAPI 102775</v>
          </cell>
          <cell r="D1193" t="str">
            <v>BOCA PARA BUEIRO SIMPLES TUBULAR D = 80 CM EM GABIÃO, ALAS COM ESCONSIDADE DE 45°, INCLUINDO FÔRMAS E MATERIAIS. AF_07/2021</v>
          </cell>
          <cell r="E1193" t="str">
            <v>UN</v>
          </cell>
          <cell r="F1193">
            <v>12378.26</v>
          </cell>
        </row>
        <row r="1194">
          <cell r="A1194" t="str">
            <v>SINAPI 102769</v>
          </cell>
          <cell r="D1194" t="str">
            <v>BOCA PARA BUEIRO TRIPLO CELULAR 150 X 150 CM EM CONCRETO, ALAS COM ESCONSIDADE DE 30°, INCLUINDO FÔRMAS E MATERIAIS. AF_07/2021</v>
          </cell>
          <cell r="E1194" t="str">
            <v>UN</v>
          </cell>
          <cell r="F1194">
            <v>18958.97</v>
          </cell>
        </row>
        <row r="1195">
          <cell r="A1195" t="str">
            <v>SINAPI 102799</v>
          </cell>
          <cell r="D1195" t="str">
            <v>BOCA PARA BUEIRO TRIPLO CELULAR 150 X 150 CM EM GABIÃO, ALAS COM ESCONSIDADE DE 45°, INCLUINDO FÔRMAS E MATERIAIS. AF_07/2021</v>
          </cell>
          <cell r="E1195" t="str">
            <v>UN</v>
          </cell>
          <cell r="F1195">
            <v>32815.69</v>
          </cell>
        </row>
        <row r="1196">
          <cell r="A1196" t="str">
            <v>SINAPI 102770</v>
          </cell>
          <cell r="D1196" t="str">
            <v>BOCA PARA BUEIRO TRIPLO CELULAR 200 X 200 CM EM CONCRETO, ALAS COM ESCONSIDADE DE 30°, INCLUINDO FÔRMAS E MATERIAIS. AF_07/2021</v>
          </cell>
          <cell r="E1196" t="str">
            <v>UN</v>
          </cell>
          <cell r="F1196">
            <v>29060.75</v>
          </cell>
        </row>
        <row r="1197">
          <cell r="A1197" t="str">
            <v>SINAPI 102800</v>
          </cell>
          <cell r="D1197" t="str">
            <v>BOCA PARA BUEIRO TRIPLO CELULAR 200 X 200 CM EM GABIÃO, ALAS COM ESCONSIDADE DE 45°, INCLUINDO FÔRMAS E MATERIAIS. AF_07/2021</v>
          </cell>
          <cell r="E1197" t="str">
            <v>UN</v>
          </cell>
          <cell r="F1197">
            <v>56788.51</v>
          </cell>
        </row>
        <row r="1198">
          <cell r="A1198" t="str">
            <v>SINAPI 102771</v>
          </cell>
          <cell r="D1198" t="str">
            <v>BOCA PARA BUEIRO TRIPLO CELULAR 250 X 250 CM EM CONCRETO, ALAS COM ESCONSIDADE DE 30°, INCLUINDO FÔRMAS E MATERIAIS. AF_07/2021</v>
          </cell>
          <cell r="E1198" t="str">
            <v>UN</v>
          </cell>
          <cell r="F1198">
            <v>40566.35</v>
          </cell>
        </row>
        <row r="1199">
          <cell r="A1199" t="str">
            <v>SINAPI 102801</v>
          </cell>
          <cell r="D1199" t="str">
            <v>BOCA PARA BUEIRO TRIPLO CELULAR 250 X 250 CM EM GABIÃO, ALAS COM ESCONSIDADE DE 45°, INCLUINDO FÔRMAS E MATERIAIS. AF_07/2021</v>
          </cell>
          <cell r="E1199" t="str">
            <v>UN</v>
          </cell>
          <cell r="F1199">
            <v>79401.259999999995</v>
          </cell>
        </row>
        <row r="1200">
          <cell r="A1200" t="str">
            <v>SINAPI 102772</v>
          </cell>
          <cell r="D1200" t="str">
            <v>BOCA PARA BUEIRO TRIPLO CELULAR 300 X 300 CM EM CONCRETO, ALAS COM ESCONSIDADE DE 30°, INCLUINDO FÔRMAS E MATERIAIS. AF_07/2021</v>
          </cell>
          <cell r="E1200" t="str">
            <v>UN</v>
          </cell>
          <cell r="F1200">
            <v>56874.46</v>
          </cell>
        </row>
        <row r="1201">
          <cell r="A1201" t="str">
            <v>SINAPI 102802</v>
          </cell>
          <cell r="D1201" t="str">
            <v>BOCA PARA BUEIRO TRIPLO CELULAR 300 X 300 CM EM GABIÃO, ALAS COM ESCONSIDADE DE 45°, INCLUINDO FÔRMAS E MATERIAIS. AF_07/2021</v>
          </cell>
          <cell r="E1201" t="str">
            <v>UN</v>
          </cell>
          <cell r="F1201">
            <v>95231.48</v>
          </cell>
        </row>
        <row r="1202">
          <cell r="A1202" t="str">
            <v>SINAPI 102747</v>
          </cell>
          <cell r="D1202" t="str">
            <v>BOCA PARA BUEIRO TRIPLO TUBULAR D = 100 CM EM CONCRETO, ALAS COM ESCONSIDADE DE 0°, INCLUINDO FÔRMAS E MATERIAIS. AF_07/2021</v>
          </cell>
          <cell r="E1202" t="str">
            <v>UN</v>
          </cell>
          <cell r="F1202">
            <v>8510.76</v>
          </cell>
        </row>
        <row r="1203">
          <cell r="A1203" t="str">
            <v>SINAPI 102758</v>
          </cell>
          <cell r="D1203" t="str">
            <v>BOCA PARA BUEIRO TRIPLO TUBULAR D = 100 CM EM CONCRETO, ALAS COM ESCONSIDADE DE 30°, INCLUINDO FÔRMAS E MATERIAIS. AF_07/2021</v>
          </cell>
          <cell r="E1203" t="str">
            <v>UN</v>
          </cell>
          <cell r="F1203">
            <v>13573.83</v>
          </cell>
        </row>
        <row r="1204">
          <cell r="A1204" t="str">
            <v>SINAPI 102788</v>
          </cell>
          <cell r="D1204" t="str">
            <v>BOCA PARA BUEIRO TRIPLO TUBULAR D = 100 CM EM GABIÃO, ALAS COM ESCONSIDADE DE 45°, INCLUINDO FÔRMAS E MATERIAIS. AF_07/2021</v>
          </cell>
          <cell r="E1204" t="str">
            <v>UN</v>
          </cell>
          <cell r="F1204">
            <v>17187.64</v>
          </cell>
        </row>
        <row r="1205">
          <cell r="A1205" t="str">
            <v>SINAPI 102748</v>
          </cell>
          <cell r="D1205" t="str">
            <v>BOCA PARA BUEIRO TRIPLO TUBULAR D = 120 CM EM CONCRETO, ALAS COM ESCONSIDADE DE 0°, INCLUINDO FÔRMAS E MATERIAIS. AF_07/2021</v>
          </cell>
          <cell r="E1205" t="str">
            <v>UN</v>
          </cell>
          <cell r="F1205">
            <v>11888.89</v>
          </cell>
        </row>
        <row r="1206">
          <cell r="A1206" t="str">
            <v>SINAPI 102759</v>
          </cell>
          <cell r="D1206" t="str">
            <v>BOCA PARA BUEIRO TRIPLO TUBULAR D = 120 CM EM CONCRETO, ALAS COM ESCONSIDADE DE 30°, INCLUINDO FÔRMAS E MATERIAIS. AF_07/2021</v>
          </cell>
          <cell r="E1206" t="str">
            <v>UN</v>
          </cell>
          <cell r="F1206">
            <v>20143.490000000002</v>
          </cell>
        </row>
        <row r="1207">
          <cell r="A1207" t="str">
            <v>SINAPI 102789</v>
          </cell>
          <cell r="D1207" t="str">
            <v>BOCA PARA BUEIRO TRIPLO TUBULAR D = 120 CM EM GABIÃO, ALAS COM ESCONSIDADE DE 45°, INCLUINDO FÔRMAS E MATERIAIS. AF_07/2021</v>
          </cell>
          <cell r="E1207" t="str">
            <v>UN</v>
          </cell>
          <cell r="F1207">
            <v>22640.78</v>
          </cell>
        </row>
        <row r="1208">
          <cell r="A1208" t="str">
            <v>SINAPI 102749</v>
          </cell>
          <cell r="D1208" t="str">
            <v>BOCA PARA BUEIRO TRIPLO TUBULAR D = 150 CM EM CONCRETO, ALAS COM ESCONSIDADE DE 0°, INCLUINDO FÔRMAS E MATERIAIS. AF_07/2021</v>
          </cell>
          <cell r="E1208" t="str">
            <v>UN</v>
          </cell>
          <cell r="F1208">
            <v>20389.27</v>
          </cell>
        </row>
        <row r="1209">
          <cell r="A1209" t="str">
            <v>SINAPI 102760</v>
          </cell>
          <cell r="D1209" t="str">
            <v>BOCA PARA BUEIRO TRIPLO TUBULAR D = 150 CM EM CONCRETO, ALAS COM ESCONSIDADE DE 30°, INCLUINDO FÔRMAS E MATERIAIS. AF_07/2021</v>
          </cell>
          <cell r="E1209" t="str">
            <v>UN</v>
          </cell>
          <cell r="F1209">
            <v>37094.269999999997</v>
          </cell>
        </row>
        <row r="1210">
          <cell r="A1210" t="str">
            <v>SINAPI 102790</v>
          </cell>
          <cell r="D1210" t="str">
            <v>BOCA PARA BUEIRO TRIPLO TUBULAR D = 150 CM EM GABIÃO, ALAS COM ESCONSIDADE DE 45°, INCLUINDO FÔRMAS E MATERIAIS. AF_07/2021</v>
          </cell>
          <cell r="E1210" t="str">
            <v>UN</v>
          </cell>
          <cell r="F1210">
            <v>37178.980000000003</v>
          </cell>
        </row>
        <row r="1211">
          <cell r="A1211" t="str">
            <v>SINAPI 102785</v>
          </cell>
          <cell r="D1211" t="str">
            <v>BOCA PARA BUEIRO TRIPLO TUBULAR D = 40 CM EM GABIÃO, ALAS COM ESCONSIDADE DE 45°, INCLUINDO FÔRMAS E MATERIAIS. AF_07/2021</v>
          </cell>
          <cell r="E1211" t="str">
            <v>UN</v>
          </cell>
          <cell r="F1211">
            <v>9511.77</v>
          </cell>
        </row>
        <row r="1212">
          <cell r="A1212" t="str">
            <v>SINAPI 102786</v>
          </cell>
          <cell r="D1212" t="str">
            <v>BOCA PARA BUEIRO TRIPLO TUBULAR D = 60 CM EM GABIÃO, ALAS COM ESCONSIDADE DE 45°, INCLUINDO FÔRMAS E MATERIAIS. AF_07/2021</v>
          </cell>
          <cell r="E1212" t="str">
            <v>UN</v>
          </cell>
          <cell r="F1212">
            <v>10544.26</v>
          </cell>
        </row>
        <row r="1213">
          <cell r="A1213" t="str">
            <v>SINAPI 102787</v>
          </cell>
          <cell r="D1213" t="str">
            <v>BOCA PARA BUEIRO TRIPLO TUBULAR D = 80 CM EM GABIÃO, ALAS COM ESCONSIDADE DE 45°, INCLUINDO FÔRMAS E MATERIAIS. AF_07/2021</v>
          </cell>
          <cell r="E1213" t="str">
            <v>UN</v>
          </cell>
          <cell r="F1213">
            <v>15680.93</v>
          </cell>
        </row>
        <row r="1214">
          <cell r="A1214" t="str">
            <v>SINAPI 102736</v>
          </cell>
          <cell r="D1214" t="str">
            <v>CONCRETAGEM DE BOCA PARA BUEIRO, FCK = 20 MPA, COM USO DE BOMBA - LANÇAMENTO, ADENSAMENTO E ACABAMENTO. AF_07/2021</v>
          </cell>
          <cell r="E1214" t="str">
            <v>M3</v>
          </cell>
          <cell r="F1214">
            <v>655.37</v>
          </cell>
        </row>
        <row r="1215">
          <cell r="A1215" t="str">
            <v>SINAPI 102727</v>
          </cell>
          <cell r="D1215" t="str">
            <v>FABRICAÇÃO, MONTAGEM E DESMONTAGEM DE FÔRMA PARA BOCA PARA BUEIRO, EM CHAPA DE MADEIRA COMPENSADA RESINADA, E = 17 MM, 2 UTILIZAÇÕES. AF_07/2021</v>
          </cell>
          <cell r="E1215" t="str">
            <v>M2</v>
          </cell>
          <cell r="F1215">
            <v>100.05</v>
          </cell>
        </row>
        <row r="1216">
          <cell r="A1216" t="str">
            <v>SINAPI 102111</v>
          </cell>
          <cell r="D1216" t="str">
            <v>BOMBA CENTRÍFUGA, MONOFÁSICA, 0,5 CV OU 0,49 HP, HM 6 A 20 M, Q 1,2 A 8,3 M3/H - FORNECIMENTO E INSTALAÇÃO. AF_11/2025_PS</v>
          </cell>
          <cell r="E1216" t="str">
            <v>UN</v>
          </cell>
          <cell r="F1216">
            <v>1537.26</v>
          </cell>
        </row>
        <row r="1217">
          <cell r="A1217" t="str">
            <v>SINAPI 102113</v>
          </cell>
          <cell r="D1217" t="str">
            <v>BOMBA CENTRÍFUGA, TRIFÁSICA, 1,0 CV OU 0,99 HP, HM 14 A 40 M, Q 0,6 A 8,4 M3/H - FORNECIMENTO E INSTALAÇÃO. AF_11/2025_PS</v>
          </cell>
          <cell r="E1217" t="str">
            <v>UN</v>
          </cell>
          <cell r="F1217">
            <v>2451.69</v>
          </cell>
        </row>
        <row r="1218">
          <cell r="A1218" t="str">
            <v>SINAPI 102116</v>
          </cell>
          <cell r="D1218" t="str">
            <v>BOMBA CENTRÍFUGA, TRIFÁSICA, 1,5 CV OU 1,48 HP, HM 10 A 24 M, Q 6,1 A 21,9 M3/H - FORNECIMENTO E INSTALAÇÃO. AF_11/2025_PS</v>
          </cell>
          <cell r="E1218" t="str">
            <v>UN</v>
          </cell>
          <cell r="F1218">
            <v>2617.2600000000002</v>
          </cell>
        </row>
        <row r="1219">
          <cell r="A1219" t="str">
            <v>SINAPI 102132</v>
          </cell>
          <cell r="D1219" t="str">
            <v>BOMBA CENTRÍFUGA, TRIFÁSICA, 1,5 CV OU 1,48 HP, HM 10 A 24 M, Q 6,1 A 21,9 M3/H, 2 UNIDADES, INCLUSO QUADRO ELÉTRICO - FORNECIMENTO E INSTALAÇÃO. AF_11/2025</v>
          </cell>
          <cell r="E1219" t="str">
            <v>UN</v>
          </cell>
          <cell r="F1219">
            <v>0</v>
          </cell>
        </row>
        <row r="1220">
          <cell r="A1220" t="str">
            <v>SINAPI 102115</v>
          </cell>
          <cell r="D1220" t="str">
            <v>BOMBA CENTRÍFUGA, TRIFÁSICA, 1,5 CV OU 1,48 HP, HM 10 A 70 M, Q 1,8 A 5,3 M3/H - FORNECIMENTO E INSTALAÇÃO. AF_11/2025_PS</v>
          </cell>
          <cell r="E1220" t="str">
            <v>UN</v>
          </cell>
          <cell r="F1220">
            <v>4200.28</v>
          </cell>
        </row>
        <row r="1221">
          <cell r="A1221" t="str">
            <v>SINAPI 102122</v>
          </cell>
          <cell r="D1221" t="str">
            <v>BOMBA CENTRÍFUGA, TRIFÁSICA, 10 CV OU 9,86 HP, HM 85 A 140 M, Q 4,2 A 14,9 M3/H - FORNECIMENTO E INSTALAÇÃO. AF_11/2025_PS</v>
          </cell>
          <cell r="E1221" t="str">
            <v>UN</v>
          </cell>
          <cell r="F1221">
            <v>12083.71</v>
          </cell>
        </row>
        <row r="1222">
          <cell r="A1222" t="str">
            <v>SINAPI 102118</v>
          </cell>
          <cell r="D1222" t="str">
            <v>BOMBA CENTRÍFUGA, TRIFÁSICA, 3 CV OU 2,96 HP, HM 34 A 40 M, Q 8,6 A 14,8 M3/H - FORNECIMENTO E INSTALAÇÃO. AF_11/2025_PS</v>
          </cell>
          <cell r="E1222" t="str">
            <v>UN</v>
          </cell>
          <cell r="F1222">
            <v>3569.95</v>
          </cell>
        </row>
        <row r="1223">
          <cell r="A1223" t="str">
            <v>SINAPI 102133</v>
          </cell>
          <cell r="D1223" t="str">
            <v>BOMBA CENTRÍFUGA, TRIFÁSICA, 3 CV OU 2,96 HP, HM 34 A 40 M, Q 8,6 A 14,8 M3/H, 2 UNIDADES, INCLUSO QUADRO ELÉTRICO - FORNECIMENTO E INSTALAÇÃO. AF_11/2025</v>
          </cell>
          <cell r="E1223" t="str">
            <v>UN</v>
          </cell>
          <cell r="F1223">
            <v>0</v>
          </cell>
        </row>
        <row r="1224">
          <cell r="A1224" t="str">
            <v>SINAPI 102126</v>
          </cell>
          <cell r="D1224" t="str">
            <v>BOMBA SUBMERSÍVEL, TRIFÁSICA, 3,80 CV OU 3,75 HP, HM 5 A 25,5 M, Q 3,6 A 61,2 M3/H - FORNECIMENTO E INSTALAÇÃO. AF_11/2025</v>
          </cell>
          <cell r="E1224" t="str">
            <v>UN</v>
          </cell>
          <cell r="F1224">
            <v>13686.53</v>
          </cell>
        </row>
        <row r="1225">
          <cell r="A1225" t="str">
            <v>SINAPI 102137</v>
          </cell>
          <cell r="D1225" t="str">
            <v>CHAVE DE BOIA AUTOMÁTICA SUPERIOR/INFERIOR 15A/250V - FORNECIMENTO E INSTALAÇÃO. AF_11/2025</v>
          </cell>
          <cell r="E1225" t="str">
            <v>UN</v>
          </cell>
          <cell r="F1225">
            <v>134.85</v>
          </cell>
        </row>
        <row r="1226">
          <cell r="A1226" t="str">
            <v>SINAPI 106258</v>
          </cell>
          <cell r="D1226" t="str">
            <v>CONJUNTO FLUTUANTE DE SUCÇÃO DE 1", TECHNIK OU EQUIVALENTE - FORNECIMENTO E INSTALAÇÃO. AF_11/2025</v>
          </cell>
          <cell r="E1226" t="str">
            <v>UN</v>
          </cell>
          <cell r="F1226">
            <v>0</v>
          </cell>
        </row>
        <row r="1227">
          <cell r="A1227" t="str">
            <v>SINAPI 102112</v>
          </cell>
          <cell r="D1227" t="str">
            <v>INSTALAÇÃO DE BOMBA CENTRÍFUGA, MONOFÁSICA, 0,5 CV OU 0,49 HP, HM 6 A 20 M, Q 1,2 A 8,3 M3/H (SEM FORNECIMENTO). AF_11/2025_PS</v>
          </cell>
          <cell r="E1227" t="str">
            <v>UN</v>
          </cell>
          <cell r="F1227">
            <v>208.88</v>
          </cell>
        </row>
        <row r="1228">
          <cell r="A1228" t="str">
            <v>SINAPI 102114</v>
          </cell>
          <cell r="D1228" t="str">
            <v>INSTALAÇÃO DE BOMBA CENTRÍFUGA, TRIFÁSICA, 1,0 CV OU 0,99 HP, HM 14 A 40 M, Q 0,6 A 8,4 M3/H (SEM FORNECIMENTO). AF_11/2025_PS</v>
          </cell>
          <cell r="E1228" t="str">
            <v>UN</v>
          </cell>
          <cell r="F1228">
            <v>212.47</v>
          </cell>
        </row>
        <row r="1229">
          <cell r="A1229" t="str">
            <v>SINAPI 102117</v>
          </cell>
          <cell r="D1229" t="str">
            <v>INSTALAÇÃO DE BOMBA CENTRÍFUGA, TRIFÁSICA, 1,5 CV OU 1,48 HP (SEM FORNECIMENTO). AF_11/2025_PS</v>
          </cell>
          <cell r="E1229" t="str">
            <v>UN</v>
          </cell>
          <cell r="F1229">
            <v>216.83</v>
          </cell>
        </row>
        <row r="1230">
          <cell r="A1230" t="str">
            <v>SINAPI 102123</v>
          </cell>
          <cell r="D1230" t="str">
            <v>INSTALAÇÃO DE BOMBA CENTRÍFUGA, TRIFÁSICA, 10 CV OU 9,86 HP, HM 85 A 140 M, Q 4,2 A 14,9 M3/H (SEM FORNECIMENTO). AF_11/2025_PS</v>
          </cell>
          <cell r="E1230" t="str">
            <v>UN</v>
          </cell>
          <cell r="F1230">
            <v>271.01</v>
          </cell>
        </row>
        <row r="1231">
          <cell r="A1231" t="str">
            <v>SINAPI 102119</v>
          </cell>
          <cell r="D1231" t="str">
            <v>INSTALAÇÃO DE BOMBA CENTRÍFUGA, TRIFÁSICA, 3 CV OU 2,96 HP, HM 34 A 40 M, Q 8,6 A 14,8 M3/H (SEM FORNECIMENTO). AF_11/2025_PS</v>
          </cell>
          <cell r="E1231" t="str">
            <v>UN</v>
          </cell>
          <cell r="F1231">
            <v>220.59</v>
          </cell>
        </row>
        <row r="1232">
          <cell r="A1232" t="str">
            <v>SINAPI 102127</v>
          </cell>
          <cell r="D1232" t="str">
            <v>INSTALAÇÃO DE BOMBA SUBMERSÍVEL, TRIFÁSICA, 3,80 CV OU 3,75 HP, HM 5 A 25,5 M, Q 3,6 A 61,2 M3/H (SEM FORNECIMENTO). AF_11/2025</v>
          </cell>
          <cell r="E1232" t="str">
            <v>UN</v>
          </cell>
          <cell r="F1232">
            <v>779.39</v>
          </cell>
        </row>
        <row r="1233">
          <cell r="A1233" t="str">
            <v>SINAPI 102121</v>
          </cell>
          <cell r="D1233" t="str">
            <v>INSTALAÇÃO DE MOTO BOMBA HORIZONTAL ATÉ 10 CV, HM 75 A 80 M, Q 25,4 A 48 M3/H (SEM FORNECIMENTO). AF_11/2025_PS</v>
          </cell>
          <cell r="E1233" t="str">
            <v>UN</v>
          </cell>
          <cell r="F1233">
            <v>259.82</v>
          </cell>
        </row>
        <row r="1234">
          <cell r="A1234" t="str">
            <v>SINAPI 102138</v>
          </cell>
          <cell r="D1234" t="str">
            <v>INSTALAÇÃO DE MOTO BOMBA HORIZONTAL DE 12,5 A 25 CV, HM 140 M (SEM FORNECIMENTO). AF_11/2025_PS</v>
          </cell>
          <cell r="E1234" t="str">
            <v>UN</v>
          </cell>
          <cell r="F1234">
            <v>289.20999999999998</v>
          </cell>
        </row>
        <row r="1235">
          <cell r="A1235" t="str">
            <v>SINAPI 102129</v>
          </cell>
          <cell r="D1235" t="str">
            <v>INSTALAÇÃO DE MOTO BOMBA SUBMERSÍVEL ATÉ 10 CV, HM 21 M (SEM FORNECIMENTO). AF_11/2025</v>
          </cell>
          <cell r="E1235" t="str">
            <v>UN</v>
          </cell>
          <cell r="F1235">
            <v>1029.6099999999999</v>
          </cell>
        </row>
        <row r="1236">
          <cell r="A1236" t="str">
            <v>SINAPI 102131</v>
          </cell>
          <cell r="D1236" t="str">
            <v>INSTALAÇÃO DE MOTO BOMBA SUBMERSÍVEL DE 11 A 25 CV, HM 33 M (SEM FORNECIMENTO). AF_11/2025</v>
          </cell>
          <cell r="E1236" t="str">
            <v>UN</v>
          </cell>
          <cell r="F1236">
            <v>1109.94</v>
          </cell>
        </row>
        <row r="1237">
          <cell r="A1237" t="str">
            <v>SINAPI 102120</v>
          </cell>
          <cell r="D1237" t="str">
            <v>MOTO BOMBA HORIZONTAL ATÉ 10 CV, HM 75 A 80 M, Q 25,4 A 48 M3/H- FORNECIMENTO E INSTALAÇÃO. AF_11/2025</v>
          </cell>
          <cell r="E1237" t="str">
            <v>UN</v>
          </cell>
          <cell r="F1237">
            <v>0</v>
          </cell>
        </row>
        <row r="1238">
          <cell r="A1238" t="str">
            <v>SINAPI 102334</v>
          </cell>
          <cell r="D1238" t="str">
            <v>MOTO BOMBA HORIZONTAL DE 12,5 A 25CV, HM 140 M - FORNECIMENTO E INSTALAÇÃO. AF_11/2025</v>
          </cell>
          <cell r="E1238" t="str">
            <v>UN</v>
          </cell>
          <cell r="F1238">
            <v>0</v>
          </cell>
        </row>
        <row r="1239">
          <cell r="A1239" t="str">
            <v>SINAPI 102128</v>
          </cell>
          <cell r="D1239" t="str">
            <v>MOTO BOMBA SUBMERSÍVEL ATÉ 10 CV, HM 21 M - FORNECIMENTO E INSTALAÇÃO. AF_11/2025</v>
          </cell>
          <cell r="E1239" t="str">
            <v>UN</v>
          </cell>
          <cell r="F1239">
            <v>0</v>
          </cell>
        </row>
        <row r="1240">
          <cell r="A1240" t="str">
            <v>SINAPI 102130</v>
          </cell>
          <cell r="D1240" t="str">
            <v>MOTO BOMBA SUBMERSÍVEL DE 11 A 25 CV, HM 33 M - FORNECIMENTO E INSTALAÇÃO. AF_11/2025</v>
          </cell>
          <cell r="E1240" t="str">
            <v>UN</v>
          </cell>
          <cell r="F1240">
            <v>0</v>
          </cell>
        </row>
        <row r="1241">
          <cell r="A1241" t="str">
            <v>SINAPI 104941</v>
          </cell>
          <cell r="D1241" t="str">
            <v>FORNECIMENTO E INSTALAÇÃO DE BRISE DE ALUMÍNIO B57, COM PINTURA ELETROSTÁTICA BRANCA, ACABAMENTO LISO, FIXADO EM PORTA-PAINEL RANHURADO. AF_03/2024</v>
          </cell>
          <cell r="E1241" t="str">
            <v>M2</v>
          </cell>
          <cell r="F1241">
            <v>0</v>
          </cell>
        </row>
        <row r="1242">
          <cell r="A1242" t="str">
            <v>SINAPI 104942</v>
          </cell>
          <cell r="D1242" t="str">
            <v>FORNECIMENTO E INSTALAÇÃO DE BRISE DE ALUZINC SL4, COM PINTURA ELETROSTÁTICA BRANCA, INCLINAÇÃO DE 45°, ACABAMENTO LISO, FIXADO EM PORTA-PAINEL RANHURADO. AF_03/2024</v>
          </cell>
          <cell r="E1242" t="str">
            <v>M2</v>
          </cell>
          <cell r="F1242">
            <v>0</v>
          </cell>
        </row>
        <row r="1243">
          <cell r="A1243" t="str">
            <v>SINAPI 104940</v>
          </cell>
          <cell r="D1243" t="str">
            <v>FORNECIMENTO E INSTALAÇÃO DE CAIXA DE ALUMÍNIO PROTETORA PARA CONDENSADORA DE AR-CONDICIONADO, PINTURA ELETROSTÁTICA BRANCA, DIMENSÕES 100 CM X 78 CM X 50 CM. AF_03/2024</v>
          </cell>
          <cell r="E1243" t="str">
            <v>UN</v>
          </cell>
          <cell r="F1243">
            <v>0</v>
          </cell>
        </row>
        <row r="1244">
          <cell r="A1244" t="str">
            <v>SINAPI 104943</v>
          </cell>
          <cell r="D1244" t="str">
            <v>FORNECIMENTO E INSTALAÇÃO DE CONJUNTO DE BRISE EM REQUADRO DE ALUMÍNIO DESLIZANTE, COM PERFIS INTERNOS TUBULARES FIXOS, COM PINTURA ELETROSTÁTICA BRANCA, ACABAMENTO, 150 CM X 265 CM. AF_03/2024</v>
          </cell>
          <cell r="E1244" t="str">
            <v>M2</v>
          </cell>
          <cell r="F1244">
            <v>0</v>
          </cell>
        </row>
        <row r="1245">
          <cell r="A1245" t="str">
            <v>SINAPI 101801</v>
          </cell>
          <cell r="D1245" t="str">
            <v>CAIXA COM GRELHA RETANGULAR DE FERRO FUNDIDO, EM ALVENARIA COM BLOCOS DE CONCRETO, DIMENSÕES INTERNAS: 0,30 X 1,00 X 1,00. AF_12/2020</v>
          </cell>
          <cell r="E1245" t="str">
            <v>UN</v>
          </cell>
          <cell r="F1245">
            <v>1050.6199999999999</v>
          </cell>
        </row>
        <row r="1246">
          <cell r="A1246" t="str">
            <v>SINAPI 101800</v>
          </cell>
          <cell r="D1246" t="str">
            <v>CAIXA COM GRELHA RETANGULAR DE FERRO FUNDIDO, EM ALVENARIA COM TIJOLOS CERÂMICOS MACIÇOS, DIMENSÕES INTERNAS: 0,30 X 1,00 X 1,00. AF_12/2020</v>
          </cell>
          <cell r="E1246" t="str">
            <v>UN</v>
          </cell>
          <cell r="F1246">
            <v>1445.64</v>
          </cell>
        </row>
        <row r="1247">
          <cell r="A1247" t="str">
            <v>SINAPI 98108</v>
          </cell>
          <cell r="D1247" t="str">
            <v>CAIXA DE GORDURA DUPLA (CAPACIDADE: 126 L), RETANGULAR, EM ALVENARIA COM BLOCOS DE CONCRETO, DIMENSÕES INTERNAS = 0,4X0,7 M, ALTURA INTERNA = 0,8 M. AF_12/2020</v>
          </cell>
          <cell r="E1247" t="str">
            <v>UN</v>
          </cell>
          <cell r="F1247">
            <v>528.86</v>
          </cell>
        </row>
        <row r="1248">
          <cell r="A1248" t="str">
            <v>SINAPI 98105</v>
          </cell>
          <cell r="D1248" t="str">
            <v>CAIXA DE GORDURA DUPLA (CAPACIDADE: 126 L), RETANGULAR, EM ALVENARIA COM TIJOLOS CERÂMICOS MACIÇOS, DIMENSÕES INTERNAS = 0,4X0,7 M, ALTURA INTERNA = 0,8 M. AF_12/2020</v>
          </cell>
          <cell r="E1248" t="str">
            <v>UN</v>
          </cell>
          <cell r="F1248">
            <v>668.99</v>
          </cell>
        </row>
        <row r="1249">
          <cell r="A1249" t="str">
            <v>SINAPI 98109</v>
          </cell>
          <cell r="D1249" t="str">
            <v>CAIXA DE GORDURA ESPECIAL (CAPACIDADE: 312 L - PARA ATÉ 146 PESSOAS SERVIDAS NO PICO), RETANGULAR, EM ALVENARIA COM BLOCOS DE CONCRETO, DIMENSÕES INTERNAS = 0,4X1,2 M, ALTURA INTERNA = 1 M. AF_12/2020</v>
          </cell>
          <cell r="E1249" t="str">
            <v>UN</v>
          </cell>
          <cell r="F1249">
            <v>858.98</v>
          </cell>
        </row>
        <row r="1250">
          <cell r="A1250" t="str">
            <v>SINAPI 98106</v>
          </cell>
          <cell r="D1250" t="str">
            <v>CAIXA DE GORDURA ESPECIAL (CAPACIDADE: 312 L - PARA ATÉ 146 PESSOAS SERVIDAS NO PICO), RETANGULAR, EM ALVENARIA COM TIJOLOS CERÂMICOS MACIÇOS, DIMENSÕES INTERNAS = 0,4X1,2 M, ALTURA INTERNA = 1 M. AF_12/2020</v>
          </cell>
          <cell r="E1250" t="str">
            <v>UN</v>
          </cell>
          <cell r="F1250">
            <v>1102.03</v>
          </cell>
        </row>
        <row r="1251">
          <cell r="A1251" t="str">
            <v>SINAPI 98110</v>
          </cell>
          <cell r="D1251" t="str">
            <v>CAIXA DE GORDURA PEQUENA (CAPACIDADE: 19 L), CIRCULAR, EM PVC, DIÂMETRO INTERNO= 0,3 M. AF_12/2020</v>
          </cell>
          <cell r="E1251" t="str">
            <v>UN</v>
          </cell>
          <cell r="F1251">
            <v>421.75</v>
          </cell>
        </row>
        <row r="1252">
          <cell r="A1252" t="str">
            <v>SINAPI 98107</v>
          </cell>
          <cell r="D1252" t="str">
            <v>CAIXA DE GORDURA SIMPLES (CAPACIDADE: 36 L), RETANGULAR, EM ALVENARIA COM BLOCOS DE CONCRETO, DIMENSÕES INTERNAS = 0,2X0,4 M, ALTURA INTERNA = 0,8 M. AF_12/2020</v>
          </cell>
          <cell r="E1252" t="str">
            <v>UN</v>
          </cell>
          <cell r="F1252">
            <v>296.35000000000002</v>
          </cell>
        </row>
        <row r="1253">
          <cell r="A1253" t="str">
            <v>SINAPI 98104</v>
          </cell>
          <cell r="D1253" t="str">
            <v>CAIXA DE GORDURA SIMPLES (CAPACIDADE: 36L), RETANGULAR, EM ALVENARIA COM TIJOLOS CERÂMICOS MACIÇOS, DIMENSÕES INTERNAS = 0,2X0,4 M, ALTURA INTERNA = 0,8 M. AF_12/2020</v>
          </cell>
          <cell r="E1253" t="str">
            <v>UN</v>
          </cell>
          <cell r="F1253">
            <v>383.09</v>
          </cell>
        </row>
        <row r="1254">
          <cell r="A1254" t="str">
            <v>SINAPI 98102</v>
          </cell>
          <cell r="D1254" t="str">
            <v>CAIXA DE GORDURA SIMPLES, CIRCULAR, EM CONCRETO PRÉ-MOLDADO, DIÂMETRO INTERNO = 0,4 M, ALTURA INTERNA = 0,4 M. AF_12/2020</v>
          </cell>
          <cell r="E1254" t="str">
            <v>UN</v>
          </cell>
          <cell r="F1254">
            <v>180.69</v>
          </cell>
        </row>
        <row r="1255">
          <cell r="A1255" t="str">
            <v>SINAPI 98111</v>
          </cell>
          <cell r="D1255" t="str">
            <v>CAIXA DE INSPEÇÃO PARA ATERRAMENTO, CIRCULAR, EM POLIETILENO, DIÂMETRO INTERNO = 0,3 M. AF_12/2020</v>
          </cell>
          <cell r="E1255" t="str">
            <v>UN</v>
          </cell>
          <cell r="F1255">
            <v>57.64</v>
          </cell>
        </row>
        <row r="1256">
          <cell r="A1256" t="str">
            <v>SINAPI 97891</v>
          </cell>
          <cell r="D1256" t="str">
            <v>CAIXA ENTERRADA ELÉTRICA RETANGULAR, EM ALVENARIA COM BLOCOS DE CONCRETO, FUNDO COM BRITA, DIMENSÕES INTERNAS: 0,4X0,4X0,4 M. AF_12/2020</v>
          </cell>
          <cell r="E1256" t="str">
            <v>UN</v>
          </cell>
          <cell r="F1256">
            <v>219.84</v>
          </cell>
        </row>
        <row r="1257">
          <cell r="A1257" t="str">
            <v>SINAPI 97892</v>
          </cell>
          <cell r="D1257" t="str">
            <v>CAIXA ENTERRADA ELÉTRICA RETANGULAR, EM ALVENARIA COM BLOCOS DE CONCRETO, FUNDO COM BRITA, DIMENSÕES INTERNAS: 0,6X0,6X0,6 M. AF_12/2020</v>
          </cell>
          <cell r="E1257" t="str">
            <v>UN</v>
          </cell>
          <cell r="F1257">
            <v>412.44</v>
          </cell>
        </row>
        <row r="1258">
          <cell r="A1258" t="str">
            <v>SINAPI 97893</v>
          </cell>
          <cell r="D1258" t="str">
            <v>CAIXA ENTERRADA ELÉTRICA RETANGULAR, EM ALVENARIA COM BLOCOS DE CONCRETO, FUNDO COM BRITA, DIMENSÕES INTERNAS: 0,8X0,8X0,6 M. AF_12/2020</v>
          </cell>
          <cell r="E1258" t="str">
            <v>UN</v>
          </cell>
          <cell r="F1258">
            <v>569.66</v>
          </cell>
        </row>
        <row r="1259">
          <cell r="A1259" t="str">
            <v>SINAPI 97894</v>
          </cell>
          <cell r="D1259" t="str">
            <v>CAIXA ENTERRADA ELÉTRICA RETANGULAR, EM ALVENARIA COM BLOCOS DE CONCRETO, FUNDO COM BRITA, DIMENSÕES INTERNAS: 1X1X0,6 M. AF_12/2020</v>
          </cell>
          <cell r="E1259" t="str">
            <v>UN</v>
          </cell>
          <cell r="F1259">
            <v>634.38</v>
          </cell>
        </row>
        <row r="1260">
          <cell r="A1260" t="str">
            <v>SINAPI 97886</v>
          </cell>
          <cell r="D1260" t="str">
            <v>CAIXA ENTERRADA ELÉTRICA RETANGULAR, EM ALVENARIA COM TIJOLOS CERÂMICOS MACIÇOS, FUNDO COM BRITA, DIMENSÕES INTERNAS: 0,3X0,3X0,3 M. AF_12/2020</v>
          </cell>
          <cell r="E1260" t="str">
            <v>UN</v>
          </cell>
          <cell r="F1260">
            <v>174.24</v>
          </cell>
        </row>
        <row r="1261">
          <cell r="A1261" t="str">
            <v>SINAPI 97887</v>
          </cell>
          <cell r="D1261" t="str">
            <v>CAIXA ENTERRADA ELÉTRICA RETANGULAR, EM ALVENARIA COM TIJOLOS CERÂMICOS MACIÇOS, FUNDO COM BRITA, DIMENSÕES INTERNAS: 0,4X0,4X0,4 M. AF_12/2020</v>
          </cell>
          <cell r="E1261" t="str">
            <v>UN</v>
          </cell>
          <cell r="F1261">
            <v>274.08999999999997</v>
          </cell>
        </row>
        <row r="1262">
          <cell r="A1262" t="str">
            <v>SINAPI 97888</v>
          </cell>
          <cell r="D1262" t="str">
            <v>CAIXA ENTERRADA ELÉTRICA RETANGULAR, EM ALVENARIA COM TIJOLOS CERÂMICOS MACIÇOS, FUNDO COM BRITA, DIMENSÕES INTERNAS: 0,6X0,6X0,6 M. AF_12/2020</v>
          </cell>
          <cell r="E1262" t="str">
            <v>UN</v>
          </cell>
          <cell r="F1262">
            <v>527.16</v>
          </cell>
        </row>
        <row r="1263">
          <cell r="A1263" t="str">
            <v>SINAPI 97889</v>
          </cell>
          <cell r="D1263" t="str">
            <v>CAIXA ENTERRADA ELÉTRICA RETANGULAR, EM ALVENARIA COM TIJOLOS CERÂMICOS MACIÇOS, FUNDO COM BRITA, DIMENSÕES INTERNAS: 0,8X0,8X0,6 M. AF_12/2020</v>
          </cell>
          <cell r="E1263" t="str">
            <v>UN</v>
          </cell>
          <cell r="F1263">
            <v>716</v>
          </cell>
        </row>
        <row r="1264">
          <cell r="A1264" t="str">
            <v>SINAPI 97890</v>
          </cell>
          <cell r="D1264" t="str">
            <v>CAIXA ENTERRADA ELÉTRICA RETANGULAR, EM ALVENARIA COM TIJOLOS CERÂMICOS MACIÇOS, FUNDO COM BRITA, DIMENSÕES INTERNAS: 1X1X0,6 M. AF_12/2020</v>
          </cell>
          <cell r="E1264" t="str">
            <v>UN</v>
          </cell>
          <cell r="F1264">
            <v>811.68</v>
          </cell>
        </row>
        <row r="1265">
          <cell r="A1265" t="str">
            <v>SINAPI 97881</v>
          </cell>
          <cell r="D1265" t="str">
            <v>CAIXA ENTERRADA ELÉTRICA RETANGULAR, EM CONCRETO PRÉ-MOLDADO, FUNDO COM BRITA, DIMENSÕES INTERNAS: 0,3X0,3X0,3 M. AF_12/2020</v>
          </cell>
          <cell r="E1265" t="str">
            <v>UN</v>
          </cell>
          <cell r="F1265">
            <v>140.34</v>
          </cell>
        </row>
        <row r="1266">
          <cell r="A1266" t="str">
            <v>SINAPI 97882</v>
          </cell>
          <cell r="D1266" t="str">
            <v>CAIXA ENTERRADA ELÉTRICA RETANGULAR, EM CONCRETO PRÉ-MOLDADO, FUNDO COM BRITA, DIMENSÕES INTERNAS: 0,4X0,4X0,4 M. AF_12/2020</v>
          </cell>
          <cell r="E1266" t="str">
            <v>UN</v>
          </cell>
          <cell r="F1266">
            <v>221.35</v>
          </cell>
        </row>
        <row r="1267">
          <cell r="A1267" t="str">
            <v>SINAPI 97883</v>
          </cell>
          <cell r="D1267" t="str">
            <v>CAIXA ENTERRADA ELÉTRICA RETANGULAR, EM CONCRETO PRÉ-MOLDADO, FUNDO COM BRITA, DIMENSÕES INTERNAS: 0,6X0,6X0,5 M. AF_12/2020</v>
          </cell>
          <cell r="E1267" t="str">
            <v>UN</v>
          </cell>
          <cell r="F1267">
            <v>427.54</v>
          </cell>
        </row>
        <row r="1268">
          <cell r="A1268" t="str">
            <v>SINAPI 97884</v>
          </cell>
          <cell r="D1268" t="str">
            <v>CAIXA ENTERRADA ELÉTRICA RETANGULAR, EM CONCRETO PRÉ-MOLDADO, FUNDO COM BRITA, DIMENSÕES INTERNAS: 0,8X0,8X0,5 M. AF_12/2020</v>
          </cell>
          <cell r="E1268" t="str">
            <v>UN</v>
          </cell>
          <cell r="F1268">
            <v>837.09</v>
          </cell>
        </row>
        <row r="1269">
          <cell r="A1269" t="str">
            <v>SINAPI 97885</v>
          </cell>
          <cell r="D1269" t="str">
            <v>CAIXA ENTERRADA ELÉTRICA RETANGULAR, EM CONCRETO PRÉ-MOLDADO, FUNDO COM BRITA, DIMENSÕES INTERNAS: 1X1X0,5 M. AF_12/2020</v>
          </cell>
          <cell r="E1269" t="str">
            <v>UN</v>
          </cell>
          <cell r="F1269">
            <v>1288.57</v>
          </cell>
        </row>
        <row r="1270">
          <cell r="A1270" t="str">
            <v>SINAPI 99250</v>
          </cell>
          <cell r="D1270" t="str">
            <v>CAIXA ENTERRADA HIDRÁULICA RETANGULAR EM ALVENARIA COM TIJOLOS CERÂMICOS MACIÇOS, DIMENSÕES INTERNAS: 0,3X0,3X0,3 M PARA REDE DE DRENAGEM. AF_12/2020</v>
          </cell>
          <cell r="E1270" t="str">
            <v>UN</v>
          </cell>
          <cell r="F1270">
            <v>192.84</v>
          </cell>
        </row>
        <row r="1271">
          <cell r="A1271" t="str">
            <v>SINAPI 97900</v>
          </cell>
          <cell r="D1271" t="str">
            <v>CAIXA ENTERRADA HIDRÁULICA RETANGULAR EM ALVENARIA COM TIJOLOS CERÂMICOS MACIÇOS, DIMENSÕES INTERNAS: 0,3X0,3X0,3 M PARA REDE DE ESGOTO. AF_12/2020</v>
          </cell>
          <cell r="E1271" t="str">
            <v>UN</v>
          </cell>
          <cell r="F1271">
            <v>196.97</v>
          </cell>
        </row>
        <row r="1272">
          <cell r="A1272" t="str">
            <v>SINAPI 99251</v>
          </cell>
          <cell r="D1272" t="str">
            <v>CAIXA ENTERRADA HIDRÁULICA RETANGULAR EM ALVENARIA COM TIJOLOS CERÂMICOS MACIÇOS, DIMENSÕES INTERNAS: 0,4X0,4X0,4 M PARA REDE DE DRENAGEM. AF_12/2020</v>
          </cell>
          <cell r="E1272" t="str">
            <v>UN</v>
          </cell>
          <cell r="F1272">
            <v>301.25</v>
          </cell>
        </row>
        <row r="1273">
          <cell r="A1273" t="str">
            <v>SINAPI 97901</v>
          </cell>
          <cell r="D1273" t="str">
            <v>CAIXA ENTERRADA HIDRÁULICA RETANGULAR EM ALVENARIA COM TIJOLOS CERÂMICOS MACIÇOS, DIMENSÕES INTERNAS: 0,4X0,4X0,4 M PARA REDE DE ESGOTO. AF_12/2020</v>
          </cell>
          <cell r="E1273" t="str">
            <v>UN</v>
          </cell>
          <cell r="F1273">
            <v>308.33</v>
          </cell>
        </row>
        <row r="1274">
          <cell r="A1274" t="str">
            <v>SINAPI 99253</v>
          </cell>
          <cell r="D1274" t="str">
            <v>CAIXA ENTERRADA HIDRÁULICA RETANGULAR EM ALVENARIA COM TIJOLOS CERÂMICOS MACIÇOS, DIMENSÕES INTERNAS: 0,6X0,6X0,6 M PARA REDE DE DRENAGEM. AF_12/2020</v>
          </cell>
          <cell r="E1274" t="str">
            <v>UN</v>
          </cell>
          <cell r="F1274">
            <v>579.91999999999996</v>
          </cell>
        </row>
        <row r="1275">
          <cell r="A1275" t="str">
            <v>SINAPI 97902</v>
          </cell>
          <cell r="D1275" t="str">
            <v>CAIXA ENTERRADA HIDRÁULICA RETANGULAR EM ALVENARIA COM TIJOLOS CERÂMICOS MACIÇOS, DIMENSÕES INTERNAS: 0,6X0,6X0,6 M PARA REDE DE ESGOTO. AF_12/2020</v>
          </cell>
          <cell r="E1275" t="str">
            <v>UN</v>
          </cell>
          <cell r="F1275">
            <v>595.82000000000005</v>
          </cell>
        </row>
        <row r="1276">
          <cell r="A1276" t="str">
            <v>SINAPI 99255</v>
          </cell>
          <cell r="D1276" t="str">
            <v>CAIXA ENTERRADA HIDRÁULICA RETANGULAR EM ALVENARIA COM TIJOLOS CERÂMICOS MACIÇOS, DIMENSÕES INTERNAS: 0,8X0,8X0,6 M PARA REDE DE DRENAGEM. AF_12/2020</v>
          </cell>
          <cell r="E1276" t="str">
            <v>UN</v>
          </cell>
          <cell r="F1276">
            <v>808.84</v>
          </cell>
        </row>
        <row r="1277">
          <cell r="A1277" t="str">
            <v>SINAPI 97903</v>
          </cell>
          <cell r="D1277" t="str">
            <v>CAIXA ENTERRADA HIDRÁULICA RETANGULAR EM ALVENARIA COM TIJOLOS CERÂMICOS MACIÇOS, DIMENSÕES INTERNAS: 0,8X0,8X0,6 M PARA REDE DE ESGOTO. AF_12/2020</v>
          </cell>
          <cell r="E1277" t="str">
            <v>UN</v>
          </cell>
          <cell r="F1277">
            <v>830.64</v>
          </cell>
        </row>
        <row r="1278">
          <cell r="A1278" t="str">
            <v>SINAPI 99257</v>
          </cell>
          <cell r="D1278" t="str">
            <v>CAIXA ENTERRADA HIDRÁULICA RETANGULAR EM ALVENARIA COM TIJOLOS CERÂMICOS MACIÇOS, DIMENSÕES INTERNAS: 1X1X0,6 M PARA REDE DE DRENAGEM. AF_12/2020</v>
          </cell>
          <cell r="E1278" t="str">
            <v>UN</v>
          </cell>
          <cell r="F1278">
            <v>950.3</v>
          </cell>
        </row>
        <row r="1279">
          <cell r="A1279" t="str">
            <v>SINAPI 97904</v>
          </cell>
          <cell r="D1279" t="str">
            <v>CAIXA ENTERRADA HIDRÁULICA RETANGULAR EM ALVENARIA COM TIJOLOS CERÂMICOS MACIÇOS, DIMENSÕES INTERNAS: 1X1X0,6 M PARA REDE DE ESGOTO. AF_12/2020</v>
          </cell>
          <cell r="E1279" t="str">
            <v>UN</v>
          </cell>
          <cell r="F1279">
            <v>978.49</v>
          </cell>
        </row>
        <row r="1280">
          <cell r="A1280" t="str">
            <v>SINAPI 99258</v>
          </cell>
          <cell r="D1280" t="str">
            <v>CAIXA ENTERRADA HIDRÁULICA RETANGULAR, EM ALVENARIA COM BLOCOS DE CONCRETO, DIMENSÕES INTERNAS: 0,4X0,4X0,4 M PARA REDE DE DRENAGEM. AF_12/2020</v>
          </cell>
          <cell r="E1280" t="str">
            <v>UN</v>
          </cell>
          <cell r="F1280">
            <v>256.33</v>
          </cell>
        </row>
        <row r="1281">
          <cell r="A1281" t="str">
            <v>SINAPI 97905</v>
          </cell>
          <cell r="D1281" t="str">
            <v>CAIXA ENTERRADA HIDRÁULICA RETANGULAR, EM ALVENARIA COM BLOCOS DE CONCRETO, DIMENSÕES INTERNAS: 0,4X0,4X0,4 M PARA REDE DE ESGOTO. AF_12/2020</v>
          </cell>
          <cell r="E1281" t="str">
            <v>UN</v>
          </cell>
          <cell r="F1281">
            <v>260.83</v>
          </cell>
        </row>
        <row r="1282">
          <cell r="A1282" t="str">
            <v>SINAPI 99260</v>
          </cell>
          <cell r="D1282" t="str">
            <v>CAIXA ENTERRADA HIDRÁULICA RETANGULAR, EM ALVENARIA COM BLOCOS DE CONCRETO, DIMENSÕES INTERNAS: 0,6X0,6X0,6 M PARA REDE DE DRENAGEM. AF_12/2020</v>
          </cell>
          <cell r="E1282" t="str">
            <v>UN</v>
          </cell>
          <cell r="F1282">
            <v>473.55</v>
          </cell>
        </row>
        <row r="1283">
          <cell r="A1283" t="str">
            <v>SINAPI 97906</v>
          </cell>
          <cell r="D1283" t="str">
            <v>CAIXA ENTERRADA HIDRÁULICA RETANGULAR, EM ALVENARIA COM BLOCOS DE CONCRETO, DIMENSÕES INTERNAS: 0,6X0,6X0,6 M PARA REDE DE ESGOTO. AF_12/2020</v>
          </cell>
          <cell r="E1283" t="str">
            <v>UN</v>
          </cell>
          <cell r="F1283">
            <v>483.56</v>
          </cell>
        </row>
        <row r="1284">
          <cell r="A1284" t="str">
            <v>SINAPI 99262</v>
          </cell>
          <cell r="D1284" t="str">
            <v>CAIXA ENTERRADA HIDRÁULICA RETANGULAR, EM ALVENARIA COM BLOCOS DE CONCRETO, DIMENSÕES INTERNAS: 0,8X0,8X0,6 M PARA REDE DE DRENAGEM. AF_12/2020</v>
          </cell>
          <cell r="E1284" t="str">
            <v>UN</v>
          </cell>
          <cell r="F1284">
            <v>673.12</v>
          </cell>
        </row>
        <row r="1285">
          <cell r="A1285" t="str">
            <v>SINAPI 97907</v>
          </cell>
          <cell r="D1285" t="str">
            <v>CAIXA ENTERRADA HIDRÁULICA RETANGULAR, EM ALVENARIA COM BLOCOS DE CONCRETO, DIMENSÕES INTERNAS: 0,8X0,8X0,6 M PARA REDE DE ESGOTO. AF_12/2020</v>
          </cell>
          <cell r="E1285" t="str">
            <v>UN</v>
          </cell>
          <cell r="F1285">
            <v>687.41</v>
          </cell>
        </row>
        <row r="1286">
          <cell r="A1286" t="str">
            <v>SINAPI 99264</v>
          </cell>
          <cell r="D1286" t="str">
            <v>CAIXA ENTERRADA HIDRÁULICA RETANGULAR, EM ALVENARIA COM BLOCOS DE CONCRETO, DIMENSÕES INTERNAS: 1X1X0,6 M PARA REDE DE DRENAGEM. AF_12/2020</v>
          </cell>
          <cell r="E1286" t="str">
            <v>UN</v>
          </cell>
          <cell r="F1286">
            <v>789.7</v>
          </cell>
        </row>
        <row r="1287">
          <cell r="A1287" t="str">
            <v>SINAPI 97908</v>
          </cell>
          <cell r="D1287" t="str">
            <v>CAIXA ENTERRADA HIDRÁULICA RETANGULAR, EM ALVENARIA COM BLOCOS DE CONCRETO, DIMENSÕES INTERNAS: 1X1X0,6 M PARA REDE DE ESGOTO. AF_12/2020</v>
          </cell>
          <cell r="E1287" t="str">
            <v>UN</v>
          </cell>
          <cell r="F1287">
            <v>809</v>
          </cell>
        </row>
        <row r="1288">
          <cell r="A1288" t="str">
            <v>SINAPI 97895</v>
          </cell>
          <cell r="D1288" t="str">
            <v>CAIXA ENTERRADA HIDRÁULICA RETANGULAR, EM CONCRETO PRÉ-MOLDADO, DIMENSÕES INTERNAS: 0,3X0,3X0,3 M. AF_12/2020</v>
          </cell>
          <cell r="E1288" t="str">
            <v>UN</v>
          </cell>
          <cell r="F1288">
            <v>189.7</v>
          </cell>
        </row>
        <row r="1289">
          <cell r="A1289" t="str">
            <v>SINAPI 97896</v>
          </cell>
          <cell r="D1289" t="str">
            <v>CAIXA ENTERRADA HIDRÁULICA RETANGULAR, EM CONCRETO PRÉ-MOLDADO, DIMENSÕES INTERNAS: 0,4X0,4X0,4 M. AF_12/2020</v>
          </cell>
          <cell r="E1289" t="str">
            <v>UN</v>
          </cell>
          <cell r="F1289">
            <v>351.4</v>
          </cell>
        </row>
        <row r="1290">
          <cell r="A1290" t="str">
            <v>SINAPI 97897</v>
          </cell>
          <cell r="D1290" t="str">
            <v>CAIXA ENTERRADA HIDRÁULICA RETANGULAR, EM CONCRETO PRÉ-MOLDADO, DIMENSÕES INTERNAS: 0,6X0,6X0,5 M. AF_12/2020</v>
          </cell>
          <cell r="E1290" t="str">
            <v>UN</v>
          </cell>
          <cell r="F1290">
            <v>456.89</v>
          </cell>
        </row>
        <row r="1291">
          <cell r="A1291" t="str">
            <v>SINAPI 97898</v>
          </cell>
          <cell r="D1291" t="str">
            <v>CAIXA ENTERRADA HIDRÁULICA RETANGULAR, EM CONCRETO PRÉ-MOLDADO, DIMENSÕES INTERNAS: 0,8X0,8X0,5 M. AF_12/2020</v>
          </cell>
          <cell r="E1291" t="str">
            <v>UN</v>
          </cell>
          <cell r="F1291">
            <v>885.08</v>
          </cell>
        </row>
        <row r="1292">
          <cell r="A1292" t="str">
            <v>SINAPI 97899</v>
          </cell>
          <cell r="D1292" t="str">
            <v>CAIXA ENTERRADA HIDRÁULICA RETANGULAR, EM CONCRETO PRÉ-MOLDADO, DIMENSÕES INTERNAS: 1X1X0,5 M. AF_12/2020</v>
          </cell>
          <cell r="E1292" t="str">
            <v>UN</v>
          </cell>
          <cell r="F1292">
            <v>0</v>
          </cell>
        </row>
        <row r="1293">
          <cell r="A1293" t="str">
            <v>SINAPI 101795</v>
          </cell>
          <cell r="D1293" t="str">
            <v>CAIXA ENTERRADA PARA INSTALAÇÕES TELEFÔNICAS TIPO R1, EM ALVENARIA COM BLOCOS DE CONCRETO, DIMENSÕES INTERNAS: 0,35X0,60X0,60 M, EXCLUINDO TAMPÃO. AF_12/2020</v>
          </cell>
          <cell r="E1293" t="str">
            <v>UN</v>
          </cell>
          <cell r="F1293">
            <v>635.91</v>
          </cell>
        </row>
        <row r="1294">
          <cell r="A1294" t="str">
            <v>SINAPI 101796</v>
          </cell>
          <cell r="D1294" t="str">
            <v>CAIXA ENTERRADA PARA INSTALAÇÕES TELEFÔNICAS TIPO R2, EM ALVENARIA COM BLOCOS DE CONCRETO, DIMENSÕES INTERNAS: 0,52X1,07X0,60 M, EXCLUINDO TAMPÃO. AF_12/2020</v>
          </cell>
          <cell r="E1294" t="str">
            <v>UN</v>
          </cell>
          <cell r="F1294">
            <v>0</v>
          </cell>
        </row>
        <row r="1295">
          <cell r="A1295" t="str">
            <v>SINAPI 101797</v>
          </cell>
          <cell r="D1295" t="str">
            <v>CAIXA ENTERRADA PARA INSTALAÇÕES TELEFÔNICAS TIPO R3, EM ALVENARIA COM BLOCOS DE CONCRETO, DIMENSÕES INTERNAS: 1,2X1,5X1,40 M, EXCLUINDO TAMPÃO. AF_12/2020</v>
          </cell>
          <cell r="E1295" t="str">
            <v>UN</v>
          </cell>
          <cell r="F1295">
            <v>0</v>
          </cell>
        </row>
        <row r="1296">
          <cell r="A1296" t="str">
            <v>SINAPI 101802</v>
          </cell>
          <cell r="D1296" t="str">
            <v>CAIXA ENTERRADA RETENTORA DE AREIA RETANGULAR, EM ALVENARIA COM BLOCOS DE CONCRETO, DIMENSÕES INTERNAS: 1,00 X 1,00 X 1,20 M, EXCLUINDO TAMPÃO. AF_12/2020</v>
          </cell>
          <cell r="E1296" t="str">
            <v>UN</v>
          </cell>
          <cell r="F1296">
            <v>1863.32</v>
          </cell>
        </row>
        <row r="1297">
          <cell r="A1297" t="str">
            <v>SINAPI 101803</v>
          </cell>
          <cell r="D1297" t="str">
            <v>CAIXA ENTERRADA SEPARADORA DE ÓLEO RETANGULAR, EM ALVENARIA COM BLOCOS DE CONCRETO, DIMENSÕES INTERNAS: 0,6 X 0,6 X 1,00 M, EXCLUINDO TAMPÃO. AF_12/2020</v>
          </cell>
          <cell r="E1297" t="str">
            <v>UN</v>
          </cell>
          <cell r="F1297">
            <v>1181.28</v>
          </cell>
        </row>
        <row r="1298">
          <cell r="A1298" t="str">
            <v>SINAPI 101804</v>
          </cell>
          <cell r="D1298" t="str">
            <v>CAIXA ENTERRADA SEPARADORA DE ÓLEO RETANGULAR, EM ALVENARIA COM BLOCOS DE CONCRETO, DIMENSÕES INTERNAS: 0,8 X 0,8 X 1,00 M, EXCLUINDO TAMPÃO. AF_12/2020</v>
          </cell>
          <cell r="E1298" t="str">
            <v>UN</v>
          </cell>
          <cell r="F1298">
            <v>1483.94</v>
          </cell>
        </row>
        <row r="1299">
          <cell r="A1299" t="str">
            <v>SINAPI 101805</v>
          </cell>
          <cell r="D1299" t="str">
            <v>CAIXA ENTERRADA SEPARADORA DE ÓLEO RETANGULAR, EM ALVENARIA COM BLOCOS DE CONCRETO, DIMENSÕES INTERNAS: 1,00 X 1,00 X 1,00 M, EXCLUINDO TAMPÃO. AF_12/2020</v>
          </cell>
          <cell r="E1299" t="str">
            <v>UN</v>
          </cell>
          <cell r="F1299">
            <v>1887.23</v>
          </cell>
        </row>
        <row r="1300">
          <cell r="A1300" t="str">
            <v>SINAPI 98115</v>
          </cell>
          <cell r="D1300" t="str">
            <v>TAMPA CIRCULAR PARA ESGOTO E DRENAGEM, EM CONCRETO PRÉ-MOLDADO, DIÂMETRO INTERNO = 0,60 M E ALTURA = 0,10 M. AF_12/2020</v>
          </cell>
          <cell r="E1300" t="str">
            <v>UN</v>
          </cell>
          <cell r="F1300">
            <v>104.73</v>
          </cell>
        </row>
        <row r="1301">
          <cell r="A1301" t="str">
            <v>SINAPI 98114</v>
          </cell>
          <cell r="D1301" t="str">
            <v>TAMPA CIRCULAR PARA ESGOTO E DRENAGEM, EM FERRO FUNDIDO, DIÂMETRO INTERNO = 0,6 M. AF_12/2020</v>
          </cell>
          <cell r="E1301" t="str">
            <v>UN</v>
          </cell>
          <cell r="F1301">
            <v>527.17999999999995</v>
          </cell>
        </row>
        <row r="1302">
          <cell r="A1302" t="str">
            <v>SINAPI 98112</v>
          </cell>
          <cell r="D1302" t="str">
            <v>TIL (TUBO DE INSPEÇÃO E LIMPEZA) CONDOMINIAL PARA ESGOTO, EM PVC, DN 100 X 100 MM. AF_12/2020</v>
          </cell>
          <cell r="E1302" t="str">
            <v>UN</v>
          </cell>
          <cell r="F1302">
            <v>104.1</v>
          </cell>
        </row>
        <row r="1303">
          <cell r="A1303" t="str">
            <v>SINAPI 100128</v>
          </cell>
          <cell r="D1303" t="str">
            <v>TIL (TUBO DE INSPEÇÃO E LIMPEZA) RADIAL PARA ESGOTO, EM PVC, DN 300X200 MM. AF_12/2020</v>
          </cell>
          <cell r="E1303" t="str">
            <v>UN</v>
          </cell>
          <cell r="F1303">
            <v>1699.33</v>
          </cell>
        </row>
        <row r="1304">
          <cell r="A1304" t="str">
            <v>SINAPI 102623</v>
          </cell>
          <cell r="D1304" t="str">
            <v>CAIXA D´ÁGUA EM POLIETILENO, 1000 LITROS (INCLUSOS TUBOS, CONEXÕES E TORNEIRA DE BÓIA) - FORNECIMENTO E INSTALAÇÃO. AF_06/2021</v>
          </cell>
          <cell r="E1304" t="str">
            <v>UN</v>
          </cell>
          <cell r="F1304">
            <v>854.85</v>
          </cell>
        </row>
        <row r="1305">
          <cell r="A1305" t="str">
            <v>SINAPI 102607</v>
          </cell>
          <cell r="D1305" t="str">
            <v>CAIXA D´ÁGUA EM POLIETILENO, 1000 LITROS - FORNECIMENTO E INSTALAÇÃO. AF_06/2021</v>
          </cell>
          <cell r="E1305" t="str">
            <v>UN</v>
          </cell>
          <cell r="F1305">
            <v>517.09</v>
          </cell>
        </row>
        <row r="1306">
          <cell r="A1306" t="str">
            <v>SINAPI 102608</v>
          </cell>
          <cell r="D1306" t="str">
            <v>CAIXA D´ÁGUA EM POLIETILENO, 1500 LITROS - FORNECIMENTO E INSTALAÇÃO. AF_06/2021</v>
          </cell>
          <cell r="E1306" t="str">
            <v>UN</v>
          </cell>
          <cell r="F1306">
            <v>1185.6300000000001</v>
          </cell>
        </row>
        <row r="1307">
          <cell r="A1307" t="str">
            <v>SINAPI 102609</v>
          </cell>
          <cell r="D1307" t="str">
            <v>CAIXA D´ÁGUA EM POLIETILENO, 2000 LITROS - FORNECIMENTO E INSTALAÇÃO. AF_06/2021</v>
          </cell>
          <cell r="E1307" t="str">
            <v>UN</v>
          </cell>
          <cell r="F1307">
            <v>1347.11</v>
          </cell>
        </row>
        <row r="1308">
          <cell r="A1308" t="str">
            <v>SINAPI 102610</v>
          </cell>
          <cell r="D1308" t="str">
            <v>CAIXA D´ÁGUA EM POLIETILENO, 3000 LITROS - FORNECIMENTO E INSTALAÇÃO. AF_06/2021</v>
          </cell>
          <cell r="E1308" t="str">
            <v>UN</v>
          </cell>
          <cell r="F1308">
            <v>2315.5700000000002</v>
          </cell>
        </row>
        <row r="1309">
          <cell r="A1309" t="str">
            <v>SINAPI 102622</v>
          </cell>
          <cell r="D1309" t="str">
            <v>CAIXA D´ÁGUA EM POLIETILENO, 500 LITROS (INCLUSOS TUBOS, CONEXÕES E TORNEIRA DE BÓIA) - FORNECIMENTO E INSTALAÇÃO. AF_06/2021</v>
          </cell>
          <cell r="E1309" t="str">
            <v>UN</v>
          </cell>
          <cell r="F1309">
            <v>603.23</v>
          </cell>
        </row>
        <row r="1310">
          <cell r="A1310" t="str">
            <v>SINAPI 102605</v>
          </cell>
          <cell r="D1310" t="str">
            <v>CAIXA D´ÁGUA EM POLIETILENO, 500 LITROS - FORNECIMENTO E INSTALAÇÃO. AF_06/2021</v>
          </cell>
          <cell r="E1310" t="str">
            <v>UN</v>
          </cell>
          <cell r="F1310">
            <v>313.45</v>
          </cell>
        </row>
        <row r="1311">
          <cell r="A1311" t="str">
            <v>SINAPI 102606</v>
          </cell>
          <cell r="D1311" t="str">
            <v>CAIXA D´ÁGUA EM POLIETILENO, 750 LITROS - FORNECIMENTO E INSTALAÇÃO. AF_06/2021</v>
          </cell>
          <cell r="E1311" t="str">
            <v>UN</v>
          </cell>
          <cell r="F1311">
            <v>483.08</v>
          </cell>
        </row>
        <row r="1312">
          <cell r="A1312" t="str">
            <v>SINAPI 102613</v>
          </cell>
          <cell r="D1312" t="str">
            <v>CAIXA D´ÁGUA EM POLIÉSTER REFORÇADO COM FIBRA DE VIDRO, 1000 LITROS - FORNECIMENTO E INSTALAÇÃO. AF_06/2021</v>
          </cell>
          <cell r="E1312" t="str">
            <v>UN</v>
          </cell>
          <cell r="F1312">
            <v>725.01</v>
          </cell>
        </row>
        <row r="1313">
          <cell r="A1313" t="str">
            <v>SINAPI 102619</v>
          </cell>
          <cell r="D1313" t="str">
            <v>CAIXA D´ÁGUA EM POLIÉSTER REFORÇADO COM FIBRA DE VIDRO, 10000 LITROS - FORNECIMENTO E INSTALAÇÃO. AF_06/2021</v>
          </cell>
          <cell r="E1313" t="str">
            <v>UN</v>
          </cell>
          <cell r="F1313">
            <v>6132.87</v>
          </cell>
        </row>
        <row r="1314">
          <cell r="A1314" t="str">
            <v>SINAPI 102614</v>
          </cell>
          <cell r="D1314" t="str">
            <v>CAIXA D´ÁGUA EM POLIÉSTER REFORÇADO COM FIBRA DE VIDRO, 1500 LITROS - FORNECIMENTO E INSTALAÇÃO. AF_06/2021</v>
          </cell>
          <cell r="E1314" t="str">
            <v>UN</v>
          </cell>
          <cell r="F1314">
            <v>1114.9000000000001</v>
          </cell>
        </row>
        <row r="1315">
          <cell r="A1315" t="str">
            <v>SINAPI 102620</v>
          </cell>
          <cell r="D1315" t="str">
            <v>CAIXA D´ÁGUA EM POLIÉSTER REFORÇADO COM FIBRA DE VIDRO, 15000 LITROS - FORNECIMENTO E INSTALAÇÃO. AF_06/2021</v>
          </cell>
          <cell r="E1315" t="str">
            <v>UN</v>
          </cell>
          <cell r="F1315">
            <v>8932.23</v>
          </cell>
        </row>
        <row r="1316">
          <cell r="A1316" t="str">
            <v>SINAPI 102615</v>
          </cell>
          <cell r="D1316" t="str">
            <v>CAIXA D´ÁGUA EM POLIÉSTER REFORÇADO COM FIBRA DE VIDRO, 2000 LITROS - FORNECIMENTO E INSTALAÇÃO. AF_06/2021</v>
          </cell>
          <cell r="E1316" t="str">
            <v>UN</v>
          </cell>
          <cell r="F1316">
            <v>1399.19</v>
          </cell>
        </row>
        <row r="1317">
          <cell r="A1317" t="str">
            <v>SINAPI 102621</v>
          </cell>
          <cell r="D1317" t="str">
            <v>CAIXA D´ÁGUA EM POLIÉSTER REFORÇADO COM FIBRA DE VIDRO, 20000 LITROS - FORNECIMENTO E INSTALAÇÃO. AF_06/2021</v>
          </cell>
          <cell r="E1317" t="str">
            <v>UN</v>
          </cell>
          <cell r="F1317">
            <v>13756.24</v>
          </cell>
        </row>
        <row r="1318">
          <cell r="A1318" t="str">
            <v>SINAPI 102616</v>
          </cell>
          <cell r="D1318" t="str">
            <v>CAIXA D´ÁGUA EM POLIÉSTER REFORÇADO COM FIBRA DE VIDRO, 3000 LITROS - FORNECIMENTO E INSTALAÇÃO. AF_06/2021</v>
          </cell>
          <cell r="E1318" t="str">
            <v>UN</v>
          </cell>
          <cell r="F1318">
            <v>2071.35</v>
          </cell>
        </row>
        <row r="1319">
          <cell r="A1319" t="str">
            <v>SINAPI 102611</v>
          </cell>
          <cell r="D1319" t="str">
            <v>CAIXA D´ÁGUA EM POLIÉSTER REFORÇADO COM FIBRA DE VIDRO, 500 LITROS - FORNECIMENTO E INSTALAÇÃO. AF_06/2021</v>
          </cell>
          <cell r="E1319" t="str">
            <v>UN</v>
          </cell>
          <cell r="F1319">
            <v>520.94000000000005</v>
          </cell>
        </row>
        <row r="1320">
          <cell r="A1320" t="str">
            <v>SINAPI 102617</v>
          </cell>
          <cell r="D1320" t="str">
            <v>CAIXA D´ÁGUA EM POLIÉSTER REFORÇADO COM FIBRA DE VIDRO, 5000 LITROS - FORNECIMENTO E INSTALAÇÃO. AF_06/2021</v>
          </cell>
          <cell r="E1320" t="str">
            <v>UN</v>
          </cell>
          <cell r="F1320">
            <v>3778.72</v>
          </cell>
        </row>
        <row r="1321">
          <cell r="A1321" t="str">
            <v>SINAPI 102618</v>
          </cell>
          <cell r="D1321" t="str">
            <v>CAIXA D´ÁGUA EM POLIÉSTER REFORÇADO COM FIBRA DE VIDRO, 7000 LITROS - FORNECIMENTO E INSTALAÇÃO. AF_06/2021</v>
          </cell>
          <cell r="E1321" t="str">
            <v>UN</v>
          </cell>
          <cell r="F1321">
            <v>4555.97</v>
          </cell>
        </row>
        <row r="1322">
          <cell r="A1322" t="str">
            <v>SINAPI 102612</v>
          </cell>
          <cell r="D1322" t="str">
            <v>CAIXA D´ÁGUA EM POLIÉSTER REFORÇADO COM FIBRA DE VIDRO, 750 LITROS - FORNECIMENTO E INSTALAÇÃO. AF_06/2021</v>
          </cell>
          <cell r="E1322" t="str">
            <v>UN</v>
          </cell>
          <cell r="F1322">
            <v>748</v>
          </cell>
        </row>
        <row r="1323">
          <cell r="A1323" t="str">
            <v>SINAPI 102603</v>
          </cell>
          <cell r="D1323" t="str">
            <v>FURO EM CAIXA D'ÁGUA COM ESPESSURA DE 2 ATÉ 5 MM E DIÂMETRO DE 100 MM. AF_06/2021</v>
          </cell>
          <cell r="E1323" t="str">
            <v>UN</v>
          </cell>
          <cell r="F1323">
            <v>10.93</v>
          </cell>
        </row>
        <row r="1324">
          <cell r="A1324" t="str">
            <v>SINAPI 102587</v>
          </cell>
          <cell r="D1324" t="str">
            <v>FURO EM CAIXA D'ÁGUA COM ESPESSURA DE 2 ATÉ 5 MM E DIÂMETRO DE 15 MM. AF_06/2021</v>
          </cell>
          <cell r="E1324" t="str">
            <v>UN</v>
          </cell>
          <cell r="F1324">
            <v>3.75</v>
          </cell>
        </row>
        <row r="1325">
          <cell r="A1325" t="str">
            <v>SINAPI 102589</v>
          </cell>
          <cell r="D1325" t="str">
            <v>FURO EM CAIXA D'ÁGUA COM ESPESSURA DE 2 ATÉ 5 MM E DIÂMETRO DE 20 MM. AF_06/2021</v>
          </cell>
          <cell r="E1325" t="str">
            <v>UN</v>
          </cell>
          <cell r="F1325">
            <v>4.17</v>
          </cell>
        </row>
        <row r="1326">
          <cell r="A1326" t="str">
            <v>SINAPI 102591</v>
          </cell>
          <cell r="D1326" t="str">
            <v>FURO EM CAIXA D'ÁGUA COM ESPESSURA DE 2 ATÉ 5 MM E DIÂMETRO DE 25 MM. AF_06/2021</v>
          </cell>
          <cell r="E1326" t="str">
            <v>UN</v>
          </cell>
          <cell r="F1326">
            <v>4.59</v>
          </cell>
        </row>
        <row r="1327">
          <cell r="A1327" t="str">
            <v>SINAPI 102593</v>
          </cell>
          <cell r="D1327" t="str">
            <v>FURO EM CAIXA D'ÁGUA COM ESPESSURA DE 2 ATÉ 5 MM E DIÂMETRO DE 32 MM. AF_06/2021</v>
          </cell>
          <cell r="E1327" t="str">
            <v>UN</v>
          </cell>
          <cell r="F1327">
            <v>5.18</v>
          </cell>
        </row>
        <row r="1328">
          <cell r="A1328" t="str">
            <v>SINAPI 102595</v>
          </cell>
          <cell r="D1328" t="str">
            <v>FURO EM CAIXA D'ÁGUA COM ESPESSURA DE 2 ATÉ 5 MM E DIÂMETRO DE 40 MM. AF_06/2021</v>
          </cell>
          <cell r="E1328" t="str">
            <v>UN</v>
          </cell>
          <cell r="F1328">
            <v>5.86</v>
          </cell>
        </row>
        <row r="1329">
          <cell r="A1329" t="str">
            <v>SINAPI 102597</v>
          </cell>
          <cell r="D1329" t="str">
            <v>FURO EM CAIXA D'ÁGUA COM ESPESSURA DE 2 ATÉ 5 MM E DIÂMETRO DE 50 MM. AF_06/2021</v>
          </cell>
          <cell r="E1329" t="str">
            <v>UN</v>
          </cell>
          <cell r="F1329">
            <v>6.71</v>
          </cell>
        </row>
        <row r="1330">
          <cell r="A1330" t="str">
            <v>SINAPI 102599</v>
          </cell>
          <cell r="D1330" t="str">
            <v>FURO EM CAIXA D'ÁGUA COM ESPESSURA DE 2 ATÉ 5 MM E DIÂMETRO DE 60 MM. AF_06/2021</v>
          </cell>
          <cell r="E1330" t="str">
            <v>UN</v>
          </cell>
          <cell r="F1330">
            <v>7.55</v>
          </cell>
        </row>
        <row r="1331">
          <cell r="A1331" t="str">
            <v>SINAPI 102601</v>
          </cell>
          <cell r="D1331" t="str">
            <v>FURO EM CAIXA D'ÁGUA COM ESPESSURA DE 2 ATÉ 5 MM E DIÂMETRO DE 75 MM. AF_06/2021</v>
          </cell>
          <cell r="E1331" t="str">
            <v>UN</v>
          </cell>
          <cell r="F1331">
            <v>8.82</v>
          </cell>
        </row>
        <row r="1332">
          <cell r="A1332" t="str">
            <v>SINAPI 102604</v>
          </cell>
          <cell r="D1332" t="str">
            <v>FURO EM CAIXA D'ÁGUA COM ESPESSURA DE 6 ATÉ 8 MM E DIÂMETRO DE 100 MM. AF_06/2021</v>
          </cell>
          <cell r="E1332" t="str">
            <v>UN</v>
          </cell>
          <cell r="F1332">
            <v>12.62</v>
          </cell>
        </row>
        <row r="1333">
          <cell r="A1333" t="str">
            <v>SINAPI 102588</v>
          </cell>
          <cell r="D1333" t="str">
            <v>FURO EM CAIXA D'ÁGUA COM ESPESSURA DE 6 ATÉ 8 MM E DIÂMETRO DE 15 MM. AF_06/2021</v>
          </cell>
          <cell r="E1333" t="str">
            <v>UN</v>
          </cell>
          <cell r="F1333">
            <v>5.42</v>
          </cell>
        </row>
        <row r="1334">
          <cell r="A1334" t="str">
            <v>SINAPI 102590</v>
          </cell>
          <cell r="D1334" t="str">
            <v>FURO EM CAIXA D'ÁGUA COM ESPESSURA DE 6 ATÉ 8 MM E DIÂMETRO DE 20 MM. AF_06/2021</v>
          </cell>
          <cell r="E1334" t="str">
            <v>UN</v>
          </cell>
          <cell r="F1334">
            <v>5.85</v>
          </cell>
        </row>
        <row r="1335">
          <cell r="A1335" t="str">
            <v>SINAPI 102592</v>
          </cell>
          <cell r="D1335" t="str">
            <v>FURO EM CAIXA D'ÁGUA COM ESPESSURA DE 6 ATÉ 8 MM E DIÂMETRO DE 25 MM. AF_06/2021</v>
          </cell>
          <cell r="E1335" t="str">
            <v>UN</v>
          </cell>
          <cell r="F1335">
            <v>6.27</v>
          </cell>
        </row>
        <row r="1336">
          <cell r="A1336" t="str">
            <v>SINAPI 102594</v>
          </cell>
          <cell r="D1336" t="str">
            <v>FURO EM CAIXA D'ÁGUA COM ESPESSURA DE 6 ATÉ 8 MM E DIÂMETRO DE 32 MM. AF_06/2021</v>
          </cell>
          <cell r="E1336" t="str">
            <v>UN</v>
          </cell>
          <cell r="F1336">
            <v>6.86</v>
          </cell>
        </row>
        <row r="1337">
          <cell r="A1337" t="str">
            <v>SINAPI 102596</v>
          </cell>
          <cell r="D1337" t="str">
            <v>FURO EM CAIXA D'ÁGUA COM ESPESSURA DE 6 ATÉ 8 MM E DIÂMETRO DE 40 MM. AF_06/2021</v>
          </cell>
          <cell r="E1337" t="str">
            <v>UN</v>
          </cell>
          <cell r="F1337">
            <v>7.54</v>
          </cell>
        </row>
        <row r="1338">
          <cell r="A1338" t="str">
            <v>SINAPI 102598</v>
          </cell>
          <cell r="D1338" t="str">
            <v>FURO EM CAIXA D'ÁGUA COM ESPESSURA DE 6 ATÉ 8 MM E DIÂMETRO DE 50 MM. AF_06/2021</v>
          </cell>
          <cell r="E1338" t="str">
            <v>UN</v>
          </cell>
          <cell r="F1338">
            <v>8.3800000000000008</v>
          </cell>
        </row>
        <row r="1339">
          <cell r="A1339" t="str">
            <v>SINAPI 102600</v>
          </cell>
          <cell r="D1339" t="str">
            <v>FURO EM CAIXA D'ÁGUA COM ESPESSURA DE 6 ATÉ 8 MM E DIÂMETRO DE 60 MM. AF_06/2021</v>
          </cell>
          <cell r="E1339" t="str">
            <v>UN</v>
          </cell>
          <cell r="F1339">
            <v>9.23</v>
          </cell>
        </row>
        <row r="1340">
          <cell r="A1340" t="str">
            <v>SINAPI 102602</v>
          </cell>
          <cell r="D1340" t="str">
            <v>FURO EM CAIXA D'ÁGUA COM ESPESSURA DE 6 ATÉ 8 MM E DIÂMETRO DE 75 MM. AF_06/2021</v>
          </cell>
          <cell r="E1340" t="str">
            <v>UN</v>
          </cell>
          <cell r="F1340">
            <v>10.5</v>
          </cell>
        </row>
        <row r="1341">
          <cell r="A1341" t="str">
            <v>SINAPI 103005</v>
          </cell>
          <cell r="D1341" t="str">
            <v>CAIXA COM GRELHA RETANGULAR DE FERRO FUNDIDO, EM ALVENARIA COM TIJOLOS CERÂMICOS MACIÇOS, DIMENSÕES INTERNAS: 0,15 X 1,00 X 0,3 M. AF_05/2025</v>
          </cell>
          <cell r="E1341" t="str">
            <v>UN</v>
          </cell>
          <cell r="F1341">
            <v>602.55999999999995</v>
          </cell>
        </row>
        <row r="1342">
          <cell r="A1342" t="str">
            <v>SINAPI 103006</v>
          </cell>
          <cell r="D1342" t="str">
            <v>CAIXA COM GRELHA RETANGULAR DE FERRO FUNDIDO, EM ALVENARIA COM TIJOLOS CERÂMICOS MACIÇOS, DIMENSÕES INTERNAS: 0,20 X 1,00 X 0,4 M. AF_05/2025</v>
          </cell>
          <cell r="E1342" t="str">
            <v>UN</v>
          </cell>
          <cell r="F1342">
            <v>762.78</v>
          </cell>
        </row>
        <row r="1343">
          <cell r="A1343" t="str">
            <v>SINAPI 103007</v>
          </cell>
          <cell r="D1343" t="str">
            <v>CAIXA COM GRELHA RETANGULAR DE FERRO FUNDIDO, EM ALVENARIA COM TIJOLOS CERÂMICOS MACIÇOS, DIMENSÕES INTERNAS: 0,30 X 1,00 X 0,5 M. AF_05/2025</v>
          </cell>
          <cell r="E1343" t="str">
            <v>UN</v>
          </cell>
          <cell r="F1343">
            <v>1002.81</v>
          </cell>
        </row>
        <row r="1344">
          <cell r="A1344" t="str">
            <v>SINAPI 103004</v>
          </cell>
          <cell r="D1344" t="str">
            <v>CANALETA DE CONCRETO POLIMÉRICO COM GRELHA, LARGURA DE 13 CM - FORNECIMENTO E INSTALAÇÃO. AF_05/2025</v>
          </cell>
          <cell r="E1344" t="str">
            <v>M</v>
          </cell>
          <cell r="F1344">
            <v>0</v>
          </cell>
        </row>
        <row r="1345">
          <cell r="A1345" t="str">
            <v>SINAPI 102989</v>
          </cell>
          <cell r="D1345" t="str">
            <v>CANALETA MEIA CANA PRÉ-MOLDADA DE CONCRETO (D = 20 CM) - FORNECIMENTO E INSTALAÇÃO. AF_05/2025</v>
          </cell>
          <cell r="E1345" t="str">
            <v>M</v>
          </cell>
          <cell r="F1345">
            <v>49.28</v>
          </cell>
        </row>
        <row r="1346">
          <cell r="A1346" t="str">
            <v>SINAPI 102990</v>
          </cell>
          <cell r="D1346" t="str">
            <v>CANALETA MEIA CANA PRÉ-MOLDADA DE CONCRETO (D = 30 CM) - FORNECIMENTO E INSTALAÇÃO. AF_05/2025</v>
          </cell>
          <cell r="E1346" t="str">
            <v>M</v>
          </cell>
          <cell r="F1346">
            <v>61.62</v>
          </cell>
        </row>
        <row r="1347">
          <cell r="A1347" t="str">
            <v>SINAPI 102991</v>
          </cell>
          <cell r="D1347" t="str">
            <v>CANALETA MEIA CANA PRÉ-MOLDADA DE CONCRETO (D = 40 CM) - FORNECIMENTO E INSTALAÇÃO. AF_05/2025</v>
          </cell>
          <cell r="E1347" t="str">
            <v>M</v>
          </cell>
          <cell r="F1347">
            <v>81.010000000000005</v>
          </cell>
        </row>
        <row r="1348">
          <cell r="A1348" t="str">
            <v>SINAPI 102992</v>
          </cell>
          <cell r="D1348" t="str">
            <v>CANALETA MEIA CANA PRÉ-MOLDADA DE CONCRETO (D = 50 CM) - FORNECIMENTO E INSTALAÇÃO. AF_05/2025</v>
          </cell>
          <cell r="E1348" t="str">
            <v>M</v>
          </cell>
          <cell r="F1348">
            <v>122.55</v>
          </cell>
        </row>
        <row r="1349">
          <cell r="A1349" t="str">
            <v>SINAPI 102993</v>
          </cell>
          <cell r="D1349" t="str">
            <v>CANALETA MEIA CANA PRÉ-MOLDADA DE CONCRETO (D = 60 CM) - FORNECIMENTO E INSTALAÇÃO. AF_05/2025</v>
          </cell>
          <cell r="E1349" t="str">
            <v>M</v>
          </cell>
          <cell r="F1349">
            <v>159.16</v>
          </cell>
        </row>
        <row r="1350">
          <cell r="A1350" t="str">
            <v>SINAPI 102994</v>
          </cell>
          <cell r="D1350" t="str">
            <v>CANALETA MEIA CANA PRÉ-MOLDADA DE CONCRETO (D = 80 CM) - FORNECIMENTO E INSTALAÇÃO. AF_05/2025</v>
          </cell>
          <cell r="E1350" t="str">
            <v>M</v>
          </cell>
          <cell r="F1350">
            <v>297.16000000000003</v>
          </cell>
        </row>
        <row r="1351">
          <cell r="A1351" t="str">
            <v>SINAPI 106017</v>
          </cell>
          <cell r="D1351" t="str">
            <v>CANALETA PRÉ-MOLDADA DE CONCRETO, COM GRELHA PERFURADA DE CONCRETO, GEOMETRIA RETANGULAR, COM DIMENSÕES INTERNAS: L=0,20 M; H=0,20 M; C=*0,60* M - FORNECIMENTO E INSTALAÇÃO. AF_05/2025</v>
          </cell>
          <cell r="E1351" t="str">
            <v>UN</v>
          </cell>
          <cell r="F1351">
            <v>0</v>
          </cell>
        </row>
        <row r="1352">
          <cell r="A1352" t="str">
            <v>SINAPI 105944</v>
          </cell>
          <cell r="D1352" t="str">
            <v>CONCRETAGEM DE VALETA/ CANALETA MOLDADA IN LOCO. AF_05/2025</v>
          </cell>
          <cell r="E1352" t="str">
            <v>M3</v>
          </cell>
          <cell r="F1352">
            <v>864.6</v>
          </cell>
        </row>
        <row r="1353">
          <cell r="A1353" t="str">
            <v>SINAPI 106004</v>
          </cell>
          <cell r="D1353" t="str">
            <v>EXECUÇÃO DE CANALETA DE CONCRETO ARMADO MOLDADA IN LOCO, ESPESSURA DE 0,1 M, GEOMETRIA QUADRADA, COM DIMENSÕES INTERNAS: L=0,20 M; H=0,20 M. AF_05/2025</v>
          </cell>
          <cell r="E1353" t="str">
            <v>M</v>
          </cell>
          <cell r="F1353">
            <v>182.97</v>
          </cell>
        </row>
        <row r="1354">
          <cell r="A1354" t="str">
            <v>SINAPI 106005</v>
          </cell>
          <cell r="D1354" t="str">
            <v>EXECUÇÃO DE CANALETA DE CONCRETO ARMADO MOLDADA IN LOCO, ESPESSURA DE 0,1 M, GEOMETRIA QUADRADA, COM DIMENSÕES INTERNAS: L=0,25 M; H=0,25 M. AF_05/2025</v>
          </cell>
          <cell r="E1354" t="str">
            <v>M</v>
          </cell>
          <cell r="F1354">
            <v>216.33</v>
          </cell>
        </row>
        <row r="1355">
          <cell r="A1355" t="str">
            <v>SINAPI 106006</v>
          </cell>
          <cell r="D1355" t="str">
            <v>EXECUÇÃO DE CANALETA DE CONCRETO ARMADO MOLDADA IN LOCO, ESPESSURA DE 0,1 M, GEOMETRIA QUADRADA, COM DIMENSÕES INTERNAS: L=0,30 M; H=0,30 M. AF_05/2025</v>
          </cell>
          <cell r="E1355" t="str">
            <v>M</v>
          </cell>
          <cell r="F1355">
            <v>257.58</v>
          </cell>
        </row>
        <row r="1356">
          <cell r="A1356" t="str">
            <v>SINAPI 106007</v>
          </cell>
          <cell r="D1356" t="str">
            <v>EXECUÇÃO DE CANALETA DE CONCRETO ARMADO MOLDADA IN LOCO, ESPESSURA DE 0,1 M, GEOMETRIA QUADRADA, COM DIMENSÕES INTERNAS: L=0,35 M; H=0,35 M. AF_05/2025</v>
          </cell>
          <cell r="E1356" t="str">
            <v>M</v>
          </cell>
          <cell r="F1356">
            <v>293.57</v>
          </cell>
        </row>
        <row r="1357">
          <cell r="A1357" t="str">
            <v>SINAPI 106008</v>
          </cell>
          <cell r="D1357" t="str">
            <v>EXECUÇÃO DE CANALETA DE CONCRETO ARMADO MOLDADA IN LOCO, ESPESSURA DE 0,1 M, GEOMETRIA QUADRADA, COM DIMENSÕES INTERNAS: L=0,40 M; H=0,40 M. AF_05/2025</v>
          </cell>
          <cell r="E1357" t="str">
            <v>M</v>
          </cell>
          <cell r="F1357">
            <v>329.57</v>
          </cell>
        </row>
        <row r="1358">
          <cell r="A1358" t="str">
            <v>SINAPI 106009</v>
          </cell>
          <cell r="D1358" t="str">
            <v>EXECUÇÃO DE CANALETA DE CONCRETO ARMADO MOLDADA IN LOCO, ESPESSURA DE 0,1 M, GEOMETRIA QUADRADA, COM DIMENSÕES INTERNAS: L=0,50 M; H=0,50 M. AF_05/2025</v>
          </cell>
          <cell r="E1358" t="str">
            <v>M</v>
          </cell>
          <cell r="F1358">
            <v>406.81</v>
          </cell>
        </row>
        <row r="1359">
          <cell r="A1359" t="str">
            <v>SINAPI 106010</v>
          </cell>
          <cell r="D1359" t="str">
            <v>EXECUÇÃO DE CANALETA DE CONCRETO ARMADO MOLDADA IN LOCO, ESPESSURA DE 0,1 M, GEOMETRIA QUADRADA, COM DIMENSÕES INTERNAS: L=0,60 M; H=0,60 M. AF_05/2025</v>
          </cell>
          <cell r="E1359" t="str">
            <v>M</v>
          </cell>
          <cell r="F1359">
            <v>476.18</v>
          </cell>
        </row>
        <row r="1360">
          <cell r="A1360" t="str">
            <v>SINAPI 106011</v>
          </cell>
          <cell r="D1360" t="str">
            <v>EXECUÇÃO DE CANALETA DE CONCRETO MOLDADO IN LOCO, COM GRELHA DE CONCRETO; ESPESSURA DE 0,15 M, GEOMETRIA RETANGULAR, COM DIMENSÕES INTERNAS: L=0,4 M; H=*0,3*M. AF_05/2025</v>
          </cell>
          <cell r="E1360" t="str">
            <v>M</v>
          </cell>
          <cell r="F1360">
            <v>867.17</v>
          </cell>
        </row>
        <row r="1361">
          <cell r="A1361" t="str">
            <v>SINAPI 106013</v>
          </cell>
          <cell r="D1361" t="str">
            <v>EXECUÇÃO DE CANALETA DE CONCRETO MOLDADO IN LOCO, COM GRELHA DE CONCRETO; ESPESSURA DE 0,15 M, GEOMETRIA RETANGULAR, COM DIMENSÕES INTERNAS: L=0,60 M; H=0,50 M. AF_05/2025</v>
          </cell>
          <cell r="E1361" t="str">
            <v>M</v>
          </cell>
          <cell r="F1361">
            <v>1082.45</v>
          </cell>
        </row>
        <row r="1362">
          <cell r="A1362" t="str">
            <v>SINAPI 106012</v>
          </cell>
          <cell r="D1362" t="str">
            <v>EXECUÇÃO DE CANALETA DE CONCRETO MOLDADO IN LOCO, COM GRELHA DE CONCRETO; ESPESSURA DE 0,15 M, GEOMETRIA RETANGULAR, COM DIMENSÕES INTERNAS:L=*0,6* M; H=* 0,3* M. AF_05/2025</v>
          </cell>
          <cell r="E1362" t="str">
            <v>M</v>
          </cell>
          <cell r="F1362">
            <v>956.83</v>
          </cell>
        </row>
        <row r="1363">
          <cell r="A1363" t="str">
            <v>SINAPI 106014</v>
          </cell>
          <cell r="D1363" t="str">
            <v>EXECUÇÃO DE CANALETA DE CONCRETO MOLDADO IN LOCO, COM GRELHA DE CONCRETO; ESPESSURA DE 0,20 M, GEOMETRIA RETANGULAR, COM DIMENSÕES INTERNAS: L=0,80 M; H=0,30 M. AF_05/2025</v>
          </cell>
          <cell r="E1363" t="str">
            <v>M</v>
          </cell>
          <cell r="F1363">
            <v>1229.76</v>
          </cell>
        </row>
        <row r="1364">
          <cell r="A1364" t="str">
            <v>SINAPI 106015</v>
          </cell>
          <cell r="D1364" t="str">
            <v>EXECUÇÃO DE CANALETA DE CONCRETO MOLDADO IN LOCO, COM GRELHA DE CONCRETO; ESPESSURA DE 0,20 M, GEOMETRIA RETANGULAR, COM DIMENSÕES INTERNAS: L=0,80 M; H=0,60 M. AF_05/2025</v>
          </cell>
          <cell r="E1364" t="str">
            <v>M</v>
          </cell>
          <cell r="F1364">
            <v>1466.68</v>
          </cell>
        </row>
        <row r="1365">
          <cell r="A1365" t="str">
            <v>SINAPI 106016</v>
          </cell>
          <cell r="D1365" t="str">
            <v>EXECUÇÃO DE CANALETA DE CONCRETO MOLDADO IN LOCO, COM GRELHA DE CONCRETO; ESPESSURA DE 0,20 M, GEOMETRIA RETANGULAR, COM DIMENSÕES INTERNAS: L=0,80 M; H=0,90 M. AF_05/2025</v>
          </cell>
          <cell r="E1365" t="str">
            <v>M</v>
          </cell>
          <cell r="F1365">
            <v>1718.33</v>
          </cell>
        </row>
        <row r="1366">
          <cell r="A1366" t="str">
            <v>SINAPI 106003</v>
          </cell>
          <cell r="D1366" t="str">
            <v>EXECUÇÃO DE VALETA DE CONCRETO ARMADO MOLDADO IN LOCO, ESPESSURA DE 0,08 M, GEOMETRIA TRAPEIZOIDAL, COM DIMENSÕES INTERNAS: B1=*1,20* M; B2=*0,4* M; H=0,4 M. AF_05/2025</v>
          </cell>
          <cell r="E1366" t="str">
            <v>M</v>
          </cell>
          <cell r="F1366">
            <v>182.96</v>
          </cell>
        </row>
        <row r="1367">
          <cell r="A1367" t="str">
            <v>SINAPI 105997</v>
          </cell>
          <cell r="D1367" t="str">
            <v>EXECUÇÃO DE VALETA DE CONCRETO ARMADO MOLDADO IN LOCO, ESPESSURA DE 0,08 M, GEOMETRIA TRAPEIZOIDAL, COM DIMENSÕES INTERNAS: B1=0,6 M; B2=0,20 M; H=0,20 M. AF_05/2025</v>
          </cell>
          <cell r="E1367" t="str">
            <v>M</v>
          </cell>
          <cell r="F1367">
            <v>100.02</v>
          </cell>
        </row>
        <row r="1368">
          <cell r="A1368" t="str">
            <v>SINAPI 105998</v>
          </cell>
          <cell r="D1368" t="str">
            <v>EXECUÇÃO DE VALETA DE CONCRETO ARMADO MOLDADO IN LOCO, ESPESSURA DE 0,08 M, GEOMETRIA TRAPEIZOIDAL, COM DIMENSÕES INTERNAS: B1=0,7 M; B2=0,30 M; H=0,20 M. AF_05/2025</v>
          </cell>
          <cell r="E1368" t="str">
            <v>M</v>
          </cell>
          <cell r="F1368">
            <v>110.86</v>
          </cell>
        </row>
        <row r="1369">
          <cell r="A1369" t="str">
            <v>SINAPI 105999</v>
          </cell>
          <cell r="D1369" t="str">
            <v>EXECUÇÃO DE VALETA DE CONCRETO ARMADO MOLDADO IN LOCO, ESPESSURA DE 0,08 M, GEOMETRIA TRAPEIZOIDAL, COM DIMENSÕES INTERNAS: B1=0,8 M; B2=0,30 M; H=0,25 M. AF_05/2025</v>
          </cell>
          <cell r="E1369" t="str">
            <v>M</v>
          </cell>
          <cell r="F1369">
            <v>126.19</v>
          </cell>
        </row>
        <row r="1370">
          <cell r="A1370" t="str">
            <v>SINAPI 106000</v>
          </cell>
          <cell r="D1370" t="str">
            <v>EXECUÇÃO DE VALETA DE CONCRETO ARMADO MOLDADO IN LOCO, ESPESSURA DE 0,08 M, GEOMETRIA TRAPEIZOIDAL, COM DIMENSÕES INTERNAS: B1=0,9 M; B2=0,30 M; H=0,30 M. AF_05/2025</v>
          </cell>
          <cell r="E1370" t="str">
            <v>M</v>
          </cell>
          <cell r="F1370">
            <v>141.49</v>
          </cell>
        </row>
        <row r="1371">
          <cell r="A1371" t="str">
            <v>SINAPI 106001</v>
          </cell>
          <cell r="D1371" t="str">
            <v>EXECUÇÃO DE VALETA DE CONCRETO ARMADO MOLDADO IN LOCO, ESPESSURA DE 0,08 M, GEOMETRIA TRAPEIZOIDAL, COM DIMENSÕES INTERNAS: B1=1,0 M; B2=0,40 M; H=0,30 M. AF_05/2025</v>
          </cell>
          <cell r="E1371" t="str">
            <v>M</v>
          </cell>
          <cell r="F1371">
            <v>152.33000000000001</v>
          </cell>
        </row>
        <row r="1372">
          <cell r="A1372" t="str">
            <v>SINAPI 106002</v>
          </cell>
          <cell r="D1372" t="str">
            <v>EXECUÇÃO DE VALETA DE CONCRETO ARMADO MOLDADO IN LOCO, ESPESSURA DE 0,08 M, GEOMETRIA TRAPEIZOIDAL, COM DIMENSÕES INTERNAS: B1=1,1 M; B2=0,40 M; H=0,35 M. AF_05/2025</v>
          </cell>
          <cell r="E1372" t="str">
            <v>M</v>
          </cell>
          <cell r="F1372">
            <v>167.64</v>
          </cell>
        </row>
        <row r="1373">
          <cell r="A1373" t="str">
            <v>SINAPI 105992</v>
          </cell>
          <cell r="D1373" t="str">
            <v>EXECUÇÃO DE VALETA DE CONCRETO MOLDADO IN LOCO, ESPESSURA DE 0,08 M, GEOMETRIA TRAPEIZOIDAL, COM DIMENSÕES INTERNAS: B1=*1,0* M; B2=0,40 M; H=*0,30* M. AF_05/2025</v>
          </cell>
          <cell r="E1373" t="str">
            <v>M</v>
          </cell>
          <cell r="F1373">
            <v>108.88</v>
          </cell>
        </row>
        <row r="1374">
          <cell r="A1374" t="str">
            <v>SINAPI 105993</v>
          </cell>
          <cell r="D1374" t="str">
            <v>EXECUÇÃO DE VALETA DE CONCRETO MOLDADO IN LOCO, ESPESSURA DE 0,08 M, GEOMETRIA TRAPEIZOIDAL, COM DIMENSÕES INTERNAS: B1=*1,2* M; B2=*0,4* M; H= 0,4 M. AF_05/2025</v>
          </cell>
          <cell r="E1374" t="str">
            <v>M</v>
          </cell>
          <cell r="F1374">
            <v>130.69999999999999</v>
          </cell>
        </row>
        <row r="1375">
          <cell r="A1375" t="str">
            <v>SINAPI 105994</v>
          </cell>
          <cell r="D1375" t="str">
            <v>EXECUÇÃO DE VALETA DE CONCRETO MOLDADO IN LOCO, ESPESSURA DE 0,08 M, GEOMETRIA TRAPEIZOIDAL, COM DIMENSÕES INTERNAS: B1=*1,5* M; B2=*0,50* M; H=*0,50* M. AF_05/2025</v>
          </cell>
          <cell r="E1375" t="str">
            <v>M</v>
          </cell>
          <cell r="F1375">
            <v>160.24</v>
          </cell>
        </row>
        <row r="1376">
          <cell r="A1376" t="str">
            <v>SINAPI 105995</v>
          </cell>
          <cell r="D1376" t="str">
            <v>EXECUÇÃO DE VALETA DE CONCRETO MOLDADO IN LOCO, ESPESSURA DE 0,08 M, GEOMETRIA TRAPEIZOIDAL, COM DIMENSÕES INTERNAS: B1=*1,8* M; B2=*0,60* M; H=*0,6* M. AF_05/2025</v>
          </cell>
          <cell r="E1376" t="str">
            <v>M</v>
          </cell>
          <cell r="F1376">
            <v>189.86</v>
          </cell>
        </row>
        <row r="1377">
          <cell r="A1377" t="str">
            <v>SINAPI 105996</v>
          </cell>
          <cell r="D1377" t="str">
            <v>EXECUÇÃO DE VALETA DE CONCRETO MOLDADO IN LOCO, ESPESSURA DE 0,08 M, GEOMETRIA TRAPEIZOIDAL, COM DIMENSÕES INTERNAS: B1=*2,0* M; B2=*0,8* M; H=0,6 M. AF_05/2025</v>
          </cell>
          <cell r="E1377" t="str">
            <v>M</v>
          </cell>
          <cell r="F1377">
            <v>205.32</v>
          </cell>
        </row>
        <row r="1378">
          <cell r="A1378" t="str">
            <v>SINAPI 105988</v>
          </cell>
          <cell r="D1378" t="str">
            <v>EXECUÇÃO DE VALETA DE CONCRETO MOLDADO IN LOCO, ESPESSURA DE 0,08 M, GEOMETRIA TRAPEIZOIDAL, COM DIMENSÕES INTERNAS: B1=0,6M; B2=0,20 M; H=0,20 M. AF_05/2025</v>
          </cell>
          <cell r="E1378" t="str">
            <v>M</v>
          </cell>
          <cell r="F1378">
            <v>71.62</v>
          </cell>
        </row>
        <row r="1379">
          <cell r="A1379" t="str">
            <v>SINAPI 105989</v>
          </cell>
          <cell r="D1379" t="str">
            <v>EXECUÇÃO DE VALETA DE CONCRETO MOLDADO IN LOCO, ESPESSURA DE 0,08 M, GEOMETRIA TRAPEIZOIDAL, COM DIMENSÕES INTERNAS: B1=0,7 M; B2=0,30 M; H=0,20 M. AF_05/2025</v>
          </cell>
          <cell r="E1379" t="str">
            <v>M</v>
          </cell>
          <cell r="F1379">
            <v>79.34</v>
          </cell>
        </row>
        <row r="1380">
          <cell r="A1380" t="str">
            <v>SINAPI 105990</v>
          </cell>
          <cell r="D1380" t="str">
            <v>EXECUÇÃO DE VALETA DE CONCRETO MOLDADO IN LOCO, ESPESSURA DE 0,08 M, GEOMETRIA TRAPEIZOIDAL, COM DIMENSÕES INTERNAS: B1=0,8 M; B2=0,30 M; H=0,25 M. AF_05/2025</v>
          </cell>
          <cell r="E1380" t="str">
            <v>M</v>
          </cell>
          <cell r="F1380">
            <v>90.26</v>
          </cell>
        </row>
        <row r="1381">
          <cell r="A1381" t="str">
            <v>SINAPI 105991</v>
          </cell>
          <cell r="D1381" t="str">
            <v>EXECUÇÃO DE VALETA DE CONCRETO MOLDADO IN LOCO, ESPESSURA DE 0,08 M, GEOMETRIA TRAPEIZOIDAL, COM DIMENSÕES INTERNAS: B1=0,9 M; B2=0,30 M; H=0,30 M. AF_05/2025</v>
          </cell>
          <cell r="E1381" t="str">
            <v>M</v>
          </cell>
          <cell r="F1381">
            <v>101.16</v>
          </cell>
        </row>
        <row r="1382">
          <cell r="A1382" t="str">
            <v>SINAPI 105987</v>
          </cell>
          <cell r="D1382" t="str">
            <v>EXECUÇÃO DE VALETA DE CONCRETO MOLDADO IN LOCO, ESPESSURA DE 0,08 M, GEOMETRIA TRAPEIZOIDAL, COM DIMENSÕES INTERNAS: B1=1,2 M; B2=0,6 M; H=0,3 M. AF_05/2025</v>
          </cell>
          <cell r="E1382" t="str">
            <v>M</v>
          </cell>
          <cell r="F1382">
            <v>124.31</v>
          </cell>
        </row>
        <row r="1383">
          <cell r="A1383" t="str">
            <v>SINAPI 105986</v>
          </cell>
          <cell r="D1383" t="str">
            <v>EXECUÇÃO DE VALETA DE CONCRETO MOLDADO IN LOCO, ESPESSURA DE 0,08 M, GEOMETRIA TRAPEIZOIDAL, COM DIMENSÕES INTERNAS: B1=1,6 M; B2=1,0 M; H=0,3 M. AF_05/2025</v>
          </cell>
          <cell r="E1383" t="str">
            <v>M</v>
          </cell>
          <cell r="F1383">
            <v>155.21</v>
          </cell>
        </row>
        <row r="1384">
          <cell r="A1384" t="str">
            <v>SINAPI 106019</v>
          </cell>
          <cell r="D1384" t="str">
            <v>GRELHA ARTICULADA PARA CALHA DE PISO 20X50 CM - FORNECIMENTO E INSTALAÇÃO. AF_05/2025</v>
          </cell>
          <cell r="E1384" t="str">
            <v>UN</v>
          </cell>
          <cell r="F1384">
            <v>0</v>
          </cell>
        </row>
        <row r="1385">
          <cell r="A1385" t="str">
            <v>SINAPI 103001</v>
          </cell>
          <cell r="D1385" t="str">
            <v>GRELHA DE FERRO FUNDIDO SIMPLES COM REQUADRO, 150 X 1000 MM, ASSENTADA COM ARGAMASSA 1 : 3 CIMENTO: AREIA - FORNECIMENTO E INSTALAÇÃO. AF_05/2025</v>
          </cell>
          <cell r="E1385" t="str">
            <v>UN</v>
          </cell>
          <cell r="F1385">
            <v>171.29</v>
          </cell>
        </row>
        <row r="1386">
          <cell r="A1386" t="str">
            <v>SINAPI 103002</v>
          </cell>
          <cell r="D1386" t="str">
            <v>GRELHA DE FERRO FUNDIDO SIMPLES COM REQUADRO, 200 X 1000 MM, ASSENTADA COM ARGAMASSA 1 : 3 CIMENTO: AREIA - FORNECIMENTO E INSTALAÇÃO. AF_05/2025</v>
          </cell>
          <cell r="E1386" t="str">
            <v>UN</v>
          </cell>
          <cell r="F1386">
            <v>213.85</v>
          </cell>
        </row>
        <row r="1387">
          <cell r="A1387" t="str">
            <v>SINAPI 103003</v>
          </cell>
          <cell r="D1387" t="str">
            <v>GRELHA DE FERRO FUNDIDO SIMPLES COM REQUADRO, 300 X 1000 MM, ASSENTADA COM ARGAMASSA 1 : 3 CIMENTO: AREIA - FORNECIMENTO E INSTALAÇÃO. AF_05/2025</v>
          </cell>
          <cell r="E1387" t="str">
            <v>UN</v>
          </cell>
          <cell r="F1387">
            <v>298.95</v>
          </cell>
        </row>
        <row r="1388">
          <cell r="A1388" t="str">
            <v>SINAPI 106018</v>
          </cell>
          <cell r="D1388" t="str">
            <v>GRELHA PARA CALHA DE PISO 20X50 CM - FORNECIMENTO E INSTALAÇÃO. AF_05/2025</v>
          </cell>
          <cell r="E1388" t="str">
            <v>UN</v>
          </cell>
          <cell r="F1388">
            <v>0</v>
          </cell>
        </row>
        <row r="1389">
          <cell r="A1389" t="str">
            <v>SINAPI 105945</v>
          </cell>
          <cell r="D1389" t="str">
            <v>PREPARO DE SOLO E GABARITO DE MADEIRA PARA VALETA MOLDADA IN LOCO COM GEOMETRIA TRAPEZOIDAL. AF_05/2025</v>
          </cell>
          <cell r="E1389" t="str">
            <v>M2</v>
          </cell>
          <cell r="F1389">
            <v>8.02</v>
          </cell>
        </row>
        <row r="1390">
          <cell r="A1390" t="str">
            <v>SINAPI 98522</v>
          </cell>
          <cell r="D1390" t="str">
            <v>ALAMBRADO EM MOURÕES DE CONCRETO, COM TELA DE ARAME GALVANIZADO (INCLUSIVE MURETA EM CONCRETO). AF_12/2025</v>
          </cell>
          <cell r="E1390" t="str">
            <v>M</v>
          </cell>
          <cell r="F1390">
            <v>181.33</v>
          </cell>
        </row>
        <row r="1391">
          <cell r="A1391" t="str">
            <v>SINAPI 98523</v>
          </cell>
          <cell r="D1391" t="str">
            <v>ALAMBRADO EM PERFIS METÁLICOS RETANGULARES COM GRADIL METÁLICO (EXCLUSIVE MURETA EM CONCRETO). AF_12/2025</v>
          </cell>
          <cell r="E1391" t="str">
            <v>M</v>
          </cell>
          <cell r="F1391">
            <v>0</v>
          </cell>
        </row>
        <row r="1392">
          <cell r="A1392" t="str">
            <v>SINAPI 102364</v>
          </cell>
          <cell r="D1392" t="str">
            <v>ALAMBRADO PARA QUADRA POLIESPORTIVA, ESTRUTURADO POR TUBOS DE AÇO GALVANIZADO, (MONTANTES COM DIÂMETRO 2", TRAVESSAS E ESCORAS COM DIÂMETRO 1 ¼"), COM TELA DE ARAME GALVANIZADO, FIO 10 BWG E MALHA QUADRADA 5X5CM (EXCETO MURETA). AF_12/2025</v>
          </cell>
          <cell r="E1392" t="str">
            <v>M2</v>
          </cell>
          <cell r="F1392">
            <v>193.31</v>
          </cell>
        </row>
        <row r="1393">
          <cell r="A1393" t="str">
            <v>SINAPI 102363</v>
          </cell>
          <cell r="D1393" t="str">
            <v>ALAMBRADO PARA QUADRA POLIESPORTIVA, ESTRUTURADO POR TUBOS DE AÇO GALVANIZADO, (MONTANTES COM DIÂMETRO 2", TRAVESSAS E ESCORAS COM DIÂMETRO 1 ¼"), COM TELA DE ARAME GALVANIZADO, FIO 12 BWG E MALHA QUADRADA 5X5CM (EXCETO MURETA). AF_12/2025</v>
          </cell>
          <cell r="E1393" t="str">
            <v>M2</v>
          </cell>
          <cell r="F1393">
            <v>174.39</v>
          </cell>
        </row>
        <row r="1394">
          <cell r="A1394" t="str">
            <v>SINAPI 102362</v>
          </cell>
          <cell r="D1394" t="str">
            <v>ALAMBRADO PARA QUADRA POLIESPORTIVA, ESTRUTURADO POR TUBOS DE AÇO GALVANIZADO, (MONTANTES COM DIÂMETRO 2", TRAVESSAS E ESCORAS COM DIÂMETRO 1 ¼"), COM TELA DE ARAME GALVANIZADO, FIO 14 BWG E MALHA QUADRADA 5X5CM (EXCETO MURETA). AF_12/2025</v>
          </cell>
          <cell r="E1394" t="str">
            <v>M2</v>
          </cell>
          <cell r="F1394">
            <v>163.69</v>
          </cell>
        </row>
        <row r="1395">
          <cell r="A1395" t="str">
            <v>SINAPI 101196</v>
          </cell>
          <cell r="D1395" t="str">
            <v>CERCA COM MOURÕES DE CONCRETO, RETO, 15X15 CM, H= 2,30 M, ESPAÇAMENTO DE 2,5 M, CRAVADOS 0,5 M, ESCORAS DE 10X10 CM A CADA 50 M, COM 12 FIOS DE ARAME DE AÇO OVALADO 15X17 - FORNECIMENTO E INSTALAÇÃO. AF_12/2025</v>
          </cell>
          <cell r="E1395" t="str">
            <v>M</v>
          </cell>
          <cell r="F1395">
            <v>0</v>
          </cell>
        </row>
        <row r="1396">
          <cell r="A1396" t="str">
            <v>SINAPI 101195</v>
          </cell>
          <cell r="D1396" t="str">
            <v>CERCA COM MOURÕES DE CONCRETO, RETO, 15X15 CM,H= 2,30 M, ESPAÇAMENTO DE 2,5 M, CRAVADOS 0,5 M, ESCORAS DE 10X10 CM A CADA 50 M, COM 9 FIOS DE ARAME DE AÇO OVALADO 15X17 - FORNECIMENTO E INSTALAÇÃO. AF_12/2025</v>
          </cell>
          <cell r="E1396" t="str">
            <v>M</v>
          </cell>
          <cell r="F1396">
            <v>0</v>
          </cell>
        </row>
        <row r="1397">
          <cell r="A1397" t="str">
            <v>SINAPI 101193</v>
          </cell>
          <cell r="D1397" t="str">
            <v>CERCA COM MOURÕES DE CONCRETO, RETO, H=2,30 M, ESPAÇAMENTO DE 2,5 M, CRAVADOS 0,5 M, COM 4 FIOS DE ARAME DE AÇO OVALADO 15X17 - FORNECIMENTO E INSTALAÇÃO. AF_12/2025</v>
          </cell>
          <cell r="E1397" t="str">
            <v>M</v>
          </cell>
          <cell r="F1397">
            <v>67.989999999999995</v>
          </cell>
        </row>
        <row r="1398">
          <cell r="A1398" t="str">
            <v>SINAPI 106459</v>
          </cell>
          <cell r="D1398" t="str">
            <v>CERCA COM MOURÕES DE CONCRETO, RETO, H=2,30 M, ESPAÇAMENTO DE 2,5 M, CRAVADOS 0,5 M, COM 4 FIOS DE ARAME FARPADO Nº 14 OU 16 CLASSE 250 - FORNECIMENTO E INSTALAÇÃO. AF_12/2025</v>
          </cell>
          <cell r="E1398" t="str">
            <v>M</v>
          </cell>
          <cell r="F1398">
            <v>68.13</v>
          </cell>
        </row>
        <row r="1399">
          <cell r="A1399" t="str">
            <v>SINAPI 101194</v>
          </cell>
          <cell r="D1399" t="str">
            <v>CERCA COM MOURÕES DE CONCRETO, RETO, H=2,30 M, ESPAÇAMENTO DE 2,5 M, CRAVADOS 0,5 M, COM 4 FIOS DE ARAME MISTO - FORNECIMENTO E INSTALAÇÃO. AF_12/2025</v>
          </cell>
          <cell r="E1399" t="str">
            <v>M</v>
          </cell>
          <cell r="F1399">
            <v>68.3</v>
          </cell>
        </row>
        <row r="1400">
          <cell r="A1400" t="str">
            <v>SINAPI 101190</v>
          </cell>
          <cell r="D1400" t="str">
            <v>CERCA COM MOURÕES DE CONCRETO, RETO, H=3,00 M, ESPAÇAMENTO DE 2,5 M, CRAVADOS 0,5 M, COM 4 FIOS DE ARAME DE AÇO OVALADO 15X17 - FORNECIMENTO E INSTALAÇÃO. AF_12/2025</v>
          </cell>
          <cell r="E1400" t="str">
            <v>M</v>
          </cell>
          <cell r="F1400">
            <v>76.63</v>
          </cell>
        </row>
        <row r="1401">
          <cell r="A1401" t="str">
            <v>SINAPI 106458</v>
          </cell>
          <cell r="D1401" t="str">
            <v>CERCA COM MOURÕES DE CONCRETO, RETO, H=3,00 M, ESPAÇAMENTO DE 2,5 M, CRAVADOS 0,5 M, COM 4 FIOS DE ARAME FARPADO Nº 14 OU 16 CLASSE 250 - FORNECIMENTO E INSTALAÇÃO. AF_12/2025</v>
          </cell>
          <cell r="E1401" t="str">
            <v>M</v>
          </cell>
          <cell r="F1401">
            <v>76.77</v>
          </cell>
        </row>
        <row r="1402">
          <cell r="A1402" t="str">
            <v>SINAPI 101191</v>
          </cell>
          <cell r="D1402" t="str">
            <v>CERCA COM MOURÕES DE CONCRETO, RETO, H=3,00 M, ESPAÇAMENTO DE 2,5 M, CRAVADOS 0,5 M, COM 4 FIOS DE ARAME MISTO - FORNECIMENTO E INSTALAÇÃO. AF_12/2025</v>
          </cell>
          <cell r="E1402" t="str">
            <v>M</v>
          </cell>
          <cell r="F1402">
            <v>76.94</v>
          </cell>
        </row>
        <row r="1403">
          <cell r="A1403" t="str">
            <v>SINAPI 101198</v>
          </cell>
          <cell r="D1403" t="str">
            <v>CERCA COM MOURÕES DE CONCRETO, SEÇÃO "T" PONTA INCLINADA, 10X10 CM, ESPAÇAMENTO DE 2,5 M, CRAVADOS 0,5 M, COM 11 FIOS DE ARAME DE AÇO OVALADO 15X17 - FORNECIMENTO E INSTALAÇÃO. AF_12/2025</v>
          </cell>
          <cell r="E1403" t="str">
            <v>M</v>
          </cell>
          <cell r="F1403">
            <v>100.31</v>
          </cell>
        </row>
        <row r="1404">
          <cell r="A1404" t="str">
            <v>SINAPI 106460</v>
          </cell>
          <cell r="D1404" t="str">
            <v>CERCA COM MOURÕES DE CONCRETO, SEÇÃO "T" PONTA INCLINADA, 10X10CM, ESPAÇAMENTO DE 2,5M, CRAVADOS 0,5M, COM 11 FIOS DE ARAME FARPADO Nº 14 OU 16 - FORNECIMENTO E INSTALAÇÃO. AF_12/2025</v>
          </cell>
          <cell r="E1404" t="str">
            <v>M</v>
          </cell>
          <cell r="F1404">
            <v>100.68</v>
          </cell>
        </row>
        <row r="1405">
          <cell r="A1405" t="str">
            <v>SINAPI 101199</v>
          </cell>
          <cell r="D1405" t="str">
            <v>CERCA COM MOURÕES DE CONCRETO, SEÇÃO "T" PONTA INCLINADA, 10X10CM, ESPAÇAMENTO DE 2,5M, CRAVADOS 0,5M, COM 11 FIOS DE ARAME MISTO - FORNECIMENTO E INSTALAÇÃO. AF_12/2025</v>
          </cell>
          <cell r="E1405" t="str">
            <v>M</v>
          </cell>
          <cell r="F1405">
            <v>101.08</v>
          </cell>
        </row>
        <row r="1406">
          <cell r="A1406" t="str">
            <v>SINAPI 101203</v>
          </cell>
          <cell r="D1406" t="str">
            <v>CERCA COM MOURÕES DE MADEIRA ROLIÇA, DIÂMETRO 11 CM, ESPAÇAMENTO DE 2,5 M, ALTURA LIVRE DE 1,7 M, CRAVADOS 0,5 M, COM 5 FIOS DE ARAME DE AÇO OVALADO 15X17 - FORNECIMENTO E INSTALAÇÃO. AF_12/2025</v>
          </cell>
          <cell r="E1406" t="str">
            <v>M</v>
          </cell>
          <cell r="F1406">
            <v>33.79</v>
          </cell>
        </row>
        <row r="1407">
          <cell r="A1407" t="str">
            <v>SINAPI 101204</v>
          </cell>
          <cell r="D1407" t="str">
            <v>CERCA COM MOURÕES DE MADEIRA ROLIÇA, DIÂMETRO 11 CM, ESPAÇAMENTO DE 2,5 M, ALTURA LIVRE DE 1,7 M, CRAVADOS 0,5 M, COM 5 FIOS DE ARAME MISTO - FORNECIMENTO E INSTALAÇÃO. AF_12/2025</v>
          </cell>
          <cell r="E1407" t="str">
            <v>M</v>
          </cell>
          <cell r="F1407">
            <v>34.1</v>
          </cell>
        </row>
        <row r="1408">
          <cell r="A1408" t="str">
            <v>SINAPI 106257</v>
          </cell>
          <cell r="D1408" t="str">
            <v>CERCA COM MOURÕES DE MADEIRA ROLIÇA, DIÂMETRO 11CM, ESPAÇAMENTO DE 2,5M, ALTURA LIVRE DE 1,7M, CRAVADOS 0,5M, COM 5 FIOS DE ARAME FARPADO Nº 14 OU 16 CLASSE 250 - FORNECIMENTO E INSTALAÇÃO. AF_12/2025</v>
          </cell>
          <cell r="E1408" t="str">
            <v>M</v>
          </cell>
          <cell r="F1408">
            <v>33.96</v>
          </cell>
        </row>
        <row r="1409">
          <cell r="A1409" t="str">
            <v>SINAPI 106461</v>
          </cell>
          <cell r="D1409" t="str">
            <v>CERCA COM MOURÕES DE MADEIRA, 7,5X7,5 CM, ESPAÇAMENTO DE 2,5 M, ALTURA LIVRE DE 2 M, CRAVADOS 0,5 M, COM 4 FIOS DE ARAME FARPADO Nº 14 OU 16 CLASSE 250 - FORNECIMENTO E INSTALAÇÃO. AF_12/2025</v>
          </cell>
          <cell r="E1409" t="str">
            <v>M</v>
          </cell>
          <cell r="F1409">
            <v>58.88</v>
          </cell>
        </row>
        <row r="1410">
          <cell r="A1410" t="str">
            <v>SINAPI 106462</v>
          </cell>
          <cell r="D1410" t="str">
            <v>CERCA COM MOURÕES DE MADEIRA, 7,5X7,5CM, ESPAÇAMENTO DE 2,5M, ALTURA LIVRE DE 2M, CRAVADOS 0,5M, COM 8 FIOS DE ARAME FARPADO Nº 14 OU 16 CLASSE 250 - FORNECIMENTO E INSTALAÇÃO. AF_12/2025</v>
          </cell>
          <cell r="E1410" t="str">
            <v>M</v>
          </cell>
          <cell r="F1410">
            <v>71.010000000000005</v>
          </cell>
        </row>
        <row r="1411">
          <cell r="A1411" t="str">
            <v>SINAPI 106479</v>
          </cell>
          <cell r="D1411" t="str">
            <v>INSTALAÇÃO DE ESCORAS PARA ALAMBRADO EM TUBO AÇO GALVANIZADO COM COSTURA, CLASSE MÉDIA, DN 1.1/4", E = *3,25* MM, PESO *3,14* KG/M. AF_12/2025</v>
          </cell>
          <cell r="E1411" t="str">
            <v>M</v>
          </cell>
          <cell r="F1411">
            <v>74.02</v>
          </cell>
        </row>
        <row r="1412">
          <cell r="A1412" t="str">
            <v>SINAPI 106483</v>
          </cell>
          <cell r="D1412" t="str">
            <v>INSTALAÇÃO DE MOURÃO DE CONCRETO PONTA INCLINADA (CURVA), *10 X 10* CM, H= *2,60* M + CURVA DE 0,40 M. AF_12/2025</v>
          </cell>
          <cell r="E1412" t="str">
            <v>UN</v>
          </cell>
          <cell r="F1412">
            <v>140.46</v>
          </cell>
        </row>
        <row r="1413">
          <cell r="A1413" t="str">
            <v>SINAPI 106484</v>
          </cell>
          <cell r="D1413" t="str">
            <v>INSTALAÇÃO DE MOURÃO DE CONCRETO PONTA INCLINADA (CURVA), SEÇÃO "T", H = 2,80 M + CURVA COM 0,45 M, COM FUROS PARA FIOS. AF_12/2025</v>
          </cell>
          <cell r="E1413" t="str">
            <v>UN</v>
          </cell>
          <cell r="F1413">
            <v>153.24</v>
          </cell>
        </row>
        <row r="1414">
          <cell r="A1414" t="str">
            <v>SINAPI 106480</v>
          </cell>
          <cell r="D1414" t="str">
            <v>INSTALAÇÃO DE MOURÃO DE CONCRETO RETO, SEÇÃO QUADRADA *10 X 10* CM, H= 2,30 A 2,50 M. AF_12/2025</v>
          </cell>
          <cell r="E1414" t="str">
            <v>UN</v>
          </cell>
          <cell r="F1414">
            <v>134.53</v>
          </cell>
        </row>
        <row r="1415">
          <cell r="A1415" t="str">
            <v>SINAPI 106482</v>
          </cell>
          <cell r="D1415" t="str">
            <v>INSTALAÇÃO DE MOURÃO DE CONCRETO RETO, SEÇÃO QUADRADA *15 X 15* CM, H= 2,30 M. AF_12/2025</v>
          </cell>
          <cell r="E1415" t="str">
            <v>UN</v>
          </cell>
          <cell r="F1415">
            <v>0</v>
          </cell>
        </row>
        <row r="1416">
          <cell r="A1416" t="str">
            <v>SINAPI 106481</v>
          </cell>
          <cell r="D1416" t="str">
            <v>INSTALAÇÃO DE MOURÃO DE CONCRETO RETO, SEÇÃO QUADRADA, *10 X 10* CM, H= 3,00 M. AF_12/2025</v>
          </cell>
          <cell r="E1416" t="str">
            <v>UN</v>
          </cell>
          <cell r="F1416">
            <v>156.12</v>
          </cell>
        </row>
        <row r="1417">
          <cell r="A1417" t="str">
            <v>SINAPI 106467</v>
          </cell>
          <cell r="D1417" t="str">
            <v>INSTALAÇÃO DE TELA DE ARAME GALVANIZADA REVESTIDA EM PVC, PARA ALAMBRADO COM TUBOS DE AÇO, QUADRANGULAR / LOSANGULAR, FIO 2,11 MM (14 BWG), MALHA 5 X 5 CM, H = 2 M. AF_12/2025</v>
          </cell>
          <cell r="E1417" t="str">
            <v>M2</v>
          </cell>
          <cell r="F1417">
            <v>0</v>
          </cell>
        </row>
        <row r="1418">
          <cell r="A1418" t="str">
            <v>SINAPI 106465</v>
          </cell>
          <cell r="D1418" t="str">
            <v>INSTALAÇÃO DE TELA DE ARAME GALVANIZADA REVESTIDA EM PVC, PARA ALAMBRADO COM TUBOS DE AÇO, QUADRANGULAR / LOSANGULAR, FIO 2,77 MM (12 BWG), MALHA 5 X 5 CM, H = 2 M. AF_12/2025</v>
          </cell>
          <cell r="E1418" t="str">
            <v>M2</v>
          </cell>
          <cell r="F1418">
            <v>0</v>
          </cell>
        </row>
        <row r="1419">
          <cell r="A1419" t="str">
            <v>SINAPI 106469</v>
          </cell>
          <cell r="D1419" t="str">
            <v>INSTALAÇÃO DE TELA DE ARAME GALVANIZADA, PARA ALAMBRADO COM MOURÕES DE CONCRETO, QUADRANGULAR / LOSANGULAR, FIO 2,11 MM (14 BWG), MALHA 8 X 8 CM, H = 2 M, COM REVESTIMENTO EM PVC. AF_12/2025</v>
          </cell>
          <cell r="E1419" t="str">
            <v>M2</v>
          </cell>
          <cell r="F1419">
            <v>29.35</v>
          </cell>
        </row>
        <row r="1420">
          <cell r="A1420" t="str">
            <v>SINAPI 106468</v>
          </cell>
          <cell r="D1420" t="str">
            <v>INSTALAÇÃO DE TELA DE ARAME GALVANIZADA, PARA ALAMBRADO COM MOURÕES DE CONCRETO, QUADRANGULAR / LOSANGULAR, FIO 2,11 MM (14 BWG), MALHA 8 X 8 CM, H = 2 M. AF_12/2025</v>
          </cell>
          <cell r="E1420" t="str">
            <v>M2</v>
          </cell>
          <cell r="F1420">
            <v>18.66</v>
          </cell>
        </row>
        <row r="1421">
          <cell r="A1421" t="str">
            <v>SINAPI 106466</v>
          </cell>
          <cell r="D1421" t="str">
            <v>INSTALAÇÃO DE TELA DE ARAME GALVANIZADA, PARA ALAMBRADO COM TUBOS DE AÇO, QUADRANGULAR / LOSANGULAR, FIO 2,11 MM (14 BWG), MALHA 5 X 5 CM, H = 2 M. AF_12/2025</v>
          </cell>
          <cell r="E1421" t="str">
            <v>M2</v>
          </cell>
          <cell r="F1421">
            <v>39</v>
          </cell>
        </row>
        <row r="1422">
          <cell r="A1422" t="str">
            <v>SINAPI 106464</v>
          </cell>
          <cell r="D1422" t="str">
            <v>INSTALAÇÃO DE TELA DE ARAME GALVANIZADA, PARA ALAMBRADO COM TUBOS DE AÇO, QUADRANGULAR / LOSANGULAR, FIO 2,77 MM (12 BWG), MALHA 5 X 5 CM, H = 2 M. AF_12/2025</v>
          </cell>
          <cell r="E1422" t="str">
            <v>M2</v>
          </cell>
          <cell r="F1422">
            <v>51.43</v>
          </cell>
        </row>
        <row r="1423">
          <cell r="A1423" t="str">
            <v>SINAPI 106476</v>
          </cell>
          <cell r="D1423" t="str">
            <v>INSTALAÇÃO DE TRAVESSA PARA ALAMBRADO EM TUBO AÇO GALVANIZADO COM COSTURA, CLASSE MÉDIA, DN 1 1/4", E = *3,25* MM, PESO *3,14* KG/M, COM ESPAÇAMENTO DE 2,0 A 2,5 M. AF_12/2025</v>
          </cell>
          <cell r="E1423" t="str">
            <v>M</v>
          </cell>
          <cell r="F1423">
            <v>70.52</v>
          </cell>
        </row>
        <row r="1424">
          <cell r="A1424" t="str">
            <v>SINAPI 106477</v>
          </cell>
          <cell r="D1424" t="str">
            <v>INSTALAÇÃO DE TRAVESSA PARA ALAMBRADO EM TUBO AÇO GALVANIZADO COM COSTURA, CLASSE MÉDIA, DN 1", E = *3,25* MM, PESO *3,14* KG/M, COM ESPAÇAMENTO DE 2,0 A 2,5 M. AF_12/2025</v>
          </cell>
          <cell r="E1424" t="str">
            <v>M</v>
          </cell>
          <cell r="F1424">
            <v>58.58</v>
          </cell>
        </row>
        <row r="1425">
          <cell r="A1425" t="str">
            <v>SINAPI 106478</v>
          </cell>
          <cell r="D1425" t="str">
            <v>INSTALAÇÃO DE TRAVESSA PARA ALAMBRADO EM TUBO AÇO GALVANIZADO COM COSTURA, CLASSE MÉDIA, DN 2 1/2", E = *3,65* MM, PESO *6,51* KG/M, COM ESPAÇAMENTO DE 2,0 A 2,5 M. AF_12/2025</v>
          </cell>
          <cell r="E1425" t="str">
            <v>M</v>
          </cell>
          <cell r="F1425">
            <v>132.78</v>
          </cell>
        </row>
        <row r="1426">
          <cell r="A1426" t="str">
            <v>SINAPI 106471</v>
          </cell>
          <cell r="D1426" t="str">
            <v>INSTALAÇÃO MONTANTE, PARA ALAMBRADO COM 1 M DE ALTURA, EM TUBO AÇO GALVANIZADO COM COSTURA, CLASSE MÉDIA, DN 2 1/2", E = *3,65* MM, PESO *6,51* KG/M. AF_12/2025</v>
          </cell>
          <cell r="E1426" t="str">
            <v>M</v>
          </cell>
          <cell r="F1426">
            <v>161.52000000000001</v>
          </cell>
        </row>
        <row r="1427">
          <cell r="A1427" t="str">
            <v>SINAPI 106470</v>
          </cell>
          <cell r="D1427" t="str">
            <v>INSTALAÇÃO MONTANTE, PARA ALAMBRADO COM 1 M DE ALTURA, EM TUBO AÇO GALVANIZADO COM COSTURA, CLASSE MÉDIA, DN 2", E = *3,65* MM, PESO *5,10* KG/M. AF_12/2025</v>
          </cell>
          <cell r="E1427" t="str">
            <v>M</v>
          </cell>
          <cell r="F1427">
            <v>138.53</v>
          </cell>
        </row>
        <row r="1428">
          <cell r="A1428" t="str">
            <v>SINAPI 106472</v>
          </cell>
          <cell r="D1428" t="str">
            <v>INSTALAÇÃO MONTANTE, PARA ALAMBRADO COM 1 M DE ALTURA, EM TUBO AÇO GALVANIZADO COM COSTURA, CLASSE MÉDIA, DN 3", E = *3,35* MM, PESO *7,32* KG/M. AF_12/2025</v>
          </cell>
          <cell r="E1428" t="str">
            <v>M</v>
          </cell>
          <cell r="F1428">
            <v>202.62</v>
          </cell>
        </row>
        <row r="1429">
          <cell r="A1429" t="str">
            <v>SINAPI 106475</v>
          </cell>
          <cell r="D1429" t="str">
            <v>INSTALAÇÃO MONTANTE, PARA ALAMBRADO COM 2,40 A 5,00 M DE ALTURA, EM TUBO AÇO GALVANIZADO COM COSTURA, CLASSE MÉDIA, DN 3", E = *3,35* MM, PESO *7,32* KG/M. AF_12/2025</v>
          </cell>
          <cell r="E1429" t="str">
            <v>M</v>
          </cell>
          <cell r="F1429">
            <v>171.71</v>
          </cell>
        </row>
        <row r="1430">
          <cell r="A1430" t="str">
            <v>SINAPI 106474</v>
          </cell>
          <cell r="D1430" t="str">
            <v>INSTALAÇÃO MONTANTE, PARA ALAMBRADO DE 2,40 A 5,00 M DE ALTURA, EM TUBO AÇO GALVANIZADO COM COSTURA, CLASSE MÉDIA, DN 2 1/2", E = *3,65* MM, PESO *6,51* KG/M. AF_12/2025</v>
          </cell>
          <cell r="E1430" t="str">
            <v>M</v>
          </cell>
          <cell r="F1430">
            <v>130.33000000000001</v>
          </cell>
        </row>
        <row r="1431">
          <cell r="A1431" t="str">
            <v>SINAPI 106473</v>
          </cell>
          <cell r="D1431" t="str">
            <v>INSTALAÇÃO MONTANTE, PARA ALAMBRADO DE 2,40 A 5,00 M DE ALTURA, EM TUBO AÇO GALVANIZADO COM COSTURA, CLASSE MÉDIA, DN 2", E = *3,65* MM, PESO *5,10* KG/M. AF_12/2025</v>
          </cell>
          <cell r="E1431" t="str">
            <v>M</v>
          </cell>
          <cell r="F1431">
            <v>107.11</v>
          </cell>
        </row>
        <row r="1432">
          <cell r="A1432" t="str">
            <v>SINAPI 101205</v>
          </cell>
          <cell r="D1432" t="str">
            <v>PORTÃO COM MOURÕES DE MADEIRA ROLIÇA, DIÂMETRO 11 CM, COM 5 FIOS DE ARAME FARPADO Nº 14 CLASSE 250, SEM DOBRADIÇAS - FORNECIMENTO E INSTALAÇÃO. AF_12/2025</v>
          </cell>
          <cell r="E1432" t="str">
            <v>M</v>
          </cell>
          <cell r="F1432">
            <v>33.96</v>
          </cell>
        </row>
        <row r="1433">
          <cell r="A1433" t="str">
            <v>SINAPI 106463</v>
          </cell>
          <cell r="D1433" t="str">
            <v>PORTÃO DE ABRIR/GIRO, ESTRUTURADO POR TUBOS DE AÇO GALVANIZADO, COM TELA DE ARAME, PARA PEDESTRE - COMPLETO. AF_12/2025</v>
          </cell>
          <cell r="E1433" t="str">
            <v>M2</v>
          </cell>
          <cell r="F1433">
            <v>0</v>
          </cell>
        </row>
        <row r="1434">
          <cell r="A1434" t="str">
            <v>SINAPI 106457</v>
          </cell>
          <cell r="D1434" t="str">
            <v>RECOMPOSIÇÃO PARCIAL DE ARAME FARPADO Nº 14 OU 16 CLASSE 250, FIXADO EM CERCA COM MOURÕES DE CONCRETO - FORNECIMENTO E INSTALAÇÃO. AF_12/2025</v>
          </cell>
          <cell r="E1434" t="str">
            <v>M</v>
          </cell>
          <cell r="F1434">
            <v>5.87</v>
          </cell>
        </row>
        <row r="1435">
          <cell r="A1435" t="str">
            <v>SINAPI 87905</v>
          </cell>
          <cell r="D1435" t="str">
            <v>CHAPISCO APLICADO EM ALVENARIA (COM PRESENÇA DE VÃOS) E ESTRUTURAS DE CONCRETO DE FACHADA, COM COLHER DE PEDREIRO. ARGAMASSA TRAÇO 1:3 COM PREPARO EM BETONEIRA 400L. AF_10/2022</v>
          </cell>
          <cell r="E1435" t="str">
            <v>M2</v>
          </cell>
          <cell r="F1435">
            <v>8.7200000000000006</v>
          </cell>
        </row>
        <row r="1436">
          <cell r="A1436" t="str">
            <v>SINAPI 87904</v>
          </cell>
          <cell r="D1436" t="str">
            <v>CHAPISCO APLICADO EM ALVENARIA (COM PRESENÇA DE VÃOS) E ESTRUTURAS DE CONCRETO DE FACHADA, COM COLHER DE PEDREIRO. ARGAMASSA TRAÇO 1:3 COM PREPARO MANUAL. AF_10/2022</v>
          </cell>
          <cell r="E1436" t="str">
            <v>M2</v>
          </cell>
          <cell r="F1436">
            <v>9.19</v>
          </cell>
        </row>
        <row r="1437">
          <cell r="A1437" t="str">
            <v>SINAPI 87908</v>
          </cell>
          <cell r="D1437" t="str">
            <v>CHAPISCO APLICADO EM ALVENARIA (COM PRESENÇA DE VÃOS) E ESTRUTURAS DE CONCRETO DE FACHADA, COM EQUIPAMENTO DE PROJEÇÃO. ARGAMASSA TRAÇO 1:3 COM PREPARO EM BETONEIRA 400 L. AF_10/2022</v>
          </cell>
          <cell r="E1437" t="str">
            <v>M2</v>
          </cell>
          <cell r="F1437">
            <v>6.72</v>
          </cell>
        </row>
        <row r="1438">
          <cell r="A1438" t="str">
            <v>SINAPI 87907</v>
          </cell>
          <cell r="D1438" t="str">
            <v>CHAPISCO APLICADO EM ALVENARIA (COM PRESENÇA DE VÃOS) E ESTRUTURAS DE CONCRETO DE FACHADA, COM EQUIPAMENTO DE PROJEÇÃO. ARGAMASSA TRAÇO 1:3 COM PREPARO MANUAL. AF_10/2022</v>
          </cell>
          <cell r="E1438" t="str">
            <v>M2</v>
          </cell>
          <cell r="F1438">
            <v>7.19</v>
          </cell>
        </row>
        <row r="1439">
          <cell r="A1439" t="str">
            <v>SINAPI 87903</v>
          </cell>
          <cell r="D1439" t="str">
            <v>CHAPISCO APLICADO EM ALVENARIA (COM PRESENÇA DE VÃOS) E ESTRUTURAS DE CONCRETO DE FACHADA, COM ROLO PARA TEXTURA ACRÍLICA. ARGAMASSA INDUSTRIALIZADA COM PREPARO EM MISTURADOR 300 KG. AF_10/2022</v>
          </cell>
          <cell r="E1439" t="str">
            <v>M2</v>
          </cell>
          <cell r="F1439">
            <v>10.86</v>
          </cell>
        </row>
        <row r="1440">
          <cell r="A1440" t="str">
            <v>SINAPI 87902</v>
          </cell>
          <cell r="D1440" t="str">
            <v>CHAPISCO APLICADO EM ALVENARIA (COM PRESENÇA DE VÃOS) E ESTRUTURAS DE CONCRETO DE FACHADA, COM ROLO PARA TEXTURA ACRÍLICA. ARGAMASSA INDUSTRIALIZADA COM PREPARO MANUAL. AF_10/2022</v>
          </cell>
          <cell r="E1440" t="str">
            <v>M2</v>
          </cell>
          <cell r="F1440">
            <v>11.24</v>
          </cell>
        </row>
        <row r="1441">
          <cell r="A1441" t="str">
            <v>SINAPI 87900</v>
          </cell>
          <cell r="D1441" t="str">
            <v>CHAPISCO APLICADO EM ALVENARIA (COM PRESENÇA DE VÃOS) E ESTRUTURAS DE CONCRETO DE FACHADA, COM ROLO PARA TEXTURA ACRÍLICA. ARGAMASSA TRAÇO 1:4 E EMULSÃO POLIMÉRICA (ADESIVO) COM PREPARO EM BETONEIRA 400L. AF_10/2022</v>
          </cell>
          <cell r="E1441" t="str">
            <v>M2</v>
          </cell>
          <cell r="F1441">
            <v>8.56</v>
          </cell>
        </row>
        <row r="1442">
          <cell r="A1442" t="str">
            <v>SINAPI 87899</v>
          </cell>
          <cell r="D1442" t="str">
            <v>CHAPISCO APLICADO EM ALVENARIA (COM PRESENÇA DE VÃOS) E ESTRUTURAS DE CONCRETO DE FACHADA, COM ROLO PARA TEXTURA ACRÍLICA. ARGAMASSA TRAÇO 1:4 E EMULSÃO POLIMÉRICA (ADESIVO) COM PREPARO MANUAL. AF_10/2022</v>
          </cell>
          <cell r="E1442" t="str">
            <v>M2</v>
          </cell>
          <cell r="F1442">
            <v>8.7200000000000006</v>
          </cell>
        </row>
        <row r="1443">
          <cell r="A1443" t="str">
            <v>SINAPI 87894</v>
          </cell>
          <cell r="D1443" t="str">
            <v>CHAPISCO APLICADO EM ALVENARIA (SEM PRESENÇA DE VÃOS) E ESTRUTURAS DE CONCRETO DE FACHADA, COM COLHER DE PEDREIRO. ARGAMASSA TRAÇO 1:3 COM PREPARO EM BETONEIRA 400L. AF_10/2022</v>
          </cell>
          <cell r="E1443" t="str">
            <v>M2</v>
          </cell>
          <cell r="F1443">
            <v>7.48</v>
          </cell>
        </row>
        <row r="1444">
          <cell r="A1444" t="str">
            <v>SINAPI 87893</v>
          </cell>
          <cell r="D1444" t="str">
            <v>CHAPISCO APLICADO EM ALVENARIA (SEM PRESENÇA DE VÃOS) E ESTRUTURAS DE CONCRETO DE FACHADA, COM COLHER DE PEDREIRO. ARGAMASSA TRAÇO 1:3 COM PREPARO MANUAL. AF_10/2022</v>
          </cell>
          <cell r="E1444" t="str">
            <v>M2</v>
          </cell>
          <cell r="F1444">
            <v>7.95</v>
          </cell>
        </row>
        <row r="1445">
          <cell r="A1445" t="str">
            <v>SINAPI 87897</v>
          </cell>
          <cell r="D1445" t="str">
            <v>CHAPISCO APLICADO EM ALVENARIA (SEM PRESENÇA DE VÃOS) E ESTRUTURAS DE CONCRETO DE FACHADA, COM EQUIPAMENTO DE PROJEÇÃO. ARGAMASSA TRAÇO 1:3 COM PREPARO EM BETONEIRA 400 L. AF_10/2022</v>
          </cell>
          <cell r="E1445" t="str">
            <v>M2</v>
          </cell>
          <cell r="F1445">
            <v>5.54</v>
          </cell>
        </row>
        <row r="1446">
          <cell r="A1446" t="str">
            <v>SINAPI 87896</v>
          </cell>
          <cell r="D1446" t="str">
            <v>CHAPISCO APLICADO EM ALVENARIA (SEM PRESENÇA DE VÃOS) E ESTRUTURAS DE CONCRETO DE FACHADA, COM EQUIPAMENTO DE PROJEÇÃO. ARGAMASSA TRAÇO 1:3 COM PREPARO MANUAL. AF_10/2022</v>
          </cell>
          <cell r="E1446" t="str">
            <v>M2</v>
          </cell>
          <cell r="F1446">
            <v>6.01</v>
          </cell>
        </row>
        <row r="1447">
          <cell r="A1447" t="str">
            <v>SINAPI 87892</v>
          </cell>
          <cell r="D1447" t="str">
            <v>CHAPISCO APLICADO EM ALVENARIA (SEM PRESENÇA DE VÃOS) E ESTRUTURAS DE CONCRETO DE FACHADA, COM ROLO PARA TEXTURA ACRÍLICA. ARGAMASSA INDUSTRIALIZADA COM PREPARO EM MISTURADOR 300 KG. AF_10/2022</v>
          </cell>
          <cell r="E1447" t="str">
            <v>M2</v>
          </cell>
          <cell r="F1447">
            <v>10.08</v>
          </cell>
        </row>
        <row r="1448">
          <cell r="A1448" t="str">
            <v>SINAPI 87891</v>
          </cell>
          <cell r="D1448" t="str">
            <v>CHAPISCO APLICADO EM ALVENARIA (SEM PRESENÇA DE VÃOS) E ESTRUTURAS DE CONCRETO DE FACHADA, COM ROLO PARA TEXTURA ACRÍLICA. ARGAMASSA INDUSTRIALIZADA COM PREPARO MANUAL. AF_10/2022</v>
          </cell>
          <cell r="E1448" t="str">
            <v>M2</v>
          </cell>
          <cell r="F1448">
            <v>10.46</v>
          </cell>
        </row>
        <row r="1449">
          <cell r="A1449" t="str">
            <v>SINAPI 87889</v>
          </cell>
          <cell r="D1449" t="str">
            <v>CHAPISCO APLICADO EM ALVENARIA (SEM PRESENÇA DE VÃOS) E ESTRUTURAS DE CONCRETO DE FACHADA, COM ROLO PARA TEXTURA ACRÍLICA. ARGAMASSA TRAÇO 1:4 E EMULSÃO POLIMÉRICA (ADESIVO) COM PREPARO EM BETONEIRA 400L. AF_10/2022</v>
          </cell>
          <cell r="E1449" t="str">
            <v>M2</v>
          </cell>
          <cell r="F1449">
            <v>7.78</v>
          </cell>
        </row>
        <row r="1450">
          <cell r="A1450" t="str">
            <v>SINAPI 87888</v>
          </cell>
          <cell r="D1450" t="str">
            <v>CHAPISCO APLICADO EM ALVENARIA (SEM PRESENÇA DE VÃOS) E ESTRUTURAS DE CONCRETO DE FACHADA, COM ROLO PARA TEXTURA ACRÍLICA. ARGAMASSA TRAÇO 1:4 E EMULSÃO POLIMÉRICA (ADESIVO) COM PREPARO MANUAL. AF_10/2022</v>
          </cell>
          <cell r="E1450" t="str">
            <v>M2</v>
          </cell>
          <cell r="F1450">
            <v>7.94</v>
          </cell>
        </row>
        <row r="1451">
          <cell r="A1451" t="str">
            <v>SINAPI 104411</v>
          </cell>
          <cell r="D1451" t="str">
            <v>CHAPISCO APLICADO EM ALVENARIA E ESTRUTURAS DE CONCRETO INTERNAS, COM EQUIPAMENTO DE PROJEÇÃO. ARGAMASSA TRAÇO 1:3 COM PREPARO EM BETONEIRA 400 L. AF_10/2022</v>
          </cell>
          <cell r="E1451" t="str">
            <v>M2</v>
          </cell>
          <cell r="F1451">
            <v>5.01</v>
          </cell>
        </row>
        <row r="1452">
          <cell r="A1452" t="str">
            <v>SINAPI 104410</v>
          </cell>
          <cell r="D1452" t="str">
            <v>CHAPISCO APLICADO EM ALVENARIA E ESTRUTURAS DE CONCRETO INTERNAS, COM EQUIPAMENTO DE PROJEÇÃO. ARGAMASSA TRAÇO 1:3 COM PREPARO MANUAL. AF_10/2022</v>
          </cell>
          <cell r="E1452" t="str">
            <v>M2</v>
          </cell>
          <cell r="F1452">
            <v>5.54</v>
          </cell>
        </row>
        <row r="1453">
          <cell r="A1453" t="str">
            <v>SINAPI 87879</v>
          </cell>
          <cell r="D1453" t="str">
            <v>CHAPISCO APLICADO EM ALVENARIAS E ESTRUTURAS DE CONCRETO INTERNAS, COM COLHER DE PEDREIRO. ARGAMASSA TRAÇO 1:3 COM PREPARO EM BETONEIRA 400L. AF_10/2022</v>
          </cell>
          <cell r="E1453" t="str">
            <v>M2</v>
          </cell>
          <cell r="F1453">
            <v>4.8600000000000003</v>
          </cell>
        </row>
        <row r="1454">
          <cell r="A1454" t="str">
            <v>SINAPI 87878</v>
          </cell>
          <cell r="D1454" t="str">
            <v>CHAPISCO APLICADO EM ALVENARIAS E ESTRUTURAS DE CONCRETO INTERNAS, COM COLHER DE PEDREIRO. ARGAMASSA TRAÇO 1:3 COM PREPARO MANUAL. AF_10/2022</v>
          </cell>
          <cell r="E1454" t="str">
            <v>M2</v>
          </cell>
          <cell r="F1454">
            <v>5.33</v>
          </cell>
        </row>
        <row r="1455">
          <cell r="A1455" t="str">
            <v>SINAPI 87885</v>
          </cell>
          <cell r="D1455" t="str">
            <v>CHAPISCO APLICADO NO TETO OU EM ALVENARIA E ESTRUTURA, COM ROLO PARA TEXTURA ACRÍLICA. ARGAMASSA INDUSTRIALIZADA COM PREPARO EM MISTURADOR 300 KG. AF_10/2022</v>
          </cell>
          <cell r="E1455" t="str">
            <v>M2</v>
          </cell>
          <cell r="F1455">
            <v>8.31</v>
          </cell>
        </row>
        <row r="1456">
          <cell r="A1456" t="str">
            <v>SINAPI 87884</v>
          </cell>
          <cell r="D1456" t="str">
            <v>CHAPISCO APLICADO NO TETO OU EM ALVENARIA E ESTRUTURA, COM ROLO PARA TEXTURA ACRÍLICA. ARGAMASSA INDUSTRIALIZADA COM PREPARO MANUAL. AF_10/2022</v>
          </cell>
          <cell r="E1456" t="str">
            <v>M2</v>
          </cell>
          <cell r="F1456">
            <v>8.69</v>
          </cell>
        </row>
        <row r="1457">
          <cell r="A1457" t="str">
            <v>SINAPI 87882</v>
          </cell>
          <cell r="D1457" t="str">
            <v>CHAPISCO APLICADO NO TETO OU EM ALVENARIA E ESTRUTURA, COM ROLO PARA TEXTURA ACRÍLICA. ARGAMASSA TRAÇO 1:4 E EMULSÃO POLIMÉRICA (ADESIVO) COM PREPARO EM BETONEIRA 400L. AF_10/2022</v>
          </cell>
          <cell r="E1457" t="str">
            <v>M2</v>
          </cell>
          <cell r="F1457">
            <v>6.01</v>
          </cell>
        </row>
        <row r="1458">
          <cell r="A1458" t="str">
            <v>SINAPI 87881</v>
          </cell>
          <cell r="D1458" t="str">
            <v>CHAPISCO APLICADO NO TETO OU EM ALVENARIA E ESTRUTURA, COM ROLO PARA TEXTURA ACRÍLICA. ARGAMASSA TRAÇO 1:4 E EMULSÃO POLIMÉRICA (ADESIVO) COM PREPARO MANUAL. AF_10/2022</v>
          </cell>
          <cell r="E1458" t="str">
            <v>M2</v>
          </cell>
          <cell r="F1458">
            <v>6.17</v>
          </cell>
        </row>
        <row r="1459">
          <cell r="A1459" t="str">
            <v>SINAPI 87887</v>
          </cell>
          <cell r="D1459" t="str">
            <v>CHAPISCO APLICADO NO TETO OU EM ESTRUTURA, COM DESEMPENADEIRA DENTADA. ARGAMASSA INDUSTRIALIZADA COM PREPARO EM MISTURADOR 300 KG. AF_10/2022</v>
          </cell>
          <cell r="E1459" t="str">
            <v>M2</v>
          </cell>
          <cell r="F1459">
            <v>14.8</v>
          </cell>
        </row>
        <row r="1460">
          <cell r="A1460" t="str">
            <v>SINAPI 87886</v>
          </cell>
          <cell r="D1460" t="str">
            <v>CHAPISCO APLICADO NO TETO OU EM ESTRUTURA, COM DESEMPENADEIRA DENTADA. ARGAMASSA INDUSTRIALIZADA COM PREPARO MANUAL. AF_10/2022</v>
          </cell>
          <cell r="E1460" t="str">
            <v>M2</v>
          </cell>
          <cell r="F1460">
            <v>15.61</v>
          </cell>
        </row>
        <row r="1461">
          <cell r="A1461" t="str">
            <v>SINAPI 87911</v>
          </cell>
          <cell r="D1461" t="str">
            <v>CHAPISCO APLICADO SOMENTE NA ESTRUTURA DE CONCRETO DA FACHADA, COM DESEMPENADEIRA DENTADA. ARGAMASSA INDUSTRIALIZADA COM PREPARO EM MISTURADOR 300 KG. AF_10/2022</v>
          </cell>
          <cell r="E1461" t="str">
            <v>M2</v>
          </cell>
          <cell r="F1461">
            <v>20.7</v>
          </cell>
        </row>
        <row r="1462">
          <cell r="A1462" t="str">
            <v>SINAPI 87910</v>
          </cell>
          <cell r="D1462" t="str">
            <v>CHAPISCO APLICADO SOMENTE NA ESTRUTURA DE CONCRETO DA FACHADA, COM DESEMPENADEIRA DENTADA. ARGAMASSA INDUSTRIALIZADA COM PREPARO MANUAL. AF_10/2022</v>
          </cell>
          <cell r="E1462" t="str">
            <v>M2</v>
          </cell>
          <cell r="F1462">
            <v>21.51</v>
          </cell>
        </row>
        <row r="1463">
          <cell r="A1463" t="str">
            <v>SINAPI 103686</v>
          </cell>
          <cell r="D1463" t="str">
            <v>CONCRETAGEM DE ESCADAS, FCK=25 MPA, COM USO DE BOMBA - LANÇAMENTO, ADENSAMENTO E ACABAMENTO. AF_02/2022_PS</v>
          </cell>
          <cell r="E1463" t="str">
            <v>M3</v>
          </cell>
          <cell r="F1463">
            <v>741.99</v>
          </cell>
        </row>
        <row r="1464">
          <cell r="A1464" t="str">
            <v>SINAPI 103685</v>
          </cell>
          <cell r="D1464" t="str">
            <v>CONCRETAGEM DE MURETAS, FCK=25 MPA, COM USO DE BOMBA - LANÇAMENTO, ADENSAMENTO E ACABAMENTO. AF_02/2022_PS</v>
          </cell>
          <cell r="E1464" t="str">
            <v>M3</v>
          </cell>
          <cell r="F1464">
            <v>675.48</v>
          </cell>
        </row>
        <row r="1465">
          <cell r="A1465" t="str">
            <v>SINAPI 103669</v>
          </cell>
          <cell r="D1465" t="str">
            <v>CONCRETAGEM DE PILARES, FCK = 25 MPA, COM USO DE BALDES - LANÇAMENTO, ADENSAMENTO E ACABAMENTO. AF_02/2022</v>
          </cell>
          <cell r="E1465" t="str">
            <v>M3</v>
          </cell>
          <cell r="F1465">
            <v>978.51</v>
          </cell>
        </row>
        <row r="1466">
          <cell r="A1466" t="str">
            <v>SINAPI 103672</v>
          </cell>
          <cell r="D1466" t="str">
            <v>CONCRETAGEM DE PILARES, FCK = 25 MPA, COM USO DE BOMBA - LANÇAMENTO, ADENSAMENTO E ACABAMENTO. AF_02/2022_PS</v>
          </cell>
          <cell r="E1466" t="str">
            <v>M3</v>
          </cell>
          <cell r="F1466">
            <v>669.07</v>
          </cell>
        </row>
        <row r="1467">
          <cell r="A1467" t="str">
            <v>SINAPI 103671</v>
          </cell>
          <cell r="D1467" t="str">
            <v>CONCRETAGEM DE PILARES, FCK = 25 MPA, COM USO DE GRUA - LANÇAMENTO, ADENSAMENTO E ACABAMENTO. AF_02/2022</v>
          </cell>
          <cell r="E1467" t="str">
            <v>M3</v>
          </cell>
          <cell r="F1467">
            <v>714.61</v>
          </cell>
        </row>
        <row r="1468">
          <cell r="A1468" t="str">
            <v>SINAPI 103688</v>
          </cell>
          <cell r="D1468" t="str">
            <v>CONCRETAGEM DE PILARES, FCK=25 MPA, COM USO DE JERICAS EM CREMALHEIRA - LANÇAMENTO, ADENSAMENTO E ACABAMENTO. AF_02/2022</v>
          </cell>
          <cell r="E1468" t="str">
            <v>M3</v>
          </cell>
          <cell r="F1468">
            <v>849.99</v>
          </cell>
        </row>
        <row r="1469">
          <cell r="A1469" t="str">
            <v>SINAPI 103687</v>
          </cell>
          <cell r="D1469" t="str">
            <v>CONCRETAGEM DE PILARES, FCK=25 MPA, COM USO DE JERICAS EM ELEVADOR DE CABO - LANÇAMENTO, ADENSAMENTO E ACABAMENTO. AF_02/2022</v>
          </cell>
          <cell r="E1469" t="str">
            <v>M3</v>
          </cell>
          <cell r="F1469">
            <v>1108.31</v>
          </cell>
        </row>
        <row r="1470">
          <cell r="A1470" t="str">
            <v>SINAPI 103684</v>
          </cell>
          <cell r="D1470" t="str">
            <v>CONCRETAGEM DE RESERVATÓRIOS, FCK=25 MPA, COM USO DE BOMBA - LANÇAMENTO, ADENSAMENTO E ACABAMENTO. AF_02/2022_PS</v>
          </cell>
          <cell r="E1470" t="str">
            <v>M3</v>
          </cell>
          <cell r="F1470">
            <v>688.79</v>
          </cell>
        </row>
        <row r="1471">
          <cell r="A1471" t="str">
            <v>SINAPI 103681</v>
          </cell>
          <cell r="D1471" t="str">
            <v>CONCRETAGEM DE VIGAS E LAJES, FCK=25 MPA, PARA LAJES MACIÇAS OU NERVURADAS COM GRUA DE CAÇAMBA DE 500 L EM EDIFICAÇÃO DE MULTIPAVIMENTOS ATÉ 16 ANDARES - LANÇAMENTO, ADENSAMENTO E ACABAMENTO. AF_02/2022</v>
          </cell>
          <cell r="E1471" t="str">
            <v>M3</v>
          </cell>
          <cell r="F1471">
            <v>743.34</v>
          </cell>
        </row>
        <row r="1472">
          <cell r="A1472" t="str">
            <v>SINAPI 103679</v>
          </cell>
          <cell r="D1472" t="str">
            <v>CONCRETAGEM DE VIGAS E LAJES, FCK=25 MPA, PARA LAJES MACIÇAS OU NERVURADAS COM JERICAS EM CREMALHEIRA EM EDIFICAÇÃO DE MULTIPAVIMENTOS ATÉ 16 ANDARES - LANÇAMENTO, ADENSAMENTO E ACABAMENTO. AF_02/2022</v>
          </cell>
          <cell r="E1472" t="str">
            <v>M3</v>
          </cell>
          <cell r="F1472">
            <v>811.62</v>
          </cell>
        </row>
        <row r="1473">
          <cell r="A1473" t="str">
            <v>SINAPI 103677</v>
          </cell>
          <cell r="D1473" t="str">
            <v>CONCRETAGEM DE VIGAS E LAJES, FCK=25 MPA, PARA LAJES MACIÇAS OU NERVURADAS COM JERICAS EM ELEVADOR DE CABO EM EDIFICAÇÃO DE MULTIPAVIMENTOS ATÉ 16 ANDARES - LANÇAMENTO, ADENSAMENTO E ACABAMENTO. AF_02/2022</v>
          </cell>
          <cell r="E1473" t="str">
            <v>M3</v>
          </cell>
          <cell r="F1473">
            <v>856.44</v>
          </cell>
        </row>
        <row r="1474">
          <cell r="A1474" t="str">
            <v>SINAPI 103675</v>
          </cell>
          <cell r="D1474" t="str">
            <v>CONCRETAGEM DE VIGAS E LAJES, FCK=25 MPA, PARA LAJES MACIÇAS OU NERVURADAS COM USO DE BOMBA - LANÇAMENTO, ADENSAMENTO E ACABAMENTO. AF_02/2022_PS</v>
          </cell>
          <cell r="E1474" t="str">
            <v>M3</v>
          </cell>
          <cell r="F1474">
            <v>670.55</v>
          </cell>
        </row>
        <row r="1475">
          <cell r="A1475" t="str">
            <v>SINAPI 103680</v>
          </cell>
          <cell r="D1475" t="str">
            <v>CONCRETAGEM DE VIGAS E LAJES, FCK=25 MPA, PARA LAJES PREMOLDADAS COM GRUA DE CAÇAMBA DE 350 L EM EDIFICAÇÃO DE MULTIPAVIMENTOS ATÉ 16 ANDARES - LANÇAMENTO, ADENSAMENTO E ACABAMENTO. AF_02/2022</v>
          </cell>
          <cell r="E1475" t="str">
            <v>M3</v>
          </cell>
          <cell r="F1475">
            <v>866.37</v>
          </cell>
        </row>
        <row r="1476">
          <cell r="A1476" t="str">
            <v>SINAPI 103678</v>
          </cell>
          <cell r="D1476" t="str">
            <v>CONCRETAGEM DE VIGAS E LAJES, FCK=25 MPA, PARA LAJES PREMOLDADAS COM JERICAS EM CREMALHEIRA EM EDIFICAÇÃO DE MULTIPAVIMENTOS ATÉ 16 ANDARES - LANÇAMENTO, ADENSAMENTO E ACABAMENTO. AF_02/2022</v>
          </cell>
          <cell r="E1476" t="str">
            <v>M3</v>
          </cell>
          <cell r="F1476">
            <v>934.83</v>
          </cell>
        </row>
        <row r="1477">
          <cell r="A1477" t="str">
            <v>SINAPI 103676</v>
          </cell>
          <cell r="D1477" t="str">
            <v>CONCRETAGEM DE VIGAS E LAJES, FCK=25 MPA, PARA LAJES PREMOLDADAS COM JERICAS EM ELEVADOR DE CABO EM EDIFICAÇÃO DE MULTIPAVIMENTOS ATÉ 16 ANDARES - LANÇAMENTO, ADENSAMENTO E ACABAMENTO. AF_02/2022</v>
          </cell>
          <cell r="E1477" t="str">
            <v>M3</v>
          </cell>
          <cell r="F1477">
            <v>1035.73</v>
          </cell>
        </row>
        <row r="1478">
          <cell r="A1478" t="str">
            <v>SINAPI 103674</v>
          </cell>
          <cell r="D1478" t="str">
            <v>CONCRETAGEM DE VIGAS E LAJES, FCK=25 MPA, PARA LAJES PREMOLDADAS COM USO DE BOMBA - LANÇAMENTO, ADENSAMENTO E ACABAMENTO. AF_02/2022_PS</v>
          </cell>
          <cell r="E1478" t="str">
            <v>M3</v>
          </cell>
          <cell r="F1478">
            <v>691.76</v>
          </cell>
        </row>
        <row r="1479">
          <cell r="A1479" t="str">
            <v>SINAPI 103683</v>
          </cell>
          <cell r="D1479" t="str">
            <v>CONCRETAGEM DE VIGAS E LAJES, FCK=25 MPA, PARA QUALQUER TIPO DE LAJE COM BALDES EM EDIFICAÇÃO DE MULTIPAVIMENTOS ATÉ 04 ANDARES - LANÇAMENTO, ADENSAMENTO E ACABAMENTO. AF_02/2022</v>
          </cell>
          <cell r="E1479" t="str">
            <v>M3</v>
          </cell>
          <cell r="F1479">
            <v>1301.56</v>
          </cell>
        </row>
        <row r="1480">
          <cell r="A1480" t="str">
            <v>SINAPI 103682</v>
          </cell>
          <cell r="D1480" t="str">
            <v>CONCRETAGEM DE VIGAS E LAJES, FCK=25 MPA, PARA QUALQUER TIPO DE LAJE COM BALDES EM EDIFICAÇÃO TÉRREA - LANÇAMENTO, ADENSAMENTO E ACABAMENTO. AF_02/2022</v>
          </cell>
          <cell r="E1480" t="str">
            <v>M3</v>
          </cell>
          <cell r="F1480">
            <v>996.59</v>
          </cell>
        </row>
        <row r="1481">
          <cell r="A1481" t="str">
            <v>SINAPI 103670</v>
          </cell>
          <cell r="D1481" t="str">
            <v>LANÇAMENTO COM USO DE BALDES, ADENSAMENTO E ACABAMENTO DE CONCRETO EM ESTRUTURAS. AF_02/2022</v>
          </cell>
          <cell r="E1481" t="str">
            <v>M3</v>
          </cell>
          <cell r="F1481">
            <v>314.97000000000003</v>
          </cell>
        </row>
        <row r="1482">
          <cell r="A1482" t="str">
            <v>SINAPI 103673</v>
          </cell>
          <cell r="D1482" t="str">
            <v>LANÇAMENTO COM USO DE BOMBA, ADENSAMENTO E ACABAMENTO DE CONCRETO EM ESTRUTURAS. AF_02/2022</v>
          </cell>
          <cell r="E1482" t="str">
            <v>M3</v>
          </cell>
          <cell r="F1482">
            <v>43.72</v>
          </cell>
        </row>
        <row r="1483">
          <cell r="A1483" t="str">
            <v>SINAPI 91084</v>
          </cell>
          <cell r="D1483" t="str">
            <v>EXECUÇÃO DE REVESTIMENTO DE CONCRETO PROJETADO COM ESPESSURA DE 10 CM, ARMADO COM FIBRAS DE AÇO, INCLINAÇÃO DE 90°, APLICAÇÃO CONTÍNUA, UTILIZANDO EQUIPAMENTO DE PROJEÇÃO COM 3 M3/H DE CAPACIDADE. AF_07/2024</v>
          </cell>
          <cell r="E1483" t="str">
            <v>M2</v>
          </cell>
          <cell r="F1483">
            <v>257.52999999999997</v>
          </cell>
        </row>
        <row r="1484">
          <cell r="A1484" t="str">
            <v>SINAPI 91080</v>
          </cell>
          <cell r="D1484" t="str">
            <v>EXECUÇÃO DE REVESTIMENTO DE CONCRETO PROJETADO COM ESPESSURA DE 10 CM, ARMADO COM FIBRAS DE AÇO, INCLINAÇÃO DE 90°, APLICAÇÃO CONTÍNUA, UTILIZANDO EQUIPAMENTO DE PROJEÇÃO COM 6 M3/H DE CAPACIDADE. AF_07/2024</v>
          </cell>
          <cell r="E1484" t="str">
            <v>M2</v>
          </cell>
          <cell r="F1484">
            <v>205.61</v>
          </cell>
        </row>
        <row r="1485">
          <cell r="A1485" t="str">
            <v>SINAPI 91101</v>
          </cell>
          <cell r="D1485" t="str">
            <v>EXECUÇÃO DE REVESTIMENTO DE CONCRETO PROJETADO COM ESPESSURA DE 10 CM, ARMADO COM FIBRAS DE AÇO, INCLINAÇÃO DE 90°, APLICAÇÃO DESCONTÍNUA, UTILIZANDO EQUIPAMENTO DE PROJEÇÃO COM 3 M3/H DE CAPACIDADE. AF_07/2024</v>
          </cell>
          <cell r="E1485" t="str">
            <v>M2</v>
          </cell>
          <cell r="F1485">
            <v>240.04</v>
          </cell>
        </row>
        <row r="1486">
          <cell r="A1486" t="str">
            <v>SINAPI 91097</v>
          </cell>
          <cell r="D1486" t="str">
            <v>EXECUÇÃO DE REVESTIMENTO DE CONCRETO PROJETADO COM ESPESSURA DE 10 CM, ARMADO COM FIBRAS DE AÇO, INCLINAÇÃO DE 90°, APLICAÇÃO DESCONTÍNUA, UTILIZANDO EQUIPAMENTO DE PROJEÇÃO COM 6 M3/H DE CAPACIDADE. AF_07/2024</v>
          </cell>
          <cell r="E1486" t="str">
            <v>M2</v>
          </cell>
          <cell r="F1486">
            <v>199.03</v>
          </cell>
        </row>
        <row r="1487">
          <cell r="A1487" t="str">
            <v>SINAPI 91082</v>
          </cell>
          <cell r="D1487" t="str">
            <v>EXECUÇÃO DE REVESTIMENTO DE CONCRETO PROJETADO COM ESPESSURA DE 10 CM, ARMADO COM FIBRAS DE AÇO, INCLINAÇÃO MENOR QUE 90°, APLICAÇÃO CONTÍNUA, UTILIZANDO EQUIPAMENTO DE PROJEÇÃO COM 3 M3/H DE CAPACIDADE. AF_07/2024</v>
          </cell>
          <cell r="E1487" t="str">
            <v>M2</v>
          </cell>
          <cell r="F1487">
            <v>232.19</v>
          </cell>
        </row>
        <row r="1488">
          <cell r="A1488" t="str">
            <v>SINAPI 91078</v>
          </cell>
          <cell r="D1488" t="str">
            <v>EXECUÇÃO DE REVESTIMENTO DE CONCRETO PROJETADO COM ESPESSURA DE 10 CM, ARMADO COM FIBRAS DE AÇO, INCLINAÇÃO MENOR QUE 90°, APLICAÇÃO CONTÍNUA, UTILIZANDO EQUIPAMENTO DE PROJEÇÃO COM 6 M3/H DE CAPACIDADE. AF_07/2024</v>
          </cell>
          <cell r="E1488" t="str">
            <v>M2</v>
          </cell>
          <cell r="F1488">
            <v>193.73</v>
          </cell>
        </row>
        <row r="1489">
          <cell r="A1489" t="str">
            <v>SINAPI 91099</v>
          </cell>
          <cell r="D1489" t="str">
            <v>EXECUÇÃO DE REVESTIMENTO DE CONCRETO PROJETADO COM ESPESSURA DE 10 CM, ARMADO COM FIBRAS DE AÇO, INCLINAÇÃO MENOR QUE 90°, APLICAÇÃO DESCONTÍNUA, UTILIZANDO EQUIPAMENTO DE PROJEÇÃO COM 3 M3/H DE CAPACIDADE. AF_07/2024</v>
          </cell>
          <cell r="E1489" t="str">
            <v>M2</v>
          </cell>
          <cell r="F1489">
            <v>219.98</v>
          </cell>
        </row>
        <row r="1490">
          <cell r="A1490" t="str">
            <v>SINAPI 91095</v>
          </cell>
          <cell r="D1490" t="str">
            <v>EXECUÇÃO DE REVESTIMENTO DE CONCRETO PROJETADO COM ESPESSURA DE 10 CM, ARMADO COM FIBRAS DE AÇO, INCLINAÇÃO MENOR QUE 90°, APLICAÇÃO DESCONTÍNUA, UTILIZANDO EQUIPAMENTO DE PROJEÇÃO COM 6 M3/H DE CAPACIDADE. AF_07/2024</v>
          </cell>
          <cell r="E1490" t="str">
            <v>M2</v>
          </cell>
          <cell r="F1490">
            <v>188.52</v>
          </cell>
        </row>
        <row r="1491">
          <cell r="A1491" t="str">
            <v>SINAPI 91076</v>
          </cell>
          <cell r="D1491" t="str">
            <v>EXECUÇÃO DE REVESTIMENTO DE CONCRETO PROJETADO COM ESPESSURA DE 10 CM, ARMADO COM TELA, INCLINAÇÃO DE 90°, APLICAÇÃO CONTÍNUA, UTILIZANDO EQUIPAMENTO DE PROJEÇÃO COM 3 M3/H DE CAPACIDADE. AF_07/2024</v>
          </cell>
          <cell r="E1491" t="str">
            <v>M2</v>
          </cell>
          <cell r="F1491">
            <v>344.24</v>
          </cell>
        </row>
        <row r="1492">
          <cell r="A1492" t="str">
            <v>SINAPI 91072</v>
          </cell>
          <cell r="D1492" t="str">
            <v>EXECUÇÃO DE REVESTIMENTO DE CONCRETO PROJETADO COM ESPESSURA DE 10 CM, ARMADO COM TELA, INCLINAÇÃO DE 90°, APLICAÇÃO CONTÍNUA, UTILIZANDO EQUIPAMENTO DE PROJEÇÃO COM 6 M3/H DE CAPACIDADE. AF_07/2024</v>
          </cell>
          <cell r="E1492" t="str">
            <v>M2</v>
          </cell>
          <cell r="F1492">
            <v>303.20999999999998</v>
          </cell>
        </row>
        <row r="1493">
          <cell r="A1493" t="str">
            <v>SINAPI 91093</v>
          </cell>
          <cell r="D1493" t="str">
            <v>EXECUÇÃO DE REVESTIMENTO DE CONCRETO PROJETADO COM ESPESSURA DE 10 CM, ARMADO COM TELA, INCLINAÇÃO DE 90°, APLICAÇÃO DESCONTÍNUA, UTILIZANDO EQUIPAMENTO DE PROJEÇÃO COM 3 M3/H DE CAPACIDADE. AF_07/2024</v>
          </cell>
          <cell r="E1493" t="str">
            <v>M2</v>
          </cell>
          <cell r="F1493">
            <v>355.75</v>
          </cell>
        </row>
        <row r="1494">
          <cell r="A1494" t="str">
            <v>SINAPI 91089</v>
          </cell>
          <cell r="D1494" t="str">
            <v>EXECUÇÃO DE REVESTIMENTO DE CONCRETO PROJETADO COM ESPESSURA DE 10 CM, ARMADO COM TELA, INCLINAÇÃO DE 90°, APLICAÇÃO DESCONTÍNUA, UTILIZANDO EQUIPAMENTO DE PROJEÇÃO COM 6 M3/H DE CAPACIDADE. AF_07/2024</v>
          </cell>
          <cell r="E1494" t="str">
            <v>M2</v>
          </cell>
          <cell r="F1494">
            <v>322.22000000000003</v>
          </cell>
        </row>
        <row r="1495">
          <cell r="A1495" t="str">
            <v>SINAPI 91074</v>
          </cell>
          <cell r="D1495" t="str">
            <v>EXECUÇÃO DE REVESTIMENTO DE CONCRETO PROJETADO COM ESPESSURA DE 10 CM, ARMADO COM TELA, INCLINAÇÃO MENOR QUE 90°, APLICAÇÃO CONTÍNUA, UTILIZANDO EQUIPAMENTO DE PROJEÇÃO COM 3 M3/H DE CAPACIDADE. AF_07/2024</v>
          </cell>
          <cell r="E1495" t="str">
            <v>M2</v>
          </cell>
          <cell r="F1495">
            <v>231.12</v>
          </cell>
        </row>
        <row r="1496">
          <cell r="A1496" t="str">
            <v>SINAPI 91070</v>
          </cell>
          <cell r="D1496" t="str">
            <v>EXECUÇÃO DE REVESTIMENTO DE CONCRETO PROJETADO COM ESPESSURA DE 10 CM, ARMADO COM TELA, INCLINAÇÃO MENOR QUE 90°, APLICAÇÃO CONTÍNUA, UTILIZANDO EQUIPAMENTO DE PROJEÇÃO COM 6 M3/H DE CAPACIDADE. AF_07/2024</v>
          </cell>
          <cell r="E1496" t="str">
            <v>M2</v>
          </cell>
          <cell r="F1496">
            <v>199.96</v>
          </cell>
        </row>
        <row r="1497">
          <cell r="A1497" t="str">
            <v>SINAPI 91091</v>
          </cell>
          <cell r="D1497" t="str">
            <v>EXECUÇÃO DE REVESTIMENTO DE CONCRETO PROJETADO COM ESPESSURA DE 10 CM, ARMADO COM TELA, INCLINAÇÃO MENOR QUE 90°, APLICAÇÃO DESCONTÍNUA, UTILIZANDO EQUIPAMENTO DE PROJEÇÃO COM 3 M3/H DE CAPACIDADE. AF_07/2024</v>
          </cell>
          <cell r="E1497" t="str">
            <v>M2</v>
          </cell>
          <cell r="F1497">
            <v>243.52</v>
          </cell>
        </row>
        <row r="1498">
          <cell r="A1498" t="str">
            <v>SINAPI 91087</v>
          </cell>
          <cell r="D1498" t="str">
            <v>EXECUÇÃO DE REVESTIMENTO DE CONCRETO PROJETADO COM ESPESSURA DE 10 CM, ARMADO COM TELA, INCLINAÇÃO MENOR QUE 90°, APLICAÇÃO DESCONTÍNUA, UTILIZANDO EQUIPAMENTO DE PROJEÇÃO COM 6 M3/H DE CAPACIDADE. AF_07/2024</v>
          </cell>
          <cell r="E1498" t="str">
            <v>M2</v>
          </cell>
          <cell r="F1498">
            <v>217.55</v>
          </cell>
        </row>
        <row r="1499">
          <cell r="A1499" t="str">
            <v>SINAPI 91083</v>
          </cell>
          <cell r="D1499" t="str">
            <v>EXECUÇÃO DE REVESTIMENTO DE CONCRETO PROJETADO COM ESPESSURA DE 7 CM, ARMADO COM FIBRAS DE AÇO, INCLINAÇÃO DE 90°, APLICAÇÃO CONTÍNUA, UTILIZANDO EQUIPAMENTO DE PROJEÇÃO COM 3 M3/H DE CAPACIDADE. AF_07/2024</v>
          </cell>
          <cell r="E1499" t="str">
            <v>M2</v>
          </cell>
          <cell r="F1499">
            <v>313.52999999999997</v>
          </cell>
        </row>
        <row r="1500">
          <cell r="A1500" t="str">
            <v>SINAPI 91079</v>
          </cell>
          <cell r="D1500" t="str">
            <v>EXECUÇÃO DE REVESTIMENTO DE CONCRETO PROJETADO COM ESPESSURA DE 7 CM, ARMADO COM FIBRAS DE AÇO, INCLINAÇÃO DE 90°, APLICAÇÃO CONTÍNUA, UTILIZANDO EQUIPAMENTO DE PROJEÇÃO COM 6 M3/H DE CAPACIDADE. AF_07/2024</v>
          </cell>
          <cell r="E1500" t="str">
            <v>M2</v>
          </cell>
          <cell r="F1500">
            <v>191.57</v>
          </cell>
        </row>
        <row r="1501">
          <cell r="A1501" t="str">
            <v>SINAPI 91100</v>
          </cell>
          <cell r="D1501" t="str">
            <v>EXECUÇÃO DE REVESTIMENTO DE CONCRETO PROJETADO COM ESPESSURA DE 7 CM, ARMADO COM FIBRAS DE AÇO, INCLINAÇÃO DE 90°, APLICAÇÃO DESCONTÍNUA, UTILIZANDO EQUIPAMENTO DE PROJEÇÃO COM 3 M3/H DE CAPACIDADE. AF_07/2024</v>
          </cell>
          <cell r="E1501" t="str">
            <v>M2</v>
          </cell>
          <cell r="F1501">
            <v>262.33</v>
          </cell>
        </row>
        <row r="1502">
          <cell r="A1502" t="str">
            <v>SINAPI 91096</v>
          </cell>
          <cell r="D1502" t="str">
            <v>EXECUÇÃO DE REVESTIMENTO DE CONCRETO PROJETADO COM ESPESSURA DE 7 CM, ARMADO COM FIBRAS DE AÇO, INCLINAÇÃO DE 90°, APLICAÇÃO DESCONTÍNUA, UTILIZANDO EQUIPAMENTO DE PROJEÇÃO COM 6 M3/H DE CAPACIDADE. AF_07/2024</v>
          </cell>
          <cell r="E1502" t="str">
            <v>M2</v>
          </cell>
          <cell r="F1502">
            <v>181.65</v>
          </cell>
        </row>
        <row r="1503">
          <cell r="A1503" t="str">
            <v>SINAPI 91081</v>
          </cell>
          <cell r="D1503" t="str">
            <v>EXECUÇÃO DE REVESTIMENTO DE CONCRETO PROJETADO COM ESPESSURA DE 7 CM, ARMADO COM FIBRAS DE AÇO, INCLINAÇÃO MENOR QUE 90°, APLICAÇÃO CONTÍNUA, UTILIZANDO EQUIPAMENTO DE PROJEÇÃO COM 3 M3/H DE CAPACIDADE. AF_07/2024</v>
          </cell>
          <cell r="E1503" t="str">
            <v>M2</v>
          </cell>
          <cell r="F1503">
            <v>251.24</v>
          </cell>
        </row>
        <row r="1504">
          <cell r="A1504" t="str">
            <v>SINAPI 91077</v>
          </cell>
          <cell r="D1504" t="str">
            <v>EXECUÇÃO DE REVESTIMENTO DE CONCRETO PROJETADO COM ESPESSURA DE 7 CM, ARMADO COM FIBRAS DE AÇO, INCLINAÇÃO MENOR QUE 90°, APLICAÇÃO CONTÍNUA, UTILIZANDO EQUIPAMENTO DE PROJEÇÃO COM 6 M3/H DE CAPACIDADE. AF_07/2024</v>
          </cell>
          <cell r="E1504" t="str">
            <v>M2</v>
          </cell>
          <cell r="F1504">
            <v>176.31</v>
          </cell>
        </row>
        <row r="1505">
          <cell r="A1505" t="str">
            <v>SINAPI 91098</v>
          </cell>
          <cell r="D1505" t="str">
            <v>EXECUÇÃO DE REVESTIMENTO DE CONCRETO PROJETADO COM ESPESSURA DE 7 CM, ARMADO COM FIBRAS DE AÇO, INCLINAÇÃO MENOR QUE 90°, APLICAÇÃO DESCONTÍNUA, UTILIZANDO EQUIPAMENTO DE PROJEÇÃO COM 3 M3/H DE CAPACIDADE. AF_07/2024</v>
          </cell>
          <cell r="E1505" t="str">
            <v>M2</v>
          </cell>
          <cell r="F1505">
            <v>222.61</v>
          </cell>
        </row>
        <row r="1506">
          <cell r="A1506" t="str">
            <v>SINAPI 91094</v>
          </cell>
          <cell r="D1506" t="str">
            <v>EXECUÇÃO DE REVESTIMENTO DE CONCRETO PROJETADO COM ESPESSURA DE 7 CM, ARMADO COM FIBRAS DE AÇO, INCLINAÇÃO MENOR QUE 90°, APLICAÇÃO DESCONTÍNUA, UTILIZANDO EQUIPAMENTO DE PROJEÇÃO COM 6 M3/H DE CAPACIDADE. AF_07/2024</v>
          </cell>
          <cell r="E1506" t="str">
            <v>M2</v>
          </cell>
          <cell r="F1506">
            <v>169.02</v>
          </cell>
        </row>
        <row r="1507">
          <cell r="A1507" t="str">
            <v>SINAPI 91075</v>
          </cell>
          <cell r="D1507" t="str">
            <v>EXECUÇÃO DE REVESTIMENTO DE CONCRETO PROJETADO COM ESPESSURA DE 7 CM, ARMADO COM TELA, INCLINAÇÃO DE 90°, APLICAÇÃO CONTÍNUA, UTILIZANDO EQUIPAMENTO DE PROJEÇÃO COM 3 M3/H DE CAPACIDADE. AF_07/2024</v>
          </cell>
          <cell r="E1507" t="str">
            <v>M2</v>
          </cell>
          <cell r="F1507">
            <v>372.32</v>
          </cell>
        </row>
        <row r="1508">
          <cell r="A1508" t="str">
            <v>SINAPI 91071</v>
          </cell>
          <cell r="D1508" t="str">
            <v>EXECUÇÃO DE REVESTIMENTO DE CONCRETO PROJETADO COM ESPESSURA DE 7 CM, ARMADO COM TELA, INCLINAÇÃO DE 90°, APLICAÇÃO CONTÍNUA, UTILIZANDO EQUIPAMENTO DE PROJEÇÃO COM 6 M3/H DE CAPACIDADE. AF_07/2024</v>
          </cell>
          <cell r="E1508" t="str">
            <v>M2</v>
          </cell>
          <cell r="F1508">
            <v>293.04000000000002</v>
          </cell>
        </row>
        <row r="1509">
          <cell r="A1509" t="str">
            <v>SINAPI 91092</v>
          </cell>
          <cell r="D1509" t="str">
            <v>EXECUÇÃO DE REVESTIMENTO DE CONCRETO PROJETADO COM ESPESSURA DE 7 CM, ARMADO COM TELA, INCLINAÇÃO DE 90°, APLICAÇÃO DESCONTÍNUA, UTILIZANDO EQUIPAMENTO DE PROJEÇÃO COM 3 M3/H DE CAPACIDADE. AF_07/2024</v>
          </cell>
          <cell r="E1509" t="str">
            <v>M2</v>
          </cell>
          <cell r="F1509">
            <v>366.69</v>
          </cell>
        </row>
        <row r="1510">
          <cell r="A1510" t="str">
            <v>SINAPI 91088</v>
          </cell>
          <cell r="D1510" t="str">
            <v>EXECUÇÃO DE REVESTIMENTO DE CONCRETO PROJETADO COM ESPESSURA DE 7 CM, ARMADO COM TELA, INCLINAÇÃO DE 90°, APLICAÇÃO DESCONTÍNUA, UTILIZANDO EQUIPAMENTO DE PROJEÇÃO COM 6 M3/H DE CAPACIDADE. AF_07/2024</v>
          </cell>
          <cell r="E1510" t="str">
            <v>M2</v>
          </cell>
          <cell r="F1510">
            <v>309.83999999999997</v>
          </cell>
        </row>
        <row r="1511">
          <cell r="A1511" t="str">
            <v>SINAPI 91073</v>
          </cell>
          <cell r="D1511" t="str">
            <v>EXECUÇÃO DE REVESTIMENTO DE CONCRETO PROJETADO COM ESPESSURA DE 7 CM, ARMADO COM TELA, INCLINAÇÃO MENOR QUE 90°, APLICAÇÃO CONTÍNUA, UTILIZANDO EQUIPAMENTO DE PROJEÇÃO COM 3 M3/H DE CAPACIDADE. AF_07/2024</v>
          </cell>
          <cell r="E1511" t="str">
            <v>M2</v>
          </cell>
          <cell r="F1511">
            <v>240.52</v>
          </cell>
        </row>
        <row r="1512">
          <cell r="A1512" t="str">
            <v>SINAPI 91069</v>
          </cell>
          <cell r="D1512" t="str">
            <v>EXECUÇÃO DE REVESTIMENTO DE CONCRETO PROJETADO COM ESPESSURA DE 7 CM, ARMADO COM TELA, INCLINAÇÃO MENOR QUE 90°, APLICAÇÃO CONTÍNUA, UTILIZANDO EQUIPAMENTO DE PROJEÇÃO COM 6 M3/H DE CAPACIDADE. AF_07/2024</v>
          </cell>
          <cell r="E1512" t="str">
            <v>M2</v>
          </cell>
          <cell r="F1512">
            <v>187.74</v>
          </cell>
        </row>
        <row r="1513">
          <cell r="A1513" t="str">
            <v>SINAPI 91090</v>
          </cell>
          <cell r="D1513" t="str">
            <v>EXECUÇÃO DE REVESTIMENTO DE CONCRETO PROJETADO COM ESPESSURA DE 7 CM, ARMADO COM TELA, INCLINAÇÃO MENOR QUE 90°, APLICAÇÃO DESCONTÍNUA, UTILIZANDO EQUIPAMENTO DE PROJEÇÃO COM 3 M3/H DE CAPACIDADE. AF_07/2024</v>
          </cell>
          <cell r="E1513" t="str">
            <v>M2</v>
          </cell>
          <cell r="F1513">
            <v>243.75</v>
          </cell>
        </row>
        <row r="1514">
          <cell r="A1514" t="str">
            <v>SINAPI 91086</v>
          </cell>
          <cell r="D1514" t="str">
            <v>EXECUÇÃO DE REVESTIMENTO DE CONCRETO PROJETADO COM ESPESSURA DE 7 CM, ARMADO COM TELA, INCLINAÇÃO MENOR QUE 90°, APLICAÇÃO DESCONTÍNUA, UTILIZANDO EQUIPAMENTO DE PROJEÇÃO COM 6 M3/H DE CAPACIDADE. AF_07/2024</v>
          </cell>
          <cell r="E1514" t="str">
            <v>M2</v>
          </cell>
          <cell r="F1514">
            <v>203.91</v>
          </cell>
        </row>
        <row r="1515">
          <cell r="A1515" t="str">
            <v>SINAPI 105522</v>
          </cell>
          <cell r="D1515" t="str">
            <v>REVESTIMENTO VEGETAL PARA SOLO GRAMPEADO VERDE, ATRAVÉS DE HIDROSSEMEADURA. AF_07/2024</v>
          </cell>
          <cell r="E1515" t="str">
            <v>M2</v>
          </cell>
          <cell r="F1515">
            <v>0</v>
          </cell>
        </row>
        <row r="1516">
          <cell r="A1516" t="str">
            <v>SINAPI 104281</v>
          </cell>
          <cell r="D1516" t="str">
            <v>ANCORAGEM ATIVA PARA CABO COM 1 CORDOALHA DE DIÂMETRO NOMINAL DE 12,7 MM. AF_08/2022</v>
          </cell>
          <cell r="E1516" t="str">
            <v>UN</v>
          </cell>
          <cell r="F1516">
            <v>0</v>
          </cell>
        </row>
        <row r="1517">
          <cell r="A1517" t="str">
            <v>SINAPI 104287</v>
          </cell>
          <cell r="D1517" t="str">
            <v>ANCORAGEM ATIVA PARA CABO COM 1 CORDOALHA DE DIÂMETRO NOMINAL DE 15,2 MM. AF_08/2022</v>
          </cell>
          <cell r="E1517" t="str">
            <v>UN</v>
          </cell>
          <cell r="F1517">
            <v>0</v>
          </cell>
        </row>
        <row r="1518">
          <cell r="A1518" t="str">
            <v>SINAPI 104286</v>
          </cell>
          <cell r="D1518" t="str">
            <v>ANCORAGEM ATIVA PARA CABO COM 12 CORDOALHAS DE DIÂMETRO NOMINAL DE 12,7 MM. AF_08/2022</v>
          </cell>
          <cell r="E1518" t="str">
            <v>UN</v>
          </cell>
          <cell r="F1518">
            <v>0</v>
          </cell>
        </row>
        <row r="1519">
          <cell r="A1519" t="str">
            <v>SINAPI 104292</v>
          </cell>
          <cell r="D1519" t="str">
            <v>ANCORAGEM ATIVA PARA CABO COM 12 CORDOALHAS DE DIÂMETRO NOMINAL DE 15,2 MM. AF_08/2022</v>
          </cell>
          <cell r="E1519" t="str">
            <v>UN</v>
          </cell>
          <cell r="F1519">
            <v>0</v>
          </cell>
        </row>
        <row r="1520">
          <cell r="A1520" t="str">
            <v>SINAPI 104282</v>
          </cell>
          <cell r="D1520" t="str">
            <v>ANCORAGEM ATIVA PARA CABO COM 2 CORDOALHAS DE DIÂMETRO NOMINAL DE 12,7 MM. AF_08/2022</v>
          </cell>
          <cell r="E1520" t="str">
            <v>UN</v>
          </cell>
          <cell r="F1520">
            <v>0</v>
          </cell>
        </row>
        <row r="1521">
          <cell r="A1521" t="str">
            <v>SINAPI 104288</v>
          </cell>
          <cell r="D1521" t="str">
            <v>ANCORAGEM ATIVA PARA CABO COM 2 CORDOALHAS DE DIÂMETRO NOMINAL DE 15,2 MM. AF_08/2022</v>
          </cell>
          <cell r="E1521" t="str">
            <v>UN</v>
          </cell>
          <cell r="F1521">
            <v>0</v>
          </cell>
        </row>
        <row r="1522">
          <cell r="A1522" t="str">
            <v>SINAPI 104283</v>
          </cell>
          <cell r="D1522" t="str">
            <v>ANCORAGEM ATIVA PARA CABO COM 4 CORDOALHAS DE DIÂMETRO NOMINAL DE 12,7 MM. AF_08/2022</v>
          </cell>
          <cell r="E1522" t="str">
            <v>UN</v>
          </cell>
          <cell r="F1522">
            <v>0</v>
          </cell>
        </row>
        <row r="1523">
          <cell r="A1523" t="str">
            <v>SINAPI 104289</v>
          </cell>
          <cell r="D1523" t="str">
            <v>ANCORAGEM ATIVA PARA CABO COM 4 CORDOALHAS DE DIÂMETRO NOMINAL DE 15,2 MM. AF_08/2022</v>
          </cell>
          <cell r="E1523" t="str">
            <v>UN</v>
          </cell>
          <cell r="F1523">
            <v>0</v>
          </cell>
        </row>
        <row r="1524">
          <cell r="A1524" t="str">
            <v>SINAPI 104284</v>
          </cell>
          <cell r="D1524" t="str">
            <v>ANCORAGEM ATIVA PARA CABO COM 6 CORDOALHAS DE DIÂMETRO NOMINAL DE 12,7 MM. AF_08/2022</v>
          </cell>
          <cell r="E1524" t="str">
            <v>UN</v>
          </cell>
          <cell r="F1524">
            <v>0</v>
          </cell>
        </row>
        <row r="1525">
          <cell r="A1525" t="str">
            <v>SINAPI 104290</v>
          </cell>
          <cell r="D1525" t="str">
            <v>ANCORAGEM ATIVA PARA CABO COM 6 CORDOALHAS DE DIÂMETRO NOMINAL DE 15,2 MM. AF_08/2022</v>
          </cell>
          <cell r="E1525" t="str">
            <v>UN</v>
          </cell>
          <cell r="F1525">
            <v>0</v>
          </cell>
        </row>
        <row r="1526">
          <cell r="A1526" t="str">
            <v>SINAPI 104285</v>
          </cell>
          <cell r="D1526" t="str">
            <v>ANCORAGEM ATIVA PARA CABO COM 7 CORDOALHAS DE DIÂMETRO NOMINAL DE 12,7 MM. AF_08/2022</v>
          </cell>
          <cell r="E1526" t="str">
            <v>UN</v>
          </cell>
          <cell r="F1526">
            <v>0</v>
          </cell>
        </row>
        <row r="1527">
          <cell r="A1527" t="str">
            <v>SINAPI 104291</v>
          </cell>
          <cell r="D1527" t="str">
            <v>ANCORAGEM ATIVA PARA CABO COM 7 CORDOALHAS DE DIÂMETRO NOMINAL DE 15,2 MM. AF_08/2022</v>
          </cell>
          <cell r="E1527" t="str">
            <v>UN</v>
          </cell>
          <cell r="F1527">
            <v>0</v>
          </cell>
        </row>
        <row r="1528">
          <cell r="A1528" t="str">
            <v>SINAPI 104267</v>
          </cell>
          <cell r="D1528" t="str">
            <v>ANCORAGEM ATIVA PARA CORDOALHA COM 7 FIOS E DIÂMETRO NOMINAL DE 12,7 MM. AF_08/2022</v>
          </cell>
          <cell r="E1528" t="str">
            <v>UN</v>
          </cell>
          <cell r="F1528">
            <v>0</v>
          </cell>
        </row>
        <row r="1529">
          <cell r="A1529" t="str">
            <v>SINAPI 104268</v>
          </cell>
          <cell r="D1529" t="str">
            <v>ANCORAGEM ATIVA PARA CORDOALHA COM 7 FIOS E DIÂMETRO NOMINAL DE 15,2 MM. AF_08/2022</v>
          </cell>
          <cell r="E1529" t="str">
            <v>UN</v>
          </cell>
          <cell r="F1529">
            <v>0</v>
          </cell>
        </row>
        <row r="1530">
          <cell r="A1530" t="str">
            <v>SINAPI 104269</v>
          </cell>
          <cell r="D1530" t="str">
            <v>ANCORAGEM PASSIVA PARA CABO COM 1 CORDOALHA DE DIÂMETRO NOMINAL DE 12,7 MM. AF_08/2022</v>
          </cell>
          <cell r="E1530" t="str">
            <v>UN</v>
          </cell>
          <cell r="F1530">
            <v>0</v>
          </cell>
        </row>
        <row r="1531">
          <cell r="A1531" t="str">
            <v>SINAPI 104270</v>
          </cell>
          <cell r="D1531" t="str">
            <v>ANCORAGEM PASSIVA PARA CABO COM 1 CORDOALHA DE DIÂMETRO NOMINAL DE 15,2 MM. AF_08/2022</v>
          </cell>
          <cell r="E1531" t="str">
            <v>UN</v>
          </cell>
          <cell r="F1531">
            <v>0</v>
          </cell>
        </row>
        <row r="1532">
          <cell r="A1532" t="str">
            <v>SINAPI 104276</v>
          </cell>
          <cell r="D1532" t="str">
            <v>ANCORAGEM PASSIVA PARA CABO COM 12 CORDOALHAS DE DIÂMETRO NOMINAL DE 12,7 MM. AF_08/2022</v>
          </cell>
          <cell r="E1532" t="str">
            <v>UN</v>
          </cell>
          <cell r="F1532">
            <v>0</v>
          </cell>
        </row>
        <row r="1533">
          <cell r="A1533" t="str">
            <v>SINAPI 104280</v>
          </cell>
          <cell r="D1533" t="str">
            <v>ANCORAGEM PASSIVA PARA CABO COM 12 CORDOALHAS DE DIÂMETRO NOMINAL DE 15,2 MM. AF_08/2022</v>
          </cell>
          <cell r="E1533" t="str">
            <v>UN</v>
          </cell>
          <cell r="F1533">
            <v>0</v>
          </cell>
        </row>
        <row r="1534">
          <cell r="A1534" t="str">
            <v>SINAPI 104271</v>
          </cell>
          <cell r="D1534" t="str">
            <v>ANCORAGEM PASSIVA PARA CABO COM 2 CORDOALHAS DE DIÂMETRO NOMINAL DE 12,7 MM. AF_08/2022</v>
          </cell>
          <cell r="E1534" t="str">
            <v>UN</v>
          </cell>
          <cell r="F1534">
            <v>0</v>
          </cell>
        </row>
        <row r="1535">
          <cell r="A1535" t="str">
            <v>SINAPI 104272</v>
          </cell>
          <cell r="D1535" t="str">
            <v>ANCORAGEM PASSIVA PARA CABO COM 2 CORDOALHAS DE DIÂMETRO NOMINAL DE 15,2 MM. AF_08/2022</v>
          </cell>
          <cell r="E1535" t="str">
            <v>UN</v>
          </cell>
          <cell r="F1535">
            <v>0</v>
          </cell>
        </row>
        <row r="1536">
          <cell r="A1536" t="str">
            <v>SINAPI 104273</v>
          </cell>
          <cell r="D1536" t="str">
            <v>ANCORAGEM PASSIVA PARA CABO COM 4 CORDOALHAS DE DIÂMETRO NOMINAL DE 12,7 MM. AF_08/2022</v>
          </cell>
          <cell r="E1536" t="str">
            <v>UN</v>
          </cell>
          <cell r="F1536">
            <v>0</v>
          </cell>
        </row>
        <row r="1537">
          <cell r="A1537" t="str">
            <v>SINAPI 104277</v>
          </cell>
          <cell r="D1537" t="str">
            <v>ANCORAGEM PASSIVA PARA CABO COM 4 CORDOALHAS DE DIÂMETRO NOMINAL DE 15,2 MM. AF_08/2022</v>
          </cell>
          <cell r="E1537" t="str">
            <v>UN</v>
          </cell>
          <cell r="F1537">
            <v>0</v>
          </cell>
        </row>
        <row r="1538">
          <cell r="A1538" t="str">
            <v>SINAPI 104274</v>
          </cell>
          <cell r="D1538" t="str">
            <v>ANCORAGEM PASSIVA PARA CABO COM 6 CORDOALHAS DE DIÂMETRO NOMINAL DE 12,7 MM. AF_08/2022</v>
          </cell>
          <cell r="E1538" t="str">
            <v>UN</v>
          </cell>
          <cell r="F1538">
            <v>0</v>
          </cell>
        </row>
        <row r="1539">
          <cell r="A1539" t="str">
            <v>SINAPI 104278</v>
          </cell>
          <cell r="D1539" t="str">
            <v>ANCORAGEM PASSIVA PARA CABO COM 6 CORDOALHAS DE DIÂMETRO NOMINAL DE 15,2 MM. AF_08/2022</v>
          </cell>
          <cell r="E1539" t="str">
            <v>UN</v>
          </cell>
          <cell r="F1539">
            <v>0</v>
          </cell>
        </row>
        <row r="1540">
          <cell r="A1540" t="str">
            <v>SINAPI 104275</v>
          </cell>
          <cell r="D1540" t="str">
            <v>ANCORAGEM PASSIVA PARA CABO COM 7 CORDOALHAS DE DIÂMETRO NOMINAL DE 12,7 MM. AF_08/2022</v>
          </cell>
          <cell r="E1540" t="str">
            <v>UN</v>
          </cell>
          <cell r="F1540">
            <v>0</v>
          </cell>
        </row>
        <row r="1541">
          <cell r="A1541" t="str">
            <v>SINAPI 104279</v>
          </cell>
          <cell r="D1541" t="str">
            <v>ANCORAGEM PASSIVA PARA CABO COM 7 CORDOALHAS DE DIÂMETRO NOMINAL DE 15,2 MM. AF_08/2022</v>
          </cell>
          <cell r="E1541" t="str">
            <v>UN</v>
          </cell>
          <cell r="F1541">
            <v>0</v>
          </cell>
        </row>
        <row r="1542">
          <cell r="A1542" t="str">
            <v>SINAPI 104265</v>
          </cell>
          <cell r="D1542" t="str">
            <v>ANCORAGEM PASSIVA PARA CORDOALHA COM 7 FIOS E DIÂMETRO NOMINAL DE 12,7 MM. AF_08/2022</v>
          </cell>
          <cell r="E1542" t="str">
            <v>UN</v>
          </cell>
          <cell r="F1542">
            <v>0</v>
          </cell>
        </row>
        <row r="1543">
          <cell r="A1543" t="str">
            <v>SINAPI 104266</v>
          </cell>
          <cell r="D1543" t="str">
            <v>ANCORAGEM PASSIVA PARA CORDOALHA COM 7 FIOS E DIÂMETRO NOMINAL DE 15,2 MM. AF_08/2022</v>
          </cell>
          <cell r="E1543" t="str">
            <v>UN</v>
          </cell>
          <cell r="F1543">
            <v>0</v>
          </cell>
        </row>
        <row r="1544">
          <cell r="A1544" t="str">
            <v>SINAPI 104305</v>
          </cell>
          <cell r="D1544" t="str">
            <v>FORNECIMENTO E INSTALAÇÃO DE BAINHA CIRCULAR COM DIÂMETRO NOMINAL DE 35 MM, INCLUSIVE INJEÇÃO DE NATA DE CIMENTO. AF_08/2022</v>
          </cell>
          <cell r="E1544" t="str">
            <v>M</v>
          </cell>
          <cell r="F1544">
            <v>0</v>
          </cell>
        </row>
        <row r="1545">
          <cell r="A1545" t="str">
            <v>SINAPI 104306</v>
          </cell>
          <cell r="D1545" t="str">
            <v>FORNECIMENTO E INSTALAÇÃO DE BAINHA CIRCULAR COM DIÂMETRO NOMINAL DE 40 MM, INCLUSIVE INJEÇÃO DE NATA DE CIMENTO. AF_08/2022</v>
          </cell>
          <cell r="E1545" t="str">
            <v>M</v>
          </cell>
          <cell r="F1545">
            <v>0</v>
          </cell>
        </row>
        <row r="1546">
          <cell r="A1546" t="str">
            <v>SINAPI 104307</v>
          </cell>
          <cell r="D1546" t="str">
            <v>FORNECIMENTO E INSTALAÇÃO DE BAINHA CIRCULAR COM DIÂMETRO NOMINAL DE 50 MM, INCLUSIVE INJEÇÃO DE NATA DE CIMENTO. AF_08/2022</v>
          </cell>
          <cell r="E1546" t="str">
            <v>M</v>
          </cell>
          <cell r="F1546">
            <v>0</v>
          </cell>
        </row>
        <row r="1547">
          <cell r="A1547" t="str">
            <v>SINAPI 104308</v>
          </cell>
          <cell r="D1547" t="str">
            <v>FORNECIMENTO E INSTALAÇÃO DE BAINHA CIRCULAR COM DIÂMETRO NOMINAL DE 55 MM, INCLUSIVE INJEÇÃO DE NATA DE CIMENTO. AF_08/2022</v>
          </cell>
          <cell r="E1547" t="str">
            <v>M</v>
          </cell>
          <cell r="F1547">
            <v>0</v>
          </cell>
        </row>
        <row r="1548">
          <cell r="A1548" t="str">
            <v>SINAPI 104309</v>
          </cell>
          <cell r="D1548" t="str">
            <v>FORNECIMENTO E INSTALAÇÃO DE BAINHA CIRCULAR COM DIÂMETRO NOMINAL DE 60 MM, INCLUSIVE INJEÇÃO DE NATA DE CIMENTO. AF_08/2022</v>
          </cell>
          <cell r="E1548" t="str">
            <v>M</v>
          </cell>
          <cell r="F1548">
            <v>0</v>
          </cell>
        </row>
        <row r="1549">
          <cell r="A1549" t="str">
            <v>SINAPI 104310</v>
          </cell>
          <cell r="D1549" t="str">
            <v>FORNECIMENTO E INSTALAÇÃO DE BAINHA CIRCULAR COM DIÂMETRO NOMINAL DE 65 MM, INCLUSIVE INJEÇÃO DE NATA DE CIMENTO. AF_08/2022</v>
          </cell>
          <cell r="E1549" t="str">
            <v>M</v>
          </cell>
          <cell r="F1549">
            <v>0</v>
          </cell>
        </row>
        <row r="1550">
          <cell r="A1550" t="str">
            <v>SINAPI 104311</v>
          </cell>
          <cell r="D1550" t="str">
            <v>FORNECIMENTO E INSTALAÇÃO DE BAINHA CIRCULAR COM DIÂMETRO NOMINAL DE 80 MM, INCLUSIVE INJEÇÃO DE NATA DE CIMENTO. AF_08/2022</v>
          </cell>
          <cell r="E1550" t="str">
            <v>M</v>
          </cell>
          <cell r="F1550">
            <v>0</v>
          </cell>
        </row>
        <row r="1551">
          <cell r="A1551" t="str">
            <v>SINAPI 104301</v>
          </cell>
          <cell r="D1551" t="str">
            <v>FORNECIMENTO E INSTALAÇÃO DE CABO COM CORDOALHA NUA, RESISTÊNCIA À TRAÇÃO DE 190 KGF/MM² E DIÂMETRO NOMINAL DE 12,7 MM, EM VIGA. AF_08/2022</v>
          </cell>
          <cell r="E1551" t="str">
            <v>KG</v>
          </cell>
          <cell r="F1551">
            <v>0</v>
          </cell>
        </row>
        <row r="1552">
          <cell r="A1552" t="str">
            <v>SINAPI 104302</v>
          </cell>
          <cell r="D1552" t="str">
            <v>FORNECIMENTO E INSTALAÇÃO DE CABO COM CORDOALHA NUA, RESISTÊNCIA À TRAÇÃO DE 190 KGF/MM² E DIÂMETRO NOMINAL DE 15,2 MM, EM VIGA. AF_08/2022</v>
          </cell>
          <cell r="E1552" t="str">
            <v>KG</v>
          </cell>
          <cell r="F1552">
            <v>0</v>
          </cell>
        </row>
        <row r="1553">
          <cell r="A1553" t="str">
            <v>SINAPI 104303</v>
          </cell>
          <cell r="D1553" t="str">
            <v>FORNECIMENTO E INSTALAÇÃO DE CABO COM CORDOALHA NUA, RESISTÊNCIA À TRAÇÃO DE 210 KGF/MM² E DIÂMETRO NOMINAL DE 12,7 MM, EM VIGA. AF_08/2022</v>
          </cell>
          <cell r="E1553" t="str">
            <v>KG</v>
          </cell>
          <cell r="F1553">
            <v>0</v>
          </cell>
        </row>
        <row r="1554">
          <cell r="A1554" t="str">
            <v>SINAPI 104304</v>
          </cell>
          <cell r="D1554" t="str">
            <v>FORNECIMENTO E INSTALAÇÃO DE CABO COM CORDOALHA NUA, RESISTÊNCIA À TRAÇÃO DE 210 KGF/MM² E DIÂMETRO NOMINAL DE 15,2 MM, EM VIGA. AF_08/2022</v>
          </cell>
          <cell r="E1554" t="str">
            <v>KG</v>
          </cell>
          <cell r="F1554">
            <v>0</v>
          </cell>
        </row>
        <row r="1555">
          <cell r="A1555" t="str">
            <v>SINAPI 104293</v>
          </cell>
          <cell r="D1555" t="str">
            <v>FORNECIMENTO E INSTALAÇÃO DE CORDOALHA COM 7 FIOS, RESISTÊNCIA À TRAÇÃO DE 190 KGF/MM² E DIÂMETRO NOMINAL DE 12,7 MM, EM LAJE. AF_08/2022</v>
          </cell>
          <cell r="E1555" t="str">
            <v>KG</v>
          </cell>
          <cell r="F1555">
            <v>0</v>
          </cell>
        </row>
        <row r="1556">
          <cell r="A1556" t="str">
            <v>SINAPI 104297</v>
          </cell>
          <cell r="D1556" t="str">
            <v>FORNECIMENTO E INSTALAÇÃO DE CORDOALHA COM 7 FIOS, RESISTÊNCIA À TRAÇÃO DE 190 KGF/MM² E DIÂMETRO NOMINAL DE 12,7 MM, EM VIGA. AF_08/2022</v>
          </cell>
          <cell r="E1556" t="str">
            <v>KG</v>
          </cell>
          <cell r="F1556">
            <v>0</v>
          </cell>
        </row>
        <row r="1557">
          <cell r="A1557" t="str">
            <v>SINAPI 104295</v>
          </cell>
          <cell r="D1557" t="str">
            <v>FORNECIMENTO E INSTALAÇÃO DE CORDOALHA COM 7 FIOS, RESISTÊNCIA À TRAÇÃO DE 190 KGF/MM² E DIÂMETRO NOMINAL DE 15,2 MM, EM LAJE. AF_08/2022</v>
          </cell>
          <cell r="E1557" t="str">
            <v>KG</v>
          </cell>
          <cell r="F1557">
            <v>0</v>
          </cell>
        </row>
        <row r="1558">
          <cell r="A1558" t="str">
            <v>SINAPI 104299</v>
          </cell>
          <cell r="D1558" t="str">
            <v>FORNECIMENTO E INSTALAÇÃO DE CORDOALHA COM 7 FIOS, RESISTÊNCIA À TRAÇÃO DE 190 KGF/MM² E DIÂMETRO NOMINAL DE 15,2 MM, EM VIGA. AF_08/2022</v>
          </cell>
          <cell r="E1558" t="str">
            <v>KG</v>
          </cell>
          <cell r="F1558">
            <v>0</v>
          </cell>
        </row>
        <row r="1559">
          <cell r="A1559" t="str">
            <v>SINAPI 104294</v>
          </cell>
          <cell r="D1559" t="str">
            <v>FORNECIMENTO E INSTALAÇÃO DE CORDOALHA COM 7 FIOS, RESISTÊNCIA À TRAÇÃO DE 210 KGF/MM² E DIÂMETRO NOMINAL DE 12,7 MM, EM LAJE. AF_08/2022</v>
          </cell>
          <cell r="E1559" t="str">
            <v>KG</v>
          </cell>
          <cell r="F1559">
            <v>0</v>
          </cell>
        </row>
        <row r="1560">
          <cell r="A1560" t="str">
            <v>SINAPI 104298</v>
          </cell>
          <cell r="D1560" t="str">
            <v>FORNECIMENTO E INSTALAÇÃO DE CORDOALHA COM 7 FIOS, RESISTÊNCIA À TRAÇÃO DE 210 KGF/MM² E DIÂMETRO NOMINAL DE 12,7 MM, EM VIGA. AF_08/2022</v>
          </cell>
          <cell r="E1560" t="str">
            <v>KG</v>
          </cell>
          <cell r="F1560">
            <v>0</v>
          </cell>
        </row>
        <row r="1561">
          <cell r="A1561" t="str">
            <v>SINAPI 104296</v>
          </cell>
          <cell r="D1561" t="str">
            <v>FORNECIMENTO E INSTALAÇÃO DE CORDOALHA COM 7 FIOS, RESISTÊNCIA À TRAÇÃO DE 210 KGF/MM² E DIÂMETRO NOMINAL DE 15,2 MM, EM LAJE. AF_08/2022</v>
          </cell>
          <cell r="E1561" t="str">
            <v>KG</v>
          </cell>
          <cell r="F1561">
            <v>0</v>
          </cell>
        </row>
        <row r="1562">
          <cell r="A1562" t="str">
            <v>SINAPI 104300</v>
          </cell>
          <cell r="D1562" t="str">
            <v>FORNECIMENTO E INSTALAÇÃO DE CORDOALHA COM 7 FIOS, RESISTÊNCIA À TRAÇÃO DE 210 KGF/MM² E DIÂMETRO NOMINAL DE 15,2 MM, EM VIGA. AF_08/2022</v>
          </cell>
          <cell r="E1562" t="str">
            <v>KG</v>
          </cell>
          <cell r="F1562">
            <v>0</v>
          </cell>
        </row>
        <row r="1563">
          <cell r="A1563" t="str">
            <v>SINAPI 90944</v>
          </cell>
          <cell r="D1563" t="str">
            <v>CONTRAPISO ACÚSTICO EM ARGAMASSA PRONTA, PREPARO MANUAL, APLICADO EM ÁREAS SECA, ACABAMENTO NÃO REFORÇADO, ESPESSURA 6CM. AF_07/2021</v>
          </cell>
          <cell r="E1563" t="str">
            <v>M2</v>
          </cell>
          <cell r="F1563">
            <v>168.57</v>
          </cell>
        </row>
        <row r="1564">
          <cell r="A1564" t="str">
            <v>SINAPI 90934</v>
          </cell>
          <cell r="D1564" t="str">
            <v>CONTRAPISO ACÚSTICO EM ARGAMASSA PRONTA, PREPARO MANUAL, APLICADO EM ÁREAS SECAS, ACABAMENTO NÃO REFORÇADO, ESPESSURA 5CM. AF_07/2021</v>
          </cell>
          <cell r="E1564" t="str">
            <v>M2</v>
          </cell>
          <cell r="F1564">
            <v>156.22</v>
          </cell>
        </row>
        <row r="1565">
          <cell r="A1565" t="str">
            <v>SINAPI 90954</v>
          </cell>
          <cell r="D1565" t="str">
            <v>CONTRAPISO ACÚSTICO EM ARGAMASSA PRONTA, PREPARO MANUAL, APLICADO EM ÁREAS SECAS, ACABAMENTO NÃO REFORÇADO, ESPESSURA 7CM. AF_07/2021</v>
          </cell>
          <cell r="E1565" t="str">
            <v>M2</v>
          </cell>
          <cell r="F1565">
            <v>191.19</v>
          </cell>
        </row>
        <row r="1566">
          <cell r="A1566" t="str">
            <v>SINAPI 90933</v>
          </cell>
          <cell r="D1566" t="str">
            <v>CONTRAPISO ACÚSTICO EM ARGAMASSA PRONTA, PREPARO MECÂNICO COM MISTURADOR 300 KG, APLICADO EM ÁREAS SECAS, ACABAMENTO NÃO REFORÇADO, ESPESSURA 5CM. AF_07/2021</v>
          </cell>
          <cell r="E1566" t="str">
            <v>M2</v>
          </cell>
          <cell r="F1566">
            <v>143.31</v>
          </cell>
        </row>
        <row r="1567">
          <cell r="A1567" t="str">
            <v>SINAPI 90943</v>
          </cell>
          <cell r="D1567" t="str">
            <v>CONTRAPISO ACÚSTICO EM ARGAMASSA PRONTA, PREPARO MECÂNICO COM MISTURADOR 300 KG, APLICADO EM ÁREAS SECAS, ACABAMENTO NÃO REFORÇADO, ESPESSURA 6CM. AF_07/2021</v>
          </cell>
          <cell r="E1567" t="str">
            <v>M2</v>
          </cell>
          <cell r="F1567">
            <v>154.52000000000001</v>
          </cell>
        </row>
        <row r="1568">
          <cell r="A1568" t="str">
            <v>SINAPI 90953</v>
          </cell>
          <cell r="D1568" t="str">
            <v>CONTRAPISO ACÚSTICO EM ARGAMASSA PRONTA, PREPARO MECÂNICO COM MISTURADOR 300 KG, APLICADO EM ÁREAS SECAS, ACABAMENTO NÃO REFORÇADO, ESPESSURA 7CM. AF_07/2021</v>
          </cell>
          <cell r="E1568" t="str">
            <v>M2</v>
          </cell>
          <cell r="F1568">
            <v>175.03</v>
          </cell>
        </row>
        <row r="1569">
          <cell r="A1569" t="str">
            <v>SINAPI 90932</v>
          </cell>
          <cell r="D1569" t="str">
            <v>CONTRAPISO ACÚSTICO EM ARGAMASSA TRAÇO 1:4 (CIMENTO E AREIA), PREPARO MANUAL, APLICADO EM ÁREAS SECAS, ACABAMENTO NÃO REFORÇADO, ESPESSURA 5CM. AF_07/2021</v>
          </cell>
          <cell r="E1569" t="str">
            <v>M2</v>
          </cell>
          <cell r="F1569">
            <v>89.68</v>
          </cell>
        </row>
        <row r="1570">
          <cell r="A1570" t="str">
            <v>SINAPI 90942</v>
          </cell>
          <cell r="D1570" t="str">
            <v>CONTRAPISO ACÚSTICO EM ARGAMASSA TRAÇO 1:4 (CIMENTO E AREIA), PREPARO MANUAL, APLICADO EM ÁREAS SECAS, ACABAMENTO NÃO REFORÇADO, ESPESSURA 6CM. AF_07/2021</v>
          </cell>
          <cell r="E1570" t="str">
            <v>M2</v>
          </cell>
          <cell r="F1570">
            <v>96.12</v>
          </cell>
        </row>
        <row r="1571">
          <cell r="A1571" t="str">
            <v>SINAPI 90952</v>
          </cell>
          <cell r="D1571" t="str">
            <v>CONTRAPISO ACÚSTICO EM ARGAMASSA TRAÇO 1:4 (CIMENTO E AREIA), PREPARO MANUAL, APLICADO EM ÁREAS SECAS, ACABAMENTO NÃO REFORÇADO, ESPESSURA 7CM. AF_07/2021</v>
          </cell>
          <cell r="E1571" t="str">
            <v>M2</v>
          </cell>
          <cell r="F1571">
            <v>107.88</v>
          </cell>
        </row>
        <row r="1572">
          <cell r="A1572" t="str">
            <v>SINAPI 90930</v>
          </cell>
          <cell r="D1572" t="str">
            <v>CONTRAPISO ACÚSTICO EM ARGAMASSA TRAÇO 1:4 (CIMENTO E AREIA), PREPARO MECÂNICO COM BETONEIRA 400L, APLICADO EM ÁREAS SECAS, ACABAMENTO NÃO REFORÇADO, ESPESSURA 5CM. AF_07/2021</v>
          </cell>
          <cell r="E1572" t="str">
            <v>M2</v>
          </cell>
          <cell r="F1572">
            <v>82.97</v>
          </cell>
        </row>
        <row r="1573">
          <cell r="A1573" t="str">
            <v>SINAPI 90940</v>
          </cell>
          <cell r="D1573" t="str">
            <v>CONTRAPISO ACÚSTICO EM ARGAMASSA TRAÇO 1:4 (CIMENTO E AREIA), PREPARO MECÂNICO COM BETONEIRA 400L, APLICADO EM ÁREAS SECAS, ACABAMENTO NÃO REFORÇADO, ESPESSURA 6CM. AF_07/2021</v>
          </cell>
          <cell r="E1573" t="str">
            <v>M2</v>
          </cell>
          <cell r="F1573">
            <v>88.81</v>
          </cell>
        </row>
        <row r="1574">
          <cell r="A1574" t="str">
            <v>SINAPI 90950</v>
          </cell>
          <cell r="D1574" t="str">
            <v>CONTRAPISO ACÚSTICO EM ARGAMASSA TRAÇO 1:4 (CIMENTO E AREIA), PREPARO MECÂNICO COM BETONEIRA 400L, APLICADO EM ÁREAS SECAS, ACABAMENTO NÃO REFORÇADO, ESPESSURA 7CM. AF_07/2021</v>
          </cell>
          <cell r="E1574" t="str">
            <v>M2</v>
          </cell>
          <cell r="F1574">
            <v>99.48</v>
          </cell>
        </row>
        <row r="1575">
          <cell r="A1575" t="str">
            <v>SINAPI 88476</v>
          </cell>
          <cell r="D1575" t="str">
            <v>CONTRAPISO COM ARGAMASSA AUTONIVELANTE, APLICADO SOBRE LAJE, ADERIDO, ESPESSURA 2CM. AF_07/2021</v>
          </cell>
          <cell r="E1575" t="str">
            <v>M2</v>
          </cell>
          <cell r="F1575">
            <v>22.22</v>
          </cell>
        </row>
        <row r="1576">
          <cell r="A1576" t="str">
            <v>SINAPI 88477</v>
          </cell>
          <cell r="D1576" t="str">
            <v>CONTRAPISO COM ARGAMASSA AUTONIVELANTE, APLICADO SOBRE LAJE, ADERIDO, ESPESSURA 3CM. AF_07/2021</v>
          </cell>
          <cell r="E1576" t="str">
            <v>M2</v>
          </cell>
          <cell r="F1576">
            <v>30.84</v>
          </cell>
        </row>
        <row r="1577">
          <cell r="A1577" t="str">
            <v>SINAPI 88478</v>
          </cell>
          <cell r="D1577" t="str">
            <v>CONTRAPISO COM ARGAMASSA AUTONIVELANTE, APLICADO SOBRE LAJE, ADERIDO, ESPESSURA 4CM. AF_07/2021</v>
          </cell>
          <cell r="E1577" t="str">
            <v>M2</v>
          </cell>
          <cell r="F1577">
            <v>37.97</v>
          </cell>
        </row>
        <row r="1578">
          <cell r="A1578" t="str">
            <v>SINAPI 88470</v>
          </cell>
          <cell r="D1578" t="str">
            <v>CONTRAPISO COM ARGAMASSA AUTONIVELANTE, APLICADO SOBRE LAJE, NÃO ADERIDO, ESPESSURA 3CM. AF_07/2021</v>
          </cell>
          <cell r="E1578" t="str">
            <v>M2</v>
          </cell>
          <cell r="F1578">
            <v>27.32</v>
          </cell>
        </row>
        <row r="1579">
          <cell r="A1579" t="str">
            <v>SINAPI 88471</v>
          </cell>
          <cell r="D1579" t="str">
            <v>CONTRAPISO COM ARGAMASSA AUTONIVELANTE, APLICADO SOBRE LAJE, NÃO ADERIDO, ESPESSURA 4CM. AF_07/2021</v>
          </cell>
          <cell r="E1579" t="str">
            <v>M2</v>
          </cell>
          <cell r="F1579">
            <v>34.19</v>
          </cell>
        </row>
        <row r="1580">
          <cell r="A1580" t="str">
            <v>SINAPI 88472</v>
          </cell>
          <cell r="D1580" t="str">
            <v>CONTRAPISO COM ARGAMASSA AUTONIVELANTE, APLICADO SOBRE LAJE, NÃO ADERIDO, ESPESSURA 5CM. AF_07/2021</v>
          </cell>
          <cell r="E1580" t="str">
            <v>M2</v>
          </cell>
          <cell r="F1580">
            <v>39.659999999999997</v>
          </cell>
        </row>
        <row r="1581">
          <cell r="A1581" t="str">
            <v>SINAPI 87759</v>
          </cell>
          <cell r="D1581" t="str">
            <v>CONTRAPISO EM ARGAMASSA PRONTA, PREPARO MANUAL, APLICADO EM ÁREAS MOLHADAS SOBRE IMPERMEABILIZAÇÃO, ACABAMENTO NÃO REFORÇADO, ESPESSURA 3CM. AF_07/2021</v>
          </cell>
          <cell r="E1581" t="str">
            <v>M2</v>
          </cell>
          <cell r="F1581">
            <v>107.49</v>
          </cell>
        </row>
        <row r="1582">
          <cell r="A1582" t="str">
            <v>SINAPI 87769</v>
          </cell>
          <cell r="D1582" t="str">
            <v>CONTRAPISO EM ARGAMASSA PRONTA, PREPARO MANUAL, APLICADO EM ÁREAS MOLHADAS SOBRE IMPERMEABILIZAÇÃO, ACABAMENTO NÃO REFORÇADO, ESPESSURA 4CM. AF_07/2021</v>
          </cell>
          <cell r="E1582" t="str">
            <v>M2</v>
          </cell>
          <cell r="F1582">
            <v>127.63</v>
          </cell>
        </row>
        <row r="1583">
          <cell r="A1583" t="str">
            <v>SINAPI 87739</v>
          </cell>
          <cell r="D1583" t="str">
            <v>CONTRAPISO EM ARGAMASSA PRONTA, PREPARO MANUAL, APLICADO EM ÁREAS MOLHADAS SOBRE LAJE, ADERIDO, ACABAMENTO NÃO REFORÇADO, ESPESSURA 2CM. AF_07/2021</v>
          </cell>
          <cell r="E1583" t="str">
            <v>M2</v>
          </cell>
          <cell r="F1583">
            <v>84.63</v>
          </cell>
        </row>
        <row r="1584">
          <cell r="A1584" t="str">
            <v>SINAPI 87749</v>
          </cell>
          <cell r="D1584" t="str">
            <v>CONTRAPISO EM ARGAMASSA PRONTA, PREPARO MANUAL, APLICADO EM ÁREAS MOLHADAS SOBRE LAJE, ADERIDO, ACABAMENTO NÃO REFORÇADO, ESPESSURA 3CM. AF_07/2021</v>
          </cell>
          <cell r="E1584" t="str">
            <v>M2</v>
          </cell>
          <cell r="F1584">
            <v>109.17</v>
          </cell>
        </row>
        <row r="1585">
          <cell r="A1585" t="str">
            <v>SINAPI 87624</v>
          </cell>
          <cell r="D1585" t="str">
            <v>CONTRAPISO EM ARGAMASSA PRONTA, PREPARO MANUAL, APLICADO EM ÁREAS SECAS SOBRE LAJE, ADERIDO, ACABAMENTO NÃO REFORÇADO, ESPESSURA 2CM. AF_07/2021</v>
          </cell>
          <cell r="E1585" t="str">
            <v>M2</v>
          </cell>
          <cell r="F1585">
            <v>71.569999999999993</v>
          </cell>
        </row>
        <row r="1586">
          <cell r="A1586" t="str">
            <v>SINAPI 87634</v>
          </cell>
          <cell r="D1586" t="str">
            <v>CONTRAPISO EM ARGAMASSA PRONTA, PREPARO MANUAL, APLICADO EM ÁREAS SECAS SOBRE LAJE, ADERIDO, ACABAMENTO NÃO REFORÇADO, ESPESSURA 3CM. AF_07/2021</v>
          </cell>
          <cell r="E1586" t="str">
            <v>M2</v>
          </cell>
          <cell r="F1586">
            <v>96.1</v>
          </cell>
        </row>
        <row r="1587">
          <cell r="A1587" t="str">
            <v>SINAPI 87644</v>
          </cell>
          <cell r="D1587" t="str">
            <v>CONTRAPISO EM ARGAMASSA PRONTA, PREPARO MANUAL, APLICADO EM ÁREAS SECAS SOBRE LAJE, ADERIDO, ACABAMENTO NÃO REFORÇADO, ESPESSURA 4CM. AF_07/2021</v>
          </cell>
          <cell r="E1587" t="str">
            <v>M2</v>
          </cell>
          <cell r="F1587">
            <v>116.18</v>
          </cell>
        </row>
        <row r="1588">
          <cell r="A1588" t="str">
            <v>SINAPI 87684</v>
          </cell>
          <cell r="D1588" t="str">
            <v>CONTRAPISO EM ARGAMASSA PRONTA, PREPARO MANUAL, APLICADO EM ÁREAS SECAS SOBRE LAJE, NÃO ADERIDO, ACABAMENTO NÃO REFORÇADO, ESPESSURA 4CM. AF_07/2021</v>
          </cell>
          <cell r="E1588" t="str">
            <v>M2</v>
          </cell>
          <cell r="F1588">
            <v>112.01</v>
          </cell>
        </row>
        <row r="1589">
          <cell r="A1589" t="str">
            <v>SINAPI 87694</v>
          </cell>
          <cell r="D1589" t="str">
            <v>CONTRAPISO EM ARGAMASSA PRONTA, PREPARO MANUAL, APLICADO EM ÁREAS SECAS SOBRE LAJE, NÃO ADERIDO, ACABAMENTO NÃO REFORÇADO, ESPESSURA 5CM. AF_07/2021</v>
          </cell>
          <cell r="E1589" t="str">
            <v>M2</v>
          </cell>
          <cell r="F1589">
            <v>128.31</v>
          </cell>
        </row>
        <row r="1590">
          <cell r="A1590" t="str">
            <v>SINAPI 87704</v>
          </cell>
          <cell r="D1590" t="str">
            <v>CONTRAPISO EM ARGAMASSA PRONTA, PREPARO MANUAL, APLICADO EM ÁREAS SECAS SOBRE LAJE, NÃO ADERIDO, ACABAMENTO NÃO REFORÇADO, ESPESSURA 6CM. AF_07/2021</v>
          </cell>
          <cell r="E1590" t="str">
            <v>M2</v>
          </cell>
          <cell r="F1590">
            <v>139.25</v>
          </cell>
        </row>
        <row r="1591">
          <cell r="A1591" t="str">
            <v>SINAPI 87758</v>
          </cell>
          <cell r="D1591" t="str">
            <v>CONTRAPISO EM ARGAMASSA PRONTA, PREPARO MECÂNICO COM MISTURADOR 300 KG, APLICADO EM ÁREAS MOLHADAS SOBRE IMPERMEABILIZAÇÃO, ACABAMENTO NÃO REFORÇADO, ESPESSURA 3CM. AF_07/2021</v>
          </cell>
          <cell r="E1591" t="str">
            <v>M2</v>
          </cell>
          <cell r="F1591">
            <v>98.33</v>
          </cell>
        </row>
        <row r="1592">
          <cell r="A1592" t="str">
            <v>SINAPI 87768</v>
          </cell>
          <cell r="D1592" t="str">
            <v>CONTRAPISO EM ARGAMASSA PRONTA, PREPARO MECÂNICO COM MISTURADOR 300 KG, APLICADO EM ÁREAS MOLHADAS SOBRE IMPERMEABILIZAÇÃO, ACABAMENTO NÃO REFORÇADO, ESPESSURA 4CM. AF_07/2021</v>
          </cell>
          <cell r="E1592" t="str">
            <v>M2</v>
          </cell>
          <cell r="F1592">
            <v>116.36</v>
          </cell>
        </row>
        <row r="1593">
          <cell r="A1593" t="str">
            <v>SINAPI 87738</v>
          </cell>
          <cell r="D1593" t="str">
            <v>CONTRAPISO EM ARGAMASSA PRONTA, PREPARO MECÂNICO COM MISTURADOR 300 KG, APLICADO EM ÁREAS MOLHADAS SOBRE LAJE, ADERIDO, ACABAMENTO NÃO REFORÇADO, ESPESSURA 2CM. AF_07/2021</v>
          </cell>
          <cell r="E1593" t="str">
            <v>M2</v>
          </cell>
          <cell r="F1593">
            <v>78.040000000000006</v>
          </cell>
        </row>
        <row r="1594">
          <cell r="A1594" t="str">
            <v>SINAPI 87748</v>
          </cell>
          <cell r="D1594" t="str">
            <v>CONTRAPISO EM ARGAMASSA PRONTA, PREPARO MECÂNICO COM MISTURADOR 300 KG, APLICADO EM ÁREAS MOLHADAS SOBRE LAJE, ADERIDO, ACABAMENTO NÃO REFORÇADO, ESPESSURA 3CM. AF_07/2021</v>
          </cell>
          <cell r="E1594" t="str">
            <v>M2</v>
          </cell>
          <cell r="F1594">
            <v>100.01</v>
          </cell>
        </row>
        <row r="1595">
          <cell r="A1595" t="str">
            <v>SINAPI 87623</v>
          </cell>
          <cell r="D1595" t="str">
            <v>CONTRAPISO EM ARGAMASSA PRONTA, PREPARO MECÂNICO COM MISTURADOR 300 KG, APLICADO EM ÁREAS SECAS SOBRE LAJE, ADERIDO, ACABAMENTO NÃO REFORÇADO, ESPESSURA 2CM. AF_07/2021</v>
          </cell>
          <cell r="E1595" t="str">
            <v>M2</v>
          </cell>
          <cell r="F1595">
            <v>64.98</v>
          </cell>
        </row>
        <row r="1596">
          <cell r="A1596" t="str">
            <v>SINAPI 87633</v>
          </cell>
          <cell r="D1596" t="str">
            <v>CONTRAPISO EM ARGAMASSA PRONTA, PREPARO MECÂNICO COM MISTURADOR 300 KG, APLICADO EM ÁREAS SECAS SOBRE LAJE, ADERIDO, ACABAMENTO NÃO REFORÇADO, ESPESSURA 3CM. AF_07/2021</v>
          </cell>
          <cell r="E1596" t="str">
            <v>M2</v>
          </cell>
          <cell r="F1596">
            <v>86.94</v>
          </cell>
        </row>
        <row r="1597">
          <cell r="A1597" t="str">
            <v>SINAPI 87643</v>
          </cell>
          <cell r="D1597" t="str">
            <v>CONTRAPISO EM ARGAMASSA PRONTA, PREPARO MECÂNICO COM MISTURADOR 300 KG, APLICADO EM ÁREAS SECAS SOBRE LAJE, ADERIDO, ACABAMENTO NÃO REFORÇADO, ESPESSURA 4CM. AF_07/2021</v>
          </cell>
          <cell r="E1597" t="str">
            <v>M2</v>
          </cell>
          <cell r="F1597">
            <v>104.91</v>
          </cell>
        </row>
        <row r="1598">
          <cell r="A1598" t="str">
            <v>SINAPI 87683</v>
          </cell>
          <cell r="D1598" t="str">
            <v>CONTRAPISO EM ARGAMASSA PRONTA, PREPARO MECÂNICO COM MISTURADOR 300 KG, APLICADO EM ÁREAS SECAS SOBRE LAJE, NÃO ADERIDO, ACABAMENTO NÃO REFORÇADO, ESPESSURA 4CM. AF_07/2021</v>
          </cell>
          <cell r="E1598" t="str">
            <v>M2</v>
          </cell>
          <cell r="F1598">
            <v>100.74</v>
          </cell>
        </row>
        <row r="1599">
          <cell r="A1599" t="str">
            <v>SINAPI 87703</v>
          </cell>
          <cell r="D1599" t="str">
            <v>CONTRAPISO EM ARGAMASSA PRONTA, PREPARO MECÂNICO COM MISTURADOR 300 KG, APLICADO EM ÁREAS SECAS SOBRE LAJE, NÃO ADERIDO, ACABAMENTO NÃO REFORÇADO, ESPESSURA 6CM. AF_07/2021</v>
          </cell>
          <cell r="E1599" t="str">
            <v>M2</v>
          </cell>
          <cell r="F1599">
            <v>125.2</v>
          </cell>
        </row>
        <row r="1600">
          <cell r="A1600" t="str">
            <v>SINAPI 87693</v>
          </cell>
          <cell r="D1600" t="str">
            <v>CONTRAPISO EM ARGAMASSA PRONTA, PREPARO MECÂNICO COM MISTURADOR 300 KG, APLICADO EM ÁREAS SECAS SOBRE LAJE, NÃO ADERIDO, ESPESSURA 5CM. AF_07/2021</v>
          </cell>
          <cell r="E1600" t="str">
            <v>M2</v>
          </cell>
          <cell r="F1600">
            <v>115.4</v>
          </cell>
        </row>
        <row r="1601">
          <cell r="A1601" t="str">
            <v>SINAPI 87757</v>
          </cell>
          <cell r="D1601" t="str">
            <v>CONTRAPISO EM ARGAMASSA TRAÇO 1:4 (CIMENTO E AREIA), PREPARO MANUAL, APLICADO EM ÁREAS MOLHADAS SOBRE IMPERMEABILIZAÇÃO, ACABAMENTO NÃO REFORÇADO, ESPESSURA 3CM. AF_07/2021</v>
          </cell>
          <cell r="E1601" t="str">
            <v>M2</v>
          </cell>
          <cell r="F1601">
            <v>60.25</v>
          </cell>
        </row>
        <row r="1602">
          <cell r="A1602" t="str">
            <v>SINAPI 87767</v>
          </cell>
          <cell r="D1602" t="str">
            <v>CONTRAPISO EM ARGAMASSA TRAÇO 1:4 (CIMENTO E AREIA), PREPARO MANUAL, APLICADO EM ÁREAS MOLHADAS SOBRE IMPERMEABILIZAÇÃO, ACABAMENTO NÃO REFORÇADO, ESPESSURA 4CM. AF_07/2021</v>
          </cell>
          <cell r="E1602" t="str">
            <v>M2</v>
          </cell>
          <cell r="F1602">
            <v>69.53</v>
          </cell>
        </row>
        <row r="1603">
          <cell r="A1603" t="str">
            <v>SINAPI 87737</v>
          </cell>
          <cell r="D1603" t="str">
            <v>CONTRAPISO EM ARGAMASSA TRAÇO 1:4 (CIMENTO E AREIA), PREPARO MANUAL, APLICADO EM ÁREAS MOLHADAS SOBRE LAJE, ADERIDO, ACABAMENTO NÃO REFORÇADO, ESPESSURA 2CM. AF_07/2021</v>
          </cell>
          <cell r="E1603" t="str">
            <v>M2</v>
          </cell>
          <cell r="F1603">
            <v>50.65</v>
          </cell>
        </row>
        <row r="1604">
          <cell r="A1604" t="str">
            <v>SINAPI 87747</v>
          </cell>
          <cell r="D1604" t="str">
            <v>CONTRAPISO EM ARGAMASSA TRAÇO 1:4 (CIMENTO E AREIA), PREPARO MANUAL, APLICADO EM ÁREAS MOLHADAS SOBRE LAJE, ADERIDO, ACABAMENTO NÃO REFORÇADO, ESPESSURA 3CM. AF_07/2021</v>
          </cell>
          <cell r="E1604" t="str">
            <v>M2</v>
          </cell>
          <cell r="F1604">
            <v>61.93</v>
          </cell>
        </row>
        <row r="1605">
          <cell r="A1605" t="str">
            <v>SINAPI 87622</v>
          </cell>
          <cell r="D1605" t="str">
            <v>CONTRAPISO EM ARGAMASSA TRAÇO 1:4 (CIMENTO E AREIA), PREPARO MANUAL, APLICADO EM ÁREAS SECAS SOBRE LAJE, ADERIDO, ACABAMENTO NÃO REFORÇADO, ESPESSURA 2CM. AF_07/2021</v>
          </cell>
          <cell r="E1605" t="str">
            <v>M2</v>
          </cell>
          <cell r="F1605">
            <v>37.590000000000003</v>
          </cell>
        </row>
        <row r="1606">
          <cell r="A1606" t="str">
            <v>SINAPI 87632</v>
          </cell>
          <cell r="D1606" t="str">
            <v>CONTRAPISO EM ARGAMASSA TRAÇO 1:4 (CIMENTO E AREIA), PREPARO MANUAL, APLICADO EM ÁREAS SECAS SOBRE LAJE, ADERIDO, ACABAMENTO NÃO REFORÇADO, ESPESSURA 3CM. AF_07/2021</v>
          </cell>
          <cell r="E1606" t="str">
            <v>M2</v>
          </cell>
          <cell r="F1606">
            <v>48.86</v>
          </cell>
        </row>
        <row r="1607">
          <cell r="A1607" t="str">
            <v>SINAPI 87642</v>
          </cell>
          <cell r="D1607" t="str">
            <v>CONTRAPISO EM ARGAMASSA TRAÇO 1:4 (CIMENTO E AREIA), PREPARO MANUAL, APLICADO EM ÁREAS SECAS SOBRE LAJE, ADERIDO, ACABAMENTO NÃO REFORÇADO, ESPESSURA 4CM. AF_07/2021</v>
          </cell>
          <cell r="E1607" t="str">
            <v>M2</v>
          </cell>
          <cell r="F1607">
            <v>58.08</v>
          </cell>
        </row>
        <row r="1608">
          <cell r="A1608" t="str">
            <v>SINAPI 87682</v>
          </cell>
          <cell r="D1608" t="str">
            <v>CONTRAPISO EM ARGAMASSA TRAÇO 1:4 (CIMENTO E AREIA), PREPARO MANUAL, APLICADO EM ÁREAS SECAS SOBRE LAJE, NÃO ADERIDO, ACABAMENTO NÃO REFORÇADO, ESPESSURA 4CM. AF_07/2021</v>
          </cell>
          <cell r="E1608" t="str">
            <v>M2</v>
          </cell>
          <cell r="F1608">
            <v>53.91</v>
          </cell>
        </row>
        <row r="1609">
          <cell r="A1609" t="str">
            <v>SINAPI 87692</v>
          </cell>
          <cell r="D1609" t="str">
            <v>CONTRAPISO EM ARGAMASSA TRAÇO 1:4 (CIMENTO E AREIA), PREPARO MANUAL, APLICADO EM ÁREAS SECAS SOBRE LAJE, NÃO ADERIDO, ACABAMENTO NÃO REFORÇADO, ESPESSURA 5CM. AF_07/2021</v>
          </cell>
          <cell r="E1609" t="str">
            <v>M2</v>
          </cell>
          <cell r="F1609">
            <v>61.77</v>
          </cell>
        </row>
        <row r="1610">
          <cell r="A1610" t="str">
            <v>SINAPI 87702</v>
          </cell>
          <cell r="D1610" t="str">
            <v>CONTRAPISO EM ARGAMASSA TRAÇO 1:4 (CIMENTO E AREIA), PREPARO MANUAL, APLICADO EM ÁREAS SECAS SOBRE LAJE, NÃO ADERIDO, ACABAMENTO NÃO REFORÇADO, ESPESSURA 6CM. AF_07/2021</v>
          </cell>
          <cell r="E1610" t="str">
            <v>M2</v>
          </cell>
          <cell r="F1610">
            <v>66.8</v>
          </cell>
        </row>
        <row r="1611">
          <cell r="A1611" t="str">
            <v>SINAPI 87755</v>
          </cell>
          <cell r="D1611" t="str">
            <v>CONTRAPISO EM ARGAMASSA TRAÇO 1:4 (CIMENTO E AREIA), PREPARO MECÂNICO COM BETONEIRA 400 L, APLICADO EM ÁREAS MOLHADAS SOBRE IMPERMEABILIZAÇÃO, ACABAMENTO NÃO REFORÇADO, ESPESSURA 3CM. AF_07/2021</v>
          </cell>
          <cell r="E1611" t="str">
            <v>M2</v>
          </cell>
          <cell r="F1611">
            <v>55.48</v>
          </cell>
        </row>
        <row r="1612">
          <cell r="A1612" t="str">
            <v>SINAPI 87765</v>
          </cell>
          <cell r="D1612" t="str">
            <v>CONTRAPISO EM ARGAMASSA TRAÇO 1:4 (CIMENTO E AREIA), PREPARO MECÂNICO COM BETONEIRA 400 L, APLICADO EM ÁREAS MOLHADAS SOBRE IMPERMEABILIZAÇÃO, ACABAMENTO NÃO REFORÇADO, ESPESSURA 4CM. AF_07/2021</v>
          </cell>
          <cell r="E1612" t="str">
            <v>M2</v>
          </cell>
          <cell r="F1612">
            <v>63.67</v>
          </cell>
        </row>
        <row r="1613">
          <cell r="A1613" t="str">
            <v>SINAPI 87735</v>
          </cell>
          <cell r="D1613" t="str">
            <v>CONTRAPISO EM ARGAMASSA TRAÇO 1:4 (CIMENTO E AREIA), PREPARO MECÂNICO COM BETONEIRA 400 L, APLICADO EM ÁREAS MOLHADAS SOBRE LAJE, ADERIDO, ACABAMENTO NÃO REFORÇADO, ESPESSURA 2CM. AF_07/2021</v>
          </cell>
          <cell r="E1613" t="str">
            <v>M2</v>
          </cell>
          <cell r="F1613">
            <v>47.23</v>
          </cell>
        </row>
        <row r="1614">
          <cell r="A1614" t="str">
            <v>SINAPI 87745</v>
          </cell>
          <cell r="D1614" t="str">
            <v>CONTRAPISO EM ARGAMASSA TRAÇO 1:4 (CIMENTO E AREIA), PREPARO MECÂNICO COM BETONEIRA 400 L, APLICADO EM ÁREAS MOLHADAS SOBRE LAJE, ADERIDO, ACABAMENTO NÃO REFORÇADO, ESPESSURA 3CM. AF_07/2021</v>
          </cell>
          <cell r="E1614" t="str">
            <v>M2</v>
          </cell>
          <cell r="F1614">
            <v>57.16</v>
          </cell>
        </row>
        <row r="1615">
          <cell r="A1615" t="str">
            <v>SINAPI 87620</v>
          </cell>
          <cell r="D1615" t="str">
            <v>CONTRAPISO EM ARGAMASSA TRAÇO 1:4 (CIMENTO E AREIA), PREPARO MECÂNICO COM BETONEIRA 400 L, APLICADO EM ÁREAS SECAS SOBRE LAJE, ADERIDO, ACABAMENTO NÃO REFORÇADO, ESPESSURA 2CM. AF_07/2021</v>
          </cell>
          <cell r="E1615" t="str">
            <v>M2</v>
          </cell>
          <cell r="F1615">
            <v>34.17</v>
          </cell>
        </row>
        <row r="1616">
          <cell r="A1616" t="str">
            <v>SINAPI 87630</v>
          </cell>
          <cell r="D1616" t="str">
            <v>CONTRAPISO EM ARGAMASSA TRAÇO 1:4 (CIMENTO E AREIA), PREPARO MECÂNICO COM BETONEIRA 400 L, APLICADO EM ÁREAS SECAS SOBRE LAJE, ADERIDO, ACABAMENTO NÃO REFORÇADO, ESPESSURA 3CM. AF_07/2021</v>
          </cell>
          <cell r="E1616" t="str">
            <v>M2</v>
          </cell>
          <cell r="F1616">
            <v>44.09</v>
          </cell>
        </row>
        <row r="1617">
          <cell r="A1617" t="str">
            <v>SINAPI 87640</v>
          </cell>
          <cell r="D1617" t="str">
            <v>CONTRAPISO EM ARGAMASSA TRAÇO 1:4 (CIMENTO E AREIA), PREPARO MECÂNICO COM BETONEIRA 400 L, APLICADO EM ÁREAS SECAS SOBRE LAJE, ADERIDO, ACABAMENTO NÃO REFORÇADO, ESPESSURA 4CM. AF_07/2021</v>
          </cell>
          <cell r="E1617" t="str">
            <v>M2</v>
          </cell>
          <cell r="F1617">
            <v>52.22</v>
          </cell>
        </row>
        <row r="1618">
          <cell r="A1618" t="str">
            <v>SINAPI 87680</v>
          </cell>
          <cell r="D1618" t="str">
            <v>CONTRAPISO EM ARGAMASSA TRAÇO 1:4 (CIMENTO E AREIA), PREPARO MECÂNICO COM BETONEIRA 400 L, APLICADO EM ÁREAS SECAS SOBRE LAJE, NÃO ADERIDO, ACABAMENTO NÃO REFORÇADO, ESPESSURA 4CM. AF_07/2021</v>
          </cell>
          <cell r="E1618" t="str">
            <v>M2</v>
          </cell>
          <cell r="F1618">
            <v>48.05</v>
          </cell>
        </row>
        <row r="1619">
          <cell r="A1619" t="str">
            <v>SINAPI 87690</v>
          </cell>
          <cell r="D1619" t="str">
            <v>CONTRAPISO EM ARGAMASSA TRAÇO 1:4 (CIMENTO E AREIA), PREPARO MECÂNICO COM BETONEIRA 400 L, APLICADO EM ÁREAS SECAS SOBRE LAJE, NÃO ADERIDO, ACABAMENTO NÃO REFORÇADO, ESPESSURA 5CM. AF_07/2021</v>
          </cell>
          <cell r="E1619" t="str">
            <v>M2</v>
          </cell>
          <cell r="F1619">
            <v>55.06</v>
          </cell>
        </row>
        <row r="1620">
          <cell r="A1620" t="str">
            <v>SINAPI 87700</v>
          </cell>
          <cell r="D1620" t="str">
            <v>CONTRAPISO EM ARGAMASSA TRAÇO 1:4 (CIMENTO E AREIA), PREPARO MECÂNICO COM BETONEIRA 400 L, APLICADO EM ÁREAS SECAS SOBRE LAJE, NÃO ADERIDO, ACABAMENTO NÃO REFORÇADO, ESPESSURA 6CM. AF_07/2021</v>
          </cell>
          <cell r="E1620" t="str">
            <v>M2</v>
          </cell>
          <cell r="F1620">
            <v>59.49</v>
          </cell>
        </row>
        <row r="1621">
          <cell r="A1621" t="str">
            <v>SINAPI 102803</v>
          </cell>
          <cell r="D1621" t="str">
            <v>REFORÇO SUPERFICIAL PARA CONTRAPISOS DE ARGAMASSA SEMI-SECA. AF_07/2021</v>
          </cell>
          <cell r="E1621" t="str">
            <v>M2</v>
          </cell>
          <cell r="F1621">
            <v>2.5299999999999998</v>
          </cell>
        </row>
        <row r="1622">
          <cell r="A1622" t="str">
            <v>SINAPI 92717</v>
          </cell>
          <cell r="D1622" t="str">
            <v>APARELHO PARA CORTE E SOLDA OXI-ACETILENO SOBRE RODAS, INCLUSIVE CILINDROS E MAÇARICOS - CHI DIURNO. AF_05/2023</v>
          </cell>
          <cell r="E1622" t="str">
            <v>CHI</v>
          </cell>
          <cell r="F1622">
            <v>0.28000000000000003</v>
          </cell>
        </row>
        <row r="1623">
          <cell r="A1623" t="str">
            <v>SINAPI 92716</v>
          </cell>
          <cell r="D1623" t="str">
            <v>APARELHO PARA CORTE E SOLDA OXI-ACETILENO SOBRE RODAS, INCLUSIVE CILINDROS E MAÇARICOS - CHP DIURNO. AF_05/2023</v>
          </cell>
          <cell r="E1623" t="str">
            <v>CHP</v>
          </cell>
          <cell r="F1623">
            <v>84.01</v>
          </cell>
        </row>
        <row r="1624">
          <cell r="A1624" t="str">
            <v>SINAPI 103668</v>
          </cell>
          <cell r="D1624" t="str">
            <v>BATE ESTACA PARA INSTALAÇÃO DE DEFENSAS METÁLICAS (GUARD RAIL) FIXO, INCLUSIVE CAMINHÃO TOCO PBT 9.700 KG, POTÊNCIA DE 160 CV - CHI DIURNO. AF_05/2023</v>
          </cell>
          <cell r="E1624" t="str">
            <v>CHI</v>
          </cell>
          <cell r="F1624">
            <v>0</v>
          </cell>
        </row>
        <row r="1625">
          <cell r="A1625" t="str">
            <v>SINAPI 103667</v>
          </cell>
          <cell r="D1625" t="str">
            <v>BATE ESTACA PARA INSTALAÇÃO DE DEFENSAS METÁLICAS (GUARD RAIL) FIXO, INCLUSIVE CAMINHÃO TOCO PBT 9.700 KG, POTÊNCIA DE 160 CV - CHP DIURNO. AF_05/2023</v>
          </cell>
          <cell r="E1625" t="str">
            <v>CHP</v>
          </cell>
          <cell r="F1625">
            <v>0</v>
          </cell>
        </row>
        <row r="1626">
          <cell r="A1626" t="str">
            <v>SINAPI 89218</v>
          </cell>
          <cell r="D1626" t="str">
            <v>BATE-ESTACAS POR GRAVIDADE, POTÊNCIA DE 160 HP, PESO DO MARTELO ATÉ 3 TONELADAS - CHI DIURNO. AF_11/2014</v>
          </cell>
          <cell r="E1626" t="str">
            <v>CHI</v>
          </cell>
          <cell r="F1626">
            <v>95</v>
          </cell>
        </row>
        <row r="1627">
          <cell r="A1627" t="str">
            <v>SINAPI 89843</v>
          </cell>
          <cell r="D1627" t="str">
            <v>BATE-ESTACAS POR GRAVIDADE, POTÊNCIA DE 160 HP, PESO DO MARTELO ATÉ 3 TONELADAS - CHP DIURNO. AF_11/2014</v>
          </cell>
          <cell r="E1627" t="str">
            <v>CHP</v>
          </cell>
          <cell r="F1627">
            <v>213.57</v>
          </cell>
        </row>
        <row r="1628">
          <cell r="A1628" t="str">
            <v>SINAPI 87446</v>
          </cell>
          <cell r="D1628" t="str">
            <v>BETONEIRA CAPACIDADE NOMINAL 400 L, CAPACIDADE DE MISTURA 310 L, MOTOR A DIESEL POTÊNCIA 5,0 HP, SEM CARREGADOR - CHI DIURNO. AF_05/2023</v>
          </cell>
          <cell r="E1628" t="str">
            <v>CHI</v>
          </cell>
          <cell r="F1628">
            <v>0.65</v>
          </cell>
        </row>
        <row r="1629">
          <cell r="A1629" t="str">
            <v>SINAPI 87445</v>
          </cell>
          <cell r="D1629" t="str">
            <v>BETONEIRA CAPACIDADE NOMINAL 400 L, CAPACIDADE DE MISTURA 310 L, MOTOR A DIESEL POTÊNCIA 5,0 HP, SEM CARREGADOR - CHP DIURNO. AF_05/2023</v>
          </cell>
          <cell r="E1629" t="str">
            <v>CHP</v>
          </cell>
          <cell r="F1629">
            <v>5.4</v>
          </cell>
        </row>
        <row r="1630">
          <cell r="A1630" t="str">
            <v>SINAPI 93234</v>
          </cell>
          <cell r="D1630" t="str">
            <v>BETONEIRA CAPACIDADE NOMINAL 400 L, CAPACIDADE DE MISTURA 310 L, MOTOR A GASOLINA POTÊNCIA 5,5 HP, SEM CARREGADOR - CHI DIURNO. AF_02/2016</v>
          </cell>
          <cell r="E1630" t="str">
            <v>CHI</v>
          </cell>
          <cell r="F1630">
            <v>0.6</v>
          </cell>
        </row>
        <row r="1631">
          <cell r="A1631" t="str">
            <v>SINAPI 93233</v>
          </cell>
          <cell r="D1631" t="str">
            <v>BETONEIRA CAPACIDADE NOMINAL 400 L, CAPACIDADE DE MISTURA 310 L, MOTOR A GASOLINA POTÊNCIA 5,5 HP, SEM CARREGADOR - CHP DIURNO. AF_02/2016</v>
          </cell>
          <cell r="E1631" t="str">
            <v>CHP</v>
          </cell>
          <cell r="F1631">
            <v>5.86</v>
          </cell>
        </row>
        <row r="1632">
          <cell r="A1632" t="str">
            <v>SINAPI 102953</v>
          </cell>
          <cell r="D1632" t="str">
            <v>BETONEIRA CAPACIDADE NOMINAL DE 250 L, CAPACIDADE DE MISTURA DE 175 L, MOTOR ELÉTRICO MONOFÁSICO POTÊNCIA 1CV - CHI DIURNO. AF_05/2023</v>
          </cell>
          <cell r="E1632" t="str">
            <v>CHI</v>
          </cell>
          <cell r="F1632">
            <v>0</v>
          </cell>
        </row>
        <row r="1633">
          <cell r="A1633" t="str">
            <v>SINAPI 102952</v>
          </cell>
          <cell r="D1633" t="str">
            <v>BETONEIRA CAPACIDADE NOMINAL DE 250 L, CAPACIDADE DE MISTURA DE 175 L, MOTOR ELÉTRICO MONOFÁSICO POTÊNCIA 1CV - CHP DIURNO. AF_05/2023</v>
          </cell>
          <cell r="E1633" t="str">
            <v>CHP</v>
          </cell>
          <cell r="F1633">
            <v>0</v>
          </cell>
        </row>
        <row r="1634">
          <cell r="A1634" t="str">
            <v>SINAPI 88831</v>
          </cell>
          <cell r="D1634" t="str">
            <v>BETONEIRA CAPACIDADE NOMINAL DE 400 L, CAPACIDADE DE MISTURA 280 L, MOTOR ELÉTRICO TRIFÁSICO POTÊNCIA DE 2 CV, SEM CARREGADOR - CHI DIURNO. AF_05/2023</v>
          </cell>
          <cell r="E1634" t="str">
            <v>CHI</v>
          </cell>
          <cell r="F1634">
            <v>0.48</v>
          </cell>
        </row>
        <row r="1635">
          <cell r="A1635" t="str">
            <v>SINAPI 88830</v>
          </cell>
          <cell r="D1635" t="str">
            <v>BETONEIRA CAPACIDADE NOMINAL DE 400 L, CAPACIDADE DE MISTURA 280 L, MOTOR ELÉTRICO TRIFÁSICO POTÊNCIA DE 2 CV, SEM CARREGADOR - CHP DIURNO. AF_05/2023</v>
          </cell>
          <cell r="E1635" t="str">
            <v>CHP</v>
          </cell>
          <cell r="F1635">
            <v>2.2799999999999998</v>
          </cell>
        </row>
        <row r="1636">
          <cell r="A1636" t="str">
            <v>SINAPI 89226</v>
          </cell>
          <cell r="D1636" t="str">
            <v>BETONEIRA CAPACIDADE NOMINAL DE 600 L, CAPACIDADE DE MISTURA 360 L, MOTOR ELÉTRICO TRIFÁSICO POTÊNCIA DE 4 CV, SEM CARREGADOR - CHI DIURNO. AF_05/2023</v>
          </cell>
          <cell r="E1636" t="str">
            <v>CHI</v>
          </cell>
          <cell r="F1636">
            <v>1.98</v>
          </cell>
        </row>
        <row r="1637">
          <cell r="A1637" t="str">
            <v>SINAPI 89225</v>
          </cell>
          <cell r="D1637" t="str">
            <v>BETONEIRA CAPACIDADE NOMINAL DE 600 L, CAPACIDADE DE MISTURA 360 L, MOTOR ELÉTRICO TRIFÁSICO POTÊNCIA DE 4 CV, SEM CARREGADOR - CHP DIURNO. AF_05/2023</v>
          </cell>
          <cell r="E1637" t="str">
            <v>CHP</v>
          </cell>
          <cell r="F1637">
            <v>6.49</v>
          </cell>
        </row>
        <row r="1638">
          <cell r="A1638" t="str">
            <v>SINAPI 89279</v>
          </cell>
          <cell r="D1638" t="str">
            <v>BETONEIRA CAPACIDADE NOMINAL DE 600 L, CAPACIDADE DE MISTURA 440 L, MOTOR A DIESEL POTÊNCIA 10 HP, COM CARREGADOR - CHI DIURNO. AF_05/2023</v>
          </cell>
          <cell r="E1638" t="str">
            <v>CHI</v>
          </cell>
          <cell r="F1638">
            <v>2.4</v>
          </cell>
        </row>
        <row r="1639">
          <cell r="A1639" t="str">
            <v>SINAPI 89278</v>
          </cell>
          <cell r="D1639" t="str">
            <v>BETONEIRA CAPACIDADE NOMINAL DE 600 L, CAPACIDADE DE MISTURA 440 L, MOTOR A DIESEL POTÊNCIA 10 HP, COM CARREGADOR - CHP DIURNO. AF_05/2023</v>
          </cell>
          <cell r="E1639" t="str">
            <v>CHP</v>
          </cell>
          <cell r="F1639">
            <v>13.01</v>
          </cell>
        </row>
        <row r="1640">
          <cell r="A1640" t="str">
            <v>SINAPI 90651</v>
          </cell>
          <cell r="D1640" t="str">
            <v>BOMBA CENTRÍFUGA MONOESTÁGIO COM MOTOR ELÉTRICO MONOFÁSICO, POTÊNCIA 15 HP, DIÂMETRO DO ROTOR 173 MM, HM/Q = 30 MCA / 90 M3/H A 45 MCA / 55 M3/H - CHI DIURNO. AF_06/2015</v>
          </cell>
          <cell r="E1640" t="str">
            <v>CHI</v>
          </cell>
          <cell r="F1640">
            <v>1.55</v>
          </cell>
        </row>
        <row r="1641">
          <cell r="A1641" t="str">
            <v>SINAPI 90650</v>
          </cell>
          <cell r="D1641" t="str">
            <v>BOMBA CENTRÍFUGA MONOESTÁGIO COM MOTOR ELÉTRICO MONOFÁSICO, POTÊNCIA 15 HP, DIÂMETRO DO ROTOR 173 MM, HM/Q = 30 MCA / 90 M3/H A 45 MCA / 55 M3/H - CHP DIURNO. AF_06/2015</v>
          </cell>
          <cell r="E1641" t="str">
            <v>CHP</v>
          </cell>
          <cell r="F1641">
            <v>13.58</v>
          </cell>
        </row>
        <row r="1642">
          <cell r="A1642" t="str">
            <v>SINAPI 106101</v>
          </cell>
          <cell r="D1642" t="str">
            <v>BOMBA DE INJEÇÃO, ELÉTRICA, TRIFÁSICA, POTÊNCIA 7,5 CV - CHI DIURNO. AF_08/2025</v>
          </cell>
          <cell r="E1642" t="str">
            <v>CHI</v>
          </cell>
          <cell r="F1642">
            <v>0</v>
          </cell>
        </row>
        <row r="1643">
          <cell r="A1643" t="str">
            <v>SINAPI 106100</v>
          </cell>
          <cell r="D1643" t="str">
            <v>BOMBA DE INJEÇÃO, ELÉTRICA, TRIFÁSICA, POTÊNCIA 7,5 CV- CHP DIURNO. AF_08/2025</v>
          </cell>
          <cell r="E1643" t="str">
            <v>CHP</v>
          </cell>
          <cell r="F1643">
            <v>0</v>
          </cell>
        </row>
        <row r="1644">
          <cell r="A1644" t="str">
            <v>SINAPI 90657</v>
          </cell>
          <cell r="D1644" t="str">
            <v>BOMBA DE PROJEÇÃO DE CONCRETO SECO, POTÊNCIA 10 CV, VAZÃO 3 M3/H - CHI DIURNO. AF_06/2015</v>
          </cell>
          <cell r="E1644" t="str">
            <v>CHI</v>
          </cell>
          <cell r="F1644">
            <v>5.93</v>
          </cell>
        </row>
        <row r="1645">
          <cell r="A1645" t="str">
            <v>SINAPI 90656</v>
          </cell>
          <cell r="D1645" t="str">
            <v>BOMBA DE PROJEÇÃO DE CONCRETO SECO, POTÊNCIA 10 CV, VAZÃO 3 M3/H - CHP DIURNO. AF_06/2015</v>
          </cell>
          <cell r="E1645" t="str">
            <v>CHP</v>
          </cell>
          <cell r="F1645">
            <v>18.21</v>
          </cell>
        </row>
        <row r="1646">
          <cell r="A1646" t="str">
            <v>SINAPI 90663</v>
          </cell>
          <cell r="D1646" t="str">
            <v>BOMBA DE PROJEÇÃO DE CONCRETO SECO, POTÊNCIA 10 CV, VAZÃO 6 M3/H - CHI DIURNO. AF_06/2015</v>
          </cell>
          <cell r="E1646" t="str">
            <v>CHI</v>
          </cell>
          <cell r="F1646">
            <v>6.35</v>
          </cell>
        </row>
        <row r="1647">
          <cell r="A1647" t="str">
            <v>SINAPI 90662</v>
          </cell>
          <cell r="D1647" t="str">
            <v>BOMBA DE PROJEÇÃO DE CONCRETO SECO, POTÊNCIA 10 CV, VAZÃO 6 M3/H - CHP DIURNO. AF_06/2015</v>
          </cell>
          <cell r="E1647" t="str">
            <v>CHP</v>
          </cell>
          <cell r="F1647">
            <v>19.010000000000002</v>
          </cell>
        </row>
        <row r="1648">
          <cell r="A1648" t="str">
            <v>SINAPI 89022</v>
          </cell>
          <cell r="D1648" t="str">
            <v>BOMBA SUBMERSÍVEL ELÉTRICA TRIFÁSICA, POTÊNCIA 2,96 HP, Ø ROTOR 144 MM SEMI-ABERTO, BOCAL DE SAÍDA Ø 2", HM/Q = 2 MCA / 38,8 M3/H A 28 MCA / 5 M3/H - CHI DIURNO. AF_06/2014</v>
          </cell>
          <cell r="E1648" t="str">
            <v>CHI</v>
          </cell>
          <cell r="F1648">
            <v>0.64</v>
          </cell>
        </row>
        <row r="1649">
          <cell r="A1649" t="str">
            <v>SINAPI 89021</v>
          </cell>
          <cell r="D1649" t="str">
            <v>BOMBA SUBMERSÍVEL ELÉTRICA TRIFÁSICA, POTÊNCIA 2,96 HP, Ø ROTOR 144 MM SEMI-ABERTO, BOCAL DE SAÍDA Ø 2", HM/Q = 2 MCA / 38,8 M3/H A 28 MCA / 5 M3/H - CHP DIURNO. AF_06/2014</v>
          </cell>
          <cell r="E1649" t="str">
            <v>CHP</v>
          </cell>
          <cell r="F1649">
            <v>3.3</v>
          </cell>
        </row>
        <row r="1650">
          <cell r="A1650" t="str">
            <v>SINAPI 90644</v>
          </cell>
          <cell r="D1650" t="str">
            <v>BOMBA TRIPLEX, PARA INJEÇÃO DE NATA DE CIMENTO, VAZÃO MÁXIMA DE 100 LITROS/MINUTO, PRESSÃO MÁXIMA DE 70 BAR - CHI DIURNO. AF_06/2015</v>
          </cell>
          <cell r="E1650" t="str">
            <v>CHI</v>
          </cell>
          <cell r="F1650">
            <v>9.1199999999999992</v>
          </cell>
        </row>
        <row r="1651">
          <cell r="A1651" t="str">
            <v>SINAPI 90643</v>
          </cell>
          <cell r="D1651" t="str">
            <v>BOMBA TRIPLEX, PARA INJEÇÃO DE NATA DE CIMENTO, VAZÃO MÁXIMA DE 100 LITROS/MINUTO, PRESSÃO MÁXIMA DE 70 BAR - CHP DIURNO. AF_06/2015</v>
          </cell>
          <cell r="E1651" t="str">
            <v>CHP</v>
          </cell>
          <cell r="F1651">
            <v>29.48</v>
          </cell>
        </row>
        <row r="1652">
          <cell r="A1652" t="str">
            <v>SINAPI 102811</v>
          </cell>
          <cell r="D1652" t="str">
            <v>CALDEIRA A GÁS COM TERMOSTATO, CAPACIDADE 100 LITROS - CHI DIURNO. AF_05/2023</v>
          </cell>
          <cell r="E1652" t="str">
            <v>CHI</v>
          </cell>
          <cell r="F1652">
            <v>0</v>
          </cell>
        </row>
        <row r="1653">
          <cell r="A1653" t="str">
            <v>SINAPI 102810</v>
          </cell>
          <cell r="D1653" t="str">
            <v>CALDEIRA A GÁS COM TERMOSTATO, CAPACIDADE 100 LITROS - CHP DIURNO. AF_05/2023</v>
          </cell>
          <cell r="E1653" t="str">
            <v>CHP</v>
          </cell>
          <cell r="F1653">
            <v>0</v>
          </cell>
        </row>
        <row r="1654">
          <cell r="A1654" t="str">
            <v>SINAPI 92146</v>
          </cell>
          <cell r="D1654" t="str">
            <v>CAMINHONETE CABINE SIMPLES COM MOTOR 1.6 FLEX, CÂMBIO MANUAL, POTÊNCIA 101/104 CV, 2 PORTAS - CHI DIURNO. AF_11/2015</v>
          </cell>
          <cell r="E1654" t="str">
            <v>CHI</v>
          </cell>
          <cell r="F1654">
            <v>34.630000000000003</v>
          </cell>
        </row>
        <row r="1655">
          <cell r="A1655" t="str">
            <v>SINAPI 92145</v>
          </cell>
          <cell r="D1655" t="str">
            <v>CAMINHONETE CABINE SIMPLES COM MOTOR 1.6 FLEX, CÂMBIO MANUAL, POTÊNCIA 101/104 CV, 2 PORTAS - CHP DIURNO. AF_11/2015</v>
          </cell>
          <cell r="E1655" t="str">
            <v>CHP</v>
          </cell>
          <cell r="F1655">
            <v>81.23</v>
          </cell>
        </row>
        <row r="1656">
          <cell r="A1656" t="str">
            <v>SINAPI 92139</v>
          </cell>
          <cell r="D1656" t="str">
            <v>CAMINHONETE COM MOTOR A DIESEL, POTÊNCIA 180 CV, CABINE DUPLA, 4X4 - CHI DIURNO. AF_11/2015</v>
          </cell>
          <cell r="E1656" t="str">
            <v>CHI</v>
          </cell>
          <cell r="F1656">
            <v>46.92</v>
          </cell>
        </row>
        <row r="1657">
          <cell r="A1657" t="str">
            <v>SINAPI 92138</v>
          </cell>
          <cell r="D1657" t="str">
            <v>CAMINHONETE COM MOTOR A DIESEL, POTÊNCIA 180 CV, CABINE DUPLA, 4X4 - CHP DIURNO. AF_11/2015</v>
          </cell>
          <cell r="E1657" t="str">
            <v>CHP</v>
          </cell>
          <cell r="F1657">
            <v>98.23</v>
          </cell>
        </row>
        <row r="1658">
          <cell r="A1658" t="str">
            <v>SINAPI 91387</v>
          </cell>
          <cell r="D1658" t="str">
            <v>CAMINHÃO BASCULANTE 10 M3, TRUCADO CABINE SIMPLES, PESO BRUTO TOTAL 23.000 KG, CARGA ÚTIL MÁXIMA 15.935 KG, DISTÂNCIA ENTRE EIXOS 4,80 M, POTÊNCIA 230 CV INCLUSIVE CAÇAMBA METÁLICA - CHI DIURNO. AF_06/2014</v>
          </cell>
          <cell r="E1658" t="str">
            <v>CHI</v>
          </cell>
          <cell r="F1658">
            <v>76.81</v>
          </cell>
        </row>
        <row r="1659">
          <cell r="A1659" t="str">
            <v>SINAPI 91386</v>
          </cell>
          <cell r="D1659" t="str">
            <v>CAMINHÃO BASCULANTE 10 M3, TRUCADO CABINE SIMPLES, PESO BRUTO TOTAL 23.000 KG, CARGA ÚTIL MÁXIMA 15.935 KG, DISTÂNCIA ENTRE EIXOS 4,80 M, POTÊNCIA 230 CV INCLUSIVE CAÇAMBA METÁLICA - CHP DIURNO. AF_06/2014</v>
          </cell>
          <cell r="E1659" t="str">
            <v>CHP</v>
          </cell>
          <cell r="F1659">
            <v>268</v>
          </cell>
        </row>
        <row r="1660">
          <cell r="A1660" t="str">
            <v>SINAPI 96036</v>
          </cell>
          <cell r="D1660" t="str">
            <v>CAMINHÃO BASCULANTE 10 M3, TRUCADO, POTÊNCIA 230 CV, INCLUSIVE CAÇAMBA METÁLICA, COM DISTRIBUIDOR DE AGREGADOS ACOPLADO - CHI DIURNO. AF_02/2017</v>
          </cell>
          <cell r="E1660" t="str">
            <v>CHI</v>
          </cell>
          <cell r="F1660">
            <v>86.88</v>
          </cell>
        </row>
        <row r="1661">
          <cell r="A1661" t="str">
            <v>SINAPI 96035</v>
          </cell>
          <cell r="D1661" t="str">
            <v>CAMINHÃO BASCULANTE 10 M3, TRUCADO, POTÊNCIA 230 CV, INCLUSIVE CAÇAMBA METÁLICA, COM DISTRIBUIDOR DE AGREGADOS ACOPLADO - CHP DIURNO. AF_02/2017</v>
          </cell>
          <cell r="E1661" t="str">
            <v>CHP</v>
          </cell>
          <cell r="F1661">
            <v>284.60000000000002</v>
          </cell>
        </row>
        <row r="1662">
          <cell r="A1662" t="str">
            <v>SINAPI 89877</v>
          </cell>
          <cell r="D1662" t="str">
            <v>CAMINHÃO BASCULANTE 14 M3, COM CAVALO MECÂNICO DE CAPACIDADE MÁXIMA DE TRAÇÃO COMBINADO DE 36000 KG, POTÊNCIA 286 CV, INCLUSIVE SEMIREBOQUE COM CAÇAMBA METÁLICA - CHI DIURNO. AF_12/2014</v>
          </cell>
          <cell r="E1662" t="str">
            <v>CHI</v>
          </cell>
          <cell r="F1662">
            <v>91.07</v>
          </cell>
        </row>
        <row r="1663">
          <cell r="A1663" t="str">
            <v>SINAPI 89876</v>
          </cell>
          <cell r="D1663" t="str">
            <v>CAMINHÃO BASCULANTE 14 M3, COM CAVALO MECÂNICO DE CAPACIDADE MÁXIMA DE TRAÇÃO COMBINADO DE 36000 KG, POTÊNCIA 286 CV, INCLUSIVE SEMIREBOQUE COM CAÇAMBA METÁLICA - CHP DIURNO. AF_12/2014</v>
          </cell>
          <cell r="E1663" t="str">
            <v>CHP</v>
          </cell>
          <cell r="F1663">
            <v>330.97</v>
          </cell>
        </row>
        <row r="1664">
          <cell r="A1664" t="str">
            <v>SINAPI 89884</v>
          </cell>
          <cell r="D1664" t="str">
            <v>CAMINHÃO BASCULANTE 18 M3, COM CAVALO MECÂNICO DE CAPACIDADE MÁXIMA DE TRAÇÃO COMBINADO DE 45000 KG, POTÊNCIA 330 CV, INCLUSIVE SEMIREBOQUE COM CAÇAMBA METÁLICA - CHI DIURNO. AF_12/2014</v>
          </cell>
          <cell r="E1664" t="str">
            <v>CHI</v>
          </cell>
          <cell r="F1664">
            <v>95.23</v>
          </cell>
        </row>
        <row r="1665">
          <cell r="A1665" t="str">
            <v>SINAPI 89883</v>
          </cell>
          <cell r="D1665" t="str">
            <v>CAMINHÃO BASCULANTE 18 M3, COM CAVALO MECÂNICO DE CAPACIDADE MÁXIMA DE TRAÇÃO COMBINADO DE 45000 KG, POTÊNCIA 330 CV, INCLUSIVE SEMIREBOQUE COM CAÇAMBA METÁLICA - CHP DIURNO. AF_12/2014</v>
          </cell>
          <cell r="E1665" t="str">
            <v>CHP</v>
          </cell>
          <cell r="F1665">
            <v>366.03</v>
          </cell>
        </row>
        <row r="1666">
          <cell r="A1666" t="str">
            <v>SINAPI 67827</v>
          </cell>
          <cell r="D1666" t="str">
            <v>CAMINHÃO BASCULANTE 6 M3 TOCO, PESO BRUTO TOTAL 16.000 KG, CARGA ÚTIL MÁXIMA 11.130 KG, DISTÂNCIA ENTRE EIXOS 5,36 M, POTÊNCIA 185 CV, INCLUSIVE CAÇAMBA METÁLICA - CHI DIURNO. AF_06/2014</v>
          </cell>
          <cell r="E1666" t="str">
            <v>CHI</v>
          </cell>
          <cell r="F1666">
            <v>67.16</v>
          </cell>
        </row>
        <row r="1667">
          <cell r="A1667" t="str">
            <v>SINAPI 67826</v>
          </cell>
          <cell r="D1667" t="str">
            <v>CAMINHÃO BASCULANTE 6 M3 TOCO, PESO BRUTO TOTAL 16.000 KG, CARGA ÚTIL MÁXIMA 11.130 KG, DISTÂNCIA ENTRE EIXOS 5,36 M, POTÊNCIA 185 CV, INCLUSIVE CAÇAMBA METÁLICA - CHP DIURNO. AF_06/2014</v>
          </cell>
          <cell r="E1667" t="str">
            <v>CHP</v>
          </cell>
          <cell r="F1667">
            <v>188.25</v>
          </cell>
        </row>
        <row r="1668">
          <cell r="A1668" t="str">
            <v>SINAPI 5961</v>
          </cell>
          <cell r="D1668" t="str">
            <v>CAMINHÃO BASCULANTE 6 M3, PESO BRUTO TOTAL 16.000 KG, CARGA ÚTIL MÁXIMA 13.071 KG, DISTÂNCIA ENTRE EIXOS 4,80 M, POTÊNCIA 230 CV INCLUSIVE CAÇAMBA METÁLICA - CHI DIURNO. AF_06/2014</v>
          </cell>
          <cell r="E1668" t="str">
            <v>CHI</v>
          </cell>
          <cell r="F1668">
            <v>65.97</v>
          </cell>
        </row>
        <row r="1669">
          <cell r="A1669" t="str">
            <v>SINAPI 5811</v>
          </cell>
          <cell r="D1669" t="str">
            <v>CAMINHÃO BASCULANTE 6 M3, PESO BRUTO TOTAL 16.000 KG, CARGA ÚTIL MÁXIMA 13.071 KG, DISTÂNCIA ENTRE EIXOS 4,80 M, POTÊNCIA 230 CV INCLUSIVE CAÇAMBA METÁLICA - CHP DIURNO. AF_06/2014</v>
          </cell>
          <cell r="E1669" t="str">
            <v>CHP</v>
          </cell>
          <cell r="F1669">
            <v>205.02</v>
          </cell>
        </row>
        <row r="1670">
          <cell r="A1670" t="str">
            <v>SINAPI 106373</v>
          </cell>
          <cell r="D1670" t="str">
            <v>CAMINHÃO BITRUCK TRAÇÃO 8X2, PBT 29.000 KG, PESO BRUTO TOTAL COMBINADO (PBTC) *36.000* KG, POTÊNCIA 321 CV, INCLUSIVE PLATAFORMA GUINCHO-SOCORRO, COMPRIMENTO ÚTIL 10 M, LARGURA 2,60 M COM GUINCHO DE ARRASTE BASCULANTE - CHI DIURNO. AF_11/2025</v>
          </cell>
          <cell r="E1670" t="str">
            <v>CHI</v>
          </cell>
          <cell r="F1670">
            <v>0</v>
          </cell>
        </row>
        <row r="1671">
          <cell r="A1671" t="str">
            <v>SINAPI 106366</v>
          </cell>
          <cell r="D1671" t="str">
            <v>CAMINHÃO BITRUCK TRAÇÃO 8X2, PBT 29.000 KG, PESO BRUTO TOTAL COMBINADO (PBTC) *36.000* KG, POTÊNCIA 321 CV, INCLUSIVE PLATAFORMA GUINCHO-SOCORRO, COMPRIMENTO ÚTIL 10 M, LARGURA 2,60 M COM GUINCHO DE ARRASTE BASCULANTE - CHP DIURNO. AF_11/2025</v>
          </cell>
          <cell r="E1671" t="str">
            <v>CHP</v>
          </cell>
          <cell r="F1671">
            <v>0</v>
          </cell>
        </row>
        <row r="1672">
          <cell r="A1672" t="str">
            <v>SINAPI 106371</v>
          </cell>
          <cell r="D1672" t="str">
            <v>CAMINHÃO BITRUCK TRAÇÃO 8X2, PBT 29.000 KG, PESO BRUTO TOTAL COMBINADO (PBTC) *36.000* KG, POTÊNCIA 321 CV, INCLUSIVE PLATAFORMA SOBRE CHASSI, COMPRIMENTO ÚTIL 10 M, LARGURA 2,60 M COM GUINCHO DE ARRASTE E RAMPA COM ACIONAMENTO ELETRO-HIDRÁULICO - CHI DIURNO. AF_11/2025</v>
          </cell>
          <cell r="E1672" t="str">
            <v>CHI</v>
          </cell>
          <cell r="F1672">
            <v>0</v>
          </cell>
        </row>
        <row r="1673">
          <cell r="A1673" t="str">
            <v>SINAPI 106364</v>
          </cell>
          <cell r="D1673" t="str">
            <v>CAMINHÃO BITRUCK TRAÇÃO 8X2, PBT 29.000 KG, PESO BRUTO TOTAL COMBINADO (PBTC) *36.000* KG, POTÊNCIA 321 CV, INCLUSIVE PLATAFORMA SOBRE CHASSI, COMPRIMENTO ÚTIL 10 M, LARGURA 2,60 M COM GUINCHO DE ARRASTE E RAMPA COM ACIONAMENTO ELETRO-HIDRÁULICO - CHP DIURNO. AF_11/2025</v>
          </cell>
          <cell r="E1673" t="str">
            <v>CHP</v>
          </cell>
          <cell r="F1673">
            <v>0</v>
          </cell>
        </row>
        <row r="1674">
          <cell r="A1674" t="str">
            <v>SINAPI 92243</v>
          </cell>
          <cell r="D1674" t="str">
            <v>CAMINHÃO DE TRANSPORTE DE MATERIAL ASFÁLTICO 20.000 L, COM CAVALO MECÂNICO DE CAPACIDADE MÁXIMA DE TRAÇÃO COMBINADO DE 45.000 KG, POTÊNCIA 330 CV, INCLUSIVE TANQUE DE ASFALTO COM MAÇARICO - CHI DIURNO. AF_12/2015</v>
          </cell>
          <cell r="E1674" t="str">
            <v>CHI</v>
          </cell>
          <cell r="F1674">
            <v>81.569999999999993</v>
          </cell>
        </row>
        <row r="1675">
          <cell r="A1675" t="str">
            <v>SINAPI 92242</v>
          </cell>
          <cell r="D1675" t="str">
            <v>CAMINHÃO DE TRANSPORTE DE MATERIAL ASFÁLTICO 20.000 L, COM CAVALO MECÂNICO DE CAPACIDADE MÁXIMA DE TRAÇÃO COMBINADO DE 45.000 KG, POTÊNCIA 330 CV, INCLUSIVE TANQUE DE ASFALTO COM MAÇARICO - CHP DIURNO. AF_12/2015</v>
          </cell>
          <cell r="E1675" t="str">
            <v>CHP</v>
          </cell>
          <cell r="F1675">
            <v>402.3</v>
          </cell>
        </row>
        <row r="1676">
          <cell r="A1676" t="str">
            <v>SINAPI 91646</v>
          </cell>
          <cell r="D1676" t="str">
            <v>CAMINHÃO DE TRANSPORTE DE MATERIAL ASFÁLTICO 30.000 L, COM CAVALO MECÂNICO DE CAPACIDADE MÁXIMA DE TRAÇÃO COMBINADO DE 66.000 KG, POTÊNCIA 360 CV, INCLUSIVE TANQUE DE ASFALTO COM SERPENTINA - CHI DIURNO. AF_08/2015</v>
          </cell>
          <cell r="E1676" t="str">
            <v>CHI</v>
          </cell>
          <cell r="F1676">
            <v>98.26</v>
          </cell>
        </row>
        <row r="1677">
          <cell r="A1677" t="str">
            <v>SINAPI 91645</v>
          </cell>
          <cell r="D1677" t="str">
            <v>CAMINHÃO DE TRANSPORTE DE MATERIAL ASFÁLTICO 30.000 L, COM CAVALO MECÂNICO DE CAPACIDADE MÁXIMA DE TRAÇÃO COMBINADO DE 66.000 KG, POTÊNCIA 360 CV, INCLUSIVE TANQUE DE ASFALTO COM SERPENTINA - CHP DIURNO. AF_08/2015</v>
          </cell>
          <cell r="E1677" t="str">
            <v>CHP</v>
          </cell>
          <cell r="F1677">
            <v>462.83</v>
          </cell>
        </row>
        <row r="1678">
          <cell r="A1678" t="str">
            <v>SINAPI 92107</v>
          </cell>
          <cell r="D1678" t="str">
            <v>CAMINHÃO PARA EQUIPAMENTO DE LIMPEZA A SUCÇÃO COM CAMINHÃO TRUCADO DE PESO BRUTO TOTAL 23000 KG, CARGA ÚTIL MÁXIMA 15935 KG, DISTÂNCIA ENTRE EIXOS 4,80 M, POTÊNCIA 230 CV, INCLUSIVE LIMPADORA A SUCÇÃO, TANQUE 12000 L - CHI DIURNO. AF_05/2023</v>
          </cell>
          <cell r="E1678" t="str">
            <v>CHI</v>
          </cell>
          <cell r="F1678">
            <v>96.72</v>
          </cell>
        </row>
        <row r="1679">
          <cell r="A1679" t="str">
            <v>SINAPI 92106</v>
          </cell>
          <cell r="D1679" t="str">
            <v>CAMINHÃO PARA EQUIPAMENTO DE LIMPEZA A SUCÇÃO, COM CAMINHÃO TRUCADO DE PESO BRUTO TOTAL 23000 KG, CARGA ÚTIL MÁXIMA 15935 KG, DISTÂNCIA ENTRE EIXOS 4,80 M, POTÊNCIA 230 CV, INCLUSIVE LIMPADORA A SUCÇÃO, TANQUE 12000 L - CHP DIURNO. AF_05/2023</v>
          </cell>
          <cell r="E1679" t="str">
            <v>CHP</v>
          </cell>
          <cell r="F1679">
            <v>356.7</v>
          </cell>
        </row>
        <row r="1680">
          <cell r="A1680" t="str">
            <v>SINAPI 5903</v>
          </cell>
          <cell r="D1680" t="str">
            <v>CAMINHÃO PIPA 10.000 L TRUCADO, PESO BRUTO TOTAL 23.000 KG, CARGA ÚTIL MÁXIMA 15.935 KG, DISTÂNCIA ENTRE EIXOS 4,8 M, POTÊNCIA 230 CV, INCLUSIVE TANQUE DE AÇO PARA TRANSPORTE DE ÁGUA - CHI DIURNO. AF_06/2014</v>
          </cell>
          <cell r="E1680" t="str">
            <v>CHI</v>
          </cell>
          <cell r="F1680">
            <v>75.400000000000006</v>
          </cell>
        </row>
        <row r="1681">
          <cell r="A1681" t="str">
            <v>SINAPI 5901</v>
          </cell>
          <cell r="D1681" t="str">
            <v>CAMINHÃO PIPA 10.000 L TRUCADO, PESO BRUTO TOTAL 23.000 KG, CARGA ÚTIL MÁXIMA 15.935 KG, DISTÂNCIA ENTRE EIXOS 4,8 M, POTÊNCIA 230 CV, INCLUSIVE TANQUE DE AÇO PARA TRANSPORTE DE ÁGUA - CHP DIURNO. AF_06/2014</v>
          </cell>
          <cell r="E1681" t="str">
            <v>CHP</v>
          </cell>
          <cell r="F1681">
            <v>314.60000000000002</v>
          </cell>
        </row>
        <row r="1682">
          <cell r="A1682" t="str">
            <v>SINAPI 106252</v>
          </cell>
          <cell r="D1682" t="str">
            <v>CAMINHÃO PIPA 14.000 L TRUCADO, PESO BRUTO TOTAL 23.000 KG, CARGA ÚTIL MÁXIMA 16.540 KG, DISTÂNCIA ENTRE EIXOS 4,8 M, POTÊNCIA 256 CV, INCLUSIVE TANQUE DE AÇO PARA TRANSPORTE DE ÁGUA - CHI DIURNO. AF_10/2025</v>
          </cell>
          <cell r="E1682" t="str">
            <v>CHI</v>
          </cell>
          <cell r="F1682">
            <v>75.02</v>
          </cell>
        </row>
        <row r="1683">
          <cell r="A1683" t="str">
            <v>SINAPI 106247</v>
          </cell>
          <cell r="D1683" t="str">
            <v>CAMINHÃO PIPA 14.000 L TRUCADO, PESO BRUTO TOTAL 23.000 KG, CARGA ÚTIL MÁXIMA 16.540 KG, DISTÂNCIA ENTRE EIXOS 4,8 M, POTÊNCIA 256 CV, INCLUSIVE TANQUE DE AÇO PARA TRANSPORTE DE ÁGUA - CHP DIURNO. AF_10/2025</v>
          </cell>
          <cell r="E1683" t="str">
            <v>CHP</v>
          </cell>
          <cell r="F1683">
            <v>279.55</v>
          </cell>
        </row>
        <row r="1684">
          <cell r="A1684" t="str">
            <v>SINAPI 6260</v>
          </cell>
          <cell r="D1684" t="str">
            <v>CAMINHÃO PIPA 6.000 L, PESO BRUTO TOTAL 13.000 KG, DISTÂNCIA ENTRE EIXOS 4,80 M, POTÊNCIA 189 CV INCLUSIVE TANQUE DE AÇO PARA TRANSPORTE DE ÁGUA, CAPACIDADE 6 M3 - CHI DIURNO. AF_06/2014</v>
          </cell>
          <cell r="E1684" t="str">
            <v>CHI</v>
          </cell>
          <cell r="F1684">
            <v>62.83</v>
          </cell>
        </row>
        <row r="1685">
          <cell r="A1685" t="str">
            <v>SINAPI 6259</v>
          </cell>
          <cell r="D1685" t="str">
            <v>CAMINHÃO PIPA 6.000 L, PESO BRUTO TOTAL 13.000 KG, DISTÂNCIA ENTRE EIXOS 4,80 M, POTÊNCIA 189 CV INCLUSIVE TANQUE DE AÇO PARA TRANSPORTE DE ÁGUA, CAPACIDADE 6 M3 - CHP DIURNO. AF_06/2014</v>
          </cell>
          <cell r="E1685" t="str">
            <v>CHP</v>
          </cell>
          <cell r="F1685">
            <v>253.94</v>
          </cell>
        </row>
        <row r="1686">
          <cell r="A1686" t="str">
            <v>SINAPI 104705</v>
          </cell>
          <cell r="D1686" t="str">
            <v>CAMINHÃO TANQUE PARA HIDROSSEMEADURA, COM CAPACIDADE DE 8.000 LITROS, INCLUINDO BOMBA PARA LANÇAMENTO COM MOTOR DIESEL COM POTÊNCIA DE 105 CV - CHI DIURNO. AF_06/2023</v>
          </cell>
          <cell r="E1686" t="str">
            <v>CHI</v>
          </cell>
          <cell r="F1686">
            <v>0</v>
          </cell>
        </row>
        <row r="1687">
          <cell r="A1687" t="str">
            <v>SINAPI 104704</v>
          </cell>
          <cell r="D1687" t="str">
            <v>CAMINHÃO TANQUE PARA HIDROSSEMEADURA, COM CAPACIDADE DE 8.000 LITROS, INCLUINDO BOMBA PARA LANÇAMENTO COM MOTOR DIESEL COM POTÊNCIA DE 105 CV - CHP DIURNO. AF_06/2023</v>
          </cell>
          <cell r="E1687" t="str">
            <v>CHP</v>
          </cell>
          <cell r="F1687">
            <v>0</v>
          </cell>
        </row>
        <row r="1688">
          <cell r="A1688" t="str">
            <v>SINAPI 91395</v>
          </cell>
          <cell r="D1688" t="str">
            <v>CAMINHÃO TOCO, PBT 14.300 KG, CARGA ÚTIL MÁX. 9.710 KG, DIST. ENTRE EIXOS 3,56 M, POTÊNCIA 185 CV, INCLUSIVE CARROCERIA FIXA ABERTA DE MADEIRA P/ TRANSPORTE GERAL DE CARGA SECA, DIMEN. APROX. 2,50 X 6,50 X 0,50 M - CHI DIURNO. AF_06/2014</v>
          </cell>
          <cell r="E1688" t="str">
            <v>CHI</v>
          </cell>
          <cell r="F1688">
            <v>60.6</v>
          </cell>
        </row>
        <row r="1689">
          <cell r="A1689" t="str">
            <v>SINAPI 73467</v>
          </cell>
          <cell r="D1689" t="str">
            <v>CAMINHÃO TOCO, PBT 14.300 KG, CARGA ÚTIL MÁX. 9.710 KG, DIST. ENTRE EIXOS 3,56 M, POTÊNCIA 185 CV, INCLUSIVE CARROCERIA FIXA ABERTA DE MADEIRA P/ TRANSPORTE GERAL DE CARGA SECA, DIMEN. APROX. 2,50 X 6,50 X 0,50 M - CHP DIURNO. AF_06/2014</v>
          </cell>
          <cell r="E1689" t="str">
            <v>CHP</v>
          </cell>
          <cell r="F1689">
            <v>246.65</v>
          </cell>
        </row>
        <row r="1690">
          <cell r="A1690" t="str">
            <v>SINAPI 5826</v>
          </cell>
          <cell r="D1690" t="str">
            <v>CAMINHÃO TOCO, PBT 16.000 KG, CARGA ÚTIL MÁX. 10.685 KG, DIST. ENTRE EIXOS 4,8 M, POTÊNCIA 189 CV, INCLUSIVE CARROCERIA FIXA ABERTA DE MADEIRA P/ TRANSPORTE GERAL DE CARGA SECA, DIMEN. APROX. 2,5 X 7,00 X 0,50 M - CHI DIURNO. AF_06/2014</v>
          </cell>
          <cell r="E1690" t="str">
            <v>CHI</v>
          </cell>
          <cell r="F1690">
            <v>63.47</v>
          </cell>
        </row>
        <row r="1691">
          <cell r="A1691" t="str">
            <v>SINAPI 5824</v>
          </cell>
          <cell r="D1691" t="str">
            <v>CAMINHÃO TOCO, PBT 16.000 KG, CARGA ÚTIL MÁX. 10.685 KG, DIST. ENTRE EIXOS 4,8 M, POTÊNCIA 189 CV, INCLUSIVE CARROCERIA FIXA ABERTA DE MADEIRA P/ TRANSPORTE GERAL DE CARGA SECA, DIMEN. APROX. 2,5 X 7,00 X 0,50 M - CHP DIURNO. AF_06/2014</v>
          </cell>
          <cell r="E1691" t="str">
            <v>CHP</v>
          </cell>
          <cell r="F1691">
            <v>215.51</v>
          </cell>
        </row>
        <row r="1692">
          <cell r="A1692" t="str">
            <v>SINAPI 106369</v>
          </cell>
          <cell r="D1692" t="str">
            <v>CAMINHÃO TOCO, PBT 16.000 KG, CARGA ÚTIL MÁX. 10.830 KG, DIST. ENTRE EIXOS 3,56 M, POTÊNCIA 226 CV, INCLUSIVE PLATAFORMA SOBRE CHASSI, COMPRIMENTO ÚTIL 10 M, LARGURA 2,60 M COM GUINCHO DE ARRASTE E RAMPA COM ACIONAMENTO ELETRO-HIDRÁULICO - CHI DIURNO. AF_11/2025</v>
          </cell>
          <cell r="E1692" t="str">
            <v>CHI</v>
          </cell>
          <cell r="F1692">
            <v>0</v>
          </cell>
        </row>
        <row r="1693">
          <cell r="A1693" t="str">
            <v>SINAPI 106362</v>
          </cell>
          <cell r="D1693" t="str">
            <v>CAMINHÃO TOCO, PBT 16.000 KG, CARGA ÚTIL MÁX. 10.830 KG, DIST. ENTRE EIXOS 3,56 M, POTÊNCIA 226 CV, INCLUSIVE PLATAFORMA SOBRE CHASSI, COMPRIMENTO ÚTIL 10 M, LARGURA 2,60 M COM GUINCHO DE ARRASTE E RAMPA COM ACIONAMENTO ELETRO-HIDRÁULICO - CHP DIURNO. AF_11/2025</v>
          </cell>
          <cell r="E1693" t="str">
            <v>CHP</v>
          </cell>
          <cell r="F1693">
            <v>0</v>
          </cell>
        </row>
        <row r="1694">
          <cell r="A1694" t="str">
            <v>SINAPI 106253</v>
          </cell>
          <cell r="D1694" t="str">
            <v>CAMINHÃO TOCO, PBT 23.000 KG, CARGA ÚTIL MÁX. 16.540 KG, DIST. ENTRE EIXOS 4,8 M, POTÊNCIA 256 CV, INCLUSIVE CARROCERIA FIXA ABERTA DE MADEIRA P/ TRANSPORTE GERAL DE CARGA SECA, DIMEN. APROX. 2,6 X 12,50 X 0,50 M - CHI DIURNO. AF_10/2025</v>
          </cell>
          <cell r="E1694" t="str">
            <v>CHI</v>
          </cell>
          <cell r="F1694">
            <v>79.56</v>
          </cell>
        </row>
        <row r="1695">
          <cell r="A1695" t="str">
            <v>SINAPI 106248</v>
          </cell>
          <cell r="D1695" t="str">
            <v>CAMINHÃO TOCO, PBT 23.000 KG, CARGA ÚTIL MÁX. 16.540 KG, DIST. ENTRE EIXOS 4,8 M, POTÊNCIA 256 CV, INCLUSIVE CARROCERIA FIXA ABERTA DE MADEIRA P/ TRANSPORTE GERAL DE CARGA SECA, DIMEN. APROX. 2,6 X 12,50 X 0,50 M - CHP DIURNO. AF_10/2025</v>
          </cell>
          <cell r="E1695" t="str">
            <v>CHP</v>
          </cell>
          <cell r="F1695">
            <v>291.77999999999997</v>
          </cell>
        </row>
        <row r="1696">
          <cell r="A1696" t="str">
            <v>SINAPI 106372</v>
          </cell>
          <cell r="D1696" t="str">
            <v>CAMINHÃO TOCO, PBT 23.000 KG, CARGA ÚTIL MÁX. 16.540 KG, DIST. ENTRE EIXOS 4,80 M, POTÊNCIA 256 CV, INCLUSIVE PLATAFORMA GUINCHO-SOCORRO, COMPRIMENTO ÚTIL 10 M, LARGURA 2,60 M COM GUINCHO DE ARRASTE BASCULANTE - CHI DIURNO. AF_11/2025</v>
          </cell>
          <cell r="E1696" t="str">
            <v>CHI</v>
          </cell>
          <cell r="F1696">
            <v>0</v>
          </cell>
        </row>
        <row r="1697">
          <cell r="A1697" t="str">
            <v>SINAPI 106365</v>
          </cell>
          <cell r="D1697" t="str">
            <v>CAMINHÃO TOCO, PBT 23.000 KG, CARGA ÚTIL MÁX. 16.540 KG, DIST. ENTRE EIXOS 4,80 M, POTÊNCIA 256 CV, INCLUSIVE PLATAFORMA GUINCHO-SOCORRO, COMPRIMENTO ÚTIL 10 M, LARGURA 2,60 M COM GUINCHO DE ARRASTE BASCULANTE - CHP DIURNO. AF_11/2025</v>
          </cell>
          <cell r="E1697" t="str">
            <v>CHP</v>
          </cell>
          <cell r="F1697">
            <v>0</v>
          </cell>
        </row>
        <row r="1698">
          <cell r="A1698" t="str">
            <v>SINAPI 106370</v>
          </cell>
          <cell r="D1698" t="str">
            <v>CAMINHÃO TOCO, PBT 23.000 KG, CARGA ÚTIL MÁX. 16.540 KG, DIST. ENTRE EIXOS 4,80 M, POTÊNCIA 256 CV, INCLUSIVE PLATAFORMA SOBRE CHASSI, COMPRIMENTO ÚTIL 10 M, LARGURA 2,60 M COM GUINCHO DE ARRASTE E RAMPA COM ACIONAMENTO ELETRO-HIDRÁULICO - CHI DIURNO. AF_11/2025</v>
          </cell>
          <cell r="E1698" t="str">
            <v>CHI</v>
          </cell>
          <cell r="F1698">
            <v>0</v>
          </cell>
        </row>
        <row r="1699">
          <cell r="A1699" t="str">
            <v>SINAPI 106363</v>
          </cell>
          <cell r="D1699" t="str">
            <v>CAMINHÃO TOCO, PBT 23.000 KG, CARGA ÚTIL MÁX. 16.540 KG, DIST. ENTRE EIXOS 4,80 M, POTÊNCIA 256 CV, INCLUSIVE PLATAFORMA SOBRE CHASSI, COMPRIMENTO ÚTIL 10 M, LARGURA 2,60 M COM GUINCHO DE ARRASTE E RAMPA COM ACIONAMENTO ELETRO-HIDRÁULICO - CHP DIURNO. AF_11/2025</v>
          </cell>
          <cell r="E1699" t="str">
            <v>CHP</v>
          </cell>
          <cell r="F1699">
            <v>0</v>
          </cell>
        </row>
        <row r="1700">
          <cell r="A1700" t="str">
            <v>SINAPI 5892</v>
          </cell>
          <cell r="D1700" t="str">
            <v>CAMINHÃO TOCO, PESO BRUTO TOTAL 14.300 KG, CARGA ÚTIL MÁXIMA 9590 KG, DISTÂNCIA ENTRE EIXOS 4,76 M, POTÊNCIA 185 CV (NÃO INCLUI CARROCERIA) - CHI DIURNO. AF_06/2014</v>
          </cell>
          <cell r="E1700" t="str">
            <v>CHI</v>
          </cell>
          <cell r="F1700">
            <v>58.13</v>
          </cell>
        </row>
        <row r="1701">
          <cell r="A1701" t="str">
            <v>SINAPI 5890</v>
          </cell>
          <cell r="D1701" t="str">
            <v>CAMINHÃO TOCO, PESO BRUTO TOTAL 14.300 KG, CARGA ÚTIL MÁXIMA 9590 KG, DISTÂNCIA ENTRE EIXOS 4,76 M, POTÊNCIA 185 CV (NÃO INCLUI CARROCERIA) - CHP DIURNO. AF_06/2014</v>
          </cell>
          <cell r="E1701" t="str">
            <v>CHP</v>
          </cell>
          <cell r="F1701">
            <v>202.14</v>
          </cell>
        </row>
        <row r="1702">
          <cell r="A1702" t="str">
            <v>SINAPI 5896</v>
          </cell>
          <cell r="D1702" t="str">
            <v>CAMINHÃO TOCO, PESO BRUTO TOTAL 16.000 KG, CARGA ÚTIL MÁXIMA DE 10.685 KG, DISTÂNCIA ENTRE EIXOS 4,80 M, POTÊNCIA 189 CV EXCLUSIVE CARROCERIA - CHI DIURNO. AF_06/2014</v>
          </cell>
          <cell r="E1702" t="str">
            <v>CHI</v>
          </cell>
          <cell r="F1702">
            <v>60.83</v>
          </cell>
        </row>
        <row r="1703">
          <cell r="A1703" t="str">
            <v>SINAPI 5894</v>
          </cell>
          <cell r="D1703" t="str">
            <v>CAMINHÃO TOCO, PESO BRUTO TOTAL 16.000 KG, CARGA ÚTIL MÁXIMA DE 10.685 KG, DISTÂNCIA ENTRE EIXOS 4,80 M, POTÊNCIA 189 CV EXCLUSIVE CARROCERIA - CHP DIURNO. AF_06/2014</v>
          </cell>
          <cell r="E1703" t="str">
            <v>CHP</v>
          </cell>
          <cell r="F1703">
            <v>210.43</v>
          </cell>
        </row>
        <row r="1704">
          <cell r="A1704" t="str">
            <v>SINAPI 91032</v>
          </cell>
          <cell r="D1704" t="str">
            <v>CAMINHÃO TRUCADO (C/ TERCEIRO EIXO) ELETRÔNICO - POTÊNCIA 231CV - PBT = 22000KG - DIST. ENTRE EIXOS 5170 MM - INCLUI CARROCERIA FIXA ABERTA DE MADEIRA - CHI DIURNO. AF_06/2015</v>
          </cell>
          <cell r="E1704" t="str">
            <v>CHI</v>
          </cell>
          <cell r="F1704">
            <v>69.2</v>
          </cell>
        </row>
        <row r="1705">
          <cell r="A1705" t="str">
            <v>SINAPI 91031</v>
          </cell>
          <cell r="D1705" t="str">
            <v>CAMINHÃO TRUCADO (C/ TERCEIRO EIXO) ELETRÔNICO - POTÊNCIA 231CV - PBT = 22000KG - DIST. ENTRE EIXOS 5170 MM - INCLUI CARROCERIA FIXA ABERTA DE MADEIRA - CHP DIURNO. AF_06/2015</v>
          </cell>
          <cell r="E1705" t="str">
            <v>CHP</v>
          </cell>
          <cell r="F1705">
            <v>257.57</v>
          </cell>
        </row>
        <row r="1706">
          <cell r="A1706" t="str">
            <v>SINAPI 106255</v>
          </cell>
          <cell r="D1706" t="str">
            <v>CAVALO MECÂNICO TRAÇÃO 6X2, PBT COMBINADO 56.000 KG, CAPACIDADE MÁX. TRAÇÃO 66.000 KG, POTÊNCIA 360 CV, INCLUSIVE CARROCERIA FIXA ABERTA DE MADEIRA P/ TRANSPORTE GERAL DE CARGA SECA, DIMEN. APROX. 2,6 X 14,50 X 0,50 M - CHI DIURNO. AF_10/2025</v>
          </cell>
          <cell r="E1706" t="str">
            <v>CHI</v>
          </cell>
          <cell r="F1706">
            <v>0</v>
          </cell>
        </row>
        <row r="1707">
          <cell r="A1707" t="str">
            <v>SINAPI 106250</v>
          </cell>
          <cell r="D1707" t="str">
            <v>CAVALO MECÂNICO TRAÇÃO 6X2, PBT COMBINADO 56.000 KG, CAPACIDADE MÁX. TRAÇÃO 66.000 KG, POTÊNCIA 360 CV, INCLUSIVE CARROCERIA FIXA ABERTA DE MADEIRA P/ TRANSPORTE GERAL DE CARGA SECA, DIMEN. APROX. 2,6 X 14,50 X 0,50 M - CHP DIURNO. AF_10/2025</v>
          </cell>
          <cell r="E1707" t="str">
            <v>CHP</v>
          </cell>
          <cell r="F1707">
            <v>0</v>
          </cell>
        </row>
        <row r="1708">
          <cell r="A1708" t="str">
            <v>SINAPI 106374</v>
          </cell>
          <cell r="D1708" t="str">
            <v>CAVALO MECÂNICO TRAÇÃO 6X2, PBT COMBINADO 56.000 KG, CAPACIDADE MÁX. TRAÇÃO 66.000 KG, POTÊNCIA 360 CV, INCLUSIVE PRANCHA REBAIXADA 3 EIXOS, DIMENSÕES *17,33 X 3,00* M, COM RAMPA DE ACIONAMENTO HIDRÁULICO - CHI DIURNO. AF_11/2025</v>
          </cell>
          <cell r="E1708" t="str">
            <v>CHI</v>
          </cell>
          <cell r="F1708">
            <v>0</v>
          </cell>
        </row>
        <row r="1709">
          <cell r="A1709" t="str">
            <v>SINAPI 106367</v>
          </cell>
          <cell r="D1709" t="str">
            <v>CAVALO MECÂNICO TRAÇÃO 6X2, PBT COMBINADO 56.000 KG, CAPACIDADE MÁX. TRAÇÃO 66.000 KG, POTÊNCIA 360 CV, INCLUSIVE PRANCHA REBAIXADA 3 EIXOS, DIMENSÕES *17,33 X 3,00* M, COM RAMPA DE ACIONAMENTO HIDRÁULICO - CHP DIURNO. AF_11/2025</v>
          </cell>
          <cell r="E1709" t="str">
            <v>CHP</v>
          </cell>
          <cell r="F1709">
            <v>0</v>
          </cell>
        </row>
        <row r="1710">
          <cell r="A1710" t="str">
            <v>SINAPI 106375</v>
          </cell>
          <cell r="D1710" t="str">
            <v>CAVALO MECÂNICO TRAÇÃO 6X2, PBT COMBINADO 56.000 KG, CAPACIDADE MÁX. TRAÇÃO 66.000 KG, POTÊNCIA 360 CV, INCLUSIVE PRANCHA RETA 3 EIXOS, COMPRIMENTO ÚTIL 11,3 M, PESCOÇO DE 3,5 M, LARGURA 3,00 M, COM RAMPA DE ACIONAMENTO HIDRÁULICO - CHI DIURNO. AF_11/2025</v>
          </cell>
          <cell r="E1710" t="str">
            <v>CHI</v>
          </cell>
          <cell r="F1710">
            <v>0</v>
          </cell>
        </row>
        <row r="1711">
          <cell r="A1711" t="str">
            <v>SINAPI 106368</v>
          </cell>
          <cell r="D1711" t="str">
            <v>CAVALO MECÂNICO TRAÇÃO 6X2, PBT COMBINADO 56.000 KG, CAPACIDADE MÁX. TRAÇÃO 66.000 KG, POTÊNCIA 360 CV, INCLUSIVE PRANCHA RETA 3 EIXOS, COMPRIMENTO ÚTIL 11,3 M, PESCOÇO DE 3,5 M, LARGURA 3,00 M, COM RAMPA DE ACIONAMENTO HIDRÁULICO - CHP DIURNO. AF_11/2025</v>
          </cell>
          <cell r="E1711" t="str">
            <v>CHP</v>
          </cell>
          <cell r="F1711">
            <v>0</v>
          </cell>
        </row>
        <row r="1712">
          <cell r="A1712" t="str">
            <v>SINAPI 102817</v>
          </cell>
          <cell r="D1712" t="str">
            <v>CENTRAL DE LAMA BENTONÍTICA (DEPÓSITO DE BENTONITA, MISTURADOR DE ALTA TURBULÊNCIA, SILOS DE ARMAZENAMENTO DE LAMA E ÁGUA, LABORATÓRIO DE CONTROLE DE QUALIDADE DA LAMA) - CHI DIURNO. AF_04/2019</v>
          </cell>
          <cell r="E1712" t="str">
            <v>CHI</v>
          </cell>
          <cell r="F1712">
            <v>0</v>
          </cell>
        </row>
        <row r="1713">
          <cell r="A1713" t="str">
            <v>SINAPI 102816</v>
          </cell>
          <cell r="D1713" t="str">
            <v>CENTRAL DE LAMA BENTONÍTICA (DEPÓSITO DE BENTONITA, MISTURADOR DE ALTA TURBULÊNCIA, SILOS DE ARMAZENAMENTO DE LAMA E ÁGUA, LABORATÓRIO DE CONTROLE DE QUALIDADE DA LAMA) - CHP DIURNO. AF_04/2019</v>
          </cell>
          <cell r="E1713" t="str">
            <v>CHP</v>
          </cell>
          <cell r="F1713">
            <v>0</v>
          </cell>
        </row>
        <row r="1714">
          <cell r="A1714" t="str">
            <v>SINAPI 91534</v>
          </cell>
          <cell r="D1714" t="str">
            <v>COMPACTADOR DE SOLOS DE PERCUSSÃO (SOQUETE) COM MOTOR A GASOLINA 4 TEMPOS, POTÊNCIA 4 CV - CHI DIURNO. AF_08/2015</v>
          </cell>
          <cell r="E1714" t="str">
            <v>CHI</v>
          </cell>
          <cell r="F1714">
            <v>35.53</v>
          </cell>
        </row>
        <row r="1715">
          <cell r="A1715" t="str">
            <v>SINAPI 91533</v>
          </cell>
          <cell r="D1715" t="str">
            <v>COMPACTADOR DE SOLOS DE PERCUSSÃO (SOQUETE) COM MOTOR A GASOLINA 4 TEMPOS, POTÊNCIA 4 CV - CHP DIURNO. AF_08/2015</v>
          </cell>
          <cell r="E1715" t="str">
            <v>CHP</v>
          </cell>
          <cell r="F1715">
            <v>42.56</v>
          </cell>
        </row>
        <row r="1716">
          <cell r="A1716" t="str">
            <v>SINAPI 95265</v>
          </cell>
          <cell r="D1716" t="str">
            <v>COMPACTADOR DE SOLOS DE PERCUSÃO (SOQUETE) COM MOTOR A GASOLINA, POTÊNCIA 3 CV - CHI DIURNO. AF_09/2016</v>
          </cell>
          <cell r="E1716" t="str">
            <v>CHI</v>
          </cell>
          <cell r="F1716">
            <v>0.66</v>
          </cell>
        </row>
        <row r="1717">
          <cell r="A1717" t="str">
            <v>SINAPI 95264</v>
          </cell>
          <cell r="D1717" t="str">
            <v>COMPACTADOR DE SOLOS DE PERCUSÃO (SOQUETE) COM MOTOR A GASOLINA, POTÊNCIA 3 CV - CHP DIURNO. AF_09/2016</v>
          </cell>
          <cell r="E1717" t="str">
            <v>CHP</v>
          </cell>
          <cell r="F1717">
            <v>6.03</v>
          </cell>
        </row>
        <row r="1718">
          <cell r="A1718" t="str">
            <v>SINAPI 90973</v>
          </cell>
          <cell r="D1718" t="str">
            <v>COMPRESSOR DE AR REBOCAVEL, VAZÃO 250 PCM, PRESSAO DE TRABALHO 102 PSI, MOTOR A DIESEL POTÊNCIA 81 CV - CHI DIURNO. AF_06/2015</v>
          </cell>
          <cell r="E1718" t="str">
            <v>CHI</v>
          </cell>
          <cell r="F1718">
            <v>8.93</v>
          </cell>
        </row>
        <row r="1719">
          <cell r="A1719" t="str">
            <v>SINAPI 90972</v>
          </cell>
          <cell r="D1719" t="str">
            <v>COMPRESSOR DE AR REBOCAVEL, VAZÃO 250 PCM, PRESSAO DE TRABALHO 102 PSI, MOTOR A DIESEL POTÊNCIA 81 CV - CHP DIURNO. AF_06/2015</v>
          </cell>
          <cell r="E1719" t="str">
            <v>CHP</v>
          </cell>
          <cell r="F1719">
            <v>76.89</v>
          </cell>
        </row>
        <row r="1720">
          <cell r="A1720" t="str">
            <v>SINAPI 91001</v>
          </cell>
          <cell r="D1720" t="str">
            <v>COMPRESSOR DE AR REBOCAVEL, VAZÃO 400 PCM, PRESSAO DE TRABALHO 102 PSI, MOTOR A DIESEL POTÊNCIA 110 CV - CHI DIURNO. AF_06/2015</v>
          </cell>
          <cell r="E1720" t="str">
            <v>CHI</v>
          </cell>
          <cell r="F1720">
            <v>10.59</v>
          </cell>
        </row>
        <row r="1721">
          <cell r="A1721" t="str">
            <v>SINAPI 90999</v>
          </cell>
          <cell r="D1721" t="str">
            <v>COMPRESSOR DE AR REBOCAVEL, VAZÃO 400 PCM, PRESSAO DE TRABALHO 102 PSI, MOTOR A DIESEL POTÊNCIA 110 CV - CHP DIURNO. AF_06/2015</v>
          </cell>
          <cell r="E1721" t="str">
            <v>CHP</v>
          </cell>
          <cell r="F1721">
            <v>101.39</v>
          </cell>
        </row>
        <row r="1722">
          <cell r="A1722" t="str">
            <v>SINAPI 5954</v>
          </cell>
          <cell r="D1722" t="str">
            <v>COMPRESSOR DE AR REBOCÁVEL, VAZÃO 189 PCM, PRESSÃO EFETIVA DE TRABALHO 102 PSI, MOTOR DIESEL, POTÊNCIA 63 CV - CHI DIURNO. AF_06/2015</v>
          </cell>
          <cell r="E1722" t="str">
            <v>CHI</v>
          </cell>
          <cell r="F1722">
            <v>6.67</v>
          </cell>
        </row>
        <row r="1723">
          <cell r="A1723" t="str">
            <v>SINAPI 5953</v>
          </cell>
          <cell r="D1723" t="str">
            <v>COMPRESSOR DE AR REBOCÁVEL, VAZÃO 189 PCM, PRESSÃO EFETIVA DE TRABALHO 102 PSI, MOTOR DIESEL, POTÊNCIA 63 CV - CHP DIURNO. AF_06/2015</v>
          </cell>
          <cell r="E1723" t="str">
            <v>CHP</v>
          </cell>
          <cell r="F1723">
            <v>59.26</v>
          </cell>
        </row>
        <row r="1724">
          <cell r="A1724" t="str">
            <v>SINAPI 90982</v>
          </cell>
          <cell r="D1724" t="str">
            <v>COMPRESSOR DE AR REBOCÁVEL, VAZÃO 748 PCM, PRESSÃO EFETIVA DE TRABALHO 102 PSI, MOTOR DIESEL, POTÊNCIA 210 CV - CHI DIURNO. AF_06/2015</v>
          </cell>
          <cell r="E1724" t="str">
            <v>CHI</v>
          </cell>
          <cell r="F1724">
            <v>22.69</v>
          </cell>
        </row>
        <row r="1725">
          <cell r="A1725" t="str">
            <v>SINAPI 90979</v>
          </cell>
          <cell r="D1725" t="str">
            <v>COMPRESSOR DE AR REBOCÁVEL, VAZÃO 748 PCM, PRESSÃO EFETIVA DE TRABALHO 102 PSI, MOTOR DIESEL, POTÊNCIA 210 CV - CHP DIURNO. AF_06/2015</v>
          </cell>
          <cell r="E1725" t="str">
            <v>CHP</v>
          </cell>
          <cell r="F1725">
            <v>198.55</v>
          </cell>
        </row>
        <row r="1726">
          <cell r="A1726" t="str">
            <v>SINAPI 90965</v>
          </cell>
          <cell r="D1726" t="str">
            <v>COMPRESSOR DE AR REBOCÁVEL, VAZÃO 89 PCM, PRESSÃO EFETIVA DE TRABALHO 102 PSI, MOTOR DIESEL, POTÊNCIA 20 CV - CHI DIURNO. AF_06/2015</v>
          </cell>
          <cell r="E1726" t="str">
            <v>CHI</v>
          </cell>
          <cell r="F1726">
            <v>8.9</v>
          </cell>
        </row>
        <row r="1727">
          <cell r="A1727" t="str">
            <v>SINAPI 90964</v>
          </cell>
          <cell r="D1727" t="str">
            <v>COMPRESSOR DE AR REBOCÁVEL, VAZÃO 89 PCM, PRESSÃO EFETIVA DE TRABALHO 102 PSI, MOTOR DIESEL, POTÊNCIA 20 CV - CHP DIURNO. AF_06/2015</v>
          </cell>
          <cell r="E1727" t="str">
            <v>CHP</v>
          </cell>
          <cell r="F1727">
            <v>32.29</v>
          </cell>
        </row>
        <row r="1728">
          <cell r="A1728" t="str">
            <v>SINAPI 102970</v>
          </cell>
          <cell r="D1728" t="str">
            <v>COMPRESSOR DE AR, VAZAO DE 10 PCM, RESERVATORIO 100 L, PRESSAO DE TRABALHO ENTRE 6,9 E 9,7 BAR POTENCIA 2 HP, TENSAO 110/220 V - CHI DIURNO. AF_05/2023</v>
          </cell>
          <cell r="E1728" t="str">
            <v>CHI</v>
          </cell>
          <cell r="F1728">
            <v>0.22</v>
          </cell>
        </row>
        <row r="1729">
          <cell r="A1729" t="str">
            <v>SINAPI 102971</v>
          </cell>
          <cell r="D1729" t="str">
            <v>COMPRESSOR DE AR, VAZAO DE 10 PCM, RESERVATORIO 100 L, PRESSAO DE TRABALHO ENTRE 6,9 E 9,7 BAR, POTENCIA 2 HP, TENSAO 110/220 V - CHP DIURNO. AF_05/2023</v>
          </cell>
          <cell r="E1729" t="str">
            <v>CHP</v>
          </cell>
          <cell r="F1729">
            <v>0.55000000000000004</v>
          </cell>
        </row>
        <row r="1730">
          <cell r="A1730" t="str">
            <v>SINAPI 102822</v>
          </cell>
          <cell r="D1730" t="str">
            <v>CONJUNTO CILINDRO E BOMBA HIDRÁULICA PARA PROTENSÃO DE MONOBARRAS PARA TIRANTES, ESFORÇO MÁXIMO DE 30 TONELADAS - CHI DIURNO. AF_05/2023</v>
          </cell>
          <cell r="E1730" t="str">
            <v>CHI</v>
          </cell>
          <cell r="F1730">
            <v>0</v>
          </cell>
        </row>
        <row r="1731">
          <cell r="A1731" t="str">
            <v>SINAPI 102821</v>
          </cell>
          <cell r="D1731" t="str">
            <v>CONJUNTO CILINDRO E BOMBA HIDRÁULICA PARA PROTENSÃO DE MONOBARRAS PARA TIRANTES, ESFORÇO MÁXIMO DE 30 TONELADAS - CHP DIURNO. AF_05/2023</v>
          </cell>
          <cell r="E1731" t="str">
            <v>CHP</v>
          </cell>
          <cell r="F1731">
            <v>0</v>
          </cell>
        </row>
        <row r="1732">
          <cell r="A1732" t="str">
            <v>SINAPI 102828</v>
          </cell>
          <cell r="D1732" t="str">
            <v>CONJUNTO MACACO E BOMBA HIDRÁULICA PARA PROTENSAO DE CORDOALHAS, ESFORÇO MAXIMO DE 115 TONELADAS - CHI DIURNO. AF_05/2023</v>
          </cell>
          <cell r="E1732" t="str">
            <v>CHI</v>
          </cell>
          <cell r="F1732">
            <v>0</v>
          </cell>
        </row>
        <row r="1733">
          <cell r="A1733" t="str">
            <v>SINAPI 102827</v>
          </cell>
          <cell r="D1733" t="str">
            <v>CONJUNTO MACACO E BOMBA HIDRÁULICA PARA PROTENSAO DE CORDOALHAS, ESFORÇO MAXIMO DE 115 TONELADAS - CHP DIURNO. AF_05/2023</v>
          </cell>
          <cell r="E1733" t="str">
            <v>CHP</v>
          </cell>
          <cell r="F1733">
            <v>0</v>
          </cell>
        </row>
        <row r="1734">
          <cell r="A1734" t="str">
            <v>SINAPI 103939</v>
          </cell>
          <cell r="D1734" t="str">
            <v>CONJUNTO MACACO HIDRÁULICO E CENTRAL DE BOMBEAMENTO MOTORIZADO 1,8 KW PARA PROTENSÃO DE MONOCABOS PARA CONCRETO PROTENDIDO, ESFORÇO MÁXIMO DE 20 TONELADAS - CHI DIURNO. AF_05/2022</v>
          </cell>
          <cell r="E1734" t="str">
            <v>CHI</v>
          </cell>
          <cell r="F1734">
            <v>0</v>
          </cell>
        </row>
        <row r="1735">
          <cell r="A1735" t="str">
            <v>SINAPI 103938</v>
          </cell>
          <cell r="D1735" t="str">
            <v>CONJUNTO MACACO HIDRÁULICO E CENTRAL DE BOMBEAMENTO MOTORIZADO 1,8 KW PARA PROTENSÃO DE MONOCABOS PARA CONCRETO PROTENDIDO, ESFORÇO MÁXIMO DE 20 TONELADAS - CHP DIURNO. AF_05/2022</v>
          </cell>
          <cell r="E1735" t="str">
            <v>CHP</v>
          </cell>
          <cell r="F1735">
            <v>0</v>
          </cell>
        </row>
        <row r="1736">
          <cell r="A1736" t="str">
            <v>SINAPI 103945</v>
          </cell>
          <cell r="D1736" t="str">
            <v>CONJUNTO MACACO HIDRÁULICO E CENTRAL DE BOMBEAMENTO MOTORIZADO 1,8 KW PARA PROTENSÃO DE MONOCABOS PARA CONCRETO PROTENDIDO, ESFORÇO MÁXIMO DE 30 TONELADAS - CHI DIURNO. AF_05/2022</v>
          </cell>
          <cell r="E1736" t="str">
            <v>CHI</v>
          </cell>
          <cell r="F1736">
            <v>0</v>
          </cell>
        </row>
        <row r="1737">
          <cell r="A1737" t="str">
            <v>SINAPI 103944</v>
          </cell>
          <cell r="D1737" t="str">
            <v>CONJUNTO MACACO HIDRÁULICO E CENTRAL DE BOMBEAMENTO MOTORIZADO 1,8 KW PARA PROTENSÃO DE MONOCABOS PARA CONCRETO PROTENDIDO, ESFORÇO MÁXIMO DE 30 TONELADAS - CHP DIURNO. AF_05/2022</v>
          </cell>
          <cell r="E1737" t="str">
            <v>CHP</v>
          </cell>
          <cell r="F1737">
            <v>0</v>
          </cell>
        </row>
        <row r="1738">
          <cell r="A1738" t="str">
            <v>SINAPI 106416</v>
          </cell>
          <cell r="D1738" t="str">
            <v>CORTADEIRA HIDRÁULICA DE VERGALHÃO, PARA AÇO DE DIÂMETRO ATÉ 50 MM, MOTOR ELÉTRICO TRIFÁSICO, POTÊNCIA DE 5,5 HP A 7,5 HP - CHI DIURNO. AF_12/2025</v>
          </cell>
          <cell r="E1738" t="str">
            <v>CHI</v>
          </cell>
          <cell r="F1738">
            <v>13.02</v>
          </cell>
        </row>
        <row r="1739">
          <cell r="A1739" t="str">
            <v>SINAPI 106414</v>
          </cell>
          <cell r="D1739" t="str">
            <v>CORTADEIRA HIDRÁULICA DE VERGALHÃO, PARA AÇO DE DIÂMETRO ATÉ 50 MM, MOTOR ELÉTRICO TRIFÁSICO, POTÊNCIA DE 5,5 HP A 7,5 HP - CHP DIURNO. AF_12/2025</v>
          </cell>
          <cell r="E1739" t="str">
            <v>CHP</v>
          </cell>
          <cell r="F1739">
            <v>25.05</v>
          </cell>
        </row>
        <row r="1740">
          <cell r="A1740" t="str">
            <v>SINAPI 91285</v>
          </cell>
          <cell r="D1740" t="str">
            <v>CORTADORA DE PISO COM MOTOR 4 TEMPOS A GASOLINA, POTÊNCIA DE 13 HP, COM DISCO DE CORTE DIAMANTADO SEGMENTADO PARA CONCRETO, DIÂMETRO DE 350 MM, FURO DE 1" (14 X 1") - CHI DIURNO. AF_08/2015</v>
          </cell>
          <cell r="E1740" t="str">
            <v>CHI</v>
          </cell>
          <cell r="F1740">
            <v>0.53</v>
          </cell>
        </row>
        <row r="1741">
          <cell r="A1741" t="str">
            <v>SINAPI 91283</v>
          </cell>
          <cell r="D1741" t="str">
            <v>CORTADORA DE PISO COM MOTOR 4 TEMPOS A GASOLINA, POTÊNCIA DE 13 HP, COM DISCO DE CORTE DIAMANTADO SEGMENTADO PARA CONCRETO, DIÂMETRO DE 350 MM, FURO DE 1" (14 X 1") - CHP DIURNO. AF_08/2015</v>
          </cell>
          <cell r="E1741" t="str">
            <v>CHP</v>
          </cell>
          <cell r="F1741">
            <v>9.82</v>
          </cell>
        </row>
        <row r="1742">
          <cell r="A1742" t="str">
            <v>SINAPI 95283</v>
          </cell>
          <cell r="D1742" t="str">
            <v>DESEMPENADEIRA DE CONCRETO, PESO DE 78 KG, 4 PÁS, MOTOR A GASOLINA, POTÊNCIA 5,5 HP - CHI DIURNO. AF_05/2023</v>
          </cell>
          <cell r="E1742" t="str">
            <v>CHI</v>
          </cell>
          <cell r="F1742">
            <v>0.88</v>
          </cell>
        </row>
        <row r="1743">
          <cell r="A1743" t="str">
            <v>SINAPI 95282</v>
          </cell>
          <cell r="D1743" t="str">
            <v>DESEMPENADEIRA DE CONCRETO, PESO DE 78 KG, 4 PÁS, MOTOR A GASOLINA, POTÊNCIA 5,5 HP - CHP DIURNO. AF_05/2023</v>
          </cell>
          <cell r="E1743" t="str">
            <v>CHP</v>
          </cell>
          <cell r="F1743">
            <v>10.28</v>
          </cell>
        </row>
        <row r="1744">
          <cell r="A1744" t="str">
            <v>SINAPI 95128</v>
          </cell>
          <cell r="D1744" t="str">
            <v>DISTRIBUIDOR DE AGREGADOS AUTOPROPELIDO, CAP 3 M3, A DIESEL, POTÊNCIA 176CV - CHI DIURNO. AF_07/2016</v>
          </cell>
          <cell r="E1744" t="str">
            <v>CHI</v>
          </cell>
          <cell r="F1744">
            <v>63.02</v>
          </cell>
        </row>
        <row r="1745">
          <cell r="A1745" t="str">
            <v>SINAPI 95127</v>
          </cell>
          <cell r="D1745" t="str">
            <v>DISTRIBUIDOR DE AGREGADOS AUTOPROPELIDO, CAP 3 M3, A DIESEL, POTÊNCIA 176CV - CHP DIURNO. AF_07/2016</v>
          </cell>
          <cell r="E1745" t="str">
            <v>CHP</v>
          </cell>
          <cell r="F1745">
            <v>230.41</v>
          </cell>
        </row>
        <row r="1746">
          <cell r="A1746" t="str">
            <v>SINAPI 92044</v>
          </cell>
          <cell r="D1746" t="str">
            <v>DISTRIBUIDOR DE AGREGADOS REBOCAVEL, CAPACIDADE 1,9 M³, LARGURA DE TRABALHO 3,66 M - CHI DIURNO. AF_11/2015</v>
          </cell>
          <cell r="E1746" t="str">
            <v>CHI</v>
          </cell>
          <cell r="F1746">
            <v>9.4499999999999993</v>
          </cell>
        </row>
        <row r="1747">
          <cell r="A1747" t="str">
            <v>SINAPI 92043</v>
          </cell>
          <cell r="D1747" t="str">
            <v>DISTRIBUIDOR DE AGREGADOS REBOCAVEL, CAPACIDADE 1,9 M³, LARGURA DE TRABALHO 3,66 M - CHP DIURNO. AF_11/2015</v>
          </cell>
          <cell r="E1747" t="str">
            <v>CHP</v>
          </cell>
          <cell r="F1747">
            <v>15.98</v>
          </cell>
        </row>
        <row r="1748">
          <cell r="A1748" t="str">
            <v>SINAPI 106417</v>
          </cell>
          <cell r="D1748" t="str">
            <v>DOBRADEIRA ELETROMECÂNICA DE VERGALHÃO, PARA AÇO DE DIÂMETRO ATÉ 1 1/2", MOTOR ELÉTRICO TRIFÁSICO, POTÊNCIA DE 3 HP ATÉ 5 HP- CHI DIURNO. AF_12/2025</v>
          </cell>
          <cell r="E1748" t="str">
            <v>CHI</v>
          </cell>
          <cell r="F1748">
            <v>7.42</v>
          </cell>
        </row>
        <row r="1749">
          <cell r="A1749" t="str">
            <v>SINAPI 106415</v>
          </cell>
          <cell r="D1749" t="str">
            <v>DOBRADEIRA ELETROMECÂNICA DE VERGALHÃO, PARA AÇO DE DIÂMETRO ATÉ 1 1/2", MOTOR ELÉTRICO TRIFÁSICO, POTÊNCIA DE 3 HP ATÉ 5 HP- CHP DIURNO. AF_12/2025</v>
          </cell>
          <cell r="E1749" t="str">
            <v>CHP</v>
          </cell>
          <cell r="F1749">
            <v>15.9</v>
          </cell>
        </row>
        <row r="1750">
          <cell r="A1750" t="str">
            <v>SINAPI 102834</v>
          </cell>
          <cell r="D1750" t="str">
            <v>DOBRADEIRA TDC, ESPESSURA 1,5MM - CHI DIURNO. AF_05/2023</v>
          </cell>
          <cell r="E1750" t="str">
            <v>CHI</v>
          </cell>
          <cell r="F1750">
            <v>0</v>
          </cell>
        </row>
        <row r="1751">
          <cell r="A1751" t="str">
            <v>SINAPI 102833</v>
          </cell>
          <cell r="D1751" t="str">
            <v>DOBRADEIRA TDC, ESPESSURA 1,5MM - CHP DIURNO. AF_05/2023</v>
          </cell>
          <cell r="E1751" t="str">
            <v>CHP</v>
          </cell>
          <cell r="F1751">
            <v>0</v>
          </cell>
        </row>
        <row r="1752">
          <cell r="A1752" t="str">
            <v>SINAPI 92119</v>
          </cell>
          <cell r="D1752" t="str">
            <v>DOSADOR DE AREIA, CAPACIDADE DE 26 LITROS - CHI DIURNO. AF_05/2023</v>
          </cell>
          <cell r="E1752" t="str">
            <v>CHI</v>
          </cell>
          <cell r="F1752">
            <v>0.35</v>
          </cell>
        </row>
        <row r="1753">
          <cell r="A1753" t="str">
            <v>SINAPI 92118</v>
          </cell>
          <cell r="D1753" t="str">
            <v>DOSADOR DE AREIA, CAPACIDADE DE 26 LITROS - CHP DIURNO. AF_05/2023</v>
          </cell>
          <cell r="E1753" t="str">
            <v>CHP</v>
          </cell>
          <cell r="F1753">
            <v>0.55000000000000004</v>
          </cell>
        </row>
        <row r="1754">
          <cell r="A1754" t="str">
            <v>SINAPI 102917</v>
          </cell>
          <cell r="D1754" t="str">
            <v>ENCERADEIRA INDUSTRIAL, 400 MM, 220V, 1 HP - CHI DIURNO. AF_05/2023</v>
          </cell>
          <cell r="E1754" t="str">
            <v>CHI</v>
          </cell>
          <cell r="F1754">
            <v>0</v>
          </cell>
        </row>
        <row r="1755">
          <cell r="A1755" t="str">
            <v>SINAPI 102916</v>
          </cell>
          <cell r="D1755" t="str">
            <v>ENCERADEIRA INDUSTRIAL, 400 MM, 220V, 1 HP - CHP DIURNO. AF_05/2023</v>
          </cell>
          <cell r="E1755" t="str">
            <v>CHP</v>
          </cell>
          <cell r="F1755">
            <v>0</v>
          </cell>
        </row>
        <row r="1756">
          <cell r="A1756" t="str">
            <v>SINAPI 95721</v>
          </cell>
          <cell r="D1756" t="str">
            <v>ESCAVADEIRA HIDRAULICA SOBRE ESTEIRA, EQUIPADA COM CLAMSHELL, COM CAPACIDADE DA CAÇAMBA ENTRE 1,20 E 1,50 M3, PESO OPERACIONAL ENTRE 20,00 E 22,00 TON, POTENCIA LIQUIDA ENTRE 150 E 160 HP - CHI DIURNO. AF_11/2016</v>
          </cell>
          <cell r="E1756" t="str">
            <v>CHI</v>
          </cell>
          <cell r="F1756">
            <v>115.11</v>
          </cell>
        </row>
        <row r="1757">
          <cell r="A1757" t="str">
            <v>SINAPI 95720</v>
          </cell>
          <cell r="D1757" t="str">
            <v>ESCAVADEIRA HIDRAULICA SOBRE ESTEIRA, EQUIPADA COM CLAMSHELL, COM CAPACIDADE DA CAÇAMBA ENTRE 1,20 E 1,50 M3, PESO OPERACIONAL ENTRE 20,00 E 22,00 TON, POTENCIA LIQUIDA ENTRE 150 E 160 HP - CHP DIURNO. AF_11/2016</v>
          </cell>
          <cell r="E1757" t="str">
            <v>CHP</v>
          </cell>
          <cell r="F1757">
            <v>279.69</v>
          </cell>
        </row>
        <row r="1758">
          <cell r="A1758" t="str">
            <v>SINAPI 104717</v>
          </cell>
          <cell r="D1758" t="str">
            <v>ESCAVADEIRA HIDRÁULICA DE BRAÇO LONGO (LONGO ALCANCE) SOBRE ESTEIRAS, CAÇAMBA 0,52 M3, PESO OPERACIONAL 24 T, POTÊNCIA LÍQUIDA 155 HP - CHI DIURNO. AF_06/2023</v>
          </cell>
          <cell r="E1758" t="str">
            <v>CHI</v>
          </cell>
          <cell r="F1758">
            <v>110.44</v>
          </cell>
        </row>
        <row r="1759">
          <cell r="A1759" t="str">
            <v>SINAPI 104716</v>
          </cell>
          <cell r="D1759" t="str">
            <v>ESCAVADEIRA HIDRÁULICA DE BRAÇO LONGO (LONGO ALCANCE) SOBRE ESTEIRAS, CAÇAMBA 0,52 M3, PESO OPERACIONAL 24 T, POTÊNCIA LÍQUIDA 155 HP - CHP DIURNO. AF_06/2023</v>
          </cell>
          <cell r="E1759" t="str">
            <v>CHP</v>
          </cell>
          <cell r="F1759">
            <v>270.41000000000003</v>
          </cell>
        </row>
        <row r="1760">
          <cell r="A1760" t="str">
            <v>SINAPI 106399</v>
          </cell>
          <cell r="D1760" t="str">
            <v>ESCAVADEIRA HIDRÁULICA SOBRE ESTEIRA, PESO OPERACIONAL 21,00 T, POTÊNCIA NOMINAL 155 HP, COM MARTELO VIBRATÓRIO HIDRÁULICO *1200 A 2200* KG - CHI DIURNO. AF_11/2025</v>
          </cell>
          <cell r="E1760" t="str">
            <v>CHI</v>
          </cell>
          <cell r="F1760">
            <v>0</v>
          </cell>
        </row>
        <row r="1761">
          <cell r="A1761" t="str">
            <v>SINAPI 106398</v>
          </cell>
          <cell r="D1761" t="str">
            <v>ESCAVADEIRA HIDRÁULICA SOBRE ESTEIRA, PESO OPERACIONAL 21,00 T, POTÊNCIA NOMINAL 155 HP, COM MARTELO VIBRATÓRIO HIDRÁULICO *1200 A 2200* KG - CHP DIURNO. AF_11/2025</v>
          </cell>
          <cell r="E1761" t="str">
            <v>CHP</v>
          </cell>
          <cell r="F1761">
            <v>0</v>
          </cell>
        </row>
        <row r="1762">
          <cell r="A1762" t="str">
            <v>SINAPI 106405</v>
          </cell>
          <cell r="D1762" t="str">
            <v>ESCAVADEIRA HIDRÁULICA SOBRE ESTEIRA, PESO OPERACIONAL 21,00 T, POTÊNCIA NOMINAL 155 HP, COM TORRE DE CRAVAÇÃO PARA EXECUÇÃO DE GEODRENO VERTICAL, LANÇA DE 32 M, PARA DRENO FIBROQUÍMICO DE LARGURA PADRÃO (100 MM) - CHI DIURNO. AF_12/2025</v>
          </cell>
          <cell r="E1762" t="str">
            <v>CHI</v>
          </cell>
          <cell r="F1762">
            <v>0</v>
          </cell>
        </row>
        <row r="1763">
          <cell r="A1763" t="str">
            <v>SINAPI 106404</v>
          </cell>
          <cell r="D1763" t="str">
            <v>ESCAVADEIRA HIDRÁULICA SOBRE ESTEIRA, PESO OPERACIONAL 21,00 T, POTÊNCIA NOMINAL 155 HP, COM TORRE DE CRAVAÇÃO PARA EXECUÇÃO DE GEODRENO VERTICAL, LANÇA DE 32 M, PARA DRENO FIBROQUÍMICO DE LARGURA PADRÃO (100 MM)- CHP DIURNO. AF_12/2025</v>
          </cell>
          <cell r="E1763" t="str">
            <v>CHP</v>
          </cell>
          <cell r="F1763">
            <v>0</v>
          </cell>
        </row>
        <row r="1764">
          <cell r="A1764" t="str">
            <v>SINAPI 102899</v>
          </cell>
          <cell r="D1764" t="str">
            <v>ESCAVADEIRA HIDRÁULICA SOBRE ESTEIRA, PESO OPERACIONAL ENTRE 22,00 E 23,50 T, POTÊNCIA NOMINAL 139 HP, COM MARTELO ROMPEDOR HIDRÁULICO 1700 KG - CHI DIURNO. AF_04/2019</v>
          </cell>
          <cell r="E1764" t="str">
            <v>CHI</v>
          </cell>
          <cell r="F1764">
            <v>0</v>
          </cell>
        </row>
        <row r="1765">
          <cell r="A1765" t="str">
            <v>SINAPI 102898</v>
          </cell>
          <cell r="D1765" t="str">
            <v>ESCAVADEIRA HIDRÁULICA SOBRE ESTEIRA, PESO OPERACIONAL ENTRE 22,00 E 23,50 T, POTÊNCIA NOMINAL 139 HP, COM MARTELO ROMPEDOR HIDRÁULICO 1700 KG - CHP DIURNO. AF_04/2019</v>
          </cell>
          <cell r="E1765" t="str">
            <v>CHP</v>
          </cell>
          <cell r="F1765">
            <v>0</v>
          </cell>
        </row>
        <row r="1766">
          <cell r="A1766" t="str">
            <v>SINAPI 5632</v>
          </cell>
          <cell r="D1766" t="str">
            <v>ESCAVADEIRA HIDRÁULICA SOBRE ESTEIRAS, CAÇAMBA 0,80 M3, PESO OPERACIONAL 17 T, POTENCIA BRUTA 111 HP - CHI DIURNO. AF_06/2014</v>
          </cell>
          <cell r="E1766" t="str">
            <v>CHI</v>
          </cell>
          <cell r="F1766">
            <v>93.52</v>
          </cell>
        </row>
        <row r="1767">
          <cell r="A1767" t="str">
            <v>SINAPI 5631</v>
          </cell>
          <cell r="D1767" t="str">
            <v>ESCAVADEIRA HIDRÁULICA SOBRE ESTEIRAS, CAÇAMBA 0,80 M3, PESO OPERACIONAL 17 T, POTENCIA BRUTA 111 HP - CHP DIURNO. AF_06/2014</v>
          </cell>
          <cell r="E1767" t="str">
            <v>CHP</v>
          </cell>
          <cell r="F1767">
            <v>211.88</v>
          </cell>
        </row>
        <row r="1768">
          <cell r="A1768" t="str">
            <v>SINAPI 88908</v>
          </cell>
          <cell r="D1768" t="str">
            <v>ESCAVADEIRA HIDRÁULICA SOBRE ESTEIRAS, CAÇAMBA 1,20 M3, PESO OPERACIONAL 21 T, POTÊNCIA BRUTA 155 HP - CHI DIURNO. AF_06/2014</v>
          </cell>
          <cell r="E1768" t="str">
            <v>CHI</v>
          </cell>
          <cell r="F1768">
            <v>100.9</v>
          </cell>
        </row>
        <row r="1769">
          <cell r="A1769" t="str">
            <v>SINAPI 88907</v>
          </cell>
          <cell r="D1769" t="str">
            <v>ESCAVADEIRA HIDRÁULICA SOBRE ESTEIRAS, CAÇAMBA 1,20 M3, PESO OPERACIONAL 21 T, POTÊNCIA BRUTA 155 HP - CHP DIURNO. AF_06/2014</v>
          </cell>
          <cell r="E1769" t="str">
            <v>CHP</v>
          </cell>
          <cell r="F1769">
            <v>251.44</v>
          </cell>
        </row>
        <row r="1770">
          <cell r="A1770" t="str">
            <v>SINAPI 5911</v>
          </cell>
          <cell r="D1770" t="str">
            <v>ESPARGIDOR DE ASFALTO PRESSURIZADO COM TANQUE DE 2500 L, REBOCÁVEL COM MOTOR A GASOLINA POTÊNCIA 3,4 HP - CHI DIURNO. AF_07/2014</v>
          </cell>
          <cell r="E1770" t="str">
            <v>CHI</v>
          </cell>
          <cell r="F1770">
            <v>28.41</v>
          </cell>
        </row>
        <row r="1771">
          <cell r="A1771" t="str">
            <v>SINAPI 5909</v>
          </cell>
          <cell r="D1771" t="str">
            <v>ESPARGIDOR DE ASFALTO PRESSURIZADO COM TANQUE DE 2500 L, REBOCÁVEL COM MOTOR A GASOLINA POTÊNCIA 3,4 HP - CHP DIURNO. AF_07/2014</v>
          </cell>
          <cell r="E1771" t="str">
            <v>CHP</v>
          </cell>
          <cell r="F1771">
            <v>36.909999999999997</v>
          </cell>
        </row>
        <row r="1772">
          <cell r="A1772" t="str">
            <v>SINAPI 91486</v>
          </cell>
          <cell r="D1772" t="str">
            <v>ESPARGIDOR DE ASFALTO PRESSURIZADO, TANQUE 6 M3 COM ISOLAÇÃO TÉRMICA, AQUECIDO COM 2 MAÇARICOS, COM BARRA ESPARGIDORA 3,60 M, MONTADO SOBRE CAMINHÃO TOCO, PBT 14.300 KG, POTÊNCIA 185 CV - CHI DIURNO. AF_05/2023</v>
          </cell>
          <cell r="E1772" t="str">
            <v>CHI</v>
          </cell>
          <cell r="F1772">
            <v>72.3</v>
          </cell>
        </row>
        <row r="1773">
          <cell r="A1773" t="str">
            <v>SINAPI 83362</v>
          </cell>
          <cell r="D1773" t="str">
            <v>ESPARGIDOR DE ASFALTO PRESSURIZADO, TANQUE 6 M3 COM ISOLAÇÃO TÉRMICA, AQUECIDO COM 2 MAÇARICOS, COM BARRA ESPARGIDORA 3,60 M, MONTADO SOBRE CAMINHÃO TOCO, PBT 14.300 KG, POTÊNCIA 185 CV - CHP DIURNO. AF_05/2023</v>
          </cell>
          <cell r="E1773" t="str">
            <v>CHP</v>
          </cell>
          <cell r="F1773">
            <v>267.95</v>
          </cell>
        </row>
        <row r="1774">
          <cell r="A1774" t="str">
            <v>SINAPI 102839</v>
          </cell>
          <cell r="D1774" t="str">
            <v>ESTABILIZADOR DE LINHA E PRESSÃO, CAPACIDADE DE 120 BAR, COM MANÔMETRO DE LEITURA, REGISTRO DE 1 COM RETORNO E LINHA - CHI DIURNO. AF_05/2023</v>
          </cell>
          <cell r="E1774" t="str">
            <v>CHI</v>
          </cell>
          <cell r="F1774">
            <v>0</v>
          </cell>
        </row>
        <row r="1775">
          <cell r="A1775" t="str">
            <v>SINAPI 102838</v>
          </cell>
          <cell r="D1775" t="str">
            <v>ESTABILIZADOR DE LINHA E PRESSÃO, CAPACIDADE DE 120 BAR, COM MANÔMETRO DE LEITURA, REGISTRO DE 1 COM RETORNO E LINHA - CHP DIURNO. AF_05/2023</v>
          </cell>
          <cell r="E1775" t="str">
            <v>CHP</v>
          </cell>
          <cell r="F1775">
            <v>0</v>
          </cell>
        </row>
        <row r="1776">
          <cell r="A1776" t="str">
            <v>SINAPI 89235</v>
          </cell>
          <cell r="D1776" t="str">
            <v>FRESADORA DE ASFALTO A FRIO SOBRE RODAS, LARGURA FRESAGEM DE 1,0 M, POTÊNCIA 208 HP - CHI DIURNO. AF_11/2014</v>
          </cell>
          <cell r="E1776" t="str">
            <v>CHI</v>
          </cell>
          <cell r="F1776">
            <v>169.91</v>
          </cell>
        </row>
        <row r="1777">
          <cell r="A1777" t="str">
            <v>SINAPI 89234</v>
          </cell>
          <cell r="D1777" t="str">
            <v>FRESADORA DE ASFALTO A FRIO SOBRE RODAS, LARGURA FRESAGEM DE 1,0 M, POTÊNCIA 208 HP - CHP DIURNO. AF_11/2014</v>
          </cell>
          <cell r="E1777" t="str">
            <v>CHP</v>
          </cell>
          <cell r="F1777">
            <v>523.22</v>
          </cell>
        </row>
        <row r="1778">
          <cell r="A1778" t="str">
            <v>SINAPI 89243</v>
          </cell>
          <cell r="D1778" t="str">
            <v>FRESADORA DE ASFALTO A FRIO SOBRE RODAS, LARGURA FRESAGEM DE 2,0 M, POTÊNCIA 550 HP - CHI DIURNO. AF_11/2014</v>
          </cell>
          <cell r="E1778" t="str">
            <v>CHI</v>
          </cell>
          <cell r="F1778">
            <v>355.99</v>
          </cell>
        </row>
        <row r="1779">
          <cell r="A1779" t="str">
            <v>SINAPI 89242</v>
          </cell>
          <cell r="D1779" t="str">
            <v>FRESADORA DE ASFALTO A FRIO SOBRE RODAS, LARGURA FRESAGEM DE 2,0 M, POTÊNCIA 550 HP - CHP DIURNO. AF_11/2014</v>
          </cell>
          <cell r="E1779" t="str">
            <v>CHP</v>
          </cell>
          <cell r="F1779">
            <v>1231.6400000000001</v>
          </cell>
        </row>
        <row r="1780">
          <cell r="A1780" t="str">
            <v>SINAPI 102935</v>
          </cell>
          <cell r="D1780" t="str">
            <v>FURADEIRA ELETROMAGNÉTICA, VELOCIDADE (SEM CARGA/ COM CARGA) 450/ 270 RPM, ESPESSURA MÁXIMA DA CHAPA A SER FURADA 50 MM, PORÇA DE ADESÃO MAGNÉTICA 17000 N, POTÊNCIA 1100 W, ALIMENTÇÃO 220 - 60 HZ, MONOFÁSICA - CHI DIURNO. AF_08/2019</v>
          </cell>
          <cell r="E1780" t="str">
            <v>CHI</v>
          </cell>
          <cell r="F1780">
            <v>0</v>
          </cell>
        </row>
        <row r="1781">
          <cell r="A1781" t="str">
            <v>SINAPI 102934</v>
          </cell>
          <cell r="D1781" t="str">
            <v>FURADEIRA ELETROMAGNÉTICA, VELOCIDADE (SEM CARGA/ COM CARGA) 450/ 270 RPM, ESPESSURA MÁXIMA DA CHAPA A SER FURADA 50 MM, PORÇA DE ADESÃO MAGNÉTICA 17000 N, POTÊNCIA 1100 W, ALIMENTÇÃO 220 - 60 HZ, MONOFÁSICA - CHP DIURNO. AF_08/2019</v>
          </cell>
          <cell r="E1781" t="str">
            <v>CHP</v>
          </cell>
          <cell r="F1781">
            <v>0</v>
          </cell>
        </row>
        <row r="1782">
          <cell r="A1782" t="str">
            <v>SINAPI 93416</v>
          </cell>
          <cell r="D1782" t="str">
            <v>GERADOR PORTÁTIL MONOFÁSICO, POTÊNCIA 5500 VA, MOTOR A GASOLINA, POTÊNCIA DO MOTOR 13 CV - CHI DIURNO. AF_03/2016</v>
          </cell>
          <cell r="E1782" t="str">
            <v>CHI</v>
          </cell>
          <cell r="F1782">
            <v>0.51</v>
          </cell>
        </row>
        <row r="1783">
          <cell r="A1783" t="str">
            <v>SINAPI 93415</v>
          </cell>
          <cell r="D1783" t="str">
            <v>GERADOR PORTÁTIL MONOFÁSICO, POTÊNCIA 5500 VA, MOTOR A GASOLINA, POTÊNCIA DO MOTOR 13 CV - CHP DIURNO. AF_03/2016</v>
          </cell>
          <cell r="E1783" t="str">
            <v>CHP</v>
          </cell>
          <cell r="F1783">
            <v>11.84</v>
          </cell>
        </row>
        <row r="1784">
          <cell r="A1784" t="str">
            <v>SINAPI 5689</v>
          </cell>
          <cell r="D1784" t="str">
            <v>GRADE DE DISCO CONTROLE REMOTO REBOCÁVEL, COM 24 DISCOS 24 X 6 MM COM PNEUS PARA TRANSPORTE - CHP DIURNO. AF_06/2014</v>
          </cell>
          <cell r="E1784" t="str">
            <v>CHP</v>
          </cell>
          <cell r="F1784">
            <v>6.32</v>
          </cell>
        </row>
        <row r="1785">
          <cell r="A1785" t="str">
            <v>SINAPI 5690</v>
          </cell>
          <cell r="D1785" t="str">
            <v>GRADE DE DISCO CONTROLE REMOTO REBOCÁVEL, COM 24 DISCOS 24" X 6 MM COM PNEUS PARA TRANSPORTE - CHI DIURNO. AF_06/2014</v>
          </cell>
          <cell r="E1785" t="str">
            <v>CHI</v>
          </cell>
          <cell r="F1785">
            <v>4.09</v>
          </cell>
        </row>
        <row r="1786">
          <cell r="A1786" t="str">
            <v>SINAPI 5923</v>
          </cell>
          <cell r="D1786" t="str">
            <v>GRADE DE DISCO REBOCÁVEL COM 20 DISCOS 24" X 6 MM COM PNEUS PARA TRANSPORTE - CHI DIURNO. AF_06/2014</v>
          </cell>
          <cell r="E1786" t="str">
            <v>CHI</v>
          </cell>
          <cell r="F1786">
            <v>3.2</v>
          </cell>
        </row>
        <row r="1787">
          <cell r="A1787" t="str">
            <v>SINAPI 5921</v>
          </cell>
          <cell r="D1787" t="str">
            <v>GRADE DE DISCO REBOCÁVEL COM 20 DISCOS 24" X 6 MM COM PNEUS PARA TRANSPORTE - CHP DIURNO. AF_06/2014</v>
          </cell>
          <cell r="E1787" t="str">
            <v>CHP</v>
          </cell>
          <cell r="F1787">
            <v>4.9400000000000004</v>
          </cell>
        </row>
        <row r="1788">
          <cell r="A1788" t="str">
            <v>SINAPI 95212</v>
          </cell>
          <cell r="D1788" t="str">
            <v>GRUA ASCENCIONAL, LANCA DE 42 M, CAPACIDADE DE 1,5 T A 30 M, ALTURA ATE 39 M - CHP DIURNO. AF_05/2023</v>
          </cell>
          <cell r="E1788" t="str">
            <v>CHP</v>
          </cell>
          <cell r="F1788">
            <v>171.32</v>
          </cell>
        </row>
        <row r="1789">
          <cell r="A1789" t="str">
            <v>SINAPI 95213</v>
          </cell>
          <cell r="D1789" t="str">
            <v>GRUA ASCENCIONAL, LANÇA DE 42 M, CAPACIDADE DE 1,5 T A 30 M, ALTURA ATÉ 39 M - CHI DIURNO. AF_05/2023</v>
          </cell>
          <cell r="E1789" t="str">
            <v>CHI</v>
          </cell>
          <cell r="F1789">
            <v>102.3</v>
          </cell>
        </row>
        <row r="1790">
          <cell r="A1790" t="str">
            <v>SINAPI 93272</v>
          </cell>
          <cell r="D1790" t="str">
            <v>GRUA ASCENSIONAL, LANCA DE 30 M, CAPACIDADE DE 1,0 T A 30 M, ALTURA ATE 39 M - CHP DIURNO. AF_05/2023</v>
          </cell>
          <cell r="E1790" t="str">
            <v>CHP</v>
          </cell>
          <cell r="F1790">
            <v>109.03</v>
          </cell>
        </row>
        <row r="1791">
          <cell r="A1791" t="str">
            <v>SINAPI 93274</v>
          </cell>
          <cell r="D1791" t="str">
            <v>GRUA ASCENSIONAL, LANÇA DE 30 M, CAPACIDADE DE 1,0 T A 30 M, ALTURA ATÉ 39 M - CHI DIURNO. AF_05/2023</v>
          </cell>
          <cell r="E1791" t="str">
            <v>CHI</v>
          </cell>
          <cell r="F1791">
            <v>72.83</v>
          </cell>
        </row>
        <row r="1792">
          <cell r="A1792" t="str">
            <v>SINAPI 83766</v>
          </cell>
          <cell r="D1792" t="str">
            <v>GRUPO DE SOLDAGEM COM GERADOR A DIESEL 60 CV PARA SOLDA ELÉTRICA, SOBRE 04 RODAS, COM MOTOR 4 CILINDROS 600 A - CHI DIURNO. AF_02/2016</v>
          </cell>
          <cell r="E1792" t="str">
            <v>CHI</v>
          </cell>
          <cell r="F1792">
            <v>45.24</v>
          </cell>
        </row>
        <row r="1793">
          <cell r="A1793" t="str">
            <v>SINAPI 83765</v>
          </cell>
          <cell r="D1793" t="str">
            <v>GRUPO DE SOLDAGEM COM GERADOR A DIESEL 60 CV PARA SOLDA ELÉTRICA, SOBRE 04 RODAS, COM MOTOR 4 CILINDROS 600 A - CHP DIURNO. AF_02/2016</v>
          </cell>
          <cell r="E1793" t="str">
            <v>CHP</v>
          </cell>
          <cell r="F1793">
            <v>103.66</v>
          </cell>
        </row>
        <row r="1794">
          <cell r="A1794" t="str">
            <v>SINAPI 95873</v>
          </cell>
          <cell r="D1794" t="str">
            <v>GRUPO GERADOR COM CARENAGEM, MOTOR DIESEL POTÊNCIA STANDART ENTRE 250 E 260 KVA - CHI DIURNO. AF_12/2016</v>
          </cell>
          <cell r="E1794" t="str">
            <v>CHI</v>
          </cell>
          <cell r="F1794">
            <v>15.25</v>
          </cell>
        </row>
        <row r="1795">
          <cell r="A1795" t="str">
            <v>SINAPI 95872</v>
          </cell>
          <cell r="D1795" t="str">
            <v>GRUPO GERADOR COM CARENAGEM, MOTOR DIESEL POTÊNCIA STANDART ENTRE 250 E 260 KVA - CHP DIURNO. AF_12/2016</v>
          </cell>
          <cell r="E1795" t="str">
            <v>CHP</v>
          </cell>
          <cell r="F1795">
            <v>291.85000000000002</v>
          </cell>
        </row>
        <row r="1796">
          <cell r="A1796" t="str">
            <v>SINAPI 104689</v>
          </cell>
          <cell r="D1796" t="str">
            <v>GRUPO GERADOR DIESEL, COM CARENAGEM, POTÊNCIA STANDART ENTRE 400 E 460 KVA, VELOCIDADE DE 1800 RPM, FREQUÊNCIA DE 60 HZ - CHI DIURNO. AF_05/2023</v>
          </cell>
          <cell r="E1796" t="str">
            <v>CHI</v>
          </cell>
          <cell r="F1796">
            <v>0</v>
          </cell>
        </row>
        <row r="1797">
          <cell r="A1797" t="str">
            <v>SINAPI 104688</v>
          </cell>
          <cell r="D1797" t="str">
            <v>GRUPO GERADOR DIESEL, COM CARENAGEM, POTÊNCIA STANDART ENTRE 400 E 460 KVA, VELOCIDADE DE 1800 RPM, FREQUÊNCIA DE 60 HZ - CHP DIURNO. AF_05/2023</v>
          </cell>
          <cell r="E1797" t="str">
            <v>CHP</v>
          </cell>
          <cell r="F1797">
            <v>0</v>
          </cell>
        </row>
        <row r="1798">
          <cell r="A1798" t="str">
            <v>SINAPI 73395</v>
          </cell>
          <cell r="D1798" t="str">
            <v>GRUPO GERADOR ESTACIONÁRIO, MOTOR DIESEL POTÊNCIA 170 KVA - CHI DIURNO. AF_02/2016</v>
          </cell>
          <cell r="E1798" t="str">
            <v>CHI</v>
          </cell>
          <cell r="F1798">
            <v>10.72</v>
          </cell>
        </row>
        <row r="1799">
          <cell r="A1799" t="str">
            <v>SINAPI 73417</v>
          </cell>
          <cell r="D1799" t="str">
            <v>GRUPO GERADOR ESTACIONÁRIO, MOTOR DIESEL POTÊNCIA 170 KVA - CHP DIURNO. AF_02/2016</v>
          </cell>
          <cell r="E1799" t="str">
            <v>CHP</v>
          </cell>
          <cell r="F1799">
            <v>188.85</v>
          </cell>
        </row>
        <row r="1800">
          <cell r="A1800" t="str">
            <v>SINAPI 93428</v>
          </cell>
          <cell r="D1800" t="str">
            <v>GRUPO GERADOR ESTACIONÁRIO, POTÊNCIA 150 KVA, MOTOR A DIESEL- CHI DIURNO. AF_03/2016</v>
          </cell>
          <cell r="E1800" t="str">
            <v>CHI</v>
          </cell>
          <cell r="F1800">
            <v>9.5399999999999991</v>
          </cell>
        </row>
        <row r="1801">
          <cell r="A1801" t="str">
            <v>SINAPI 93427</v>
          </cell>
          <cell r="D1801" t="str">
            <v>GRUPO GERADOR ESTACIONÁRIO, POTÊNCIA 150 KVA, MOTOR A DIESEL- CHP DIURNO. AF_03/2016</v>
          </cell>
          <cell r="E1801" t="str">
            <v>CHP</v>
          </cell>
          <cell r="F1801">
            <v>172.29</v>
          </cell>
        </row>
        <row r="1802">
          <cell r="A1802" t="str">
            <v>SINAPI 93422</v>
          </cell>
          <cell r="D1802" t="str">
            <v>GRUPO GERADOR REBOCÁVEL, POTÊNCIA 66 KVA, MOTOR A DIESEL - CHI DIURNO. AF_03/2016</v>
          </cell>
          <cell r="E1802" t="str">
            <v>CHI</v>
          </cell>
          <cell r="F1802">
            <v>6.73</v>
          </cell>
        </row>
        <row r="1803">
          <cell r="A1803" t="str">
            <v>SINAPI 93421</v>
          </cell>
          <cell r="D1803" t="str">
            <v>GRUPO GERADOR REBOCÁVEL, POTÊNCIA 66 KVA, MOTOR A DIESEL - CHP DIURNO. AF_03/2016</v>
          </cell>
          <cell r="E1803" t="str">
            <v>CHP</v>
          </cell>
          <cell r="F1803">
            <v>76.64</v>
          </cell>
        </row>
        <row r="1804">
          <cell r="A1804" t="str">
            <v>SINAPI 93282</v>
          </cell>
          <cell r="D1804" t="str">
            <v>GUINCHO ELÉTRICO DE COLUNA, CAPACIDADE 400 KG, COM MOTO FREIO, MOTOR TRIFÁSICO DE 1,25 CV - CHI DIURNO. AF_03/2016</v>
          </cell>
          <cell r="E1804" t="str">
            <v>CHI</v>
          </cell>
          <cell r="F1804">
            <v>26.41</v>
          </cell>
        </row>
        <row r="1805">
          <cell r="A1805" t="str">
            <v>SINAPI 93281</v>
          </cell>
          <cell r="D1805" t="str">
            <v>GUINCHO ELÉTRICO DE COLUNA, CAPACIDADE 400 KG, COM MOTO FREIO, MOTOR TRIFÁSICO DE 1,25 CV - CHP DIURNO. AF_03/2016</v>
          </cell>
          <cell r="E1805" t="str">
            <v>CHP</v>
          </cell>
          <cell r="F1805">
            <v>27.47</v>
          </cell>
        </row>
        <row r="1806">
          <cell r="A1806" t="str">
            <v>SINAPI 104914</v>
          </cell>
          <cell r="D1806" t="str">
            <v>GUINDASTE DERRICK, LANÇA DE *20* M, CARGA MÁXIMA 10T, POTÊNCIA 45 KW - CHI DIURNO. AF_01/2024</v>
          </cell>
          <cell r="E1806" t="str">
            <v>CHI</v>
          </cell>
          <cell r="F1806">
            <v>0</v>
          </cell>
        </row>
        <row r="1807">
          <cell r="A1807" t="str">
            <v>SINAPI 104913</v>
          </cell>
          <cell r="D1807" t="str">
            <v>GUINDASTE DERRICK, LANÇA DE *20* M, CARGA MÁXIMA 10T, POTÊNCIA 45 KW - CHP DIURNO. AF_01/2024</v>
          </cell>
          <cell r="E1807" t="str">
            <v>CHP</v>
          </cell>
          <cell r="F1807">
            <v>0</v>
          </cell>
        </row>
        <row r="1808">
          <cell r="A1808" t="str">
            <v>SINAPI 102845</v>
          </cell>
          <cell r="D1808" t="str">
            <v>GUINDASTE HIDRAULICO AUTOPROPELIDO, COM LANÇA TRELIÇADA 40 M, CAPACIDADE MÁXIMA 75 T, EQUIPADO COM CLAMSHELL - CHI DIURNO. AF_04/2019</v>
          </cell>
          <cell r="E1808" t="str">
            <v>CHI</v>
          </cell>
          <cell r="F1808">
            <v>0</v>
          </cell>
        </row>
        <row r="1809">
          <cell r="A1809" t="str">
            <v>SINAPI 102844</v>
          </cell>
          <cell r="D1809" t="str">
            <v>GUINDASTE HIDRAULICO AUTOPROPELIDO, COM LANÇA TRELIÇADA 40 M, CAPACIDADE MÁXIMA 75 T, EQUIPADO COM CLAMSHELL - CHP DIURNO. AF_04/2019</v>
          </cell>
          <cell r="E1809" t="str">
            <v>CHP</v>
          </cell>
          <cell r="F1809">
            <v>0</v>
          </cell>
        </row>
        <row r="1810">
          <cell r="A1810" t="str">
            <v>SINAPI 89273</v>
          </cell>
          <cell r="D1810" t="str">
            <v>GUINDASTE HIDRÁULICO AUTOPROPELIDO, COM LANÇA TELESCÓPICA 28,80 M, CAPACIDADE MÁXIMA 30 T, POTÊNCIA 97 KW, TRAÇÃO 4 X 4 - CHI DIURNO. AF_11/2014</v>
          </cell>
          <cell r="E1810" t="str">
            <v>CHI</v>
          </cell>
          <cell r="F1810">
            <v>113.62</v>
          </cell>
        </row>
        <row r="1811">
          <cell r="A1811" t="str">
            <v>SINAPI 89272</v>
          </cell>
          <cell r="D1811" t="str">
            <v>GUINDASTE HIDRÁULICO AUTOPROPELIDO, COM LANÇA TELESCÓPICA 28,80 M, CAPACIDADE MÁXIMA 30 T, POTÊNCIA 97 KW, TRAÇÃO 4 X 4 - CHP DIURNO. AF_11/2014</v>
          </cell>
          <cell r="E1811" t="str">
            <v>CHP</v>
          </cell>
          <cell r="F1811">
            <v>225.23</v>
          </cell>
        </row>
        <row r="1812">
          <cell r="A1812" t="str">
            <v>SINAPI 93288</v>
          </cell>
          <cell r="D1812" t="str">
            <v>GUINDASTE HIDRÁULICO AUTOPROPELIDO, COM LANÇA TELESCÓPICA 40 M, CAPACIDADE MÁXIMA 60 T, POTÊNCIA 260 KW - CHI DIURNO. AF_03/2016</v>
          </cell>
          <cell r="E1812" t="str">
            <v>CHI</v>
          </cell>
          <cell r="F1812">
            <v>185.12</v>
          </cell>
        </row>
        <row r="1813">
          <cell r="A1813" t="str">
            <v>SINAPI 93287</v>
          </cell>
          <cell r="D1813" t="str">
            <v>GUINDASTE HIDRÁULICO AUTOPROPELIDO, COM LANÇA TELESCÓPICA 40 M, CAPACIDADE MÁXIMA 60 T, POTÊNCIA 260 KW - CHP DIURNO. AF_03/2016</v>
          </cell>
          <cell r="E1813" t="str">
            <v>CHP</v>
          </cell>
          <cell r="F1813">
            <v>359.59</v>
          </cell>
        </row>
        <row r="1814">
          <cell r="A1814" t="str">
            <v>SINAPI 104711</v>
          </cell>
          <cell r="D1814" t="str">
            <v>GUINDASTE HIDRÁULICO AUTOPROPELIDO, COM LANÇA TRELICADA 41 M, CAPACIDADE MÁXIMA DE ELEVAÇÃO 43 T, POTÊNCIA 230 KW, EQUIPADO COM CAÇAMBA DE ARRASTO (DRAGLINE) DE 0,76 M3 - CHI DIURNO. AF_06/2023</v>
          </cell>
          <cell r="E1814" t="str">
            <v>CHI</v>
          </cell>
          <cell r="F1814">
            <v>0</v>
          </cell>
        </row>
        <row r="1815">
          <cell r="A1815" t="str">
            <v>SINAPI 104710</v>
          </cell>
          <cell r="D1815" t="str">
            <v>GUINDASTE HIDRÁULICO AUTOPROPELIDO, COM LANÇA TRELICADA 41 M, CAPACIDADE MÁXIMA DE ELEVAÇÃO 43 T, POTÊNCIA 230 KW, EQUIPADO COM CAÇAMBA DE ARRASTO (DRAGLINE) DE 0,76 M3 - CHP DIURNO. AF_06/2023</v>
          </cell>
          <cell r="E1815" t="str">
            <v>CHP</v>
          </cell>
          <cell r="F1815">
            <v>0</v>
          </cell>
        </row>
        <row r="1816">
          <cell r="A1816" t="str">
            <v>SINAPI 104908</v>
          </cell>
          <cell r="D1816" t="str">
            <v>GUINDASTE HIDRÁULICO RODOVIÁRIO, LANCA TELESCÓPICA DE *50+20* M, CAPACIDADE MÁXIMA DE 90T, 4 EIXOS, POTÊNCIA 330 KW, MOTOR DIESEL - CHI DIURNO. AF_01/2024</v>
          </cell>
          <cell r="E1816" t="str">
            <v>CHI</v>
          </cell>
          <cell r="F1816">
            <v>0</v>
          </cell>
        </row>
        <row r="1817">
          <cell r="A1817" t="str">
            <v>SINAPI 104907</v>
          </cell>
          <cell r="D1817" t="str">
            <v>GUINDASTE HIDRÁULICO RODOVIÁRIO, LANCA TELESCÓPICA DE *50+20* M, CAPACIDADE MÁXIMA DE 90T, 4 EIXOS, POTÊNCIA 330 KW, MOTOR DIESEL - CHP DIURNO. AF_01/2024</v>
          </cell>
          <cell r="E1817" t="str">
            <v>CHP</v>
          </cell>
          <cell r="F1817">
            <v>0</v>
          </cell>
        </row>
        <row r="1818">
          <cell r="A1818" t="str">
            <v>SINAPI 102851</v>
          </cell>
          <cell r="D1818" t="str">
            <v>GUINDASTE SOBRE ESTEIRAS, COM LANÇA TRELIÇADA 40 M, CAPACIDADE MÁXIMA 75 T - CHI DIURNO. AF_04/2019</v>
          </cell>
          <cell r="E1818" t="str">
            <v>CHI</v>
          </cell>
          <cell r="F1818">
            <v>0</v>
          </cell>
        </row>
        <row r="1819">
          <cell r="A1819" t="str">
            <v>SINAPI 102850</v>
          </cell>
          <cell r="D1819" t="str">
            <v>GUINDASTE SOBRE ESTEIRAS, COM LANÇA TRELIÇADA 40 M, CAPACIDADE MÁXIMA 75 T - CHP DIURNO. AF_04/2019</v>
          </cell>
          <cell r="E1819" t="str">
            <v>CHP</v>
          </cell>
          <cell r="F1819">
            <v>0</v>
          </cell>
        </row>
        <row r="1820">
          <cell r="A1820" t="str">
            <v>SINAPI 102857</v>
          </cell>
          <cell r="D1820" t="str">
            <v>GUINDASTE SOBRE ESTEIRAS, COM LANÇA TRELIÇADA 40 M, CAPACIDADE MÁXIMA 75 T, EQUIPADO COM CLAMSHELL - CHI DIURNO. AF_04/2019</v>
          </cell>
          <cell r="E1820" t="str">
            <v>CHI</v>
          </cell>
          <cell r="F1820">
            <v>0</v>
          </cell>
        </row>
        <row r="1821">
          <cell r="A1821" t="str">
            <v>SINAPI 102856</v>
          </cell>
          <cell r="D1821" t="str">
            <v>GUINDASTE SOBRE ESTEIRAS, COM LANÇA TRELIÇADA 40 M, CAPACIDADE MÁXIMA 75 T, EQUIPADO COM CLAMSHELL - CHP DIURNO. AF_04/2019</v>
          </cell>
          <cell r="E1821" t="str">
            <v>CHP</v>
          </cell>
          <cell r="F1821">
            <v>0</v>
          </cell>
        </row>
        <row r="1822">
          <cell r="A1822" t="str">
            <v>SINAPI 106256</v>
          </cell>
          <cell r="D1822" t="str">
            <v>GUINDAUTO HIDRÁULICO, CAPACIDADE MÁXIMA DE CARGA 14340 KG, MOMENTO MÁXIMO DE CARGA 42,3 TM, ALCANCE MÁXIMO HORIZONTAL16,80 M, INCLUSIVE CAMINHÃO TOCO PBT 23.000 KG, POTÊNCIA DE 256 CV - CHI DIURNO. AF_10/2025</v>
          </cell>
          <cell r="E1822" t="str">
            <v>CHI</v>
          </cell>
          <cell r="F1822">
            <v>101</v>
          </cell>
        </row>
        <row r="1823">
          <cell r="A1823" t="str">
            <v>SINAPI 106251</v>
          </cell>
          <cell r="D1823" t="str">
            <v>GUINDAUTO HIDRÁULICO, CAPACIDADE MÁXIMA DE CARGA 14340 KG, MOMENTO MÁXIMO DE CARGA 42,3 TM, ALCANCE MÁXIMO HORIZONTAL16,80 M, INCLUSIVE CAMINHÃO TOCO PBT 23.000 KG, POTÊNCIA DE 256 CV - CHP DIURNO. AF_10/2025</v>
          </cell>
          <cell r="E1823" t="str">
            <v>CHP</v>
          </cell>
          <cell r="F1823">
            <v>326.16000000000003</v>
          </cell>
        </row>
        <row r="1824">
          <cell r="A1824" t="str">
            <v>SINAPI 93403</v>
          </cell>
          <cell r="D1824" t="str">
            <v>GUINDAUTO HIDRÁULICO, CAPACIDADE MÁXIMA DE CARGA 3300 KG, MOMENTO MÁXIMO DE CARGA 5,8 TM, ALCANCE MÁXIMO HORIZONTAL 7,60 M, INCLUSIVE CAMINHÃO TOCO PBT 16.000 KG, POTÊNCIA DE 189 CV - CHI DIURNO. AF_03/2016</v>
          </cell>
          <cell r="E1824" t="str">
            <v>CHI</v>
          </cell>
          <cell r="F1824">
            <v>71.900000000000006</v>
          </cell>
        </row>
        <row r="1825">
          <cell r="A1825" t="str">
            <v>SINAPI 93402</v>
          </cell>
          <cell r="D1825" t="str">
            <v>GUINDAUTO HIDRÁULICO, CAPACIDADE MÁXIMA DE CARGA 3300 KG, MOMENTO MÁXIMO DE CARGA 5,8 TM, ALCANCE MÁXIMO HORIZONTAL 7,60 M, INCLUSIVE CAMINHÃO TOCO PBT 16.000 KG, POTÊNCIA DE 189 CV - CHP DIURNO. AF_03/2016</v>
          </cell>
          <cell r="E1825" t="str">
            <v>CHP</v>
          </cell>
          <cell r="F1825">
            <v>269.19</v>
          </cell>
        </row>
        <row r="1826">
          <cell r="A1826" t="str">
            <v>SINAPI 5930</v>
          </cell>
          <cell r="D1826" t="str">
            <v>GUINDAUTO HIDRÁULICO, CAPACIDADE MÁXIMA DE CARGA 6200 KG, MOMENTO MÁXIMO DE CARGA 11,7 TM, ALCANCE MÁXIMO HORIZONTAL 9,70 M, INCLUSIVE CAMINHÃO TOCO PBT 16.000 KG, POTÊNCIA DE 189 CV - CHI DIURNO. AF_06/2014</v>
          </cell>
          <cell r="E1826" t="str">
            <v>CHI</v>
          </cell>
          <cell r="F1826">
            <v>75.03</v>
          </cell>
        </row>
        <row r="1827">
          <cell r="A1827" t="str">
            <v>SINAPI 5928</v>
          </cell>
          <cell r="D1827" t="str">
            <v>GUINDAUTO HIDRÁULICO, CAPACIDADE MÁXIMA DE CARGA 6200 KG, MOMENTO MÁXIMO DE CARGA 11,7 TM, ALCANCE MÁXIMO HORIZONTAL 9,70 M, INCLUSIVE CAMINHÃO TOCO PBT 16.000 KG, POTÊNCIA DE 189 CV - CHP DIURNO. AF_06/2014</v>
          </cell>
          <cell r="E1827" t="str">
            <v>CHP</v>
          </cell>
          <cell r="F1827">
            <v>275.18</v>
          </cell>
        </row>
        <row r="1828">
          <cell r="A1828" t="str">
            <v>SINAPI 105845</v>
          </cell>
          <cell r="D1828" t="str">
            <v>GUINDAUTO HIDRÁULICO, CAPACIDADE MÁXIMA DE CARGA 6200 KG, MOMENTO MÁXIMO DE CARGA 11,7 TM, ALCANCE MÁXIMO HORIZONTAL 9,70 M, INCLUSIVE CAMINHÃO TOCO PBT 16.000 KG, POTÊNCIA DE 189 CV E CESTA AÉREA COM ISOLAMENTO CLASSE C - CHI DIURNO. AF_01/2025</v>
          </cell>
          <cell r="E1828" t="str">
            <v>CHI</v>
          </cell>
          <cell r="F1828">
            <v>0</v>
          </cell>
        </row>
        <row r="1829">
          <cell r="A1829" t="str">
            <v>SINAPI 105844</v>
          </cell>
          <cell r="D1829" t="str">
            <v>GUINDAUTO HIDRÁULICO, CAPACIDADE MÁXIMA DE CARGA 6200 KG, MOMENTO MÁXIMO DE CARGA 11,7 TM, ALCANCE MÁXIMO HORIZONTAL 9,70 M, INCLUSIVE CAMINHÃO TOCO PBT 16.000 KG, POTÊNCIA DE 189 CV E CESTA AÉREA COM ISOLAMENTO CLASSE C - CHP DIURNO. AF_01/2025</v>
          </cell>
          <cell r="E1829" t="str">
            <v>CHP</v>
          </cell>
          <cell r="F1829">
            <v>0</v>
          </cell>
        </row>
        <row r="1830">
          <cell r="A1830" t="str">
            <v>SINAPI 91635</v>
          </cell>
          <cell r="D1830" t="str">
            <v>GUINDAUTO HIDRÁULICO, CAPACIDADE MÁXIMA DE CARGA 6500 KG, MOMENTO MÁXIMO DE CARGA 5,8 TM, ALCANCE MÁXIMO HORIZONTAL 7,60 M, INCLUSIVE CAMINHÃO TOCO PBT 9.700 KG, POTÊNCIA DE 160 CV - CHI DIURNO. AF_08/2015</v>
          </cell>
          <cell r="E1830" t="str">
            <v>CHI</v>
          </cell>
          <cell r="F1830">
            <v>66.61</v>
          </cell>
        </row>
        <row r="1831">
          <cell r="A1831" t="str">
            <v>SINAPI 91634</v>
          </cell>
          <cell r="D1831" t="str">
            <v>GUINDAUTO HIDRÁULICO, CAPACIDADE MÁXIMA DE CARGA 6500 KG, MOMENTO MÁXIMO DE CARGA 5,8 TM, ALCANCE MÁXIMO HORIZONTAL 7,60 M, INCLUSIVE CAMINHÃO TOCO PBT 9.700 KG, POTÊNCIA DE 160 CV - CHP DIURNO. AF_08/2015</v>
          </cell>
          <cell r="E1831" t="str">
            <v>CHP</v>
          </cell>
          <cell r="F1831">
            <v>233.92</v>
          </cell>
        </row>
        <row r="1832">
          <cell r="A1832" t="str">
            <v>SINAPI 105985</v>
          </cell>
          <cell r="D1832" t="str">
            <v>GUINDAUTO HIDRÁULICO, CAPACIDADE MÁXIMA DE CARGA 8500 KG, MOMENTO MÁXIMO DE CARGA 30,4 TM, ALCANCE MÁXIMO HORIZONTAL 14,30 M, INCLUSIVE CAMINHÃO TRUCADO PBT 23.000 KG, POTÊNCIA DE 256 CV E CARROCERIA FIXA ABERTA DE MADEIRA - CHI DIURNO. AF_05/2025</v>
          </cell>
          <cell r="E1832" t="str">
            <v>CHI</v>
          </cell>
          <cell r="F1832">
            <v>98.53</v>
          </cell>
        </row>
        <row r="1833">
          <cell r="A1833" t="str">
            <v>SINAPI 105984</v>
          </cell>
          <cell r="D1833" t="str">
            <v>GUINDAUTO HIDRÁULICO, CAPACIDADE MÁXIMA DE CARGA 8500 KG, MOMENTO MÁXIMO DE CARGA 30,4 TM, ALCANCE MÁXIMO HORIZONTAL 14,30 M, INCLUSIVE CAMINHÃO TRUCADO PBT 23.000 KG, POTÊNCIA DE 256 CV E CARROCERIA FIXA ABERTA DE MADEIRA - CHP DIURNO. AF_05/2025</v>
          </cell>
          <cell r="E1833" t="str">
            <v>CHP</v>
          </cell>
          <cell r="F1833">
            <v>321.45</v>
          </cell>
        </row>
        <row r="1834">
          <cell r="A1834" t="str">
            <v>SINAPI 98765</v>
          </cell>
          <cell r="D1834" t="str">
            <v>INVERSOR DE SOLDA MONOFÁSICO DE 160 A, POTÊNCIA DE 7000 W, TENSÃO DE 220 V, TURBO VENTILADO, PROTEÇÃO POR TERMOSTATO, PARA ELETRODOS DE 2,0 A 4,0 MM - CHI DIURNO. AF_06/2018</v>
          </cell>
          <cell r="E1834" t="str">
            <v>CHI</v>
          </cell>
          <cell r="F1834">
            <v>7.0000000000000007E-2</v>
          </cell>
        </row>
        <row r="1835">
          <cell r="A1835" t="str">
            <v>SINAPI 98764</v>
          </cell>
          <cell r="D1835" t="str">
            <v>INVERSOR DE SOLDA MONOFÁSICO DE 160 A, POTÊNCIA DE 7000 W, TENSÃO DE 220 V, TURBO VENTILADO, PROTEÇÃO POR TERMOSTATO, PARA ELETRODOS DE 2,0 A 4,0 MM - CHP DIURNO. AF_06/2018</v>
          </cell>
          <cell r="E1835" t="str">
            <v>CHP</v>
          </cell>
          <cell r="F1835">
            <v>6.69</v>
          </cell>
        </row>
        <row r="1836">
          <cell r="A1836" t="str">
            <v>SINAPI 99834</v>
          </cell>
          <cell r="D1836" t="str">
            <v>LAVADORA DE ALTA PRESSAO (LAVA-JATO) PARA AGUA FRIA, PRESSAO DE OPERACAO ENTRE 1400 E 1900 LIB/POL2, VAZAO MAXIMA ENTRE 400 E 700 L/H - CHI DIURNO. AF_05/2023</v>
          </cell>
          <cell r="E1836" t="str">
            <v>CHI</v>
          </cell>
          <cell r="F1836">
            <v>0.24</v>
          </cell>
        </row>
        <row r="1837">
          <cell r="A1837" t="str">
            <v>SINAPI 99833</v>
          </cell>
          <cell r="D1837" t="str">
            <v>LAVADORA DE ALTA PRESSAO (LAVA-JATO) PARA AGUA FRIA, PRESSAO DE OPERACAO ENTRE 1400 E 1900 LIB/POL2, VAZAO MAXIMA ENTRE 400 E 700 L/H - CHP DIURNO. AF_05/2023</v>
          </cell>
          <cell r="E1837" t="str">
            <v>CHP</v>
          </cell>
          <cell r="F1837">
            <v>5.24</v>
          </cell>
        </row>
        <row r="1838">
          <cell r="A1838" t="str">
            <v>SINAPI 104521</v>
          </cell>
          <cell r="D1838" t="str">
            <v>LIXADEIRA DE PAREDE, COM LED, POTÊNCIA 750 W, FREQUÊNCIA 60 HZ, VELOCIDADE 1000 A 2100 RPM, DIÂMETRO DA LIXA 225 MM - CHI DIURNO AF_12/2022</v>
          </cell>
          <cell r="E1838" t="str">
            <v>CHI</v>
          </cell>
          <cell r="F1838">
            <v>0</v>
          </cell>
        </row>
        <row r="1839">
          <cell r="A1839" t="str">
            <v>SINAPI 104520</v>
          </cell>
          <cell r="D1839" t="str">
            <v>LIXADEIRA DE PAREDE, COM LED, POTÊNCIA 750 W, FREQUÊNCIA 60 HZ, VELOCIDADE 1000 A 2100 RPM, DIÂMETRO DA LIXA 225 MM - CHP DIURNO. AF_12/2022</v>
          </cell>
          <cell r="E1839" t="str">
            <v>CHP</v>
          </cell>
          <cell r="F1839">
            <v>0</v>
          </cell>
        </row>
        <row r="1840">
          <cell r="A1840" t="str">
            <v>SINAPI 90687</v>
          </cell>
          <cell r="D1840" t="str">
            <v>MANIPULADOR TELESCÓPICO, POTÊNCIA DE 85 HP, CAPACIDADE DE CARGA DE 3.500 KG, ALTURA MÁXIMA DE ELEVAÇÃO DE 12,3 M - CHI DIURNO. AF_05/2023</v>
          </cell>
          <cell r="E1840" t="str">
            <v>CHI</v>
          </cell>
          <cell r="F1840">
            <v>78.31</v>
          </cell>
        </row>
        <row r="1841">
          <cell r="A1841" t="str">
            <v>SINAPI 90686</v>
          </cell>
          <cell r="D1841" t="str">
            <v>MANIPULADOR TELESCÓPICO, POTÊNCIA DE 85 HP, CAPACIDADE DE CARGA DE 3.500 KG, ALTURA MÁXIMA DE ELEVAÇÃO DE 12,3 M - CHP DIURNO. AF_05/2023</v>
          </cell>
          <cell r="E1841" t="str">
            <v>CHP</v>
          </cell>
          <cell r="F1841">
            <v>176.2</v>
          </cell>
        </row>
        <row r="1842">
          <cell r="A1842" t="str">
            <v>SINAPI 5952</v>
          </cell>
          <cell r="D1842" t="str">
            <v>MARTELETE OU ROMPEDOR PNEUMÁTICO MANUAL, 28 KG, COM SILENCIADOR - CHI DIURNO. AF_07/2016</v>
          </cell>
          <cell r="E1842" t="str">
            <v>CHI</v>
          </cell>
          <cell r="F1842">
            <v>26.11</v>
          </cell>
        </row>
        <row r="1843">
          <cell r="A1843" t="str">
            <v>SINAPI 5795</v>
          </cell>
          <cell r="D1843" t="str">
            <v>MARTELETE OU ROMPEDOR PNEUMÁTICO MANUAL, 28 KG, COM SILENCIADOR - CHP DIURNO. AF_07/2016</v>
          </cell>
          <cell r="E1843" t="str">
            <v>CHP</v>
          </cell>
          <cell r="F1843">
            <v>26.64</v>
          </cell>
        </row>
        <row r="1844">
          <cell r="A1844" t="str">
            <v>SINAPI 104657</v>
          </cell>
          <cell r="D1844" t="str">
            <v>MARTELETE PERFURADOR/ ROMPEDOR ELÉTRICO, POTÊNCIA 800 W, 220 V - CHI DIURNO. AF_05/2023</v>
          </cell>
          <cell r="E1844" t="str">
            <v>CHI</v>
          </cell>
          <cell r="F1844">
            <v>0</v>
          </cell>
        </row>
        <row r="1845">
          <cell r="A1845" t="str">
            <v>SINAPI 104656</v>
          </cell>
          <cell r="D1845" t="str">
            <v>MARTELETE PERFURADOR/ ROMPEDOR ELÉTRICO, POTÊNCIA 800 W, 220 V - CHP DIURNO. AF_05/2023</v>
          </cell>
          <cell r="E1845" t="str">
            <v>CHP</v>
          </cell>
          <cell r="F1845">
            <v>0</v>
          </cell>
        </row>
        <row r="1846">
          <cell r="A1846" t="str">
            <v>SINAPI 102274</v>
          </cell>
          <cell r="D1846" t="str">
            <v>MARTELO DEMOLIDOR ELÉTRICO, COM POTÊNCIA DE 2.000 W, 1.000 IMPACTOS POR MINUTO, PESO DE 30 KG - CHI DIURNO. AF_01/2021</v>
          </cell>
          <cell r="E1846" t="str">
            <v>CHI</v>
          </cell>
          <cell r="F1846">
            <v>26.48</v>
          </cell>
        </row>
        <row r="1847">
          <cell r="A1847" t="str">
            <v>SINAPI 102275</v>
          </cell>
          <cell r="D1847" t="str">
            <v>MARTELO DEMOLIDOR ELÉTRICO, COM POTÊNCIA DE 2.000 W, 1.000 IMPACTOS POR MINUTO, PESO DE 30 KG - CHP DIURNO. AF_01/2021</v>
          </cell>
          <cell r="E1847" t="str">
            <v>CHP</v>
          </cell>
          <cell r="F1847">
            <v>29.26</v>
          </cell>
        </row>
        <row r="1848">
          <cell r="A1848" t="str">
            <v>SINAPI 95259</v>
          </cell>
          <cell r="D1848" t="str">
            <v>MARTELO DEMOLIDOR PNEUMÁTICO MANUAL, 32 KG - CHI DIURNO. AF_09/2016</v>
          </cell>
          <cell r="E1848" t="str">
            <v>CHI</v>
          </cell>
          <cell r="F1848">
            <v>26.66</v>
          </cell>
        </row>
        <row r="1849">
          <cell r="A1849" t="str">
            <v>SINAPI 95258</v>
          </cell>
          <cell r="D1849" t="str">
            <v>MARTELO DEMOLIDOR PNEUMÁTICO MANUAL, 32 KG - CHP DIURNO. AF_09/2016</v>
          </cell>
          <cell r="E1849" t="str">
            <v>CHP</v>
          </cell>
          <cell r="F1849">
            <v>27.75</v>
          </cell>
        </row>
        <row r="1850">
          <cell r="A1850" t="str">
            <v>SINAPI 105917</v>
          </cell>
          <cell r="D1850" t="str">
            <v>MARTELO PERFURADOR PNEUMÁTICO MANUAL, HASTE 19 X 108 MM, *11* KG - CHI DIURNO. AF_02/2025</v>
          </cell>
          <cell r="E1850" t="str">
            <v>CHI</v>
          </cell>
          <cell r="F1850">
            <v>26.5</v>
          </cell>
        </row>
        <row r="1851">
          <cell r="A1851" t="str">
            <v>SINAPI 105916</v>
          </cell>
          <cell r="D1851" t="str">
            <v>MARTELO PERFURADOR PNEUMÁTICO MANUAL, HASTE 19 X 108 MM, *11* KG - CHP DIURNO. AF_02/2025</v>
          </cell>
          <cell r="E1851" t="str">
            <v>CHP</v>
          </cell>
          <cell r="F1851">
            <v>27.42</v>
          </cell>
        </row>
        <row r="1852">
          <cell r="A1852" t="str">
            <v>SINAPI 103794</v>
          </cell>
          <cell r="D1852" t="str">
            <v>MINI GUINDASTE ARANHA SOBRE ESTEIRAS E LANCA TELESCÓPICA, CAPACIDADE MÁXIMA DE CARGA 3,0 TON, RAIO MÁXIMO DE TRABALHO 8,25 M, ALTURA DE LANÇA DO SOLO 9,2 M, 55 M DE CABO DE AÇO 8 MM, MOTOR ELÉTRICO 220/380 VOLTS TRIFÁSICO - CHI DIURNO. AF_03/2022</v>
          </cell>
          <cell r="E1852" t="str">
            <v>CHI</v>
          </cell>
          <cell r="F1852">
            <v>0</v>
          </cell>
        </row>
        <row r="1853">
          <cell r="A1853" t="str">
            <v>SINAPI 103793</v>
          </cell>
          <cell r="D1853" t="str">
            <v>MINI GUINDASTE ARANHA SOBRE ESTEIRAS E LANCA TELESCÓPICA, CAPACIDADE MÁXIMA DE CARGA 3,0 TON, RAIO MÁXIMO DE TRABALHO 8,25 M, ALTURA DE LANÇA DO SOLO 9,2 M, 55 M DE CABO DE AÇO 8 MM, MOTOR ELÉTRICO 220/380 VOLTS TRIFÁSICO - CHP DIURNO. AF_03/2022</v>
          </cell>
          <cell r="E1853" t="str">
            <v>CHP</v>
          </cell>
          <cell r="F1853">
            <v>0</v>
          </cell>
        </row>
        <row r="1854">
          <cell r="A1854" t="str">
            <v>SINAPI 96156</v>
          </cell>
          <cell r="D1854" t="str">
            <v>MINICARREGADEIRA SOBRE RODAS POTENCIA 47HP CAPACIDADE OPERACAO 646 KG, COM VASSOURA MECÂNICA ACOPLADA - CHI DIURNO. AF_03/2017</v>
          </cell>
          <cell r="E1854" t="str">
            <v>CHI</v>
          </cell>
          <cell r="F1854">
            <v>64.05</v>
          </cell>
        </row>
        <row r="1855">
          <cell r="A1855" t="str">
            <v>SINAPI 96158</v>
          </cell>
          <cell r="D1855" t="str">
            <v>MINICARREGADEIRA SOBRE RODAS POTENCIA 47HP CAPACIDADE OPERACAO 646 KG, COM VASSOURA MECÂNICA ACOPLADA - CHP DIURNO. AF_03/2017</v>
          </cell>
          <cell r="E1855" t="str">
            <v>CHP</v>
          </cell>
          <cell r="F1855">
            <v>137.57</v>
          </cell>
        </row>
        <row r="1856">
          <cell r="A1856" t="str">
            <v>SINAPI 90693</v>
          </cell>
          <cell r="D1856" t="str">
            <v>MINICARREGADEIRA SOBRE RODAS, POTÊNCIA LÍQUIDA DE 47 HP, CAPACIDADE NOMINAL DE OPERAÇÃO DE 646 KG - CHI DIURNO. AF_06/2015</v>
          </cell>
          <cell r="E1856" t="str">
            <v>CHI</v>
          </cell>
          <cell r="F1856">
            <v>59.37</v>
          </cell>
        </row>
        <row r="1857">
          <cell r="A1857" t="str">
            <v>SINAPI 90692</v>
          </cell>
          <cell r="D1857" t="str">
            <v>MINICARREGADEIRA SOBRE RODAS, POTÊNCIA LÍQUIDA DE 47 HP, CAPACIDADE NOMINAL DE OPERAÇÃO DE 646 KG - CHP DIURNO. AF_06/2015</v>
          </cell>
          <cell r="E1857" t="str">
            <v>CHP</v>
          </cell>
          <cell r="F1857">
            <v>128.26</v>
          </cell>
        </row>
        <row r="1858">
          <cell r="A1858" t="str">
            <v>SINAPI 96246</v>
          </cell>
          <cell r="D1858" t="str">
            <v>MINIESCAVADEIRA SOBRE ESTEIRAS, POTÊNCIA LÍQUIDA DE *30* HP, PESO OPERACIONAL DE *3.500* KG - CHI DIURNO. AF_04/2017</v>
          </cell>
          <cell r="E1858" t="str">
            <v>CHI</v>
          </cell>
          <cell r="F1858">
            <v>69.650000000000006</v>
          </cell>
        </row>
        <row r="1859">
          <cell r="A1859" t="str">
            <v>SINAPI 96245</v>
          </cell>
          <cell r="D1859" t="str">
            <v>MINIESCAVADEIRA SOBRE ESTEIRAS, POTÊNCIA LÍQUIDA DE *30* HP, PESO OPERACIONAL DE *3.500* KG - CHP DIURNO. AF_04/2017</v>
          </cell>
          <cell r="E1859" t="str">
            <v>CHP</v>
          </cell>
          <cell r="F1859">
            <v>118.51</v>
          </cell>
        </row>
        <row r="1860">
          <cell r="A1860" t="str">
            <v>SINAPI 88404</v>
          </cell>
          <cell r="D1860" t="str">
            <v>MISTURADOR DE ARGAMASSA, EIXO HORIZONTAL, CAPACIDADE DE MISTURA 160 KG, MOTOR ELÉTRICO POTÊNCIA 3 CV - CHI DIURNO. AF_05/2023</v>
          </cell>
          <cell r="E1860" t="str">
            <v>CHI</v>
          </cell>
          <cell r="F1860">
            <v>1.21</v>
          </cell>
        </row>
        <row r="1861">
          <cell r="A1861" t="str">
            <v>SINAPI 88399</v>
          </cell>
          <cell r="D1861" t="str">
            <v>MISTURADOR DE ARGAMASSA, EIXO HORIZONTAL, CAPACIDADE DE MISTURA 160 KG, MOTOR ELÉTRICO POTÊNCIA 3 CV - CHP DIURNO. AF_05/2023</v>
          </cell>
          <cell r="E1861" t="str">
            <v>CHP</v>
          </cell>
          <cell r="F1861">
            <v>4.3499999999999996</v>
          </cell>
        </row>
        <row r="1862">
          <cell r="A1862" t="str">
            <v>SINAPI 88392</v>
          </cell>
          <cell r="D1862" t="str">
            <v>MISTURADOR DE ARGAMASSA, EIXO HORIZONTAL, CAPACIDADE DE MISTURA 300 KG, MOTOR ELÉTRICO POTÊNCIA 5 CV - CHI DIURNO. AF_05/2023</v>
          </cell>
          <cell r="E1862" t="str">
            <v>CHI</v>
          </cell>
          <cell r="F1862">
            <v>1.28</v>
          </cell>
        </row>
        <row r="1863">
          <cell r="A1863" t="str">
            <v>SINAPI 88386</v>
          </cell>
          <cell r="D1863" t="str">
            <v>MISTURADOR DE ARGAMASSA, EIXO HORIZONTAL, CAPACIDADE DE MISTURA 300 KG, MOTOR ELÉTRICO POTÊNCIA 5 CV - CHP DIURNO. AF_05/2023</v>
          </cell>
          <cell r="E1863" t="str">
            <v>CHP</v>
          </cell>
          <cell r="F1863">
            <v>5.86</v>
          </cell>
        </row>
        <row r="1864">
          <cell r="A1864" t="str">
            <v>SINAPI 88398</v>
          </cell>
          <cell r="D1864" t="str">
            <v>MISTURADOR DE ARGAMASSA, EIXO HORIZONTAL, CAPACIDADE DE MISTURA 600 KG, MOTOR ELÉTRICO POTÊNCIA 7,5 CV - CHI DIURNO. AF_05/2023</v>
          </cell>
          <cell r="E1864" t="str">
            <v>CHI</v>
          </cell>
          <cell r="F1864">
            <v>1.52</v>
          </cell>
        </row>
        <row r="1865">
          <cell r="A1865" t="str">
            <v>SINAPI 88393</v>
          </cell>
          <cell r="D1865" t="str">
            <v>MISTURADOR DE ARGAMASSA, EIXO HORIZONTAL, CAPACIDADE DE MISTURA 600 KG, MOTOR ELÉTRICO POTÊNCIA 7,5 CV - CHP DIURNO. AF_05/2023</v>
          </cell>
          <cell r="E1865" t="str">
            <v>CHP</v>
          </cell>
          <cell r="F1865">
            <v>8.0299999999999994</v>
          </cell>
        </row>
        <row r="1866">
          <cell r="A1866" t="str">
            <v>SINAPI 90638</v>
          </cell>
          <cell r="D1866" t="str">
            <v>MISTURADOR DUPLO HORIZONTAL DE ALTA TURBULÊNCIA, CAPACIDADE / VOLUME 2 X 500 LITROS, MOTORES ELÉTRICOS MÍNIMO 5 CV CADA, PARA NATA CIMENTO, ARGAMASSA E OUTROS - CHI DIURNO. AF_06/2015</v>
          </cell>
          <cell r="E1866" t="str">
            <v>CHI</v>
          </cell>
          <cell r="F1866">
            <v>6.1</v>
          </cell>
        </row>
        <row r="1867">
          <cell r="A1867" t="str">
            <v>SINAPI 90637</v>
          </cell>
          <cell r="D1867" t="str">
            <v>MISTURADOR DUPLO HORIZONTAL DE ALTA TURBULÊNCIA, CAPACIDADE / VOLUME 2 X 500 LITROS, MOTORES ELÉTRICOS MÍNIMO 5 CV CADA, PARA NATA CIMENTO, ARGAMASSA E OUTROS - CHP DIURNO. AF_06/2015</v>
          </cell>
          <cell r="E1867" t="str">
            <v>CHP</v>
          </cell>
          <cell r="F1867">
            <v>18.41</v>
          </cell>
        </row>
        <row r="1868">
          <cell r="A1868" t="str">
            <v>SINAPI 103243</v>
          </cell>
          <cell r="D1868" t="str">
            <v>MISTURADOR PARA PREPARO DE LAMA ESTABILIZANTE COM CAPACIDADE DE *4000* L, COM BOMBA CENTRÍFUGA 5,5 HP A 23,07 HP, PARA SISTEMA DE FURO DIRECIONAL - CHI DIURNO. AF_05/2023</v>
          </cell>
          <cell r="E1868" t="str">
            <v>CHI</v>
          </cell>
          <cell r="F1868">
            <v>0</v>
          </cell>
        </row>
        <row r="1869">
          <cell r="A1869" t="str">
            <v>SINAPI 103242</v>
          </cell>
          <cell r="D1869" t="str">
            <v>MISTURADOR PARA PREPARO DE LAMA ESTABILIZANTE COM CAPACIDADE DE *4000* L, COM BOMBA CENTRÍFUGA 5,5 HP A 23,07 HP, PARA SISTEMA DE FURO DIRECIONAL - CHP DIURNO. AF_05/2023</v>
          </cell>
          <cell r="E1869" t="str">
            <v>CHP</v>
          </cell>
          <cell r="F1869">
            <v>0</v>
          </cell>
        </row>
        <row r="1870">
          <cell r="A1870" t="str">
            <v>SINAPI 5806</v>
          </cell>
          <cell r="D1870" t="str">
            <v>MOTOBOMBA CENTRÍFUGA, MOTOR A GASOLINA, POTÊNCIA 5,42 HP, BOCAIS 1 1/2" X 1", DIÂMETRO ROTOR 143 MM HM/Q = 6 MCA / 16,8 M3/H A 38 MCA / 6,6 M3/H - CHI DIURNO. AF_06/2014</v>
          </cell>
          <cell r="E1870" t="str">
            <v>CHI</v>
          </cell>
          <cell r="F1870">
            <v>0.44</v>
          </cell>
        </row>
        <row r="1871">
          <cell r="A1871" t="str">
            <v>SINAPI 73536</v>
          </cell>
          <cell r="D1871" t="str">
            <v>MOTOBOMBA CENTRÍFUGA, MOTOR A GASOLINA, POTÊNCIA 5,42 HP, BOCAIS 1 1/2" X 1", DIÂMETRO ROTOR 143 MM HM/Q = 6 MCA / 16,8 M3/H A 38 MCA / 6,6 M3/H - CHP DIURNO. AF_06/2014</v>
          </cell>
          <cell r="E1871" t="str">
            <v>CHP</v>
          </cell>
          <cell r="F1871">
            <v>21.6</v>
          </cell>
        </row>
        <row r="1872">
          <cell r="A1872" t="str">
            <v>SINAPI 7043</v>
          </cell>
          <cell r="D1872" t="str">
            <v>MOTOBOMBA TRASH (PARA ÁGUA SUJA) AUTO ESCORVANTE, MOTOR GASOLINA DE 6,41 HP, DIÂMETROS DE SUCÇÃO X RECALQUE: 3" X 3", HM/Q = 10 MCA / 60 M3/H A 23 MCA / 0 M3/H - CHI DIURNO. AF_10/2014</v>
          </cell>
          <cell r="E1872" t="str">
            <v>CHI</v>
          </cell>
          <cell r="F1872">
            <v>0.54</v>
          </cell>
        </row>
        <row r="1873">
          <cell r="A1873" t="str">
            <v>SINAPI 7042</v>
          </cell>
          <cell r="D1873" t="str">
            <v>MOTOBOMBA TRASH (PARA ÁGUA SUJA) AUTO ESCORVANTE, MOTOR GASOLINA DE 6,41 HP, DIÂMETROS DE SUCÇÃO X RECALQUE: 3" X 3", HM/Q = 10 MCA / 60 M3/H A 23 MCA / 0 M3/H - CHP DIURNO. AF_10/2014</v>
          </cell>
          <cell r="E1873" t="str">
            <v>CHP</v>
          </cell>
          <cell r="F1873">
            <v>25.54</v>
          </cell>
        </row>
        <row r="1874">
          <cell r="A1874" t="str">
            <v>SINAPI 5934</v>
          </cell>
          <cell r="D1874" t="str">
            <v>MOTONIVELADORA POTÊNCIA BÁSICA LÍQUIDA (PRIMEIRA MARCHA) 125 HP, PESO BRUTO 13032 KG, LARGURA DA LÂMINA DE 3,7 M - CHI DIURNO. AF_06/2014</v>
          </cell>
          <cell r="E1874" t="str">
            <v>CHI</v>
          </cell>
          <cell r="F1874">
            <v>102.09</v>
          </cell>
        </row>
        <row r="1875">
          <cell r="A1875" t="str">
            <v>SINAPI 5932</v>
          </cell>
          <cell r="D1875" t="str">
            <v>MOTONIVELADORA POTÊNCIA BÁSICA LÍQUIDA (PRIMEIRA MARCHA) 125 HP, PESO BRUTO 13032 KG, LARGURA DA LÂMINA DE 3,7 M - CHP DIURNO. AF_06/2014</v>
          </cell>
          <cell r="E1875" t="str">
            <v>CHP</v>
          </cell>
          <cell r="F1875">
            <v>258.69</v>
          </cell>
        </row>
        <row r="1876">
          <cell r="A1876" t="str">
            <v>SINAPI 96159</v>
          </cell>
          <cell r="D1876" t="str">
            <v>MÁQUINA DEMARCADORA DE FAIXA DE TRÁFEGO À FRIO, AUTOPROPELIDA, POTÊNCIA 38 HP - CHI DIURNO. AF_07/2016</v>
          </cell>
          <cell r="E1876" t="str">
            <v>CHI</v>
          </cell>
          <cell r="F1876">
            <v>109.62</v>
          </cell>
        </row>
        <row r="1877">
          <cell r="A1877" t="str">
            <v>SINAPI 95133</v>
          </cell>
          <cell r="D1877" t="str">
            <v>MÁQUINA DEMARCADORA DE FAIXA DE TRÁFEGO À FRIO, AUTOPROPELIDA, POTÊNCIA 38 HP - CHP DIURNO. AF_07/2016</v>
          </cell>
          <cell r="E1877" t="str">
            <v>CHP</v>
          </cell>
          <cell r="F1877">
            <v>209.33</v>
          </cell>
        </row>
        <row r="1878">
          <cell r="A1878" t="str">
            <v>SINAPI 102986</v>
          </cell>
          <cell r="D1878" t="str">
            <v>MÁQUINA DEMARCADORA DE FAIXA DE TRÁFEGO À FRIO, TRAÇÃO MANUAL, 4 CV, PRESSÃO MAX 3300 PSI, TANQUE 20 L - CHI DIURNO. AF_06/2021</v>
          </cell>
          <cell r="E1878" t="str">
            <v>CHI</v>
          </cell>
          <cell r="F1878">
            <v>0</v>
          </cell>
        </row>
        <row r="1879">
          <cell r="A1879" t="str">
            <v>SINAPI 102987</v>
          </cell>
          <cell r="D1879" t="str">
            <v>MÁQUINA DEMARCADORA DE FAIXA DE TRÁFEGO À FRIO, TRAÇÃO MANUAL, 4 CV, PRESSÃO MAX 3300 PSI, TANQUE 20 L - CHP DIURNO. AF_06/2021</v>
          </cell>
          <cell r="E1879" t="str">
            <v>CHP</v>
          </cell>
          <cell r="F1879">
            <v>0</v>
          </cell>
        </row>
        <row r="1880">
          <cell r="A1880" t="str">
            <v>SINAPI 92961</v>
          </cell>
          <cell r="D1880" t="str">
            <v>MÁQUINA EXTRUSORA DE CONCRETO PARA GUIAS E SARJETAS, MOTOR A DIESEL, POTÊNCIA 14 CV - CHI DIURNO. AF_12/2015</v>
          </cell>
          <cell r="E1880" t="str">
            <v>CHI</v>
          </cell>
          <cell r="F1880">
            <v>5.38</v>
          </cell>
        </row>
        <row r="1881">
          <cell r="A1881" t="str">
            <v>SINAPI 92960</v>
          </cell>
          <cell r="D1881" t="str">
            <v>MÁQUINA EXTRUSORA DE CONCRETO PARA GUIAS E SARJETAS, MOTOR A DIESEL, POTÊNCIA 14 CV - CHP DIURNO. AF_12/2015</v>
          </cell>
          <cell r="E1881" t="str">
            <v>CHP</v>
          </cell>
          <cell r="F1881">
            <v>19.22</v>
          </cell>
        </row>
        <row r="1882">
          <cell r="A1882" t="str">
            <v>SINAPI 102863</v>
          </cell>
          <cell r="D1882" t="str">
            <v>MÁQUINA FORMER DOBRAS DIVERSAS: 220V/380V TRIFÁSICO OU MONOFÁSICO, CAPACIDADE 0,5-1,27MM, MOTOR 2CV - CHI DIURNO. AF_05/2023</v>
          </cell>
          <cell r="E1882" t="str">
            <v>CHI</v>
          </cell>
          <cell r="F1882">
            <v>0</v>
          </cell>
        </row>
        <row r="1883">
          <cell r="A1883" t="str">
            <v>SINAPI 102862</v>
          </cell>
          <cell r="D1883" t="str">
            <v>MÁQUINA FORMER DOBRAS DIVERSAS: 220V/380V TRIFÁSICO OU MONOFÁSICO, CAPACIDADE 0,5-1,27MM, MOTOR 2CV - CHP DIURNO. AF_05/2023</v>
          </cell>
          <cell r="E1883" t="str">
            <v>CHP</v>
          </cell>
          <cell r="F1883">
            <v>0</v>
          </cell>
        </row>
        <row r="1884">
          <cell r="A1884" t="str">
            <v>SINAPI 93409</v>
          </cell>
          <cell r="D1884" t="str">
            <v>MÁQUINA JATO DE PRESSAO PORTÁTIL, CAMARA DE 1 SAIDA, CAPACIDADE 280 L, DIAMETRO 670 MM, BICO DE JATO CURTO VENTURI DE 5/16", MANGUEIRA DE 1" COM COMPRESSOR DE AR REBOCÁVEL 189 PCM E MOTOR DIESEL 63 CV - CHI DIURNO. AF_05/2023</v>
          </cell>
          <cell r="E1884" t="str">
            <v>CHI</v>
          </cell>
          <cell r="F1884">
            <v>37.94</v>
          </cell>
        </row>
        <row r="1885">
          <cell r="A1885" t="str">
            <v>SINAPI 93408</v>
          </cell>
          <cell r="D1885" t="str">
            <v>MÁQUINA JATO DE PRESSAO PORTÁTIL, CAMARA DE 1 SAIDA, CAPACIDADE 280 L, DIAMETRO 670 MM, BICO DE JATO CURTO VENTURI DE 5/16", MANGUEIRA DE 1" COM COMPRESSOR DE AR REBOCÁVEL 189 PCM E MOTOR DIESEL 63 CV - CHP DIURNO. AF_05/2023</v>
          </cell>
          <cell r="E1885" t="str">
            <v>CHP</v>
          </cell>
          <cell r="F1885">
            <v>93.25</v>
          </cell>
        </row>
        <row r="1886">
          <cell r="A1886" t="str">
            <v>SINAPI 102941</v>
          </cell>
          <cell r="D1886" t="str">
            <v>MÁQUINA METALEIRA UNIVERSAL MODELO IW 110/180 BTD - CHI DIURNO. AF_05/2023</v>
          </cell>
          <cell r="E1886" t="str">
            <v>CHI</v>
          </cell>
          <cell r="F1886">
            <v>0</v>
          </cell>
        </row>
        <row r="1887">
          <cell r="A1887" t="str">
            <v>SINAPI 102940</v>
          </cell>
          <cell r="D1887" t="str">
            <v>MÁQUINA METALEIRA UNIVERSAL MODELO IW 110/180 BTD - CHP DIURNO. AF_05/2023</v>
          </cell>
          <cell r="E1887" t="str">
            <v>CHP</v>
          </cell>
          <cell r="F1887">
            <v>0</v>
          </cell>
        </row>
        <row r="1888">
          <cell r="A1888" t="str">
            <v>SINAPI 103164</v>
          </cell>
          <cell r="D1888" t="str">
            <v>MÁQUINA PARA SOLDA POR ELETROFUSÃO PARA TUBOS DE POLIETILENO DE ALTA DENSIDADE (PEAD) COM DIÂMETRO EXTERNO DE 20 A 1600 MM, POTÊNCIA DE 3500 W - CHI DIURNO. AF_05/2023</v>
          </cell>
          <cell r="E1888" t="str">
            <v>CHI</v>
          </cell>
          <cell r="F1888">
            <v>0</v>
          </cell>
        </row>
        <row r="1889">
          <cell r="A1889" t="str">
            <v>SINAPI 103163</v>
          </cell>
          <cell r="D1889" t="str">
            <v>MÁQUINA PARA SOLDA POR ELETROFUSÃO PARA TUBOS DE POLIETILENO DE ALTA DENSIDADE (PEAD) COM DIÂMETRO EXTERNO DE 20 A 1600 MM, POTÊNCIA DE 3500 W - CHP DIURNO. AF_05/2023</v>
          </cell>
          <cell r="E1889" t="str">
            <v>CHP</v>
          </cell>
          <cell r="F1889">
            <v>0</v>
          </cell>
        </row>
        <row r="1890">
          <cell r="A1890" t="str">
            <v>SINAPI 103158</v>
          </cell>
          <cell r="D1890" t="str">
            <v>MÁQUINA PARA SOLDA POR ELETROFUSÃO PARA TUBOS DE POLIETILENO DE ALTA DENSIDADE (PEAD) COM DIÂMETRO EXTERNO DE 20 A 800 MM, POTÊNCIA ENTRE 2750 E 3000 W - CHI DIURNO. AF_05/2023</v>
          </cell>
          <cell r="E1890" t="str">
            <v>CHI</v>
          </cell>
          <cell r="F1890">
            <v>0</v>
          </cell>
        </row>
        <row r="1891">
          <cell r="A1891" t="str">
            <v>SINAPI 103157</v>
          </cell>
          <cell r="D1891" t="str">
            <v>MÁQUINA PARA SOLDA POR ELETROFUSÃO PARA TUBOS DE POLIETILENO DE ALTA DENSIDADE (PEAD) COM DIÂMETRO EXTERNO DE 20 A 800 MM, POTÊNCIA ENTRE 2750 E 3000 W - CHP DIURNO. AF_05/2023</v>
          </cell>
          <cell r="E1891" t="str">
            <v>CHP</v>
          </cell>
          <cell r="F1891">
            <v>0</v>
          </cell>
        </row>
        <row r="1892">
          <cell r="A1892" t="str">
            <v>SINAPI 103176</v>
          </cell>
          <cell r="D1892" t="str">
            <v>MÁQUINA PARA SOLDA POR TERMOFUSÃO PARA TUBOS DE POLIETILENO DE ALTA DENSIDADE (PEAD) COM DIÂMETRO EXTERNO DE 315 A 630 MM, POTÊNCIA ENTRE 8000 E 12350 W - CHI DIURNO. AF_05/2023</v>
          </cell>
          <cell r="E1892" t="str">
            <v>CHI</v>
          </cell>
          <cell r="F1892">
            <v>0</v>
          </cell>
        </row>
        <row r="1893">
          <cell r="A1893" t="str">
            <v>SINAPI 103175</v>
          </cell>
          <cell r="D1893" t="str">
            <v>MÁQUINA PARA SOLDA POR TERMOFUSÃO PARA TUBOS DE POLIETILENO DE ALTA DENSIDADE (PEAD) COM DIÂMETRO EXTERNO DE 315 A 630 MM, POTÊNCIA ENTRE 8000 E 12350 W - CHP DIURNO. AF_05/2023</v>
          </cell>
          <cell r="E1893" t="str">
            <v>CHP</v>
          </cell>
          <cell r="F1893">
            <v>0</v>
          </cell>
        </row>
        <row r="1894">
          <cell r="A1894" t="str">
            <v>SINAPI 103182</v>
          </cell>
          <cell r="D1894" t="str">
            <v>MÁQUINA PARA SOLDA POR TERMOFUSÃO PARA TUBOS DE POLIETILENO DE ALTA DENSIDADE (PEAD) COM DIÂMETRO EXTERNO DE 710 A 1200 MM, POTÊNCIA ENTRE 16000 E 29500 W - CHI DIURNO. AF_05/2023</v>
          </cell>
          <cell r="E1894" t="str">
            <v>CHI</v>
          </cell>
          <cell r="F1894">
            <v>0</v>
          </cell>
        </row>
        <row r="1895">
          <cell r="A1895" t="str">
            <v>SINAPI 103181</v>
          </cell>
          <cell r="D1895" t="str">
            <v>MÁQUINA PARA SOLDA POR TERMOFUSÃO PARA TUBOS DE POLIETILENO DE ALTA DENSIDADE (PEAD) COM DIÂMETRO EXTERNO DE 710 A 1200 MM, POTÊNCIA ENTRE 16000 E 29500 W - CHP DIURNO. AF_05/2023</v>
          </cell>
          <cell r="E1895" t="str">
            <v>CHP</v>
          </cell>
          <cell r="F1895">
            <v>0</v>
          </cell>
        </row>
        <row r="1896">
          <cell r="A1896" t="str">
            <v>SINAPI 103170</v>
          </cell>
          <cell r="D1896" t="str">
            <v>MÁQUINA PARA SOLDA POR TERMOFUSÃO PARA TUBOS DE POLIETILENO DE ALTA DENSIDADE (PEAD) COM DIÂMETRO EXTERNO DE 90 A 315 MM, POTÊNCIA ENTRE 2500 E 5350 W - CHI DIURNO. AF_05/2023</v>
          </cell>
          <cell r="E1896" t="str">
            <v>CHI</v>
          </cell>
          <cell r="F1896">
            <v>0</v>
          </cell>
        </row>
        <row r="1897">
          <cell r="A1897" t="str">
            <v>SINAPI 103169</v>
          </cell>
          <cell r="D1897" t="str">
            <v>MÁQUINA PARA SOLDA POR TERMOFUSÃO PARA TUBOS DE POLIETILENO DE ALTA DENSIDADE (PEAD) COM DIÂMETRO EXTERNO DE 90 A 315 MM, POTÊNCIA ENTRE 2500 E 5350 W - CHP DIURNO. AF_05/2023</v>
          </cell>
          <cell r="E1897" t="str">
            <v>CHP</v>
          </cell>
          <cell r="F1897">
            <v>0</v>
          </cell>
        </row>
        <row r="1898">
          <cell r="A1898" t="str">
            <v>SINAPI 102869</v>
          </cell>
          <cell r="D1898" t="str">
            <v>MÁQUINA SOLDA ARCO COM PISTOLA DE SOLDAGEM PARA STUD BOLT DE 5 MM A 22 MM - CHI DIURNO. AF_05/2023</v>
          </cell>
          <cell r="E1898" t="str">
            <v>CHI</v>
          </cell>
          <cell r="F1898">
            <v>0</v>
          </cell>
        </row>
        <row r="1899">
          <cell r="A1899" t="str">
            <v>SINAPI 102868</v>
          </cell>
          <cell r="D1899" t="str">
            <v>MÁQUINA SOLDA ARCO COM PISTOLA DE SOLDAGEM PARA STUD BOLT DE 5 MM A 22 MM - CHP DIURNO. AF_05/2023</v>
          </cell>
          <cell r="E1899" t="str">
            <v>CHP</v>
          </cell>
          <cell r="F1899">
            <v>0</v>
          </cell>
        </row>
        <row r="1900">
          <cell r="A1900" t="str">
            <v>SINAPI 106326</v>
          </cell>
          <cell r="D1900" t="str">
            <v>PENEIRA ROTATIVA COM MOTOR ELÉTRICO MONOFÁSICO DE *0,5 A 1,0* CV, CILINDRO COM DIÂMETRO DE *0,48 A 0,85* M E COMPRIMENTO DE *1,0 A 1,65* M - CHI DIURNO. AF_11/2025</v>
          </cell>
          <cell r="E1900" t="str">
            <v>CHI</v>
          </cell>
          <cell r="F1900">
            <v>0</v>
          </cell>
        </row>
        <row r="1901">
          <cell r="A1901" t="str">
            <v>SINAPI 106325</v>
          </cell>
          <cell r="D1901" t="str">
            <v>PENEIRA ROTATIVA COM MOTOR ELÉTRICO MONOFÁSICO DE *0,5 A 1,0* CV, CILINDRO COM DIÂMETRO DE *0,48 A 0,85* M E COMPRIMENTO DE *1,0 A 1,65* M - CHP DIURNO. AF_11/2025</v>
          </cell>
          <cell r="E1901" t="str">
            <v>CHP</v>
          </cell>
          <cell r="F1901">
            <v>0</v>
          </cell>
        </row>
        <row r="1902">
          <cell r="A1902" t="str">
            <v>SINAPI 92113</v>
          </cell>
          <cell r="D1902" t="str">
            <v>PENEIRA ROTATIVA COM MOTOR ELÉTRICO TRIFÁSICO DE 2 CV, CILINDRO DE 1 M X 0,60 M, COM FUROS DE 3,17 MM - CHI DIURNO. AF_05/2023</v>
          </cell>
          <cell r="E1902" t="str">
            <v>CHI</v>
          </cell>
          <cell r="F1902">
            <v>1.42</v>
          </cell>
        </row>
        <row r="1903">
          <cell r="A1903" t="str">
            <v>SINAPI 92112</v>
          </cell>
          <cell r="D1903" t="str">
            <v>PENEIRA ROTATIVA COM MOTOR ELÉTRICO TRIFÁSICO DE 2 CV, CILINDRO DE 1 M X 0,60 M, COM FUROS DE 3,17 MM - CHP DIURNO. AF_05/2023</v>
          </cell>
          <cell r="E1903" t="str">
            <v>CHP</v>
          </cell>
          <cell r="F1903">
            <v>4.24</v>
          </cell>
        </row>
        <row r="1904">
          <cell r="A1904" t="str">
            <v>SINAPI 90675</v>
          </cell>
          <cell r="D1904" t="str">
            <v>PERFURATRIZ COM TORRE METÁLICA PARA EXECUÇÃO DE ESTACA HÉLICE CONTÍNUA, PROFUNDIDADE MÁXIMA DE 30 M, DIÂMETRO MÁXIMO DE 800 MM, POTÊNCIA INSTALADA DE 268 HP, MESA ROTATIVA COM TORQUE MÁXIMO DE 170 KNM - CHI DIURNO. AF_06/2015</v>
          </cell>
          <cell r="E1904" t="str">
            <v>CHI</v>
          </cell>
          <cell r="F1904">
            <v>324.27999999999997</v>
          </cell>
        </row>
        <row r="1905">
          <cell r="A1905" t="str">
            <v>SINAPI 90674</v>
          </cell>
          <cell r="D1905" t="str">
            <v>PERFURATRIZ COM TORRE METÁLICA PARA EXECUÇÃO DE ESTACA HÉLICE CONTÍNUA, PROFUNDIDADE MÁXIMA DE 30 M, DIÂMETRO MÁXIMO DE 800 MM, POTÊNCIA INSTALADA DE 268 HP, MESA ROTATIVA COM TORQUE MÁXIMO DE 170 KNM - CHP DIURNO. AF_06/2015</v>
          </cell>
          <cell r="E1905" t="str">
            <v>CHP</v>
          </cell>
          <cell r="F1905">
            <v>726.74</v>
          </cell>
        </row>
        <row r="1906">
          <cell r="A1906" t="str">
            <v>SINAPI 93225</v>
          </cell>
          <cell r="D1906" t="str">
            <v>PERFURATRIZ COM TORRE METÁLICA PARA EXECUÇÃO DE ESTACA HÉLICE CONTÍNUA, PROFUNDIDADE MÁXIMA DE 32 M, DIÂMETRO MÁXIMO DE 1000 MM, POTÊNCIA INSTALADA DE 350 HP, MESA ROTATIVA COM TORQUE MÁXIMO DE 263 KNM - CHI DIURNO. AF_01/2016</v>
          </cell>
          <cell r="E1906" t="str">
            <v>CHI</v>
          </cell>
          <cell r="F1906">
            <v>478.72</v>
          </cell>
        </row>
        <row r="1907">
          <cell r="A1907" t="str">
            <v>SINAPI 93224</v>
          </cell>
          <cell r="D1907" t="str">
            <v>PERFURATRIZ COM TORRE METÁLICA PARA EXECUÇÃO DE ESTACA HÉLICE CONTÍNUA, PROFUNDIDADE MÁXIMA DE 32 M, DIÂMETRO MÁXIMO DE 1000 MM, POTÊNCIA INSTALADA DE 350 HP, MESA ROTATIVA COM TORQUE MÁXIMO DE 263 KNM - CHP DIURNO. AF_01/2016</v>
          </cell>
          <cell r="E1907" t="str">
            <v>CHP</v>
          </cell>
          <cell r="F1907">
            <v>1069.31</v>
          </cell>
        </row>
        <row r="1908">
          <cell r="A1908" t="str">
            <v>SINAPI 104696</v>
          </cell>
          <cell r="D1908" t="str">
            <v>PERFURATRIZ DE COROA DIAMANTADA PARA CONCRETO, DIÂMETRO ATÉ 250 MM, MOTOR ELÉTRICO 220 V, POTÊNCIA 2.500 W - CHI DIURNO. AF_05/2023</v>
          </cell>
          <cell r="E1908" t="str">
            <v>CHI</v>
          </cell>
          <cell r="F1908">
            <v>35.83</v>
          </cell>
        </row>
        <row r="1909">
          <cell r="A1909" t="str">
            <v>SINAPI 104695</v>
          </cell>
          <cell r="D1909" t="str">
            <v>PERFURATRIZ DE COROA DIAMANTADA PARA CONCRETO, DIÂMETRO ATÉ 250 MM, MOTOR ELÉTRICO 220 V, POTÊNCIA 2.500 W - CHP DIURNO. AF_05/2023</v>
          </cell>
          <cell r="E1909" t="str">
            <v>CHP</v>
          </cell>
          <cell r="F1909">
            <v>39.299999999999997</v>
          </cell>
        </row>
        <row r="1910">
          <cell r="A1910" t="str">
            <v>SINAPI 90681</v>
          </cell>
          <cell r="D1910" t="str">
            <v>PERFURATRIZ HIDRÁULICA SOBRE CAMINHÃO COM TRADO CURTO ACOPLADO, PROFUNDIDADE MÁXIMA DE 20 M, DIÂMETRO MÁXIMO DE 1500 MM, POTÊNCIA INSTALADA DE 137 HP, MESA ROTATIVA COM TORQUE MÁXIMO DE 30 KNM - CHI DIURNO. AF_06/2015</v>
          </cell>
          <cell r="E1910" t="str">
            <v>CHI</v>
          </cell>
          <cell r="F1910">
            <v>168.89</v>
          </cell>
        </row>
        <row r="1911">
          <cell r="A1911" t="str">
            <v>SINAPI 90680</v>
          </cell>
          <cell r="D1911" t="str">
            <v>PERFURATRIZ HIDRÁULICA SOBRE CAMINHÃO COM TRADO CURTO ACOPLADO, PROFUNDIDADE MÁXIMA DE 20 M, DIÂMETRO MÁXIMO DE 1500 MM, POTÊNCIA INSTALADA DE 137 HP, MESA ROTATIVA COM TORQUE MÁXIMO DE 30 KNM - CHP DIURNO. AF_06/2015</v>
          </cell>
          <cell r="E1911" t="str">
            <v>CHP</v>
          </cell>
          <cell r="F1911">
            <v>390.47</v>
          </cell>
        </row>
        <row r="1912">
          <cell r="A1912" t="str">
            <v>SINAPI 102875</v>
          </cell>
          <cell r="D1912" t="str">
            <v>PERFURATRIZ HIDRÁULICA SOBRE ESTEIRA, TORQUE MÁXIMO 161 KNM, PROFUNDIDADE MÁXIMA 54 M, DIÂMETRO MÁXIMO 1500 MM, POTÊNCIA MOTOR 268 HP - CHI DIURNO. AF_04/2019</v>
          </cell>
          <cell r="E1912" t="str">
            <v>CHI</v>
          </cell>
          <cell r="F1912">
            <v>457.65</v>
          </cell>
        </row>
        <row r="1913">
          <cell r="A1913" t="str">
            <v>SINAPI 102874</v>
          </cell>
          <cell r="D1913" t="str">
            <v>PERFURATRIZ HIDRÁULICA SOBRE ESTEIRA, TORQUE MÁXIMO 161 KNM, PROFUNDIDADE MÁXIMA 54 M, DIÂMETRO MÁXIMO 1500 MM, POTÊNCIA MOTOR 268 HP - CHP DIURNO. AF_04/2019</v>
          </cell>
          <cell r="E1913" t="str">
            <v>CHP</v>
          </cell>
          <cell r="F1913">
            <v>991.08</v>
          </cell>
        </row>
        <row r="1914">
          <cell r="A1914" t="str">
            <v>SINAPI 102965</v>
          </cell>
          <cell r="D1914" t="str">
            <v>PERFURATRIZ HIDRÁULICA SOBRE ESTEIRA, TORQUE MÁXIMO 98 KNM, PROFUNDIDADE MÁXIMA 25 M, DIÂMETRO MÁXIMO 115 MM, POTÊNCIA MOTOR 190 HP - CHI DIURNO. AF_02/2021</v>
          </cell>
          <cell r="E1914" t="str">
            <v>CHI</v>
          </cell>
          <cell r="F1914">
            <v>239.97</v>
          </cell>
        </row>
        <row r="1915">
          <cell r="A1915" t="str">
            <v>SINAPI 102964</v>
          </cell>
          <cell r="D1915" t="str">
            <v>PERFURATRIZ HIDRÁULICA SOBRE ESTEIRA, TORQUE MÁXIMO 98 KNM, PROFUNDIDADE MÁXIMA 25 M, DIÂMETRO MÁXIMO 115 MM, POTÊNCIA MOTOR 190 HP - CHP DIURNO. AF_02/2021</v>
          </cell>
          <cell r="E1915" t="str">
            <v>CHP</v>
          </cell>
          <cell r="F1915">
            <v>474.31</v>
          </cell>
        </row>
        <row r="1916">
          <cell r="A1916" t="str">
            <v>SINAPI 90626</v>
          </cell>
          <cell r="D1916" t="str">
            <v>PERFURATRIZ MANUAL, TORQUE MÁXIMO 83 N.M, POTÊNCIA 5 CV, COM DIÂMETRO MÁXIMO 4" - CHI DIURNO. AF_06/2015</v>
          </cell>
          <cell r="E1916" t="str">
            <v>CHI</v>
          </cell>
          <cell r="F1916">
            <v>3.34</v>
          </cell>
        </row>
        <row r="1917">
          <cell r="A1917" t="str">
            <v>SINAPI 90625</v>
          </cell>
          <cell r="D1917" t="str">
            <v>PERFURATRIZ MANUAL, TORQUE MÁXIMO 83 N.M, POTÊNCIA 5 CV, COM DIÂMETRO MÁXIMO 4" - CHP DIURNO. AF_06/2015</v>
          </cell>
          <cell r="E1917" t="str">
            <v>CHP</v>
          </cell>
          <cell r="F1917">
            <v>10.18</v>
          </cell>
        </row>
        <row r="1918">
          <cell r="A1918" t="str">
            <v>SINAPI 102881</v>
          </cell>
          <cell r="D1918" t="str">
            <v>PERFURATRIZ PARA EXECUÇÃO DE ESTACAS SECANTES, TIPO HÉLICE CONTÍNUA COM CABEÇOTE DUPLO E TUBO METÁLICO - CHI DIURNO. AF_04/2019</v>
          </cell>
          <cell r="E1918" t="str">
            <v>CHI</v>
          </cell>
          <cell r="F1918">
            <v>622.46</v>
          </cell>
        </row>
        <row r="1919">
          <cell r="A1919" t="str">
            <v>SINAPI 102880</v>
          </cell>
          <cell r="D1919" t="str">
            <v>PERFURATRIZ PARA EXECUÇÃO DE ESTACAS SECANTES, TIPO HÉLICE CONTÍNUA COM CABEÇOTE DUPLO E TUBO METÁLICO - CHP DIURNO. AF_04/2019</v>
          </cell>
          <cell r="E1919" t="str">
            <v>CHP</v>
          </cell>
          <cell r="F1919">
            <v>1376.73</v>
          </cell>
        </row>
        <row r="1920">
          <cell r="A1920" t="str">
            <v>SINAPI 103225</v>
          </cell>
          <cell r="D1920" t="str">
            <v>PERFURATRIZ PARA FURO DIRECIONAL HORIZONTAL (HDD) COM CAPACIDADE ATÉ 89 KN, POTÊNCIA 24,8 HP A 80 HP (INCLUSO FERRAMENTAS E LOCALIZADOR) - CHI DIURNO. AF_05/2023</v>
          </cell>
          <cell r="E1920" t="str">
            <v>CHI</v>
          </cell>
          <cell r="F1920">
            <v>214.45</v>
          </cell>
        </row>
        <row r="1921">
          <cell r="A1921" t="str">
            <v>SINAPI 103224</v>
          </cell>
          <cell r="D1921" t="str">
            <v>PERFURATRIZ PARA FURO DIRECIONAL HORIZONTAL (HDD) COM CAPACIDADE ATÉ 89 KN, POTÊNCIA 24,8 HP A 80 HP (INCLUSO FERRAMENTAS E LOCALIZADOR) - CHP DIURNO. AF_05/2023</v>
          </cell>
          <cell r="E1921" t="str">
            <v>CHP</v>
          </cell>
          <cell r="F1921">
            <v>425.76</v>
          </cell>
        </row>
        <row r="1922">
          <cell r="A1922" t="str">
            <v>SINAPI 103237</v>
          </cell>
          <cell r="D1922" t="str">
            <v>PERFURATRIZ PARA FURO DIRECIONAL HORIZONTAL (HDD) COM CAPACIDADE DE 201 KN A 560 KN, POTÊNCIA 200 HP A 260 HP (INCLUSO FERRAMENTAS E LOCALIZADOR) - CHI DIURNO. AF_05/2023</v>
          </cell>
          <cell r="E1922" t="str">
            <v>CHI</v>
          </cell>
          <cell r="F1922">
            <v>598.64</v>
          </cell>
        </row>
        <row r="1923">
          <cell r="A1923" t="str">
            <v>SINAPI 103236</v>
          </cell>
          <cell r="D1923" t="str">
            <v>PERFURATRIZ PARA FURO DIRECIONAL HORIZONTAL (HDD) COM CAPACIDADE DE 201 KN A 560 KN, POTÊNCIA 200 HP A 260 HP (INCLUSO FERRAMENTAS E LOCALIZADOR) - CHP DIURNO. AF_05/2023</v>
          </cell>
          <cell r="E1923" t="str">
            <v>CHP</v>
          </cell>
          <cell r="F1923">
            <v>1281.93</v>
          </cell>
        </row>
        <row r="1924">
          <cell r="A1924" t="str">
            <v>SINAPI 103231</v>
          </cell>
          <cell r="D1924" t="str">
            <v>PERFURATRIZ PARA FURO DIRECIONAL HORIZONTAL (HDD) COM CAPACIDADE DE 90 KN A 200 KN, POTÊNCIA 100 HP A 160 HP (INCLUSO FERRAMENTAS E LOCALIZADOR) - CHI DIURNO. AF_05/2023</v>
          </cell>
          <cell r="E1924" t="str">
            <v>CHI</v>
          </cell>
          <cell r="F1924">
            <v>447.08</v>
          </cell>
        </row>
        <row r="1925">
          <cell r="A1925" t="str">
            <v>SINAPI 103230</v>
          </cell>
          <cell r="D1925" t="str">
            <v>PERFURATRIZ PARA FURO DIRECIONAL HORIZONTAL (HDD) COM CAPACIDADE DE 90 KN A 200 KN, POTÊNCIA 100 HP A 160 HP (INCLUSO FERRAMENTAS E LOCALIZADOR) - CHP DIURNO. AF_05/2023</v>
          </cell>
          <cell r="E1925" t="str">
            <v>CHP</v>
          </cell>
          <cell r="F1925">
            <v>938.33</v>
          </cell>
        </row>
        <row r="1926">
          <cell r="A1926" t="str">
            <v>SINAPI 102975</v>
          </cell>
          <cell r="D1926" t="str">
            <v>PERFURATRIZ ROTATIVA SOBRE ESTEIRA, TORQUE MAXIMO 2500 KGM, POTENCIA 110 HP, MOTOR DIESEL - CHI DIURNO. AF_05/2017</v>
          </cell>
          <cell r="E1926" t="str">
            <v>CHI</v>
          </cell>
          <cell r="F1926">
            <v>144.91</v>
          </cell>
        </row>
        <row r="1927">
          <cell r="A1927" t="str">
            <v>SINAPI 102976</v>
          </cell>
          <cell r="D1927" t="str">
            <v>PERFURATRIZ ROTATIVA SOBRE ESTEIRA, TORQUE MAXIMO 2500 KGM, POTENCIA 110 HP, MOTOR DIESEL- CHP DIURNO. AF_05/2017</v>
          </cell>
          <cell r="E1927" t="str">
            <v>CHP</v>
          </cell>
          <cell r="F1927">
            <v>273.76</v>
          </cell>
        </row>
        <row r="1928">
          <cell r="A1928" t="str">
            <v>SINAPI 90632</v>
          </cell>
          <cell r="D1928" t="str">
            <v>PERFURATRIZ SOBRE ESTEIRA, TORQUE MÁXIMO 600 KGF, PESO MÉDIO 1000 KG, POTÊNCIA 20 HP, DIÂMETRO MÁXIMO 10" - CHI DIURNO. AF_06/2015</v>
          </cell>
          <cell r="E1928" t="str">
            <v>CHI</v>
          </cell>
          <cell r="F1928">
            <v>98.89</v>
          </cell>
        </row>
        <row r="1929">
          <cell r="A1929" t="str">
            <v>SINAPI 90631</v>
          </cell>
          <cell r="D1929" t="str">
            <v>PERFURATRIZ SOBRE ESTEIRA, TORQUE MÁXIMO 600 KGF, PESO MÉDIO 1000 KG, POTÊNCIA 20 HP, DIÂMETRO MÁXIMO 10" - CHP DIURNO. AF_06/2015</v>
          </cell>
          <cell r="E1929" t="str">
            <v>CHP</v>
          </cell>
          <cell r="F1929">
            <v>163.85</v>
          </cell>
        </row>
        <row r="1930">
          <cell r="A1930" t="str">
            <v>SINAPI 95709</v>
          </cell>
          <cell r="D1930" t="str">
            <v>PERFURATRIZ SOBRE ESTEIRA, TORQUE MÁXIMO 600 KGF, POTÊNCIA ENTRE 50 E 60 HP, DIÂMETRO MÁXIMO 10" - CHI DIURNO. AF_11/2016</v>
          </cell>
          <cell r="E1930" t="str">
            <v>CHI</v>
          </cell>
          <cell r="F1930">
            <v>99.52</v>
          </cell>
        </row>
        <row r="1931">
          <cell r="A1931" t="str">
            <v>SINAPI 95708</v>
          </cell>
          <cell r="D1931" t="str">
            <v>PERFURATRIZ SOBRE ESTEIRA, TORQUE MÁXIMO 600 KGF, POTÊNCIA ENTRE 50 E 60 HP, DIÂMETRO MÁXIMO 10" - CHP DIURNO. AF_11/2016</v>
          </cell>
          <cell r="E1931" t="str">
            <v>CHP</v>
          </cell>
          <cell r="F1931">
            <v>167.98</v>
          </cell>
        </row>
        <row r="1932">
          <cell r="A1932" t="str">
            <v>SINAPI 91278</v>
          </cell>
          <cell r="D1932" t="str">
            <v>PLACA VIBRATÓRIA REVERSÍVEL COM MOTOR 4 TEMPOS A GASOLINA, FORÇA CENTRÍFUGA DE 25 KN (2500 KGF), POTÊNCIA 5,5 CV - CHI DIURNO. AF_08/2015</v>
          </cell>
          <cell r="E1932" t="str">
            <v>CHI</v>
          </cell>
          <cell r="F1932">
            <v>0.55000000000000004</v>
          </cell>
        </row>
        <row r="1933">
          <cell r="A1933" t="str">
            <v>SINAPI 91277</v>
          </cell>
          <cell r="D1933" t="str">
            <v>PLACA VIBRATÓRIA REVERSÍVEL COM MOTOR 4 TEMPOS A GASOLINA, FORÇA CENTRÍFUGA DE 25 KN (2500 KGF), POTÊNCIA 5,5 CV - CHP DIURNO. AF_08/2015</v>
          </cell>
          <cell r="E1933" t="str">
            <v>CHP</v>
          </cell>
          <cell r="F1933">
            <v>9.7899999999999991</v>
          </cell>
        </row>
        <row r="1934">
          <cell r="A1934" t="str">
            <v>SINAPI 102887</v>
          </cell>
          <cell r="D1934" t="str">
            <v>PLATAFORMA ELEVATÓRIA - CHI DIURNO. AF_04/2019</v>
          </cell>
          <cell r="E1934" t="str">
            <v>CHI</v>
          </cell>
          <cell r="F1934">
            <v>0</v>
          </cell>
        </row>
        <row r="1935">
          <cell r="A1935" t="str">
            <v>SINAPI 102886</v>
          </cell>
          <cell r="D1935" t="str">
            <v>PLATAFORMA ELEVATÓRIA - CHP DIURNO. AF_04/2019</v>
          </cell>
          <cell r="E1935" t="str">
            <v>CHP</v>
          </cell>
          <cell r="F1935">
            <v>0</v>
          </cell>
        </row>
        <row r="1936">
          <cell r="A1936" t="str">
            <v>SINAPI 95277</v>
          </cell>
          <cell r="D1936" t="str">
            <v>POLIDORA DE PISO (POLITRIZ), PESO DE 100KG, DIÂMETRO 450 MM, MOTOR ELÉTRICO, POTÊNCIA 4 HP - CHI DIURNO. AF_05/2023</v>
          </cell>
          <cell r="E1936" t="str">
            <v>CHI</v>
          </cell>
          <cell r="F1936">
            <v>0.73</v>
          </cell>
        </row>
        <row r="1937">
          <cell r="A1937" t="str">
            <v>SINAPI 95276</v>
          </cell>
          <cell r="D1937" t="str">
            <v>POLIDORA DE PISO (POLITRIZ), PESO DE 100KG, DIÂMETRO 450 MM, MOTOR ELÉTRICO, POTÊNCIA 4 HP - CHP DIURNO. AF_05/2023</v>
          </cell>
          <cell r="E1937" t="str">
            <v>CHP</v>
          </cell>
          <cell r="F1937">
            <v>3.98</v>
          </cell>
        </row>
        <row r="1938">
          <cell r="A1938" t="str">
            <v>SINAPI 106254</v>
          </cell>
          <cell r="D1938" t="str">
            <v>POLIGUINDASTE, CAPACIDADE MÁXIMA DE CARGA 8000 KG, PARA TRANSPORTE DE CAÇAMBAS ESTACIONÁRIAS, INCLUSIVE CAMINHÃO TOCO PBT 14.300 KG, POTÊNCIA DE 185 CV - CHI DIURNO. AF_10/2025</v>
          </cell>
          <cell r="E1938" t="str">
            <v>CHI</v>
          </cell>
          <cell r="F1938">
            <v>0</v>
          </cell>
        </row>
        <row r="1939">
          <cell r="A1939" t="str">
            <v>SINAPI 106249</v>
          </cell>
          <cell r="D1939" t="str">
            <v>POLIGUINDASTE, CAPACIDADE MÁXIMA DE CARGA 8000 KG, PARA TRANSPORTE DE CAÇAMBAS ESTACIONÁRIAS, INCLUSIVE CAMINHÃO TOCO PBT 14.300 KG, POTÊNCIA DE 185 CV - CHP DIURNO. AF_10/2025</v>
          </cell>
          <cell r="E1939" t="str">
            <v>CHP</v>
          </cell>
          <cell r="F1939">
            <v>0</v>
          </cell>
        </row>
        <row r="1940">
          <cell r="A1940" t="str">
            <v>SINAPI 88430</v>
          </cell>
          <cell r="D1940" t="str">
            <v>PROJETOR DE ARGAMASSA, CAPACIDADE DE PROJEÇÃO 1,5 M3/H, ALCANCE DE 30 ATÉ 60 M, MOTOR ELÉTRICO POTÊNCIA 7,5 HP - CHI DIURNO. AF_06/2014</v>
          </cell>
          <cell r="E1940" t="str">
            <v>CHI</v>
          </cell>
          <cell r="F1940">
            <v>7.94</v>
          </cell>
        </row>
        <row r="1941">
          <cell r="A1941" t="str">
            <v>SINAPI 88418</v>
          </cell>
          <cell r="D1941" t="str">
            <v>PROJETOR DE ARGAMASSA, CAPACIDADE DE PROJEÇÃO 1,5 M3/H, ALCANCE DE 30 ATÉ 60 M, MOTOR ELÉTRICO POTÊNCIA 7,5 HP - CHP DIURNO. AF_06/2014</v>
          </cell>
          <cell r="E1941" t="str">
            <v>CHP</v>
          </cell>
          <cell r="F1941">
            <v>17.16</v>
          </cell>
        </row>
        <row r="1942">
          <cell r="A1942" t="str">
            <v>SINAPI 88438</v>
          </cell>
          <cell r="D1942" t="str">
            <v>PROJETOR DE ARGAMASSA, CAPACIDADE DE PROJEÇÃO 2 M3/H, ALCANCE ATÉ 50 M, MOTOR ELÉTRICO POTÊNCIA 7,5 HP - CHI DIURNO. AF_06/2014</v>
          </cell>
          <cell r="E1942" t="str">
            <v>CHI</v>
          </cell>
          <cell r="F1942">
            <v>10.52</v>
          </cell>
        </row>
        <row r="1943">
          <cell r="A1943" t="str">
            <v>SINAPI 88433</v>
          </cell>
          <cell r="D1943" t="str">
            <v>PROJETOR DE ARGAMASSA, CAPACIDADE DE PROJEÇÃO 2 M3/H, ALCANCE ATÉ 50 M, MOTOR ELÉTRICO POTÊNCIA 7,5 HP - CHP DIURNO. AF_06/2014</v>
          </cell>
          <cell r="E1943" t="str">
            <v>CHP</v>
          </cell>
          <cell r="F1943">
            <v>22.37</v>
          </cell>
        </row>
        <row r="1944">
          <cell r="A1944" t="str">
            <v>SINAPI 90669</v>
          </cell>
          <cell r="D1944" t="str">
            <v>PROJETOR PNEUMÁTICO DE ARGAMASSA PARA CHAPISCO E REBOCO COM RECIPIENTE ACOPLADO, TIPO CANEQUINHA, COM COMPRESSOR DE AR REBOCÁVEL VAZÃO 89 PCM E MOTOR DIESEL DE 20 CV - CHI DIURNO. AF_05/2023</v>
          </cell>
          <cell r="E1944" t="str">
            <v>CHI</v>
          </cell>
          <cell r="F1944">
            <v>8.9499999999999993</v>
          </cell>
        </row>
        <row r="1945">
          <cell r="A1945" t="str">
            <v>SINAPI 90668</v>
          </cell>
          <cell r="D1945" t="str">
            <v>PROJETOR PNEUMÁTICO DE ARGAMASSA PARA CHAPISCO E REBOCO COM RECIPIENTE ACOPLADO, TIPO CANEQUINHA, COM COMPRESSOR DE AR REBOCÁVEL VAZÃO 89 PCM E MOTOR DIESEL DE 20 CV - CHP DIURNO. AF_05/2023</v>
          </cell>
          <cell r="E1945" t="str">
            <v>CHP</v>
          </cell>
          <cell r="F1945">
            <v>32.4</v>
          </cell>
        </row>
        <row r="1946">
          <cell r="A1946" t="str">
            <v>SINAPI 102980</v>
          </cell>
          <cell r="D1946" t="str">
            <v>PULVERIZADOR DE TINTA ELÉTRICO/MÁQUINA DE PINTURA AIRLESS, VAZÃO 2 L/MIN - CHI DIURNO. AF_05/2023</v>
          </cell>
          <cell r="E1946" t="str">
            <v>CHI</v>
          </cell>
          <cell r="F1946">
            <v>0</v>
          </cell>
        </row>
        <row r="1947">
          <cell r="A1947" t="str">
            <v>SINAPI 102981</v>
          </cell>
          <cell r="D1947" t="str">
            <v>PULVERIZADOR DE TINTA ELÉTRICO/MÁQUINA DE PINTURA AIRLESS, VAZÃO 2 L/MIN - CHP DIURNO. AF_05/2023</v>
          </cell>
          <cell r="E1947" t="str">
            <v>CHP</v>
          </cell>
          <cell r="F1947">
            <v>0</v>
          </cell>
        </row>
        <row r="1948">
          <cell r="A1948" t="str">
            <v>SINAPI 5946</v>
          </cell>
          <cell r="D1948" t="str">
            <v>PÁ CARREGADEIRA SOBRE RODAS, POTÊNCIA 197 HP, CAPACIDADE DA CAÇAMBA 2,5 A 3,5 M3, PESO OPERACIONAL 18338 KG - CHI DIURNO. AF_06/2014</v>
          </cell>
          <cell r="E1948" t="str">
            <v>CHI</v>
          </cell>
          <cell r="F1948">
            <v>96.61</v>
          </cell>
        </row>
        <row r="1949">
          <cell r="A1949" t="str">
            <v>SINAPI 5944</v>
          </cell>
          <cell r="D1949" t="str">
            <v>PÁ CARREGADEIRA SOBRE RODAS, POTÊNCIA 197 HP, CAPACIDADE DA CAÇAMBA 2,5 A 3,5 M3, PESO OPERACIONAL 18338 KG - CHP DIURNO. AF_06/2014</v>
          </cell>
          <cell r="E1949" t="str">
            <v>CHP</v>
          </cell>
          <cell r="F1949">
            <v>230.52</v>
          </cell>
        </row>
        <row r="1950">
          <cell r="A1950" t="str">
            <v>SINAPI 5942</v>
          </cell>
          <cell r="D1950" t="str">
            <v>PÁ CARREGADEIRA SOBRE RODAS, POTÊNCIA LÍQUIDA 128 HP, CAPACIDADE DA CAÇAMBA 1,7 A 2,8 M3, PESO OPERACIONAL 11632 KG - CHI DIURNO. AF_06/2014</v>
          </cell>
          <cell r="E1950" t="str">
            <v>CHI</v>
          </cell>
          <cell r="F1950">
            <v>78.209999999999994</v>
          </cell>
        </row>
        <row r="1951">
          <cell r="A1951" t="str">
            <v>SINAPI 5940</v>
          </cell>
          <cell r="D1951" t="str">
            <v>PÁ CARREGADEIRA SOBRE RODAS, POTÊNCIA LÍQUIDA 128 HP, CAPACIDADE DA CAÇAMBA 1,7 A 2,8 M3, PESO OPERACIONAL 11632 KG - CHP DIURNO. AF_06/2014</v>
          </cell>
          <cell r="E1951" t="str">
            <v>CHP</v>
          </cell>
          <cell r="F1951">
            <v>169.87</v>
          </cell>
        </row>
        <row r="1952">
          <cell r="A1952" t="str">
            <v>SINAPI 102893</v>
          </cell>
          <cell r="D1952" t="str">
            <v>PÓRTICO ROLANTE MONOVIGA, PERFIL I, 4 PERNAS, CAPACIDADE 5 T - CHI DIURNO. AF_04/2019</v>
          </cell>
          <cell r="E1952" t="str">
            <v>CHI</v>
          </cell>
          <cell r="F1952">
            <v>0</v>
          </cell>
        </row>
        <row r="1953">
          <cell r="A1953" t="str">
            <v>SINAPI 102892</v>
          </cell>
          <cell r="D1953" t="str">
            <v>PÓRTICO ROLANTE MONOVIGA, PERFIL I, 4 PERNAS, CAPACIDADE 5 T - CHP DIURNO. AF_04/2019</v>
          </cell>
          <cell r="E1953" t="str">
            <v>CHP</v>
          </cell>
          <cell r="F1953">
            <v>0</v>
          </cell>
        </row>
        <row r="1954">
          <cell r="A1954" t="str">
            <v>SINAPI 89251</v>
          </cell>
          <cell r="D1954" t="str">
            <v>RECICLADORA DE ASFALTO A FRIO SOBRE RODAS, LARGURA FRESAGEM DE 2,0 M, POTÊNCIA 422 HP - CHI DIURNO. AF_11/2014</v>
          </cell>
          <cell r="E1954" t="str">
            <v>CHI</v>
          </cell>
          <cell r="F1954">
            <v>313.33999999999997</v>
          </cell>
        </row>
        <row r="1955">
          <cell r="A1955" t="str">
            <v>SINAPI 89250</v>
          </cell>
          <cell r="D1955" t="str">
            <v>RECICLADORA DE ASFALTO A FRIO SOBRE RODAS, LARGURA FRESAGEM DE 2,0 M, POTÊNCIA 422 HP - CHP DIURNO. AF_11/2014</v>
          </cell>
          <cell r="E1955" t="str">
            <v>CHP</v>
          </cell>
          <cell r="F1955">
            <v>1067.0899999999999</v>
          </cell>
        </row>
        <row r="1956">
          <cell r="A1956" t="str">
            <v>SINAPI 102959</v>
          </cell>
          <cell r="D1956" t="str">
            <v>RETROESCAVADEIRA SOBRE RODAS COM CARREGADEIRA, PESO OPERACIONAL MÍN. 6,674, POTÊNCIA LÍQ 88 HP, COM MARTELO ROMPEDOR HIDRÁULICO ENTRE 275 A 362 KG - CHI DIURNO. AF_02/2021</v>
          </cell>
          <cell r="E1956" t="str">
            <v>CHI</v>
          </cell>
          <cell r="F1956">
            <v>0</v>
          </cell>
        </row>
        <row r="1957">
          <cell r="A1957" t="str">
            <v>SINAPI 102958</v>
          </cell>
          <cell r="D1957" t="str">
            <v>RETROESCAVADEIRA SOBRE RODAS COM CARREGADEIRA, PESO OPERACIONAL MÍN. 6,674, POTÊNCIA LÍQ 88 HP, COM MARTELO ROMPEDOR HIDRÁULICO ENTRE 275 A 362 KG - CHP DIURNO. AF_02/2021</v>
          </cell>
          <cell r="E1957" t="str">
            <v>CHP</v>
          </cell>
          <cell r="F1957">
            <v>0</v>
          </cell>
        </row>
        <row r="1958">
          <cell r="A1958" t="str">
            <v>SINAPI 5681</v>
          </cell>
          <cell r="D1958" t="str">
            <v>RETROESCAVADEIRA SOBRE RODAS COM CARREGADEIRA, TRAÇÃO 4X2, POTÊNCIA LÍQ. 79 HP, CAÇAMBA CARREG. CAP. MÍN. 1 M3, CAÇAMBA RETRO CAP. 0,20 M3, PESO OPERACIONAL MÍN. 6.570 KG, PROFUNDIDADE ESCAVAÇÃO MÁX. 4,37 M - CHI DIURNO. AF_06/2014</v>
          </cell>
          <cell r="E1958" t="str">
            <v>CHI</v>
          </cell>
          <cell r="F1958">
            <v>68.09</v>
          </cell>
        </row>
        <row r="1959">
          <cell r="A1959" t="str">
            <v>SINAPI 5680</v>
          </cell>
          <cell r="D1959" t="str">
            <v>RETROESCAVADEIRA SOBRE RODAS COM CARREGADEIRA, TRAÇÃO 4X2, POTÊNCIA LÍQ. 79 HP, CAÇAMBA CARREG. CAP. MÍN. 1 M3, CAÇAMBA RETRO CAP. 0,20 M3, PESO OPERACIONAL MÍN. 6.570 KG, PROFUNDIDADE ESCAVAÇÃO MÁX. 4,37 M - CHP DIURNO. AF_06/2014</v>
          </cell>
          <cell r="E1959" t="str">
            <v>CHP</v>
          </cell>
          <cell r="F1959">
            <v>143.15</v>
          </cell>
        </row>
        <row r="1960">
          <cell r="A1960" t="str">
            <v>SINAPI 5877</v>
          </cell>
          <cell r="D1960" t="str">
            <v>RETROESCAVADEIRA SOBRE RODAS COM CARREGADEIRA, TRAÇÃO 4X4, POTÊNCIA LÍQ. 72 HP, CAÇAMBA CARREG. CAP. MÍN. 0,79 M3, CAÇAMBA RETRO CAP. 0,18 M3, PESO OPERACIONAL MÍN. 7.140 KG, PROFUNDIDADE ESCAVAÇÃO MÁX. 4,50 M - CHI DIURNO. AF_06/2014</v>
          </cell>
          <cell r="E1960" t="str">
            <v>CHI</v>
          </cell>
          <cell r="F1960">
            <v>70.69</v>
          </cell>
        </row>
        <row r="1961">
          <cell r="A1961" t="str">
            <v>SINAPI 5875</v>
          </cell>
          <cell r="D1961" t="str">
            <v>RETROESCAVADEIRA SOBRE RODAS COM CARREGADEIRA, TRAÇÃO 4X4, POTÊNCIA LÍQ. 72 HP, CAÇAMBA CARREG. CAP. MÍN. 0,79 M3, CAÇAMBA RETRO CAP. 0,18 M3, PESO OPERACIONAL MÍN. 7.140 KG, PROFUNDIDADE ESCAVAÇÃO MÁX. 4,50 M - CHP DIURNO. AF_06/2014</v>
          </cell>
          <cell r="E1961" t="str">
            <v>CHP</v>
          </cell>
          <cell r="F1961">
            <v>144.35</v>
          </cell>
        </row>
        <row r="1962">
          <cell r="A1962" t="str">
            <v>SINAPI 5679</v>
          </cell>
          <cell r="D1962" t="str">
            <v>RETROESCAVADEIRA SOBRE RODAS COM CARREGADEIRA, TRAÇÃO 4X4, POTÊNCIA LÍQ. 88 HP, CAÇAMBA CARREG. CAP. MÍN. 1 M3, CAÇAMBA RETRO CAP. 0,26 M3, PESO OPERACIONAL MÍN. 6.674 KG, PROFUNDIDADE ESCAVAÇÃO MÁX. 4,37 M - CHI DIURNO. AF_06/2014</v>
          </cell>
          <cell r="E1962" t="str">
            <v>CHI</v>
          </cell>
          <cell r="F1962">
            <v>71.91</v>
          </cell>
        </row>
        <row r="1963">
          <cell r="A1963" t="str">
            <v>SINAPI 5678</v>
          </cell>
          <cell r="D1963" t="str">
            <v>RETROESCAVADEIRA SOBRE RODAS COM CARREGADEIRA, TRAÇÃO 4X4, POTÊNCIA LÍQ. 88 HP, CAÇAMBA CARREG. CAP. MÍN. 1 M3, CAÇAMBA RETRO CAP. 0,26 M3, PESO OPERACIONAL MÍN. 6.674 KG, PROFUNDIDADE ESCAVAÇÃO MÁX. 4,37 M - CHP DIURNO. AF_06/2014</v>
          </cell>
          <cell r="E1963" t="str">
            <v>CHP</v>
          </cell>
          <cell r="F1963">
            <v>155.82</v>
          </cell>
        </row>
        <row r="1964">
          <cell r="A1964" t="str">
            <v>SINAPI 6880</v>
          </cell>
          <cell r="D1964" t="str">
            <v>ROLO COMPACTADOR DE PNEUS ESTÁTICO, PRESSÃO VARIÁVEL, POTÊNCIA 111 HP, PESO SEM/COM LASTRO 9,5 / 26 T, LARGURA DE TRABALHO 1,90 M - CHI DIURNO. AF_07/2014</v>
          </cell>
          <cell r="E1964" t="str">
            <v>CHI</v>
          </cell>
          <cell r="F1964">
            <v>84.51</v>
          </cell>
        </row>
        <row r="1965">
          <cell r="A1965" t="str">
            <v>SINAPI 6879</v>
          </cell>
          <cell r="D1965" t="str">
            <v>ROLO COMPACTADOR DE PNEUS ESTÁTICO, PRESSÃO VARIÁVEL, POTÊNCIA 111 HP, PESO SEM/COM LASTRO 9,5 / 26 T, LARGURA DE TRABALHO 1,90 M - CHP DIURNO. AF_07/2014</v>
          </cell>
          <cell r="E1965" t="str">
            <v>CHP</v>
          </cell>
          <cell r="F1965">
            <v>206.76</v>
          </cell>
        </row>
        <row r="1966">
          <cell r="A1966" t="str">
            <v>SINAPI 96464</v>
          </cell>
          <cell r="D1966" t="str">
            <v>ROLO COMPACTADOR DE PNEUS, ESTÁTICO, PRESSÃO VARIÁVEL, POTÊNCIA 110 HP, PESO SEM/COM LASTRO 10,8/27 T, LARGURA DE ROLAGEM 2,30 M - CHI DIURNO. AF_06/2017</v>
          </cell>
          <cell r="E1966" t="str">
            <v>CHI</v>
          </cell>
          <cell r="F1966">
            <v>88.21</v>
          </cell>
        </row>
        <row r="1967">
          <cell r="A1967" t="str">
            <v>SINAPI 96463</v>
          </cell>
          <cell r="D1967" t="str">
            <v>ROLO COMPACTADOR DE PNEUS, ESTÁTICO, PRESSÃO VARIÁVEL, POTÊNCIA 110 HP, PESO SEM/COM LASTRO 10,8/27 T, LARGURA DE ROLAGEM 2,30 M - CHP DIURNO. AF_06/2017</v>
          </cell>
          <cell r="E1967" t="str">
            <v>CHP</v>
          </cell>
          <cell r="F1967">
            <v>213.53</v>
          </cell>
        </row>
        <row r="1968">
          <cell r="A1968" t="str">
            <v>SINAPI 7050</v>
          </cell>
          <cell r="D1968" t="str">
            <v>ROLO COMPACTADOR PE DE CARNEIRO VIBRATORIO, POTENCIA 125 HP, PESO OPERACIONAL SEM/COM LASTRO 11,95 / 13,30 T, IMPACTO DINAMICO 38,5 / 22,5 T, LARGURA DE TRABALHO 2,15 M - CHI DIURNO. AF_06/2014</v>
          </cell>
          <cell r="E1968" t="str">
            <v>CHI</v>
          </cell>
          <cell r="F1968">
            <v>77.790000000000006</v>
          </cell>
        </row>
        <row r="1969">
          <cell r="A1969" t="str">
            <v>SINAPI 7049</v>
          </cell>
          <cell r="D1969" t="str">
            <v>ROLO COMPACTADOR PE DE CARNEIRO VIBRATORIO, POTENCIA 125 HP, PESO OPERACIONAL SEM/COM LASTRO 11,95 / 13,30 T, IMPACTO DINAMICO 38,5 / 22,5 T, LARGURA DE TRABALHO 2,15 M - CHP DIURNO. AF_06/2014</v>
          </cell>
          <cell r="E1969" t="str">
            <v>CHP</v>
          </cell>
          <cell r="F1969">
            <v>217.57</v>
          </cell>
        </row>
        <row r="1970">
          <cell r="A1970" t="str">
            <v>SINAPI 95632</v>
          </cell>
          <cell r="D1970" t="str">
            <v>ROLO COMPACTADOR VIBRATORIO TANDEM, ACO LISO, POTENCIA 125 HP, PESO SEM/COM LASTRO 10,20/11,65 T, LARGURA DE TRABALHO 1,73 M - CHI DIURNO. AF_11/2016</v>
          </cell>
          <cell r="E1970" t="str">
            <v>CHI</v>
          </cell>
          <cell r="F1970">
            <v>81.94</v>
          </cell>
        </row>
        <row r="1971">
          <cell r="A1971" t="str">
            <v>SINAPI 95631</v>
          </cell>
          <cell r="D1971" t="str">
            <v>ROLO COMPACTADOR VIBRATORIO TANDEM, ACO LISO, POTENCIA 125 HP, PESO SEM/COM LASTRO 10,20/11,65 T, LARGURA DE TRABALHO 1,73 M - CHP DIURNO. AF_11/2016</v>
          </cell>
          <cell r="E1971" t="str">
            <v>CHP</v>
          </cell>
          <cell r="F1971">
            <v>225.88</v>
          </cell>
        </row>
        <row r="1972">
          <cell r="A1972" t="str">
            <v>SINAPI 5685</v>
          </cell>
          <cell r="D1972" t="str">
            <v>ROLO COMPACTADOR VIBRATÓRIO DE UM CILINDRO AÇO LISO, POTÊNCIA 80 HP, PESO OPERACIONAL MÁXIMO 8,1 T, IMPACTO DINÂMICO 16,15 / 9,5 T, LARGURA DE TRABALHO 1,68 M - CHI DIURNO. AF_06/2014</v>
          </cell>
          <cell r="E1972" t="str">
            <v>CHI</v>
          </cell>
          <cell r="F1972">
            <v>62.85</v>
          </cell>
        </row>
        <row r="1973">
          <cell r="A1973" t="str">
            <v>SINAPI 5684</v>
          </cell>
          <cell r="D1973" t="str">
            <v>ROLO COMPACTADOR VIBRATÓRIO DE UM CILINDRO AÇO LISO, POTÊNCIA 80 HP, PESO OPERACIONAL MÁXIMO 8,1 T, IMPACTO DINÂMICO 16,15 / 9,5 T, LARGURA DE TRABALHO 1,68 M - CHP DIURNO. AF_06/2014</v>
          </cell>
          <cell r="E1973" t="str">
            <v>CHP</v>
          </cell>
          <cell r="F1973">
            <v>156.6</v>
          </cell>
        </row>
        <row r="1974">
          <cell r="A1974" t="str">
            <v>SINAPI 93244</v>
          </cell>
          <cell r="D1974" t="str">
            <v>ROLO COMPACTADOR VIBRATÓRIO PÉ DE CARNEIRO PARA SOLOS, POTÊNCIA 80 HP, PESO OPERACIONAL SEM/COM LASTRO 7,4 / 8,8 T, LARGURA DE TRABALHO 1,68 M - CHI DIURNO. AF_02/2016</v>
          </cell>
          <cell r="E1974" t="str">
            <v>CHI</v>
          </cell>
          <cell r="F1974">
            <v>64.430000000000007</v>
          </cell>
        </row>
        <row r="1975">
          <cell r="A1975" t="str">
            <v>SINAPI 73436</v>
          </cell>
          <cell r="D1975" t="str">
            <v>ROLO COMPACTADOR VIBRATÓRIO PÉ DE CARNEIRO PARA SOLOS, POTÊNCIA 80 HP, PESO OPERACIONAL SEM/COM LASTRO 7,4 / 8,8 T, LARGURA DE TRABALHO 1,68 M - CHP DIURNO. AF_02/2016</v>
          </cell>
          <cell r="E1975" t="str">
            <v>CHP</v>
          </cell>
          <cell r="F1975">
            <v>159.69</v>
          </cell>
        </row>
        <row r="1976">
          <cell r="A1976" t="str">
            <v>SINAPI 5881</v>
          </cell>
          <cell r="D1976" t="str">
            <v>ROLO COMPACTADOR VIBRATÓRIO PÉ DE CARNEIRO, OPERADO POR CONTROLE REMOTO, POTÊNCIA 12,5 KW, PESO OPERACIONAL 1,675 T, LARGURA DE TRABALHO 0,85 M - CHI DIURNO. AF_02/2016</v>
          </cell>
          <cell r="E1976" t="str">
            <v>CHI</v>
          </cell>
          <cell r="F1976">
            <v>76.95</v>
          </cell>
        </row>
        <row r="1977">
          <cell r="A1977" t="str">
            <v>SINAPI 5879</v>
          </cell>
          <cell r="D1977" t="str">
            <v>ROLO COMPACTADOR VIBRATÓRIO PÉ DE CARNEIRO, OPERADO POR CONTROLE REMOTO, POTÊNCIA 12,5 KW, PESO OPERACIONAL 1,675 T, LARGURA DE TRABALHO 0,85 M - CHP DIURNO. AF_02/2016</v>
          </cell>
          <cell r="E1977" t="str">
            <v>CHP</v>
          </cell>
          <cell r="F1977">
            <v>140.53</v>
          </cell>
        </row>
        <row r="1978">
          <cell r="A1978" t="str">
            <v>SINAPI 5865</v>
          </cell>
          <cell r="D1978" t="str">
            <v>ROLO COMPACTADOR VIBRATÓRIO REBOCÁVEL, CILINDRO DE AÇO LISO, POTÊNCIA DE TRAÇÃO DE 65 CV, PESO 4,7 T, IMPACTO DINÂMICO 18,3 T, LARGURA DE TRABALHO 1,67 M - CHI DIURNO. AF_02/2016</v>
          </cell>
          <cell r="E1978" t="str">
            <v>CHI</v>
          </cell>
          <cell r="F1978">
            <v>11.61</v>
          </cell>
        </row>
        <row r="1979">
          <cell r="A1979" t="str">
            <v>SINAPI 5863</v>
          </cell>
          <cell r="D1979" t="str">
            <v>ROLO COMPACTADOR VIBRATÓRIO REBOCÁVEL, CILINDRO DE AÇO LISO, POTÊNCIA DE TRAÇÃO DE 65 CV, PESO 4,7 T, IMPACTO DINÂMICO 18,3 T, LARGURA DE TRABALHO 1,67 M - CHP DIURNO. AF_02/2016</v>
          </cell>
          <cell r="E1979" t="str">
            <v>CHP</v>
          </cell>
          <cell r="F1979">
            <v>23.07</v>
          </cell>
        </row>
        <row r="1980">
          <cell r="A1980" t="str">
            <v>SINAPI 5869</v>
          </cell>
          <cell r="D1980" t="str">
            <v>ROLO COMPACTADOR VIBRATÓRIO TANDEM AÇO LISO, POTÊNCIA 58 HP, PESO SEM/COM LASTRO 6,5 / 9,4 T, LARGURA DE TRABALHO 1,2 M - CHI DIURNO. AF_06/2014</v>
          </cell>
          <cell r="E1980" t="str">
            <v>CHI</v>
          </cell>
          <cell r="F1980">
            <v>71.62</v>
          </cell>
        </row>
        <row r="1981">
          <cell r="A1981" t="str">
            <v>SINAPI 5867</v>
          </cell>
          <cell r="D1981" t="str">
            <v>ROLO COMPACTADOR VIBRATÓRIO TANDEM AÇO LISO, POTÊNCIA 58 HP, PESO SEM/COM LASTRO 6,5 / 9,4 T, LARGURA DE TRABALHO 1,2 M - CHP DIURNO. AF_06/2014</v>
          </cell>
          <cell r="E1981" t="str">
            <v>CHP</v>
          </cell>
          <cell r="F1981">
            <v>158.13999999999999</v>
          </cell>
        </row>
        <row r="1982">
          <cell r="A1982" t="str">
            <v>SINAPI 95271</v>
          </cell>
          <cell r="D1982" t="str">
            <v>RÉGUA VIBRATÓRIA DUPLA PARA CONCRETO, PESO DE 60KG, COMPRIMENTO 4 M, COM MOTOR A GASOLINA, POTÊNCIA 5,5 HP - CHI DIURNO. AF_09/2016</v>
          </cell>
          <cell r="E1982" t="str">
            <v>CHI</v>
          </cell>
          <cell r="F1982">
            <v>0.73</v>
          </cell>
        </row>
        <row r="1983">
          <cell r="A1983" t="str">
            <v>SINAPI 95270</v>
          </cell>
          <cell r="D1983" t="str">
            <v>RÉGUA VIBRATÓRIA DUPLA PARA CONCRETO, PESO DE 60KG, COMPRIMENTO 4 M, COM MOTOR A GASOLINA, POTÊNCIA 5,5 HP - CHP DIURNO. AF_09/2016</v>
          </cell>
          <cell r="E1983" t="str">
            <v>CHP</v>
          </cell>
          <cell r="F1983">
            <v>10.01</v>
          </cell>
        </row>
        <row r="1984">
          <cell r="A1984" t="str">
            <v>SINAPI 91693</v>
          </cell>
          <cell r="D1984" t="str">
            <v>SERRA CIRCULAR DE BANCADA COM MOTOR ELÉTRICO POTÊNCIA DE 5HP, COM COIFA PARA DISCO 10" - CHI DIURNO. AF_08/2015</v>
          </cell>
          <cell r="E1984" t="str">
            <v>CHI</v>
          </cell>
          <cell r="F1984">
            <v>34.82</v>
          </cell>
        </row>
        <row r="1985">
          <cell r="A1985" t="str">
            <v>SINAPI 91692</v>
          </cell>
          <cell r="D1985" t="str">
            <v>SERRA CIRCULAR DE BANCADA COM MOTOR ELÉTRICO POTÊNCIA DE 5HP, COM COIFA PARA DISCO 10" - CHP DIURNO. AF_08/2015</v>
          </cell>
          <cell r="E1985" t="str">
            <v>CHP</v>
          </cell>
          <cell r="F1985">
            <v>36.369999999999997</v>
          </cell>
        </row>
        <row r="1986">
          <cell r="A1986" t="str">
            <v>SINAPI 102929</v>
          </cell>
          <cell r="D1986" t="str">
            <v>SERRA FITA HORIZONTAL, ELÉTRICA, COM CONTROLE HIDRÁULICO, PAINEL DE COMANDO EM 24 V, MOTOR ELÉTRICO 1,5 CV, DIMENSÕES DA FITA 3880 X 27 X 0,9 MM, TRIFÁSICA - CHI DIURNO. AF_05/2023</v>
          </cell>
          <cell r="E1986" t="str">
            <v>CHI</v>
          </cell>
          <cell r="F1986">
            <v>0</v>
          </cell>
        </row>
        <row r="1987">
          <cell r="A1987" t="str">
            <v>SINAPI 102928</v>
          </cell>
          <cell r="D1987" t="str">
            <v>SERRA FITA HORIZONTAL, ELÉTRICA, COM CONTROLE HIDRÁULICO, PAINEL DE COMANDO EM 24 V, MOTOR ELÉTRICO 1,5 CV, DIMENSÕES DA FITA 3880 X 27 X 0,9 MM, TRIFÁSICA - CHP DIURNO. AF_05/2023</v>
          </cell>
          <cell r="E1987" t="str">
            <v>CHP</v>
          </cell>
          <cell r="F1987">
            <v>0</v>
          </cell>
        </row>
        <row r="1988">
          <cell r="A1988" t="str">
            <v>SINAPI 95140</v>
          </cell>
          <cell r="D1988" t="str">
            <v>TALHA MANUAL DE CORRENTE, CAPACIDADE DE 2 TON. COM ELEVAÇÃO DE 3 M - CHI DIURNO. AF_07/2016</v>
          </cell>
          <cell r="E1988" t="str">
            <v>CHI</v>
          </cell>
          <cell r="F1988">
            <v>0.03</v>
          </cell>
        </row>
        <row r="1989">
          <cell r="A1989" t="str">
            <v>SINAPI 95139</v>
          </cell>
          <cell r="D1989" t="str">
            <v>TALHA MANUAL DE CORRENTE, CAPACIDADE DE 2 TON. COM ELEVAÇÃO DE 3 M - CHP DIURNO. AF_07/2016</v>
          </cell>
          <cell r="E1989" t="str">
            <v>CHP</v>
          </cell>
          <cell r="F1989">
            <v>0.05</v>
          </cell>
        </row>
        <row r="1990">
          <cell r="A1990" t="str">
            <v>SINAPI 89027</v>
          </cell>
          <cell r="D1990" t="str">
            <v>TANQUE DE ASFALTO ESTACIONÁRIO COM MAÇARICO, CAPACIDADE 20.000 L - CHI DIURNO. AF_05/2023</v>
          </cell>
          <cell r="E1990" t="str">
            <v>CHI</v>
          </cell>
          <cell r="F1990">
            <v>5.34</v>
          </cell>
        </row>
        <row r="1991">
          <cell r="A1991" t="str">
            <v>SINAPI 89028</v>
          </cell>
          <cell r="D1991" t="str">
            <v>TANQUE DE ASFALTO ESTACIONÁRIO COM MAÇARICO, CAPACIDADE 20.000 L - CHP DIURNO. AF_05/2023</v>
          </cell>
          <cell r="E1991" t="str">
            <v>CHP</v>
          </cell>
          <cell r="F1991">
            <v>177.17</v>
          </cell>
        </row>
        <row r="1992">
          <cell r="A1992" t="str">
            <v>SINAPI 7031</v>
          </cell>
          <cell r="D1992" t="str">
            <v>TANQUE DE ASFALTO ESTACIONÁRIO COM SERPENTINA, CAPACIDADE 30.000 L - CHI DIURNO. AF_05/2023</v>
          </cell>
          <cell r="E1992" t="str">
            <v>CHI</v>
          </cell>
          <cell r="F1992">
            <v>6.57</v>
          </cell>
        </row>
        <row r="1993">
          <cell r="A1993" t="str">
            <v>SINAPI 7030</v>
          </cell>
          <cell r="D1993" t="str">
            <v>TANQUE DE ASFALTO ESTACIONÁRIO COM SERPENTINA, CAPACIDADE 30.000 L - CHP DIURNO. AF_05/2023</v>
          </cell>
          <cell r="E1993" t="str">
            <v>CHP</v>
          </cell>
          <cell r="F1993">
            <v>262.98</v>
          </cell>
        </row>
        <row r="1994">
          <cell r="A1994" t="str">
            <v>SINAPI 102947</v>
          </cell>
          <cell r="D1994" t="str">
            <v>TARTARUGA DE OXICORTE CG1, MONOFÁSICA, 220 V, FREQUÊNCIA 50 HZ, VELOCIDADE DE CORTE (MM/MIN) 50 A 750, DIÂMETRO MÍNIMO DO COMPASSO MM 200 - CHI DIURNO. AF_05/2023</v>
          </cell>
          <cell r="E1994" t="str">
            <v>CHI</v>
          </cell>
          <cell r="F1994">
            <v>0</v>
          </cell>
        </row>
        <row r="1995">
          <cell r="A1995" t="str">
            <v>SINAPI 102946</v>
          </cell>
          <cell r="D1995" t="str">
            <v>TARTARUGA DE OXICORTE CG1, MONOFÁSICA, 220 V, FREQUÊNCIA 50 HZ, VELOCIDADE DE CORTE (MM/MIN) 50 A 750, DIÂMETRO MÍNIMO DO COMPASSO MM 200 - CHP DIURNO. AF_05/2023</v>
          </cell>
          <cell r="E1995" t="str">
            <v>CHP</v>
          </cell>
          <cell r="F1995">
            <v>0</v>
          </cell>
        </row>
        <row r="1996">
          <cell r="A1996" t="str">
            <v>SINAPI 104092</v>
          </cell>
          <cell r="D1996" t="str">
            <v>TERMOFUSORA PARA TUBOS E CONEXÕES EM PPR COM DIÂMETROS DE 20 A 63 MM, POTÊNCIA DE 800 W, TENSAO 220 V - CHI DIURNO. AF_05/2022</v>
          </cell>
          <cell r="E1996" t="str">
            <v>CHI</v>
          </cell>
          <cell r="F1996">
            <v>0.03</v>
          </cell>
        </row>
        <row r="1997">
          <cell r="A1997" t="str">
            <v>SINAPI 104091</v>
          </cell>
          <cell r="D1997" t="str">
            <v>TERMOFUSORA PARA TUBOS E CONEXÕES EM PPR COM DIÂMETROS DE 20 A 63 MM, POTÊNCIA DE 800 W, TENSAO 220 V - CHP DIURNO. AF_05/2022</v>
          </cell>
          <cell r="E1997" t="str">
            <v>CHP</v>
          </cell>
          <cell r="F1997">
            <v>0.81</v>
          </cell>
        </row>
        <row r="1998">
          <cell r="A1998" t="str">
            <v>SINAPI 104098</v>
          </cell>
          <cell r="D1998" t="str">
            <v>TERMOFUSORA PARA TUBOS E CONEXÕES EM PPR COM DIÂMETROS DE 75 A 110 MM, POTÊNCIA DE *1100* W, TENSÃO 220 V - CHI DIURNO. AF_05/2022</v>
          </cell>
          <cell r="E1998" t="str">
            <v>CHI</v>
          </cell>
          <cell r="F1998">
            <v>0.05</v>
          </cell>
        </row>
        <row r="1999">
          <cell r="A1999" t="str">
            <v>SINAPI 104097</v>
          </cell>
          <cell r="D1999" t="str">
            <v>TERMOFUSORA PARA TUBOS E CONEXÕES EM PPR COM DIÂMETROS DE 75 A 110 MM, POTÊNCIA DE *1100* W, TENSÃO 220 V - CHP DIURNO. AF_05/2022</v>
          </cell>
          <cell r="E1999" t="str">
            <v>CHP</v>
          </cell>
          <cell r="F1999">
            <v>1.1399999999999999</v>
          </cell>
        </row>
        <row r="2000">
          <cell r="A2000" t="str">
            <v>SINAPI 102905</v>
          </cell>
          <cell r="D2000" t="str">
            <v>TORRE, COMPOSTA POR GUINCHO MECÂNICO, GUINCHO MANUAL, CABOS DE AÇO, PITEIRA E SOQUETE - CHI DIURNO. AF_05/2023</v>
          </cell>
          <cell r="E2000" t="str">
            <v>CHI</v>
          </cell>
          <cell r="F2000">
            <v>0</v>
          </cell>
        </row>
        <row r="2001">
          <cell r="A2001" t="str">
            <v>SINAPI 102904</v>
          </cell>
          <cell r="D2001" t="str">
            <v>TORRE, COMPOSTA POR GUINCHO MECÂNICO, GUINCHO MANUAL, CABOS DE AÇO, PITEIRA E SOQUETE - CHP DIURNO. AF_05/2023</v>
          </cell>
          <cell r="E2001" t="str">
            <v>CHP</v>
          </cell>
          <cell r="F2001">
            <v>0</v>
          </cell>
        </row>
        <row r="2002">
          <cell r="A2002" t="str">
            <v>SINAPI 89031</v>
          </cell>
          <cell r="D2002" t="str">
            <v>TRATOR DE ESTEIRAS, POTÊNCIA 100 HP, PESO OPERACIONAL 9,4 T, COM LÂMINA 2,19 M3 - CHI DIURNO. AF_06/2014</v>
          </cell>
          <cell r="E2002" t="str">
            <v>CHI</v>
          </cell>
          <cell r="F2002">
            <v>82.73</v>
          </cell>
        </row>
        <row r="2003">
          <cell r="A2003" t="str">
            <v>SINAPI 89032</v>
          </cell>
          <cell r="D2003" t="str">
            <v>TRATOR DE ESTEIRAS, POTÊNCIA 100 HP, PESO OPERACIONAL 9,4 T, COM LÂMINA 2,19 M3 - CHP DIURNO. AF_06/2014</v>
          </cell>
          <cell r="E2003" t="str">
            <v>CHP</v>
          </cell>
          <cell r="F2003">
            <v>203.3</v>
          </cell>
        </row>
        <row r="2004">
          <cell r="A2004" t="str">
            <v>SINAPI 88844</v>
          </cell>
          <cell r="D2004" t="str">
            <v>TRATOR DE ESTEIRAS, POTÊNCIA 125 HP, PESO OPERACIONAL 12,9 T, COM LÂMINA 2,7 M3 - CHI DIURNO. AF_10/2014</v>
          </cell>
          <cell r="E2004" t="str">
            <v>CHI</v>
          </cell>
          <cell r="F2004">
            <v>84.98</v>
          </cell>
        </row>
        <row r="2005">
          <cell r="A2005" t="str">
            <v>SINAPI 88843</v>
          </cell>
          <cell r="D2005" t="str">
            <v>TRATOR DE ESTEIRAS, POTÊNCIA 125 HP, PESO OPERACIONAL 12,9 T, COM LÂMINA 2,7 M3 - CHP DIURNO. AF_10/2014</v>
          </cell>
          <cell r="E2005" t="str">
            <v>CHP</v>
          </cell>
          <cell r="F2005">
            <v>223.64</v>
          </cell>
        </row>
        <row r="2006">
          <cell r="A2006" t="str">
            <v>SINAPI 5853</v>
          </cell>
          <cell r="D2006" t="str">
            <v>TRATOR DE ESTEIRAS, POTÊNCIA 150 HP, PESO OPERACIONAL 16,7 T, COM RODA MOTRIZ ELEVADA E LÂMINA 3,18 M3 - CHI DIURNO. AF_06/2014</v>
          </cell>
          <cell r="E2006" t="str">
            <v>CHI</v>
          </cell>
          <cell r="F2006">
            <v>96.97</v>
          </cell>
        </row>
        <row r="2007">
          <cell r="A2007" t="str">
            <v>SINAPI 5851</v>
          </cell>
          <cell r="D2007" t="str">
            <v>TRATOR DE ESTEIRAS, POTÊNCIA 150 HP, PESO OPERACIONAL 16,7 T, COM RODA MOTRIZ ELEVADA E LÂMINA 3,18 M3 - CHP DIURNO. AF_06/2014</v>
          </cell>
          <cell r="E2007" t="str">
            <v>CHP</v>
          </cell>
          <cell r="F2007">
            <v>265.76</v>
          </cell>
        </row>
        <row r="2008">
          <cell r="A2008" t="str">
            <v>SINAPI 5849</v>
          </cell>
          <cell r="D2008" t="str">
            <v>TRATOR DE ESTEIRAS, POTÊNCIA 170 HP, PESO OPERACIONAL 19 T, CAÇAMBA 5,2 M3 - CHI DIURNO. AF_06/2014</v>
          </cell>
          <cell r="E2008" t="str">
            <v>CHI</v>
          </cell>
          <cell r="F2008">
            <v>96.59</v>
          </cell>
        </row>
        <row r="2009">
          <cell r="A2009" t="str">
            <v>SINAPI 5847</v>
          </cell>
          <cell r="D2009" t="str">
            <v>TRATOR DE ESTEIRAS, POTÊNCIA 170 HP, PESO OPERACIONAL 19 T, CAÇAMBA 5,2 M3 - CHP DIURNO. AF_06/2014</v>
          </cell>
          <cell r="E2009" t="str">
            <v>CHP</v>
          </cell>
          <cell r="F2009">
            <v>277.11</v>
          </cell>
        </row>
        <row r="2010">
          <cell r="A2010" t="str">
            <v>SINAPI 5857</v>
          </cell>
          <cell r="D2010" t="str">
            <v>TRATOR DE ESTEIRAS, POTÊNCIA 347 HP, PESO OPERACIONAL 38,5 T, COM LÂMINA 8,70 M3 - CHI DIURNO. AF_06/2014</v>
          </cell>
          <cell r="E2010" t="str">
            <v>CHI</v>
          </cell>
          <cell r="F2010">
            <v>238.67</v>
          </cell>
        </row>
        <row r="2011">
          <cell r="A2011" t="str">
            <v>SINAPI 5855</v>
          </cell>
          <cell r="D2011" t="str">
            <v>TRATOR DE ESTEIRAS, POTÊNCIA 347 HP, PESO OPERACIONAL 38,5 T, COM LÂMINA 8,70 M3 - CHP DIURNO. AF_06/2014</v>
          </cell>
          <cell r="E2011" t="str">
            <v>CHP</v>
          </cell>
          <cell r="F2011">
            <v>703.45</v>
          </cell>
        </row>
        <row r="2012">
          <cell r="A2012" t="str">
            <v>SINAPI 96021</v>
          </cell>
          <cell r="D2012" t="str">
            <v>TRATOR DE PNEUS COM POTÊNCIA DE 122 CV, TRAÇÃO 4X4, COM GRADE DE DISCOS ACOPLADA - CHI DIURNO. AF_02/2017</v>
          </cell>
          <cell r="E2012" t="str">
            <v>CHI</v>
          </cell>
          <cell r="F2012">
            <v>66.5</v>
          </cell>
        </row>
        <row r="2013">
          <cell r="A2013" t="str">
            <v>SINAPI 96020</v>
          </cell>
          <cell r="D2013" t="str">
            <v>TRATOR DE PNEUS COM POTÊNCIA DE 122 CV, TRAÇÃO 4X4, COM GRADE DE DISCOS ACOPLADA - CHP DIURNO. AF_02/2017</v>
          </cell>
          <cell r="E2013" t="str">
            <v>CHP</v>
          </cell>
          <cell r="F2013">
            <v>188.29</v>
          </cell>
        </row>
        <row r="2014">
          <cell r="A2014" t="str">
            <v>SINAPI 96014</v>
          </cell>
          <cell r="D2014" t="str">
            <v>TRATOR DE PNEUS COM POTÊNCIA DE 122 CV, TRAÇÃO 4X4, COM VASSOURA MECÂNICA ACOPLADA - CHI DIURNO. AF_02/2017</v>
          </cell>
          <cell r="E2014" t="str">
            <v>CHI</v>
          </cell>
          <cell r="F2014">
            <v>66.75</v>
          </cell>
        </row>
        <row r="2015">
          <cell r="A2015" t="str">
            <v>SINAPI 96013</v>
          </cell>
          <cell r="D2015" t="str">
            <v>TRATOR DE PNEUS COM POTÊNCIA DE 122 CV, TRAÇÃO 4X4, COM VASSOURA MECÂNICA ACOPLADA - CHP DIURNO. AF_02/2017</v>
          </cell>
          <cell r="E2015" t="str">
            <v>CHP</v>
          </cell>
          <cell r="F2015">
            <v>188.76</v>
          </cell>
        </row>
        <row r="2016">
          <cell r="A2016" t="str">
            <v>SINAPI 96029</v>
          </cell>
          <cell r="D2016" t="str">
            <v>TRATOR DE PNEUS COM POTÊNCIA DE 85 CV, TRAÇÃO 4X4, COM GRADE DE DISCOS ACOPLADA - CHI DIURNO. AF_02/2017</v>
          </cell>
          <cell r="E2016" t="str">
            <v>CHI</v>
          </cell>
          <cell r="F2016">
            <v>59.13</v>
          </cell>
        </row>
        <row r="2017">
          <cell r="A2017" t="str">
            <v>SINAPI 96028</v>
          </cell>
          <cell r="D2017" t="str">
            <v>TRATOR DE PNEUS COM POTÊNCIA DE 85 CV, TRAÇÃO 4X4, COM GRADE DE DISCOS ACOPLADA - CHP DIURNO. AF_02/2017</v>
          </cell>
          <cell r="E2017" t="str">
            <v>CHP</v>
          </cell>
          <cell r="F2017">
            <v>145.94999999999999</v>
          </cell>
        </row>
        <row r="2018">
          <cell r="A2018" t="str">
            <v>SINAPI 96155</v>
          </cell>
          <cell r="D2018" t="str">
            <v>TRATOR DE PNEUS COM POTÊNCIA DE 85 CV, TRAÇÃO 4X4, COM VASSOURA MECÂNICA ACOPLADA - CHI DIURNO. AF_02/2017</v>
          </cell>
          <cell r="E2018" t="str">
            <v>CHI</v>
          </cell>
          <cell r="F2018">
            <v>59.38</v>
          </cell>
        </row>
        <row r="2019">
          <cell r="A2019" t="str">
            <v>SINAPI 96157</v>
          </cell>
          <cell r="D2019" t="str">
            <v>TRATOR DE PNEUS COM POTÊNCIA DE 85 CV, TRAÇÃO 4X4, COM VASSOURA MECÂNICA ACOPLADA - CHP DIURNO. AF_03/2017</v>
          </cell>
          <cell r="E2019" t="str">
            <v>CHP</v>
          </cell>
          <cell r="F2019">
            <v>146.41999999999999</v>
          </cell>
        </row>
        <row r="2020">
          <cell r="A2020" t="str">
            <v>SINAPI 5845</v>
          </cell>
          <cell r="D2020" t="str">
            <v>TRATOR DE PNEUS, POTÊNCIA 122 CV, TRAÇÃO 4X4, PESO COM LASTRO DE 4.510 KG - CHI DIURNO. AF_06/2014</v>
          </cell>
          <cell r="E2020" t="str">
            <v>CHI</v>
          </cell>
          <cell r="F2020">
            <v>62.32</v>
          </cell>
        </row>
        <row r="2021">
          <cell r="A2021" t="str">
            <v>SINAPI 5843</v>
          </cell>
          <cell r="D2021" t="str">
            <v>TRATOR DE PNEUS, POTÊNCIA 122 CV, TRAÇÃO 4X4, PESO COM LASTRO DE 4.510 KG - CHP DIURNO. AF_06/2014</v>
          </cell>
          <cell r="E2021" t="str">
            <v>CHP</v>
          </cell>
          <cell r="F2021">
            <v>180.47</v>
          </cell>
        </row>
        <row r="2022">
          <cell r="A2022" t="str">
            <v>SINAPI 89036</v>
          </cell>
          <cell r="D2022" t="str">
            <v>TRATOR DE PNEUS, POTÊNCIA 85 CV, TRAÇÃO 4X4, PESO COM LASTRO DE 4.675 KG - CHI DIURNO. AF_06/2014</v>
          </cell>
          <cell r="E2022" t="str">
            <v>CHI</v>
          </cell>
          <cell r="F2022">
            <v>54.91</v>
          </cell>
        </row>
        <row r="2023">
          <cell r="A2023" t="str">
            <v>SINAPI 89035</v>
          </cell>
          <cell r="D2023" t="str">
            <v>TRATOR DE PNEUS, POTÊNCIA 85 CV, TRAÇÃO 4X4, PESO COM LASTRO DE 4.675 KG - CHP DIURNO. AF_06/2014</v>
          </cell>
          <cell r="E2023" t="str">
            <v>CHP</v>
          </cell>
          <cell r="F2023">
            <v>138.09</v>
          </cell>
        </row>
        <row r="2024">
          <cell r="A2024" t="str">
            <v>SINAPI 102911</v>
          </cell>
          <cell r="D2024" t="str">
            <v>UNIDADE DOSADORA AIRLESS TIPO HOT SPRAY - CHI DIURNO. AF_05/2023</v>
          </cell>
          <cell r="E2024" t="str">
            <v>CHI</v>
          </cell>
          <cell r="F2024">
            <v>0</v>
          </cell>
        </row>
        <row r="2025">
          <cell r="A2025" t="str">
            <v>SINAPI 102910</v>
          </cell>
          <cell r="D2025" t="str">
            <v>UNIDADE DOSADORA AIRLESS TIPO HOT SPRAY - CHP DIURNO. AF_05/2023</v>
          </cell>
          <cell r="E2025" t="str">
            <v>CHP</v>
          </cell>
          <cell r="F2025">
            <v>0</v>
          </cell>
        </row>
        <row r="2026">
          <cell r="A2026" t="str">
            <v>SINAPI 93440</v>
          </cell>
          <cell r="D2026" t="str">
            <v>USINA DE ASFALTO À FRIO, CAPACIDADE DE 40 A 60 TON/HORA, ELÉTRICA POTÊNCIA 30 CV - CHI DIURNO. AF_05/2023</v>
          </cell>
          <cell r="E2026" t="str">
            <v>CHI</v>
          </cell>
          <cell r="F2026">
            <v>140.58000000000001</v>
          </cell>
        </row>
        <row r="2027">
          <cell r="A2027" t="str">
            <v>SINAPI 93439</v>
          </cell>
          <cell r="D2027" t="str">
            <v>USINA DE ASFALTO À FRIO, CAPACIDADE DE 40 A 60 TON/HORA, ELÉTRICA POTÊNCIA 30 CV - CHP DIURNO. AF_05/2023</v>
          </cell>
          <cell r="E2027" t="str">
            <v>CHP</v>
          </cell>
          <cell r="F2027">
            <v>260.25</v>
          </cell>
        </row>
        <row r="2028">
          <cell r="A2028" t="str">
            <v>SINAPI 100648</v>
          </cell>
          <cell r="D2028" t="str">
            <v>USINA DE ASFALTO, TIPO GRAVIMÉTRICA, PROD 150 TON/HORA - CHI DIURNO. AF_12/2019</v>
          </cell>
          <cell r="E2028" t="str">
            <v>CHI</v>
          </cell>
          <cell r="F2028">
            <v>597.03</v>
          </cell>
        </row>
        <row r="2029">
          <cell r="A2029" t="str">
            <v>SINAPI 100647</v>
          </cell>
          <cell r="D2029" t="str">
            <v>USINA DE ASFALTO, TIPO GRAVIMÉTRICA, PROD 150 TON/HORA - CHP DIURNO. AF_12/2019</v>
          </cell>
          <cell r="E2029" t="str">
            <v>CHP</v>
          </cell>
          <cell r="F2029">
            <v>6516.2</v>
          </cell>
        </row>
        <row r="2030">
          <cell r="A2030" t="str">
            <v>SINAPI 5829</v>
          </cell>
          <cell r="D2030" t="str">
            <v>USINA DE CONCRETO FIXA, CAPACIDADE NOMINAL DE 90 A 120 M3/H, SEM SILO - CHI DIURNO. AF_07/2016</v>
          </cell>
          <cell r="E2030" t="str">
            <v>CHI</v>
          </cell>
          <cell r="F2030">
            <v>171.14</v>
          </cell>
        </row>
        <row r="2031">
          <cell r="A2031" t="str">
            <v>SINAPI 5823</v>
          </cell>
          <cell r="D2031" t="str">
            <v>USINA DE CONCRETO FIXA, CAPACIDADE NOMINAL DE 90 A 120 M3/H, SEM SILO - CHP DIURNO. AF_07/2016</v>
          </cell>
          <cell r="E2031" t="str">
            <v>CHP</v>
          </cell>
          <cell r="F2031">
            <v>232.94</v>
          </cell>
        </row>
        <row r="2032">
          <cell r="A2032" t="str">
            <v>SINAPI 106095</v>
          </cell>
          <cell r="D20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E2032" t="str">
            <v>CHI</v>
          </cell>
          <cell r="F2032">
            <v>112.64</v>
          </cell>
        </row>
        <row r="2033">
          <cell r="A2033" t="str">
            <v>SINAPI 106094</v>
          </cell>
          <cell r="D203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E2033" t="str">
            <v>CHP</v>
          </cell>
          <cell r="F2033">
            <v>333.05</v>
          </cell>
        </row>
        <row r="2034">
          <cell r="A2034" t="str">
            <v>SINAPI 100642</v>
          </cell>
          <cell r="D2034" t="str">
            <v>USINA DE MISTURA ASFÁLTICA À QUENTE, TIPO CONTRA FLUXO, PROD 100 A 140 TON/HORA - CHI DIURNO. AF_12/2019</v>
          </cell>
          <cell r="E2034" t="str">
            <v>CHI</v>
          </cell>
          <cell r="F2034">
            <v>302.3</v>
          </cell>
        </row>
        <row r="2035">
          <cell r="A2035" t="str">
            <v>SINAPI 100641</v>
          </cell>
          <cell r="D2035" t="str">
            <v>USINA DE MISTURA ASFÁLTICA À QUENTE, TIPO CONTRA FLUXO, PROD 100 A 140 TON/HORA - CHP DIURNO. AF_12/2019</v>
          </cell>
          <cell r="E2035" t="str">
            <v>CHP</v>
          </cell>
          <cell r="F2035">
            <v>4758.97</v>
          </cell>
        </row>
        <row r="2036">
          <cell r="A2036" t="str">
            <v>SINAPI 93434</v>
          </cell>
          <cell r="D2036" t="str">
            <v>USINA DE MISTURA ASFÁLTICA À QUENTE, TIPO CONTRA FLUXO, PROD 40 A 80 TON/HORA - CHI DIURNO. AF_05/2023</v>
          </cell>
          <cell r="E2036" t="str">
            <v>CHI</v>
          </cell>
          <cell r="F2036">
            <v>342.84</v>
          </cell>
        </row>
        <row r="2037">
          <cell r="A2037" t="str">
            <v>SINAPI 93433</v>
          </cell>
          <cell r="D2037" t="str">
            <v>USINA DE MISTURA ASFÁLTICA À QUENTE, TIPO CONTRA FLUXO, PROD 40 A 80 TON/HORA - CHP DIURNO. AF_05/2023</v>
          </cell>
          <cell r="E2037" t="str">
            <v>CHP</v>
          </cell>
          <cell r="F2037">
            <v>2650.29</v>
          </cell>
        </row>
        <row r="2038">
          <cell r="A2038" t="str">
            <v>SINAPI 95122</v>
          </cell>
          <cell r="D2038" t="str">
            <v>USINA MISTURADORA DE SOLOS, CAPACIDADE DE 200 A 500 TON/H, POTENCIA 75KW - CHI DIURNO. AF_07/2016</v>
          </cell>
          <cell r="E2038" t="str">
            <v>CHI</v>
          </cell>
          <cell r="F2038">
            <v>226.91</v>
          </cell>
        </row>
        <row r="2039">
          <cell r="A2039" t="str">
            <v>SINAPI 95121</v>
          </cell>
          <cell r="D2039" t="str">
            <v>USINA MISTURADORA DE SOLOS, CAPACIDADE DE 200 A 500 TON/H, POTENCIA 75KW - CHP DIURNO. AF_07/2016</v>
          </cell>
          <cell r="E2039" t="str">
            <v>CHP</v>
          </cell>
          <cell r="F2039">
            <v>379.28</v>
          </cell>
        </row>
        <row r="2040">
          <cell r="A2040" t="str">
            <v>SINAPI 103662</v>
          </cell>
          <cell r="D2040" t="str">
            <v>VARREDEIRA DE GRAMA SINTÉTICA A GASOLINA, 2,4 CV, 4 TEMPOS - CHI DIURNO. AF_05/2023</v>
          </cell>
          <cell r="E2040" t="str">
            <v>CHI</v>
          </cell>
          <cell r="F2040">
            <v>0</v>
          </cell>
        </row>
        <row r="2041">
          <cell r="A2041" t="str">
            <v>SINAPI 103661</v>
          </cell>
          <cell r="D2041" t="str">
            <v>VARREDEIRA DE GRAMA SINTÉTICA A GASOLINA, 2,4 CV, 4 TEMPOS - CHP DIURNO. AF_05/2023</v>
          </cell>
          <cell r="E2041" t="str">
            <v>CHP</v>
          </cell>
          <cell r="F2041">
            <v>0</v>
          </cell>
        </row>
        <row r="2042">
          <cell r="A2042" t="str">
            <v>SINAPI 5841</v>
          </cell>
          <cell r="D2042" t="str">
            <v>VASSOURA MECÂNICA REBOCÁVEL COM ESCOVA CILÍNDRICA, LARGURA ÚTIL DE VARRIMENTO DE 2,44 M - CHI DIURNO. AF_06/2014</v>
          </cell>
          <cell r="E2042" t="str">
            <v>CHI</v>
          </cell>
          <cell r="F2042">
            <v>4.68</v>
          </cell>
        </row>
        <row r="2043">
          <cell r="A2043" t="str">
            <v>SINAPI 5839</v>
          </cell>
          <cell r="D2043" t="str">
            <v>VASSOURA MECÂNICA REBOCÁVEL COM ESCOVA CILÍNDRICA, LARGURA ÚTIL DE VARRIMENTO DE 2,44 M - CHP DIURNO. AF_06/2014</v>
          </cell>
          <cell r="E2043" t="str">
            <v>CHP</v>
          </cell>
          <cell r="F2043">
            <v>9.31</v>
          </cell>
        </row>
        <row r="2044">
          <cell r="A2044" t="str">
            <v>SINAPI 90587</v>
          </cell>
          <cell r="D2044" t="str">
            <v>VIBRADOR DE IMERSÃO, DIÂMETRO DE PONTEIRA 45MM, MOTOR ELÉTRICO TRIFÁSICO POTÊNCIA DE 2 CV - CHI DIURNO. AF_06/2015</v>
          </cell>
          <cell r="E2044" t="str">
            <v>CHI</v>
          </cell>
          <cell r="F2044">
            <v>0.55000000000000004</v>
          </cell>
        </row>
        <row r="2045">
          <cell r="A2045" t="str">
            <v>SINAPI 90586</v>
          </cell>
          <cell r="D2045" t="str">
            <v>VIBRADOR DE IMERSÃO, DIÂMETRO DE PONTEIRA 45MM, MOTOR ELÉTRICO TRIFÁSICO POTÊNCIA DE 2 CV - CHP DIURNO. AF_06/2015</v>
          </cell>
          <cell r="E2045" t="str">
            <v>CHP</v>
          </cell>
          <cell r="F2045">
            <v>1.47</v>
          </cell>
        </row>
        <row r="2046">
          <cell r="A2046" t="str">
            <v>SINAPI 106392</v>
          </cell>
          <cell r="D2046" t="str">
            <v>VIBROACABADORA DE ASFALTO SOBRE ESTEIRAS, LARG. PAVIM. 2,60 M A 5,75 M, POT. 110 HP, CAP. 450 T/ H - CHI DIURNO. AF_11/2025</v>
          </cell>
          <cell r="E2046" t="str">
            <v>CHI</v>
          </cell>
          <cell r="F2046">
            <v>115.96</v>
          </cell>
        </row>
        <row r="2047">
          <cell r="A2047" t="str">
            <v>SINAPI 106389</v>
          </cell>
          <cell r="D2047" t="str">
            <v>VIBROACABADORA DE ASFALTO SOBRE ESTEIRAS, LARG. PAVIM. 2,60 M A 5,75 M, POT. 110 HP, CAP. 450 T/ H - CHP DIURNO. AF_11/2025</v>
          </cell>
          <cell r="E2047" t="str">
            <v>CHP</v>
          </cell>
          <cell r="F2047">
            <v>308.43</v>
          </cell>
        </row>
        <row r="2048">
          <cell r="A2048" t="str">
            <v>SINAPI 106391</v>
          </cell>
          <cell r="D2048" t="str">
            <v>VIBROACABADORA DE ASFALTO SOBRE ESTEIRAS, LARG. PAVIM. MÁX. 8,00 M, POT. 100 KW/ 134 HP, CAP. 600 T/ H - CHI DIURNO. AF_11/2025</v>
          </cell>
          <cell r="E2048" t="str">
            <v>CHI</v>
          </cell>
          <cell r="F2048">
            <v>231.88</v>
          </cell>
        </row>
        <row r="2049">
          <cell r="A2049" t="str">
            <v>SINAPI 106388</v>
          </cell>
          <cell r="D2049" t="str">
            <v>VIBROACABADORA DE ASFALTO SOBRE ESTEIRAS, LARG. PAVIM. MÁX. 8,00 M, POT. 100 KW/ 134 HP, CAP. 600 T/ H - CHP DIURNO. AF_11/2025</v>
          </cell>
          <cell r="E2049" t="str">
            <v>CHP</v>
          </cell>
          <cell r="F2049">
            <v>581.98</v>
          </cell>
        </row>
        <row r="2050">
          <cell r="A2050" t="str">
            <v>SINAPI 5837</v>
          </cell>
          <cell r="D2050" t="str">
            <v>VIBROACABADORA DE ASFALTO SOBRE ESTEIRAS, LARGURA DE PAVIMENTAÇÃO 1,90 M A 5,30 M, POTÊNCIA 105 HP CAPACIDADE 450 T/H - CHI DIURNO. AF_11/2014</v>
          </cell>
          <cell r="E2050" t="str">
            <v>CHI</v>
          </cell>
          <cell r="F2050">
            <v>134.01</v>
          </cell>
        </row>
        <row r="2051">
          <cell r="A2051" t="str">
            <v>SINAPI 5835</v>
          </cell>
          <cell r="D2051" t="str">
            <v>VIBROACABADORA DE ASFALTO SOBRE ESTEIRAS, LARGURA DE PAVIMENTAÇÃO 1,90 M A 5,30 M, POTÊNCIA 105 HP CAPACIDADE 450 T/H - CHP DIURNO. AF_11/2014</v>
          </cell>
          <cell r="E2051" t="str">
            <v>CHP</v>
          </cell>
          <cell r="F2051">
            <v>343.78</v>
          </cell>
        </row>
        <row r="2052">
          <cell r="A2052" t="str">
            <v>SINAPI 89257</v>
          </cell>
          <cell r="D2052" t="str">
            <v>VIBROACABADORA DE ASFALTO SOBRE ESTEIRAS, LARGURA DE PAVIMENTAÇÃO 2,13 M A 4,55 M, POTÊNCIA 100 HP CAPACIDADE 400 T/H - CHP DIURNO. AF_11/2014</v>
          </cell>
          <cell r="E2052" t="str">
            <v>CHP</v>
          </cell>
          <cell r="F2052">
            <v>298.8</v>
          </cell>
        </row>
        <row r="2053">
          <cell r="A2053" t="str">
            <v>SINAPI 89258</v>
          </cell>
          <cell r="D2053" t="str">
            <v>VIBROACABADORA DE ASFALTO SOBRE ESTEIRAS, LARGURA DE PAVIMENTAÇÃO 2,13 M A 4,55 M, POTÊNCIA 100 HP, CAPACIDADE 400 T/H - CHI DIURNO. AF_11/2014</v>
          </cell>
          <cell r="E2053" t="str">
            <v>CHI</v>
          </cell>
          <cell r="F2053">
            <v>115.35</v>
          </cell>
        </row>
        <row r="2054">
          <cell r="A2054" t="str">
            <v>SINAPI 106393</v>
          </cell>
          <cell r="D2054" t="str">
            <v>VIBROACABADORA DE ASFALTO SOBRE RODAS, LARGURA DE PAVIMENTAÇÃO DE 1,70 A 4,20 M, POTÊNCIA 78 KW/105 HP, CAPACIDADE 300 T/H - CHI DIURNO. AF_11/2025</v>
          </cell>
          <cell r="E2054" t="str">
            <v>CHI</v>
          </cell>
          <cell r="F2054">
            <v>131.88</v>
          </cell>
        </row>
        <row r="2055">
          <cell r="A2055" t="str">
            <v>SINAPI 106390</v>
          </cell>
          <cell r="D2055" t="str">
            <v>VIBROACABADORA DE ASFALTO SOBRE RODAS, LARGURA DE PAVIMENTAÇÃO DE 1,70 A 4,20 M, POTÊNCIA 78 KW/105 HP, CAPACIDADE 300 T/H - CHP DIURNO. AF_11/2025</v>
          </cell>
          <cell r="E2055" t="str">
            <v>CHP</v>
          </cell>
          <cell r="F2055">
            <v>327.64</v>
          </cell>
        </row>
        <row r="2056">
          <cell r="A2056" t="str">
            <v>SINAPI 97621</v>
          </cell>
          <cell r="D2056" t="str">
            <v>DEMOLIÇÃO DE ALVENARIA DE BLOCO FURADO, DE FORMA MANUAL, COM REAPROVEITAMENTO. AF_09/2023</v>
          </cell>
          <cell r="E2056" t="str">
            <v>M3</v>
          </cell>
          <cell r="F2056">
            <v>122.74</v>
          </cell>
        </row>
        <row r="2057">
          <cell r="A2057" t="str">
            <v>SINAPI 97622</v>
          </cell>
          <cell r="D2057" t="str">
            <v>DEMOLIÇÃO DE ALVENARIA DE BLOCO FURADO, DE FORMA MANUAL, SEM REAPROVEITAMENTO. AF_09/2023</v>
          </cell>
          <cell r="E2057" t="str">
            <v>M3</v>
          </cell>
          <cell r="F2057">
            <v>59.82</v>
          </cell>
        </row>
        <row r="2058">
          <cell r="A2058" t="str">
            <v>SINAPI 97623</v>
          </cell>
          <cell r="D2058" t="str">
            <v>DEMOLIÇÃO DE ALVENARIA DE TIJOLO MACIÇO, DE FORMA MANUAL, COM REAPROVEITAMENTO. AF_09/2023</v>
          </cell>
          <cell r="E2058" t="str">
            <v>M3</v>
          </cell>
          <cell r="F2058">
            <v>183.25</v>
          </cell>
        </row>
        <row r="2059">
          <cell r="A2059" t="str">
            <v>SINAPI 97624</v>
          </cell>
          <cell r="D2059" t="str">
            <v>DEMOLIÇÃO DE ALVENARIA DE TIJOLO MACIÇO, DE FORMA MANUAL, SEM REAPROVEITAMENTO. AF_09/2023</v>
          </cell>
          <cell r="E2059" t="str">
            <v>M3</v>
          </cell>
          <cell r="F2059">
            <v>112.47</v>
          </cell>
        </row>
        <row r="2060">
          <cell r="A2060" t="str">
            <v>SINAPI 97625</v>
          </cell>
          <cell r="D2060" t="str">
            <v>DEMOLIÇÃO DE ALVENARIA PARA QUALQUER TIPO DE BLOCO, DE FORMA MECANIZADA, SEM REAPROVEITAMENTO. AF_09/2023</v>
          </cell>
          <cell r="E2060" t="str">
            <v>M3</v>
          </cell>
          <cell r="F2060">
            <v>51.66</v>
          </cell>
        </row>
        <row r="2061">
          <cell r="A2061" t="str">
            <v>SINAPI 104791</v>
          </cell>
          <cell r="D2061" t="str">
            <v>DEMOLIÇÃO DE ARGAMASSAS, DE FORMA DE FORMA MECANIZADA COM MARTELETE, SEM REAPROVEITAMENTO. AF_09/2023</v>
          </cell>
          <cell r="E2061" t="str">
            <v>M2</v>
          </cell>
          <cell r="F2061">
            <v>6.5</v>
          </cell>
        </row>
        <row r="2062">
          <cell r="A2062" t="str">
            <v>SINAPI 97631</v>
          </cell>
          <cell r="D2062" t="str">
            <v>DEMOLIÇÃO DE ARGAMASSAS, DE FORMA MANUAL, SEM REAPROVEITAMENTO. AF_09/2023</v>
          </cell>
          <cell r="E2062" t="str">
            <v>M2</v>
          </cell>
          <cell r="F2062">
            <v>12.14</v>
          </cell>
        </row>
        <row r="2063">
          <cell r="A2063" t="str">
            <v>SINAPI 97630</v>
          </cell>
          <cell r="D2063" t="str">
            <v>DEMOLIÇÃO DE ESTRUTURAS DE CONCRETO ARMADO EM GERAL, DE FORMA MECANIZADA COM ROMPEDOR ACOPLADO EM ESCAVADEIRA HIDRÁULICA, SEM REAPROVEITAMENTO. AF_09/2023</v>
          </cell>
          <cell r="E2063" t="str">
            <v>M3</v>
          </cell>
          <cell r="F2063">
            <v>0</v>
          </cell>
        </row>
        <row r="2064">
          <cell r="A2064" t="str">
            <v>SINAPI 104796</v>
          </cell>
          <cell r="D2064" t="str">
            <v>DEMOLIÇÃO DE GUIAS, SARJETAS OU SARJETÕES, DE FORMA MECANIZADA, SEM REAPROVEITAMENTO. AF_09/2023</v>
          </cell>
          <cell r="E2064" t="str">
            <v>M</v>
          </cell>
          <cell r="F2064">
            <v>14.54</v>
          </cell>
        </row>
        <row r="2065">
          <cell r="A2065" t="str">
            <v>SINAPI 97628</v>
          </cell>
          <cell r="D2065" t="str">
            <v>DEMOLIÇÃO DE LAJES, EM CONCRETO ARMADO, DE FORMA MANUAL, SEM REAPROVEITAMENTO. AF_09/2023</v>
          </cell>
          <cell r="E2065" t="str">
            <v>M3</v>
          </cell>
          <cell r="F2065">
            <v>280</v>
          </cell>
        </row>
        <row r="2066">
          <cell r="A2066" t="str">
            <v>SINAPI 97629</v>
          </cell>
          <cell r="D2066" t="str">
            <v>DEMOLIÇÃO DE LAJES, EM CONCRETO ARMADO, DE FORMA MECANIZADA COM MARTELETE, SEM REAPROVEITAMENTO. AF_09/2023</v>
          </cell>
          <cell r="E2066" t="str">
            <v>M3</v>
          </cell>
          <cell r="F2066">
            <v>91.11</v>
          </cell>
        </row>
        <row r="2067">
          <cell r="A2067" t="str">
            <v>SINAPI 97626</v>
          </cell>
          <cell r="D2067" t="str">
            <v>DEMOLIÇÃO DE PILARES E VIGAS EM CONCRETO ARMADO, DE FORMA MANUAL, SEM REAPROVEITAMENTO. AF_09/2023</v>
          </cell>
          <cell r="E2067" t="str">
            <v>M3</v>
          </cell>
          <cell r="F2067">
            <v>601.20000000000005</v>
          </cell>
        </row>
        <row r="2068">
          <cell r="A2068" t="str">
            <v>SINAPI 97627</v>
          </cell>
          <cell r="D2068" t="str">
            <v>DEMOLIÇÃO DE PILARES E VIGAS EM CONCRETO ARMADO, DE FORMA MECANIZADA COM MARTELETE, SEM REAPROVEITAMENTO. AF_09/2023</v>
          </cell>
          <cell r="E2068" t="str">
            <v>M3</v>
          </cell>
          <cell r="F2068">
            <v>195.65</v>
          </cell>
        </row>
        <row r="2069">
          <cell r="A2069" t="str">
            <v>SINAPI 104789</v>
          </cell>
          <cell r="D2069" t="str">
            <v>DEMOLIÇÃO DE PISO DE CONCRETO SIMPLES, DE FORMA MANUAL, SEM REAPROVEITAMENTO. AF_09/2023</v>
          </cell>
          <cell r="E2069" t="str">
            <v>M3</v>
          </cell>
          <cell r="F2069">
            <v>210.53</v>
          </cell>
        </row>
        <row r="2070">
          <cell r="A2070" t="str">
            <v>SINAPI 104790</v>
          </cell>
          <cell r="D2070" t="str">
            <v>DEMOLIÇÃO DE PISO DE CONCRETO SIMPLES, DE FORMA MECANIZADA COM MARTELETE, SEM REAPROVEITAMENTO. AF_09/2023</v>
          </cell>
          <cell r="E2070" t="str">
            <v>M3</v>
          </cell>
          <cell r="F2070">
            <v>109.61</v>
          </cell>
        </row>
        <row r="2071">
          <cell r="A2071" t="str">
            <v>SINAPI 97633</v>
          </cell>
          <cell r="D2071" t="str">
            <v>DEMOLIÇÃO DE REVESTIMENTO CERÂMICO, DE FORMA MANUAL, SEM REAPROVEITAMENTO. AF_09/2023</v>
          </cell>
          <cell r="E2071" t="str">
            <v>M2</v>
          </cell>
          <cell r="F2071">
            <v>24.68</v>
          </cell>
        </row>
        <row r="2072">
          <cell r="A2072" t="str">
            <v>SINAPI 97634</v>
          </cell>
          <cell r="D2072" t="str">
            <v>DEMOLIÇÃO DE REVESTIMENTO CERÂMICO, DE FORMA MECANIZADA COM MARTELETE, SEM REAPROVEITAMENTO. AF_09/2023</v>
          </cell>
          <cell r="E2072" t="str">
            <v>M2</v>
          </cell>
          <cell r="F2072">
            <v>7.34</v>
          </cell>
        </row>
        <row r="2073">
          <cell r="A2073" t="str">
            <v>SINAPI 97632</v>
          </cell>
          <cell r="D2073" t="str">
            <v>DEMOLIÇÃO DE RODAPÉ CERÂMICO, DE FORMA MANUAL, SEM REAPROVEITAMENTO. AF_09/2023</v>
          </cell>
          <cell r="E2073" t="str">
            <v>M</v>
          </cell>
          <cell r="F2073">
            <v>2.82</v>
          </cell>
        </row>
        <row r="2074">
          <cell r="A2074" t="str">
            <v>SINAPI 97636</v>
          </cell>
          <cell r="D2074" t="str">
            <v>DEMOLIÇÃO PARCIAL DE PAVIMENTO ASFÁLTICO, DE FORMA MECANIZADA, SEM REAPROVEITAMENTO. AF_09/2023</v>
          </cell>
          <cell r="E2074" t="str">
            <v>M2</v>
          </cell>
          <cell r="F2074">
            <v>23.17</v>
          </cell>
        </row>
        <row r="2075">
          <cell r="A2075" t="str">
            <v>SINAPI 104797</v>
          </cell>
          <cell r="D2075" t="str">
            <v>REMOÇAO DE GUIAS PRÉ-FABRICADAS DE CONCRETO, DE FORMA MECANIZADA, COM REAPROVEITAMENTO. AF_09/2023</v>
          </cell>
          <cell r="E2075" t="str">
            <v>M</v>
          </cell>
          <cell r="F2075">
            <v>18.190000000000001</v>
          </cell>
        </row>
        <row r="2076">
          <cell r="A2076" t="str">
            <v>SINAPI 104803</v>
          </cell>
          <cell r="D2076" t="str">
            <v>REMOÇÃO CALHAS E RUFOS, DE FORMA MANUAL, SEM REAPROVEITAMENTO. AF_09/2023</v>
          </cell>
          <cell r="E2076" t="str">
            <v>M</v>
          </cell>
          <cell r="F2076">
            <v>4.92</v>
          </cell>
        </row>
        <row r="2077">
          <cell r="A2077" t="str">
            <v>SINAPI 97664</v>
          </cell>
          <cell r="D2077" t="str">
            <v>REMOÇÃO DE ACESSÓRIOS, DE FORMA MANUAL, SEM REAPROVEITAMENTO. AF_09/2023</v>
          </cell>
          <cell r="E2077" t="str">
            <v>UN</v>
          </cell>
          <cell r="F2077">
            <v>1.67</v>
          </cell>
        </row>
        <row r="2078">
          <cell r="A2078" t="str">
            <v>SINAPI 104801</v>
          </cell>
          <cell r="D2078" t="str">
            <v>REMOÇÃO DE ALAMBRADOS PARA QUADRAS POLIESPORTIVAS, ESTRUTURADO POR TUBOS DE AÇO GALVANIZADO, COM TELA DE ARAME GALVANIZADO, DE FORMA MANUAL, SEM REAPROVEITAMENTO. AF_09/2023</v>
          </cell>
          <cell r="E2078" t="str">
            <v>M2</v>
          </cell>
          <cell r="F2078">
            <v>15.3</v>
          </cell>
        </row>
        <row r="2079">
          <cell r="A2079" t="str">
            <v>SINAPI 97661</v>
          </cell>
          <cell r="D2079" t="str">
            <v>REMOÇÃO DE CABOS ELÉTRICOS, COM SEÇÃO DE 10 MM², FORMA MANUAL, SEM REAPROVEITAMENTO. AF_09/2023</v>
          </cell>
          <cell r="E2079" t="str">
            <v>M</v>
          </cell>
          <cell r="F2079">
            <v>0.75</v>
          </cell>
        </row>
        <row r="2080">
          <cell r="A2080" t="str">
            <v>SINAPI 104794</v>
          </cell>
          <cell r="D2080" t="str">
            <v>REMOÇÃO DE CABOS ELÉTRICOS, COM SEÇÃO DE 16 MM², FORMA MANUAL, SEM REAPROVEITAMENTO. AF_09/2023</v>
          </cell>
          <cell r="E2080" t="str">
            <v>M</v>
          </cell>
          <cell r="F2080">
            <v>1.02</v>
          </cell>
        </row>
        <row r="2081">
          <cell r="A2081" t="str">
            <v>SINAPI 104795</v>
          </cell>
          <cell r="D2081" t="str">
            <v>REMOÇÃO DE CABOS ELÉTRICOS, COM SEÇÃO DE 25 MM², FORMA MANUAL, SEM REAPROVEITAMENTO. AF_09/2023</v>
          </cell>
          <cell r="E2081" t="str">
            <v>M</v>
          </cell>
          <cell r="F2081">
            <v>1.44</v>
          </cell>
        </row>
        <row r="2082">
          <cell r="A2082" t="str">
            <v>SINAPI 104792</v>
          </cell>
          <cell r="D2082" t="str">
            <v>REMOÇÃO DE CABOS ELÉTRICOS, COM SEÇÃO DE ATÉ 2,5 MM², DE FORMA MANUAL, SEM REAPROVEITAMENTO. AF_09/2023</v>
          </cell>
          <cell r="E2082" t="str">
            <v>M</v>
          </cell>
          <cell r="F2082">
            <v>0.41</v>
          </cell>
        </row>
        <row r="2083">
          <cell r="A2083" t="str">
            <v>SINAPI 104793</v>
          </cell>
          <cell r="D2083" t="str">
            <v>REMOÇÃO DE CABOS ELÉTRICOS, COM SEÇÃO MAIOR QUE 2,5 MM² E MENOR QUE 10 MM², DE FORMA MANUAL, SEM REAPROVEITAMENTO. AF_09/2023</v>
          </cell>
          <cell r="E2083" t="str">
            <v>M</v>
          </cell>
          <cell r="F2083">
            <v>0.57999999999999996</v>
          </cell>
        </row>
        <row r="2084">
          <cell r="A2084" t="str">
            <v>SINAPI 104800</v>
          </cell>
          <cell r="D2084" t="str">
            <v>REMOÇÃO DE CERCAS E MOURÕES, DE FORMA MANUAL, SEM REAPROVEITAMENTO. AF_09/2023</v>
          </cell>
          <cell r="E2084" t="str">
            <v>M</v>
          </cell>
          <cell r="F2084">
            <v>10.07</v>
          </cell>
        </row>
        <row r="2085">
          <cell r="A2085" t="str">
            <v>SINAPI 97638</v>
          </cell>
          <cell r="D2085" t="str">
            <v>REMOÇÃO DE CHAPAS E PERFIS DE DRYWALL, DE FORMA MANUAL, SEM REAPROVEITAMENTO. AF_09/2023</v>
          </cell>
          <cell r="E2085" t="str">
            <v>M2</v>
          </cell>
          <cell r="F2085">
            <v>8.6300000000000008</v>
          </cell>
        </row>
        <row r="2086">
          <cell r="A2086" t="str">
            <v>SINAPI 97641</v>
          </cell>
          <cell r="D2086" t="str">
            <v>REMOÇÃO DE FORRO DE GESSO, DE FORMA MANUAL, SEM REAPROVEITAMENTO. AF_09/2023</v>
          </cell>
          <cell r="E2086" t="str">
            <v>M2</v>
          </cell>
          <cell r="F2086">
            <v>3.15</v>
          </cell>
        </row>
        <row r="2087">
          <cell r="A2087" t="str">
            <v>SINAPI 97640</v>
          </cell>
          <cell r="D2087" t="str">
            <v>REMOÇÃO DE FORROS DE DRYWALL, PVC E FIBROMINERAL, DE FORMA MANUAL, SEM REAPROVEITAMENTO. AF_09/2023</v>
          </cell>
          <cell r="E2087" t="str">
            <v>M2</v>
          </cell>
          <cell r="F2087">
            <v>2.0099999999999998</v>
          </cell>
        </row>
        <row r="2088">
          <cell r="A2088" t="str">
            <v>SINAPI 97660</v>
          </cell>
          <cell r="D2088" t="str">
            <v>REMOÇÃO DE INTERRUPTORES/TOMADAS ELÉTRICAS, DE FORMA MANUAL, SEM REAPROVEITAMENTO. AF_09/2023</v>
          </cell>
          <cell r="E2088" t="str">
            <v>UN</v>
          </cell>
          <cell r="F2088">
            <v>0.71</v>
          </cell>
        </row>
        <row r="2089">
          <cell r="A2089" t="str">
            <v>SINAPI 97645</v>
          </cell>
          <cell r="D2089" t="str">
            <v>REMOÇÃO DE JANELAS, DE FORMA MANUAL, SEM REAPROVEITAMENTO. AF_09/2023</v>
          </cell>
          <cell r="E2089" t="str">
            <v>M2</v>
          </cell>
          <cell r="F2089">
            <v>26.24</v>
          </cell>
        </row>
        <row r="2090">
          <cell r="A2090" t="str">
            <v>SINAPI 97663</v>
          </cell>
          <cell r="D2090" t="str">
            <v>REMOÇÃO DE LOUÇAS, DE FORMA MANUAL, SEM REAPROVEITAMENTO. AF_09/2023</v>
          </cell>
          <cell r="E2090" t="str">
            <v>UN</v>
          </cell>
          <cell r="F2090">
            <v>13.43</v>
          </cell>
        </row>
        <row r="2091">
          <cell r="A2091" t="str">
            <v>SINAPI 97665</v>
          </cell>
          <cell r="D2091" t="str">
            <v>REMOÇÃO DE LUMINÁRIAS, DE FORMA MANUAL, SEM REAPROVEITAMENTO. AF_09/2023</v>
          </cell>
          <cell r="E2091" t="str">
            <v>UN</v>
          </cell>
          <cell r="F2091">
            <v>1.91</v>
          </cell>
        </row>
        <row r="2092">
          <cell r="A2092" t="str">
            <v>SINAPI 97666</v>
          </cell>
          <cell r="D2092" t="str">
            <v>REMOÇÃO DE METAIS SANITÁRIOS, DE FORMA MANUAL, SEM REAPROVEITAMENTO. AF_09/2023</v>
          </cell>
          <cell r="E2092" t="str">
            <v>UN</v>
          </cell>
          <cell r="F2092">
            <v>9.7799999999999994</v>
          </cell>
        </row>
        <row r="2093">
          <cell r="A2093" t="str">
            <v>SINAPI 97635</v>
          </cell>
          <cell r="D2093" t="str">
            <v>REMOÇÃO DE PISO DE BLOCO INTERTRAVADO OU DE PEDRA PORTUGUESA, DE FORMA MANUAL, COM REAPROVEITAMENTO. AF_09/2023</v>
          </cell>
          <cell r="E2093" t="str">
            <v>M2</v>
          </cell>
          <cell r="F2093">
            <v>15.94</v>
          </cell>
        </row>
        <row r="2094">
          <cell r="A2094" t="str">
            <v>SINAPI 97643</v>
          </cell>
          <cell r="D2094" t="str">
            <v>REMOÇÃO DE PISO DE MADEIRA (ASSOALHO E BARROTE), DE FORMA MANUAL, SEM REAPROVEITAMENTO. AF_09/2023</v>
          </cell>
          <cell r="E2094" t="str">
            <v>M2</v>
          </cell>
          <cell r="F2094">
            <v>26.89</v>
          </cell>
        </row>
        <row r="2095">
          <cell r="A2095" t="str">
            <v>SINAPI 104799</v>
          </cell>
          <cell r="D2095" t="str">
            <v>REMOÇÃO DE PLACAS DE SINALIZAÇÃO VIÁRIA, DE FORMA MANUAL, SEM REAPROVEITAMENTO. AF_09/2023</v>
          </cell>
          <cell r="E2095" t="str">
            <v>M2</v>
          </cell>
          <cell r="F2095">
            <v>11.15</v>
          </cell>
        </row>
        <row r="2096">
          <cell r="A2096" t="str">
            <v>SINAPI 97639</v>
          </cell>
          <cell r="D2096" t="str">
            <v>REMOÇÃO DE PLACAS E PILARETES DE CONCRETO, DE FORMA MANUAL, SEM REAPROVEITAMENTO. AF_09/2023</v>
          </cell>
          <cell r="E2096" t="str">
            <v>M2</v>
          </cell>
          <cell r="F2096">
            <v>21.93</v>
          </cell>
        </row>
        <row r="2097">
          <cell r="A2097" t="str">
            <v>SINAPI 97644</v>
          </cell>
          <cell r="D2097" t="str">
            <v>REMOÇÃO DE PORTAS, DE FORMA MANUAL, SEM REAPROVEITAMENTO. AF_09/2023</v>
          </cell>
          <cell r="E2097" t="str">
            <v>M2</v>
          </cell>
          <cell r="F2097">
            <v>10.15</v>
          </cell>
        </row>
        <row r="2098">
          <cell r="A2098" t="str">
            <v>SINAPI 97648</v>
          </cell>
          <cell r="D2098" t="str">
            <v>REMOÇÃO DE PROTEÇÃO TÉRMICA PARA COBERTURA EM EPS, DE FORMA MANUAL, SEM REAPROVEITAMENTO. AF_09/2023</v>
          </cell>
          <cell r="E2098" t="str">
            <v>M2</v>
          </cell>
          <cell r="F2098">
            <v>2.17</v>
          </cell>
        </row>
        <row r="2099">
          <cell r="A2099" t="str">
            <v>SINAPI 104798</v>
          </cell>
          <cell r="D2099" t="str">
            <v>REMOÇÃO DE SUPORTE METÁLICO OU DE MADEIRA PARA PLACAS DE SINALIZAÇÃO VIÁRIA, DE FORMA MANUAL, SEM REAPROVEITAMENTO. AF_09/2023</v>
          </cell>
          <cell r="E2099" t="str">
            <v>UN</v>
          </cell>
          <cell r="F2099">
            <v>14.2</v>
          </cell>
        </row>
        <row r="2100">
          <cell r="A2100" t="str">
            <v>SINAPI 97637</v>
          </cell>
          <cell r="D2100" t="str">
            <v>REMOÇÃO DE TAPUME/ CHAPAS METÁLICAS E DE MADEIRA, DE FORMA MANUAL, SEM REAPROVEITAMENTO. AF_09/2023</v>
          </cell>
          <cell r="E2100" t="str">
            <v>M2</v>
          </cell>
          <cell r="F2100">
            <v>2.96</v>
          </cell>
        </row>
        <row r="2101">
          <cell r="A2101" t="str">
            <v>SINAPI 104802</v>
          </cell>
          <cell r="D2101" t="str">
            <v>REMOÇÃO DE TELA DE ARAME GALVANIZADO DE ALAMBRADOS PARA QUADRAS POLIESPORTIVAS, DE FORMA MANUAL, SEM REMOÇÃO DA ESTRUTURA DE SUSTENTAÇÃO, SEM REAPROVEITAMENTO. AF_09/2023</v>
          </cell>
          <cell r="E2101" t="str">
            <v>M2</v>
          </cell>
          <cell r="F2101">
            <v>10.18</v>
          </cell>
        </row>
        <row r="2102">
          <cell r="A2102" t="str">
            <v>SINAPI 97647</v>
          </cell>
          <cell r="D2102" t="str">
            <v>REMOÇÃO DE TELHAS DE FIBROCIMENTO METÁLICA E CERÂMICA, DE FORMA MANUAL, SEM REAPROVEITAMENTO. AF_09/2023</v>
          </cell>
          <cell r="E2102" t="str">
            <v>M2</v>
          </cell>
          <cell r="F2102">
            <v>3.77</v>
          </cell>
        </row>
        <row r="2103">
          <cell r="A2103" t="str">
            <v>SINAPI 97649</v>
          </cell>
          <cell r="D2103" t="str">
            <v>REMOÇÃO DE TELHAS DE FIBROCIMENTO, METÁLICA E CERÂMICA, DE FORMA MECANIZADA, COM USO DE GUINDASTE, SEM REAPROVEITAMENTO. AF_09/2023</v>
          </cell>
          <cell r="E2103" t="str">
            <v>M2</v>
          </cell>
          <cell r="F2103">
            <v>4.78</v>
          </cell>
        </row>
        <row r="2104">
          <cell r="A2104" t="str">
            <v>SINAPI 97652</v>
          </cell>
          <cell r="D2104" t="str">
            <v>REMOÇÃO DE TESOURAS DE MADEIRA, COM VÃO MAIOR OU IGUAL A 8M, DE FORMA MANUAL, SEM REAPROVEITAMENTO. AF_09/2023</v>
          </cell>
          <cell r="E2104" t="str">
            <v>UN</v>
          </cell>
          <cell r="F2104">
            <v>201.28</v>
          </cell>
        </row>
        <row r="2105">
          <cell r="A2105" t="str">
            <v>SINAPI 97654</v>
          </cell>
          <cell r="D2105" t="str">
            <v>REMOÇÃO DE TESOURAS DE MADEIRA, COM VÃO MAIOR OU IGUAL A 8M, DE FORMA MECANIZADA, COM REAPROVEITAMENTO. AF_09/2023</v>
          </cell>
          <cell r="E2105" t="str">
            <v>UN</v>
          </cell>
          <cell r="F2105">
            <v>184.85</v>
          </cell>
        </row>
        <row r="2106">
          <cell r="A2106" t="str">
            <v>SINAPI 97651</v>
          </cell>
          <cell r="D2106" t="str">
            <v>REMOÇÃO DE TESOURAS DE MADEIRA, COM VÃO MENOR QUE 8M, DE FORMA MANUAL, SEM REAPROVEITAMENTO. AF_09/2023</v>
          </cell>
          <cell r="E2106" t="str">
            <v>UN</v>
          </cell>
          <cell r="F2106">
            <v>88.78</v>
          </cell>
        </row>
        <row r="2107">
          <cell r="A2107" t="str">
            <v>SINAPI 97653</v>
          </cell>
          <cell r="D2107" t="str">
            <v>REMOÇÃO DE TESOURAS DE MADEIRA, COM VÃO MENOR QUE 8M, DE FORMA MECANIZADA, COM REAPROVEITAMENTO. AF_09/2023</v>
          </cell>
          <cell r="E2107" t="str">
            <v>UN</v>
          </cell>
          <cell r="F2107">
            <v>148.04</v>
          </cell>
        </row>
        <row r="2108">
          <cell r="A2108" t="str">
            <v>SINAPI 97657</v>
          </cell>
          <cell r="D2108" t="str">
            <v>REMOÇÃO DE TESOURAS METÁLICAS, COM VÃO MAIOR OU IGUAL A 8M, DE FORMA MANUAL, SEM REAPROVEITAMENTO. AF_09/2023</v>
          </cell>
          <cell r="E2108" t="str">
            <v>UN</v>
          </cell>
          <cell r="F2108">
            <v>628.01</v>
          </cell>
        </row>
        <row r="2109">
          <cell r="A2109" t="str">
            <v>SINAPI 97659</v>
          </cell>
          <cell r="D2109" t="str">
            <v>REMOÇÃO DE TESOURAS METÁLICAS, COM VÃO MAIOR OU IGUAL A 8M, DE FORMA MECANIZADA, COM REAPROVEITAMENTO. AF_09/2023</v>
          </cell>
          <cell r="E2109" t="str">
            <v>UN</v>
          </cell>
          <cell r="F2109">
            <v>304.82</v>
          </cell>
        </row>
        <row r="2110">
          <cell r="A2110" t="str">
            <v>SINAPI 97656</v>
          </cell>
          <cell r="D2110" t="str">
            <v>REMOÇÃO DE TESOURAS METÁLICAS, COM VÃO MENOR QUE 8M, DE FORMA MANUAL, SEM REAPROVEITAMENTO. AF_09/2023</v>
          </cell>
          <cell r="E2110" t="str">
            <v>UN</v>
          </cell>
          <cell r="F2110">
            <v>316.83999999999997</v>
          </cell>
        </row>
        <row r="2111">
          <cell r="A2111" t="str">
            <v>SINAPI 97658</v>
          </cell>
          <cell r="D2111" t="str">
            <v>REMOÇÃO DE TESOURAS METÁLICAS, COM VÃO MENOR QUE 8M, DE FORMA MECANIZADA, COM REAPROVEITAMENTO. AF_09/2023</v>
          </cell>
          <cell r="E2111" t="str">
            <v>UN</v>
          </cell>
          <cell r="F2111">
            <v>221.9</v>
          </cell>
        </row>
        <row r="2112">
          <cell r="A2112" t="str">
            <v>SINAPI 97650</v>
          </cell>
          <cell r="D2112" t="str">
            <v>REMOÇÃO DE TRAMA DE MADEIRA PARA COBERTURA, DE FORMA MANUAL, SEM REAPROVEITAMENTO. AF_09/2023</v>
          </cell>
          <cell r="E2112" t="str">
            <v>M2</v>
          </cell>
          <cell r="F2112">
            <v>8.15</v>
          </cell>
        </row>
        <row r="2113">
          <cell r="A2113" t="str">
            <v>SINAPI 97642</v>
          </cell>
          <cell r="D2113" t="str">
            <v>REMOÇÃO DE TRAMA METÁLICA OU DE MADEIRA PARA FORRO, DE FORMA MANUAL, SEM REAPROVEITAMENTO. AF_09/2023</v>
          </cell>
          <cell r="E2113" t="str">
            <v>M2</v>
          </cell>
          <cell r="F2113">
            <v>2.89</v>
          </cell>
        </row>
        <row r="2114">
          <cell r="A2114" t="str">
            <v>SINAPI 97655</v>
          </cell>
          <cell r="D2114" t="str">
            <v>REMOÇÃO DE TRAMA METÁLICA PARA COBERTURA, DE FORMA MANUAL, SEM REAPROVEITAMENTO. AF_09/2023</v>
          </cell>
          <cell r="E2114" t="str">
            <v>M2</v>
          </cell>
          <cell r="F2114">
            <v>34.1</v>
          </cell>
        </row>
        <row r="2115">
          <cell r="A2115" t="str">
            <v>SINAPI 97662</v>
          </cell>
          <cell r="D2115" t="str">
            <v>REMOÇÃO DE TUBULAÇÕES (TUBOS E CONEXÕES) DE ÁGUA FRIA, DE FORMA MANUAL, SEM REAPROVEITAMENTO. AF_09/2023</v>
          </cell>
          <cell r="E2115" t="str">
            <v>M</v>
          </cell>
          <cell r="F2115">
            <v>0.54</v>
          </cell>
        </row>
        <row r="2116">
          <cell r="A2116" t="str">
            <v>SINAPI 97646</v>
          </cell>
          <cell r="D2116" t="str">
            <v>REMOÇÃO DE VIDRO, EM FACHADAS DE VIDRO, DE FORMA MECANIZADA, COM USO DE PLATAFORMA ELEVATÓRIA, SEM REAPROVEITAMENTO. AF_09/2023</v>
          </cell>
          <cell r="E2116" t="str">
            <v>M2</v>
          </cell>
          <cell r="F2116">
            <v>0</v>
          </cell>
        </row>
        <row r="2117">
          <cell r="A2117" t="str">
            <v>SINAPI 92712</v>
          </cell>
          <cell r="D2117" t="str">
            <v>APARELHO PARA CORTE E SOLDA OXI-ACETILENO SOBRE RODAS, INCLUSIVE CILINDROS E MAÇARICOS - DEPRECIAÇÃO. AF_05/2023</v>
          </cell>
          <cell r="E2117" t="str">
            <v>H</v>
          </cell>
          <cell r="F2117">
            <v>0.23</v>
          </cell>
        </row>
        <row r="2118">
          <cell r="A2118" t="str">
            <v>SINAPI 92713</v>
          </cell>
          <cell r="D2118" t="str">
            <v>APARELHO PARA CORTE E SOLDA OXI-ACETILENO SOBRE RODAS, INCLUSIVE CILINDROS E MAÇARICOS - JUROS. AF_05/2023</v>
          </cell>
          <cell r="E2118" t="str">
            <v>H</v>
          </cell>
          <cell r="F2118">
            <v>0.05</v>
          </cell>
        </row>
        <row r="2119">
          <cell r="A2119" t="str">
            <v>SINAPI 92714</v>
          </cell>
          <cell r="D2119" t="str">
            <v>APARELHO PARA CORTE E SOLDA OXI-ACETILENO SOBRE RODAS, INCLUSIVE CILINDROS E MAÇARICOS - MANUTENÇÃO. AF_05/2023</v>
          </cell>
          <cell r="E2119" t="str">
            <v>H</v>
          </cell>
          <cell r="F2119">
            <v>0.28999999999999998</v>
          </cell>
        </row>
        <row r="2120">
          <cell r="A2120" t="str">
            <v>SINAPI 92715</v>
          </cell>
          <cell r="D2120" t="str">
            <v>APARELHO PARA CORTE E SOLDA OXI-ACETILENO SOBRE RODAS, INCLUSIVE CILINDROS E MAÇARICOS - MATERIAIS NA OPERAÇÃO. AF_05/2023</v>
          </cell>
          <cell r="E2120" t="str">
            <v>H</v>
          </cell>
          <cell r="F2120">
            <v>83.44</v>
          </cell>
        </row>
        <row r="2121">
          <cell r="A2121" t="str">
            <v>SINAPI 103663</v>
          </cell>
          <cell r="D2121" t="str">
            <v>BATE ESTACA PARA INSTALAÇÃO DE DEFENSAS METÁLICAS (GUARD RAIL) FIXO, INCLUSIVE CAMINHÃO TOCO PBT 9.700 KG, POTÊNCIA DE 160 CV - DEPRECIAÇÃO. AF_05/2023</v>
          </cell>
          <cell r="E2121" t="str">
            <v>H</v>
          </cell>
          <cell r="F2121">
            <v>0</v>
          </cell>
        </row>
        <row r="2122">
          <cell r="A2122" t="str">
            <v>SINAPI 104390</v>
          </cell>
          <cell r="D2122" t="str">
            <v>BATE ESTACA PARA INSTALAÇÃO DE DEFENSAS METÁLICAS (GUARD RAIL) FIXO, INCLUSIVE CAMINHÃO TOCO PBT 9.700 KG, POTÊNCIA DE 160 CV - IMPOSTOS E SEGUROS. AF_05/2023</v>
          </cell>
          <cell r="E2122" t="str">
            <v>H</v>
          </cell>
          <cell r="F2122">
            <v>0</v>
          </cell>
        </row>
        <row r="2123">
          <cell r="A2123" t="str">
            <v>SINAPI 103664</v>
          </cell>
          <cell r="D2123" t="str">
            <v>BATE ESTACA PARA INSTALAÇÃO DE DEFENSAS METÁLICAS (GUARD RAIL) FIXO, INCLUSIVE CAMINHÃO TOCO PBT 9.700 KG, POTÊNCIA DE 160 CV - JUROS. AF_05/2023</v>
          </cell>
          <cell r="E2123" t="str">
            <v>H</v>
          </cell>
          <cell r="F2123">
            <v>0</v>
          </cell>
        </row>
        <row r="2124">
          <cell r="A2124" t="str">
            <v>SINAPI 104451</v>
          </cell>
          <cell r="D2124" t="str">
            <v>BATE ESTACA PARA INSTALAÇÃO DE DEFENSAS METÁLICAS (GUARD RAIL) FIXO, INCLUSIVE CAMINHÃO TOCO PBT 9.700 KG, POTÊNCIA DE 160 CV - MANUTENÇÃO. AF_05/2023</v>
          </cell>
          <cell r="E2124" t="str">
            <v>H</v>
          </cell>
          <cell r="F2124">
            <v>0</v>
          </cell>
        </row>
        <row r="2125">
          <cell r="A2125" t="str">
            <v>SINAPI 103666</v>
          </cell>
          <cell r="D2125" t="str">
            <v>BATE ESTACA PARA INSTALAÇÃO DE DEFENSAS METÁLICAS (GUARD RAIL) FIXO, INCLUSIVE CAMINHÃO TOCO PBT 9.700 KG, POTÊNCIA DE 160 CV - MATERIAIS NA OPERAÇÃO. AF_05/2023</v>
          </cell>
          <cell r="E2125" t="str">
            <v>H</v>
          </cell>
          <cell r="F2125">
            <v>132.44999999999999</v>
          </cell>
        </row>
        <row r="2126">
          <cell r="A2126" t="str">
            <v>SINAPI 89212</v>
          </cell>
          <cell r="D2126" t="str">
            <v>BATE-ESTACAS POR GRAVIDADE, POTÊNCIA DE 160 HP, PESO DO MARTELO ATÉ 3 TONELADAS - DEPRECIAÇÃO. AF_11/2014</v>
          </cell>
          <cell r="E2126" t="str">
            <v>H</v>
          </cell>
          <cell r="F2126">
            <v>29.76</v>
          </cell>
        </row>
        <row r="2127">
          <cell r="A2127" t="str">
            <v>SINAPI 89213</v>
          </cell>
          <cell r="D2127" t="str">
            <v>BATE-ESTACAS POR GRAVIDADE, POTÊNCIA DE 160 HP, PESO DO MARTELO ATÉ 3 TONELADAS - JUROS. AF_11/2014</v>
          </cell>
          <cell r="E2127" t="str">
            <v>H</v>
          </cell>
          <cell r="F2127">
            <v>9.18</v>
          </cell>
        </row>
        <row r="2128">
          <cell r="A2128" t="str">
            <v>SINAPI 89214</v>
          </cell>
          <cell r="D2128" t="str">
            <v>BATE-ESTACAS POR GRAVIDADE, POTÊNCIA DE 160 HP, PESO DO MARTELO ATÉ 3 TONELADAS - MANUTENÇÃO. AF_11/2014</v>
          </cell>
          <cell r="E2128" t="str">
            <v>H</v>
          </cell>
          <cell r="F2128">
            <v>27.94</v>
          </cell>
        </row>
        <row r="2129">
          <cell r="A2129" t="str">
            <v>SINAPI 89215</v>
          </cell>
          <cell r="D2129" t="str">
            <v>BATE-ESTACAS POR GRAVIDADE, POTÊNCIA DE 160 HP, PESO DO MARTELO ATÉ 3 TONELADAS - MATERIAIS NA OPERAÇÃO. AF_11/2014</v>
          </cell>
          <cell r="E2129" t="str">
            <v>H</v>
          </cell>
          <cell r="F2129">
            <v>90.63</v>
          </cell>
        </row>
        <row r="2130">
          <cell r="A2130" t="str">
            <v>SINAPI 87441</v>
          </cell>
          <cell r="D2130" t="str">
            <v>BETONEIRA CAPACIDADE NOMINAL 400 L, CAPACIDADE DE MISTURA 310 L, MOTOR A DIESEL POTÊNCIA 5,0 CV, SEM CARREGADOR - DEPRECIAÇÃO. AF_05/2023</v>
          </cell>
          <cell r="E2130" t="str">
            <v>H</v>
          </cell>
          <cell r="F2130">
            <v>0.53</v>
          </cell>
        </row>
        <row r="2131">
          <cell r="A2131" t="str">
            <v>SINAPI 87442</v>
          </cell>
          <cell r="D2131" t="str">
            <v>BETONEIRA CAPACIDADE NOMINAL 400 L, CAPACIDADE DE MISTURA 310 L, MOTOR A DIESEL POTÊNCIA 5,0 CV, SEM CARREGADOR - JUROS. AF_05/2023</v>
          </cell>
          <cell r="E2131" t="str">
            <v>H</v>
          </cell>
          <cell r="F2131">
            <v>0.12</v>
          </cell>
        </row>
        <row r="2132">
          <cell r="A2132" t="str">
            <v>SINAPI 87443</v>
          </cell>
          <cell r="D2132" t="str">
            <v>BETONEIRA CAPACIDADE NOMINAL 400 L, CAPACIDADE DE MISTURA 310 L, MOTOR A DIESEL POTÊNCIA 5,0 CV, SEM CARREGADOR - MANUTENÇÃO. AF_05/2023</v>
          </cell>
          <cell r="E2132" t="str">
            <v>H</v>
          </cell>
          <cell r="F2132">
            <v>0.67</v>
          </cell>
        </row>
        <row r="2133">
          <cell r="A2133" t="str">
            <v>SINAPI 87444</v>
          </cell>
          <cell r="D2133" t="str">
            <v>BETONEIRA CAPACIDADE NOMINAL 400 L, CAPACIDADE DE MISTURA 310 L, MOTOR A DIESEL POTÊNCIA 5,0 CV, SEM CARREGADOR - MATERIAIS NA OPERAÇÃO. AF_05/2023</v>
          </cell>
          <cell r="E2133" t="str">
            <v>H</v>
          </cell>
          <cell r="F2133">
            <v>4.08</v>
          </cell>
        </row>
        <row r="2134">
          <cell r="A2134" t="str">
            <v>SINAPI 93229</v>
          </cell>
          <cell r="D2134" t="str">
            <v>BETONEIRA CAPACIDADE NOMINAL 400 L, CAPACIDADE DE MISTURA 310 L, MOTOR A GASOLINA POTÊNCIA 5,5 CV, SEM CARREGADOR - DEPRECIAÇÃO. AF_02/2016</v>
          </cell>
          <cell r="E2134" t="str">
            <v>H</v>
          </cell>
          <cell r="F2134">
            <v>0.49</v>
          </cell>
        </row>
        <row r="2135">
          <cell r="A2135" t="str">
            <v>SINAPI 93230</v>
          </cell>
          <cell r="D2135" t="str">
            <v>BETONEIRA CAPACIDADE NOMINAL 400 L, CAPACIDADE DE MISTURA 310 L, MOTOR A GASOLINA POTÊNCIA 5,5 CV, SEM CARREGADOR - JUROS. AF_02/2016</v>
          </cell>
          <cell r="E2135" t="str">
            <v>H</v>
          </cell>
          <cell r="F2135">
            <v>0.11</v>
          </cell>
        </row>
        <row r="2136">
          <cell r="A2136" t="str">
            <v>SINAPI 93231</v>
          </cell>
          <cell r="D2136" t="str">
            <v>BETONEIRA CAPACIDADE NOMINAL 400 L, CAPACIDADE DE MISTURA 310 L, MOTOR A GASOLINA POTÊNCIA 5,5 CV, SEM CARREGADOR - MANUTENÇÃO. AF_02/2016</v>
          </cell>
          <cell r="E2136" t="str">
            <v>H</v>
          </cell>
          <cell r="F2136">
            <v>0.61</v>
          </cell>
        </row>
        <row r="2137">
          <cell r="A2137" t="str">
            <v>SINAPI 93232</v>
          </cell>
          <cell r="D2137" t="str">
            <v>BETONEIRA CAPACIDADE NOMINAL 400 L, CAPACIDADE DE MISTURA 310 L, MOTOR A GASOLINA POTÊNCIA 5,5 CV, SEM CARREGADOR - MATERIAIS NA OPERAÇÃO. AF_02/2016</v>
          </cell>
          <cell r="E2137" t="str">
            <v>H</v>
          </cell>
          <cell r="F2137">
            <v>4.6500000000000004</v>
          </cell>
        </row>
        <row r="2138">
          <cell r="A2138" t="str">
            <v>SINAPI 102948</v>
          </cell>
          <cell r="D2138" t="str">
            <v>BETONEIRA CAPACIDADE NOMINAL DE 250 L, CAPACIDADE DE MISTURA DE 175 L, MOTOR ELÉTRICO MONOFÁSICO POTÊNCIA 1CV - DEPRECIAÇÃO. AF_05/2023</v>
          </cell>
          <cell r="E2138" t="str">
            <v>H</v>
          </cell>
          <cell r="F2138">
            <v>0</v>
          </cell>
        </row>
        <row r="2139">
          <cell r="A2139" t="str">
            <v>SINAPI 102949</v>
          </cell>
          <cell r="D2139" t="str">
            <v>BETONEIRA CAPACIDADE NOMINAL DE 250 L, CAPACIDADE DE MISTURA DE 175 L, MOTOR ELÉTRICO MONOFÁSICO POTÊNCIA 1CV - JUROS. AF_05/2023</v>
          </cell>
          <cell r="E2139" t="str">
            <v>H</v>
          </cell>
          <cell r="F2139">
            <v>0</v>
          </cell>
        </row>
        <row r="2140">
          <cell r="A2140" t="str">
            <v>SINAPI 102950</v>
          </cell>
          <cell r="D2140" t="str">
            <v>BETONEIRA CAPACIDADE NOMINAL DE 250 L, CAPACIDADE DE MISTURA DE 175 L, MOTOR ELÉTRICO MONOFÁSICO POTÊNCIA 1CV - MANUTENÇÃO. AF_05/2023</v>
          </cell>
          <cell r="E2140" t="str">
            <v>H</v>
          </cell>
          <cell r="F2140">
            <v>0</v>
          </cell>
        </row>
        <row r="2141">
          <cell r="A2141" t="str">
            <v>SINAPI 102951</v>
          </cell>
          <cell r="D2141" t="str">
            <v>BETONEIRA CAPACIDADE NOMINAL DE 250 L, CAPACIDADE DE MISTURA DE 175 L, MOTOR ELÉTRICO MONOFÁSICO POTÊNCIA 1CV - MATERIAIS NA OPERAÇÃO. AF_05/2023</v>
          </cell>
          <cell r="E2141" t="str">
            <v>H</v>
          </cell>
          <cell r="F2141">
            <v>0.69</v>
          </cell>
        </row>
        <row r="2142">
          <cell r="A2142" t="str">
            <v>SINAPI 88826</v>
          </cell>
          <cell r="D2142" t="str">
            <v>BETONEIRA CAPACIDADE NOMINAL DE 400 L, CAPACIDADE DE MISTURA 280 L, MOTOR ELÉTRICO TRIFÁSICO POTÊNCIA DE 2 CV, SEM CARREGADOR - DEPRECIAÇÃO. AF_05/2023</v>
          </cell>
          <cell r="E2142" t="str">
            <v>H</v>
          </cell>
          <cell r="F2142">
            <v>0.39</v>
          </cell>
        </row>
        <row r="2143">
          <cell r="A2143" t="str">
            <v>SINAPI 88827</v>
          </cell>
          <cell r="D2143" t="str">
            <v>BETONEIRA CAPACIDADE NOMINAL DE 400 L, CAPACIDADE DE MISTURA 280 L, MOTOR ELÉTRICO TRIFÁSICO POTÊNCIA DE 2 CV, SEM CARREGADOR - JUROS. AF_05/2023</v>
          </cell>
          <cell r="E2143" t="str">
            <v>H</v>
          </cell>
          <cell r="F2143">
            <v>0.09</v>
          </cell>
        </row>
        <row r="2144">
          <cell r="A2144" t="str">
            <v>SINAPI 88828</v>
          </cell>
          <cell r="D2144" t="str">
            <v>BETONEIRA CAPACIDADE NOMINAL DE 400 L, CAPACIDADE DE MISTURA 280 L, MOTOR ELÉTRICO TRIFÁSICO POTÊNCIA DE 2 CV, SEM CARREGADOR - MANUTENÇÃO. AF_05/2023</v>
          </cell>
          <cell r="E2144" t="str">
            <v>H</v>
          </cell>
          <cell r="F2144">
            <v>0.43</v>
          </cell>
        </row>
        <row r="2145">
          <cell r="A2145" t="str">
            <v>SINAPI 88829</v>
          </cell>
          <cell r="D2145" t="str">
            <v>BETONEIRA CAPACIDADE NOMINAL DE 400 L, CAPACIDADE DE MISTURA 280 L, MOTOR ELÉTRICO TRIFÁSICO POTÊNCIA DE 2 CV, SEM CARREGADOR - MATERIAIS NA OPERAÇÃO. AF_05/2023</v>
          </cell>
          <cell r="E2145" t="str">
            <v>H</v>
          </cell>
          <cell r="F2145">
            <v>1.37</v>
          </cell>
        </row>
        <row r="2146">
          <cell r="A2146" t="str">
            <v>SINAPI 89221</v>
          </cell>
          <cell r="D2146" t="str">
            <v>BETONEIRA CAPACIDADE NOMINAL DE 600 L, CAPACIDADE DE MISTURA 360 L, MOTOR ELÉTRICO TRIFÁSICO POTÊNCIA DE 4 CV, SEM CARREGADOR - DEPRECIAÇÃO. AF_05/2023</v>
          </cell>
          <cell r="E2146" t="str">
            <v>H</v>
          </cell>
          <cell r="F2146">
            <v>1.61</v>
          </cell>
        </row>
        <row r="2147">
          <cell r="A2147" t="str">
            <v>SINAPI 89222</v>
          </cell>
          <cell r="D2147" t="str">
            <v>BETONEIRA CAPACIDADE NOMINAL DE 600 L, CAPACIDADE DE MISTURA 360 L, MOTOR ELÉTRICO TRIFÁSICO POTÊNCIA DE 4 CV, SEM CARREGADOR - JUROS. AF_05/2023</v>
          </cell>
          <cell r="E2147" t="str">
            <v>H</v>
          </cell>
          <cell r="F2147">
            <v>0.37</v>
          </cell>
        </row>
        <row r="2148">
          <cell r="A2148" t="str">
            <v>SINAPI 89223</v>
          </cell>
          <cell r="D2148" t="str">
            <v>BETONEIRA CAPACIDADE NOMINAL DE 600 L, CAPACIDADE DE MISTURA 360 L, MOTOR ELÉTRICO TRIFÁSICO POTÊNCIA DE 4 CV, SEM CARREGADOR - MANUTENÇÃO. AF_05/2023</v>
          </cell>
          <cell r="E2148" t="str">
            <v>H</v>
          </cell>
          <cell r="F2148">
            <v>1.76</v>
          </cell>
        </row>
        <row r="2149">
          <cell r="A2149" t="str">
            <v>SINAPI 89224</v>
          </cell>
          <cell r="D2149" t="str">
            <v>BETONEIRA CAPACIDADE NOMINAL DE 600 L, CAPACIDADE DE MISTURA 360 L, MOTOR ELÉTRICO TRIFÁSICO POTÊNCIA DE 4 CV, SEM CARREGADOR - MATERIAIS NA OPERAÇÃO. AF_05/2023</v>
          </cell>
          <cell r="E2149" t="str">
            <v>H</v>
          </cell>
          <cell r="F2149">
            <v>2.75</v>
          </cell>
        </row>
        <row r="2150">
          <cell r="A2150" t="str">
            <v>SINAPI 89274</v>
          </cell>
          <cell r="D2150" t="str">
            <v>BETONEIRA CAPACIDADE NOMINAL DE 600 L, CAPACIDADE DE MISTURA 440 L, MOTOR A DIESEL POTÊNCIA 10 CV, COM CARREGADOR - DEPRECIAÇÃO. AF_05/2023</v>
          </cell>
          <cell r="E2150" t="str">
            <v>H</v>
          </cell>
          <cell r="F2150">
            <v>1.95</v>
          </cell>
        </row>
        <row r="2151">
          <cell r="A2151" t="str">
            <v>SINAPI 89275</v>
          </cell>
          <cell r="D2151" t="str">
            <v>BETONEIRA CAPACIDADE NOMINAL DE 600 L, CAPACIDADE DE MISTURA 440 L, MOTOR A DIESEL POTÊNCIA 10 CV, COM CARREGADOR - JUROS. AF_05/2023</v>
          </cell>
          <cell r="E2151" t="str">
            <v>H</v>
          </cell>
          <cell r="F2151">
            <v>0.45</v>
          </cell>
        </row>
        <row r="2152">
          <cell r="A2152" t="str">
            <v>SINAPI 89276</v>
          </cell>
          <cell r="D2152" t="str">
            <v>BETONEIRA CAPACIDADE NOMINAL DE 600 L, CAPACIDADE DE MISTURA 440 L, MOTOR A DIESEL POTÊNCIA 10 CV, COM CARREGADOR - MANUTENÇÃO. AF_05/2023</v>
          </cell>
          <cell r="E2152" t="str">
            <v>H</v>
          </cell>
          <cell r="F2152">
            <v>2.44</v>
          </cell>
        </row>
        <row r="2153">
          <cell r="A2153" t="str">
            <v>SINAPI 89277</v>
          </cell>
          <cell r="D2153" t="str">
            <v>BETONEIRA CAPACIDADE NOMINAL DE 600 L, CAPACIDADE DE MISTURA 440 L, MOTOR A DIESEL POTÊNCIA 10 CV, COM CARREGADOR - MATERIAIS NA OPERAÇÃO. AF_05/2023</v>
          </cell>
          <cell r="E2153" t="str">
            <v>H</v>
          </cell>
          <cell r="F2153">
            <v>8.17</v>
          </cell>
        </row>
        <row r="2154">
          <cell r="A2154" t="str">
            <v>SINAPI 90646</v>
          </cell>
          <cell r="D2154" t="str">
            <v>BOMBA CENTRÍFUGA MONOESTÁGIO COM MOTOR ELÉTRICO MONOFÁSICO, POTÊNCIA 15 HP, DIÂMETRO DO ROTOR 173 MM, HM/Q = 30 MCA / 90 M3/H A 45 MCA / 55 M3/H - DEPRECIAÇÃO. AF_06/2015</v>
          </cell>
          <cell r="E2154" t="str">
            <v>H</v>
          </cell>
          <cell r="F2154">
            <v>1.26</v>
          </cell>
        </row>
        <row r="2155">
          <cell r="A2155" t="str">
            <v>SINAPI 90647</v>
          </cell>
          <cell r="D2155" t="str">
            <v>BOMBA CENTRÍFUGA MONOESTÁGIO COM MOTOR ELÉTRICO MONOFÁSICO, POTÊNCIA 15 HP, DIÂMETRO DO ROTOR 173 MM, HM/Q = 30 MCA / 90 M3/H A 45 MCA / 55 M3/H - JUROS. AF_06/2015</v>
          </cell>
          <cell r="E2155" t="str">
            <v>H</v>
          </cell>
          <cell r="F2155">
            <v>0.28999999999999998</v>
          </cell>
        </row>
        <row r="2156">
          <cell r="A2156" t="str">
            <v>SINAPI 90648</v>
          </cell>
          <cell r="D2156" t="str">
            <v>BOMBA CENTRÍFUGA MONOESTÁGIO COM MOTOR ELÉTRICO MONOFÁSICO, POTÊNCIA 15 HP, DIÂMETRO DO ROTOR 173 MM, HM/Q = 30 MCA / 90 M3/H A 45 MCA / 55 M3/H - MANUTENÇÃO. AF_06/2015</v>
          </cell>
          <cell r="E2156" t="str">
            <v>H</v>
          </cell>
          <cell r="F2156">
            <v>1.38</v>
          </cell>
        </row>
        <row r="2157">
          <cell r="A2157" t="str">
            <v>SINAPI 90649</v>
          </cell>
          <cell r="D2157" t="str">
            <v>BOMBA CENTRÍFUGA MONOESTÁGIO COM MOTOR ELÉTRICO MONOFÁSICO, POTÊNCIA 15 HP, DIÂMETRO DO ROTOR 173 MM, HM/Q = 30 MCA / 90 M3/H A 45 MCA / 55 M3/H - MATERIAIS NA OPERAÇÃO. AF_06/2015</v>
          </cell>
          <cell r="E2157" t="str">
            <v>H</v>
          </cell>
          <cell r="F2157">
            <v>10.65</v>
          </cell>
        </row>
        <row r="2158">
          <cell r="A2158" t="str">
            <v>SINAPI 106096</v>
          </cell>
          <cell r="D2158" t="str">
            <v>BOMBA DE INJEÇÃO, ELÉTRICA, TRIFÁSICA, POTÊNCIA 7,5 CV - DEPRECIAÇÃO. AF_08/2025</v>
          </cell>
          <cell r="E2158" t="str">
            <v>H</v>
          </cell>
          <cell r="F2158">
            <v>0</v>
          </cell>
        </row>
        <row r="2159">
          <cell r="A2159" t="str">
            <v>SINAPI 106097</v>
          </cell>
          <cell r="D2159" t="str">
            <v>BOMBA DE INJEÇÃO, ELÉTRICA, TRIFÁSICA, POTÊNCIA 7,5 CV - JUROS. AF_08/2025</v>
          </cell>
          <cell r="E2159" t="str">
            <v>H</v>
          </cell>
          <cell r="F2159">
            <v>0</v>
          </cell>
        </row>
        <row r="2160">
          <cell r="A2160" t="str">
            <v>SINAPI 106098</v>
          </cell>
          <cell r="D2160" t="str">
            <v>BOMBA DE INJEÇÃO, ELÉTRICA, TRIFÁSICA, POTÊNCIA 7,5 CV - MANUTENÇÃO. AF_08/2025</v>
          </cell>
          <cell r="E2160" t="str">
            <v>H</v>
          </cell>
          <cell r="F2160">
            <v>0</v>
          </cell>
        </row>
        <row r="2161">
          <cell r="A2161" t="str">
            <v>SINAPI 106099</v>
          </cell>
          <cell r="D2161" t="str">
            <v>BOMBA DE INJEÇÃO, ELÉTRICA, TRIFÁSICA, POTÊNCIA 7,5 CV - MATERIAIS NA OPERAÇÃO. AF_08/2025</v>
          </cell>
          <cell r="E2161" t="str">
            <v>H</v>
          </cell>
          <cell r="F2161">
            <v>1.1499999999999999</v>
          </cell>
        </row>
        <row r="2162">
          <cell r="A2162" t="str">
            <v>SINAPI 90652</v>
          </cell>
          <cell r="D2162" t="str">
            <v>BOMBA DE PROJEÇÃO DE CONCRETO SECO, POTÊNCIA 10 CV, VAZÃO 3 M3/H - DEPRECIAÇÃO. AF_06/2015</v>
          </cell>
          <cell r="E2162" t="str">
            <v>H</v>
          </cell>
          <cell r="F2162">
            <v>4.82</v>
          </cell>
        </row>
        <row r="2163">
          <cell r="A2163" t="str">
            <v>SINAPI 90653</v>
          </cell>
          <cell r="D2163" t="str">
            <v>BOMBA DE PROJEÇÃO DE CONCRETO SECO, POTÊNCIA 10 CV, VAZÃO 3 M3/H - JUROS. AF_06/2015</v>
          </cell>
          <cell r="E2163" t="str">
            <v>H</v>
          </cell>
          <cell r="F2163">
            <v>1.1100000000000001</v>
          </cell>
        </row>
        <row r="2164">
          <cell r="A2164" t="str">
            <v>SINAPI 90654</v>
          </cell>
          <cell r="D2164" t="str">
            <v>BOMBA DE PROJEÇÃO DE CONCRETO SECO, POTÊNCIA 10 CV, VAZÃO 3 M3/H - MANUTENÇÃO. AF_06/2015</v>
          </cell>
          <cell r="E2164" t="str">
            <v>H</v>
          </cell>
          <cell r="F2164">
            <v>5.27</v>
          </cell>
        </row>
        <row r="2165">
          <cell r="A2165" t="str">
            <v>SINAPI 90655</v>
          </cell>
          <cell r="D2165" t="str">
            <v>BOMBA DE PROJEÇÃO DE CONCRETO SECO, POTÊNCIA 10 CV, VAZÃO 3 M3/H - MATERIAIS NA OPERAÇÃO. AF_06/2015</v>
          </cell>
          <cell r="E2165" t="str">
            <v>H</v>
          </cell>
          <cell r="F2165">
            <v>7.01</v>
          </cell>
        </row>
        <row r="2166">
          <cell r="A2166" t="str">
            <v>SINAPI 90658</v>
          </cell>
          <cell r="D2166" t="str">
            <v>BOMBA DE PROJEÇÃO DE CONCRETO SECO, POTÊNCIA 10 CV, VAZÃO 6 M3/H - DEPRECIAÇÃO. AF_06/2015</v>
          </cell>
          <cell r="E2166" t="str">
            <v>H</v>
          </cell>
          <cell r="F2166">
            <v>5.16</v>
          </cell>
        </row>
        <row r="2167">
          <cell r="A2167" t="str">
            <v>SINAPI 90659</v>
          </cell>
          <cell r="D2167" t="str">
            <v>BOMBA DE PROJEÇÃO DE CONCRETO SECO, POTÊNCIA 10 CV, VAZÃO 6 M3/H - JUROS. AF_06/2015</v>
          </cell>
          <cell r="E2167" t="str">
            <v>H</v>
          </cell>
          <cell r="F2167">
            <v>1.19</v>
          </cell>
        </row>
        <row r="2168">
          <cell r="A2168" t="str">
            <v>SINAPI 90660</v>
          </cell>
          <cell r="D2168" t="str">
            <v>BOMBA DE PROJEÇÃO DE CONCRETO SECO, POTÊNCIA 10 CV, VAZÃO 6 M3/H - MANUTENÇÃO. AF_06/2015</v>
          </cell>
          <cell r="E2168" t="str">
            <v>H</v>
          </cell>
          <cell r="F2168">
            <v>5.65</v>
          </cell>
        </row>
        <row r="2169">
          <cell r="A2169" t="str">
            <v>SINAPI 90661</v>
          </cell>
          <cell r="D2169" t="str">
            <v>BOMBA DE PROJEÇÃO DE CONCRETO SECO, POTÊNCIA 10 CV, VAZÃO 6 M3/H - MATERIAIS NA OPERAÇÃO. AF_06/2015</v>
          </cell>
          <cell r="E2169" t="str">
            <v>H</v>
          </cell>
          <cell r="F2169">
            <v>7.01</v>
          </cell>
        </row>
        <row r="2170">
          <cell r="A2170" t="str">
            <v>SINAPI 89019</v>
          </cell>
          <cell r="D2170" t="str">
            <v>BOMBA SUBMERSÍVEL ELÉTRICA TRIFÁSICA, POTÊNCIA 2,96 HP, Ø ROTOR 144 MM SEMI-ABERTO, BOCAL DE SAÍDA Ø 2", HM/Q = 2 MCA / 38,8 M3/H A 28 MCA / 5 M3/H - DEPRECIAÇÃO. AF_06/2014</v>
          </cell>
          <cell r="E2170" t="str">
            <v>H</v>
          </cell>
          <cell r="F2170">
            <v>0.52</v>
          </cell>
        </row>
        <row r="2171">
          <cell r="A2171" t="str">
            <v>SINAPI 89020</v>
          </cell>
          <cell r="D2171" t="str">
            <v>BOMBA SUBMERSÍVEL ELÉTRICA TRIFÁSICA, POTÊNCIA 2,96 HP, Ø ROTOR 144 MM SEMI-ABERTO, BOCAL DE SAÍDA Ø 2", HM/Q = 2 MCA / 38,8 M3/H A 28 MCA / 5 M3/H - JUROS. AF_06/2014</v>
          </cell>
          <cell r="E2171" t="str">
            <v>H</v>
          </cell>
          <cell r="F2171">
            <v>0.12</v>
          </cell>
        </row>
        <row r="2172">
          <cell r="A2172" t="str">
            <v>SINAPI 5800</v>
          </cell>
          <cell r="D2172" t="str">
            <v>BOMBA SUBMERSÍVEL ELÉTRICA TRIFÁSICA, POTÊNCIA 2,96 HP, Ø ROTOR 144 MM SEMI-ABERTO, BOCAL DE SAÍDA Ø 2", HM/Q = 2 MCA / 38,8 M3/H A 28 MCA / 5 M3/H - MANUTENÇÃO. AF_06/2014</v>
          </cell>
          <cell r="E2172" t="str">
            <v>H</v>
          </cell>
          <cell r="F2172">
            <v>0.56000000000000005</v>
          </cell>
        </row>
        <row r="2173">
          <cell r="A2173" t="str">
            <v>SINAPI 53866</v>
          </cell>
          <cell r="D2173" t="str">
            <v>BOMBA SUBMERSÍVEL ELÉTRICA TRIFÁSICA, POTÊNCIA 2,96 HP, Ø ROTOR 144 MM SEMI-ABERTO, BOCAL DE SAÍDA Ø 2", HM/Q = 2 MCA / 38,8 M3/H A 28 MCA / 5 M3/H - MATERIAIS NA OPERAÇÃO. AF_06/2014</v>
          </cell>
          <cell r="E2173" t="str">
            <v>H</v>
          </cell>
          <cell r="F2173">
            <v>2.1</v>
          </cell>
        </row>
        <row r="2174">
          <cell r="A2174" t="str">
            <v>SINAPI 90639</v>
          </cell>
          <cell r="D2174" t="str">
            <v>BOMBA TRIPLEX, PARA INJEÇÃO DE NATA DE CIMENTO, VAZÃO MÁXIMA DE 100 LITROS/MINUTO, PRESSÃO MÁXIMA DE 70 BAR - DEPRECIAÇÃO. AF_06/2015</v>
          </cell>
          <cell r="E2174" t="str">
            <v>H</v>
          </cell>
          <cell r="F2174">
            <v>7.41</v>
          </cell>
        </row>
        <row r="2175">
          <cell r="A2175" t="str">
            <v>SINAPI 90640</v>
          </cell>
          <cell r="D2175" t="str">
            <v>BOMBA TRIPLEX, PARA INJEÇÃO DE NATA DE CIMENTO, VAZÃO MÁXIMA DE 100 LITROS/MINUTO, PRESSÃO MÁXIMA DE 70 BAR - JUROS. AF_06/2015</v>
          </cell>
          <cell r="E2175" t="str">
            <v>H</v>
          </cell>
          <cell r="F2175">
            <v>1.71</v>
          </cell>
        </row>
        <row r="2176">
          <cell r="A2176" t="str">
            <v>SINAPI 90641</v>
          </cell>
          <cell r="D2176" t="str">
            <v>BOMBA TRIPLEX, PARA INJEÇÃO DE NATA DE CIMENTO, VAZÃO MÁXIMA DE 100 LITROS/MINUTO, PRESSÃO MÁXIMA DE 70 BAR - MANUTENÇÃO. AF_06/2015</v>
          </cell>
          <cell r="E2176" t="str">
            <v>H</v>
          </cell>
          <cell r="F2176">
            <v>8.1</v>
          </cell>
        </row>
        <row r="2177">
          <cell r="A2177" t="str">
            <v>SINAPI 90642</v>
          </cell>
          <cell r="D2177" t="str">
            <v>BOMBA TRIPLEX, PARA INJEÇÃO DE NATA DE CIMENTO, VAZÃO MÁXIMA DE 100 LITROS/MINUTO, PRESSÃO MÁXIMA DE 70 BAR - MATERIAIS NA OPERAÇÃO. AF_06/2015</v>
          </cell>
          <cell r="E2177" t="str">
            <v>H</v>
          </cell>
          <cell r="F2177">
            <v>12.26</v>
          </cell>
        </row>
        <row r="2178">
          <cell r="A2178" t="str">
            <v>SINAPI 102806</v>
          </cell>
          <cell r="D2178" t="str">
            <v>CALDEIRA A GÁS COM TERMOSTATO, CAPACIDADE 100 LITROS - DEPRECIAÇÃO. AF_05/2023</v>
          </cell>
          <cell r="E2178" t="str">
            <v>H</v>
          </cell>
          <cell r="F2178">
            <v>0</v>
          </cell>
        </row>
        <row r="2179">
          <cell r="A2179" t="str">
            <v>SINAPI 102807</v>
          </cell>
          <cell r="D2179" t="str">
            <v>CALDEIRA A GÁS COM TERMOSTATO, CAPACIDADE 100 LITROS - JUROS. AF_05/2023</v>
          </cell>
          <cell r="E2179" t="str">
            <v>H</v>
          </cell>
          <cell r="F2179">
            <v>0</v>
          </cell>
        </row>
        <row r="2180">
          <cell r="A2180" t="str">
            <v>SINAPI 102808</v>
          </cell>
          <cell r="D2180" t="str">
            <v>CALDEIRA A GÁS COM TERMOSTATO, CAPACIDADE 100 LITROS - MANUTENÇÃO. AF_05/2023</v>
          </cell>
          <cell r="E2180" t="str">
            <v>H</v>
          </cell>
          <cell r="F2180">
            <v>0</v>
          </cell>
        </row>
        <row r="2181">
          <cell r="A2181" t="str">
            <v>SINAPI 102809</v>
          </cell>
          <cell r="D2181" t="str">
            <v>CALDEIRA A GÁS COM TERMOSTATO, CAPACIDADE 100 LITROS - MATERIAIS NA OPERAÇÃO. AF_05/2023</v>
          </cell>
          <cell r="E2181" t="str">
            <v>H</v>
          </cell>
          <cell r="F2181">
            <v>17.739999999999998</v>
          </cell>
        </row>
        <row r="2182">
          <cell r="A2182" t="str">
            <v>SINAPI 92140</v>
          </cell>
          <cell r="D2182" t="str">
            <v>CAMINHONETE CABINE SIMPLES COM MOTOR 1.6 FLEX, CÂMBIO MANUAL, POTÊNCIA 101/104 CV, 2 PORTAS - DEPRECIAÇÃO. AF_11/2015</v>
          </cell>
          <cell r="E2182" t="str">
            <v>H</v>
          </cell>
          <cell r="F2182">
            <v>4.96</v>
          </cell>
        </row>
        <row r="2183">
          <cell r="A2183" t="str">
            <v>SINAPI 92142</v>
          </cell>
          <cell r="D2183" t="str">
            <v>CAMINHONETE CABINE SIMPLES COM MOTOR 1.6 FLEX, CÂMBIO MANUAL, POTÊNCIA 101/104 CV, 2 PORTAS - IMPOSTOS E SEGUROS. AF_11/2015</v>
          </cell>
          <cell r="E2183" t="str">
            <v>H</v>
          </cell>
          <cell r="F2183">
            <v>0.62</v>
          </cell>
        </row>
        <row r="2184">
          <cell r="A2184" t="str">
            <v>SINAPI 92141</v>
          </cell>
          <cell r="D2184" t="str">
            <v>CAMINHONETE CABINE SIMPLES COM MOTOR 1.6 FLEX, CÂMBIO MANUAL, POTÊNCIA 101/104 CV, 2 PORTAS - JUROS. AF_11/2015</v>
          </cell>
          <cell r="E2184" t="str">
            <v>H</v>
          </cell>
          <cell r="F2184">
            <v>1.52</v>
          </cell>
        </row>
        <row r="2185">
          <cell r="A2185" t="str">
            <v>SINAPI 92143</v>
          </cell>
          <cell r="D2185" t="str">
            <v>CAMINHONETE CABINE SIMPLES COM MOTOR 1.6 FLEX, CÂMBIO MANUAL, POTÊNCIA 101/104 CV, 2 PORTAS - MANUTENÇÃO. AF_11/2015</v>
          </cell>
          <cell r="E2185" t="str">
            <v>H</v>
          </cell>
          <cell r="F2185">
            <v>6.2</v>
          </cell>
        </row>
        <row r="2186">
          <cell r="A2186" t="str">
            <v>SINAPI 92144</v>
          </cell>
          <cell r="D2186" t="str">
            <v>CAMINHONETE CABINE SIMPLES COM MOTOR 1.6 FLEX, CÂMBIO MANUAL, POTÊNCIA 101/104 CV, 2 PORTAS - MATERIAIS NA OPERAÇÃO. AF_11/2015</v>
          </cell>
          <cell r="E2186" t="str">
            <v>H</v>
          </cell>
          <cell r="F2186">
            <v>40.4</v>
          </cell>
        </row>
        <row r="2187">
          <cell r="A2187" t="str">
            <v>SINAPI 92133</v>
          </cell>
          <cell r="D2187" t="str">
            <v>CAMINHONETE COM MOTOR A DIESEL, POTÊNCIA 180 CV, CABINE DUPLA, 4X4 - DEPRECIAÇÃO. AF_11/2015</v>
          </cell>
          <cell r="E2187" t="str">
            <v>H</v>
          </cell>
          <cell r="F2187">
            <v>13.53</v>
          </cell>
        </row>
        <row r="2188">
          <cell r="A2188" t="str">
            <v>SINAPI 92135</v>
          </cell>
          <cell r="D2188" t="str">
            <v>CAMINHONETE COM MOTOR A DIESEL, POTÊNCIA 180 CV, CABINE DUPLA, 4X4 - IMPOSTOS E SEGUROS. AF_11/2015</v>
          </cell>
          <cell r="E2188" t="str">
            <v>H</v>
          </cell>
          <cell r="F2188">
            <v>1.69</v>
          </cell>
        </row>
        <row r="2189">
          <cell r="A2189" t="str">
            <v>SINAPI 92134</v>
          </cell>
          <cell r="D2189" t="str">
            <v>CAMINHONETE COM MOTOR A DIESEL, POTÊNCIA 180 CV, CABINE DUPLA, 4X4 - JUROS. AF_11/2015</v>
          </cell>
          <cell r="E2189" t="str">
            <v>H</v>
          </cell>
          <cell r="F2189">
            <v>4.17</v>
          </cell>
        </row>
        <row r="2190">
          <cell r="A2190" t="str">
            <v>SINAPI 92136</v>
          </cell>
          <cell r="D2190" t="str">
            <v>CAMINHONETE COM MOTOR A DIESEL, POTÊNCIA 180 CV, CABINE DUPLA, 4X4 - MANUTENÇÃO. AF_11/2015</v>
          </cell>
          <cell r="E2190" t="str">
            <v>H</v>
          </cell>
          <cell r="F2190">
            <v>16.920000000000002</v>
          </cell>
        </row>
        <row r="2191">
          <cell r="A2191" t="str">
            <v>SINAPI 92137</v>
          </cell>
          <cell r="D2191" t="str">
            <v>CAMINHONETE COM MOTOR A DIESEL, POTÊNCIA 180 CV, CABINE DUPLA, 4X4 - MATERIAIS NA OPERAÇÃO. AF_11/2015</v>
          </cell>
          <cell r="E2191" t="str">
            <v>H</v>
          </cell>
          <cell r="F2191">
            <v>34.39</v>
          </cell>
        </row>
        <row r="2192">
          <cell r="A2192" t="str">
            <v>SINAPI 91380</v>
          </cell>
          <cell r="D2192" t="str">
            <v>CAMINHÃO BASCULANTE 10 M3, TRUCADO CABINE SIMPLES, PESO BRUTO TOTAL 23.000 KG, CARGA ÚTIL MÁXIMA 15.935 KG, DISTÂNCIA ENTRE EIXOS 4,80 M, POTÊNCIA 230 CV INCLUSIVE CAÇAMBA METÁLICA - DEPRECIAÇÃO. AF_06/2014</v>
          </cell>
          <cell r="E2192" t="str">
            <v>H</v>
          </cell>
          <cell r="F2192">
            <v>29.46</v>
          </cell>
        </row>
        <row r="2193">
          <cell r="A2193" t="str">
            <v>SINAPI 91382</v>
          </cell>
          <cell r="D2193" t="str">
            <v>CAMINHÃO BASCULANTE 10 M3, TRUCADO CABINE SIMPLES, PESO BRUTO TOTAL 23.000 KG, CARGA ÚTIL MÁXIMA 15.935 KG, DISTÂNCIA ENTRE EIXOS 4,80 M, POTÊNCIA 230 CV INCLUSIVE CAÇAMBA METÁLICA - IMPOSTOS E SEGUROS. AF_06/2014</v>
          </cell>
          <cell r="E2193" t="str">
            <v>H</v>
          </cell>
          <cell r="F2193">
            <v>4.53</v>
          </cell>
        </row>
        <row r="2194">
          <cell r="A2194" t="str">
            <v>SINAPI 91381</v>
          </cell>
          <cell r="D2194" t="str">
            <v>CAMINHÃO BASCULANTE 10 M3, TRUCADO CABINE SIMPLES, PESO BRUTO TOTAL 23.000 KG, CARGA ÚTIL MÁXIMA 15.935 KG, DISTÂNCIA ENTRE EIXOS 4,80 M, POTÊNCIA 230 CV INCLUSIVE CAÇAMBA METÁLICA - JUROS. AF_06/2014</v>
          </cell>
          <cell r="E2194" t="str">
            <v>H</v>
          </cell>
          <cell r="F2194">
            <v>11.22</v>
          </cell>
        </row>
        <row r="2195">
          <cell r="A2195" t="str">
            <v>SINAPI 91383</v>
          </cell>
          <cell r="D2195" t="str">
            <v>CAMINHÃO BASCULANTE 10 M3, TRUCADO CABINE SIMPLES, PESO BRUTO TOTAL 23.000 KG, CARGA ÚTIL MÁXIMA 15.935 KG, DISTÂNCIA ENTRE EIXOS 4,80 M, POTÊNCIA 230 CV INCLUSIVE CAÇAMBA METÁLICA - MANUTENÇÃO. AF_06/2014</v>
          </cell>
          <cell r="E2195" t="str">
            <v>H</v>
          </cell>
          <cell r="F2195">
            <v>52.79</v>
          </cell>
        </row>
        <row r="2196">
          <cell r="A2196" t="str">
            <v>SINAPI 91384</v>
          </cell>
          <cell r="D2196" t="str">
            <v>CAMINHÃO BASCULANTE 10 M3, TRUCADO CABINE SIMPLES, PESO BRUTO TOTAL 23.000 KG, CARGA ÚTIL MÁXIMA 15.935 KG, DISTÂNCIA ENTRE EIXOS 4,80 M, POTÊNCIA 230 CV INCLUSIVE CAÇAMBA METÁLICA - MATERIAIS NA OPERAÇÃO. AF_06/2014</v>
          </cell>
          <cell r="E2196" t="str">
            <v>H</v>
          </cell>
          <cell r="F2196">
            <v>138.4</v>
          </cell>
        </row>
        <row r="2197">
          <cell r="A2197" t="str">
            <v>SINAPI 96030</v>
          </cell>
          <cell r="D2197" t="str">
            <v>CAMINHÃO BASCULANTE 10 M3, TRUCADO, POTÊNCIA 230 CV, INCLUSIVE CAÇAMBA METÁLICA, COM DISTRIBUIDOR DE AGREGADOS ACOPLADO - DEPRECIAÇÃO. AF_02/2017</v>
          </cell>
          <cell r="E2197" t="str">
            <v>H</v>
          </cell>
          <cell r="F2197">
            <v>37.299999999999997</v>
          </cell>
        </row>
        <row r="2198">
          <cell r="A2198" t="str">
            <v>SINAPI 96032</v>
          </cell>
          <cell r="D2198" t="str">
            <v>CAMINHÃO BASCULANTE 10 M3, TRUCADO, POTÊNCIA 230 CV, INCLUSIVE CAÇAMBA METÁLICA, COM DISTRIBUIDOR DE AGREGADOS ACOPLADO - IMPOSTOS E SEGUROS. AF_02/2017</v>
          </cell>
          <cell r="E2198" t="str">
            <v>H</v>
          </cell>
          <cell r="F2198">
            <v>5.15</v>
          </cell>
        </row>
        <row r="2199">
          <cell r="A2199" t="str">
            <v>SINAPI 96031</v>
          </cell>
          <cell r="D2199" t="str">
            <v>CAMINHÃO BASCULANTE 10 M3, TRUCADO, POTÊNCIA 230 CV, INCLUSIVE CAÇAMBA METÁLICA, COM DISTRIBUIDOR DE AGREGADOS ACOPLADO - JUROS. AF_02/2017</v>
          </cell>
          <cell r="E2199" t="str">
            <v>H</v>
          </cell>
          <cell r="F2199">
            <v>12.83</v>
          </cell>
        </row>
        <row r="2200">
          <cell r="A2200" t="str">
            <v>SINAPI 96033</v>
          </cell>
          <cell r="D2200" t="str">
            <v>CAMINHÃO BASCULANTE 10 M3, TRUCADO, POTÊNCIA 230 CV, INCLUSIVE CAÇAMBA METÁLICA, COM DISTRIBUIDOR DE AGREGADOS ACOPLADO - MANUTENÇÃO. AF_02/2017</v>
          </cell>
          <cell r="E2200" t="str">
            <v>H</v>
          </cell>
          <cell r="F2200">
            <v>59.32</v>
          </cell>
        </row>
        <row r="2201">
          <cell r="A2201" t="str">
            <v>SINAPI 96034</v>
          </cell>
          <cell r="D2201" t="str">
            <v>CAMINHÃO BASCULANTE 10 M3, TRUCADO, POTÊNCIA 230 CV, INCLUSIVE CAÇAMBA METÁLICA, COM DISTRIBUIDOR DE AGREGADOS ACOPLADO - MATERIAIS NA OPERAÇÃO. AF_02/2017</v>
          </cell>
          <cell r="E2201" t="str">
            <v>H</v>
          </cell>
          <cell r="F2201">
            <v>138.4</v>
          </cell>
        </row>
        <row r="2202">
          <cell r="A2202" t="str">
            <v>SINAPI 89870</v>
          </cell>
          <cell r="D2202" t="str">
            <v>CAMINHÃO BASCULANTE 14 M3, COM CAVALO MECÂNICO DE CAPACIDADE MÁXIMA DE TRAÇÃO COMBINADO DE 36000 KG, POTÊNCIA 286 CV, INCLUSIVE SEMIREBOQUE COM CAÇAMBA METÁLICA - DEPRECIAÇÃO. AF_12/2014</v>
          </cell>
          <cell r="E2202" t="str">
            <v>H</v>
          </cell>
          <cell r="F2202">
            <v>40.049999999999997</v>
          </cell>
        </row>
        <row r="2203">
          <cell r="A2203" t="str">
            <v>SINAPI 89872</v>
          </cell>
          <cell r="D2203" t="str">
            <v>CAMINHÃO BASCULANTE 14 M3, COM CAVALO MECÂNICO DE CAPACIDADE MÁXIMA DE TRAÇÃO COMBINADO DE 36000 KG, POTÊNCIA 286 CV, INCLUSIVE SEMIREBOQUE COM CAÇAMBA METÁLICA - IMPOSTOS E SEGUROS. AF_12/2014</v>
          </cell>
          <cell r="E2203" t="str">
            <v>H</v>
          </cell>
          <cell r="F2203">
            <v>5.59</v>
          </cell>
        </row>
        <row r="2204">
          <cell r="A2204" t="str">
            <v>SINAPI 89871</v>
          </cell>
          <cell r="D2204" t="str">
            <v>CAMINHÃO BASCULANTE 14 M3, COM CAVALO MECÂNICO DE CAPACIDADE MÁXIMA DE TRAÇÃO COMBINADO DE 36000 KG, POTÊNCIA 286 CV, INCLUSIVE SEMIREBOQUE COM CAÇAMBA METÁLICA - JUROS. AF_12/2014</v>
          </cell>
          <cell r="E2204" t="str">
            <v>H</v>
          </cell>
          <cell r="F2204">
            <v>13.83</v>
          </cell>
        </row>
        <row r="2205">
          <cell r="A2205" t="str">
            <v>SINAPI 89873</v>
          </cell>
          <cell r="D2205" t="str">
            <v>CAMINHÃO BASCULANTE 14 M3, COM CAVALO MECÂNICO DE CAPACIDADE MÁXIMA DE TRAÇÃO COMBINADO DE 36000 KG, POTÊNCIA 286 CV, INCLUSIVE SEMIREBOQUE COM CAÇAMBA METÁLICA - MANUTENÇÃO. AF_12/2014</v>
          </cell>
          <cell r="E2205" t="str">
            <v>H</v>
          </cell>
          <cell r="F2205">
            <v>67.8</v>
          </cell>
        </row>
        <row r="2206">
          <cell r="A2206" t="str">
            <v>SINAPI 89874</v>
          </cell>
          <cell r="D2206" t="str">
            <v>CAMINHÃO BASCULANTE 14 M3, COM CAVALO MECÂNICO DE CAPACIDADE MÁXIMA DE TRAÇÃO COMBINADO DE 36000 KG, POTÊNCIA 286 CV, INCLUSIVE SEMIREBOQUE COM CAÇAMBA METÁLICA - MATERIAIS NA OPERAÇÃO. AF_12/2014</v>
          </cell>
          <cell r="E2206" t="str">
            <v>H</v>
          </cell>
          <cell r="F2206">
            <v>172.1</v>
          </cell>
        </row>
        <row r="2207">
          <cell r="A2207" t="str">
            <v>SINAPI 89878</v>
          </cell>
          <cell r="D2207" t="str">
            <v>CAMINHÃO BASCULANTE 18 M3, COM CAVALO MECÂNICO DE CAPACIDADE MÁXIMA DE TRAÇÃO COMBINADO DE 45000 KG, POTÊNCIA 330 CV, INCLUSIVE SEMIREBOQUE COM CAÇAMBA METÁLICA - DEPRECIAÇÃO. AF_12/2014</v>
          </cell>
          <cell r="E2207" t="str">
            <v>H</v>
          </cell>
          <cell r="F2207">
            <v>43.1</v>
          </cell>
        </row>
        <row r="2208">
          <cell r="A2208" t="str">
            <v>SINAPI 89880</v>
          </cell>
          <cell r="D2208" t="str">
            <v>CAMINHÃO BASCULANTE 18 M3, COM CAVALO MECÂNICO DE CAPACIDADE MÁXIMA DE TRAÇÃO COMBINADO DE 45000 KG, POTÊNCIA 330 CV, INCLUSIVE SEMIREBOQUE COM CAÇAMBA METÁLICA - IMPOSTOS E SEGUROS. AF_12/2014</v>
          </cell>
          <cell r="E2208" t="str">
            <v>H</v>
          </cell>
          <cell r="F2208">
            <v>5.91</v>
          </cell>
        </row>
        <row r="2209">
          <cell r="A2209" t="str">
            <v>SINAPI 89879</v>
          </cell>
          <cell r="D2209" t="str">
            <v>CAMINHÃO BASCULANTE 18 M3, COM CAVALO MECÂNICO DE CAPACIDADE MÁXIMA DE TRAÇÃO COMBINADO DE 45000 KG, POTÊNCIA 330 CV, INCLUSIVE SEMIREBOQUE COM CAÇAMBA METÁLICA - JUROS. AF_12/2014</v>
          </cell>
          <cell r="E2209" t="str">
            <v>H</v>
          </cell>
          <cell r="F2209">
            <v>14.62</v>
          </cell>
        </row>
        <row r="2210">
          <cell r="A2210" t="str">
            <v>SINAPI 89881</v>
          </cell>
          <cell r="D2210" t="str">
            <v>CAMINHÃO BASCULANTE 18 M3, COM CAVALO MECÂNICO DE CAPACIDADE MÁXIMA DE TRAÇÃO COMBINADO DE 45000 KG, POTÊNCIA 330 CV, INCLUSIVE SEMIREBOQUE COM CAÇAMBA METÁLICA - MANUTENÇÃO. AF_12/2014</v>
          </cell>
          <cell r="E2210" t="str">
            <v>H</v>
          </cell>
          <cell r="F2210">
            <v>72.239999999999995</v>
          </cell>
        </row>
        <row r="2211">
          <cell r="A2211" t="str">
            <v>SINAPI 89882</v>
          </cell>
          <cell r="D2211" t="str">
            <v>CAMINHÃO BASCULANTE 18 M3, COM CAVALO MECÂNICO DE CAPACIDADE MÁXIMA DE TRAÇÃO COMBINADO DE 45000 KG, POTÊNCIA 330 CV, INCLUSIVE SEMIREBOQUE COM CAÇAMBA METÁLICA - MATERIAIS NA OPERAÇÃO. AF_12/2014</v>
          </cell>
          <cell r="E2211" t="str">
            <v>H</v>
          </cell>
          <cell r="F2211">
            <v>198.56</v>
          </cell>
        </row>
        <row r="2212">
          <cell r="A2212" t="str">
            <v>SINAPI 7058</v>
          </cell>
          <cell r="D2212" t="str">
            <v>CAMINHÃO BASCULANTE 6 M3 TOCO, PESO BRUTO TOTAL 16.000 KG, CARGA ÚTIL MÁXIMA 11.130 KG, DISTÂNCIA ENTRE EIXOS 5,36 M, POTÊNCIA 185 CV, INCLUSIVE CAÇAMBA METÁLICA - DEPRECIAÇÃO. AF_06/2014</v>
          </cell>
          <cell r="E2212" t="str">
            <v>H</v>
          </cell>
          <cell r="F2212">
            <v>23.14</v>
          </cell>
        </row>
        <row r="2213">
          <cell r="A2213" t="str">
            <v>SINAPI 91402</v>
          </cell>
          <cell r="D2213" t="str">
            <v>CAMINHÃO BASCULANTE 6 M3 TOCO, PESO BRUTO TOTAL 16.000 KG, CARGA ÚTIL MÁXIMA 11.130 KG, DISTÂNCIA ENTRE EIXOS 5,36 M, POTÊNCIA 185 CV, INCLUSIVE CAÇAMBA METÁLICA - IMPOSTOS E SEGUROS. AF_06/2014</v>
          </cell>
          <cell r="E2213" t="str">
            <v>H</v>
          </cell>
          <cell r="F2213">
            <v>3.57</v>
          </cell>
        </row>
        <row r="2214">
          <cell r="A2214" t="str">
            <v>SINAPI 7059</v>
          </cell>
          <cell r="D2214" t="str">
            <v>CAMINHÃO BASCULANTE 6 M3 TOCO, PESO BRUTO TOTAL 16.000 KG, CARGA ÚTIL MÁXIMA 11.130 KG, DISTÂNCIA ENTRE EIXOS 5,36 M, POTÊNCIA 185 CV, INCLUSIVE CAÇAMBA METÁLICA - JUROS. AF_06/2014</v>
          </cell>
          <cell r="E2214" t="str">
            <v>H</v>
          </cell>
          <cell r="F2214">
            <v>8.85</v>
          </cell>
        </row>
        <row r="2215">
          <cell r="A2215" t="str">
            <v>SINAPI 7060</v>
          </cell>
          <cell r="D2215" t="str">
            <v>CAMINHÃO BASCULANTE 6 M3 TOCO, PESO BRUTO TOTAL 16.000 KG, CARGA ÚTIL MÁXIMA 11.130 KG, DISTÂNCIA ENTRE EIXOS 5,36 M, POTÊNCIA 185 CV, INCLUSIVE CAÇAMBA METÁLICA - MANUTENÇÃO. AF_06/2014</v>
          </cell>
          <cell r="E2215" t="str">
            <v>H</v>
          </cell>
          <cell r="F2215">
            <v>41.55</v>
          </cell>
        </row>
        <row r="2216">
          <cell r="A2216" t="str">
            <v>SINAPI 7061</v>
          </cell>
          <cell r="D2216" t="str">
            <v>CAMINHÃO BASCULANTE 6 M3 TOCO, PESO BRUTO TOTAL 16.000 KG, CARGA ÚTIL MÁXIMA 11.130 KG, DISTÂNCIA ENTRE EIXOS 5,36 M, POTÊNCIA 185 CV, INCLUSIVE CAÇAMBA METÁLICA - MATERIAIS NA OPERAÇÃO. AF_06/2014</v>
          </cell>
          <cell r="E2216" t="str">
            <v>H</v>
          </cell>
          <cell r="F2216">
            <v>79.540000000000006</v>
          </cell>
        </row>
        <row r="2217">
          <cell r="A2217" t="str">
            <v>SINAPI 91367</v>
          </cell>
          <cell r="D2217" t="str">
            <v>CAMINHÃO BASCULANTE 6 M3, PESO BRUTO TOTAL 16.000 KG, CARGA ÚTIL MÁXIMA 13.071 KG, DISTÂNCIA ENTRE EIXOS 4,80 M, POTÊNCIA 230 CV INCLUSIVE CAÇAMBA METÁLICA - DEPRECIAÇÃO. AF_06/2014</v>
          </cell>
          <cell r="E2217" t="str">
            <v>H</v>
          </cell>
          <cell r="F2217">
            <v>22.39</v>
          </cell>
        </row>
        <row r="2218">
          <cell r="A2218" t="str">
            <v>SINAPI 91369</v>
          </cell>
          <cell r="D2218" t="str">
            <v>CAMINHÃO BASCULANTE 6 M3, PESO BRUTO TOTAL 16.000 KG, CARGA ÚTIL MÁXIMA 13.071 KG, DISTÂNCIA ENTRE EIXOS 4,80 M, POTÊNCIA 230 CV INCLUSIVE CAÇAMBA METÁLICA - IMPOSTOS E SEGUROS. AF_06/2014</v>
          </cell>
          <cell r="E2218" t="str">
            <v>H</v>
          </cell>
          <cell r="F2218">
            <v>3.44</v>
          </cell>
        </row>
        <row r="2219">
          <cell r="A2219" t="str">
            <v>SINAPI 91368</v>
          </cell>
          <cell r="D2219" t="str">
            <v>CAMINHÃO BASCULANTE 6 M3, PESO BRUTO TOTAL 16.000 KG, CARGA ÚTIL MÁXIMA 13.071 KG, DISTÂNCIA ENTRE EIXOS 4,80 M, POTÊNCIA 230 CV INCLUSIVE CAÇAMBA METÁLICA - JUROS. AF_06/2014</v>
          </cell>
          <cell r="E2219" t="str">
            <v>H</v>
          </cell>
          <cell r="F2219">
            <v>8.5399999999999991</v>
          </cell>
        </row>
        <row r="2220">
          <cell r="A2220" t="str">
            <v>SINAPI 5695</v>
          </cell>
          <cell r="D2220" t="str">
            <v>CAMINHÃO BASCULANTE 6 M3, PESO BRUTO TOTAL 16.000 KG, CARGA ÚTIL MÁXIMA 13.071 KG, DISTÂNCIA ENTRE EIXOS 4,80 M, POTÊNCIA 230 CV INCLUSIVE CAÇAMBA METÁLICA - MANUTENÇÃO. AF_06/2014</v>
          </cell>
          <cell r="E2220" t="str">
            <v>H</v>
          </cell>
          <cell r="F2220">
            <v>40.18</v>
          </cell>
        </row>
        <row r="2221">
          <cell r="A2221" t="str">
            <v>SINAPI 53792</v>
          </cell>
          <cell r="D2221" t="str">
            <v>CAMINHÃO BASCULANTE 6 M3, PESO BRUTO TOTAL 16.000 KG, CARGA ÚTIL MÁXIMA 13.071 KG, DISTÂNCIA ENTRE EIXOS 4,80 M, POTÊNCIA 230 CV INCLUSIVE CAÇAMBA METÁLICA - MATERIAIS NA OPERAÇÃO. AF_06/2014</v>
          </cell>
          <cell r="E2221" t="str">
            <v>H</v>
          </cell>
          <cell r="F2221">
            <v>98.87</v>
          </cell>
        </row>
        <row r="2222">
          <cell r="A2222" t="str">
            <v>SINAPI 106347</v>
          </cell>
          <cell r="D2222" t="str">
            <v>CAMINHÃO BITRUCK TRAÇÃO 8X2, PBT 29.000 KG, PESO BRUTO TOTAL COMBINADO (PBTC) *36.000* KG, POTÊNCIA 321 CV, INCLUSIVE PLATAFORMA GUINCHO-SOCORRO, COMPRIMENTO ÚTIL 10 M, LARGURA 2,60 M COM GUINCHO DE ARRASTE BASCULANTE - DEPRECIAÇÃO. AF_11/2025</v>
          </cell>
          <cell r="E2222" t="str">
            <v>H</v>
          </cell>
          <cell r="F2222">
            <v>0</v>
          </cell>
        </row>
        <row r="2223">
          <cell r="A2223" t="str">
            <v>SINAPI 106350</v>
          </cell>
          <cell r="D2223" t="str">
            <v>CAMINHÃO BITRUCK TRAÇÃO 8X2, PBT 29.000 KG, PESO BRUTO TOTAL COMBINADO (PBTC) *36.000* KG, POTÊNCIA 321 CV, INCLUSIVE PLATAFORMA GUINCHO-SOCORRO, COMPRIMENTO ÚTIL 10 M, LARGURA 2,60 M COM GUINCHO DE ARRASTE BASCULANTE - IMPOSTOS E SEGUROS. AF_11/2025</v>
          </cell>
          <cell r="E2223" t="str">
            <v>H</v>
          </cell>
          <cell r="F2223">
            <v>0</v>
          </cell>
        </row>
        <row r="2224">
          <cell r="A2224" t="str">
            <v>SINAPI 106348</v>
          </cell>
          <cell r="D2224" t="str">
            <v>CAMINHÃO BITRUCK TRAÇÃO 8X2, PBT 29.000 KG, PESO BRUTO TOTAL COMBINADO (PBTC) *36.000* KG, POTÊNCIA 321 CV, INCLUSIVE PLATAFORMA GUINCHO-SOCORRO, COMPRIMENTO ÚTIL 10 M, LARGURA 2,60 M COM GUINCHO DE ARRASTE BASCULANTE - JUROS. AF_11/2025</v>
          </cell>
          <cell r="E2224" t="str">
            <v>H</v>
          </cell>
          <cell r="F2224">
            <v>0</v>
          </cell>
        </row>
        <row r="2225">
          <cell r="A2225" t="str">
            <v>SINAPI 106349</v>
          </cell>
          <cell r="D2225" t="str">
            <v>CAMINHÃO BITRUCK TRAÇÃO 8X2, PBT 29.000 KG, PESO BRUTO TOTAL COMBINADO (PBTC) *36.000* KG, POTÊNCIA 321 CV, INCLUSIVE PLATAFORMA GUINCHO-SOCORRO, COMPRIMENTO ÚTIL 10 M, LARGURA 2,60 M COM GUINCHO DE ARRASTE BASCULANTE - MANUTENÇÃO. AF_11/2025</v>
          </cell>
          <cell r="E2225" t="str">
            <v>H</v>
          </cell>
          <cell r="F2225">
            <v>0</v>
          </cell>
        </row>
        <row r="2226">
          <cell r="A2226" t="str">
            <v>SINAPI 106351</v>
          </cell>
          <cell r="D2226" t="str">
            <v>CAMINHÃO BITRUCK TRAÇÃO 8X2, PBT 29.000 KG, PESO BRUTO TOTAL COMBINADO (PBTC) *36.000* KG, POTÊNCIA 321 CV, INCLUSIVE PLATAFORMA GUINCHO-SOCORRO, COMPRIMENTO ÚTIL 10 M, LARGURA 2,60 M COM GUINCHO DE ARRASTE BASCULANTE - MATERIAIS NA OPERAÇÃO. AF_11/2025</v>
          </cell>
          <cell r="E2226" t="str">
            <v>H</v>
          </cell>
          <cell r="F2226">
            <v>193.18</v>
          </cell>
        </row>
        <row r="2227">
          <cell r="A2227" t="str">
            <v>SINAPI 106337</v>
          </cell>
          <cell r="D2227"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E2227" t="str">
            <v>H</v>
          </cell>
          <cell r="F2227">
            <v>0</v>
          </cell>
        </row>
        <row r="2228">
          <cell r="A2228" t="str">
            <v>SINAPI 106340</v>
          </cell>
          <cell r="D2228"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E2228" t="str">
            <v>H</v>
          </cell>
          <cell r="F2228">
            <v>0</v>
          </cell>
        </row>
        <row r="2229">
          <cell r="A2229" t="str">
            <v>SINAPI 106338</v>
          </cell>
          <cell r="D2229" t="str">
            <v>CAMINHÃO BITRUCK TRAÇÃO 8X2, PBT 29.000 KG, PESO BRUTO TOTAL COMBINADO (PBTC) *36.000* KG, POTÊNCIA 321 CV, INCLUSIVE PLATAFORMA SOBRE CHASSI, COMPRIMENTO ÚTIL 10 M, LARGURA 2,60 M COM GUINCHO DE ARRASTE E RAMPA COM ACIONAMENTO ELETRO-HIDRÁULICO - JUROS. AF_11/2025</v>
          </cell>
          <cell r="E2229" t="str">
            <v>H</v>
          </cell>
          <cell r="F2229">
            <v>0</v>
          </cell>
        </row>
        <row r="2230">
          <cell r="A2230" t="str">
            <v>SINAPI 106339</v>
          </cell>
          <cell r="D2230"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E2230" t="str">
            <v>H</v>
          </cell>
          <cell r="F2230">
            <v>0</v>
          </cell>
        </row>
        <row r="2231">
          <cell r="A2231" t="str">
            <v>SINAPI 106341</v>
          </cell>
          <cell r="D2231"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E2231" t="str">
            <v>H</v>
          </cell>
          <cell r="F2231">
            <v>262.14999999999998</v>
          </cell>
        </row>
        <row r="2232">
          <cell r="A2232" t="str">
            <v>SINAPI 92237</v>
          </cell>
          <cell r="D2232" t="str">
            <v>CAMINHÃO DE TRANSPORTE DE MATERIAL ASFÁLTICO 20.000 L, COM CAVALO MECÂNICO DE CAPACIDADE MÁXIMA DE TRAÇÃO COMBINADO DE 45.000 KG, POTÊNCIA 330 CV, INCLUSIVE TANQUE DE ASFALTO COM MAÇARICO - DEPRECIAÇÃO. AF_12/2015</v>
          </cell>
          <cell r="E2232" t="str">
            <v>H</v>
          </cell>
          <cell r="F2232">
            <v>28.65</v>
          </cell>
        </row>
        <row r="2233">
          <cell r="A2233" t="str">
            <v>SINAPI 92239</v>
          </cell>
          <cell r="D2233" t="str">
            <v>CAMINHÃO DE TRANSPORTE DE MATERIAL ASFÁLTICO 20.000 L, COM CAVALO MECÂNICO DE CAPACIDADE MÁXIMA DE TRAÇÃO COMBINADO DE 45.000 KG, POTÊNCIA 330 CV, INCLUSIVE TANQUE DE ASFALTO COM MAÇARICO - IMPOSTOS E SEGUROS. AF_12/2015</v>
          </cell>
          <cell r="E2233" t="str">
            <v>H</v>
          </cell>
          <cell r="F2233">
            <v>4.6500000000000004</v>
          </cell>
        </row>
        <row r="2234">
          <cell r="A2234" t="str">
            <v>SINAPI 92238</v>
          </cell>
          <cell r="D2234" t="str">
            <v>CAMINHÃO DE TRANSPORTE DE MATERIAL ASFÁLTICO 20.000 L, COM CAVALO MECÂNICO DE CAPACIDADE MÁXIMA DE TRAÇÃO COMBINADO DE 45.000 KG, POTÊNCIA 330 CV, INCLUSIVE TANQUE DE ASFALTO COM MAÇARICO - JUROS. AF_12/2015</v>
          </cell>
          <cell r="E2234" t="str">
            <v>H</v>
          </cell>
          <cell r="F2234">
            <v>11.51</v>
          </cell>
        </row>
        <row r="2235">
          <cell r="A2235" t="str">
            <v>SINAPI 92240</v>
          </cell>
          <cell r="D2235" t="str">
            <v>CAMINHÃO DE TRANSPORTE DE MATERIAL ASFÁLTICO 20.000 L, COM CAVALO MECÂNICO DE CAPACIDADE MÁXIMA DE TRAÇÃO COMBINADO DE 45.000 KG, POTÊNCIA 330 CV, INCLUSIVE TANQUE DE ASFALTO COM MAÇARICO - MANUTENÇÃO. AF_12/2015</v>
          </cell>
          <cell r="E2235" t="str">
            <v>H</v>
          </cell>
          <cell r="F2235">
            <v>51.22</v>
          </cell>
        </row>
        <row r="2236">
          <cell r="A2236" t="str">
            <v>SINAPI 92241</v>
          </cell>
          <cell r="D2236" t="str">
            <v>CAMINHÃO DE TRANSPORTE DE MATERIAL ASFÁLTICO 20.000 L, COM CAVALO MECÂNICO DE CAPACIDADE MÁXIMA DE TRAÇÃO COMBINADO DE 45.000 KG, POTÊNCIA 330 CV, INCLUSIVE TANQUE DE ASFALTO COM MAÇARICO - MATERIAIS NA OPERAÇÃO. AF_12/2015</v>
          </cell>
          <cell r="E2236" t="str">
            <v>H</v>
          </cell>
          <cell r="F2236">
            <v>269.51</v>
          </cell>
        </row>
        <row r="2237">
          <cell r="A2237" t="str">
            <v>SINAPI 91640</v>
          </cell>
          <cell r="D2237" t="str">
            <v>CAMINHÃO DE TRANSPORTE DE MATERIAL ASFÁLTICO 30.000 L, COM CAVALO MECÂNICO DE CAPACIDADE MÁXIMA DE TRAÇÃO COMBINADO DE 66.000 KG, POTÊNCIA 360 CV, INCLUSIVE TANQUE DE ASFALTO COM SERPENTINA - DEPRECIAÇÃO. AF_08/2015</v>
          </cell>
          <cell r="E2237" t="str">
            <v>H</v>
          </cell>
          <cell r="F2237">
            <v>39.28</v>
          </cell>
        </row>
        <row r="2238">
          <cell r="A2238" t="str">
            <v>SINAPI 91642</v>
          </cell>
          <cell r="D2238" t="str">
            <v>CAMINHÃO DE TRANSPORTE DE MATERIAL ASFÁLTICO 30.000 L, COM CAVALO MECÂNICO DE CAPACIDADE MÁXIMA DE TRAÇÃO COMBINADO DE 66.000 KG, POTÊNCIA 360 CV, INCLUSIVE TANQUE DE ASFALTO COM SERPENTINA - IMPOSTOS E SEGUROS. AF_08/2015</v>
          </cell>
          <cell r="E2238" t="str">
            <v>H</v>
          </cell>
          <cell r="F2238">
            <v>6.39</v>
          </cell>
        </row>
        <row r="2239">
          <cell r="A2239" t="str">
            <v>SINAPI 91641</v>
          </cell>
          <cell r="D2239" t="str">
            <v>CAMINHÃO DE TRANSPORTE DE MATERIAL ASFÁLTICO 30.000 L, COM CAVALO MECÂNICO DE CAPACIDADE MÁXIMA DE TRAÇÃO COMBINADO DE 66.000 KG, POTÊNCIA 360 CV, INCLUSIVE TANQUE DE ASFALTO COM SERPENTINA - JUROS. AF_08/2015</v>
          </cell>
          <cell r="E2239" t="str">
            <v>H</v>
          </cell>
          <cell r="F2239">
            <v>15.83</v>
          </cell>
        </row>
        <row r="2240">
          <cell r="A2240" t="str">
            <v>SINAPI 91643</v>
          </cell>
          <cell r="D2240" t="str">
            <v>CAMINHÃO DE TRANSPORTE DE MATERIAL ASFÁLTICO 30.000 L, COM CAVALO MECÂNICO DE CAPACIDADE MÁXIMA DE TRAÇÃO COMBINADO DE 66.000 KG, POTÊNCIA 360 CV, INCLUSIVE TANQUE DE ASFALTO COM SERPENTINA - MANUTENÇÃO. AF_08/2015</v>
          </cell>
          <cell r="E2240" t="str">
            <v>H</v>
          </cell>
          <cell r="F2240">
            <v>70.59</v>
          </cell>
        </row>
        <row r="2241">
          <cell r="A2241" t="str">
            <v>SINAPI 91644</v>
          </cell>
          <cell r="D2241" t="str">
            <v>CAMINHÃO DE TRANSPORTE DE MATERIAL ASFÁLTICO 30.000 L, COM CAVALO MECÂNICO DE CAPACIDADE MÁXIMA DE TRAÇÃO COMBINADO DE 66.000 KG, POTÊNCIA 360 CV, INCLUSIVE TANQUE DE ASFALTO COM SERPENTINA - MATERIAIS NA OPERAÇÃO. AF_08/2015</v>
          </cell>
          <cell r="E2241" t="str">
            <v>H</v>
          </cell>
          <cell r="F2241">
            <v>293.98</v>
          </cell>
        </row>
        <row r="2242">
          <cell r="A2242" t="str">
            <v>SINAPI 92105</v>
          </cell>
          <cell r="D2242" t="str">
            <v>CAMINHÃO PARA EQUIPAMENTO DE LIMPEZA A SUCÇÃO COM CAMINHÃO TRUCADO DE PESO BRUTO TOTAL 23000 KG, CARGA ÚTIL MÁX. 15935 KG, DISTÂNCIA ENTRE EIXOS 4,80 M, POTÊNCIA 230 CV, INCLUSIVE LIMPADORA A SUCÇÃO, TANQUE 12000 L - MATERIAIS NA OPERAÇÃO. AF_05/2023</v>
          </cell>
          <cell r="E2242" t="str">
            <v>H</v>
          </cell>
          <cell r="F2242">
            <v>187.81</v>
          </cell>
        </row>
        <row r="2243">
          <cell r="A2243" t="str">
            <v>SINAPI 92101</v>
          </cell>
          <cell r="D2243" t="str">
            <v>CAMINHÃO PARA EQUIPAMENTO DE LIMPEZA A SUCÇÃO COM CAMINHÃO TRUCADO DE PESO BRUTO TOTAL 23000 KG, CARGA ÚTIL MÁXIMA 15935 KG, DISTÂNCIA ENTRE EIXOS 4,80 M, POTÊNCIA 230 CV, INCLUSIVE LIMPADORA A SUCÇÃO, TANQUE 12000 L - DEPRECIAÇÃO. AF_05/2023</v>
          </cell>
          <cell r="E2243" t="str">
            <v>H</v>
          </cell>
          <cell r="F2243">
            <v>46.06</v>
          </cell>
        </row>
        <row r="2244">
          <cell r="A2244" t="str">
            <v>SINAPI 92103</v>
          </cell>
          <cell r="D2244" t="str">
            <v>CAMINHÃO PARA EQUIPAMENTO DE LIMPEZA A SUCÇÃO COM CAMINHÃO TRUCADO DE PESO BRUTO TOTAL 23000 KG, CARGA ÚTIL MÁXIMA 15935 KG, DISTÂNCIA ENTRE EIXOS 4,80 M, POTÊNCIA 230 CV, INCLUSIVE LIMPADORA A SUCÇÃO, TANQUE 12000 L - IMPOSTOS E SEGUROS. AF_05/2023</v>
          </cell>
          <cell r="E2244" t="str">
            <v>H</v>
          </cell>
          <cell r="F2244">
            <v>5.77</v>
          </cell>
        </row>
        <row r="2245">
          <cell r="A2245" t="str">
            <v>SINAPI 92102</v>
          </cell>
          <cell r="D2245" t="str">
            <v>CAMINHÃO PARA EQUIPAMENTO DE LIMPEZA A SUCÇÃO COM CAMINHÃO TRUCADO DE PESO BRUTO TOTAL 23000 KG, CARGA ÚTIL MÁXIMA 15935 KG, DISTÂNCIA ENTRE EIXOS 4,80 M, POTÊNCIA 230 CV, INCLUSIVE LIMPADORA A SUCÇÃO, TANQUE 12000 L - JUROS. AF_05/2023</v>
          </cell>
          <cell r="E2245" t="str">
            <v>H</v>
          </cell>
          <cell r="F2245">
            <v>14.26</v>
          </cell>
        </row>
        <row r="2246">
          <cell r="A2246" t="str">
            <v>SINAPI 92104</v>
          </cell>
          <cell r="D2246" t="str">
            <v>CAMINHÃO PARA EQUIPAMENTO DE LIMPEZA A SUCÇÃO COM CAMINHÃO TRUCADO DE PESO BRUTO TOTAL 23000 KG, CARGA ÚTIL MÁXIMA 15935 KG, DISTÂNCIA ENTRE EIXOS 4,80 M, POTÊNCIA 230 CV, INCLUSIVE LIMPADORA A SUCÇÃO, TANQUE 12000 L - MANUTENÇÃO. AF_05/2023</v>
          </cell>
          <cell r="E2246" t="str">
            <v>H</v>
          </cell>
          <cell r="F2246">
            <v>72.17</v>
          </cell>
        </row>
        <row r="2247">
          <cell r="A2247" t="str">
            <v>SINAPI 91396</v>
          </cell>
          <cell r="D2247" t="str">
            <v>CAMINHÃO PIPA 10.000 L TRUCADO, PESO BRUTO TOTAL 23.000 KG, CARGA ÚTIL MÁXIMA 15.935 KG, DISTÂNCIA ENTRE EIXOS 4,8 M, POTÊNCIA 230 CV, INCLUSIVE TANQUE DE AÇO PARA TRANSPORTE DE ÁGUA - DEPRECIAÇÃO. AF_06/2014</v>
          </cell>
          <cell r="E2247" t="str">
            <v>H</v>
          </cell>
          <cell r="F2247">
            <v>29.05</v>
          </cell>
        </row>
        <row r="2248">
          <cell r="A2248" t="str">
            <v>SINAPI 91398</v>
          </cell>
          <cell r="D2248" t="str">
            <v>CAMINHÃO PIPA 10.000 L TRUCADO, PESO BRUTO TOTAL 23.000 KG, CARGA ÚTIL MÁXIMA 15.935 KG, DISTÂNCIA ENTRE EIXOS 4,8 M, POTÊNCIA 230 CV, INCLUSIVE TANQUE DE AÇO PARA TRANSPORTE DE ÁGUA - IMPOSTOS E SEGUROS. AF_06/2014</v>
          </cell>
          <cell r="E2248" t="str">
            <v>H</v>
          </cell>
          <cell r="F2248">
            <v>4.5199999999999996</v>
          </cell>
        </row>
        <row r="2249">
          <cell r="A2249" t="str">
            <v>SINAPI 91397</v>
          </cell>
          <cell r="D2249" t="str">
            <v>CAMINHÃO PIPA 10.000 L TRUCADO, PESO BRUTO TOTAL 23.000 KG, CARGA ÚTIL MÁXIMA 15.935 KG, DISTÂNCIA ENTRE EIXOS 4,8 M, POTÊNCIA 230 CV, INCLUSIVE TANQUE DE AÇO PARA TRANSPORTE DE ÁGUA - JUROS. AF_06/2014</v>
          </cell>
          <cell r="E2249" t="str">
            <v>H</v>
          </cell>
          <cell r="F2249">
            <v>11.2</v>
          </cell>
        </row>
        <row r="2250">
          <cell r="A2250" t="str">
            <v>SINAPI 5763</v>
          </cell>
          <cell r="D2250" t="str">
            <v>CAMINHÃO PIPA 10.000 L TRUCADO, PESO BRUTO TOTAL 23.000 KG, CARGA ÚTIL MÁXIMA 15.935 KG, DISTÂNCIA ENTRE EIXOS 4,8 M, POTÊNCIA 230 CV, INCLUSIVE TANQUE DE AÇO PARA TRANSPORTE DE ÁGUA - MANUTENÇÃO. AF_06/2014</v>
          </cell>
          <cell r="E2250" t="str">
            <v>H</v>
          </cell>
          <cell r="F2250">
            <v>51.39</v>
          </cell>
        </row>
        <row r="2251">
          <cell r="A2251" t="str">
            <v>SINAPI 53831</v>
          </cell>
          <cell r="D2251" t="str">
            <v>CAMINHÃO PIPA 10.000 L TRUCADO, PESO BRUTO TOTAL 23.000 KG, CARGA ÚTIL MÁXIMA 15.935 KG, DISTÂNCIA ENTRE EIXOS 4,8 M, POTÊNCIA 230 CV, INCLUSIVE TANQUE DE AÇO PARA TRANSPORTE DE ÁGUA - MATERIAIS NA OPERAÇÃO. AF_06/2014</v>
          </cell>
          <cell r="E2251" t="str">
            <v>H</v>
          </cell>
          <cell r="F2251">
            <v>187.81</v>
          </cell>
        </row>
        <row r="2252">
          <cell r="A2252" t="str">
            <v>SINAPI 106222</v>
          </cell>
          <cell r="D2252" t="str">
            <v>CAMINHÃO PIPA 14.000 L TRUCADO, PESO BRUTO TOTAL 23.000 KG, CARGA ÚTIL MÁXIMA 16.540 KG, DISTÂNCIA ENTRE EIXOS 4,8 M, POTÊNCIA 256 CV, INCLUSIVE TANQUE DE AÇO PARA TRANSPORTE DE ÁGUA - DEPRECIAÇÃO. AF_10/2025</v>
          </cell>
          <cell r="E2252" t="str">
            <v>H</v>
          </cell>
          <cell r="F2252">
            <v>28.95</v>
          </cell>
        </row>
        <row r="2253">
          <cell r="A2253" t="str">
            <v>SINAPI 106225</v>
          </cell>
          <cell r="D2253" t="str">
            <v>CAMINHÃO PIPA 14.000 L TRUCADO, PESO BRUTO TOTAL 23.000 KG, CARGA ÚTIL MÁXIMA 16.540 KG, DISTÂNCIA ENTRE EIXOS 4,8 M, POTÊNCIA 256 CV, INCLUSIVE TANQUE DE AÇO PARA TRANSPORTE DE ÁGUA - IMPOSTOS E SEGUROS. AF_10/2025</v>
          </cell>
          <cell r="E2253" t="str">
            <v>H</v>
          </cell>
          <cell r="F2253">
            <v>4.4400000000000004</v>
          </cell>
        </row>
        <row r="2254">
          <cell r="A2254" t="str">
            <v>SINAPI 106223</v>
          </cell>
          <cell r="D2254" t="str">
            <v>CAMINHÃO PIPA 14.000 L TRUCADO, PESO BRUTO TOTAL 23.000 KG, CARGA ÚTIL MÁXIMA 16.540 KG, DISTÂNCIA ENTRE EIXOS 4,8 M, POTÊNCIA 256 CV, INCLUSIVE TANQUE DE AÇO PARA TRANSPORTE DE ÁGUA - JUROS. AF_10/2025</v>
          </cell>
          <cell r="E2254" t="str">
            <v>H</v>
          </cell>
          <cell r="F2254">
            <v>11</v>
          </cell>
        </row>
        <row r="2255">
          <cell r="A2255" t="str">
            <v>SINAPI 106224</v>
          </cell>
          <cell r="D2255" t="str">
            <v>CAMINHÃO PIPA 14.000 L TRUCADO, PESO BRUTO TOTAL 23.000 KG, CARGA ÚTIL MÁXIMA 16.540 KG, DISTÂNCIA ENTRE EIXOS 4,8 M, POTÊNCIA 256 CV, INCLUSIVE TANQUE DE AÇO PARA TRANSPORTE DE ÁGUA - MANUTENÇÃO. AF_10/2025</v>
          </cell>
          <cell r="E2255" t="str">
            <v>H</v>
          </cell>
          <cell r="F2255">
            <v>50.48</v>
          </cell>
        </row>
        <row r="2256">
          <cell r="A2256" t="str">
            <v>SINAPI 106226</v>
          </cell>
          <cell r="D2256" t="str">
            <v>CAMINHÃO PIPA 14.000 L TRUCADO, PESO BRUTO TOTAL 23.000 KG, CARGA ÚTIL MÁXIMA 16.540 KG, DISTÂNCIA ENTRE EIXOS 4,8 M, POTÊNCIA 256 CV, INCLUSIVE TANQUE DE AÇO PARA TRANSPORTE DE ÁGUA - MATERIAIS NA OPERAÇÃO. AF_10/2025</v>
          </cell>
          <cell r="E2256" t="str">
            <v>H</v>
          </cell>
          <cell r="F2256">
            <v>154.05000000000001</v>
          </cell>
        </row>
        <row r="2257">
          <cell r="A2257" t="str">
            <v>SINAPI 91359</v>
          </cell>
          <cell r="D2257" t="str">
            <v>CAMINHÃO PIPA 6.000 L, PESO BRUTO TOTAL 13.000 KG, DISTÂNCIA ENTRE EIXOS 4,80 M, POTÊNCIA 189 CV INCLUSIVE TANQUE DE AÇO PARA TRANSPORTE DE ÁGUA, CAPACIDADE 6 M3 - DEPRECIAÇÃO. AF_06/2014</v>
          </cell>
          <cell r="E2257" t="str">
            <v>H</v>
          </cell>
          <cell r="F2257">
            <v>20.97</v>
          </cell>
        </row>
        <row r="2258">
          <cell r="A2258" t="str">
            <v>SINAPI 91361</v>
          </cell>
          <cell r="D2258" t="str">
            <v>CAMINHÃO PIPA 6.000 L, PESO BRUTO TOTAL 13.000 KG, DISTÂNCIA ENTRE EIXOS 4,80 M, POTÊNCIA 189 CV INCLUSIVE TANQUE DE AÇO PARA TRANSPORTE DE ÁGUA, CAPACIDADE 6 M3 - IMPOSTOS E SEGUROS. AF_06/2014</v>
          </cell>
          <cell r="E2258" t="str">
            <v>H</v>
          </cell>
          <cell r="F2258">
            <v>3.23</v>
          </cell>
        </row>
        <row r="2259">
          <cell r="A2259" t="str">
            <v>SINAPI 91360</v>
          </cell>
          <cell r="D2259" t="str">
            <v>CAMINHÃO PIPA 6.000 L, PESO BRUTO TOTAL 13.000 KG, DISTÂNCIA ENTRE EIXOS 4,80 M, POTÊNCIA 189 CV INCLUSIVE TANQUE DE AÇO PARA TRANSPORTE DE ÁGUA, CAPACIDADE 6 M3 - JUROS. AF_06/2014</v>
          </cell>
          <cell r="E2259" t="str">
            <v>H</v>
          </cell>
          <cell r="F2259">
            <v>8</v>
          </cell>
        </row>
        <row r="2260">
          <cell r="A2260" t="str">
            <v>SINAPI 53882</v>
          </cell>
          <cell r="D2260" t="str">
            <v>CAMINHÃO PIPA 6.000 L, PESO BRUTO TOTAL 13.000 KG, DISTÂNCIA ENTRE EIXOS 4,80 M, POTÊNCIA 189 CV INCLUSIVE TANQUE DE AÇO PARA TRANSPORTE DE ÁGUA, CAPACIDADE 6 M3 - MANUTENÇÃO. AF_06/2014</v>
          </cell>
          <cell r="E2260" t="str">
            <v>H</v>
          </cell>
          <cell r="F2260">
            <v>36.76</v>
          </cell>
        </row>
        <row r="2261">
          <cell r="A2261" t="str">
            <v>SINAPI 5747</v>
          </cell>
          <cell r="D2261" t="str">
            <v>CAMINHÃO PIPA 6.000 L, PESO BRUTO TOTAL 13.000 KG, DISTÂNCIA ENTRE EIXOS 4,80 M, POTÊNCIA 189 CV INCLUSIVE TANQUE DE AÇO PARA TRANSPORTE DE ÁGUA, CAPACIDADE 6 M3 - MATERIAIS NA OPERAÇÃO. AF_06/2014</v>
          </cell>
          <cell r="E2261" t="str">
            <v>H</v>
          </cell>
          <cell r="F2261">
            <v>154.35</v>
          </cell>
        </row>
        <row r="2262">
          <cell r="A2262" t="str">
            <v>SINAPI 104699</v>
          </cell>
          <cell r="D2262" t="str">
            <v>CAMINHÃO TANQUE PARA HIDROSSEMEADURA, COM CAPACIDADE DE 8.000 LITROS, INCLUINDO BOMBA PARA LANÇAMENTO COM MOTOR DIESEL COM POTÊNCIA DE 105 CV - DEPRECIAÇÃO. AF_06/2023</v>
          </cell>
          <cell r="E2262" t="str">
            <v>H</v>
          </cell>
          <cell r="F2262">
            <v>0</v>
          </cell>
        </row>
        <row r="2263">
          <cell r="A2263" t="str">
            <v>SINAPI 104702</v>
          </cell>
          <cell r="D2263" t="str">
            <v>CAMINHÃO TANQUE PARA HIDROSSEMEADURA, COM CAPACIDADE DE 8.000 LITROS, INCLUINDO BOMBA PARA LANÇAMENTO COM MOTOR DIESEL COM POTÊNCIA DE 105 CV - IMPOSTOS E SEGUROS. AF_06/2023</v>
          </cell>
          <cell r="E2263" t="str">
            <v>H</v>
          </cell>
          <cell r="F2263">
            <v>0</v>
          </cell>
        </row>
        <row r="2264">
          <cell r="A2264" t="str">
            <v>SINAPI 104700</v>
          </cell>
          <cell r="D2264" t="str">
            <v>CAMINHÃO TANQUE PARA HIDROSSEMEADURA, COM CAPACIDADE DE 8.000 LITROS, INCLUINDO BOMBA PARA LANÇAMENTO COM MOTOR DIESEL COM POTÊNCIA DE 105 CV - JUROS. AF_06/2023</v>
          </cell>
          <cell r="E2264" t="str">
            <v>H</v>
          </cell>
          <cell r="F2264">
            <v>0</v>
          </cell>
        </row>
        <row r="2265">
          <cell r="A2265" t="str">
            <v>SINAPI 104701</v>
          </cell>
          <cell r="D2265" t="str">
            <v>CAMINHÃO TANQUE PARA HIDROSSEMEADURA, COM CAPACIDADE DE 8.000 LITROS, INCLUINDO BOMBA PARA LANÇAMENTO COM MOTOR DIESEL COM POTÊNCIA DE 105 CV - MANUTENÇÃO. AF_06/2023</v>
          </cell>
          <cell r="E2265" t="str">
            <v>H</v>
          </cell>
          <cell r="F2265">
            <v>0</v>
          </cell>
        </row>
        <row r="2266">
          <cell r="A2266" t="str">
            <v>SINAPI 104703</v>
          </cell>
          <cell r="D2266" t="str">
            <v>CAMINHÃO TANQUE PARA HIDROSSEMEADURA, COM CAPACIDADE DE 8.000 LITROS, INCLUINDO BOMBA PARA LANÇAMENTO COM MOTOR DIESEL COM POTÊNCIA DE 105 CV - MATERIAIS NA OPERAÇÃO. AF_06/2023</v>
          </cell>
          <cell r="E2266" t="str">
            <v>H</v>
          </cell>
          <cell r="F2266">
            <v>90.28</v>
          </cell>
        </row>
        <row r="2267">
          <cell r="A2267" t="str">
            <v>SINAPI 91390</v>
          </cell>
          <cell r="D2267" t="str">
            <v>CAMINHÃO TOCO, PBT 14.300 KG, CARGA ÚTIL MÁX. 9.710 KG, DIST. ENTRE EIXOS 3,56 M, POTÊNCIA 185 CV, INCLUSIVE CARROCERIA FIXA ABERTA DE MADEIRA P/ TRANSPORTE GERAL DE CARGA SECA, DIMEN. APROX. 2,50 X 6,50 X 0,50 M - DEPRECIAÇÃO. AF_06/2014</v>
          </cell>
          <cell r="E2267" t="str">
            <v>H</v>
          </cell>
          <cell r="F2267">
            <v>19.25</v>
          </cell>
        </row>
        <row r="2268">
          <cell r="A2268" t="str">
            <v>SINAPI 91392</v>
          </cell>
          <cell r="D2268" t="str">
            <v>CAMINHÃO TOCO, PBT 14.300 KG, CARGA ÚTIL MÁX. 9.710 KG, DIST. ENTRE EIXOS 3,56 M, POTÊNCIA 185 CV, INCLUSIVE CARROCERIA FIXA ABERTA DE MADEIRA P/ TRANSPORTE GERAL DE CARGA SECA, DIMEN. APROX. 2,50 X 6,50 X 0,50 M - IMPOSTOS E SEGUROS. AF_06/2014</v>
          </cell>
          <cell r="E2268" t="str">
            <v>H</v>
          </cell>
          <cell r="F2268">
            <v>3.08</v>
          </cell>
        </row>
        <row r="2269">
          <cell r="A2269" t="str">
            <v>SINAPI 91391</v>
          </cell>
          <cell r="D2269" t="str">
            <v>CAMINHÃO TOCO, PBT 14.300 KG, CARGA ÚTIL MÁX. 9.710 KG, DIST. ENTRE EIXOS 3,56 M, POTÊNCIA 185 CV, INCLUSIVE CARROCERIA FIXA ABERTA DE MADEIRA P/ TRANSPORTE GERAL DE CARGA SECA, DIMEN. APROX. 2,50 X 6,50 X 0,50 M - JUROS. AF_06/2014</v>
          </cell>
          <cell r="E2269" t="str">
            <v>H</v>
          </cell>
          <cell r="F2269">
            <v>7.64</v>
          </cell>
        </row>
        <row r="2270">
          <cell r="A2270" t="str">
            <v>SINAPI 73335</v>
          </cell>
          <cell r="D2270" t="str">
            <v>CAMINHÃO TOCO, PBT 14.300 KG, CARGA ÚTIL MÁX. 9.710 KG, DIST. ENTRE EIXOS 3,56 M, POTÊNCIA 185 CV, INCLUSIVE CARROCERIA FIXA ABERTA DE MADEIRA P/ TRANSPORTE GERAL DE CARGA SECA, DIMEN. APROX. 2,50 X 6,50 X 0,50 M - MANUTENÇÃO. AF_06/2014</v>
          </cell>
          <cell r="E2270" t="str">
            <v>H</v>
          </cell>
          <cell r="F2270">
            <v>34.97</v>
          </cell>
        </row>
        <row r="2271">
          <cell r="A2271" t="str">
            <v>SINAPI 73340</v>
          </cell>
          <cell r="D2271" t="str">
            <v>CAMINHÃO TOCO, PBT 14.300 KG, CARGA ÚTIL MÁX. 9.710 KG, DIST. ENTRE EIXOS 3,56 M, POTÊNCIA 185 CV, INCLUSIVE CARROCERIA FIXA ABERTA DE MADEIRA P/ TRANSPORTE GERAL DE CARGA SECA, DIMEN. APROX. 2,50 X 6,50 X 0,50 M - MATERIAIS NA OPERAÇÃO. AF_06/2014</v>
          </cell>
          <cell r="E2271" t="str">
            <v>H</v>
          </cell>
          <cell r="F2271">
            <v>151.08000000000001</v>
          </cell>
        </row>
        <row r="2272">
          <cell r="A2272" t="str">
            <v>SINAPI 89264</v>
          </cell>
          <cell r="D2272" t="str">
            <v>CAMINHÃO TOCO, PBT 16.000 KG, CARGA ÚTIL MÁX. 10.685 KG, DIST. ENTRE EIXOS 4,8 M, POTÊNCIA 189 CV, INCLUSIVE CARROCERIA FIXA ABERTA DE MADEIRA P/ TRANSPORTE GERAL DE CARGA SECA, DIMEN. APROX. 2,5 X 7,00 X 0,50 M - DEPRECIAÇÃO. AF_06/2014</v>
          </cell>
          <cell r="E2272" t="str">
            <v>H</v>
          </cell>
          <cell r="F2272">
            <v>21.09</v>
          </cell>
        </row>
        <row r="2273">
          <cell r="A2273" t="str">
            <v>SINAPI 89266</v>
          </cell>
          <cell r="D2273" t="str">
            <v>CAMINHÃO TOCO, PBT 16.000 KG, CARGA ÚTIL MÁX. 10.685 KG, DIST. ENTRE EIXOS 4,8 M, POTÊNCIA 189 CV, INCLUSIVE CARROCERIA FIXA ABERTA DE MADEIRA P/ TRANSPORTE GERAL DE CARGA SECA, DIMEN. APROX. 2,5 X 7,00 X 0,50 M - IMPOSTOS E SEGUROS. AF_06/2014</v>
          </cell>
          <cell r="E2273" t="str">
            <v>H</v>
          </cell>
          <cell r="F2273">
            <v>3.38</v>
          </cell>
        </row>
        <row r="2274">
          <cell r="A2274" t="str">
            <v>SINAPI 89265</v>
          </cell>
          <cell r="D2274" t="str">
            <v>CAMINHÃO TOCO, PBT 16.000 KG, CARGA ÚTIL MÁX. 10.685 KG, DIST. ENTRE EIXOS 4,8 M, POTÊNCIA 189 CV, INCLUSIVE CARROCERIA FIXA ABERTA DE MADEIRA P/ TRANSPORTE GERAL DE CARGA SECA, DIMEN. APROX. 2,5 X 7,00 X 0,50 M - JUROS. AF_06/2014</v>
          </cell>
          <cell r="E2274" t="str">
            <v>H</v>
          </cell>
          <cell r="F2274">
            <v>8.3699999999999992</v>
          </cell>
        </row>
        <row r="2275">
          <cell r="A2275" t="str">
            <v>SINAPI 5705</v>
          </cell>
          <cell r="D2275" t="str">
            <v>CAMINHÃO TOCO, PBT 16.000 KG, CARGA ÚTIL MÁX. 10.685 KG, DIST. ENTRE EIXOS 4,8 M, POTÊNCIA 189 CV, INCLUSIVE CARROCERIA FIXA ABERTA DE MADEIRA P/ TRANSPORTE GERAL DE CARGA SECA, DIMEN. APROX. 2,5 X 7,00 X 0,50 M - MANUTENÇÃO. AF_06/2014</v>
          </cell>
          <cell r="E2275" t="str">
            <v>H</v>
          </cell>
          <cell r="F2275">
            <v>38.340000000000003</v>
          </cell>
        </row>
        <row r="2276">
          <cell r="A2276" t="str">
            <v>SINAPI 53797</v>
          </cell>
          <cell r="D2276" t="str">
            <v>CAMINHÃO TOCO, PBT 16.000 KG, CARGA ÚTIL MÁX. 10.685 KG, DIST. ENTRE EIXOS 4,8 M, POTÊNCIA 189 CV, INCLUSIVE CARROCERIA FIXA ABERTA DE MADEIRA P/ TRANSPORTE GERAL DE CARGA SECA, DIMEN. APROX. 2,5 X 7,00 X 0,50 M - MATERIAIS NA OPERAÇÃO. AF_06/2014</v>
          </cell>
          <cell r="E2276" t="str">
            <v>H</v>
          </cell>
          <cell r="F2276">
            <v>113.7</v>
          </cell>
        </row>
        <row r="2277">
          <cell r="A2277" t="str">
            <v>SINAPI 106327</v>
          </cell>
          <cell r="D2277" t="str">
            <v>CAMINHÃO TOCO, PBT 16.000 KG, CARGA ÚTIL MÁX. 10.830 KG, DIST. ENTRE EIXOS 3,56 M, POTÊNCIA 226 CV, INCLUSIVE PLATAFORMA SOBRE CHASSI, COMPRIMENTO ÚTIL 10 M, LARGURA 2,60 M COM GUINCHO DE ARRASTE E RAMPA COM ACIONAMENTO ELETRO-HIDRÁULICO - DEPRECIAÇÃO. AF_11/2025</v>
          </cell>
          <cell r="E2277" t="str">
            <v>H</v>
          </cell>
          <cell r="F2277">
            <v>0</v>
          </cell>
        </row>
        <row r="2278">
          <cell r="A2278" t="str">
            <v>SINAPI 106330</v>
          </cell>
          <cell r="D2278" t="str">
            <v>CAMINHÃO TOCO, PBT 16.000 KG, CARGA ÚTIL MÁX. 10.830 KG, DIST. ENTRE EIXOS 3,56 M, POTÊNCIA 226 CV, INCLUSIVE PLATAFORMA SOBRE CHASSI, COMPRIMENTO ÚTIL 10 M, LARGURA 2,60 M COM GUINCHO DE ARRASTE E RAMPA COM ACIONAMENTO ELETRO-HIDRÁULICO - IMPOSTOS E SEGUROS. AF_11/2025</v>
          </cell>
          <cell r="E2278" t="str">
            <v>H</v>
          </cell>
          <cell r="F2278">
            <v>0</v>
          </cell>
        </row>
        <row r="2279">
          <cell r="A2279" t="str">
            <v>SINAPI 106328</v>
          </cell>
          <cell r="D2279" t="str">
            <v>CAMINHÃO TOCO, PBT 16.000 KG, CARGA ÚTIL MÁX. 10.830 KG, DIST. ENTRE EIXOS 3,56 M, POTÊNCIA 226 CV, INCLUSIVE PLATAFORMA SOBRE CHASSI, COMPRIMENTO ÚTIL 10 M, LARGURA 2,60 M COM GUINCHO DE ARRASTE E RAMPA COM ACIONAMENTO ELETRO-HIDRÁULICO - JUROS. AF_11/2025</v>
          </cell>
          <cell r="E2279" t="str">
            <v>H</v>
          </cell>
          <cell r="F2279">
            <v>0</v>
          </cell>
        </row>
        <row r="2280">
          <cell r="A2280" t="str">
            <v>SINAPI 106329</v>
          </cell>
          <cell r="D2280" t="str">
            <v>CAMINHÃO TOCO, PBT 16.000 KG, CARGA ÚTIL MÁX. 10.830 KG, DIST. ENTRE EIXOS 3,56 M, POTÊNCIA 226 CV, INCLUSIVE PLATAFORMA SOBRE CHASSI, COMPRIMENTO ÚTIL 10 M, LARGURA 2,60 M COM GUINCHO DE ARRASTE E RAMPA COM ACIONAMENTO ELETRO-HIDRÁULICO - MANUTENÇÃO. AF_11/2025</v>
          </cell>
          <cell r="E2280" t="str">
            <v>H</v>
          </cell>
          <cell r="F2280">
            <v>0</v>
          </cell>
        </row>
        <row r="2281">
          <cell r="A2281" t="str">
            <v>SINAPI 106331</v>
          </cell>
          <cell r="D2281"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E2281" t="str">
            <v>H</v>
          </cell>
          <cell r="F2281">
            <v>97.11</v>
          </cell>
        </row>
        <row r="2282">
          <cell r="A2282" t="str">
            <v>SINAPI 106227</v>
          </cell>
          <cell r="D2282" t="str">
            <v>CAMINHÃO TOCO, PBT 23.000 KG, CARGA ÚTIL MÁX. 16.540 KG, DIST. ENTRE EIXOS 4,8 M, POTÊNCIA 256 CV, INCLUSIVE CARROCERIA FIXA ABERTA DE MADEIRA P/ TRANSPORTE GERAL DE CARGA SECA, DIMEN. APROX. 2,6 X 12,50 X 0,50 M - DEPRECIAÇÃO. AF_10/2025</v>
          </cell>
          <cell r="E2282" t="str">
            <v>H</v>
          </cell>
          <cell r="F2282">
            <v>31.03</v>
          </cell>
        </row>
        <row r="2283">
          <cell r="A2283" t="str">
            <v>SINAPI 106230</v>
          </cell>
          <cell r="D2283" t="str">
            <v>CAMINHÃO TOCO, PBT 23.000 KG, CARGA ÚTIL MÁX. 16.540 KG, DIST. ENTRE EIXOS 4,8 M, POTÊNCIA 256 CV, INCLUSIVE CARROCERIA FIXA ABERTA DE MADEIRA P/ TRANSPORTE GERAL DE CARGA SECA, DIMEN. APROX. 2,6 X 12,50 X 0,50 M - IMPOSTOS E SEGUROS. AF_10/2025</v>
          </cell>
          <cell r="E2283" t="str">
            <v>H</v>
          </cell>
          <cell r="F2283">
            <v>5.15</v>
          </cell>
        </row>
        <row r="2284">
          <cell r="A2284" t="str">
            <v>SINAPI 106228</v>
          </cell>
          <cell r="D2284" t="str">
            <v>CAMINHÃO TOCO, PBT 23.000 KG, CARGA ÚTIL MÁX. 16.540 KG, DIST. ENTRE EIXOS 4,8 M, POTÊNCIA 256 CV, INCLUSIVE CARROCERIA FIXA ABERTA DE MADEIRA P/ TRANSPORTE GERAL DE CARGA SECA, DIMEN. APROX. 2,6 X 12,50 X 0,50 M - JUROS. AF_10/2025</v>
          </cell>
          <cell r="E2284" t="str">
            <v>H</v>
          </cell>
          <cell r="F2284">
            <v>12.75</v>
          </cell>
        </row>
        <row r="2285">
          <cell r="A2285" t="str">
            <v>SINAPI 106229</v>
          </cell>
          <cell r="D2285" t="str">
            <v>CAMINHÃO TOCO, PBT 23.000 KG, CARGA ÚTIL MÁX. 16.540 KG, DIST. ENTRE EIXOS 4,8 M, POTÊNCIA 256 CV, INCLUSIVE CARROCERIA FIXA ABERTA DE MADEIRA P/ TRANSPORTE GERAL DE CARGA SECA, DIMEN. APROX. 2,6 X 12,50 X 0,50 M - MANUTENÇÃO. AF_10/2025</v>
          </cell>
          <cell r="E2285" t="str">
            <v>H</v>
          </cell>
          <cell r="F2285">
            <v>58.17</v>
          </cell>
        </row>
        <row r="2286">
          <cell r="A2286" t="str">
            <v>SINAPI 106231</v>
          </cell>
          <cell r="D2286" t="str">
            <v>CAMINHÃO TOCO, PBT 23.000 KG, CARGA ÚTIL MÁX. 16.540 KG, DIST. ENTRE EIXOS 4,8 M, POTÊNCIA 256 CV, INCLUSIVE CARROCERIA FIXA ABERTA DE MADEIRA P/ TRANSPORTE GERAL DE CARGA SECA, DIMEN. APROX. 2,6 X 12,50 X 0,50 M - MATERIAIS NA OPERAÇÃO. AF_10/2025</v>
          </cell>
          <cell r="E2286" t="str">
            <v>H</v>
          </cell>
          <cell r="F2286">
            <v>154.05000000000001</v>
          </cell>
        </row>
        <row r="2287">
          <cell r="A2287" t="str">
            <v>SINAPI 106342</v>
          </cell>
          <cell r="D2287" t="str">
            <v>CAMINHÃO TOCO, PBT 23.000 KG, CARGA ÚTIL MÁX. 16.540 KG, DIST. ENTRE EIXOS 4,80 M, POTÊNCIA 256 CV, INCLUSIVE PLATAFORMA GUINCHO-SOCORRO, COMPRIMENTO ÚTIL 10 M, LARGURA 2,60 M COM GUINCHO DE ARRASTE BASCULANTE - DEPRECIAÇÃO. AF_11/2025</v>
          </cell>
          <cell r="E2287" t="str">
            <v>H</v>
          </cell>
          <cell r="F2287">
            <v>0</v>
          </cell>
        </row>
        <row r="2288">
          <cell r="A2288" t="str">
            <v>SINAPI 106345</v>
          </cell>
          <cell r="D2288" t="str">
            <v>CAMINHÃO TOCO, PBT 23.000 KG, CARGA ÚTIL MÁX. 16.540 KG, DIST. ENTRE EIXOS 4,80 M, POTÊNCIA 256 CV, INCLUSIVE PLATAFORMA GUINCHO-SOCORRO, COMPRIMENTO ÚTIL 10 M, LARGURA 2,60 M COM GUINCHO DE ARRASTE BASCULANTE - IMPOSTOS E SEGUROS. AF_11/2025</v>
          </cell>
          <cell r="E2288" t="str">
            <v>H</v>
          </cell>
          <cell r="F2288">
            <v>0</v>
          </cell>
        </row>
        <row r="2289">
          <cell r="A2289" t="str">
            <v>SINAPI 106343</v>
          </cell>
          <cell r="D2289" t="str">
            <v>CAMINHÃO TOCO, PBT 23.000 KG, CARGA ÚTIL MÁX. 16.540 KG, DIST. ENTRE EIXOS 4,80 M, POTÊNCIA 256 CV, INCLUSIVE PLATAFORMA GUINCHO-SOCORRO, COMPRIMENTO ÚTIL 10 M, LARGURA 2,60 M COM GUINCHO DE ARRASTE BASCULANTE - JUROS. AF_11/2025</v>
          </cell>
          <cell r="E2289" t="str">
            <v>H</v>
          </cell>
          <cell r="F2289">
            <v>0</v>
          </cell>
        </row>
        <row r="2290">
          <cell r="A2290" t="str">
            <v>SINAPI 106344</v>
          </cell>
          <cell r="D2290" t="str">
            <v>CAMINHÃO TOCO, PBT 23.000 KG, CARGA ÚTIL MÁX. 16.540 KG, DIST. ENTRE EIXOS 4,80 M, POTÊNCIA 256 CV, INCLUSIVE PLATAFORMA GUINCHO-SOCORRO, COMPRIMENTO ÚTIL 10 M, LARGURA 2,60 M COM GUINCHO DE ARRASTE BASCULANTE - MANUTENÇÃO. AF_11/2025</v>
          </cell>
          <cell r="E2290" t="str">
            <v>H</v>
          </cell>
          <cell r="F2290">
            <v>0</v>
          </cell>
        </row>
        <row r="2291">
          <cell r="A2291" t="str">
            <v>SINAPI 106346</v>
          </cell>
          <cell r="D2291" t="str">
            <v>CAMINHÃO TOCO, PBT 23.000 KG, CARGA ÚTIL MÁX. 16.540 KG, DIST. ENTRE EIXOS 4,80 M, POTÊNCIA 256 CV, INCLUSIVE PLATAFORMA GUINCHO-SOCORRO, COMPRIMENTO ÚTIL 10 M, LARGURA 2,60 M COM GUINCHO DE ARRASTE BASCULANTE - MATERIAIS NA OPERAÇÃO. AF_11/2025</v>
          </cell>
          <cell r="E2291" t="str">
            <v>H</v>
          </cell>
          <cell r="F2291">
            <v>154.05000000000001</v>
          </cell>
        </row>
        <row r="2292">
          <cell r="A2292" t="str">
            <v>SINAPI 106332</v>
          </cell>
          <cell r="D2292" t="str">
            <v>CAMINHÃO TOCO, PBT 23.000 KG, CARGA ÚTIL MÁX. 16.540 KG, DIST. ENTRE EIXOS 4,80 M, POTÊNCIA 256 CV, INCLUSIVE PLATAFORMA SOBRE CHASSI, COMPRIMENTO ÚTIL 10 M, LARGURA 2,60 M COM GUINCHO DE ARRASTE E RAMPA COM ACIONAMENTO ELETRO-HIDRÁULICO - DEPRECIAÇÃO. AF_11/2025</v>
          </cell>
          <cell r="E2292" t="str">
            <v>H</v>
          </cell>
          <cell r="F2292">
            <v>0</v>
          </cell>
        </row>
        <row r="2293">
          <cell r="A2293" t="str">
            <v>SINAPI 106335</v>
          </cell>
          <cell r="D2293" t="str">
            <v>CAMINHÃO TOCO, PBT 23.000 KG, CARGA ÚTIL MÁX. 16.540 KG, DIST. ENTRE EIXOS 4,80 M, POTÊNCIA 256 CV, INCLUSIVE PLATAFORMA SOBRE CHASSI, COMPRIMENTO ÚTIL 10 M, LARGURA 2,60 M COM GUINCHO DE ARRASTE E RAMPA COM ACIONAMENTO ELETRO-HIDRÁULICO - IMPOSTOS E SEGUROS. AF_11/2025</v>
          </cell>
          <cell r="E2293" t="str">
            <v>H</v>
          </cell>
          <cell r="F2293">
            <v>0</v>
          </cell>
        </row>
        <row r="2294">
          <cell r="A2294" t="str">
            <v>SINAPI 106333</v>
          </cell>
          <cell r="D2294" t="str">
            <v>CAMINHÃO TOCO, PBT 23.000 KG, CARGA ÚTIL MÁX. 16.540 KG, DIST. ENTRE EIXOS 4,80 M, POTÊNCIA 256 CV, INCLUSIVE PLATAFORMA SOBRE CHASSI, COMPRIMENTO ÚTIL 10 M, LARGURA 2,60 M COM GUINCHO DE ARRASTE E RAMPA COM ACIONAMENTO ELETRO-HIDRÁULICO - JUROS. AF_11/2025</v>
          </cell>
          <cell r="E2294" t="str">
            <v>H</v>
          </cell>
          <cell r="F2294">
            <v>0</v>
          </cell>
        </row>
        <row r="2295">
          <cell r="A2295" t="str">
            <v>SINAPI 106334</v>
          </cell>
          <cell r="D2295" t="str">
            <v>CAMINHÃO TOCO, PBT 23.000 KG, CARGA ÚTIL MÁX. 16.540 KG, DIST. ENTRE EIXOS 4,80 M, POTÊNCIA 256 CV, INCLUSIVE PLATAFORMA SOBRE CHASSI, COMPRIMENTO ÚTIL 10 M, LARGURA 2,60 M COM GUINCHO DE ARRASTE E RAMPA COM ACIONAMENTO ELETRO-HIDRÁULICO - MANUTENÇÃO. AF_11/2025</v>
          </cell>
          <cell r="E2295" t="str">
            <v>H</v>
          </cell>
          <cell r="F2295">
            <v>0</v>
          </cell>
        </row>
        <row r="2296">
          <cell r="A2296" t="str">
            <v>SINAPI 106336</v>
          </cell>
          <cell r="D2296"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E2296" t="str">
            <v>H</v>
          </cell>
          <cell r="F2296">
            <v>154.05000000000001</v>
          </cell>
        </row>
        <row r="2297">
          <cell r="A2297" t="str">
            <v>SINAPI 91354</v>
          </cell>
          <cell r="D2297" t="str">
            <v>CAMINHÃO TOCO, PESO BRUTO TOTAL 14.300 KG, CARGA ÚTIL MÁXIMA 9590 KG, DISTÂNCIA ENTRE EIXOS 4,76 M, POTÊNCIA 185 CV (NÃO INCLUI CARROCERIA) - DEPRECIAÇÃO. AF_06/2014</v>
          </cell>
          <cell r="E2297" t="str">
            <v>H</v>
          </cell>
          <cell r="F2297">
            <v>17.440000000000001</v>
          </cell>
        </row>
        <row r="2298">
          <cell r="A2298" t="str">
            <v>SINAPI 91356</v>
          </cell>
          <cell r="D2298" t="str">
            <v>CAMINHÃO TOCO, PESO BRUTO TOTAL 14.300 KG, CARGA ÚTIL MÁXIMA 9590 KG, DISTÂNCIA ENTRE EIXOS 4,76 M, POTÊNCIA 185 CV (NÃO INCLUI CARROCERIA) - IMPOSTOS E SEGUROS. AF_06/2014</v>
          </cell>
          <cell r="E2298" t="str">
            <v>H</v>
          </cell>
          <cell r="F2298">
            <v>2.89</v>
          </cell>
        </row>
        <row r="2299">
          <cell r="A2299" t="str">
            <v>SINAPI 91355</v>
          </cell>
          <cell r="D2299" t="str">
            <v>CAMINHÃO TOCO, PESO BRUTO TOTAL 14.300 KG, CARGA ÚTIL MÁXIMA 9590 KG, DISTÂNCIA ENTRE EIXOS 4,76 M, POTÊNCIA 185 CV (NÃO INCLUI CARROCERIA) - JUROS. AF_06/2014</v>
          </cell>
          <cell r="E2299" t="str">
            <v>H</v>
          </cell>
          <cell r="F2299">
            <v>7.17</v>
          </cell>
        </row>
        <row r="2300">
          <cell r="A2300" t="str">
            <v>SINAPI 5751</v>
          </cell>
          <cell r="D2300" t="str">
            <v>CAMINHÃO TOCO, PESO BRUTO TOTAL 14.300 KG, CARGA ÚTIL MÁXIMA 9590 KG, DISTÂNCIA ENTRE EIXOS 4,76 M, POTÊNCIA 185 CV (NÃO INCLUI CARROCERIA) - MANUTENÇÃO. AF_06/2014</v>
          </cell>
          <cell r="E2300" t="str">
            <v>H</v>
          </cell>
          <cell r="F2300">
            <v>32.700000000000003</v>
          </cell>
        </row>
        <row r="2301">
          <cell r="A2301" t="str">
            <v>SINAPI 53827</v>
          </cell>
          <cell r="D2301" t="str">
            <v>CAMINHÃO TOCO, PESO BRUTO TOTAL 14.300 KG, CARGA ÚTIL MÁXIMA 9590 KG, DISTÂNCIA ENTRE EIXOS 4,76 M, POTÊNCIA 185 CV (NÃO INCLUI CARROCERIA) - MATERIAIS NA OPERAÇÃO. AF_06/2014</v>
          </cell>
          <cell r="E2301" t="str">
            <v>H</v>
          </cell>
          <cell r="F2301">
            <v>111.31</v>
          </cell>
        </row>
        <row r="2302">
          <cell r="A2302" t="str">
            <v>SINAPI 91375</v>
          </cell>
          <cell r="D2302" t="str">
            <v>CAMINHÃO TOCO, PESO BRUTO TOTAL 16.000 KG, CARGA ÚTIL MÁXIMA DE 10.685 KG, DISTÂNCIA ENTRE EIXOS 4,80 M, POTÊNCIA 189 CV EXCLUSIVE CARROCERIA - DEPRECIAÇÃO. AF_06/2014</v>
          </cell>
          <cell r="E2302" t="str">
            <v>H</v>
          </cell>
          <cell r="F2302">
            <v>19.149999999999999</v>
          </cell>
        </row>
        <row r="2303">
          <cell r="A2303" t="str">
            <v>SINAPI 91377</v>
          </cell>
          <cell r="D2303" t="str">
            <v>CAMINHÃO TOCO, PESO BRUTO TOTAL 16.000 KG, CARGA ÚTIL MÁXIMA DE 10.685 KG, DISTÂNCIA ENTRE EIXOS 4,80 M, POTÊNCIA 189 CV EXCLUSIVE CARROCERIA - IMPOSTOS E SEGUROS. AF_06/2014</v>
          </cell>
          <cell r="E2303" t="str">
            <v>H</v>
          </cell>
          <cell r="F2303">
            <v>3.18</v>
          </cell>
        </row>
        <row r="2304">
          <cell r="A2304" t="str">
            <v>SINAPI 91376</v>
          </cell>
          <cell r="D2304" t="str">
            <v>CAMINHÃO TOCO, PESO BRUTO TOTAL 16.000 KG, CARGA ÚTIL MÁXIMA DE 10.685 KG, DISTÂNCIA ENTRE EIXOS 4,80 M, POTÊNCIA 189 CV EXCLUSIVE CARROCERIA - JUROS. AF_06/2014</v>
          </cell>
          <cell r="E2304" t="str">
            <v>H</v>
          </cell>
          <cell r="F2304">
            <v>7.87</v>
          </cell>
        </row>
        <row r="2305">
          <cell r="A2305" t="str">
            <v>SINAPI 5754</v>
          </cell>
          <cell r="D2305" t="str">
            <v>CAMINHÃO TOCO, PESO BRUTO TOTAL 16.000 KG, CARGA ÚTIL MÁXIMA DE 10.685 KG, DISTÂNCIA ENTRE EIXOS 4,80 M, POTÊNCIA 189 CV EXCLUSIVE CARROCERIA - MANUTENÇÃO. AF_06/2014</v>
          </cell>
          <cell r="E2305" t="str">
            <v>H</v>
          </cell>
          <cell r="F2305">
            <v>35.9</v>
          </cell>
        </row>
        <row r="2306">
          <cell r="A2306" t="str">
            <v>SINAPI 53829</v>
          </cell>
          <cell r="D2306" t="str">
            <v>CAMINHÃO TOCO, PESO BRUTO TOTAL 16.000 KG, CARGA ÚTIL MÁXIMA DE 10.685 KG, DISTÂNCIA ENTRE EIXOS 4,80 M, POTÊNCIA 189 CV EXCLUSIVE CARROCERIA - MATERIAIS NA OPERAÇÃO. AF_06/2014</v>
          </cell>
          <cell r="E2306" t="str">
            <v>H</v>
          </cell>
          <cell r="F2306">
            <v>113.7</v>
          </cell>
        </row>
        <row r="2307">
          <cell r="A2307" t="str">
            <v>SINAPI 91026</v>
          </cell>
          <cell r="D2307" t="str">
            <v>CAMINHÃO TRUCADO (C/ TERCEIRO EIXO) ELETRÔNICO - POTÊNCIA 231CV - PBT = 22000KG - DIST. ENTRE EIXOS 5170 MM - INCLUI CARROCERIA FIXA ABERTA DE MADEIRA - DEPRECIAÇÃO. AF_06/2015</v>
          </cell>
          <cell r="E2307" t="str">
            <v>H</v>
          </cell>
          <cell r="F2307">
            <v>24.7</v>
          </cell>
        </row>
        <row r="2308">
          <cell r="A2308" t="str">
            <v>SINAPI 91028</v>
          </cell>
          <cell r="D2308" t="str">
            <v>CAMINHÃO TRUCADO (C/ TERCEIRO EIXO) ELETRÔNICO - POTÊNCIA 231CV - PBT = 22000KG - DIST. ENTRE EIXOS 5170 MM - INCLUI CARROCERIA FIXA ABERTA DE MADEIRA - IMPOSTOS E SEGUROS. AF_06/2015</v>
          </cell>
          <cell r="E2308" t="str">
            <v>H</v>
          </cell>
          <cell r="F2308">
            <v>3.99</v>
          </cell>
        </row>
        <row r="2309">
          <cell r="A2309" t="str">
            <v>SINAPI 91027</v>
          </cell>
          <cell r="D2309" t="str">
            <v>CAMINHÃO TRUCADO (C/ TERCEIRO EIXO) ELETRÔNICO - POTÊNCIA 231CV - PBT = 22000KG - DIST. ENTRE EIXOS 5170 MM - INCLUI CARROCERIA FIXA ABERTA DE MADEIRA - JUROS. AF_06/2015</v>
          </cell>
          <cell r="E2309" t="str">
            <v>H</v>
          </cell>
          <cell r="F2309">
            <v>9.8800000000000008</v>
          </cell>
        </row>
        <row r="2310">
          <cell r="A2310" t="str">
            <v>SINAPI 91029</v>
          </cell>
          <cell r="D2310" t="str">
            <v>CAMINHÃO TRUCADO (C/ TERCEIRO EIXO) ELETRÔNICO - POTÊNCIA 231CV - PBT = 22000KG - DIST. ENTRE EIXOS 5170 MM - INCLUI CARROCERIA FIXA ABERTA DE MADEIRA - MANUTENÇÃO. AF_06/2015</v>
          </cell>
          <cell r="E2310" t="str">
            <v>H</v>
          </cell>
          <cell r="F2310">
            <v>45.18</v>
          </cell>
        </row>
        <row r="2311">
          <cell r="A2311" t="str">
            <v>SINAPI 91030</v>
          </cell>
          <cell r="D2311" t="str">
            <v>CAMINHÃO TRUCADO (C/ TERCEIRO EIXO) ELETRÔNICO - POTÊNCIA 231CV - PBT = 22000KG - DIST. ENTRE EIXOS 5170 MM - INCLUI CARROCERIA FIXA ABERTA DE MADEIRA - MATERIAIS NA OPERAÇÃO. AF_06/2015</v>
          </cell>
          <cell r="E2311" t="str">
            <v>H</v>
          </cell>
          <cell r="F2311">
            <v>143.19</v>
          </cell>
        </row>
        <row r="2312">
          <cell r="A2312" t="str">
            <v>SINAPI 106237</v>
          </cell>
          <cell r="D2312" t="str">
            <v>CAVALO MECÂNICO TRAÇÃO 6X2, PBT COMBINADO 56.000 KG, CAPACIDADE MÁX. TRAÇÃO 66.000 KG, POTÊNCIA 360 CV, INCLUSIVE CARROCERIA FIXA ABERTA DE MADEIRA P/ TRANSPORTE GERAL DE CARGA SECA, DIMEN. APROX. 2,6 X 14,50 X 0,50 M - DEPRECIAÇÃO. AF_10/2025</v>
          </cell>
          <cell r="E2312" t="str">
            <v>H</v>
          </cell>
          <cell r="F2312">
            <v>0</v>
          </cell>
        </row>
        <row r="2313">
          <cell r="A2313" t="str">
            <v>SINAPI 106240</v>
          </cell>
          <cell r="D2313" t="str">
            <v>CAVALO MECÂNICO TRAÇÃO 6X2, PBT COMBINADO 56.000 KG, CAPACIDADE MÁX. TRAÇÃO 66.000 KG, POTÊNCIA 360 CV, INCLUSIVE CARROCERIA FIXA ABERTA DE MADEIRA P/ TRANSPORTE GERAL DE CARGA SECA, DIMEN. APROX. 2,6 X 14,50 X 0,50 M - IMPOSTOS E SEGUROS. AF_10/2025</v>
          </cell>
          <cell r="E2313" t="str">
            <v>H</v>
          </cell>
          <cell r="F2313">
            <v>0</v>
          </cell>
        </row>
        <row r="2314">
          <cell r="A2314" t="str">
            <v>SINAPI 106238</v>
          </cell>
          <cell r="D2314" t="str">
            <v>CAVALO MECÂNICO TRAÇÃO 6X2, PBT COMBINADO 56.000 KG, CAPACIDADE MÁX. TRAÇÃO 66.000 KG, POTÊNCIA 360 CV, INCLUSIVE CARROCERIA FIXA ABERTA DE MADEIRA P/ TRANSPORTE GERAL DE CARGA SECA, DIMEN. APROX. 2,6 X 14,50 X 0,50 M - JUROS. AF_10/2025</v>
          </cell>
          <cell r="E2314" t="str">
            <v>H</v>
          </cell>
          <cell r="F2314">
            <v>0</v>
          </cell>
        </row>
        <row r="2315">
          <cell r="A2315" t="str">
            <v>SINAPI 106239</v>
          </cell>
          <cell r="D2315" t="str">
            <v>CAVALO MECÂNICO TRAÇÃO 6X2, PBT COMBINADO 56.000 KG, CAPACIDADE MÁX. TRAÇÃO 66.000 KG, POTÊNCIA 360 CV, INCLUSIVE CARROCERIA FIXA ABERTA DE MADEIRA P/ TRANSPORTE GERAL DE CARGA SECA, DIMEN. APROX. 2,6 X 14,50 X 0,50 M - MANUTENÇÃO. AF_10/2025</v>
          </cell>
          <cell r="E2315" t="str">
            <v>H</v>
          </cell>
          <cell r="F2315">
            <v>0</v>
          </cell>
        </row>
        <row r="2316">
          <cell r="A2316" t="str">
            <v>SINAPI 106241</v>
          </cell>
          <cell r="D2316" t="str">
            <v>CAVALO MECÂNICO TRAÇÃO 6X2, PBT COMBINADO 56.000 KG, CAPACIDADE MÁX. TRAÇÃO 66.000 KG, POTÊNCIA 360 CV, INCLUSIVE CARROCERIA FIXA ABERTA DE MADEIRA P/ TRANSPORTE GERAL DE CARGA SECA, DIMEN. APROX. 2,6 X 14,50 X 0,50 M - MATERIAIS NA OPERAÇÃO. AF_10/2025</v>
          </cell>
          <cell r="E2316" t="str">
            <v>H</v>
          </cell>
          <cell r="F2316">
            <v>216.6</v>
          </cell>
        </row>
        <row r="2317">
          <cell r="A2317" t="str">
            <v>SINAPI 106352</v>
          </cell>
          <cell r="D2317" t="str">
            <v>CAVALO MECÂNICO TRAÇÃO 6X2, PBT COMBINADO 56.000 KG, CAPACIDADE MÁX. TRAÇÃO 66.000 KG, POTÊNCIA 360 CV, INCLUSIVE PRANCHA REBAIXADA 3 EIXOS, DIMENSÕES *17,33 X 3,00* M, COM RAMPA DE ACIONAMENTO HIDRÁULICO - DEPRECIAÇÃO. AF_11/2025</v>
          </cell>
          <cell r="E2317" t="str">
            <v>H</v>
          </cell>
          <cell r="F2317">
            <v>0</v>
          </cell>
        </row>
        <row r="2318">
          <cell r="A2318" t="str">
            <v>SINAPI 106355</v>
          </cell>
          <cell r="D2318" t="str">
            <v>CAVALO MECÂNICO TRAÇÃO 6X2, PBT COMBINADO 56.000 KG, CAPACIDADE MÁX. TRAÇÃO 66.000 KG, POTÊNCIA 360 CV, INCLUSIVE PRANCHA REBAIXADA 3 EIXOS, DIMENSÕES *17,33 X 3,00* M, COM RAMPA DE ACIONAMENTO HIDRÁULICO - IMPOSTOS E SEGUROS. AF_11/2025</v>
          </cell>
          <cell r="E2318" t="str">
            <v>H</v>
          </cell>
          <cell r="F2318">
            <v>0</v>
          </cell>
        </row>
        <row r="2319">
          <cell r="A2319" t="str">
            <v>SINAPI 106353</v>
          </cell>
          <cell r="D2319" t="str">
            <v>CAVALO MECÂNICO TRAÇÃO 6X2, PBT COMBINADO 56.000 KG, CAPACIDADE MÁX. TRAÇÃO 66.000 KG, POTÊNCIA 360 CV, INCLUSIVE PRANCHA REBAIXADA 3 EIXOS, DIMENSÕES *17,33 X 3,00* M, COM RAMPA DE ACIONAMENTO HIDRÁULICO - JUROS. AF_11/2025</v>
          </cell>
          <cell r="E2319" t="str">
            <v>H</v>
          </cell>
          <cell r="F2319">
            <v>0</v>
          </cell>
        </row>
        <row r="2320">
          <cell r="A2320" t="str">
            <v>SINAPI 106354</v>
          </cell>
          <cell r="D2320" t="str">
            <v>CAVALO MECÂNICO TRAÇÃO 6X2, PBT COMBINADO 56.000 KG, CAPACIDADE MÁX. TRAÇÃO 66.000 KG, POTÊNCIA 360 CV, INCLUSIVE PRANCHA REBAIXADA 3 EIXOS, DIMENSÕES *17,33 X 3,00* M, COM RAMPA DE ACIONAMENTO HIDRÁULICO - MANUTENÇÃO. AF_11/2025</v>
          </cell>
          <cell r="E2320" t="str">
            <v>H</v>
          </cell>
          <cell r="F2320">
            <v>0</v>
          </cell>
        </row>
        <row r="2321">
          <cell r="A2321" t="str">
            <v>SINAPI 106356</v>
          </cell>
          <cell r="D2321" t="str">
            <v>CAVALO MECÂNICO TRAÇÃO 6X2, PBT COMBINADO 56.000 KG, CAPACIDADE MÁX. TRAÇÃO 66.000 KG, POTÊNCIA 360 CV, INCLUSIVE PRANCHA REBAIXADA 3 EIXOS, DIMENSÕES *17,33 X 3,00* M, COM RAMPA DE ACIONAMENTO HIDRÁULICO - MATERIAIS NA OPERAÇÃO. AF_11/2025</v>
          </cell>
          <cell r="E2321" t="str">
            <v>H</v>
          </cell>
          <cell r="F2321">
            <v>216.6</v>
          </cell>
        </row>
        <row r="2322">
          <cell r="A2322" t="str">
            <v>SINAPI 106357</v>
          </cell>
          <cell r="D2322" t="str">
            <v>CAVALO MECÂNICO TRAÇÃO 6X2, PBT COMBINADO 56.000 KG, CAPACIDADE MÁX. TRAÇÃO 66.000 KG, POTÊNCIA 360 CV, INCLUSIVE PRANCHA RETA 3 EIXOS, COMPRIMENTO ÚTIL 11,3 M, PESCOÇO DE 3,5 M, LARGURA 3,00 M, COM RAMPA DE ACIONAMENTO HIDRÁULICO - DEPRECIAÇÃO. AF_11/2025</v>
          </cell>
          <cell r="E2322" t="str">
            <v>H</v>
          </cell>
          <cell r="F2322">
            <v>0</v>
          </cell>
        </row>
        <row r="2323">
          <cell r="A2323" t="str">
            <v>SINAPI 106360</v>
          </cell>
          <cell r="D2323" t="str">
            <v>CAVALO MECÂNICO TRAÇÃO 6X2, PBT COMBINADO 56.000 KG, CAPACIDADE MÁX. TRAÇÃO 66.000 KG, POTÊNCIA 360 CV, INCLUSIVE PRANCHA RETA 3 EIXOS, COMPRIMENTO ÚTIL 11,3 M, PESCOÇO DE 3,5 M, LARGURA 3,00 M, COM RAMPA DE ACIONAMENTO HIDRÁULICO - IMPOSTOS E SEGUROS. AF_11/2025</v>
          </cell>
          <cell r="E2323" t="str">
            <v>H</v>
          </cell>
          <cell r="F2323">
            <v>0</v>
          </cell>
        </row>
        <row r="2324">
          <cell r="A2324" t="str">
            <v>SINAPI 106358</v>
          </cell>
          <cell r="D2324" t="str">
            <v>CAVALO MECÂNICO TRAÇÃO 6X2, PBT COMBINADO 56.000 KG, CAPACIDADE MÁX. TRAÇÃO 66.000 KG, POTÊNCIA 360 CV, INCLUSIVE PRANCHA RETA 3 EIXOS, COMPRIMENTO ÚTIL 11,3 M, PESCOÇO DE 3,5 M, LARGURA 3,00 M, COM RAMPA DE ACIONAMENTO HIDRÁULICO - JUROS. AF_11/2025</v>
          </cell>
          <cell r="E2324" t="str">
            <v>H</v>
          </cell>
          <cell r="F2324">
            <v>0</v>
          </cell>
        </row>
        <row r="2325">
          <cell r="A2325" t="str">
            <v>SINAPI 106359</v>
          </cell>
          <cell r="D2325" t="str">
            <v>CAVALO MECÂNICO TRAÇÃO 6X2, PBT COMBINADO 56.000 KG, CAPACIDADE MÁX. TRAÇÃO 66.000 KG, POTÊNCIA 360 CV, INCLUSIVE PRANCHA RETA 3 EIXOS, COMPRIMENTO ÚTIL 11,3 M, PESCOÇO DE 3,5 M, LARGURA 3,00 M, COM RAMPA DE ACIONAMENTO HIDRÁULICO - MANUTENÇÃO. AF_11/2025</v>
          </cell>
          <cell r="E2325" t="str">
            <v>H</v>
          </cell>
          <cell r="F2325">
            <v>0</v>
          </cell>
        </row>
        <row r="2326">
          <cell r="A2326" t="str">
            <v>SINAPI 106361</v>
          </cell>
          <cell r="D2326"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E2326" t="str">
            <v>H</v>
          </cell>
          <cell r="F2326">
            <v>293.98</v>
          </cell>
        </row>
        <row r="2327">
          <cell r="A2327" t="str">
            <v>SINAPI 102812</v>
          </cell>
          <cell r="D2327" t="str">
            <v>CENTRAL DE LAMA BENTONÍTICA (DEPÓSITO DE BENTONITA, MISTURADOR DE ALTA TURBULÊNCIA, SILOS DE ARMAZENAMENTO DE LAMA E ÁGUA, LABORATÓRIO DE CONTROLE DE QUALIDADE DA LAMA) - DEPRECIAÇÃO. AF_04/2019</v>
          </cell>
          <cell r="E2327" t="str">
            <v>H</v>
          </cell>
          <cell r="F2327">
            <v>0</v>
          </cell>
        </row>
        <row r="2328">
          <cell r="A2328" t="str">
            <v>SINAPI 102813</v>
          </cell>
          <cell r="D2328" t="str">
            <v>CENTRAL DE LAMA BENTONÍTICA (DEPÓSITO DE BENTONITA, MISTURADOR DE ALTA TURBULÊNCIA, SILOS DE ARMAZENAMENTO DE LAMA E ÁGUA, LABORATÓRIO DE CONTROLE DE QUALIDADE DA LAMA) - JUROS. AF_04/2019</v>
          </cell>
          <cell r="E2328" t="str">
            <v>H</v>
          </cell>
          <cell r="F2328">
            <v>0</v>
          </cell>
        </row>
        <row r="2329">
          <cell r="A2329" t="str">
            <v>SINAPI 102814</v>
          </cell>
          <cell r="D2329" t="str">
            <v>CENTRAL DE LAMA BENTONÍTICA (DEPÓSITO DE BENTONITA, MISTURADOR DE ALTA TURBULÊNCIA, SILOS DE ARMAZENAMENTO DE LAMA E ÁGUA, LABORATÓRIO DE CONTROLE DE QUALIDADE DA LAMA) - MANUTENÇÃO. AF_04/2019</v>
          </cell>
          <cell r="E2329" t="str">
            <v>H</v>
          </cell>
          <cell r="F2329">
            <v>0</v>
          </cell>
        </row>
        <row r="2330">
          <cell r="A2330" t="str">
            <v>SINAPI 102815</v>
          </cell>
          <cell r="D2330" t="str">
            <v>CENTRAL DE LAMA BENTONÍTICA (DEPÓSITO DE BENTONITA, MISTURADOR DE ALTA TURBULÊNCIA, SILOS DE ARMAZENAMENTO DE LAMA E ÁGUA, LABORATÓRIO DE CONTROLE DE QUALIDADE DA LAMA) - MATERIAIS NA OPERAÇÃO. AF_04/2019</v>
          </cell>
          <cell r="E2330" t="str">
            <v>H</v>
          </cell>
          <cell r="F2330">
            <v>3.74</v>
          </cell>
        </row>
        <row r="2331">
          <cell r="A2331" t="str">
            <v>SINAPI 91529</v>
          </cell>
          <cell r="D2331" t="str">
            <v>COMPACTADOR DE SOLOS DE PERCUSSÃO (SOQUETE) COM MOTOR A GASOLINA 4 TEMPOS, POTÊNCIA 4 CV - DEPRECIAÇÃO. AF_08/2015</v>
          </cell>
          <cell r="E2331" t="str">
            <v>H</v>
          </cell>
          <cell r="F2331">
            <v>0.65</v>
          </cell>
        </row>
        <row r="2332">
          <cell r="A2332" t="str">
            <v>SINAPI 91530</v>
          </cell>
          <cell r="D2332" t="str">
            <v>COMPACTADOR DE SOLOS DE PERCUSSÃO (SOQUETE) COM MOTOR A GASOLINA 4 TEMPOS, POTÊNCIA 4 CV - JUROS. AF_08/2015</v>
          </cell>
          <cell r="E2332" t="str">
            <v>H</v>
          </cell>
          <cell r="F2332">
            <v>0.17</v>
          </cell>
        </row>
        <row r="2333">
          <cell r="A2333" t="str">
            <v>SINAPI 91531</v>
          </cell>
          <cell r="D2333" t="str">
            <v>COMPACTADOR DE SOLOS DE PERCUSSÃO (SOQUETE) COM MOTOR A GASOLINA 4 TEMPOS, POTÊNCIA 4 CV - MANUTENÇÃO. AF_08/2015</v>
          </cell>
          <cell r="E2333" t="str">
            <v>H</v>
          </cell>
          <cell r="F2333">
            <v>0.81</v>
          </cell>
        </row>
        <row r="2334">
          <cell r="A2334" t="str">
            <v>SINAPI 91532</v>
          </cell>
          <cell r="D2334" t="str">
            <v>COMPACTADOR DE SOLOS DE PERCUSSÃO (SOQUETE) COM MOTOR A GASOLINA 4 TEMPOS, POTÊNCIA 4 CV - MATERIAIS NA OPERAÇÃO. AF_08/2015</v>
          </cell>
          <cell r="E2334" t="str">
            <v>H</v>
          </cell>
          <cell r="F2334">
            <v>6.22</v>
          </cell>
        </row>
        <row r="2335">
          <cell r="A2335" t="str">
            <v>SINAPI 95260</v>
          </cell>
          <cell r="D2335" t="str">
            <v>COMPACTADOR DE SOLOS DE PERCUSÃO (SOQUETE) COM MOTOR A GASOLINA, POTÊNCIA 3 CV - DEPRECIAÇÃO. AF_09/2016</v>
          </cell>
          <cell r="E2335" t="str">
            <v>H</v>
          </cell>
          <cell r="F2335">
            <v>0.52</v>
          </cell>
        </row>
        <row r="2336">
          <cell r="A2336" t="str">
            <v>SINAPI 95261</v>
          </cell>
          <cell r="D2336" t="str">
            <v>COMPACTADOR DE SOLOS DE PERCUSÃO (SOQUETE) COM MOTOR A GASOLINA, POTÊNCIA 3 CV - JUROS. AF_09/2016</v>
          </cell>
          <cell r="E2336" t="str">
            <v>H</v>
          </cell>
          <cell r="F2336">
            <v>0.14000000000000001</v>
          </cell>
        </row>
        <row r="2337">
          <cell r="A2337" t="str">
            <v>SINAPI 95262</v>
          </cell>
          <cell r="D2337" t="str">
            <v>COMPACTADOR DE SOLOS DE PERCUSÃO (SOQUETE) COM MOTOR A GASOLINA, POTÊNCIA 3 CV - MANUTENÇÃO. AF_09/2016</v>
          </cell>
          <cell r="E2337" t="str">
            <v>H</v>
          </cell>
          <cell r="F2337">
            <v>0.66</v>
          </cell>
        </row>
        <row r="2338">
          <cell r="A2338" t="str">
            <v>SINAPI 95263</v>
          </cell>
          <cell r="D2338" t="str">
            <v>COMPACTADOR DE SOLOS DE PERCUSÃO (SOQUETE) COM MOTOR A GASOLINA, POTÊNCIA 3 CV - MATERIAIS NA OPERAÇÃO. AF_09/2016</v>
          </cell>
          <cell r="E2338" t="str">
            <v>H</v>
          </cell>
          <cell r="F2338">
            <v>4.71</v>
          </cell>
        </row>
        <row r="2339">
          <cell r="A2339" t="str">
            <v>SINAPI 90968</v>
          </cell>
          <cell r="D2339" t="str">
            <v>COMPRESSOR DE AR REBOCAVEL, VAZÃO 250 PCM, PRESSAO DE TRABALHO 102 PSI, MOTOR A DIESEL POTÊNCIA 81 CV - DEPRECIAÇÃO. AF_06/2015</v>
          </cell>
          <cell r="E2339" t="str">
            <v>H</v>
          </cell>
          <cell r="F2339">
            <v>7.04</v>
          </cell>
        </row>
        <row r="2340">
          <cell r="A2340" t="str">
            <v>SINAPI 90969</v>
          </cell>
          <cell r="D2340" t="str">
            <v>COMPRESSOR DE AR REBOCAVEL, VAZÃO 250 PCM, PRESSAO DE TRABALHO 102 PSI, MOTOR A DIESEL POTÊNCIA 81 CV - JUROS. AF_06/2015</v>
          </cell>
          <cell r="E2340" t="str">
            <v>H</v>
          </cell>
          <cell r="F2340">
            <v>1.89</v>
          </cell>
        </row>
        <row r="2341">
          <cell r="A2341" t="str">
            <v>SINAPI 90970</v>
          </cell>
          <cell r="D2341" t="str">
            <v>COMPRESSOR DE AR REBOCAVEL, VAZÃO 250 PCM, PRESSAO DE TRABALHO 102 PSI, MOTOR A DIESEL POTÊNCIA 81 CV - MANUTENÇÃO. AF_06/2015</v>
          </cell>
          <cell r="E2341" t="str">
            <v>H</v>
          </cell>
          <cell r="F2341">
            <v>8.81</v>
          </cell>
        </row>
        <row r="2342">
          <cell r="A2342" t="str">
            <v>SINAPI 90971</v>
          </cell>
          <cell r="D2342" t="str">
            <v>COMPRESSOR DE AR REBOCAVEL, VAZÃO 250 PCM, PRESSAO DE TRABALHO 102 PSI, MOTOR A DIESEL POTÊNCIA 81 CV - MATERIAIS NA OPERAÇÃO. AF_06/2015</v>
          </cell>
          <cell r="E2342" t="str">
            <v>H</v>
          </cell>
          <cell r="F2342">
            <v>59.15</v>
          </cell>
        </row>
        <row r="2343">
          <cell r="A2343" t="str">
            <v>SINAPI 90992</v>
          </cell>
          <cell r="D2343" t="str">
            <v>COMPRESSOR DE AR REBOCAVEL, VAZÃO 400 PCM, PRESSAO DE TRABALHO 102 PSI, MOTOR A DIESEL POTÊNCIA 110 CV - DEPRECIAÇÃO. AF_06/2015</v>
          </cell>
          <cell r="E2343" t="str">
            <v>H</v>
          </cell>
          <cell r="F2343">
            <v>8.35</v>
          </cell>
        </row>
        <row r="2344">
          <cell r="A2344" t="str">
            <v>SINAPI 90993</v>
          </cell>
          <cell r="D2344" t="str">
            <v>COMPRESSOR DE AR REBOCAVEL, VAZÃO 400 PCM, PRESSAO DE TRABALHO 102 PSI, MOTOR A DIESEL POTÊNCIA 110 CV - JUROS. AF_06/2015</v>
          </cell>
          <cell r="E2344" t="str">
            <v>H</v>
          </cell>
          <cell r="F2344">
            <v>2.2400000000000002</v>
          </cell>
        </row>
        <row r="2345">
          <cell r="A2345" t="str">
            <v>SINAPI 90994</v>
          </cell>
          <cell r="D2345" t="str">
            <v>COMPRESSOR DE AR REBOCAVEL, VAZÃO 400 PCM, PRESSAO DE TRABALHO 102 PSI, MOTOR A DIESEL POTÊNCIA 110 CV - MANUTENÇÃO. AF_06/2015</v>
          </cell>
          <cell r="E2345" t="str">
            <v>H</v>
          </cell>
          <cell r="F2345">
            <v>10.45</v>
          </cell>
        </row>
        <row r="2346">
          <cell r="A2346" t="str">
            <v>SINAPI 90995</v>
          </cell>
          <cell r="D2346" t="str">
            <v>COMPRESSOR DE AR REBOCAVEL, VAZÃO 400 PCM, PRESSAO DE TRABALHO 102 PSI, MOTOR A DIESEL POTÊNCIA 110 CV - MATERIAIS NA OPERAÇÃO. AF_06/2015</v>
          </cell>
          <cell r="E2346" t="str">
            <v>H</v>
          </cell>
          <cell r="F2346">
            <v>80.349999999999994</v>
          </cell>
        </row>
        <row r="2347">
          <cell r="A2347" t="str">
            <v>SINAPI 90957</v>
          </cell>
          <cell r="D2347" t="str">
            <v>COMPRESSOR DE AR REBOCÁVEL, VAZÃO 189 PCM, PRESSÃO EFETIVA DE TRABALHO 102 PSI, MOTOR DIESEL, POTÊNCIA 63 CV - DEPRECIAÇÃO. AF_06/2015</v>
          </cell>
          <cell r="E2347" t="str">
            <v>H</v>
          </cell>
          <cell r="F2347">
            <v>5.26</v>
          </cell>
        </row>
        <row r="2348">
          <cell r="A2348" t="str">
            <v>SINAPI 90958</v>
          </cell>
          <cell r="D2348" t="str">
            <v>COMPRESSOR DE AR REBOCÁVEL, VAZÃO 189 PCM, PRESSÃO EFETIVA DE TRABALHO 102 PSI, MOTOR DIESEL, POTÊNCIA 63 CV - JUROS. AF_06/2015</v>
          </cell>
          <cell r="E2348" t="str">
            <v>H</v>
          </cell>
          <cell r="F2348">
            <v>1.41</v>
          </cell>
        </row>
        <row r="2349">
          <cell r="A2349" t="str">
            <v>SINAPI 5797</v>
          </cell>
          <cell r="D2349" t="str">
            <v>COMPRESSOR DE AR REBOCÁVEL, VAZÃO 189 PCM, PRESSÃO EFETIVA DE TRABALHO 102 PSI, MOTOR DIESEL, POTÊNCIA 63 CV - MANUTENÇÃO. AF_06/2015</v>
          </cell>
          <cell r="E2349" t="str">
            <v>H</v>
          </cell>
          <cell r="F2349">
            <v>6.58</v>
          </cell>
        </row>
        <row r="2350">
          <cell r="A2350" t="str">
            <v>SINAPI 53865</v>
          </cell>
          <cell r="D2350" t="str">
            <v>COMPRESSOR DE AR REBOCÁVEL, VAZÃO 189 PCM, PRESSÃO EFETIVA DE TRABALHO 102 PSI, MOTOR DIESEL, POTÊNCIA 63 CV - MATERIAIS NA OPERAÇÃO. AF_06/2015</v>
          </cell>
          <cell r="E2350" t="str">
            <v>H</v>
          </cell>
          <cell r="F2350">
            <v>46.01</v>
          </cell>
        </row>
        <row r="2351">
          <cell r="A2351" t="str">
            <v>SINAPI 90975</v>
          </cell>
          <cell r="D2351" t="str">
            <v>COMPRESSOR DE AR REBOCÁVEL, VAZÃO 748 PCM, PRESSÃO EFETIVA DE TRABALHO 102 PSI, MOTOR DIESEL, POTÊNCIA 210 CV - DEPRECIAÇÃO. AF_06/2015</v>
          </cell>
          <cell r="E2351" t="str">
            <v>H</v>
          </cell>
          <cell r="F2351">
            <v>17.89</v>
          </cell>
        </row>
        <row r="2352">
          <cell r="A2352" t="str">
            <v>SINAPI 90976</v>
          </cell>
          <cell r="D2352" t="str">
            <v>COMPRESSOR DE AR REBOCÁVEL, VAZÃO 748 PCM, PRESSÃO EFETIVA DE TRABALHO 102 PSI, MOTOR DIESEL, POTÊNCIA 210 CV - JUROS. AF_06/2015</v>
          </cell>
          <cell r="E2352" t="str">
            <v>H</v>
          </cell>
          <cell r="F2352">
            <v>4.8</v>
          </cell>
        </row>
        <row r="2353">
          <cell r="A2353" t="str">
            <v>SINAPI 90977</v>
          </cell>
          <cell r="D2353" t="str">
            <v>COMPRESSOR DE AR REBOCÁVEL, VAZÃO 748 PCM, PRESSÃO EFETIVA DE TRABALHO 102 PSI, MOTOR DIESEL, POTÊNCIA 210 CV - MANUTENÇÃO. AF_06/2015</v>
          </cell>
          <cell r="E2353" t="str">
            <v>H</v>
          </cell>
          <cell r="F2353">
            <v>22.39</v>
          </cell>
        </row>
        <row r="2354">
          <cell r="A2354" t="str">
            <v>SINAPI 90978</v>
          </cell>
          <cell r="D2354" t="str">
            <v>COMPRESSOR DE AR REBOCÁVEL, VAZÃO 748 PCM, PRESSÃO EFETIVA DE TRABALHO 102 PSI, MOTOR DIESEL, POTÊNCIA 210 CV - MATERIAIS NA OPERAÇÃO. AF_06/2015</v>
          </cell>
          <cell r="E2354" t="str">
            <v>H</v>
          </cell>
          <cell r="F2354">
            <v>153.47</v>
          </cell>
        </row>
        <row r="2355">
          <cell r="A2355" t="str">
            <v>SINAPI 90960</v>
          </cell>
          <cell r="D2355" t="str">
            <v>COMPRESSOR DE AR REBOCÁVEL, VAZÃO 89 PCM, PRESSÃO EFETIVA DE TRABALHO 102 PSI, MOTOR DIESEL, POTÊNCIA 20 CV - DEPRECIAÇÃO. AF_06/2015</v>
          </cell>
          <cell r="E2355" t="str">
            <v>H</v>
          </cell>
          <cell r="F2355">
            <v>7.02</v>
          </cell>
        </row>
        <row r="2356">
          <cell r="A2356" t="str">
            <v>SINAPI 90961</v>
          </cell>
          <cell r="D2356" t="str">
            <v>COMPRESSOR DE AR REBOCÁVEL, VAZÃO 89 PCM, PRESSÃO EFETIVA DE TRABALHO 102 PSI, MOTOR DIESEL, POTÊNCIA 20 CV - JUROS. AF_06/2015</v>
          </cell>
          <cell r="E2356" t="str">
            <v>H</v>
          </cell>
          <cell r="F2356">
            <v>1.88</v>
          </cell>
        </row>
        <row r="2357">
          <cell r="A2357" t="str">
            <v>SINAPI 90962</v>
          </cell>
          <cell r="D2357" t="str">
            <v>COMPRESSOR DE AR REBOCÁVEL, VAZÃO 89 PCM, PRESSÃO EFETIVA DE TRABALHO 102 PSI, MOTOR DIESEL, POTÊNCIA 20 CV - MANUTENÇÃO. AF_06/2015</v>
          </cell>
          <cell r="E2357" t="str">
            <v>H</v>
          </cell>
          <cell r="F2357">
            <v>8.7899999999999991</v>
          </cell>
        </row>
        <row r="2358">
          <cell r="A2358" t="str">
            <v>SINAPI 90963</v>
          </cell>
          <cell r="D2358" t="str">
            <v>COMPRESSOR DE AR REBOCÁVEL, VAZÃO 89 PCM, PRESSÃO EFETIVA DE TRABALHO 102 PSI, MOTOR DIESEL, POTÊNCIA 20 CV - MATERIAIS NA OPERAÇÃO. AF_06/2015</v>
          </cell>
          <cell r="E2358" t="str">
            <v>H</v>
          </cell>
          <cell r="F2358">
            <v>14.6</v>
          </cell>
        </row>
        <row r="2359">
          <cell r="A2359" t="str">
            <v>SINAPI 102966</v>
          </cell>
          <cell r="D2359" t="str">
            <v>COMPRESSOR DE AR, VAZAO DE 10 PCM, RESERVATORIO 100 L, PRESSAO DE TRABALHO ENTRE 6,9 E 9,7 BAR, POTENCIA 2 HP, TENSAO 110/220 V - DEPRECIAÇÃO. AF_05/2023</v>
          </cell>
          <cell r="E2359" t="str">
            <v>H</v>
          </cell>
          <cell r="F2359">
            <v>0.19</v>
          </cell>
        </row>
        <row r="2360">
          <cell r="A2360" t="str">
            <v>SINAPI 102967</v>
          </cell>
          <cell r="D2360" t="str">
            <v>COMPRESSOR DE AR, VAZAO DE 10 PCM, RESERVATORIO 100 L, PRESSAO DE TRABALHO ENTRE 6,9 E 9,7 BAR, POTENCIA 2 HP, TENSAO 110/220 V - JUROS. AF_05/2023</v>
          </cell>
          <cell r="E2360" t="str">
            <v>H</v>
          </cell>
          <cell r="F2360">
            <v>0.03</v>
          </cell>
        </row>
        <row r="2361">
          <cell r="A2361" t="str">
            <v>SINAPI 102968</v>
          </cell>
          <cell r="D2361" t="str">
            <v>COMPRESSOR DE AR, VAZAO DE 10 PCM, RESERVATORIO 100 L, PRESSAO DE TRABALHO ENTRE 6,9 E 9,7 BAR, POTENCIA 2 HP, TENSAO 110/220 V - MANUTENÇÃO. AF_05/2023</v>
          </cell>
          <cell r="E2361" t="str">
            <v>H</v>
          </cell>
          <cell r="F2361">
            <v>0.17</v>
          </cell>
        </row>
        <row r="2362">
          <cell r="A2362" t="str">
            <v>SINAPI 102969</v>
          </cell>
          <cell r="D2362" t="str">
            <v>COMPRESSOR DE AR, VAZAO DE 10 PCM, RESERVATORIO 100 L, PRESSAO DE TRABALHO ENTRE 6,9 E 9,7 BAR, POTENCIA 2 HP, TENSAO 110/220 V - MATERIAIS NA OPERAÇÃO. AF_05/2023</v>
          </cell>
          <cell r="E2362" t="str">
            <v>H</v>
          </cell>
          <cell r="F2362">
            <v>0.16</v>
          </cell>
        </row>
        <row r="2363">
          <cell r="A2363" t="str">
            <v>SINAPI 102818</v>
          </cell>
          <cell r="D2363" t="str">
            <v>CONJUNTO CILINDRO E BOMBA HIDRÁULICA PARA PROTENSÃO DE MONOBARRAS PARA TIRANTES, ESFORÇO MÁXIMO DE 30 TONELADAS - DEPRECIAÇÃO. AF_05/2023</v>
          </cell>
          <cell r="E2363" t="str">
            <v>H</v>
          </cell>
          <cell r="F2363">
            <v>0</v>
          </cell>
        </row>
        <row r="2364">
          <cell r="A2364" t="str">
            <v>SINAPI 102819</v>
          </cell>
          <cell r="D2364" t="str">
            <v>CONJUNTO CILINDRO E BOMBA HIDRÁULICA PARA PROTENSÃO DE MONOBARRAS PARA TIRANTES, ESFORÇO MÁXIMO DE 30 TONELADAS - JUROS. AF_05/2023</v>
          </cell>
          <cell r="E2364" t="str">
            <v>H</v>
          </cell>
          <cell r="F2364">
            <v>0</v>
          </cell>
        </row>
        <row r="2365">
          <cell r="A2365" t="str">
            <v>SINAPI 102820</v>
          </cell>
          <cell r="D2365" t="str">
            <v>CONJUNTO CILINDRO E BOMBA HIDRÁULICA PARA PROTENSÃO DE MONOBARRAS PARA TIRANTES, ESFORÇO MÁXIMO DE 30 TONELADAS - MANUTENÇÃO. AF_05/2023</v>
          </cell>
          <cell r="E2365" t="str">
            <v>H</v>
          </cell>
          <cell r="F2365">
            <v>0</v>
          </cell>
        </row>
        <row r="2366">
          <cell r="A2366" t="str">
            <v>SINAPI 102832</v>
          </cell>
          <cell r="D2366" t="str">
            <v>CONJUNTO CILINDRO E BOMBA HIDRÁULICA PARA PROTENSÃO DE MONOBARRAS PARA TIRANTES, ESFORÇO MÁXIMO DE 30 TONELADAS - MATERIAIS NA OPERAÇÃO. AF_05/2023</v>
          </cell>
          <cell r="E2366" t="str">
            <v>H</v>
          </cell>
          <cell r="F2366">
            <v>9.35</v>
          </cell>
        </row>
        <row r="2367">
          <cell r="A2367" t="str">
            <v>SINAPI 102823</v>
          </cell>
          <cell r="D2367" t="str">
            <v>CONJUNTO MACACO E BOMBA HIDRÁULICA PARA PROTENSAO DE CORDOALHAS, ESFORÇO MAXIMO DE 115 TONELADAS - DEPRECIAÇÃO. AF_05/2023</v>
          </cell>
          <cell r="E2367" t="str">
            <v>H</v>
          </cell>
          <cell r="F2367">
            <v>0</v>
          </cell>
        </row>
        <row r="2368">
          <cell r="A2368" t="str">
            <v>SINAPI 102824</v>
          </cell>
          <cell r="D2368" t="str">
            <v>CONJUNTO MACACO E BOMBA HIDRÁULICA PARA PROTENSAO DE CORDOALHAS, ESFORÇO MAXIMO DE 115 TONELADAS - JUROS. AF_05/2023</v>
          </cell>
          <cell r="E2368" t="str">
            <v>H</v>
          </cell>
          <cell r="F2368">
            <v>0</v>
          </cell>
        </row>
        <row r="2369">
          <cell r="A2369" t="str">
            <v>SINAPI 102825</v>
          </cell>
          <cell r="D2369" t="str">
            <v>CONJUNTO MACACO E BOMBA HIDRÁULICA PARA PROTENSAO DE CORDOALHAS, ESFORÇO MAXIMO DE 115 TONELADAS - MANUTENÇÃO. AF_05/2023</v>
          </cell>
          <cell r="E2369" t="str">
            <v>H</v>
          </cell>
          <cell r="F2369">
            <v>0</v>
          </cell>
        </row>
        <row r="2370">
          <cell r="A2370" t="str">
            <v>SINAPI 102826</v>
          </cell>
          <cell r="D2370" t="str">
            <v>CONJUNTO MACACO E BOMBA HIDRÁULICA PARA PROTENSAO DE CORDOALHAS, ESFORÇO MAXIMO DE 115 TONELADAS - MATERIAIS NA OPERAÇÃO. AF_05/2023</v>
          </cell>
          <cell r="E2370" t="str">
            <v>H</v>
          </cell>
          <cell r="F2370">
            <v>7.01</v>
          </cell>
        </row>
        <row r="2371">
          <cell r="A2371" t="str">
            <v>SINAPI 103934</v>
          </cell>
          <cell r="D2371" t="str">
            <v>CONJUNTO MACACO HIDRÁULICO E CENTRAL DE BOMBEAMENTO MOTORIZADO 1,8 KW PARA PROTENSÃO DE MONOCABOS PARA CONCRETO PROTENDIDO, ESFORÇO MÁXIMO DE 20 TONELADAS - DEPRECIAÇÃO. AF_05/2022</v>
          </cell>
          <cell r="E2371" t="str">
            <v>H</v>
          </cell>
          <cell r="F2371">
            <v>0</v>
          </cell>
        </row>
        <row r="2372">
          <cell r="A2372" t="str">
            <v>SINAPI 103935</v>
          </cell>
          <cell r="D2372" t="str">
            <v>CONJUNTO MACACO HIDRÁULICO E CENTRAL DE BOMBEAMENTO MOTORIZADO 1,8 KW PARA PROTENSÃO DE MONOCABOS PARA CONCRETO PROTENDIDO, ESFORÇO MÁXIMO DE 20 TONELADAS - JUROS. AF_05/2022</v>
          </cell>
          <cell r="E2372" t="str">
            <v>H</v>
          </cell>
          <cell r="F2372">
            <v>0</v>
          </cell>
        </row>
        <row r="2373">
          <cell r="A2373" t="str">
            <v>SINAPI 103936</v>
          </cell>
          <cell r="D2373" t="str">
            <v>CONJUNTO MACACO HIDRÁULICO E CENTRAL DE BOMBEAMENTO MOTORIZADO 1,8 KW PARA PROTENSÃO DE MONOCABOS PARA CONCRETO PROTENDIDO, ESFORÇO MÁXIMO DE 20 TONELADAS - MANUTENÇÃO. AF_05/2022</v>
          </cell>
          <cell r="E2373" t="str">
            <v>H</v>
          </cell>
          <cell r="F2373">
            <v>0</v>
          </cell>
        </row>
        <row r="2374">
          <cell r="A2374" t="str">
            <v>SINAPI 103937</v>
          </cell>
          <cell r="D2374" t="str">
            <v>CONJUNTO MACACO HIDRÁULICO E CENTRAL DE BOMBEAMENTO MOTORIZADO 1,8 KW PARA PROTENSÃO DE MONOCABOS PARA CONCRETO PROTENDIDO, ESFORÇO MÁXIMO DE 20 TONELADAS - MATERIAIS NA OPERAÇÃO. AF_05/2022</v>
          </cell>
          <cell r="E2374" t="str">
            <v>H</v>
          </cell>
          <cell r="F2374">
            <v>1.68</v>
          </cell>
        </row>
        <row r="2375">
          <cell r="A2375" t="str">
            <v>SINAPI 103940</v>
          </cell>
          <cell r="D2375" t="str">
            <v>CONJUNTO MACACO HIDRÁULICO E CENTRAL DE BOMBEAMENTO MOTORIZADO 1,8 KW PARA PROTENSÃO DE MONOCABOS PARA CONCRETO PROTENDIDO, ESFORÇO MÁXIMO DE 30 TONELADAS - DEPRECIAÇÃO. AF_05/2022</v>
          </cell>
          <cell r="E2375" t="str">
            <v>H</v>
          </cell>
          <cell r="F2375">
            <v>0</v>
          </cell>
        </row>
        <row r="2376">
          <cell r="A2376" t="str">
            <v>SINAPI 103941</v>
          </cell>
          <cell r="D2376" t="str">
            <v>CONJUNTO MACACO HIDRÁULICO E CENTRAL DE BOMBEAMENTO MOTORIZADO 1,8 KW PARA PROTENSÃO DE MONOCABOS PARA CONCRETO PROTENDIDO, ESFORÇO MÁXIMO DE 30 TONELADAS - JUROS. AF_05/2022</v>
          </cell>
          <cell r="E2376" t="str">
            <v>H</v>
          </cell>
          <cell r="F2376">
            <v>0</v>
          </cell>
        </row>
        <row r="2377">
          <cell r="A2377" t="str">
            <v>SINAPI 103942</v>
          </cell>
          <cell r="D2377" t="str">
            <v>CONJUNTO MACACO HIDRÁULICO E CENTRAL DE BOMBEAMENTO MOTORIZADO 1,8 KW PARA PROTENSÃO DE MONOCABOS PARA CONCRETO PROTENDIDO, ESFORÇO MÁXIMO DE 30 TONELADAS - MANUTENÇÃO. AF_05/2022</v>
          </cell>
          <cell r="E2377" t="str">
            <v>H</v>
          </cell>
          <cell r="F2377">
            <v>0</v>
          </cell>
        </row>
        <row r="2378">
          <cell r="A2378" t="str">
            <v>SINAPI 103943</v>
          </cell>
          <cell r="D2378" t="str">
            <v>CONJUNTO MACACO HIDRÁULICO E CENTRAL DE BOMBEAMENTO MOTORIZADO 1,8 KW PARA PROTENSÃO DE MONOCABOS PARA CONCRETO PROTENDIDO, ESFORÇO MÁXIMO DE 30 TONELADAS - MATERIAIS NA OPERAÇÃO. AF_05/2022</v>
          </cell>
          <cell r="E2378" t="str">
            <v>H</v>
          </cell>
          <cell r="F2378">
            <v>1.68</v>
          </cell>
        </row>
        <row r="2379">
          <cell r="A2379" t="str">
            <v>SINAPI 106406</v>
          </cell>
          <cell r="D2379" t="str">
            <v>CORTADEIRA HIDRÁULICA DE VERGALHÃO, PARA AÇO DE DIÂMETRO ATÉ 50 MM, MOTOR ELÉTRICO TRIFÁSICO, POTÊNCIA DE 5,5 HP A 7,5 HP - DEPRECIAÇÃO. AF_12/2025</v>
          </cell>
          <cell r="E2379" t="str">
            <v>H</v>
          </cell>
          <cell r="F2379">
            <v>10.8</v>
          </cell>
        </row>
        <row r="2380">
          <cell r="A2380" t="str">
            <v>SINAPI 106407</v>
          </cell>
          <cell r="D2380" t="str">
            <v>CORTADEIRA HIDRÁULICA DE VERGALHÃO, PARA AÇO DE DIÂMETRO ATÉ 50 MM, MOTOR ELÉTRICO TRIFÁSICO, POTÊNCIA DE 5,5 HP A 7,5 HP - JUROS. AF_12/2025</v>
          </cell>
          <cell r="E2380" t="str">
            <v>H</v>
          </cell>
          <cell r="F2380">
            <v>2.2200000000000002</v>
          </cell>
        </row>
        <row r="2381">
          <cell r="A2381" t="str">
            <v>SINAPI 106408</v>
          </cell>
          <cell r="D2381" t="str">
            <v>CORTADEIRA HIDRÁULICA DE VERGALHÃO, PARA AÇO DE DIÂMETRO ATÉ 50 MM, MOTOR ELÉTRICO TRIFÁSICO, POTÊNCIA DE 5,5 HP A 7,5 HP - MANUTENÇÃO. AF_12/2025</v>
          </cell>
          <cell r="E2381" t="str">
            <v>H</v>
          </cell>
          <cell r="F2381">
            <v>7.5</v>
          </cell>
        </row>
        <row r="2382">
          <cell r="A2382" t="str">
            <v>SINAPI 106409</v>
          </cell>
          <cell r="D2382" t="str">
            <v>CORTADEIRA HIDRÁULICA DE VERGALHÃO, PARA AÇO DE DIÂMETRO ATÉ 50 MM, MOTOR ELÉTRICO TRIFÁSICO, POTÊNCIA DE 5,5 HP A 7,5 HP - MATERIAIS NA OPERAÇÃO. AF_12/2025</v>
          </cell>
          <cell r="E2382" t="str">
            <v>H</v>
          </cell>
          <cell r="F2382">
            <v>4.53</v>
          </cell>
        </row>
        <row r="2383">
          <cell r="A2383" t="str">
            <v>SINAPI 91279</v>
          </cell>
          <cell r="D2383" t="str">
            <v>CORTADORA DE PISO COM MOTOR 4 TEMPOS A GASOLINA, POTÊNCIA DE 13 HP, COM DISCO DE CORTE DIAMANTADO SEGMENTADO PARA CONCRETO, DIÂMETRO DE 350 MM, FURO DE 1" (14 X 1") - DEPRECIAÇÃO. AF_08/2015</v>
          </cell>
          <cell r="E2383" t="str">
            <v>H</v>
          </cell>
          <cell r="F2383">
            <v>0.44</v>
          </cell>
        </row>
        <row r="2384">
          <cell r="A2384" t="str">
            <v>SINAPI 91280</v>
          </cell>
          <cell r="D2384" t="str">
            <v>CORTADORA DE PISO COM MOTOR 4 TEMPOS A GASOLINA, POTÊNCIA DE 13 HP, COM DISCO DE CORTE DIAMANTADO SEGMENTADO PARA CONCRETO, DIÂMETRO DE 350 MM, FURO DE 1" (14 X 1") - JUROS. AF_08/2015</v>
          </cell>
          <cell r="E2384" t="str">
            <v>H</v>
          </cell>
          <cell r="F2384">
            <v>0.09</v>
          </cell>
        </row>
        <row r="2385">
          <cell r="A2385" t="str">
            <v>SINAPI 91281</v>
          </cell>
          <cell r="D2385" t="str">
            <v>CORTADORA DE PISO COM MOTOR 4 TEMPOS A GASOLINA, POTÊNCIA DE 13 HP, COM DISCO DE CORTE DIAMANTADO SEGMENTADO PARA CONCRETO, DIÂMETRO DE 350 MM, FURO DE 1" (14 X 1") - MANUTENÇÃO. AF_08/2015</v>
          </cell>
          <cell r="E2385" t="str">
            <v>H</v>
          </cell>
          <cell r="F2385">
            <v>0.54</v>
          </cell>
        </row>
        <row r="2386">
          <cell r="A2386" t="str">
            <v>SINAPI 91282</v>
          </cell>
          <cell r="D2386" t="str">
            <v>CORTADORA DE PISO COM MOTOR 4 TEMPOS A GASOLINA, POTÊNCIA DE 13 HP, COM DISCO DE CORTE DIAMANTADO SEGMENTADO PARA CONCRETO, DIÂMETRO DE 350 MM, FURO DE 1" (14 X 1") - MATERIAIS NA OPERAÇÃO. AF_08/2015</v>
          </cell>
          <cell r="E2386" t="str">
            <v>H</v>
          </cell>
          <cell r="F2386">
            <v>8.75</v>
          </cell>
        </row>
        <row r="2387">
          <cell r="A2387" t="str">
            <v>SINAPI 95278</v>
          </cell>
          <cell r="D2387" t="str">
            <v>DESEMPENADEIRA DE CONCRETO, PESO DE 78 KG, 4 PÁS, MOTOR A GASOLINA, POTÊNCIA 5,5 HP - DEPRECIAÇÃO. AF_05/2023</v>
          </cell>
          <cell r="E2387" t="str">
            <v>H</v>
          </cell>
          <cell r="F2387">
            <v>0.73</v>
          </cell>
        </row>
        <row r="2388">
          <cell r="A2388" t="str">
            <v>SINAPI 95279</v>
          </cell>
          <cell r="D2388" t="str">
            <v>DESEMPENADEIRA DE CONCRETO, PESO DE 78 KG, 4 PÁS, MOTOR A GASOLINA, POTÊNCIA 5,5 HP - JUROS. AF_05/2023</v>
          </cell>
          <cell r="E2388" t="str">
            <v>H</v>
          </cell>
          <cell r="F2388">
            <v>0.15</v>
          </cell>
        </row>
        <row r="2389">
          <cell r="A2389" t="str">
            <v>SINAPI 95280</v>
          </cell>
          <cell r="D2389" t="str">
            <v>DESEMPENADEIRA DE CONCRETO, PESO DE 78 KG, 4 PÁS, MOTOR A GASOLINA, POTÊNCIA 5,5 HP - MANUTENÇÃO. AF_05/2023</v>
          </cell>
          <cell r="E2389" t="str">
            <v>H</v>
          </cell>
          <cell r="F2389">
            <v>0.71</v>
          </cell>
        </row>
        <row r="2390">
          <cell r="A2390" t="str">
            <v>SINAPI 95281</v>
          </cell>
          <cell r="D2390" t="str">
            <v>DESEMPENADEIRA DE CONCRETO, PESO DE 78 KG, 4 PÁS, MOTOR A GASOLINA, POTÊNCIA 5,5 HP MATERIAIS NA OPERAÇÃO. AF_05/2023</v>
          </cell>
          <cell r="E2390" t="str">
            <v>H</v>
          </cell>
          <cell r="F2390">
            <v>8.69</v>
          </cell>
        </row>
        <row r="2391">
          <cell r="A2391" t="str">
            <v>SINAPI 95124</v>
          </cell>
          <cell r="D2391" t="str">
            <v>DISTRIBUIDOR DE AGREGADOS AUTOPROPELIDO, C/AP 3 M3, A DIESEL, POTÊNCIA 176CV - JUROS. AF_07/2016</v>
          </cell>
          <cell r="E2391" t="str">
            <v>H</v>
          </cell>
          <cell r="F2391">
            <v>6.67</v>
          </cell>
        </row>
        <row r="2392">
          <cell r="A2392" t="str">
            <v>SINAPI 95123</v>
          </cell>
          <cell r="D2392" t="str">
            <v>DISTRIBUIDOR DE AGREGADOS AUTOPROPELIDO, CAP 3 M3, A DIESEL, POTÊNCIA 176CV - DEPRECIAÇÃO. AF_07/2016</v>
          </cell>
          <cell r="E2392" t="str">
            <v>H</v>
          </cell>
          <cell r="F2392">
            <v>21.64</v>
          </cell>
        </row>
        <row r="2393">
          <cell r="A2393" t="str">
            <v>SINAPI 95125</v>
          </cell>
          <cell r="D2393" t="str">
            <v>DISTRIBUIDOR DE AGREGADOS AUTOPROPELIDO, CAP 3 M3, A DIESEL, POTÊNCIA 176CV - MANUTENÇÃO. AF_07/2016</v>
          </cell>
          <cell r="E2393" t="str">
            <v>H</v>
          </cell>
          <cell r="F2393">
            <v>23.67</v>
          </cell>
        </row>
        <row r="2394">
          <cell r="A2394" t="str">
            <v>SINAPI 95126</v>
          </cell>
          <cell r="D2394" t="str">
            <v>DISTRIBUIDOR DE AGREGADOS AUTOPROPELIDO, CAP 3 M3, A DIESEL, POTÊNCIA 176CV - MATERIAIS NA OPERAÇÃO. AF_07/2016</v>
          </cell>
          <cell r="E2394" t="str">
            <v>H</v>
          </cell>
          <cell r="F2394">
            <v>143.72</v>
          </cell>
        </row>
        <row r="2395">
          <cell r="A2395" t="str">
            <v>SINAPI 92040</v>
          </cell>
          <cell r="D2395" t="str">
            <v>DISTRIBUIDOR DE AGREGADOS REBOCAVEL, CAPACIDADE 1,9 M³, LARGURA DE TRABALHO 3,66 M - DEPRECIAÇÃO. AF_11/2015</v>
          </cell>
          <cell r="E2395" t="str">
            <v>H</v>
          </cell>
          <cell r="F2395">
            <v>7.84</v>
          </cell>
        </row>
        <row r="2396">
          <cell r="A2396" t="str">
            <v>SINAPI 92041</v>
          </cell>
          <cell r="D2396" t="str">
            <v>DISTRIBUIDOR DE AGREGADOS REBOCAVEL, CAPACIDADE 1,9 M³, LARGURA DE TRABALHO 3,66 M - JUROS. AF_11/2015</v>
          </cell>
          <cell r="E2396" t="str">
            <v>H</v>
          </cell>
          <cell r="F2396">
            <v>1.61</v>
          </cell>
        </row>
        <row r="2397">
          <cell r="A2397" t="str">
            <v>SINAPI 92042</v>
          </cell>
          <cell r="D2397" t="str">
            <v>DISTRIBUIDOR DE AGREGADOS REBOCAVEL, CAPACIDADE 1,9 M³, LARGURA DE TRABALHO 3,66 M - MANUTENÇÃO. AF_11/2015</v>
          </cell>
          <cell r="E2397" t="str">
            <v>H</v>
          </cell>
          <cell r="F2397">
            <v>6.53</v>
          </cell>
        </row>
        <row r="2398">
          <cell r="A2398" t="str">
            <v>SINAPI 106410</v>
          </cell>
          <cell r="D2398" t="str">
            <v>DOBRADEIRA ELETROMECÂNICA DE VERGALHÃO, PARA AÇO DE DIÂMETRO ATÉ 1 1/2", MOTOR ELÉTRICO TRIFÁSICO, POTÊNCIA DE 3 HP ATÉ 5 HP - DEPRECIAÇÃO. AF_12/2025</v>
          </cell>
          <cell r="E2398" t="str">
            <v>H</v>
          </cell>
          <cell r="F2398">
            <v>5.21</v>
          </cell>
        </row>
        <row r="2399">
          <cell r="A2399" t="str">
            <v>SINAPI 106411</v>
          </cell>
          <cell r="D2399" t="str">
            <v>DOBRADEIRA ELETROMECÂNICA DE VERGALHÃO, PARA AÇO DE DIÂMETRO ATÉ 1 1/2", MOTOR ELÉTRICO TRIFÁSICO, POTÊNCIA DE 3 HP ATÉ 5 HP - JUROS. AF_12/2025</v>
          </cell>
          <cell r="E2399" t="str">
            <v>H</v>
          </cell>
          <cell r="F2399">
            <v>2.21</v>
          </cell>
        </row>
        <row r="2400">
          <cell r="A2400" t="str">
            <v>SINAPI 106412</v>
          </cell>
          <cell r="D2400" t="str">
            <v>DOBRADEIRA ELETROMECÂNICA DE VERGALHÃO, PARA AÇO DE DIÂMETRO ATÉ 1 1/2", MOTOR ELÉTRICO TRIFÁSICO, POTÊNCIA DE 3 HP ATÉ 5 HP - MANUTENÇÃO. AF_12/2025</v>
          </cell>
          <cell r="E2400" t="str">
            <v>H</v>
          </cell>
          <cell r="F2400">
            <v>5.69</v>
          </cell>
        </row>
        <row r="2401">
          <cell r="A2401" t="str">
            <v>SINAPI 106413</v>
          </cell>
          <cell r="D2401" t="str">
            <v>DOBRADEIRA ELETROMECÂNICA DE VERGALHÃO, PARA AÇO DE DIÂMETRO ATÉ 1 1/2", MOTOR ELÉTRICO TRIFÁSICO, POTÊNCIA DE 3 HP ATÉ 5 HP - MATERIAIS NA OPERAÇÃO. AF_12/2025</v>
          </cell>
          <cell r="E2401" t="str">
            <v>H</v>
          </cell>
          <cell r="F2401">
            <v>2.79</v>
          </cell>
        </row>
        <row r="2402">
          <cell r="A2402" t="str">
            <v>SINAPI 102829</v>
          </cell>
          <cell r="D2402" t="str">
            <v>DOBRADEIRA TDC, ESPESSURA 1,5MM - DEPRECIAÇÃO. AF_05/2023</v>
          </cell>
          <cell r="E2402" t="str">
            <v>H</v>
          </cell>
          <cell r="F2402">
            <v>0</v>
          </cell>
        </row>
        <row r="2403">
          <cell r="A2403" t="str">
            <v>SINAPI 102830</v>
          </cell>
          <cell r="D2403" t="str">
            <v>DOBRADEIRA TDC, ESPESSURA 1,5MM - JUROS. AF_05/2023</v>
          </cell>
          <cell r="E2403" t="str">
            <v>H</v>
          </cell>
          <cell r="F2403">
            <v>0</v>
          </cell>
        </row>
        <row r="2404">
          <cell r="A2404" t="str">
            <v>SINAPI 102831</v>
          </cell>
          <cell r="D2404" t="str">
            <v>DOBRADEIRA TDC, ESPESSURA 1,5MM - MANUTENÇÃO. AF_05/2023</v>
          </cell>
          <cell r="E2404" t="str">
            <v>H</v>
          </cell>
          <cell r="F2404">
            <v>0</v>
          </cell>
        </row>
        <row r="2405">
          <cell r="A2405" t="str">
            <v>SINAPI 92114</v>
          </cell>
          <cell r="D2405" t="str">
            <v>DOSADOR DE AREIA, CAPACIDADE DE 26 LITROS - DEPRECIAÇÃO. AF_05/2023</v>
          </cell>
          <cell r="E2405" t="str">
            <v>H</v>
          </cell>
          <cell r="F2405">
            <v>0.28999999999999998</v>
          </cell>
        </row>
        <row r="2406">
          <cell r="A2406" t="str">
            <v>SINAPI 92115</v>
          </cell>
          <cell r="D2406" t="str">
            <v>DOSADOR DE AREIA, CAPACIDADE DE 26 LITROS - JUROS. AF_05/2023</v>
          </cell>
          <cell r="E2406" t="str">
            <v>H</v>
          </cell>
          <cell r="F2406">
            <v>0.06</v>
          </cell>
        </row>
        <row r="2407">
          <cell r="A2407" t="str">
            <v>SINAPI 92116</v>
          </cell>
          <cell r="D2407" t="str">
            <v>DOSADOR DE AREIA, CAPACIDADE DE 26 LITROS - MANUTENÇÃO. AF_05/2023</v>
          </cell>
          <cell r="E2407" t="str">
            <v>H</v>
          </cell>
          <cell r="F2407">
            <v>0.2</v>
          </cell>
        </row>
        <row r="2408">
          <cell r="A2408" t="str">
            <v>SINAPI 102912</v>
          </cell>
          <cell r="D2408" t="str">
            <v>ENCERADEIRA INDUSTRIAL, 400 MM, 220V, 1 HP - DEPRECIAÇÃO. AF_05/2023</v>
          </cell>
          <cell r="E2408" t="str">
            <v>H</v>
          </cell>
          <cell r="F2408">
            <v>0</v>
          </cell>
        </row>
        <row r="2409">
          <cell r="A2409" t="str">
            <v>SINAPI 102913</v>
          </cell>
          <cell r="D2409" t="str">
            <v>ENCERADEIRA INDUSTRIAL, 400 MM, 220V, 1 HP - JUROS. AF_05/2023</v>
          </cell>
          <cell r="E2409" t="str">
            <v>H</v>
          </cell>
          <cell r="F2409">
            <v>0</v>
          </cell>
        </row>
        <row r="2410">
          <cell r="A2410" t="str">
            <v>SINAPI 102914</v>
          </cell>
          <cell r="D2410" t="str">
            <v>ENCERADEIRA INDUSTRIAL, 400 MM, 220V, 1 HP - MANUTENÇÃO. AF_05/2023</v>
          </cell>
          <cell r="E2410" t="str">
            <v>H</v>
          </cell>
          <cell r="F2410">
            <v>0</v>
          </cell>
        </row>
        <row r="2411">
          <cell r="A2411" t="str">
            <v>SINAPI 102915</v>
          </cell>
          <cell r="D2411" t="str">
            <v>ENCERADEIRA INDUSTRIAL, 400 MM, 220V, 1 HP - MATERIAIS NA OPERAÇÃO. AF_05/2023</v>
          </cell>
          <cell r="E2411" t="str">
            <v>H</v>
          </cell>
          <cell r="F2411">
            <v>0.69</v>
          </cell>
        </row>
        <row r="2412">
          <cell r="A2412" t="str">
            <v>SINAPI 95716</v>
          </cell>
          <cell r="D2412" t="str">
            <v>ESCAVADEIRA HIDRAULICA SOBRE ESTEIRA, EQUIPADA COM CLAMSHELL, COM CAPACIDADE DA CAÇAMBA ENTRE 1,20 E 1,50 M3, PESO OPERACIONAL ENTRE 20,00 E 22,00 TON, POTENCIA LIQUIDA ENTRE 150 E 160 HP - DEPRECIAÇÃO. AF_11/2016</v>
          </cell>
          <cell r="E2412" t="str">
            <v>H</v>
          </cell>
          <cell r="F2412">
            <v>61.45</v>
          </cell>
        </row>
        <row r="2413">
          <cell r="A2413" t="str">
            <v>SINAPI 95717</v>
          </cell>
          <cell r="D2413" t="str">
            <v>ESCAVADEIRA HIDRAULICA SOBRE ESTEIRA, EQUIPADA COM CLAMSHELL, COM CAPACIDADE DA CAÇAMBA ENTRE 1,20 E 1,50 M3, PESO OPERACIONAL ENTRE 20,00 E 22,00 TON, POTENCIA LIQUIDA ENTRE 150 E 160 HP - JUROS. AF_11/2016</v>
          </cell>
          <cell r="E2413" t="str">
            <v>H</v>
          </cell>
          <cell r="F2413">
            <v>16.239999999999998</v>
          </cell>
        </row>
        <row r="2414">
          <cell r="A2414" t="str">
            <v>SINAPI 95718</v>
          </cell>
          <cell r="D2414" t="str">
            <v>ESCAVADEIRA HIDRAULICA SOBRE ESTEIRA, EQUIPADA COM CLAMSHELL, COM CAPACIDADE DA CAÇAMBA ENTRE 1,20 E 1,50 M3, PESO OPERACIONAL ENTRE 20,00 E 22,00 TON, POTENCIA LIQUIDA ENTRE 150 E 160 HP - MANUTENÇÃO. AF_11/2016</v>
          </cell>
          <cell r="E2414" t="str">
            <v>H</v>
          </cell>
          <cell r="F2414">
            <v>76.81</v>
          </cell>
        </row>
        <row r="2415">
          <cell r="A2415" t="str">
            <v>SINAPI 95719</v>
          </cell>
          <cell r="D2415" t="str">
            <v>ESCAVADEIRA HIDRAULICA SOBRE ESTEIRA, EQUIPADA COM CLAMSHELL, COM CAPACIDADE DA CAÇAMBA ENTRE 1,20 E 1,50 M3, PESO OPERACIONAL ENTRE 20,00 E 22,00 TON, POTENCIA LIQUIDA ENTRE 150 E 160 HP - MATERIAIS NA OPERAÇÃO. AF_11/2016</v>
          </cell>
          <cell r="E2415" t="str">
            <v>H</v>
          </cell>
          <cell r="F2415">
            <v>87.77</v>
          </cell>
        </row>
        <row r="2416">
          <cell r="A2416" t="str">
            <v>SINAPI 104712</v>
          </cell>
          <cell r="D2416" t="str">
            <v>ESCAVADEIRA HIDRÁULICA DE BRAÇO LONGO (LONGO ALCANCE) SOBRE ESTEIRAS, CAÇAMBA 0,52 M3, PESO OPERACIONAL 24 T, POTÊNCIA LÍQUIDA 155 HP - DEPRECIAÇÃO. AF_06/2023</v>
          </cell>
          <cell r="E2416" t="str">
            <v>H</v>
          </cell>
          <cell r="F2416">
            <v>57.76</v>
          </cell>
        </row>
        <row r="2417">
          <cell r="A2417" t="str">
            <v>SINAPI 104713</v>
          </cell>
          <cell r="D2417" t="str">
            <v>ESCAVADEIRA HIDRÁULICA DE BRAÇO LONGO (LONGO ALCANCE) SOBRE ESTEIRAS, CAÇAMBA 0,52 M3, PESO OPERACIONAL 24 T, POTÊNCIA LÍQUIDA 155 HP - JUROS. AF_06/2023</v>
          </cell>
          <cell r="E2417" t="str">
            <v>H</v>
          </cell>
          <cell r="F2417">
            <v>15.26</v>
          </cell>
        </row>
        <row r="2418">
          <cell r="A2418" t="str">
            <v>SINAPI 104714</v>
          </cell>
          <cell r="D2418" t="str">
            <v>ESCAVADEIRA HIDRÁULICA DE BRAÇO LONGO (LONGO ALCANCE) SOBRE ESTEIRAS, CAÇAMBA 0,52 M3, PESO OPERACIONAL 24 T, POTÊNCIA LÍQUIDA 155 HP - MANUTENÇÃO. AF_06/2023</v>
          </cell>
          <cell r="E2418" t="str">
            <v>H</v>
          </cell>
          <cell r="F2418">
            <v>72.2</v>
          </cell>
        </row>
        <row r="2419">
          <cell r="A2419" t="str">
            <v>SINAPI 104715</v>
          </cell>
          <cell r="D2419" t="str">
            <v>ESCAVADEIRA HIDRÁULICA DE BRAÇO LONGO (LONGO ALCANCE) SOBRE ESTEIRAS, CAÇAMBA 0,52 M3, PESO OPERACIONAL 24 T, POTÊNCIA LÍQUIDA 155 HP - MATERIAIS NA OPERAÇÃO. AF_06/2023</v>
          </cell>
          <cell r="E2419" t="str">
            <v>H</v>
          </cell>
          <cell r="F2419">
            <v>87.77</v>
          </cell>
        </row>
        <row r="2420">
          <cell r="A2420" t="str">
            <v>SINAPI 106394</v>
          </cell>
          <cell r="D2420" t="str">
            <v>ESCAVADEIRA HIDRÁULICA SOBRE ESTEIRA, PESO OPERACIONAL 21,00 T, POTÊNCIA NOMINAL 155 HP, COM MARTELO VIBRATÓRIO HIDRÁULICO *1200 A 2200* KG - DEPRECIAÇÃO. AF_11/2025</v>
          </cell>
          <cell r="E2420" t="str">
            <v>H</v>
          </cell>
          <cell r="F2420">
            <v>0</v>
          </cell>
        </row>
        <row r="2421">
          <cell r="A2421" t="str">
            <v>SINAPI 106395</v>
          </cell>
          <cell r="D2421" t="str">
            <v>ESCAVADEIRA HIDRÁULICA SOBRE ESTEIRA, PESO OPERACIONAL 21,00 T, POTÊNCIA NOMINAL 155 HP, COM MARTELO VIBRATÓRIO HIDRÁULICO *1200 A 2200* KG - JUROS. AF_11/2025</v>
          </cell>
          <cell r="E2421" t="str">
            <v>H</v>
          </cell>
          <cell r="F2421">
            <v>0</v>
          </cell>
        </row>
        <row r="2422">
          <cell r="A2422" t="str">
            <v>SINAPI 106396</v>
          </cell>
          <cell r="D2422" t="str">
            <v>ESCAVADEIRA HIDRÁULICA SOBRE ESTEIRA, PESO OPERACIONAL 21,00 T, POTÊNCIA NOMINAL 155 HP, COM MARTELO VIBRATÓRIO HIDRÁULICO *1200 A 2200* KG - MANUTENÇÃO. AF_11/2025</v>
          </cell>
          <cell r="E2422" t="str">
            <v>H</v>
          </cell>
          <cell r="F2422">
            <v>0</v>
          </cell>
        </row>
        <row r="2423">
          <cell r="A2423" t="str">
            <v>SINAPI 106397</v>
          </cell>
          <cell r="D2423" t="str">
            <v>ESCAVADEIRA HIDRÁULICA SOBRE ESTEIRA, PESO OPERACIONAL 21,00 T, POTÊNCIA NOMINAL 155 HP, COM MARTELO VIBRATÓRIO HIDRÁULICO *1200 A 2200* KG - MATERIAIS NA OPERAÇÃO. AF_11/2025</v>
          </cell>
          <cell r="E2423" t="str">
            <v>H</v>
          </cell>
          <cell r="F2423">
            <v>87.77</v>
          </cell>
        </row>
        <row r="2424">
          <cell r="A2424" t="str">
            <v>SINAPI 106400</v>
          </cell>
          <cell r="D2424" t="str">
            <v>ESCAVADEIRA HIDRÁULICA SOBRE ESTEIRA, PESO OPERACIONAL 21,00 T, POTÊNCIA NOMINAL 155 HP, COM TORRE DE CRAVAÇÃO PARA EXECUÇÃO DE GEODRENO VERTICAL, LANÇA DE 32 M, PARA DRENO FIBROQUÍMICO DE LARGURA PADRÃO (100 MM) - DEPRECIAÇÃO. AF_12/2025</v>
          </cell>
          <cell r="E2424" t="str">
            <v>H</v>
          </cell>
          <cell r="F2424">
            <v>0</v>
          </cell>
        </row>
        <row r="2425">
          <cell r="A2425" t="str">
            <v>SINAPI 106401</v>
          </cell>
          <cell r="D2425" t="str">
            <v>ESCAVADEIRA HIDRÁULICA SOBRE ESTEIRA, PESO OPERACIONAL 21,00 T, POTÊNCIA NOMINAL 155 HP, COM TORRE DE CRAVAÇÃO PARA EXECUÇÃO DE GEODRENO VERTICAL, LANÇA DE 32 M, PARA DRENO FIBROQUÍMICO DE LARGURA PADRÃO (100 MM) - JUROS. AF_12/2025</v>
          </cell>
          <cell r="E2425" t="str">
            <v>H</v>
          </cell>
          <cell r="F2425">
            <v>0</v>
          </cell>
        </row>
        <row r="2426">
          <cell r="A2426" t="str">
            <v>SINAPI 106402</v>
          </cell>
          <cell r="D2426" t="str">
            <v>ESCAVADEIRA HIDRÁULICA SOBRE ESTEIRA, PESO OPERACIONAL 21,00 T, POTÊNCIA NOMINAL 155 HP, COM TORRE DE CRAVAÇÃO PARA EXECUÇÃO DE GEODRENO VERTICAL, LANÇA DE 32 M, PARA DRENO FIBROQUÍMICO DE LARGURA PADRÃO (100 MM) - MANUTENÇÃO. AF_12/2025</v>
          </cell>
          <cell r="E2426" t="str">
            <v>H</v>
          </cell>
          <cell r="F2426">
            <v>0</v>
          </cell>
        </row>
        <row r="2427">
          <cell r="A2427" t="str">
            <v>SINAPI 106403</v>
          </cell>
          <cell r="D2427" t="str">
            <v>ESCAVADEIRA HIDRÁULICA SOBRE ESTEIRA, PESO OPERACIONAL 21,00 T, POTÊNCIA NOMINAL 155 HP, COM TORRE DE CRAVAÇÃO PARA EXECUÇÃO DE GEODRENO VERTICAL, LANÇA DE 32 M, PARA DRENO FIBROQUÍMICO DE LARGURA PADRÃO (100 MM) - MATERIAIS NA OPERAÇÃO. AF_12/2025</v>
          </cell>
          <cell r="E2427" t="str">
            <v>H</v>
          </cell>
          <cell r="F2427">
            <v>87.77</v>
          </cell>
        </row>
        <row r="2428">
          <cell r="A2428" t="str">
            <v>SINAPI 102894</v>
          </cell>
          <cell r="D2428" t="str">
            <v>ESCAVADEIRA HIDRÁULICA SOBRE ESTEIRA, PESO OPERACIONAL ENTRE 22,00 E 23,50 T, POTÊNCIA NOMINAL 139 HP, COM MARTELO ROMPEDOR HIDRÁULICO 1700 KG - DEPRECIAÇÃO. AF_04/2019</v>
          </cell>
          <cell r="E2428" t="str">
            <v>H</v>
          </cell>
          <cell r="F2428">
            <v>0</v>
          </cell>
        </row>
        <row r="2429">
          <cell r="A2429" t="str">
            <v>SINAPI 104161</v>
          </cell>
          <cell r="D2429" t="str">
            <v>ESCAVADEIRA HIDRÁULICA SOBRE ESTEIRA, PESO OPERACIONAL ENTRE 22,00 E 23,50 T, POTÊNCIA NOMINAL 139 HP, COM MARTELO ROMPEDOR HIDRÁULICO 1700 KG - JUROS. AF_04/2019</v>
          </cell>
          <cell r="E2429" t="str">
            <v>H</v>
          </cell>
          <cell r="F2429">
            <v>0</v>
          </cell>
        </row>
        <row r="2430">
          <cell r="A2430" t="str">
            <v>SINAPI 102896</v>
          </cell>
          <cell r="D2430" t="str">
            <v>ESCAVADEIRA HIDRÁULICA SOBRE ESTEIRA, PESO OPERACIONAL ENTRE 22,00 E 23,50 T, POTÊNCIA NOMINAL 139 HP, COM MARTELO ROMPEDOR HIDRÁULICO 1700 KG - MANUTENÇÃO. AF_04/2019</v>
          </cell>
          <cell r="E2430" t="str">
            <v>H</v>
          </cell>
          <cell r="F2430">
            <v>0</v>
          </cell>
        </row>
        <row r="2431">
          <cell r="A2431" t="str">
            <v>SINAPI 102897</v>
          </cell>
          <cell r="D2431" t="str">
            <v>ESCAVADEIRA HIDRÁULICA SOBRE ESTEIRA, PESO OPERACIONAL ENTRE 22,00 E 23,50 T, POTÊNCIA NOMINAL 139 HP, COM MARTELO ROMPEDOR HIDRÁULICO 1700 KG - MATERIAIS NA OPERAÇÃO. AF_04/2019</v>
          </cell>
          <cell r="E2431" t="str">
            <v>H</v>
          </cell>
          <cell r="F2431">
            <v>87.77</v>
          </cell>
        </row>
        <row r="2432">
          <cell r="A2432" t="str">
            <v>SINAPI 5627</v>
          </cell>
          <cell r="D2432" t="str">
            <v>ESCAVADEIRA HIDRÁULICA SOBRE ESTEIRAS, CAÇAMBA 0,80 M3, PESO OPERACIONAL 17 T, POTENCIA BRUTA 111 HP - DEPRECIAÇÃO. AF_06/2014</v>
          </cell>
          <cell r="E2432" t="str">
            <v>H</v>
          </cell>
          <cell r="F2432">
            <v>44.38</v>
          </cell>
        </row>
        <row r="2433">
          <cell r="A2433" t="str">
            <v>SINAPI 5628</v>
          </cell>
          <cell r="D2433" t="str">
            <v>ESCAVADEIRA HIDRÁULICA SOBRE ESTEIRAS, CAÇAMBA 0,80 M3, PESO OPERACIONAL 17 T, POTENCIA BRUTA 111 HP - JUROS. AF_06/2014</v>
          </cell>
          <cell r="E2433" t="str">
            <v>H</v>
          </cell>
          <cell r="F2433">
            <v>11.72</v>
          </cell>
        </row>
        <row r="2434">
          <cell r="A2434" t="str">
            <v>SINAPI 5629</v>
          </cell>
          <cell r="D2434" t="str">
            <v>ESCAVADEIRA HIDRÁULICA SOBRE ESTEIRAS, CAÇAMBA 0,80 M3, PESO OPERACIONAL 17 T, POTENCIA BRUTA 111 HP - MANUTENÇÃO. AF_06/2014</v>
          </cell>
          <cell r="E2434" t="str">
            <v>H</v>
          </cell>
          <cell r="F2434">
            <v>55.47</v>
          </cell>
        </row>
        <row r="2435">
          <cell r="A2435" t="str">
            <v>SINAPI 5630</v>
          </cell>
          <cell r="D2435" t="str">
            <v>ESCAVADEIRA HIDRÁULICA SOBRE ESTEIRAS, CAÇAMBA 0,80 M3, PESO OPERACIONAL 17 T, POTENCIA BRUTA 111 HP - MATERIAIS NA OPERAÇÃO. AF_06/2014</v>
          </cell>
          <cell r="E2435" t="str">
            <v>H</v>
          </cell>
          <cell r="F2435">
            <v>62.89</v>
          </cell>
        </row>
        <row r="2436">
          <cell r="A2436" t="str">
            <v>SINAPI 88900</v>
          </cell>
          <cell r="D2436" t="str">
            <v>ESCAVADEIRA HIDRÁULICA SOBRE ESTEIRAS, CAÇAMBA 1,20 M3, PESO OPERACIONAL 21 T, POTÊNCIA BRUTA 155 HP - DEPRECIAÇÃO. AF_06/2014</v>
          </cell>
          <cell r="E2436" t="str">
            <v>H</v>
          </cell>
          <cell r="F2436">
            <v>50.21</v>
          </cell>
        </row>
        <row r="2437">
          <cell r="A2437" t="str">
            <v>SINAPI 88902</v>
          </cell>
          <cell r="D2437" t="str">
            <v>ESCAVADEIRA HIDRÁULICA SOBRE ESTEIRAS, CAÇAMBA 1,20 M3, PESO OPERACIONAL 21 T, POTÊNCIA BRUTA 155 HP - JUROS. AF_06/2014</v>
          </cell>
          <cell r="E2437" t="str">
            <v>H</v>
          </cell>
          <cell r="F2437">
            <v>13.27</v>
          </cell>
        </row>
        <row r="2438">
          <cell r="A2438" t="str">
            <v>SINAPI 88903</v>
          </cell>
          <cell r="D2438" t="str">
            <v>ESCAVADEIRA HIDRÁULICA SOBRE ESTEIRAS, CAÇAMBA 1,20 M3, PESO OPERACIONAL 21 T, POTÊNCIA BRUTA 155 HP - MANUTENÇÃO. AF_06/2014</v>
          </cell>
          <cell r="E2438" t="str">
            <v>H</v>
          </cell>
          <cell r="F2438">
            <v>62.77</v>
          </cell>
        </row>
        <row r="2439">
          <cell r="A2439" t="str">
            <v>SINAPI 88904</v>
          </cell>
          <cell r="D2439" t="str">
            <v>ESCAVADEIRA HIDRÁULICA SOBRE ESTEIRAS, CAÇAMBA 1,20 M3, PESO OPERACIONAL 21 T, POTÊNCIA BRUTA 155 HP - MATERIAIS NA OPERAÇÃO. AF_06/2014</v>
          </cell>
          <cell r="E2439" t="str">
            <v>H</v>
          </cell>
          <cell r="F2439">
            <v>87.77</v>
          </cell>
        </row>
        <row r="2440">
          <cell r="A2440" t="str">
            <v>SINAPI 88569</v>
          </cell>
          <cell r="D2440" t="str">
            <v>ESPARGIDOR DE ASFALTO PRESSURIZADO COM TANQUE DE 2500 L, REBOCÁVEL COM MOTOR A GASOLINA POTÊNCIA 3,4 HP - DEPRECIAÇÃO. AF_07/2014</v>
          </cell>
          <cell r="E2440" t="str">
            <v>H</v>
          </cell>
          <cell r="F2440">
            <v>4.49</v>
          </cell>
        </row>
        <row r="2441">
          <cell r="A2441" t="str">
            <v>SINAPI 88570</v>
          </cell>
          <cell r="D2441" t="str">
            <v>ESPARGIDOR DE ASFALTO PRESSURIZADO COM TANQUE DE 2500 L, REBOCÁVEL COM MOTOR A GASOLINA POTÊNCIA 3,4 HP - JUROS. AF_07/2014</v>
          </cell>
          <cell r="E2441" t="str">
            <v>H</v>
          </cell>
          <cell r="F2441">
            <v>1.55</v>
          </cell>
        </row>
        <row r="2442">
          <cell r="A2442" t="str">
            <v>SINAPI 5765</v>
          </cell>
          <cell r="D2442" t="str">
            <v>ESPARGIDOR DE ASFALTO PRESSURIZADO COM TANQUE DE 2500 L, REBOCÁVEL COM MOTOR A GASOLINA POTÊNCIA 3,4 HP - MANUTENÇÃO. AF_07/2014</v>
          </cell>
          <cell r="E2442" t="str">
            <v>H</v>
          </cell>
          <cell r="F2442">
            <v>5.61</v>
          </cell>
        </row>
        <row r="2443">
          <cell r="A2443" t="str">
            <v>SINAPI 5766</v>
          </cell>
          <cell r="D2443" t="str">
            <v>ESPARGIDOR DE ASFALTO PRESSURIZADO COM TANQUE DE 2500 L, REBOCÁVEL COM MOTOR A GASOLINA POTÊNCIA 3,4 HP - MATERIAIS NA OPERAÇÃO. AF_07/2014</v>
          </cell>
          <cell r="E2443" t="str">
            <v>H</v>
          </cell>
          <cell r="F2443">
            <v>2.89</v>
          </cell>
        </row>
        <row r="2444">
          <cell r="A2444" t="str">
            <v>SINAPI 91468</v>
          </cell>
          <cell r="D2444" t="str">
            <v>ESPARGIDOR DE ASFALTO PRESSURIZADO, TANQUE 6 M3 COM ISOLAÇÃO TÉRMICA, AQUECIDO COM 2 MAÇARICOS, COM BARRA ESPARGIDORA 3,60 M, MONTADO SOBRE CAMINHÃO TOCO, PBT 14.300 KG, POTÊNCIA 185 CV - DEPRECIAÇÃO. AF_05/2023</v>
          </cell>
          <cell r="E2444" t="str">
            <v>H</v>
          </cell>
          <cell r="F2444">
            <v>26.97</v>
          </cell>
        </row>
        <row r="2445">
          <cell r="A2445" t="str">
            <v>SINAPI 91484</v>
          </cell>
          <cell r="D2445" t="str">
            <v>ESPARGIDOR DE ASFALTO PRESSURIZADO, TANQUE 6 M3 COM ISOLAÇÃO TÉRMICA, AQUECIDO COM 2 MAÇARICOS, COM BARRA ESPARGIDORA 3,60 M, MONTADO SOBRE CAMINHÃO TOCO, PBT 14.300 KG, POTÊNCIA 185 CV - IMPOSTOS E SEGUROS. AF_05/2023</v>
          </cell>
          <cell r="E2445" t="str">
            <v>H</v>
          </cell>
          <cell r="F2445">
            <v>4.2300000000000004</v>
          </cell>
        </row>
        <row r="2446">
          <cell r="A2446" t="str">
            <v>SINAPI 91469</v>
          </cell>
          <cell r="D2446" t="str">
            <v>ESPARGIDOR DE ASFALTO PRESSURIZADO, TANQUE 6 M3 COM ISOLAÇÃO TÉRMICA, AQUECIDO COM 2 MAÇARICOS, COM BARRA ESPARGIDORA 3,60 M, MONTADO SOBRE CAMINHÃO TOCO, PBT 14.300 KG, POTÊNCIA 185 CV - JUROS. AF_05/2023</v>
          </cell>
          <cell r="E2446" t="str">
            <v>H</v>
          </cell>
          <cell r="F2446">
            <v>10.47</v>
          </cell>
        </row>
        <row r="2447">
          <cell r="A2447" t="str">
            <v>SINAPI 83361</v>
          </cell>
          <cell r="D2447" t="str">
            <v>ESPARGIDOR DE ASFALTO PRESSURIZADO, TANQUE 6 M3 COM ISOLAÇÃO TÉRMICA, AQUECIDO COM 2 MAÇARICOS, COM BARRA ESPARGIDORA 3,60 M, MONTADO SOBRE CAMINHÃO TOCO, PBT 14.300 KG, POTÊNCIA 185 CV - MANUTENÇÃO. AF_08/2015</v>
          </cell>
          <cell r="E2447" t="str">
            <v>H</v>
          </cell>
          <cell r="F2447">
            <v>44.57</v>
          </cell>
        </row>
        <row r="2448">
          <cell r="A2448" t="str">
            <v>SINAPI 91485</v>
          </cell>
          <cell r="D2448" t="str">
            <v>ESPARGIDOR DE ASFALTO PRESSURIZADO, TANQUE 6 M3 COM ISOLAÇÃO TÉRMICA, AQUECIDO COM 2 MAÇARICOS, COM BARRA ESPARGIDORA 3,60 M, MONTADO SOBRE CAMINHÃO TOCO, PBT 14.300 KG, POTÊNCIA 185 CV - MATERIAIS NA OPERAÇÃO. AF_05/2023</v>
          </cell>
          <cell r="E2448" t="str">
            <v>H</v>
          </cell>
          <cell r="F2448">
            <v>151.08000000000001</v>
          </cell>
        </row>
        <row r="2449">
          <cell r="A2449" t="str">
            <v>SINAPI 102835</v>
          </cell>
          <cell r="D2449" t="str">
            <v>ESTABILIZADOR DE LINHA E PRESSÃO, CAPACIDADE DE 120 BAR, COM MANÔMETRO DE LEITURA, REGISTRO DE 1 COM RETORNO E LINHA - DEPRECIAÇÃO. AF_05/2023</v>
          </cell>
          <cell r="E2449" t="str">
            <v>H</v>
          </cell>
          <cell r="F2449">
            <v>0</v>
          </cell>
        </row>
        <row r="2450">
          <cell r="A2450" t="str">
            <v>SINAPI 102836</v>
          </cell>
          <cell r="D2450" t="str">
            <v>ESTABILIZADOR DE LINHA E PRESSÃO, CAPACIDADE DE 120 BAR, COM MANÔMETRO DE LEITURA, REGISTRO DE 1 COM RETORNO E LINHA - JUROS. AF_05/2023</v>
          </cell>
          <cell r="E2450" t="str">
            <v>H</v>
          </cell>
          <cell r="F2450">
            <v>0</v>
          </cell>
        </row>
        <row r="2451">
          <cell r="A2451" t="str">
            <v>SINAPI 102837</v>
          </cell>
          <cell r="D2451" t="str">
            <v>ESTABILIZADOR DE LINHA E PRESSÃO, CAPACIDADE DE 120 BAR, COM MANÔMETRO DE LEITURA, REGISTRO DE 1 COM RETORNO E LINHA - MANUTENÇÃO. AF_05/2023</v>
          </cell>
          <cell r="E2451" t="str">
            <v>H</v>
          </cell>
          <cell r="F2451">
            <v>0</v>
          </cell>
        </row>
        <row r="2452">
          <cell r="A2452" t="str">
            <v>SINAPI 89230</v>
          </cell>
          <cell r="D2452" t="str">
            <v>FRESADORA DE ASFALTO A FRIO SOBRE RODAS, LARGURA FRESAGEM DE 1,0 M, POTÊNCIA 208 HP - DEPRECIAÇÃO. AF_11/2014</v>
          </cell>
          <cell r="E2452" t="str">
            <v>H</v>
          </cell>
          <cell r="F2452">
            <v>106.63</v>
          </cell>
        </row>
        <row r="2453">
          <cell r="A2453" t="str">
            <v>SINAPI 89231</v>
          </cell>
          <cell r="D2453" t="str">
            <v>FRESADORA DE ASFALTO A FRIO SOBRE RODAS, LARGURA FRESAGEM DE 1,0 M, POTÊNCIA 208 HP - JUROS. AF_11/2014</v>
          </cell>
          <cell r="E2453" t="str">
            <v>H</v>
          </cell>
          <cell r="F2453">
            <v>32.65</v>
          </cell>
        </row>
        <row r="2454">
          <cell r="A2454" t="str">
            <v>SINAPI 89232</v>
          </cell>
          <cell r="D2454" t="str">
            <v>FRESADORA DE ASFALTO A FRIO SOBRE RODAS, LARGURA FRESAGEM DE 1,0 M, POTÊNCIA 208 HP - MANUTENÇÃO. AF_11/2014</v>
          </cell>
          <cell r="E2454" t="str">
            <v>H</v>
          </cell>
          <cell r="F2454">
            <v>190.2</v>
          </cell>
        </row>
        <row r="2455">
          <cell r="A2455" t="str">
            <v>SINAPI 89233</v>
          </cell>
          <cell r="D2455" t="str">
            <v>FRESADORA DE ASFALTO A FRIO SOBRE RODAS, LARGURA FRESAGEM DE 1,0 M, POTÊNCIA 208 HP - MATERIAIS NA OPERAÇÃO. AF_11/2014</v>
          </cell>
          <cell r="E2455" t="str">
            <v>H</v>
          </cell>
          <cell r="F2455">
            <v>163.11000000000001</v>
          </cell>
        </row>
        <row r="2456">
          <cell r="A2456" t="str">
            <v>SINAPI 89236</v>
          </cell>
          <cell r="D2456" t="str">
            <v>FRESADORA DE ASFALTO A FRIO SOBRE RODAS, LARGURA FRESAGEM DE 2,0 M, POTÊNCIA 550 HP - DEPRECIAÇÃO. AF_11/2014</v>
          </cell>
          <cell r="E2456" t="str">
            <v>H</v>
          </cell>
          <cell r="F2456">
            <v>249.09</v>
          </cell>
        </row>
        <row r="2457">
          <cell r="A2457" t="str">
            <v>SINAPI 89237</v>
          </cell>
          <cell r="D2457" t="str">
            <v>FRESADORA DE ASFALTO A FRIO SOBRE RODAS, LARGURA FRESAGEM DE 2,0 M, POTÊNCIA 550 HP - JUROS. AF_11/2014</v>
          </cell>
          <cell r="E2457" t="str">
            <v>H</v>
          </cell>
          <cell r="F2457">
            <v>76.27</v>
          </cell>
        </row>
        <row r="2458">
          <cell r="A2458" t="str">
            <v>SINAPI 89238</v>
          </cell>
          <cell r="D2458" t="str">
            <v>FRESADORA DE ASFALTO A FRIO SOBRE RODAS, LARGURA FRESAGEM DE 2,0 M, POTÊNCIA 550 HP - MANUTENÇÃO. AF_11/2014</v>
          </cell>
          <cell r="E2458" t="str">
            <v>H</v>
          </cell>
          <cell r="F2458">
            <v>444.31</v>
          </cell>
        </row>
        <row r="2459">
          <cell r="A2459" t="str">
            <v>SINAPI 89239</v>
          </cell>
          <cell r="D2459" t="str">
            <v>FRESADORA DE ASFALTO A FRIO SOBRE RODAS, LARGURA FRESAGEM DE 2,0 M, POTÊNCIA 550 HP - MATERIAIS NA OPERAÇÃO. AF_11/2014</v>
          </cell>
          <cell r="E2459" t="str">
            <v>H</v>
          </cell>
          <cell r="F2459">
            <v>431.34</v>
          </cell>
        </row>
        <row r="2460">
          <cell r="A2460" t="str">
            <v>SINAPI 102930</v>
          </cell>
          <cell r="D2460" t="str">
            <v>FURADEIRA ELETROMAGNÉTICA, VELOCIDADE (SEM CARGA/ COM CARGA) 450/ 270 RPM, ESPESSURA MÁXIMA DA CHAPA A SER FURADA 50 MM, PORÇA DE ADESÃO MAGNÉTICA 17000 N, POTÊNCIA 1100 W, ALIMENTÇÃO 220 - 60 HZ, MONOFÁSICA - DEPRECIAÇÃO. AF_08/2019</v>
          </cell>
          <cell r="E2460" t="str">
            <v>H</v>
          </cell>
          <cell r="F2460">
            <v>0</v>
          </cell>
        </row>
        <row r="2461">
          <cell r="A2461" t="str">
            <v>SINAPI 102931</v>
          </cell>
          <cell r="D2461" t="str">
            <v>FURADEIRA ELETROMAGNÉTICA, VELOCIDADE (SEM CARGA/ COM CARGA) 450/ 270 RPM, ESPESSURA MÁXIMA DA CHAPA A SER FURADA 50 MM, PORÇA DE ADESÃO MAGNÉTICA 17000 N, POTÊNCIA 1100 W, ALIMENTÇÃO 220 - 60 HZ, MONOFÁSICA - JUROS. AF_08/2019</v>
          </cell>
          <cell r="E2461" t="str">
            <v>H</v>
          </cell>
          <cell r="F2461">
            <v>0</v>
          </cell>
        </row>
        <row r="2462">
          <cell r="A2462" t="str">
            <v>SINAPI 102932</v>
          </cell>
          <cell r="D2462" t="str">
            <v>FURADEIRA ELETROMAGNÉTICA, VELOCIDADE (SEM CARGA/ COM CARGA) 450/ 270 RPM, ESPESSURA MÁXIMA DA CHAPA A SER FURADA 50 MM, PORÇA DE ADESÃO MAGNÉTICA 17000 N, POTÊNCIA 1100 W, ALIMENTÇÃO 220 - 60 HZ, MONOFÁSICA - MANUTENÇÃO. AF_08/2019</v>
          </cell>
          <cell r="E2462" t="str">
            <v>H</v>
          </cell>
          <cell r="F2462">
            <v>0</v>
          </cell>
        </row>
        <row r="2463">
          <cell r="A2463" t="str">
            <v>SINAPI 102933</v>
          </cell>
          <cell r="D2463" t="str">
            <v>FURADEIRA ELETROMAGNÉTICA, VELOCIDADE (SEM CARGA/ COM CARGA) 450/ 270 RPM, ESPESSURA MÁXIMA DA CHAPA A SER FURADA 50 MM, PORÇA DE ADESÃO MAGNÉTICA 17000 N, POTÊNCIA 1100 W, ALIMENTÇÃO 220 - 60 HZ, MONOFÁSICA - MATERIAIS NA OPERAÇÃO. AF_08/2019</v>
          </cell>
          <cell r="E2463" t="str">
            <v>H</v>
          </cell>
          <cell r="F2463">
            <v>1.03</v>
          </cell>
        </row>
        <row r="2464">
          <cell r="A2464" t="str">
            <v>SINAPI 93411</v>
          </cell>
          <cell r="D2464" t="str">
            <v>GERADOR PORTÁTIL MONOFÁSICO, POTÊNCIA 5500 VA, MOTOR A GASOLINA, POTÊNCIA DO MOTOR 13 CV - DEPRECIAÇÃO. AF_03/2016</v>
          </cell>
          <cell r="E2464" t="str">
            <v>H</v>
          </cell>
          <cell r="F2464">
            <v>0.38</v>
          </cell>
        </row>
        <row r="2465">
          <cell r="A2465" t="str">
            <v>SINAPI 93412</v>
          </cell>
          <cell r="D2465" t="str">
            <v>GERADOR PORTÁTIL MONOFÁSICO, POTÊNCIA 5500 VA, MOTOR A GASOLINA, POTÊNCIA DO MOTOR 13 CV - JUROS. AF_03/2016</v>
          </cell>
          <cell r="E2465" t="str">
            <v>H</v>
          </cell>
          <cell r="F2465">
            <v>0.13</v>
          </cell>
        </row>
        <row r="2466">
          <cell r="A2466" t="str">
            <v>SINAPI 93413</v>
          </cell>
          <cell r="D2466" t="str">
            <v>GERADOR PORTÁTIL MONOFÁSICO, POTÊNCIA 5500 VA, MOTOR A GASOLINA, POTÊNCIA DO MOTOR 13 CV - MANUTENÇÃO. AF_03/2016</v>
          </cell>
          <cell r="E2466" t="str">
            <v>H</v>
          </cell>
          <cell r="F2466">
            <v>0.34</v>
          </cell>
        </row>
        <row r="2467">
          <cell r="A2467" t="str">
            <v>SINAPI 93414</v>
          </cell>
          <cell r="D2467" t="str">
            <v>GERADOR PORTÁTIL MONOFÁSICO, POTÊNCIA 5500 VA, MOTOR A GASOLINA, POTÊNCIA DO MOTOR 13 CV - MATERIAIS NA OPERAÇÃO. AF_03/2016</v>
          </cell>
          <cell r="E2467" t="str">
            <v>H</v>
          </cell>
          <cell r="F2467">
            <v>10.99</v>
          </cell>
        </row>
        <row r="2468">
          <cell r="A2468" t="str">
            <v>SINAPI 88855</v>
          </cell>
          <cell r="D2468" t="str">
            <v>GRADE DE DISCO CONTROLE REMOTO REBOCÁVEL, COM 24 DISCOS 24" X 6 MM COM PNEUS PARA TRANSPORTE - DEPRECIAÇÃO. AF_06/2014</v>
          </cell>
          <cell r="E2468" t="str">
            <v>H</v>
          </cell>
          <cell r="F2468">
            <v>3.21</v>
          </cell>
        </row>
        <row r="2469">
          <cell r="A2469" t="str">
            <v>SINAPI 88856</v>
          </cell>
          <cell r="D2469" t="str">
            <v>GRADE DE DISCO CONTROLE REMOTO REBOCÁVEL, COM 24 DISCOS 24" X 6 MM COM PNEUS PARA TRANSPORTE - JUROS. AF_06/2014</v>
          </cell>
          <cell r="E2469" t="str">
            <v>H</v>
          </cell>
          <cell r="F2469">
            <v>0.88</v>
          </cell>
        </row>
        <row r="2470">
          <cell r="A2470" t="str">
            <v>SINAPI 5658</v>
          </cell>
          <cell r="D2470" t="str">
            <v>GRADE DE DISCO CONTROLE REMOTO REBOCÁVEL, COM 24 DISCOS 24" X 6 MM COM PNEUS PARA TRANSPORTE - MANUTENÇÃO. AF_06/2014</v>
          </cell>
          <cell r="E2470" t="str">
            <v>H</v>
          </cell>
          <cell r="F2470">
            <v>2.23</v>
          </cell>
        </row>
        <row r="2471">
          <cell r="A2471" t="str">
            <v>SINAPI 53840</v>
          </cell>
          <cell r="D2471" t="str">
            <v>GRADE DE DISCO REBOCÁVEL COM 20 DISCOS 24" X 6 MM COM PNEUS PARA TRANSPORTE - DEPRECIAÇÃO. AF_06/2014</v>
          </cell>
          <cell r="E2471" t="str">
            <v>H</v>
          </cell>
          <cell r="F2471">
            <v>2.5099999999999998</v>
          </cell>
        </row>
        <row r="2472">
          <cell r="A2472" t="str">
            <v>SINAPI 87026</v>
          </cell>
          <cell r="D2472" t="str">
            <v>GRADE DE DISCO REBOCÁVEL COM 20 DISCOS 24" X 6 MM COM PNEUS PARA TRANSPORTE - JUROS. AF_06/2014</v>
          </cell>
          <cell r="E2472" t="str">
            <v>H</v>
          </cell>
          <cell r="F2472">
            <v>0.69</v>
          </cell>
        </row>
        <row r="2473">
          <cell r="A2473" t="str">
            <v>SINAPI 53841</v>
          </cell>
          <cell r="D2473" t="str">
            <v>GRADE DE DISCO REBOCÁVEL COM 20 DISCOS 24" X 6 MM COM PNEUS PARA TRANSPORTE - MANUTENÇÃO. AF_06/2014</v>
          </cell>
          <cell r="E2473" t="str">
            <v>H</v>
          </cell>
          <cell r="F2473">
            <v>1.74</v>
          </cell>
        </row>
        <row r="2474">
          <cell r="A2474" t="str">
            <v>SINAPI 95209</v>
          </cell>
          <cell r="D2474" t="str">
            <v>GRUA ASCENCIONAL, LANCA DE 42 M, CAPACIDADE DE 1,5 T A 30 M, ALTURA ATE 39 M JUROS. AF_05/2023</v>
          </cell>
          <cell r="E2474" t="str">
            <v>H</v>
          </cell>
          <cell r="F2474">
            <v>12.42</v>
          </cell>
        </row>
        <row r="2475">
          <cell r="A2475" t="str">
            <v>SINAPI 95210</v>
          </cell>
          <cell r="D2475" t="str">
            <v>GRUA ASCENCIONAL, LANCA DE 42 M, CAPACIDADE DE 1,5 T A 30 M, ALTURA ATE 39 M MANUTENÇÃO. AF_05/2023</v>
          </cell>
          <cell r="E2475" t="str">
            <v>H</v>
          </cell>
          <cell r="F2475">
            <v>58.74</v>
          </cell>
        </row>
        <row r="2476">
          <cell r="A2476" t="str">
            <v>SINAPI 95211</v>
          </cell>
          <cell r="D2476" t="str">
            <v>GRUA ASCENCIONAL, LANCA DE 42 M, CAPACIDADE DE 1,5 T A 30 M, ALTURA ATE 39 M MATERIAIS NA OPERAÇÃO. AF_05/2023</v>
          </cell>
          <cell r="E2476" t="str">
            <v>H</v>
          </cell>
          <cell r="F2476">
            <v>10.28</v>
          </cell>
        </row>
        <row r="2477">
          <cell r="A2477" t="str">
            <v>SINAPI 93267</v>
          </cell>
          <cell r="D2477" t="str">
            <v>GRUA ASCENCIONAL, LANÇA DE 30 M, CAPACIDADE DE 1,0 T A 30 M, ALTURA ATÉ 39 M DEPRECIAÇÃO. AF_05/2023</v>
          </cell>
          <cell r="E2477" t="str">
            <v>H</v>
          </cell>
          <cell r="F2477">
            <v>26.66</v>
          </cell>
        </row>
        <row r="2478">
          <cell r="A2478" t="str">
            <v>SINAPI 93269</v>
          </cell>
          <cell r="D2478" t="str">
            <v>GRUA ASCENCIONAL, LANÇA DE 30 M, CAPACIDADE DE 1,0 T A 30 M, ALTURA ATÉ 39 M JUROS. AF_05/2023</v>
          </cell>
          <cell r="E2478" t="str">
            <v>H</v>
          </cell>
          <cell r="F2478">
            <v>10</v>
          </cell>
        </row>
        <row r="2479">
          <cell r="A2479" t="str">
            <v>SINAPI 93270</v>
          </cell>
          <cell r="D2479" t="str">
            <v>GRUA ASCENCIONAL, LANÇA DE 30 M, CAPACIDADE DE 1,0 T A 30 M, ALTURA ATÉ 39 M MANUTENÇÃO. AF_05/2023</v>
          </cell>
          <cell r="E2479" t="str">
            <v>H</v>
          </cell>
          <cell r="F2479">
            <v>25.92</v>
          </cell>
        </row>
        <row r="2480">
          <cell r="A2480" t="str">
            <v>SINAPI 93271</v>
          </cell>
          <cell r="D2480" t="str">
            <v>GRUA ASCENCIONAL, LANÇA DE 30 M, CAPACIDADE DE 1,0 T A 30 M, ALTURA ATÉ 39 M MATERIAIS NA OPERAÇÃO. AF_05/2023</v>
          </cell>
          <cell r="E2480" t="str">
            <v>H</v>
          </cell>
          <cell r="F2480">
            <v>10.28</v>
          </cell>
        </row>
        <row r="2481">
          <cell r="A2481" t="str">
            <v>SINAPI 95208</v>
          </cell>
          <cell r="D2481" t="str">
            <v>GRUA ASCENCIONAL, LANÇA DE 42 M, CAPACIDADE DE 1,5 T A 30 M, ALTURA ATÉ 39 M DEPRECIAÇÃO. AF_05/2023</v>
          </cell>
          <cell r="E2481" t="str">
            <v>H</v>
          </cell>
          <cell r="F2481">
            <v>53.71</v>
          </cell>
        </row>
        <row r="2482">
          <cell r="A2482" t="str">
            <v>SINAPI 83761</v>
          </cell>
          <cell r="D2482" t="str">
            <v>GRUPO DE SOLDAGEM COM GERADOR A DIESEL 60 CV PARA SOLDA ELÉTRICA, SOBRE 04 RODAS, COM MOTOR 4 CILINDROS 600 A - DEPRECIAÇÃO. AF_02/2016</v>
          </cell>
          <cell r="E2482" t="str">
            <v>H</v>
          </cell>
          <cell r="F2482">
            <v>10.56</v>
          </cell>
        </row>
        <row r="2483">
          <cell r="A2483" t="str">
            <v>SINAPI 83764</v>
          </cell>
          <cell r="D2483" t="str">
            <v>GRUPO DE SOLDAGEM COM GERADOR A DIESEL 60 CV PARA SOLDA ELÉTRICA, SOBRE 04 RODAS, COM MOTOR 4 CILINDROS 600 A - JUROS. AF_02/2016</v>
          </cell>
          <cell r="E2483" t="str">
            <v>H</v>
          </cell>
          <cell r="F2483">
            <v>3.72</v>
          </cell>
        </row>
        <row r="2484">
          <cell r="A2484" t="str">
            <v>SINAPI 83762</v>
          </cell>
          <cell r="D2484" t="str">
            <v>GRUPO DE SOLDAGEM COM GERADOR A DIESEL 60 CV PARA SOLDA ELÉTRICA, SOBRE 04 RODAS, COM MOTOR 4 CILINDROS 600 A - MANUTENÇÃO. AF_02/2016</v>
          </cell>
          <cell r="E2484" t="str">
            <v>H</v>
          </cell>
          <cell r="F2484">
            <v>9.43</v>
          </cell>
        </row>
        <row r="2485">
          <cell r="A2485" t="str">
            <v>SINAPI 83763</v>
          </cell>
          <cell r="D2485" t="str">
            <v>GRUPO DE SOLDAGEM COM GERADOR A DIESEL 60 CV PARA SOLDA ELÉTRICA, SOBRE 04 RODAS, COM MOTOR 4 CILINDROS 600 A - MATERIAIS NA OPERAÇÃO. AF_02/2016</v>
          </cell>
          <cell r="E2485" t="str">
            <v>H</v>
          </cell>
          <cell r="F2485">
            <v>48.99</v>
          </cell>
        </row>
        <row r="2486">
          <cell r="A2486" t="str">
            <v>SINAPI 95874</v>
          </cell>
          <cell r="D2486" t="str">
            <v>GRUPO GERADOR COM CARENAGEM, MOTOR DIESEL POTÊNCIA STANDART ENTRE 250 E 260 KVA - DEPRECIAÇÃO. AF_12/2016</v>
          </cell>
          <cell r="E2486" t="str">
            <v>H</v>
          </cell>
          <cell r="F2486">
            <v>11.28</v>
          </cell>
        </row>
        <row r="2487">
          <cell r="A2487" t="str">
            <v>SINAPI 95869</v>
          </cell>
          <cell r="D2487" t="str">
            <v>GRUPO GERADOR COM CARENAGEM, MOTOR DIESEL POTÊNCIA STANDART ENTRE 250 E 260 KVA - JUROS. AF_12/2016</v>
          </cell>
          <cell r="E2487" t="str">
            <v>H</v>
          </cell>
          <cell r="F2487">
            <v>3.97</v>
          </cell>
        </row>
        <row r="2488">
          <cell r="A2488" t="str">
            <v>SINAPI 95870</v>
          </cell>
          <cell r="D2488" t="str">
            <v>GRUPO GERADOR COM CARENAGEM, MOTOR DIESEL POTÊNCIA STANDART ENTRE 250 E 260 KVA - MANUTENÇÃO. AF_12/2016</v>
          </cell>
          <cell r="E2488" t="str">
            <v>H</v>
          </cell>
          <cell r="F2488">
            <v>10.07</v>
          </cell>
        </row>
        <row r="2489">
          <cell r="A2489" t="str">
            <v>SINAPI 95871</v>
          </cell>
          <cell r="D2489" t="str">
            <v>GRUPO GERADOR COM CARENAGEM, MOTOR DIESEL POTÊNCIA STANDART ENTRE 250 E 260 KVA - MATERIAIS NA OPERAÇÃO. AF_12/2016</v>
          </cell>
          <cell r="E2489" t="str">
            <v>H</v>
          </cell>
          <cell r="F2489">
            <v>266.52999999999997</v>
          </cell>
        </row>
        <row r="2490">
          <cell r="A2490" t="str">
            <v>SINAPI 104684</v>
          </cell>
          <cell r="D2490" t="str">
            <v>GRUPO GERADOR DIESEL, COM CARENAGEM, POTÊNCIA STANDART ENTRE 400 E 460 KVA, VELOCIDADE DE 1800 RPM, FREQUÊNCIA DE 60 HZ - DEPRECIAÇÃO. AF_05/2023</v>
          </cell>
          <cell r="E2490" t="str">
            <v>H</v>
          </cell>
          <cell r="F2490">
            <v>0</v>
          </cell>
        </row>
        <row r="2491">
          <cell r="A2491" t="str">
            <v>SINAPI 104685</v>
          </cell>
          <cell r="D2491" t="str">
            <v>GRUPO GERADOR DIESEL, COM CARENAGEM, POTÊNCIA STANDART ENTRE 400 E 460 KVA, VELOCIDADE DE 1800 RPM, FREQUÊNCIA DE 60 HZ - JUROS. AF_05/2023</v>
          </cell>
          <cell r="E2491" t="str">
            <v>H</v>
          </cell>
          <cell r="F2491">
            <v>0</v>
          </cell>
        </row>
        <row r="2492">
          <cell r="A2492" t="str">
            <v>SINAPI 104686</v>
          </cell>
          <cell r="D2492" t="str">
            <v>GRUPO GERADOR DIESEL, COM CARENAGEM, POTÊNCIA STANDART ENTRE 400 E 460 KVA, VELOCIDADE DE 1800 RPM, FREQUÊNCIA DE 60 HZ - MANUTENÇÃO. AF_05/2023</v>
          </cell>
          <cell r="E2492" t="str">
            <v>H</v>
          </cell>
          <cell r="F2492">
            <v>0</v>
          </cell>
        </row>
        <row r="2493">
          <cell r="A2493" t="str">
            <v>SINAPI 104687</v>
          </cell>
          <cell r="D2493" t="str">
            <v>GRUPO GERADOR DIESEL, COM CARENAGEM, POTÊNCIA STANDART ENTRE 400 E 460 KVA, VELOCIDADE DE 1800 RPM, FREQUÊNCIA DE 60 HZ - MATERIAIS NA OPERAÇÃO. AF_05/2023</v>
          </cell>
          <cell r="E2493" t="str">
            <v>H</v>
          </cell>
          <cell r="F2493">
            <v>438.7</v>
          </cell>
        </row>
        <row r="2494">
          <cell r="A2494" t="str">
            <v>SINAPI 73303</v>
          </cell>
          <cell r="D2494" t="str">
            <v>GRUPO GERADOR ESTACIONÁRIO, MOTOR DIESEL POTÊNCIA 170 KVA - DEPRECIAÇÃO. AF_02/2016</v>
          </cell>
          <cell r="E2494" t="str">
            <v>H</v>
          </cell>
          <cell r="F2494">
            <v>7.93</v>
          </cell>
        </row>
        <row r="2495">
          <cell r="A2495" t="str">
            <v>SINAPI 93235</v>
          </cell>
          <cell r="D2495" t="str">
            <v>GRUPO GERADOR ESTACIONÁRIO, MOTOR DIESEL POTÊNCIA 170 KVA - JUROS. AF_02/2016</v>
          </cell>
          <cell r="E2495" t="str">
            <v>H</v>
          </cell>
          <cell r="F2495">
            <v>2.79</v>
          </cell>
        </row>
        <row r="2496">
          <cell r="A2496" t="str">
            <v>SINAPI 73307</v>
          </cell>
          <cell r="D2496" t="str">
            <v>GRUPO GERADOR ESTACIONÁRIO, MOTOR DIESEL POTÊNCIA 170 KVA - MANUTENÇÃO. AF_02/2016</v>
          </cell>
          <cell r="E2496" t="str">
            <v>H</v>
          </cell>
          <cell r="F2496">
            <v>7.07</v>
          </cell>
        </row>
        <row r="2497">
          <cell r="A2497" t="str">
            <v>SINAPI 73311</v>
          </cell>
          <cell r="D2497" t="str">
            <v>GRUPO GERADOR ESTACIONÁRIO, MOTOR DIESEL POTÊNCIA 170 KVA - MATERIAIS NA OPERAÇÃO. AF_02/2016</v>
          </cell>
          <cell r="E2497" t="str">
            <v>H</v>
          </cell>
          <cell r="F2497">
            <v>173.85</v>
          </cell>
        </row>
        <row r="2498">
          <cell r="A2498" t="str">
            <v>SINAPI 93423</v>
          </cell>
          <cell r="D2498" t="str">
            <v>GRUPO GERADOR ESTACIONÁRIO, POTÊNCIA 150 KVA, MOTOR A DIESEL- DEPRECIAÇÃO. AF_03/2016</v>
          </cell>
          <cell r="E2498" t="str">
            <v>H</v>
          </cell>
          <cell r="F2498">
            <v>7.06</v>
          </cell>
        </row>
        <row r="2499">
          <cell r="A2499" t="str">
            <v>SINAPI 93424</v>
          </cell>
          <cell r="D2499" t="str">
            <v>GRUPO GERADOR ESTACIONÁRIO, POTÊNCIA 150 KVA, MOTOR A DIESEL- JUROS. AF_03/2016</v>
          </cell>
          <cell r="E2499" t="str">
            <v>H</v>
          </cell>
          <cell r="F2499">
            <v>2.48</v>
          </cell>
        </row>
        <row r="2500">
          <cell r="A2500" t="str">
            <v>SINAPI 93425</v>
          </cell>
          <cell r="D2500" t="str">
            <v>GRUPO GERADOR ESTACIONÁRIO, POTÊNCIA 150 KVA, MOTOR A DIESEL- MANUTENÇÃO. AF_03/2016</v>
          </cell>
          <cell r="E2500" t="str">
            <v>H</v>
          </cell>
          <cell r="F2500">
            <v>6.3</v>
          </cell>
        </row>
        <row r="2501">
          <cell r="A2501" t="str">
            <v>SINAPI 93426</v>
          </cell>
          <cell r="D2501" t="str">
            <v>GRUPO GERADOR ESTACIONÁRIO, POTÊNCIA 150 KVA, MOTOR A DIESEL- MATERIAIS NA OPERAÇÃO. AF_03/2016</v>
          </cell>
          <cell r="E2501" t="str">
            <v>H</v>
          </cell>
          <cell r="F2501">
            <v>156.44999999999999</v>
          </cell>
        </row>
        <row r="2502">
          <cell r="A2502" t="str">
            <v>SINAPI 93417</v>
          </cell>
          <cell r="D2502" t="str">
            <v>GRUPO GERADOR REBOCÁVEL, POTÊNCIA 66 KVA, MOTOR A DIESEL - DEPRECIAÇÃO. AF_03/2016</v>
          </cell>
          <cell r="E2502" t="str">
            <v>H</v>
          </cell>
          <cell r="F2502">
            <v>4.9800000000000004</v>
          </cell>
        </row>
        <row r="2503">
          <cell r="A2503" t="str">
            <v>SINAPI 93418</v>
          </cell>
          <cell r="D2503" t="str">
            <v>GRUPO GERADOR REBOCÁVEL, POTÊNCIA 66 KVA, MOTOR A DIESEL - JUROS. AF_03/2016</v>
          </cell>
          <cell r="E2503" t="str">
            <v>H</v>
          </cell>
          <cell r="F2503">
            <v>1.75</v>
          </cell>
        </row>
        <row r="2504">
          <cell r="A2504" t="str">
            <v>SINAPI 93419</v>
          </cell>
          <cell r="D2504" t="str">
            <v>GRUPO GERADOR REBOCÁVEL, POTÊNCIA 66 KVA, MOTOR A DIESEL - MANUTENÇÃO. AF_03/2016</v>
          </cell>
          <cell r="E2504" t="str">
            <v>H</v>
          </cell>
          <cell r="F2504">
            <v>4.45</v>
          </cell>
        </row>
        <row r="2505">
          <cell r="A2505" t="str">
            <v>SINAPI 93420</v>
          </cell>
          <cell r="D2505" t="str">
            <v>GRUPO GERADOR REBOCÁVEL, POTÊNCIA 66 KVA, MOTOR A DIESEL - MATERIAIS NA OPERAÇÃO. AF_03/2016</v>
          </cell>
          <cell r="E2505" t="str">
            <v>H</v>
          </cell>
          <cell r="F2505">
            <v>65.459999999999994</v>
          </cell>
        </row>
        <row r="2506">
          <cell r="A2506" t="str">
            <v>SINAPI 93277</v>
          </cell>
          <cell r="D2506" t="str">
            <v>GUINCHO ELÉTRICO DE COLUNA, CAPACIDADE 400 KG, COM MOTO FREIO, MOTOR TRIFÁSICO DE 1,25 CV - DEPRECIAÇÃO. AF_03/2016</v>
          </cell>
          <cell r="E2506" t="str">
            <v>H</v>
          </cell>
          <cell r="F2506">
            <v>0.23</v>
          </cell>
        </row>
        <row r="2507">
          <cell r="A2507" t="str">
            <v>SINAPI 93278</v>
          </cell>
          <cell r="D2507" t="str">
            <v>GUINCHO ELÉTRICO DE COLUNA, CAPACIDADE 400 KG, COM MOTO FREIO, MOTOR TRIFÁSICO DE 1,25 CV - JUROS. AF_03/2016</v>
          </cell>
          <cell r="E2507" t="str">
            <v>H</v>
          </cell>
          <cell r="F2507">
            <v>0.05</v>
          </cell>
        </row>
        <row r="2508">
          <cell r="A2508" t="str">
            <v>SINAPI 93279</v>
          </cell>
          <cell r="D2508" t="str">
            <v>GUINCHO ELÉTRICO DE COLUNA, CAPACIDADE 400 KG, COM MOTO FREIO, MOTOR TRIFÁSICO DE 1,25 CV - MANUTENÇÃO. AF_03/2016</v>
          </cell>
          <cell r="E2508" t="str">
            <v>H</v>
          </cell>
          <cell r="F2508">
            <v>0.21</v>
          </cell>
        </row>
        <row r="2509">
          <cell r="A2509" t="str">
            <v>SINAPI 93280</v>
          </cell>
          <cell r="D2509" t="str">
            <v>GUINCHO ELÉTRICO DE COLUNA, CAPACIDADE 400 KG, COM MOTO FREIO, MOTOR TRIFÁSICO DE 1,25 CV - MATERIAIS NA OPERAÇÃO. AF_03/2016</v>
          </cell>
          <cell r="E2509" t="str">
            <v>H</v>
          </cell>
          <cell r="F2509">
            <v>0.85</v>
          </cell>
        </row>
        <row r="2510">
          <cell r="A2510" t="str">
            <v>SINAPI 104909</v>
          </cell>
          <cell r="D2510" t="str">
            <v>GUINDASTE DERRICK, LANÇA DE *20* M, CARGA MÁXIMA 10T, POTÊNCIA 45 KW - DEPRECIAÇÃO. AF_01/2024</v>
          </cell>
          <cell r="E2510" t="str">
            <v>H</v>
          </cell>
          <cell r="F2510">
            <v>0</v>
          </cell>
        </row>
        <row r="2511">
          <cell r="A2511" t="str">
            <v>SINAPI 104910</v>
          </cell>
          <cell r="D2511" t="str">
            <v>GUINDASTE DERRICK, LANÇA DE *20* M, CARGA MÁXIMA 10T, POTÊNCIA 45 KW - JUROS. AF_01/2024</v>
          </cell>
          <cell r="E2511" t="str">
            <v>H</v>
          </cell>
          <cell r="F2511">
            <v>0</v>
          </cell>
        </row>
        <row r="2512">
          <cell r="A2512" t="str">
            <v>SINAPI 104911</v>
          </cell>
          <cell r="D2512" t="str">
            <v>GUINDASTE DERRICK, LANÇA DE *20* M, CARGA MÁXIMA 10T, POTÊNCIA 45 KW - MANUTENÇÃO. AF_01/2024</v>
          </cell>
          <cell r="E2512" t="str">
            <v>H</v>
          </cell>
          <cell r="F2512">
            <v>0</v>
          </cell>
        </row>
        <row r="2513">
          <cell r="A2513" t="str">
            <v>SINAPI 104912</v>
          </cell>
          <cell r="D2513" t="str">
            <v>GUINDASTE DERRICK, LANÇA DE *20* M, CARGA MÁXIMA 10T, POTÊNCIA 45 KW - MATERIAIS NA OPERAÇÃO. AF_01/2024</v>
          </cell>
          <cell r="E2513" t="str">
            <v>H</v>
          </cell>
          <cell r="F2513">
            <v>42.07</v>
          </cell>
        </row>
        <row r="2514">
          <cell r="A2514" t="str">
            <v>SINAPI 102840</v>
          </cell>
          <cell r="D2514" t="str">
            <v>GUINDASTE HIDRAULICO AUTOPROPELIDO, COM LANÇA TRELIÇADA 40 M, CAPACIDADE MÁXIMA 75 T, EQUIPADO COM CLAMSHELL - DEPRECIAÇÃO. AF_04/2019</v>
          </cell>
          <cell r="E2514" t="str">
            <v>H</v>
          </cell>
          <cell r="F2514">
            <v>0</v>
          </cell>
        </row>
        <row r="2515">
          <cell r="A2515" t="str">
            <v>SINAPI 102841</v>
          </cell>
          <cell r="D2515" t="str">
            <v>GUINDASTE HIDRAULICO AUTOPROPELIDO, COM LANÇA TRELIÇADA 40 M, CAPACIDADE MÁXIMA 75 T, EQUIPADO COM CLAMSHELL - JUROS. AF_04/2019</v>
          </cell>
          <cell r="E2515" t="str">
            <v>H</v>
          </cell>
          <cell r="F2515">
            <v>0</v>
          </cell>
        </row>
        <row r="2516">
          <cell r="A2516" t="str">
            <v>SINAPI 102842</v>
          </cell>
          <cell r="D2516" t="str">
            <v>GUINDASTE HIDRAULICO AUTOPROPELIDO, COM LANÇA TRELIÇADA 40 M, CAPACIDADE MÁXIMA 75 T, EQUIPADO COM CLAMSHELL - MANUTENÇÃO. AF_04/2019</v>
          </cell>
          <cell r="E2516" t="str">
            <v>H</v>
          </cell>
          <cell r="F2516">
            <v>0</v>
          </cell>
        </row>
        <row r="2517">
          <cell r="A2517" t="str">
            <v>SINAPI 102843</v>
          </cell>
          <cell r="D2517" t="str">
            <v>GUINDASTE HIDRAULICO AUTOPROPELIDO, COM LANÇA TRELIÇADA 40 M, CAPACIDADE MÁXIMA 75 T, EQUIPADO COM CLAMSHELL - MATERIAIS NA OPERAÇÃO. AF_04/2019</v>
          </cell>
          <cell r="E2517" t="str">
            <v>H</v>
          </cell>
          <cell r="F2517">
            <v>131.4</v>
          </cell>
        </row>
        <row r="2518">
          <cell r="A2518" t="str">
            <v>SINAPI 89267</v>
          </cell>
          <cell r="D2518" t="str">
            <v>GUINDASTE HIDRÁULICO AUTOPROPELIDO, COM LANÇA TELESCÓPICA 28,80 M, CAPACIDADE MÁXIMA 30 T, POTÊNCIA 97 KW, TRAÇÃO 4 X 4 - DEPRECIAÇÃO. AF_11/2014</v>
          </cell>
          <cell r="E2518" t="str">
            <v>H</v>
          </cell>
          <cell r="F2518">
            <v>51.81</v>
          </cell>
        </row>
        <row r="2519">
          <cell r="A2519" t="str">
            <v>SINAPI 89269</v>
          </cell>
          <cell r="D2519" t="str">
            <v>GUINDASTE HIDRÁULICO AUTOPROPELIDO, COM LANÇA TELESCÓPICA 28,80 M, CAPACIDADE MÁXIMA 30 T, POTÊNCIA 97 KW, TRAÇÃO 4 X 4 - IMPOSTOS E SEGUROS. AF_11/2014</v>
          </cell>
          <cell r="E2519" t="str">
            <v>H</v>
          </cell>
          <cell r="F2519">
            <v>7.38</v>
          </cell>
        </row>
        <row r="2520">
          <cell r="A2520" t="str">
            <v>SINAPI 89268</v>
          </cell>
          <cell r="D2520" t="str">
            <v>GUINDASTE HIDRÁULICO AUTOPROPELIDO, COM LANÇA TELESCÓPICA 28,80 M, CAPACIDADE MÁXIMA 30 T, POTÊNCIA 97 KW, TRAÇÃO 4 X 4 - JUROS. AF_11/2014</v>
          </cell>
          <cell r="E2520" t="str">
            <v>H</v>
          </cell>
          <cell r="F2520">
            <v>18.260000000000002</v>
          </cell>
        </row>
        <row r="2521">
          <cell r="A2521" t="str">
            <v>SINAPI 89270</v>
          </cell>
          <cell r="D2521" t="str">
            <v>GUINDASTE HIDRÁULICO AUTOPROPELIDO, COM LANÇA TELESCÓPICA 28,80 M, CAPACIDADE MÁXIMA 30 T, POTÊNCIA 97 KW, TRAÇÃO 4 X 4 - MANUTENÇÃO. AF_11/2014</v>
          </cell>
          <cell r="E2521" t="str">
            <v>H</v>
          </cell>
          <cell r="F2521">
            <v>83.29</v>
          </cell>
        </row>
        <row r="2522">
          <cell r="A2522" t="str">
            <v>SINAPI 89271</v>
          </cell>
          <cell r="D2522" t="str">
            <v>GUINDASTE HIDRÁULICO AUTOPROPELIDO, COM LANÇA TELESCÓPICA 28,80 M, CAPACIDADE MÁXIMA 30 T, POTÊNCIA 97 KW, TRAÇÃO 4 X 4 - MATERIAIS NA OPERAÇÃO. AF_11/2014</v>
          </cell>
          <cell r="E2522" t="str">
            <v>H</v>
          </cell>
          <cell r="F2522">
            <v>28.32</v>
          </cell>
        </row>
        <row r="2523">
          <cell r="A2523" t="str">
            <v>SINAPI 93283</v>
          </cell>
          <cell r="D2523" t="str">
            <v>GUINDASTE HIDRÁULICO AUTOPROPELIDO, COM LANÇA TELESCÓPICA 40 M, CAPACIDADE MÁXIMA 60 T, POTÊNCIA 260 KW - DEPRECIAÇÃO. AF_03/2016</v>
          </cell>
          <cell r="E2523" t="str">
            <v>H</v>
          </cell>
          <cell r="F2523">
            <v>99.64</v>
          </cell>
        </row>
        <row r="2524">
          <cell r="A2524" t="str">
            <v>SINAPI 93296</v>
          </cell>
          <cell r="D2524" t="str">
            <v>GUINDASTE HIDRÁULICO AUTOPROPELIDO, COM LANÇA TELESCÓPICA 40 M, CAPACIDADE MÁXIMA 60 T, POTÊNCIA 260 KW - IMPOSTOS E SEGUROS. AF_03/2016</v>
          </cell>
          <cell r="E2524" t="str">
            <v>H</v>
          </cell>
          <cell r="F2524">
            <v>14.19</v>
          </cell>
        </row>
        <row r="2525">
          <cell r="A2525" t="str">
            <v>SINAPI 93284</v>
          </cell>
          <cell r="D2525" t="str">
            <v>GUINDASTE HIDRÁULICO AUTOPROPELIDO, COM LANÇA TELESCÓPICA 40 M, CAPACIDADE MÁXIMA 60 T, POTÊNCIA 260 KW - JUROS. AF_03/2016</v>
          </cell>
          <cell r="E2525" t="str">
            <v>H</v>
          </cell>
          <cell r="F2525">
            <v>35.119999999999997</v>
          </cell>
        </row>
        <row r="2526">
          <cell r="A2526" t="str">
            <v>SINAPI 93285</v>
          </cell>
          <cell r="D2526" t="str">
            <v>GUINDASTE HIDRÁULICO AUTOPROPELIDO, COM LANÇA TELESCÓPICA 40 M, CAPACIDADE MÁXIMA 60 T, POTÊNCIA 260 KW - MANUTENÇÃO. AF_03/2016</v>
          </cell>
          <cell r="E2526" t="str">
            <v>H</v>
          </cell>
          <cell r="F2526">
            <v>160.16999999999999</v>
          </cell>
        </row>
        <row r="2527">
          <cell r="A2527" t="str">
            <v>SINAPI 93286</v>
          </cell>
          <cell r="D2527" t="str">
            <v>GUINDASTE HIDRÁULICO AUTOPROPELIDO, COM LANÇA TELESCÓPICA 40 M, CAPACIDADE MÁXIMA 60 T, POTÊNCIA 260 KW - MATERIAIS NA OPERAÇÃO. AF_03/2016</v>
          </cell>
          <cell r="E2527" t="str">
            <v>H</v>
          </cell>
          <cell r="F2527">
            <v>14.3</v>
          </cell>
        </row>
        <row r="2528">
          <cell r="A2528" t="str">
            <v>SINAPI 104706</v>
          </cell>
          <cell r="D2528" t="str">
            <v>GUINDASTE HIDRÁULICO AUTOPROPELIDO, COM LANÇA TRELICADA 41 M, CAPACIDADE MÁXIMA DE ELEVAÇÃO 43 T, POTÊNCIA 230 KW, EQUIPADO COM CAÇAMBA DE ARRASTO (DRAGLINE) DE 0,76 M3 - DEPRECIAÇÃO. AF_06/2023</v>
          </cell>
          <cell r="E2528" t="str">
            <v>H</v>
          </cell>
          <cell r="F2528">
            <v>0</v>
          </cell>
        </row>
        <row r="2529">
          <cell r="A2529" t="str">
            <v>SINAPI 104707</v>
          </cell>
          <cell r="D2529" t="str">
            <v>GUINDASTE HIDRÁULICO AUTOPROPELIDO, COM LANÇA TRELICADA 41 M, CAPACIDADE MÁXIMA DE ELEVAÇÃO 43 T, POTÊNCIA 230 KW, EQUIPADO COM CAÇAMBA DE ARRASTO (DRAGLINE) DE 0,76 M3 - JUROS. AF_06/2023</v>
          </cell>
          <cell r="E2529" t="str">
            <v>H</v>
          </cell>
          <cell r="F2529">
            <v>0</v>
          </cell>
        </row>
        <row r="2530">
          <cell r="A2530" t="str">
            <v>SINAPI 104708</v>
          </cell>
          <cell r="D2530" t="str">
            <v>GUINDASTE HIDRÁULICO AUTOPROPELIDO, COM LANÇA TRELICADA 41 M, CAPACIDADE MÁXIMA DE ELEVAÇÃO 43 T, POTÊNCIA 230 KW, EQUIPADO COM CAÇAMBA DE ARRASTO (DRAGLINE) DE 0,76 M3 - MANUTENÇÃO. AF_06/2023</v>
          </cell>
          <cell r="E2530" t="str">
            <v>H</v>
          </cell>
          <cell r="F2530">
            <v>0</v>
          </cell>
        </row>
        <row r="2531">
          <cell r="A2531" t="str">
            <v>SINAPI 104709</v>
          </cell>
          <cell r="D2531" t="str">
            <v>GUINDASTE HIDRÁULICO AUTOPROPELIDO, COM LANÇA TRELICADA 41 M, CAPACIDADE MÁXIMA DE ELEVAÇÃO 43 T, POTÊNCIA 230 KW, EQUIPADO COM CAÇAMBA DE ARRASTO (DRAGLINE) DE 0,76 M3 - MATERIAIS NA OPERAÇÃO. AF_06/2023</v>
          </cell>
          <cell r="E2531" t="str">
            <v>H</v>
          </cell>
          <cell r="F2531">
            <v>1141.72</v>
          </cell>
        </row>
        <row r="2532">
          <cell r="A2532" t="str">
            <v>SINAPI 104903</v>
          </cell>
          <cell r="D2532" t="str">
            <v>GUINDASTE HIDRÁULICO RODOVIÁRIO, LANCA TELESCÓPICA DE *50+20* M, CAPACIDADE MÁXIMA DE 90T, 4 EIXOS, POTÊNCIA 330 KW, MOTOR DIESEL - DEPRECIAÇÃO. AF_01/2024</v>
          </cell>
          <cell r="E2532" t="str">
            <v>H</v>
          </cell>
          <cell r="F2532">
            <v>0</v>
          </cell>
        </row>
        <row r="2533">
          <cell r="A2533" t="str">
            <v>SINAPI 104904</v>
          </cell>
          <cell r="D2533" t="str">
            <v>GUINDASTE HIDRÁULICO RODOVIÁRIO, LANCA TELESCÓPICA DE *50+20* M, CAPACIDADE MÁXIMA DE 90T, 4 EIXOS, POTÊNCIA 330 KW, MOTOR DIESEL - JUROS. AF_01/2024</v>
          </cell>
          <cell r="E2533" t="str">
            <v>H</v>
          </cell>
          <cell r="F2533">
            <v>0</v>
          </cell>
        </row>
        <row r="2534">
          <cell r="A2534" t="str">
            <v>SINAPI 104905</v>
          </cell>
          <cell r="D2534" t="str">
            <v>GUINDASTE HIDRÁULICO RODOVIÁRIO, LANCA TELESCÓPICA DE *50+20* M, CAPACIDADE MÁXIMA DE 90T, 4 EIXOS, POTÊNCIA 330 KW, MOTOR DIESEL - MANUTENÇÃO. AF_01/2024</v>
          </cell>
          <cell r="E2534" t="str">
            <v>H</v>
          </cell>
          <cell r="F2534">
            <v>0</v>
          </cell>
        </row>
        <row r="2535">
          <cell r="A2535" t="str">
            <v>SINAPI 104906</v>
          </cell>
          <cell r="D2535" t="str">
            <v>GUINDASTE HIDRÁULICO RODOVIÁRIO, LANCA TELESCÓPICA DE *50+20* M, CAPACIDADE MÁXIMA DE 90T, 4 EIXOS, POTÊNCIA 330 KW, MOTOR DIESEL - MATERIAIS NA OPERAÇÃO. AF_01/2024</v>
          </cell>
          <cell r="E2535" t="str">
            <v>H</v>
          </cell>
          <cell r="F2535">
            <v>96.36</v>
          </cell>
        </row>
        <row r="2536">
          <cell r="A2536" t="str">
            <v>SINAPI 102846</v>
          </cell>
          <cell r="D2536" t="str">
            <v>GUINDASTE SOBRE ESTEIRAS, COM LANÇA TRELIÇADA 40 M, CAPACIDADE MÁXIMA 75 T - DEPRECIAÇÃO. AF_04/2019</v>
          </cell>
          <cell r="E2536" t="str">
            <v>H</v>
          </cell>
          <cell r="F2536">
            <v>0</v>
          </cell>
        </row>
        <row r="2537">
          <cell r="A2537" t="str">
            <v>SINAPI 102847</v>
          </cell>
          <cell r="D2537" t="str">
            <v>GUINDASTE SOBRE ESTEIRAS, COM LANÇA TRELIÇADA 40 M, CAPACIDADE MÁXIMA 75 T - JUROS. AF_04/2019</v>
          </cell>
          <cell r="E2537" t="str">
            <v>H</v>
          </cell>
          <cell r="F2537">
            <v>0</v>
          </cell>
        </row>
        <row r="2538">
          <cell r="A2538" t="str">
            <v>SINAPI 102848</v>
          </cell>
          <cell r="D2538" t="str">
            <v>GUINDASTE SOBRE ESTEIRAS, COM LANÇA TRELIÇADA 40 M, CAPACIDADE MÁXIMA 75 T - MANUTENÇÃO. AF_04/2019</v>
          </cell>
          <cell r="E2538" t="str">
            <v>H</v>
          </cell>
          <cell r="F2538">
            <v>0</v>
          </cell>
        </row>
        <row r="2539">
          <cell r="A2539" t="str">
            <v>SINAPI 102849</v>
          </cell>
          <cell r="D2539" t="str">
            <v>GUINDASTE SOBRE ESTEIRAS, COM LANÇA TRELIÇADA 40 M, CAPACIDADE MÁXIMA 75 T - MATERIAIS NA OPERAÇÃO. AF_04/2019</v>
          </cell>
          <cell r="E2539" t="str">
            <v>H</v>
          </cell>
          <cell r="F2539">
            <v>64.239999999999995</v>
          </cell>
        </row>
        <row r="2540">
          <cell r="A2540" t="str">
            <v>SINAPI 102852</v>
          </cell>
          <cell r="D2540" t="str">
            <v>GUINDASTE SOBRE ESTEIRAS, COM LANÇA TRELIÇADA 40 M, CAPACIDADE MÁXIMA 75 T, EQUIPADO COM CLAMSHELL - DEPRECIAÇÃO. AF_04/2019</v>
          </cell>
          <cell r="E2540" t="str">
            <v>H</v>
          </cell>
          <cell r="F2540">
            <v>0</v>
          </cell>
        </row>
        <row r="2541">
          <cell r="A2541" t="str">
            <v>SINAPI 102853</v>
          </cell>
          <cell r="D2541" t="str">
            <v>GUINDASTE SOBRE ESTEIRAS, COM LANÇA TRELIÇADA 40 M, CAPACIDADE MÁXIMA 75 T, EQUIPADO COM CLAMSHELL - JUROS. AF_04/2019</v>
          </cell>
          <cell r="E2541" t="str">
            <v>H</v>
          </cell>
          <cell r="F2541">
            <v>0</v>
          </cell>
        </row>
        <row r="2542">
          <cell r="A2542" t="str">
            <v>SINAPI 102854</v>
          </cell>
          <cell r="D2542" t="str">
            <v>GUINDASTE SOBRE ESTEIRAS, COM LANÇA TRELIÇADA 40 M, CAPACIDADE MÁXIMA 75 T, EQUIPADO COM CLAMSHELL - MANUTENÇÃO. AF_04/2019</v>
          </cell>
          <cell r="E2542" t="str">
            <v>H</v>
          </cell>
          <cell r="F2542">
            <v>0</v>
          </cell>
        </row>
        <row r="2543">
          <cell r="A2543" t="str">
            <v>SINAPI 102855</v>
          </cell>
          <cell r="D2543" t="str">
            <v>GUINDASTE SOBRE ESTEIRAS, COM LANÇA TRELIÇADA 40 M, CAPACIDADE MÁXIMA 75 T, EQUIPADO COM CLAMSHELL - MATERIAIS NA OPERAÇÃO. AF_04/2019</v>
          </cell>
          <cell r="E2543" t="str">
            <v>H</v>
          </cell>
          <cell r="F2543">
            <v>64.239999999999995</v>
          </cell>
        </row>
        <row r="2544">
          <cell r="A2544" t="str">
            <v>SINAPI 106242</v>
          </cell>
          <cell r="D2544" t="str">
            <v>GUINDAUTO HIDRÁULICO, CAPACIDADE MÁXIMA DE CARGA 14340 KG, MOMENTO MÁXIMO DE CARGA 42,3 TM, ALCANCE MÁXIMO HORIZONTAL16,80 M, INCLUSIVE CAMINHÃO TOCO PBT 23.000 KG, POTÊNCIA DE 256 CV - DEPRECIAÇÃO. AF_10/2025</v>
          </cell>
          <cell r="E2544" t="str">
            <v>H</v>
          </cell>
          <cell r="F2544">
            <v>45.45</v>
          </cell>
        </row>
        <row r="2545">
          <cell r="A2545" t="str">
            <v>SINAPI 106245</v>
          </cell>
          <cell r="D2545" t="str">
            <v>GUINDAUTO HIDRÁULICO, CAPACIDADE MÁXIMA DE CARGA 14340 KG, MOMENTO MÁXIMO DE CARGA 42,3 TM, ALCANCE MÁXIMO HORIZONTAL16,80 M, INCLUSIVE CAMINHÃO TOCO PBT 23.000 KG, POTÊNCIA DE 256 CV - IMPOSTOS E SEGUROS. AF_10/2025</v>
          </cell>
          <cell r="E2545" t="str">
            <v>H</v>
          </cell>
          <cell r="F2545">
            <v>6.21</v>
          </cell>
        </row>
        <row r="2546">
          <cell r="A2546" t="str">
            <v>SINAPI 106243</v>
          </cell>
          <cell r="D2546" t="str">
            <v>GUINDAUTO HIDRÁULICO, CAPACIDADE MÁXIMA DE CARGA 14340 KG, MOMENTO MÁXIMO DE CARGA 42,3 TM, ALCANCE MÁXIMO HORIZONTAL16,80 M, INCLUSIVE CAMINHÃO TOCO PBT 23.000 KG, POTÊNCIA DE 256 CV - JUROS. AF_10/2025</v>
          </cell>
          <cell r="E2546" t="str">
            <v>H</v>
          </cell>
          <cell r="F2546">
            <v>15.33</v>
          </cell>
        </row>
        <row r="2547">
          <cell r="A2547" t="str">
            <v>SINAPI 106244</v>
          </cell>
          <cell r="D2547" t="str">
            <v>GUINDAUTO HIDRÁULICO, CAPACIDADE MÁXIMA DE CARGA 14340 KG, MOMENTO MÁXIMO DE CARGA 42,3 TM, ALCANCE MÁXIMO HORIZONTAL16,80 M, INCLUSIVE CAMINHÃO TOCO PBT 23.000 KG, POTÊNCIA DE 256 CV - MANUTENÇÃO. AF_10/2025</v>
          </cell>
          <cell r="E2547" t="str">
            <v>H</v>
          </cell>
          <cell r="F2547">
            <v>71.11</v>
          </cell>
        </row>
        <row r="2548">
          <cell r="A2548" t="str">
            <v>SINAPI 106246</v>
          </cell>
          <cell r="D2548" t="str">
            <v>GUINDAUTO HIDRÁULICO, CAPACIDADE MÁXIMA DE CARGA 14340 KG, MOMENTO MÁXIMO DE CARGA 42,3 TM, ALCANCE MÁXIMO HORIZONTAL16,80 M, INCLUSIVE CAMINHÃO TOCO PBT 23.000 KG, POTÊNCIA DE 256 CV - MATERIAIS NA OPERAÇÃO. AF_10/2025</v>
          </cell>
          <cell r="E2548" t="str">
            <v>H</v>
          </cell>
          <cell r="F2548">
            <v>154.05000000000001</v>
          </cell>
        </row>
        <row r="2549">
          <cell r="A2549" t="str">
            <v>SINAPI 93397</v>
          </cell>
          <cell r="D2549" t="str">
            <v>GUINDAUTO HIDRÁULICO, CAPACIDADE MÁXIMA DE CARGA 3300 KG, MOMENTO MÁXIMO DE CARGA 5,8 TM, ALCANCE MÁXIMO HORIZONTAL 7,60 M, INCLUSIVE CAMINHÃO TOCO PBT 16.000 KG, POTÊNCIA DE 189 CV - DEPRECIAÇÃO. AF_03/2016</v>
          </cell>
          <cell r="E2549" t="str">
            <v>H</v>
          </cell>
          <cell r="F2549">
            <v>24.78</v>
          </cell>
        </row>
        <row r="2550">
          <cell r="A2550" t="str">
            <v>SINAPI 93399</v>
          </cell>
          <cell r="D2550" t="str">
            <v>GUINDAUTO HIDRÁULICO, CAPACIDADE MÁXIMA DE CARGA 3300 KG, MOMENTO MÁXIMO DE CARGA 5,8 TM, ALCANCE MÁXIMO HORIZONTAL 7,60 M, INCLUSIVE CAMINHÃO TOCO PBT 16.000 KG, POTÊNCIA DE 189 CV - IMPOSTOS E SEGUROS. AF_03/2016</v>
          </cell>
          <cell r="E2550" t="str">
            <v>H</v>
          </cell>
          <cell r="F2550">
            <v>3.77</v>
          </cell>
        </row>
        <row r="2551">
          <cell r="A2551" t="str">
            <v>SINAPI 93398</v>
          </cell>
          <cell r="D2551" t="str">
            <v>GUINDAUTO HIDRÁULICO, CAPACIDADE MÁXIMA DE CARGA 3300 KG, MOMENTO MÁXIMO DE CARGA 5,8 TM, ALCANCE MÁXIMO HORIZONTAL 7,60 M, INCLUSIVE CAMINHÃO TOCO PBT 16.000 KG, POTÊNCIA DE 189 CV - JUROS. AF_03/2016</v>
          </cell>
          <cell r="E2551" t="str">
            <v>H</v>
          </cell>
          <cell r="F2551">
            <v>9.34</v>
          </cell>
        </row>
        <row r="2552">
          <cell r="A2552" t="str">
            <v>SINAPI 93400</v>
          </cell>
          <cell r="D2552" t="str">
            <v>GUINDAUTO HIDRÁULICO, CAPACIDADE MÁXIMA DE CARGA 3300 KG, MOMENTO MÁXIMO DE CARGA 5,8 TM, ALCANCE MÁXIMO HORIZONTAL 7,60 M, INCLUSIVE CAMINHÃO TOCO PBT 16.000 KG, POTÊNCIA DE 189 CV - MANUTENÇÃO. AF_03/2016</v>
          </cell>
          <cell r="E2552" t="str">
            <v>H</v>
          </cell>
          <cell r="F2552">
            <v>42.94</v>
          </cell>
        </row>
        <row r="2553">
          <cell r="A2553" t="str">
            <v>SINAPI 93401</v>
          </cell>
          <cell r="D2553" t="str">
            <v>GUINDAUTO HIDRÁULICO, CAPACIDADE MÁXIMA DE CARGA 3300 KG, MOMENTO MÁXIMO DE CARGA 5,8 TM, ALCANCE MÁXIMO HORIZONTAL 7,60 M, INCLUSIVE CAMINHÃO TOCO PBT 16.000 KG, POTÊNCIA DE 189 CV - MATERIAIS NA OPERAÇÃO. AF_03/2016</v>
          </cell>
          <cell r="E2553" t="str">
            <v>H</v>
          </cell>
          <cell r="F2553">
            <v>154.35</v>
          </cell>
        </row>
        <row r="2554">
          <cell r="A2554" t="str">
            <v>SINAPI 89259</v>
          </cell>
          <cell r="D2554" t="str">
            <v>GUINDAUTO HIDRÁULICO, CAPACIDADE MÁXIMA DE CARGA 6200 KG, MOMENTO MÁXIMO DE CARGA 11,7 TM, ALCANCE MÁXIMO HORIZONTAL 9,70 M, INCLUSIVE CAMINHÃO TOCO PBT 16.000 KG, POTÊNCIA DE 189 CV - DEPRECIAÇÃO. AF_06/2014</v>
          </cell>
          <cell r="E2554" t="str">
            <v>H</v>
          </cell>
          <cell r="F2554">
            <v>27.07</v>
          </cell>
        </row>
        <row r="2555">
          <cell r="A2555" t="str">
            <v>SINAPI 91466</v>
          </cell>
          <cell r="D2555" t="str">
            <v>GUINDAUTO HIDRÁULICO, CAPACIDADE MÁXIMA DE CARGA 6200 KG, MOMENTO MÁXIMO DE CARGA 11,7 TM, ALCANCE MÁXIMO HORIZONTAL 9,70 M, INCLUSIVE CAMINHÃO TOCO PBT 16.000 KG, POTÊNCIA DE 189 CV - IMPOSTOS E SEGUROS. AF_08/2015</v>
          </cell>
          <cell r="E2555" t="str">
            <v>H</v>
          </cell>
          <cell r="F2555">
            <v>4.01</v>
          </cell>
        </row>
        <row r="2556">
          <cell r="A2556" t="str">
            <v>SINAPI 89260</v>
          </cell>
          <cell r="D2556" t="str">
            <v>GUINDAUTO HIDRÁULICO, CAPACIDADE MÁXIMA DE CARGA 6200 KG, MOMENTO MÁXIMO DE CARGA 11,7 TM, ALCANCE MÁXIMO HORIZONTAL 9,70 M, INCLUSIVE CAMINHÃO TOCO PBT 16.000 KG, POTÊNCIA DE 189 CV - JUROS. AF_06/2014</v>
          </cell>
          <cell r="E2556" t="str">
            <v>H</v>
          </cell>
          <cell r="F2556">
            <v>9.94</v>
          </cell>
        </row>
        <row r="2557">
          <cell r="A2557" t="str">
            <v>SINAPI 89262</v>
          </cell>
          <cell r="D2557" t="str">
            <v>GUINDAUTO HIDRÁULICO, CAPACIDADE MÁXIMA DE CARGA 6200 KG, MOMENTO MÁXIMO DE CARGA 11,7 TM, ALCANCE MÁXIMO HORIZONTAL 9,70 M, INCLUSIVE CAMINHÃO TOCO PBT 16.000 KG, POTÊNCIA DE 189 CV - MANUTENÇÃO. AF_06/2014</v>
          </cell>
          <cell r="E2557" t="str">
            <v>H</v>
          </cell>
          <cell r="F2557">
            <v>45.8</v>
          </cell>
        </row>
        <row r="2558">
          <cell r="A2558" t="str">
            <v>SINAPI 91467</v>
          </cell>
          <cell r="D2558" t="str">
            <v>GUINDAUTO HIDRÁULICO, CAPACIDADE MÁXIMA DE CARGA 6200 KG, MOMENTO MÁXIMO DE CARGA 11,7 TM, ALCANCE MÁXIMO HORIZONTAL 9,70 M, INCLUSIVE CAMINHÃO TOCO PBT 16.000 KG, POTÊNCIA DE 189 CV - MATERIAIS NA OPERAÇÃO. AF_08/2015</v>
          </cell>
          <cell r="E2558" t="str">
            <v>H</v>
          </cell>
          <cell r="F2558">
            <v>154.35</v>
          </cell>
        </row>
        <row r="2559">
          <cell r="A2559" t="str">
            <v>SINAPI 105839</v>
          </cell>
          <cell r="D2559" t="str">
            <v>GUINDAUTO HIDRÁULICO, CAPACIDADE MÁXIMA DE CARGA 6200 KG, MOMENTO MÁXIMO DE CARGA 11,7 TM, ALCANCE MÁXIMO HORIZONTAL 9,70 M, INCLUSIVE CAMINHÃO TOCO PBT 16.000 KG, POTÊNCIA DE 189 CV E CESTA AÉREA COM ISOLAMENTO CLASSE C - DEPRECIAÇÃO. AF_01/2025</v>
          </cell>
          <cell r="E2559" t="str">
            <v>H</v>
          </cell>
          <cell r="F2559">
            <v>0</v>
          </cell>
        </row>
        <row r="2560">
          <cell r="A2560" t="str">
            <v>SINAPI 105842</v>
          </cell>
          <cell r="D2560" t="str">
            <v>GUINDAUTO HIDRÁULICO, CAPACIDADE MÁXIMA DE CARGA 6200 KG, MOMENTO MÁXIMO DE CARGA 11,7 TM, ALCANCE MÁXIMO HORIZONTAL 9,70 M, INCLUSIVE CAMINHÃO TOCO PBT 16.000 KG, POTÊNCIA DE 189 CV E CESTA AÉREA COM ISOLAMENTO CLASSE C - IMPOSTOS E SEGUROS. AF_01/2025</v>
          </cell>
          <cell r="E2560" t="str">
            <v>H</v>
          </cell>
          <cell r="F2560">
            <v>0</v>
          </cell>
        </row>
        <row r="2561">
          <cell r="A2561" t="str">
            <v>SINAPI 105840</v>
          </cell>
          <cell r="D2561" t="str">
            <v>GUINDAUTO HIDRÁULICO, CAPACIDADE MÁXIMA DE CARGA 6200 KG, MOMENTO MÁXIMO DE CARGA 11,7 TM, ALCANCE MÁXIMO HORIZONTAL 9,70 M, INCLUSIVE CAMINHÃO TOCO PBT 16.000 KG, POTÊNCIA DE 189 CV E CESTA AÉREA COM ISOLAMENTO CLASSE C - JUROS. AF_01/2025</v>
          </cell>
          <cell r="E2561" t="str">
            <v>H</v>
          </cell>
          <cell r="F2561">
            <v>0</v>
          </cell>
        </row>
        <row r="2562">
          <cell r="A2562" t="str">
            <v>SINAPI 105841</v>
          </cell>
          <cell r="D2562" t="str">
            <v>GUINDAUTO HIDRÁULICO, CAPACIDADE MÁXIMA DE CARGA 6200 KG, MOMENTO MÁXIMO DE CARGA 11,7 TM, ALCANCE MÁXIMO HORIZONTAL 9,70 M, INCLUSIVE CAMINHÃO TOCO PBT 16.000 KG, POTÊNCIA DE 189 CV E CESTA AÉREA COM ISOLAMENTO CLASSE C - MANUTENÇÃO. AF_01/2025</v>
          </cell>
          <cell r="E2562" t="str">
            <v>H</v>
          </cell>
          <cell r="F2562">
            <v>0</v>
          </cell>
        </row>
        <row r="2563">
          <cell r="A2563" t="str">
            <v>SINAPI 105843</v>
          </cell>
          <cell r="D2563" t="str">
            <v>GUINDAUTO HIDRÁULICO, CAPACIDADE MÁXIMA DE CARGA 6200 KG, MOMENTO MÁXIMO DE CARGA 11,7 TM, ALCANCE MÁXIMO HORIZONTAL 9,70 M, INCLUSIVE CAMINHÃO TOCO PBT 16.000 KG, POTÊNCIA DE 189 CV E CESTA AÉREA COM ISOLAMENTO CLASSE C - MATERIAIS NA OPERAÇÃO. AF_01/2025</v>
          </cell>
          <cell r="E2563" t="str">
            <v>H</v>
          </cell>
          <cell r="F2563">
            <v>81.23</v>
          </cell>
        </row>
        <row r="2564">
          <cell r="A2564" t="str">
            <v>SINAPI 91629</v>
          </cell>
          <cell r="D2564" t="str">
            <v>GUINDAUTO HIDRÁULICO, CAPACIDADE MÁXIMA DE CARGA 6500 KG, MOMENTO MÁXIMO DE CARGA 5,8 TM, ALCANCE MÁXIMO HORIZONTAL 7,60 M, INCLUSIVE CAMINHÃO TOCO PBT 9.700 KG, POTÊNCIA DE 160 CV - DEPRECIAÇÃO. AF_08/2015</v>
          </cell>
          <cell r="E2564" t="str">
            <v>H</v>
          </cell>
          <cell r="F2564">
            <v>21.43</v>
          </cell>
        </row>
        <row r="2565">
          <cell r="A2565" t="str">
            <v>SINAPI 91631</v>
          </cell>
          <cell r="D2565" t="str">
            <v>GUINDAUTO HIDRÁULICO, CAPACIDADE MÁXIMA DE CARGA 6500 KG, MOMENTO MÁXIMO DE CARGA 5,8 TM, ALCANCE MÁXIMO HORIZONTAL 7,60 M, INCLUSIVE CAMINHÃO TOCO PBT 9.700 KG, POTÊNCIA DE 160 CV - IMPOSTOS E SEGUROS. AF_08/2015</v>
          </cell>
          <cell r="E2565" t="str">
            <v>H</v>
          </cell>
          <cell r="F2565">
            <v>3.21</v>
          </cell>
        </row>
        <row r="2566">
          <cell r="A2566" t="str">
            <v>SINAPI 91630</v>
          </cell>
          <cell r="D2566" t="str">
            <v>GUINDAUTO HIDRÁULICO, CAPACIDADE MÁXIMA DE CARGA 6500 KG, MOMENTO MÁXIMO DE CARGA 5,8 TM, ALCANCE MÁXIMO HORIZONTAL 7,60 M, INCLUSIVE CAMINHÃO TOCO PBT 9.700 KG, POTÊNCIA DE 160 CV - JUROS. AF_08/2015</v>
          </cell>
          <cell r="E2566" t="str">
            <v>H</v>
          </cell>
          <cell r="F2566">
            <v>7.96</v>
          </cell>
        </row>
        <row r="2567">
          <cell r="A2567" t="str">
            <v>SINAPI 91632</v>
          </cell>
          <cell r="D2567" t="str">
            <v>GUINDAUTO HIDRÁULICO, CAPACIDADE MÁXIMA DE CARGA 6500 KG, MOMENTO MÁXIMO DE CARGA 5,8 TM, ALCANCE MÁXIMO HORIZONTAL 7,60 M, INCLUSIVE CAMINHÃO TOCO PBT 9.700 KG, POTÊNCIA DE 160 CV - MANUTENÇÃO. AF_08/2015</v>
          </cell>
          <cell r="E2567" t="str">
            <v>H</v>
          </cell>
          <cell r="F2567">
            <v>36.67</v>
          </cell>
        </row>
        <row r="2568">
          <cell r="A2568" t="str">
            <v>SINAPI 91633</v>
          </cell>
          <cell r="D2568" t="str">
            <v>GUINDAUTO HIDRÁULICO, CAPACIDADE MÁXIMA DE CARGA 6500 KG, MOMENTO MÁXIMO DE CARGA 5,8 TM, ALCANCE MÁXIMO HORIZONTAL 7,60 M, INCLUSIVE CAMINHÃO TOCO PBT 9.700 KG, POTÊNCIA DE 160 CV - MATERIAIS NA OPERAÇÃO. AF_08/2015</v>
          </cell>
          <cell r="E2568" t="str">
            <v>H</v>
          </cell>
          <cell r="F2568">
            <v>130.63999999999999</v>
          </cell>
        </row>
        <row r="2569">
          <cell r="A2569" t="str">
            <v>SINAPI 105979</v>
          </cell>
          <cell r="D2569" t="str">
            <v>GUINDAUTO HIDRÁULICO, CAPACIDADE MÁXIMA DE CARGA 8500 KG, MOMENTO MÁXIMO DE CARGA 30,4 TM, ALCANCE MÁXIMO HORIZONTAL 14,30 M, INCLUSIVE CAMINHÃO TRUCADO PBT 23.000 KG, POTÊNCIA DE 256 CV E CARROCERIA FIXA ABERTA DE MADEIRA - DEPRECIAÇÃO. AF_05/2025</v>
          </cell>
          <cell r="E2569" t="str">
            <v>H</v>
          </cell>
          <cell r="F2569">
            <v>43.65</v>
          </cell>
        </row>
        <row r="2570">
          <cell r="A2570" t="str">
            <v>SINAPI 105982</v>
          </cell>
          <cell r="D2570" t="str">
            <v>GUINDAUTO HIDRÁULICO, CAPACIDADE MÁXIMA DE CARGA 8500 KG, MOMENTO MÁXIMO DE CARGA 30,4 TM, ALCANCE MÁXIMO HORIZONTAL 14,30 M, INCLUSIVE CAMINHÃO TRUCADO PBT 23.000 KG, POTÊNCIA DE 256 CV E CARROCERIA FIXA ABERTA DE MADEIRA - IMPOSTOS E SEGUROS. AF_05/2025</v>
          </cell>
          <cell r="E2570" t="str">
            <v>H</v>
          </cell>
          <cell r="F2570">
            <v>6.01</v>
          </cell>
        </row>
        <row r="2571">
          <cell r="A2571" t="str">
            <v>SINAPI 105980</v>
          </cell>
          <cell r="D2571" t="str">
            <v>GUINDAUTO HIDRÁULICO, CAPACIDADE MÁXIMA DE CARGA 8500 KG, MOMENTO MÁXIMO DE CARGA 30,4 TM, ALCANCE MÁXIMO HORIZONTAL 14,30 M, INCLUSIVE CAMINHÃO TRUCADO PBT 23.000 KG, POTÊNCIA DE 256 CV E CARROCERIA FIXA ABERTA DE MADEIRA - JUROS. AF_05/2025</v>
          </cell>
          <cell r="E2571" t="str">
            <v>H</v>
          </cell>
          <cell r="F2571">
            <v>14.86</v>
          </cell>
        </row>
        <row r="2572">
          <cell r="A2572" t="str">
            <v>SINAPI 105981</v>
          </cell>
          <cell r="D2572" t="str">
            <v>GUINDAUTO HIDRÁULICO, CAPACIDADE MÁXIMA DE CARGA 8500 KG, MOMENTO MÁXIMO DE CARGA 30,4 TM, ALCANCE MÁXIMO HORIZONTAL 14,30 M, INCLUSIVE CAMINHÃO TRUCADO PBT 23.000 KG, POTÊNCIA DE 256 CV E CARROCERIA FIXA ABERTA DE MADEIRA - MANUTENÇÃO. AF_05/2025</v>
          </cell>
          <cell r="E2572" t="str">
            <v>H</v>
          </cell>
          <cell r="F2572">
            <v>68.87</v>
          </cell>
        </row>
        <row r="2573">
          <cell r="A2573" t="str">
            <v>SINAPI 105983</v>
          </cell>
          <cell r="D2573" t="str">
            <v>GUINDAUTO HIDRÁULICO, CAPACIDADE MÁXIMA DE CARGA 8500 KG, MOMENTO MÁXIMO DE CARGA 30,4 TM, ALCANCE MÁXIMO HORIZONTAL 14,30 M, INCLUSIVE CAMINHÃO TRUCADO PBT 23.000 KG, POTÊNCIA DE 256 CV E CARROCERIA FIXA ABERTA DE MADEIRA - MATERIAIS NA OPERAÇÃO. AF_05/2025</v>
          </cell>
          <cell r="E2573" t="str">
            <v>H</v>
          </cell>
          <cell r="F2573">
            <v>154.05000000000001</v>
          </cell>
        </row>
        <row r="2574">
          <cell r="A2574" t="str">
            <v>SINAPI 98760</v>
          </cell>
          <cell r="D2574" t="str">
            <v>INVERSOR DE SOLDA MONOFÁSICO DE 160 A, POTÊNCIA DE 7000 W, TENSÃO DE 220 V, TURBO VENTILADO, PROTEÇÃO POR TERMOSTATO, PARA ELETRODOS DE 2,0 A 4,0 MM - DEPRECIAÇÃO. AF_06/2018</v>
          </cell>
          <cell r="E2574" t="str">
            <v>H</v>
          </cell>
          <cell r="F2574">
            <v>0.06</v>
          </cell>
        </row>
        <row r="2575">
          <cell r="A2575" t="str">
            <v>SINAPI 98761</v>
          </cell>
          <cell r="D2575" t="str">
            <v>INVERSOR DE SOLDA MONOFÁSICO DE 160 A, POTÊNCIA DE 7000 W, TENSÃO DE 220 V, TURBO VENTILADO, PROTEÇÃO POR TERMOSTATO, PARA ELETRODOS DE 2,0 A 4,0 MM - JUROS. AF_06/2018</v>
          </cell>
          <cell r="E2575" t="str">
            <v>H</v>
          </cell>
          <cell r="F2575">
            <v>0.01</v>
          </cell>
        </row>
        <row r="2576">
          <cell r="A2576" t="str">
            <v>SINAPI 98762</v>
          </cell>
          <cell r="D2576" t="str">
            <v>INVERSOR DE SOLDA MONOFÁSICO DE 160 A, POTÊNCIA DE 7000 W, TENSÃO DE 220 V, TURBO VENTILADO, PROTEÇÃO POR TERMOSTATO, PARA ELETRODOS DE 2,0 A 4,0 MM - MANUTENÇÃO. AF_06/2018</v>
          </cell>
          <cell r="E2576" t="str">
            <v>H</v>
          </cell>
          <cell r="F2576">
            <v>0.08</v>
          </cell>
        </row>
        <row r="2577">
          <cell r="A2577" t="str">
            <v>SINAPI 98763</v>
          </cell>
          <cell r="D2577" t="str">
            <v>INVERSOR DE SOLDA MONOFÁSICO DE 160 A, POTÊNCIA DE 7000 W, TENSÃO DE 220 V, TURBO VENTILADO, PROTEÇÃO POR TERMOSTATO, PARA ELETRODOS DE 2,0 A 4,0 MM - MATERIAIS NA OPERAÇÃO. AF_06/2018</v>
          </cell>
          <cell r="E2577" t="str">
            <v>H</v>
          </cell>
          <cell r="F2577">
            <v>6.54</v>
          </cell>
        </row>
        <row r="2578">
          <cell r="A2578" t="str">
            <v>SINAPI 99829</v>
          </cell>
          <cell r="D2578" t="str">
            <v>LAVADORA DE ALTA PRESSAO (LAVA-JATO) PARA AGUA FRIA, PRESSAO DE OPERACAO ENTRE 1400 E 1900 LIB/POL2, VAZAO MAXIMA ENTRE 400 E 700 L/H - DEPRECIAÇÃO. AF_05/2023</v>
          </cell>
          <cell r="E2578" t="str">
            <v>H</v>
          </cell>
          <cell r="F2578">
            <v>0.2</v>
          </cell>
        </row>
        <row r="2579">
          <cell r="A2579" t="str">
            <v>SINAPI 99830</v>
          </cell>
          <cell r="D2579" t="str">
            <v>LAVADORA DE ALTA PRESSAO (LAVA-JATO) PARA AGUA FRIA, PRESSAO DE OPERACAO ENTRE 1400 E 1900 LIB/POL2, VAZAO MAXIMA ENTRE 400 E 700 L/H - JUROS. AF_05/2023</v>
          </cell>
          <cell r="E2579" t="str">
            <v>H</v>
          </cell>
          <cell r="F2579">
            <v>0.04</v>
          </cell>
        </row>
        <row r="2580">
          <cell r="A2580" t="str">
            <v>SINAPI 99831</v>
          </cell>
          <cell r="D2580" t="str">
            <v>LAVADORA DE ALTA PRESSAO (LAVA-JATO) PARA AGUA FRIA, PRESSAO DE OPERACAO ENTRE 1400 E 1900 LIB/POL2, VAZAO MAXIMA ENTRE 400 E 700 L/H - MANUTENÇÃO. AF_05/2023</v>
          </cell>
          <cell r="E2580" t="str">
            <v>H</v>
          </cell>
          <cell r="F2580">
            <v>0.14000000000000001</v>
          </cell>
        </row>
        <row r="2581">
          <cell r="A2581" t="str">
            <v>SINAPI 99832</v>
          </cell>
          <cell r="D2581" t="str">
            <v>LAVADORA DE ALTA PRESSAO (LAVA-JATO) PARA AGUA FRIA, PRESSAO DE OPERACAO ENTRE 1400 E 1900 LIB/POL2, VAZAO MAXIMA ENTRE 400 E 700 L/H - MATERIAIS NA OPERAÇÃO. AF_05/2023</v>
          </cell>
          <cell r="E2581" t="str">
            <v>H</v>
          </cell>
          <cell r="F2581">
            <v>4.8600000000000003</v>
          </cell>
        </row>
        <row r="2582">
          <cell r="A2582" t="str">
            <v>SINAPI 104516</v>
          </cell>
          <cell r="D2582" t="str">
            <v>LIXADEIRA DE PAREDE, COM LED, POTÊNCIA 750 W, FREQUÊNCIA 60 HZ, VELOCIDADE 1000 A 2100 RPM, DIÂMETRO DA LIXA 225 MM - DEPRECIAÇÃO. AF_12/2022</v>
          </cell>
          <cell r="E2582" t="str">
            <v>H</v>
          </cell>
          <cell r="F2582">
            <v>0</v>
          </cell>
        </row>
        <row r="2583">
          <cell r="A2583" t="str">
            <v>SINAPI 104517</v>
          </cell>
          <cell r="D2583" t="str">
            <v>LIXADEIRA DE PAREDE, COM LED, POTÊNCIA 750 W, FREQUÊNCIA 60 HZ, VELOCIDADE 1000 A 2100 RPM, DIÂMETRO DA LIXA 225 MM - JUROS. AF_12/2022</v>
          </cell>
          <cell r="E2583" t="str">
            <v>H</v>
          </cell>
          <cell r="F2583">
            <v>0</v>
          </cell>
        </row>
        <row r="2584">
          <cell r="A2584" t="str">
            <v>SINAPI 104518</v>
          </cell>
          <cell r="D2584" t="str">
            <v>LIXADEIRA DE PAREDE, COM LED, POTÊNCIA 750 W, FREQUÊNCIA 60 HZ, VELOCIDADE 1000 A 2100 RPM, DIÂMETRO DA LIXA 225 MM - MANUTENÇÃO. AF_12/2022</v>
          </cell>
          <cell r="E2584" t="str">
            <v>H</v>
          </cell>
          <cell r="F2584">
            <v>0</v>
          </cell>
        </row>
        <row r="2585">
          <cell r="A2585" t="str">
            <v>SINAPI 104519</v>
          </cell>
          <cell r="D2585" t="str">
            <v>LIXADEIRA DE PAREDE, COM LED, POTÊNCIA 750 W, FREQUÊNCIA 60 HZ, VELOCIDADE 1000 A 2100 RPM, DIÂMETRO DA LIXA 225 MM - MATERIAIS NA OPERAÇÃO. AF_12/2022</v>
          </cell>
          <cell r="E2585" t="str">
            <v>H</v>
          </cell>
          <cell r="F2585">
            <v>0.7</v>
          </cell>
        </row>
        <row r="2586">
          <cell r="A2586" t="str">
            <v>SINAPI 90682</v>
          </cell>
          <cell r="D2586" t="str">
            <v>MANIPULADOR TELESCÓPICO, POTÊNCIA DE 85 HP, CAPACIDADE DE CARGA DE 3.500 KG, ALTURA MÁXIMA DE ELEVAÇÃO DE 12,3 M - DEPRECIAÇÃO. AF_05/2023</v>
          </cell>
          <cell r="E2586" t="str">
            <v>H</v>
          </cell>
          <cell r="F2586">
            <v>38.729999999999997</v>
          </cell>
        </row>
        <row r="2587">
          <cell r="A2587" t="str">
            <v>SINAPI 90683</v>
          </cell>
          <cell r="D2587" t="str">
            <v>MANIPULADOR TELESCÓPICO, POTÊNCIA DE 85 HP, CAPACIDADE DE CARGA DE 3.500 KG, ALTURA MÁXIMA DE ELEVAÇÃO DE 12,3 M - JUROS. AF_05/2023</v>
          </cell>
          <cell r="E2587" t="str">
            <v>H</v>
          </cell>
          <cell r="F2587">
            <v>8.9499999999999993</v>
          </cell>
        </row>
        <row r="2588">
          <cell r="A2588" t="str">
            <v>SINAPI 90684</v>
          </cell>
          <cell r="D2588" t="str">
            <v>MANIPULADOR TELESCÓPICO, POTÊNCIA DE 85 HP, CAPACIDADE DE CARGA DE 3.500 KG, ALTURA MÁXIMA DE ELEVAÇÃO DE 12,3 M - MANUTENÇÃO. AF_05/2023</v>
          </cell>
          <cell r="E2588" t="str">
            <v>H</v>
          </cell>
          <cell r="F2588">
            <v>42.36</v>
          </cell>
        </row>
        <row r="2589">
          <cell r="A2589" t="str">
            <v>SINAPI 90685</v>
          </cell>
          <cell r="D2589" t="str">
            <v>MANIPULADOR TELESCÓPICO, POTÊNCIA DE 85 HP, CAPACIDADE DE CARGA DE 3.500 KG, ALTURA MÁXIMA DE ELEVAÇÃO DE 12,3 M - MATERIAIS NA OPERAÇÃO. AF_05/2023</v>
          </cell>
          <cell r="E2589" t="str">
            <v>H</v>
          </cell>
          <cell r="F2589">
            <v>55.53</v>
          </cell>
        </row>
        <row r="2590">
          <cell r="A2590" t="str">
            <v>SINAPI 95114</v>
          </cell>
          <cell r="D2590" t="str">
            <v>MARTELETE OU ROMPEDOR PNEUMÁTICO MANUAL, 28 KG, COM SILENCIADOR - DEPRECIAÇÃO. AF_07/2016</v>
          </cell>
          <cell r="E2590" t="str">
            <v>H</v>
          </cell>
          <cell r="F2590">
            <v>0.43</v>
          </cell>
        </row>
        <row r="2591">
          <cell r="A2591" t="str">
            <v>SINAPI 95115</v>
          </cell>
          <cell r="D2591" t="str">
            <v>MARTELETE OU ROMPEDOR PNEUMÁTICO MANUAL, 28 KG, COM SILENCIADOR - JUROS. AF_07/2016</v>
          </cell>
          <cell r="E2591" t="str">
            <v>H</v>
          </cell>
          <cell r="F2591">
            <v>0.09</v>
          </cell>
        </row>
        <row r="2592">
          <cell r="A2592" t="str">
            <v>SINAPI 53863</v>
          </cell>
          <cell r="D2592" t="str">
            <v>MARTELETE OU ROMPEDOR PNEUMÁTICO MANUAL, 28 KG, COM SILENCIADOR - MANUTENÇÃO. AF_07/2016</v>
          </cell>
          <cell r="E2592" t="str">
            <v>H</v>
          </cell>
          <cell r="F2592">
            <v>0.53</v>
          </cell>
        </row>
        <row r="2593">
          <cell r="A2593" t="str">
            <v>SINAPI 104652</v>
          </cell>
          <cell r="D2593" t="str">
            <v>MARTELETE PERFURADOR/ ROMPEDOR ELÉTRICO, POTÊNCIA 800 W, 220 V - DEPRECIAÇÃO. AF_05/2023</v>
          </cell>
          <cell r="E2593" t="str">
            <v>H</v>
          </cell>
          <cell r="F2593">
            <v>0</v>
          </cell>
        </row>
        <row r="2594">
          <cell r="A2594" t="str">
            <v>SINAPI 104653</v>
          </cell>
          <cell r="D2594" t="str">
            <v>MARTELETE PERFURADOR/ ROMPEDOR ELÉTRICO, POTÊNCIA 800 W, 220 V - JUROS. AF_05/2023</v>
          </cell>
          <cell r="E2594" t="str">
            <v>H</v>
          </cell>
          <cell r="F2594">
            <v>0</v>
          </cell>
        </row>
        <row r="2595">
          <cell r="A2595" t="str">
            <v>SINAPI 104654</v>
          </cell>
          <cell r="D2595" t="str">
            <v>MARTELETE PERFURADOR/ ROMPEDOR ELÉTRICO, POTÊNCIA 800 W, 220 V - MANUTENÇÃO. AF_05/2023</v>
          </cell>
          <cell r="E2595" t="str">
            <v>H</v>
          </cell>
          <cell r="F2595">
            <v>0</v>
          </cell>
        </row>
        <row r="2596">
          <cell r="A2596" t="str">
            <v>SINAPI 104655</v>
          </cell>
          <cell r="D2596" t="str">
            <v>MARTELETE PERFURADOR/ ROMPEDOR ELÉTRICO, POTÊNCIA 800 W, 220 V - MATERIAIS NA OPERAÇÃO. AF_05/2023</v>
          </cell>
          <cell r="E2596" t="str">
            <v>H</v>
          </cell>
          <cell r="F2596">
            <v>0.74</v>
          </cell>
        </row>
        <row r="2597">
          <cell r="A2597" t="str">
            <v>SINAPI 102270</v>
          </cell>
          <cell r="D2597" t="str">
            <v>MARTELO DEMOLIDOR ELÉTRICO, COM POTÊNCIA DE 2.000 W, 1.000 IMPACTOS POR MINUTO, PESO DE 30 KG - DEPRECIAÇÃO. AF_01/2021</v>
          </cell>
          <cell r="E2597" t="str">
            <v>H</v>
          </cell>
          <cell r="F2597">
            <v>0.73</v>
          </cell>
        </row>
        <row r="2598">
          <cell r="A2598" t="str">
            <v>SINAPI 102271</v>
          </cell>
          <cell r="D2598" t="str">
            <v>MARTELO DEMOLIDOR ELÉTRICO, COM POTÊNCIA DE 2.000 W, 1.000 IMPACTOS POR MINUTO, PESO DE 30 KG - JUROS. AF_01/2021</v>
          </cell>
          <cell r="E2598" t="str">
            <v>H</v>
          </cell>
          <cell r="F2598">
            <v>0.16</v>
          </cell>
        </row>
        <row r="2599">
          <cell r="A2599" t="str">
            <v>SINAPI 102272</v>
          </cell>
          <cell r="D2599" t="str">
            <v>MARTELO DEMOLIDOR ELÉTRICO, COM POTÊNCIA DE 2.000 W, 1.000 IMPACTOS POR MINUTO, PESO DE 30 KG - MANUTENÇÃO. AF_01/2021</v>
          </cell>
          <cell r="E2599" t="str">
            <v>H</v>
          </cell>
          <cell r="F2599">
            <v>0.91</v>
          </cell>
        </row>
        <row r="2600">
          <cell r="A2600" t="str">
            <v>SINAPI 102273</v>
          </cell>
          <cell r="D2600" t="str">
            <v>MARTELO DEMOLIDOR ELÉTRICO, COM POTÊNCIA DE 2.000 W, 1.000 IMPACTOS POR MINUTO, PESO DE 30 KG - MATERIAIS NA OPERAÇÃO. AF_01/2021</v>
          </cell>
          <cell r="E2600" t="str">
            <v>H</v>
          </cell>
          <cell r="F2600">
            <v>1.87</v>
          </cell>
        </row>
        <row r="2601">
          <cell r="A2601" t="str">
            <v>SINAPI 95255</v>
          </cell>
          <cell r="D2601" t="str">
            <v>MARTELO DEMOLIDOR PNEUMÁTICO MANUAL, 32 KG - DEPRECIAÇÃO. AF_09/2016</v>
          </cell>
          <cell r="E2601" t="str">
            <v>H</v>
          </cell>
          <cell r="F2601">
            <v>0.87</v>
          </cell>
        </row>
        <row r="2602">
          <cell r="A2602" t="str">
            <v>SINAPI 95256</v>
          </cell>
          <cell r="D2602" t="str">
            <v>MARTELO DEMOLIDOR PNEUMÁTICO MANUAL, 32 KG - JUROS. AF_09/2016</v>
          </cell>
          <cell r="E2602" t="str">
            <v>H</v>
          </cell>
          <cell r="F2602">
            <v>0.2</v>
          </cell>
        </row>
        <row r="2603">
          <cell r="A2603" t="str">
            <v>SINAPI 95257</v>
          </cell>
          <cell r="D2603" t="str">
            <v>MARTELO DEMOLIDOR PNEUMÁTICO MANUAL, 32 KG - MANUTENÇÃO. AF_09/2016</v>
          </cell>
          <cell r="E2603" t="str">
            <v>H</v>
          </cell>
          <cell r="F2603">
            <v>1.0900000000000001</v>
          </cell>
        </row>
        <row r="2604">
          <cell r="A2604" t="str">
            <v>SINAPI 105913</v>
          </cell>
          <cell r="D2604" t="str">
            <v>MARTELO PERFURADOR PNEUMÁTICO MANUAL, HASTE 19 X 108 MM, *11* KG - DEPRECIAÇÃO. AF_02/2025</v>
          </cell>
          <cell r="E2604" t="str">
            <v>H</v>
          </cell>
          <cell r="F2604">
            <v>0.74</v>
          </cell>
        </row>
        <row r="2605">
          <cell r="A2605" t="str">
            <v>SINAPI 105914</v>
          </cell>
          <cell r="D2605" t="str">
            <v>MARTELO PERFURADOR PNEUMÁTICO MANUAL, HASTE 19 X 108 MM, *11* KG - JUROS. AF_02/2025</v>
          </cell>
          <cell r="E2605" t="str">
            <v>H</v>
          </cell>
          <cell r="F2605">
            <v>0.17</v>
          </cell>
        </row>
        <row r="2606">
          <cell r="A2606" t="str">
            <v>SINAPI 105915</v>
          </cell>
          <cell r="D2606" t="str">
            <v>MARTELO PERFURADOR PNEUMÁTICO MANUAL, HASTE 19 X 108 MM, *11* KG - MANUTENÇÃO. AF_02/2025</v>
          </cell>
          <cell r="E2606" t="str">
            <v>H</v>
          </cell>
          <cell r="F2606">
            <v>0.92</v>
          </cell>
        </row>
        <row r="2607">
          <cell r="A2607" t="str">
            <v>SINAPI 103792</v>
          </cell>
          <cell r="D2607" t="str">
            <v>MINI GUINDASTE ARANHA SOBRE ESTEIRAS E LANCA TELESCÓPICA, CAPACIDADE MÁXIMA DE CARGA 3,0 TON, RAIO MÁXIMO DE TRABALHO 8,25 M, ALTURA DE LANÇA DO SOLO 9,2 M, 55 M DE CABO DE AÇO 8 MM, MOTOR ELÉTRICO 220/380 VOLTS - MATERIAIS NA OPERAÇÃO. AF_03/2022</v>
          </cell>
          <cell r="E2607" t="str">
            <v>H</v>
          </cell>
          <cell r="F2607">
            <v>5.14</v>
          </cell>
        </row>
        <row r="2608">
          <cell r="A2608" t="str">
            <v>SINAPI 103789</v>
          </cell>
          <cell r="D2608" t="str">
            <v>MINI GUINDASTE ARANHA SOBRE ESTEIRAS E LANCA TELESCÓPICA, CAPACIDADE MÁXIMA DE CARGA 3,0 TON, RAIO MÁXIMO DE TRABALHO 8,25 M, ALTURA DE LANÇA DO SOLO 9,2 M, 55 M DE CABO DE AÇO 8 MM, MOTOR ELÉTRICO 220/380 VOLTS TRIFÁSICO - DEPRECIAÇÃO. AF_03/2022</v>
          </cell>
          <cell r="E2608" t="str">
            <v>H</v>
          </cell>
          <cell r="F2608">
            <v>0</v>
          </cell>
        </row>
        <row r="2609">
          <cell r="A2609" t="str">
            <v>SINAPI 103790</v>
          </cell>
          <cell r="D2609" t="str">
            <v>MINI GUINDASTE ARANHA SOBRE ESTEIRAS E LANCA TELESCÓPICA, CAPACIDADE MÁXIMA DE CARGA 3,0 TON, RAIO MÁXIMO DE TRABALHO 8,25 M, ALTURA DE LANÇA DO SOLO 9,2 M, 55 M DE CABO DE AÇO 8 MM, MOTOR ELÉTRICO 220/380 VOLTS TRIFÁSICO - JUROS. AF_03/2022</v>
          </cell>
          <cell r="E2609" t="str">
            <v>H</v>
          </cell>
          <cell r="F2609">
            <v>0</v>
          </cell>
        </row>
        <row r="2610">
          <cell r="A2610" t="str">
            <v>SINAPI 103791</v>
          </cell>
          <cell r="D2610" t="str">
            <v>MINI GUINDASTE ARANHA SOBRE ESTEIRAS E LANCA TELESCÓPICA, CAPACIDADE MÁXIMA DE CARGA 3,0 TON, RAIO MÁXIMO DE TRABALHO 8,25 M, ALTURA DE LANÇA DO SOLO 9,2 M, 55 M DE CABO DE AÇO 8 MM, MOTOR ELÉTRICO 220/380 VOLTS TRIFÁSICO - MANUTENÇÃO. AF_03/2022</v>
          </cell>
          <cell r="E2610" t="str">
            <v>H</v>
          </cell>
          <cell r="F2610">
            <v>0</v>
          </cell>
        </row>
        <row r="2611">
          <cell r="A2611" t="str">
            <v>SINAPI 96054</v>
          </cell>
          <cell r="D2611" t="str">
            <v>MINICARREGADEIRA SOBRE RODAS POTENCIA 47HP CAPACIDADE OPERACAO 646 KG, COM VASSOURA MECÂNICA ACOPLADA - DEPRECIAÇÃO. AF_03/2017</v>
          </cell>
          <cell r="E2611" t="str">
            <v>H</v>
          </cell>
          <cell r="F2611">
            <v>27.7</v>
          </cell>
        </row>
        <row r="2612">
          <cell r="A2612" t="str">
            <v>SINAPI 96060</v>
          </cell>
          <cell r="D2612" t="str">
            <v>MINICARREGADEIRA SOBRE RODAS POTENCIA 47HP CAPACIDADE OPERACAO 646 KG, COM VASSOURA MECÂNICA ACOPLADA - JUROS. AF_03/2017</v>
          </cell>
          <cell r="E2612" t="str">
            <v>H</v>
          </cell>
          <cell r="F2612">
            <v>5.72</v>
          </cell>
        </row>
        <row r="2613">
          <cell r="A2613" t="str">
            <v>SINAPI 96061</v>
          </cell>
          <cell r="D2613" t="str">
            <v>MINICARREGADEIRA SOBRE RODAS POTENCIA 47HP CAPACIDADE OPERACAO 646 KG, COM VASSOURA MECÂNICA ACOPLADA - MANUTENÇÃO. AF_03/2017</v>
          </cell>
          <cell r="E2613" t="str">
            <v>H</v>
          </cell>
          <cell r="F2613">
            <v>34.630000000000003</v>
          </cell>
        </row>
        <row r="2614">
          <cell r="A2614" t="str">
            <v>SINAPI 96062</v>
          </cell>
          <cell r="D2614" t="str">
            <v>MINICARREGADEIRA SOBRE RODAS POTENCIA 47HP CAPACIDADE OPERACAO 646 KG, COM VASSOURA MECÂNICA ACOPLADA - MATERIAIS NA OPERAÇÃO. AF_03/2017</v>
          </cell>
          <cell r="E2614" t="str">
            <v>H</v>
          </cell>
          <cell r="F2614">
            <v>38.89</v>
          </cell>
        </row>
        <row r="2615">
          <cell r="A2615" t="str">
            <v>SINAPI 90688</v>
          </cell>
          <cell r="D2615" t="str">
            <v>MINICARREGADEIRA SOBRE RODAS, POTÊNCIA LÍQUIDA DE 47 HP, CAPACIDADE NOMINAL DE OPERAÇÃO DE 646 KG - DEPRECIAÇÃO. AF_06/2015</v>
          </cell>
          <cell r="E2615" t="str">
            <v>H</v>
          </cell>
          <cell r="F2615">
            <v>24</v>
          </cell>
        </row>
        <row r="2616">
          <cell r="A2616" t="str">
            <v>SINAPI 90689</v>
          </cell>
          <cell r="D2616" t="str">
            <v>MINICARREGADEIRA SOBRE RODAS, POTÊNCIA LÍQUIDA DE 47 HP, CAPACIDADE NOMINAL DE OPERAÇÃO DE 646 KG - JUROS. AF_06/2015</v>
          </cell>
          <cell r="E2616" t="str">
            <v>H</v>
          </cell>
          <cell r="F2616">
            <v>4.74</v>
          </cell>
        </row>
        <row r="2617">
          <cell r="A2617" t="str">
            <v>SINAPI 90690</v>
          </cell>
          <cell r="D2617" t="str">
            <v>MINICARREGADEIRA SOBRE RODAS, POTÊNCIA LÍQUIDA DE 47 HP, CAPACIDADE NOMINAL DE OPERAÇÃO DE 646 KG - MANUTENÇÃO. AF_06/2015</v>
          </cell>
          <cell r="E2617" t="str">
            <v>H</v>
          </cell>
          <cell r="F2617">
            <v>30</v>
          </cell>
        </row>
        <row r="2618">
          <cell r="A2618" t="str">
            <v>SINAPI 90691</v>
          </cell>
          <cell r="D2618" t="str">
            <v>MINICARREGADEIRA SOBRE RODAS, POTÊNCIA LÍQUIDA DE 47 HP, CAPACIDADE NOMINAL DE OPERAÇÃO DE 646 KG - MATERIAIS NA OPERAÇÃO. AF_06/2015</v>
          </cell>
          <cell r="E2618" t="str">
            <v>H</v>
          </cell>
          <cell r="F2618">
            <v>38.89</v>
          </cell>
        </row>
        <row r="2619">
          <cell r="A2619" t="str">
            <v>SINAPI 96241</v>
          </cell>
          <cell r="D2619" t="str">
            <v>MINIESCAVADEIRA SOBRE ESTEIRAS, POTÊNCIA LÍQUIDA DE *30* HP, PESO OPERACIONAL DE *3.500* KG - DEPRECIAÇÃO. AF_04/2017</v>
          </cell>
          <cell r="E2619" t="str">
            <v>H</v>
          </cell>
          <cell r="F2619">
            <v>25.5</v>
          </cell>
        </row>
        <row r="2620">
          <cell r="A2620" t="str">
            <v>SINAPI 96242</v>
          </cell>
          <cell r="D2620" t="str">
            <v>MINIESCAVADEIRA SOBRE ESTEIRAS, POTÊNCIA LÍQUIDA DE *30* HP, PESO OPERACIONAL DE *3.500* KG - JUROS. AF_04/2017</v>
          </cell>
          <cell r="E2620" t="str">
            <v>H</v>
          </cell>
          <cell r="F2620">
            <v>6.73</v>
          </cell>
        </row>
        <row r="2621">
          <cell r="A2621" t="str">
            <v>SINAPI 96243</v>
          </cell>
          <cell r="D2621" t="str">
            <v>MINIESCAVADEIRA SOBRE ESTEIRAS, POTÊNCIA LÍQUIDA DE *30* HP, PESO OPERACIONAL DE *3.500* KG - MANUTENÇÃO. AF_04/2017</v>
          </cell>
          <cell r="E2621" t="str">
            <v>H</v>
          </cell>
          <cell r="F2621">
            <v>31.87</v>
          </cell>
        </row>
        <row r="2622">
          <cell r="A2622" t="str">
            <v>SINAPI 96244</v>
          </cell>
          <cell r="D2622" t="str">
            <v>MINIESCAVADEIRA SOBRE ESTEIRAS, POTÊNCIA LÍQUIDA DE *30* HP, PESO OPERACIONAL DE *3.500* KG - MATERIAIS NA OPERAÇÃO. AF_04/2017</v>
          </cell>
          <cell r="E2622" t="str">
            <v>H</v>
          </cell>
          <cell r="F2622">
            <v>16.989999999999998</v>
          </cell>
        </row>
        <row r="2623">
          <cell r="A2623" t="str">
            <v>SINAPI 88400</v>
          </cell>
          <cell r="D2623" t="str">
            <v>MISTURADOR DE ARGAMASSA, EIXO HORIZONTAL, CAPACIDADE DE MISTURA 160 KG, MOTOR ELÉTRICO POTÊNCIA 3 CV - DEPRECIAÇÃO. AF_05/2023</v>
          </cell>
          <cell r="E2623" t="str">
            <v>H</v>
          </cell>
          <cell r="F2623">
            <v>0.99</v>
          </cell>
        </row>
        <row r="2624">
          <cell r="A2624" t="str">
            <v>SINAPI 88401</v>
          </cell>
          <cell r="D2624" t="str">
            <v>MISTURADOR DE ARGAMASSA, EIXO HORIZONTAL, CAPACIDADE DE MISTURA 160 KG, MOTOR ELÉTRICO POTÊNCIA 3 CV - JUROS. AF_05/2023</v>
          </cell>
          <cell r="E2624" t="str">
            <v>H</v>
          </cell>
          <cell r="F2624">
            <v>0.22</v>
          </cell>
        </row>
        <row r="2625">
          <cell r="A2625" t="str">
            <v>SINAPI 88402</v>
          </cell>
          <cell r="D2625" t="str">
            <v>MISTURADOR DE ARGAMASSA, EIXO HORIZONTAL, CAPACIDADE DE MISTURA 160 KG, MOTOR ELÉTRICO POTÊNCIA 3 CV - MANUTENÇÃO. AF_05/2023</v>
          </cell>
          <cell r="E2625" t="str">
            <v>H</v>
          </cell>
          <cell r="F2625">
            <v>1.08</v>
          </cell>
        </row>
        <row r="2626">
          <cell r="A2626" t="str">
            <v>SINAPI 88403</v>
          </cell>
          <cell r="D2626" t="str">
            <v>MISTURADOR DE ARGAMASSA, EIXO HORIZONTAL, CAPACIDADE DE MISTURA 160 KG, MOTOR ELÉTRICO POTÊNCIA 3 CV - MATERIAIS NA OPERAÇÃO. AF_05/2023</v>
          </cell>
          <cell r="E2626" t="str">
            <v>H</v>
          </cell>
          <cell r="F2626">
            <v>2.06</v>
          </cell>
        </row>
        <row r="2627">
          <cell r="A2627" t="str">
            <v>SINAPI 88387</v>
          </cell>
          <cell r="D2627" t="str">
            <v>MISTURADOR DE ARGAMASSA, EIXO HORIZONTAL, CAPACIDADE DE MISTURA 300 KG, MOTOR ELÉTRICO POTÊNCIA 5 CV - DEPRECIAÇÃO. AF_05/2023</v>
          </cell>
          <cell r="E2627" t="str">
            <v>H</v>
          </cell>
          <cell r="F2627">
            <v>1.04</v>
          </cell>
        </row>
        <row r="2628">
          <cell r="A2628" t="str">
            <v>SINAPI 88389</v>
          </cell>
          <cell r="D2628" t="str">
            <v>MISTURADOR DE ARGAMASSA, EIXO HORIZONTAL, CAPACIDADE DE MISTURA 300 KG, MOTOR ELÉTRICO POTÊNCIA 5 CV - JUROS. AF_05/2023</v>
          </cell>
          <cell r="E2628" t="str">
            <v>H</v>
          </cell>
          <cell r="F2628">
            <v>0.24</v>
          </cell>
        </row>
        <row r="2629">
          <cell r="A2629" t="str">
            <v>SINAPI 88390</v>
          </cell>
          <cell r="D2629" t="str">
            <v>MISTURADOR DE ARGAMASSA, EIXO HORIZONTAL, CAPACIDADE DE MISTURA 300 KG, MOTOR ELÉTRICO POTÊNCIA 5 CV - MANUTENÇÃO. AF_05/2023</v>
          </cell>
          <cell r="E2629" t="str">
            <v>H</v>
          </cell>
          <cell r="F2629">
            <v>1.1399999999999999</v>
          </cell>
        </row>
        <row r="2630">
          <cell r="A2630" t="str">
            <v>SINAPI 88391</v>
          </cell>
          <cell r="D2630" t="str">
            <v>MISTURADOR DE ARGAMASSA, EIXO HORIZONTAL, CAPACIDADE DE MISTURA 300 KG, MOTOR ELÉTRICO POTÊNCIA 5 CV - MATERIAIS NA OPERAÇÃO. AF_05/2023</v>
          </cell>
          <cell r="E2630" t="str">
            <v>H</v>
          </cell>
          <cell r="F2630">
            <v>3.44</v>
          </cell>
        </row>
        <row r="2631">
          <cell r="A2631" t="str">
            <v>SINAPI 88394</v>
          </cell>
          <cell r="D2631" t="str">
            <v>MISTURADOR DE ARGAMASSA, EIXO HORIZONTAL, CAPACIDADE DE MISTURA 600 KG, MOTOR ELÉTRICO POTÊNCIA 7,5 CV - DEPRECIAÇÃO. AF_05/2023</v>
          </cell>
          <cell r="E2631" t="str">
            <v>H</v>
          </cell>
          <cell r="F2631">
            <v>1.24</v>
          </cell>
        </row>
        <row r="2632">
          <cell r="A2632" t="str">
            <v>SINAPI 88395</v>
          </cell>
          <cell r="D2632" t="str">
            <v>MISTURADOR DE ARGAMASSA, EIXO HORIZONTAL, CAPACIDADE DE MISTURA 600 KG, MOTOR ELÉTRICO POTÊNCIA 7,5 CV - JUROS. AF_05/2023</v>
          </cell>
          <cell r="E2632" t="str">
            <v>H</v>
          </cell>
          <cell r="F2632">
            <v>0.28000000000000003</v>
          </cell>
        </row>
        <row r="2633">
          <cell r="A2633" t="str">
            <v>SINAPI 88396</v>
          </cell>
          <cell r="D2633" t="str">
            <v>MISTURADOR DE ARGAMASSA, EIXO HORIZONTAL, CAPACIDADE DE MISTURA 600 KG, MOTOR ELÉTRICO POTÊNCIA 7,5 CV - MANUTENÇÃO. AF_05/2023</v>
          </cell>
          <cell r="E2633" t="str">
            <v>H</v>
          </cell>
          <cell r="F2633">
            <v>1.36</v>
          </cell>
        </row>
        <row r="2634">
          <cell r="A2634" t="str">
            <v>SINAPI 88397</v>
          </cell>
          <cell r="D2634" t="str">
            <v>MISTURADOR DE ARGAMASSA, EIXO HORIZONTAL, CAPACIDADE DE MISTURA 600 KG, MOTOR ELÉTRICO POTÊNCIA 7,5 CV - MATERIAIS NA OPERAÇÃO. AF_05/2023</v>
          </cell>
          <cell r="E2634" t="str">
            <v>H</v>
          </cell>
          <cell r="F2634">
            <v>5.15</v>
          </cell>
        </row>
        <row r="2635">
          <cell r="A2635" t="str">
            <v>SINAPI 90633</v>
          </cell>
          <cell r="D2635" t="str">
            <v>MISTURADOR DUPLO HORIZONTAL DE ALTA TURBULÊNCIA, CAPACIDADE / VOLUME 2 X 500 LITROS, MOTORES ELÉTRICOS MÍNIMO 5 CV CADA, PARA NATA CIMENTO, ARGAMASSA E OUTROS - DEPRECIAÇÃO. AF_06/2015</v>
          </cell>
          <cell r="E2635" t="str">
            <v>H</v>
          </cell>
          <cell r="F2635">
            <v>4.96</v>
          </cell>
        </row>
        <row r="2636">
          <cell r="A2636" t="str">
            <v>SINAPI 90634</v>
          </cell>
          <cell r="D2636" t="str">
            <v>MISTURADOR DUPLO HORIZONTAL DE ALTA TURBULÊNCIA, CAPACIDADE / VOLUME 2 X 500 LITROS, MOTORES ELÉTRICOS MÍNIMO 5 CV CADA, PARA NATA CIMENTO, ARGAMASSA E OUTROS - JUROS. AF_06/2015</v>
          </cell>
          <cell r="E2636" t="str">
            <v>H</v>
          </cell>
          <cell r="F2636">
            <v>1.1399999999999999</v>
          </cell>
        </row>
        <row r="2637">
          <cell r="A2637" t="str">
            <v>SINAPI 90635</v>
          </cell>
          <cell r="D2637" t="str">
            <v>MISTURADOR DUPLO HORIZONTAL DE ALTA TURBULÊNCIA, CAPACIDADE / VOLUME 2 X 500 LITROS, MOTORES ELÉTRICOS MÍNIMO 5 CV CADA, PARA NATA CIMENTO, ARGAMASSA E OUTROS - MANUTENÇÃO. AF_06/2015</v>
          </cell>
          <cell r="E2637" t="str">
            <v>H</v>
          </cell>
          <cell r="F2637">
            <v>5.43</v>
          </cell>
        </row>
        <row r="2638">
          <cell r="A2638" t="str">
            <v>SINAPI 90636</v>
          </cell>
          <cell r="D2638" t="str">
            <v>MISTURADOR DUPLO HORIZONTAL DE ALTA TURBULÊNCIA, CAPACIDADE / VOLUME 2 X 500 LITROS, MOTORES ELÉTRICOS MÍNIMO 5 CV CADA, PARA NATA CIMENTO, ARGAMASSA E OUTROS - MATERIAIS NA OPERAÇÃO. AF_06/2015</v>
          </cell>
          <cell r="E2638" t="str">
            <v>H</v>
          </cell>
          <cell r="F2638">
            <v>6.88</v>
          </cell>
        </row>
        <row r="2639">
          <cell r="A2639" t="str">
            <v>SINAPI 103238</v>
          </cell>
          <cell r="D2639" t="str">
            <v>MISTURADOR PARA PREPARO DE LAMA ESTABILIZANTE COM CAPACIDADE DE *4000* L, COM BOMBA CENTRÍFUGA 5,5 HP A 23,07 HP, PARA SISTEMA DE FURO DIRECIONAL - DEPRECIAÇÃO. AF_05/2023</v>
          </cell>
          <cell r="E2639" t="str">
            <v>H</v>
          </cell>
          <cell r="F2639">
            <v>0</v>
          </cell>
        </row>
        <row r="2640">
          <cell r="A2640" t="str">
            <v>SINAPI 103239</v>
          </cell>
          <cell r="D2640" t="str">
            <v>MISTURADOR PARA PREPARO DE LAMA ESTABILIZANTE COM CAPACIDADE DE *4000* L, COM BOMBA CENTRÍFUGA 5,5 HP A 23,07 HP, PARA SISTEMA DE FURO DIRECIONAL - JUROS. AF_05/2023</v>
          </cell>
          <cell r="E2640" t="str">
            <v>H</v>
          </cell>
          <cell r="F2640">
            <v>0</v>
          </cell>
        </row>
        <row r="2641">
          <cell r="A2641" t="str">
            <v>SINAPI 103240</v>
          </cell>
          <cell r="D2641" t="str">
            <v>MISTURADOR PARA PREPARO DE LAMA ESTABILIZANTE COM CAPACIDADE DE *4000* L, COM BOMBA CENTRÍFUGA 5,5 HP A 23,07 HP, PARA SISTEMA DE FURO DIRECIONAL - MANUTENÇÃO. AF_05/2023</v>
          </cell>
          <cell r="E2641" t="str">
            <v>H</v>
          </cell>
          <cell r="F2641">
            <v>0</v>
          </cell>
        </row>
        <row r="2642">
          <cell r="A2642" t="str">
            <v>SINAPI 103241</v>
          </cell>
          <cell r="D2642" t="str">
            <v>MISTURADOR PARA PREPARO DE LAMA ESTABILIZANTE COM CAPACIDADE DE *4000* L, COM BOMBA CENTRÍFUGA 5,5 HP A 23,07 HP, PARA SISTEMA DE FURO DIRECIONAL - MATERIAIS NA OPERAÇÃO. AF_05/2023</v>
          </cell>
          <cell r="E2642" t="str">
            <v>H</v>
          </cell>
          <cell r="F2642">
            <v>12.9</v>
          </cell>
        </row>
        <row r="2643">
          <cell r="A2643" t="str">
            <v>SINAPI 88853</v>
          </cell>
          <cell r="D2643" t="str">
            <v>MOTOBOMBA CENTRÍFUGA, MOTOR A GASOLINA, POTÊNCIA 5,42 HP, BOCAIS 1 1/2" X 1", DIÂMETRO ROTOR 143 MM HM/Q = 6 MCA / 16,8 M3/H A 38 MCA / 6,6 M3/H - DEPRECIAÇÃO. AF_06/2014</v>
          </cell>
          <cell r="E2643" t="str">
            <v>H</v>
          </cell>
          <cell r="F2643">
            <v>0.36</v>
          </cell>
        </row>
        <row r="2644">
          <cell r="A2644" t="str">
            <v>SINAPI 88854</v>
          </cell>
          <cell r="D2644" t="str">
            <v>MOTOBOMBA CENTRÍFUGA, MOTOR A GASOLINA, POTÊNCIA 5,42 HP, BOCAIS 1 1/2" X 1", DIÂMETRO ROTOR 143 MM HM/Q = 6 MCA / 16,8 M3/H A 38 MCA / 6,6 M3/H - JUROS. AF_06/2014</v>
          </cell>
          <cell r="E2644" t="str">
            <v>H</v>
          </cell>
          <cell r="F2644">
            <v>0.08</v>
          </cell>
        </row>
        <row r="2645">
          <cell r="A2645" t="str">
            <v>SINAPI 5692</v>
          </cell>
          <cell r="D2645" t="str">
            <v>MOTOBOMBA CENTRÍFUGA, MOTOR A GASOLINA, POTÊNCIA 5,42 HP, BOCAIS 1 1/2" X 1", DIÂMETRO ROTOR 143 MM HM/Q = 6 MCA / 16,8 M3/H A 38 MCA / 6,6 M3/H - MANUTENÇÃO. AF_06/2014</v>
          </cell>
          <cell r="E2645" t="str">
            <v>H</v>
          </cell>
          <cell r="F2645">
            <v>0.39</v>
          </cell>
        </row>
        <row r="2646">
          <cell r="A2646" t="str">
            <v>SINAPI 5693</v>
          </cell>
          <cell r="D2646" t="str">
            <v>MOTOBOMBA CENTRÍFUGA, MOTOR A GASOLINA, POTÊNCIA 5,42 HP, BOCAIS 1 1/2" X 1", DIÂMETRO ROTOR 143 MM HM/Q = 6 MCA / 16,8 M3/H A 38 MCA / 6,6 M3/H - MATERIAIS NA OPERAÇÃO. AF_06/2014</v>
          </cell>
          <cell r="E2646" t="str">
            <v>H</v>
          </cell>
          <cell r="F2646">
            <v>20.77</v>
          </cell>
        </row>
        <row r="2647">
          <cell r="A2647" t="str">
            <v>SINAPI 7044</v>
          </cell>
          <cell r="D2647" t="str">
            <v>MOTOBOMBA TRASH (PARA ÁGUA SUJA) AUTO ESCORVANTE, MOTOR GASOLINA DE 6,41 HP, DIÂMETROS DE SUCÇÃO X RECALQUE: 3" X 3", HM/Q = 10 MCA / 60 M3/H A 23 MCA / 0 M3/H - DEPRECIAÇÃO. AF_10/2014</v>
          </cell>
          <cell r="E2647" t="str">
            <v>H</v>
          </cell>
          <cell r="F2647">
            <v>0.44</v>
          </cell>
        </row>
        <row r="2648">
          <cell r="A2648" t="str">
            <v>SINAPI 7045</v>
          </cell>
          <cell r="D2648" t="str">
            <v>MOTOBOMBA TRASH (PARA ÁGUA SUJA) AUTO ESCORVANTE, MOTOR GASOLINA DE 6,41 HP, DIÂMETROS DE SUCÇÃO X RECALQUE: 3" X 3", HM/Q = 10 MCA / 60 M3/H A 23 MCA / 0 M3/H - JUROS. AF_10/2014</v>
          </cell>
          <cell r="E2648" t="str">
            <v>H</v>
          </cell>
          <cell r="F2648">
            <v>0.1</v>
          </cell>
        </row>
        <row r="2649">
          <cell r="A2649" t="str">
            <v>SINAPI 7046</v>
          </cell>
          <cell r="D2649" t="str">
            <v>MOTOBOMBA TRASH (PARA ÁGUA SUJA) AUTO ESCORVANTE, MOTOR GASOLINA DE 6,41 HP, DIÂMETROS DE SUCÇÃO X RECALQUE: 3" X 3", HM/Q = 10 MCA / 60 M3/H A 23 MCA / 0 M3/H - MANUTENÇÃO. AF_10/2014</v>
          </cell>
          <cell r="E2649" t="str">
            <v>H</v>
          </cell>
          <cell r="F2649">
            <v>0.48</v>
          </cell>
        </row>
        <row r="2650">
          <cell r="A2650" t="str">
            <v>SINAPI 7047</v>
          </cell>
          <cell r="D2650" t="str">
            <v>MOTOBOMBA TRASH (PARA ÁGUA SUJA) AUTO ESCORVANTE, MOTOR GASOLINA DE 6,41 HP, DIÂMETROS DE SUCÇÃO X RECALQUE: 3" X 3", HM/Q = 10 MCA / 60 M3/H A 23 MCA / 0 M3/H - MATERIAIS NA OPERAÇÃO. AF_10/2014</v>
          </cell>
          <cell r="E2650" t="str">
            <v>H</v>
          </cell>
          <cell r="F2650">
            <v>24.52</v>
          </cell>
        </row>
        <row r="2651">
          <cell r="A2651" t="str">
            <v>SINAPI 89228</v>
          </cell>
          <cell r="D2651" t="str">
            <v>MOTONIVELADORA POTÊNCIA BÁSICA LÍQUIDA (PRIMEIRA MARCHA) 125 HP, PESO BRUTO 13032 KG, LARGURA DA LÂMINA DE 3,7 M - DEPRECIAÇÃO. AF_06/2014</v>
          </cell>
          <cell r="E2651" t="str">
            <v>H</v>
          </cell>
          <cell r="F2651">
            <v>46.6</v>
          </cell>
        </row>
        <row r="2652">
          <cell r="A2652" t="str">
            <v>SINAPI 89229</v>
          </cell>
          <cell r="D2652" t="str">
            <v>MOTONIVELADORA POTÊNCIA BÁSICA LÍQUIDA (PRIMEIRA MARCHA) 125 HP, PESO BRUTO 13032 KG, LARGURA DA LÂMINA DE 3,7 M - JUROS. AF_06/2014</v>
          </cell>
          <cell r="E2652" t="str">
            <v>H</v>
          </cell>
          <cell r="F2652">
            <v>16.420000000000002</v>
          </cell>
        </row>
        <row r="2653">
          <cell r="A2653" t="str">
            <v>SINAPI 5779</v>
          </cell>
          <cell r="D2653" t="str">
            <v>MOTONIVELADORA POTÊNCIA BÁSICA LÍQUIDA (PRIMEIRA MARCHA) 125 HP, PESO BRUTO 13032 KG, LARGURA DA LÂMINA DE 3,7 M - MANUTENÇÃO. AF_06/2014</v>
          </cell>
          <cell r="E2653" t="str">
            <v>H</v>
          </cell>
          <cell r="F2653">
            <v>74.900000000000006</v>
          </cell>
        </row>
        <row r="2654">
          <cell r="A2654" t="str">
            <v>SINAPI 53849</v>
          </cell>
          <cell r="D2654" t="str">
            <v>MOTONIVELADORA POTÊNCIA BÁSICA LÍQUIDA (PRIMEIRA MARCHA) 125 HP, PESO BRUTO 13032 KG, LARGURA DA LÂMINA DE 3,7 M - MATERIAIS NA OPERAÇÃO. AF_06/2014</v>
          </cell>
          <cell r="E2654" t="str">
            <v>H</v>
          </cell>
          <cell r="F2654">
            <v>81.7</v>
          </cell>
        </row>
        <row r="2655">
          <cell r="A2655" t="str">
            <v>SINAPI 95129</v>
          </cell>
          <cell r="D2655" t="str">
            <v>MÁQUINA DEMARCADORA DE FAIXA DE TRÁFEGO À FRIO, AUTOPROPELIDA, POTÊNCIA 38 HP - DEPRECIAÇÃO. AF_07/2016</v>
          </cell>
          <cell r="E2655" t="str">
            <v>H</v>
          </cell>
          <cell r="F2655">
            <v>57.97</v>
          </cell>
        </row>
        <row r="2656">
          <cell r="A2656" t="str">
            <v>SINAPI 95130</v>
          </cell>
          <cell r="D2656" t="str">
            <v>MÁQUINA DEMARCADORA DE FAIXA DE TRÁFEGO À FRIO, AUTOPROPELIDA, POTÊNCIA 38 HP - JUROS. AF_07/2016</v>
          </cell>
          <cell r="E2656" t="str">
            <v>H</v>
          </cell>
          <cell r="F2656">
            <v>21.02</v>
          </cell>
        </row>
        <row r="2657">
          <cell r="A2657" t="str">
            <v>SINAPI 95131</v>
          </cell>
          <cell r="D2657" t="str">
            <v>MÁQUINA DEMARCADORA DE FAIXA DE TRÁFEGO À FRIO, AUTOPROPELIDA, POTÊNCIA 38 HP - MANUTENÇÃO. AF_07/2016</v>
          </cell>
          <cell r="E2657" t="str">
            <v>H</v>
          </cell>
          <cell r="F2657">
            <v>68.239999999999995</v>
          </cell>
        </row>
        <row r="2658">
          <cell r="A2658" t="str">
            <v>SINAPI 95132</v>
          </cell>
          <cell r="D2658" t="str">
            <v>MÁQUINA DEMARCADORA DE FAIXA DE TRÁFEGO À FRIO, AUTOPROPELIDA, POTÊNCIA 38 HP - MATERIAIS NA OPERAÇÃO. AF_07/2016</v>
          </cell>
          <cell r="E2658" t="str">
            <v>H</v>
          </cell>
          <cell r="F2658">
            <v>31.47</v>
          </cell>
        </row>
        <row r="2659">
          <cell r="A2659" t="str">
            <v>SINAPI 102982</v>
          </cell>
          <cell r="D2659" t="str">
            <v>MÁQUINA DEMARCADORA DE FAIXA DE TRÁFEGO À FRIO, TRAÇÃO MANUAL, 4 CV, PRESSÃO MAX 3300 PSI, TANQUE 20 L - DEPRECIAÇÃO. AF_06/2021</v>
          </cell>
          <cell r="E2659" t="str">
            <v>H</v>
          </cell>
          <cell r="F2659">
            <v>0</v>
          </cell>
        </row>
        <row r="2660">
          <cell r="A2660" t="str">
            <v>SINAPI 102983</v>
          </cell>
          <cell r="D2660" t="str">
            <v>MÁQUINA DEMARCADORA DE FAIXA DE TRÁFEGO À FRIO, TRAÇÃO MANUAL, 4 CV, PRESSÃO MAX 3300 PSI, TANQUE 20 L - JUROS. AF_06/2021</v>
          </cell>
          <cell r="E2660" t="str">
            <v>H</v>
          </cell>
          <cell r="F2660">
            <v>0</v>
          </cell>
        </row>
        <row r="2661">
          <cell r="A2661" t="str">
            <v>SINAPI 102984</v>
          </cell>
          <cell r="D2661" t="str">
            <v>MÁQUINA DEMARCADORA DE FAIXA DE TRÁFEGO À FRIO, TRAÇÃO MANUAL, 4 CV, PRESSÃO MAX 3300 PSI, TANQUE 20 L - MANUTENÇÃO. AF_06/2021</v>
          </cell>
          <cell r="E2661" t="str">
            <v>H</v>
          </cell>
          <cell r="F2661">
            <v>0</v>
          </cell>
        </row>
        <row r="2662">
          <cell r="A2662" t="str">
            <v>SINAPI 102985</v>
          </cell>
          <cell r="D2662" t="str">
            <v>MÁQUINA DEMARCADORA DE FAIXA DE TRÁFEGO À FRIO, TRAÇÃO MANUAL, 4 CV, PRESSÃO MAX 3300 PSI, TANQUE 20 L - MATERIAIS NA OPERAÇÃO. AF_06/2021</v>
          </cell>
          <cell r="E2662" t="str">
            <v>H</v>
          </cell>
          <cell r="F2662">
            <v>14.6</v>
          </cell>
        </row>
        <row r="2663">
          <cell r="A2663" t="str">
            <v>SINAPI 92956</v>
          </cell>
          <cell r="D2663" t="str">
            <v>MÁQUINA EXTRUSORA DE CONCRETO PARA GUIAS E SARJETAS, MOTOR A DIESEL, POTÊNCIA 14 CV - DEPRECIAÇÃO. AF_12/2015</v>
          </cell>
          <cell r="E2663" t="str">
            <v>H</v>
          </cell>
          <cell r="F2663">
            <v>4.37</v>
          </cell>
        </row>
        <row r="2664">
          <cell r="A2664" t="str">
            <v>SINAPI 92957</v>
          </cell>
          <cell r="D2664" t="str">
            <v>MÁQUINA EXTRUSORA DE CONCRETO PARA GUIAS E SARJETAS, MOTOR A DIESEL, POTÊNCIA 14 CV - JUROS. AF_12/2015</v>
          </cell>
          <cell r="E2664" t="str">
            <v>H</v>
          </cell>
          <cell r="F2664">
            <v>1.01</v>
          </cell>
        </row>
        <row r="2665">
          <cell r="A2665" t="str">
            <v>SINAPI 92958</v>
          </cell>
          <cell r="D2665" t="str">
            <v>MÁQUINA EXTRUSORA DE CONCRETO PARA GUIAS E SARJETAS, MOTOR A DIESEL, POTÊNCIA 14 CV - MANUTENÇÃO. AF_12/2015</v>
          </cell>
          <cell r="E2665" t="str">
            <v>H</v>
          </cell>
          <cell r="F2665">
            <v>4.79</v>
          </cell>
        </row>
        <row r="2666">
          <cell r="A2666" t="str">
            <v>SINAPI 92959</v>
          </cell>
          <cell r="D2666" t="str">
            <v>MÁQUINA EXTRUSORA DE CONCRETO PARA GUIAS E SARJETAS, MOTOR A DIESEL, POTÊNCIA 14 CV - MATERIAIS NA OPERAÇÃO. AF_12/2015</v>
          </cell>
          <cell r="E2666" t="str">
            <v>H</v>
          </cell>
          <cell r="F2666">
            <v>9.0500000000000007</v>
          </cell>
        </row>
        <row r="2667">
          <cell r="A2667" t="str">
            <v>SINAPI 102858</v>
          </cell>
          <cell r="D2667" t="str">
            <v>MÁQUINA FORMER DOBRAS DIVERSAS: 220V/380V TRIFÁSICO OU MONOFÁSICO, CAPACIDADE 0,5-1,27MM, MOTOR 2CV - DEPRECIAÇÃO. AF_05/2023</v>
          </cell>
          <cell r="E2667" t="str">
            <v>H</v>
          </cell>
          <cell r="F2667">
            <v>0</v>
          </cell>
        </row>
        <row r="2668">
          <cell r="A2668" t="str">
            <v>SINAPI 102859</v>
          </cell>
          <cell r="D2668" t="str">
            <v>MÁQUINA FORMER DOBRAS DIVERSAS: 220V/380V TRIFÁSICO OU MONOFÁSICO, CAPACIDADE 0,5-1,27MM, MOTOR 2CV - JUROS. AF_05/2023</v>
          </cell>
          <cell r="E2668" t="str">
            <v>H</v>
          </cell>
          <cell r="F2668">
            <v>0</v>
          </cell>
        </row>
        <row r="2669">
          <cell r="A2669" t="str">
            <v>SINAPI 102860</v>
          </cell>
          <cell r="D2669" t="str">
            <v>MÁQUINA FORMER DOBRAS DIVERSAS: 220V/380V TRIFÁSICO OU MONOFÁSICO, CAPACIDADE 0,5-1,27MM, MOTOR 2CV - MANUTENÇÃO. AF_05/2023</v>
          </cell>
          <cell r="E2669" t="str">
            <v>H</v>
          </cell>
          <cell r="F2669">
            <v>0</v>
          </cell>
        </row>
        <row r="2670">
          <cell r="A2670" t="str">
            <v>SINAPI 102861</v>
          </cell>
          <cell r="D2670" t="str">
            <v>MÁQUINA FORMER DOBRAS DIVERSAS: 220V/380V TRIFÁSICO OU MONOFÁSICO, CAPACIDADE 0,5-1,27MM, MOTOR 2CV - MATERIAIS NA OPERAÇÃO. AF_05/2023</v>
          </cell>
          <cell r="E2670" t="str">
            <v>H</v>
          </cell>
          <cell r="F2670">
            <v>1.37</v>
          </cell>
        </row>
        <row r="2671">
          <cell r="A2671" t="str">
            <v>SINAPI 93404</v>
          </cell>
          <cell r="D2671" t="str">
            <v>MÁQUINA JATO DE PRESSAO PORTÁTIL, CAMARA DE 1 SAIDA, CAPACIDADE 280 L, DIAMETRO 670 MM, BICO DE JATO CURTO VENTURI DE 5/16", MANGUEIRA DE 1" COM COMPRESSOR DE AR REBOCÁVEL 189 PCM E MOTOR DIESEL 63 CV - DEPRECIAÇÃO. AF_05/2023</v>
          </cell>
          <cell r="E2671" t="str">
            <v>H</v>
          </cell>
          <cell r="F2671">
            <v>7.75</v>
          </cell>
        </row>
        <row r="2672">
          <cell r="A2672" t="str">
            <v>SINAPI 93405</v>
          </cell>
          <cell r="D2672" t="str">
            <v>MÁQUINA JATO DE PRESSAO PORTÁTIL, CAMARA DE 1 SAIDA, CAPACIDADE 280 L, DIAMETRO 670 MM, BICO DE JATO CURTO VENTURI DE 5/16", MANGUEIRA DE 1" COM COMPRESSOR DE AR REBOCÁVEL 189 PCM E MOTOR DIESEL 63 CV - JUROS. AF_05/2023</v>
          </cell>
          <cell r="E2672" t="str">
            <v>H</v>
          </cell>
          <cell r="F2672">
            <v>1.98</v>
          </cell>
        </row>
        <row r="2673">
          <cell r="A2673" t="str">
            <v>SINAPI 93406</v>
          </cell>
          <cell r="D2673" t="str">
            <v>MÁQUINA JATO DE PRESSAO PORTÁTIL, CAMARA DE 1 SAIDA, CAPACIDADE 280 L, DIAMETRO 670 MM, BICO DE JATO CURTO VENTURI DE 5/16", MANGUEIRA DE 1" COM COMPRESSOR DE AR REBOCÁVEL 189 PCM E MOTOR DIESEL 63 CV - MANUTENÇÃO. AF_05/2023</v>
          </cell>
          <cell r="E2673" t="str">
            <v>H</v>
          </cell>
          <cell r="F2673">
            <v>9.3000000000000007</v>
          </cell>
        </row>
        <row r="2674">
          <cell r="A2674" t="str">
            <v>SINAPI 93407</v>
          </cell>
          <cell r="D2674" t="str">
            <v>MÁQUINA JATO DE PRESSAO PORTÁTIL, CAMARA DE 1 SAIDA, CAPACIDADE 280 L, DIAMETRO 670 MM, BICO DE JATO CURTO VENTURI DE 5/16", MANGUEIRA DE 1" COM COMPRESSOR DE AR REBOCÁVEL 189 PCM E MOTOR DIESEL 63 CV - MATERIAIS NA OPERAÇÃO. AF_05/2023</v>
          </cell>
          <cell r="E2674" t="str">
            <v>H</v>
          </cell>
          <cell r="F2674">
            <v>46.01</v>
          </cell>
        </row>
        <row r="2675">
          <cell r="A2675" t="str">
            <v>SINAPI 102936</v>
          </cell>
          <cell r="D2675" t="str">
            <v>MÁQUINA METALEIRA UNIVERSAL MODELO IW 110/180 BTD - DEPRECIAÇÃO. AF_05/2023</v>
          </cell>
          <cell r="E2675" t="str">
            <v>H</v>
          </cell>
          <cell r="F2675">
            <v>0</v>
          </cell>
        </row>
        <row r="2676">
          <cell r="A2676" t="str">
            <v>SINAPI 102937</v>
          </cell>
          <cell r="D2676" t="str">
            <v>MÁQUINA METALEIRA UNIVERSAL MODELO IW 110/180 BTD - JUROS. AF_05/2023</v>
          </cell>
          <cell r="E2676" t="str">
            <v>H</v>
          </cell>
          <cell r="F2676">
            <v>0</v>
          </cell>
        </row>
        <row r="2677">
          <cell r="A2677" t="str">
            <v>SINAPI 102938</v>
          </cell>
          <cell r="D2677" t="str">
            <v>MÁQUINA METALEIRA UNIVERSAL MODELO IW 110/180 BTD - MANUTENÇÃO. AF_05/2023</v>
          </cell>
          <cell r="E2677" t="str">
            <v>H</v>
          </cell>
          <cell r="F2677">
            <v>0</v>
          </cell>
        </row>
        <row r="2678">
          <cell r="A2678" t="str">
            <v>SINAPI 102939</v>
          </cell>
          <cell r="D2678" t="str">
            <v>MÁQUINA METALEIRA UNIVERSAL MODELO IW 110/180 BTD - MATERIAIS NA OPERAÇÃO. AF_05/2023</v>
          </cell>
          <cell r="E2678" t="str">
            <v>H</v>
          </cell>
          <cell r="F2678">
            <v>10.28</v>
          </cell>
        </row>
        <row r="2679">
          <cell r="A2679" t="str">
            <v>SINAPI 103159</v>
          </cell>
          <cell r="D2679" t="str">
            <v>MÁQUINA PARA SOLDA POR ELETROFUSÃO PARA TUBOS DE POLIETILENO DE ALTA DENSIDADE (PEAD) COM DIÂMETRO EXTERNO DE 20 A 1600 MM, POTÊNCIA DE 3500 W - DEPRECIAÇÃO. AF_05/2023</v>
          </cell>
          <cell r="E2679" t="str">
            <v>H</v>
          </cell>
          <cell r="F2679">
            <v>0</v>
          </cell>
        </row>
        <row r="2680">
          <cell r="A2680" t="str">
            <v>SINAPI 103160</v>
          </cell>
          <cell r="D2680" t="str">
            <v>MÁQUINA PARA SOLDA POR ELETROFUSÃO PARA TUBOS DE POLIETILENO DE ALTA DENSIDADE (PEAD) COM DIÂMETRO EXTERNO DE 20 A 1600 MM, POTÊNCIA DE 3500 W - JUROS. AF_05/2023</v>
          </cell>
          <cell r="E2680" t="str">
            <v>H</v>
          </cell>
          <cell r="F2680">
            <v>0</v>
          </cell>
        </row>
        <row r="2681">
          <cell r="A2681" t="str">
            <v>SINAPI 103161</v>
          </cell>
          <cell r="D2681" t="str">
            <v>MÁQUINA PARA SOLDA POR ELETROFUSÃO PARA TUBOS DE POLIETILENO DE ALTA DENSIDADE (PEAD) COM DIÂMETRO EXTERNO DE 20 A 1600 MM, POTÊNCIA DE 3500 W - MANUTENÇÃO. AF_05/2023</v>
          </cell>
          <cell r="E2681" t="str">
            <v>H</v>
          </cell>
          <cell r="F2681">
            <v>0</v>
          </cell>
        </row>
        <row r="2682">
          <cell r="A2682" t="str">
            <v>SINAPI 103162</v>
          </cell>
          <cell r="D2682" t="str">
            <v>MÁQUINA PARA SOLDA POR ELETROFUSÃO PARA TUBOS DE POLIETILENO DE ALTA DENSIDADE (PEAD) COM DIÂMETRO EXTERNO DE 20 A 1600 MM, POTÊNCIA DE 3500 W - MATERIAIS NA OPERAÇÃO. AF_05/2023</v>
          </cell>
          <cell r="E2682" t="str">
            <v>H</v>
          </cell>
          <cell r="F2682">
            <v>0.73</v>
          </cell>
        </row>
        <row r="2683">
          <cell r="A2683" t="str">
            <v>SINAPI 103153</v>
          </cell>
          <cell r="D2683" t="str">
            <v>MÁQUINA PARA SOLDA POR ELETROFUSÃO PARA TUBOS DE POLIETILENO DE ALTA DENSIDADE (PEAD) COM DIÂMETRO EXTERNO DE 20 A 800 MM, POTÊNCIA ENTRE 2750 E 3000 W - DEPRECIAÇÃO. AF_05/2023</v>
          </cell>
          <cell r="E2683" t="str">
            <v>H</v>
          </cell>
          <cell r="F2683">
            <v>0</v>
          </cell>
        </row>
        <row r="2684">
          <cell r="A2684" t="str">
            <v>SINAPI 103154</v>
          </cell>
          <cell r="D2684" t="str">
            <v>MÁQUINA PARA SOLDA POR ELETROFUSÃO PARA TUBOS DE POLIETILENO DE ALTA DENSIDADE (PEAD) COM DIÂMETRO EXTERNO DE 20 A 800 MM, POTÊNCIA ENTRE 2750 E 3000 W - JUROS. AF_05/2023</v>
          </cell>
          <cell r="E2684" t="str">
            <v>H</v>
          </cell>
          <cell r="F2684">
            <v>0</v>
          </cell>
        </row>
        <row r="2685">
          <cell r="A2685" t="str">
            <v>SINAPI 103155</v>
          </cell>
          <cell r="D2685" t="str">
            <v>MÁQUINA PARA SOLDA POR ELETROFUSÃO PARA TUBOS DE POLIETILENO DE ALTA DENSIDADE (PEAD) COM DIÂMETRO EXTERNO DE 20 A 800 MM, POTÊNCIA ENTRE 2750 E 3000 W - MANUTENÇÃO. AF_05/2023</v>
          </cell>
          <cell r="E2685" t="str">
            <v>H</v>
          </cell>
          <cell r="F2685">
            <v>0</v>
          </cell>
        </row>
        <row r="2686">
          <cell r="A2686" t="str">
            <v>SINAPI 103156</v>
          </cell>
          <cell r="D2686" t="str">
            <v>MÁQUINA PARA SOLDA POR ELETROFUSÃO PARA TUBOS DE POLIETILENO DE ALTA DENSIDADE (PEAD) COM DIÂMETRO EXTERNO DE 20 A 800 MM, POTÊNCIA ENTRE 2750 E 3000 W - MATERIAIS NA OPERAÇÃO. AF_05/2023</v>
          </cell>
          <cell r="E2686" t="str">
            <v>H</v>
          </cell>
          <cell r="F2686">
            <v>2.61</v>
          </cell>
        </row>
        <row r="2687">
          <cell r="A2687" t="str">
            <v>SINAPI 103171</v>
          </cell>
          <cell r="D2687" t="str">
            <v>MÁQUINA PARA SOLDA POR TERMOFUSÃO PARA TUBOS DE POLIETILENO DE ALTA DENSIDADE (PEAD) COM DIÂMETRO EXTERNO DE 315 A 630 MM, POTÊNCIA ENTRE 8000 E 12350 W - DEPRECIAÇÃO. AF_05/2023</v>
          </cell>
          <cell r="E2687" t="str">
            <v>H</v>
          </cell>
          <cell r="F2687">
            <v>0</v>
          </cell>
        </row>
        <row r="2688">
          <cell r="A2688" t="str">
            <v>SINAPI 103172</v>
          </cell>
          <cell r="D2688" t="str">
            <v>MÁQUINA PARA SOLDA POR TERMOFUSÃO PARA TUBOS DE POLIETILENO DE ALTA DENSIDADE (PEAD) COM DIÂMETRO EXTERNO DE 315 A 630 MM, POTÊNCIA ENTRE 8000 E 12350 W - JUROS. AF_05/2023</v>
          </cell>
          <cell r="E2688" t="str">
            <v>H</v>
          </cell>
          <cell r="F2688">
            <v>0</v>
          </cell>
        </row>
        <row r="2689">
          <cell r="A2689" t="str">
            <v>SINAPI 103173</v>
          </cell>
          <cell r="D2689" t="str">
            <v>MÁQUINA PARA SOLDA POR TERMOFUSÃO PARA TUBOS DE POLIETILENO DE ALTA DENSIDADE (PEAD) COM DIÂMETRO EXTERNO DE 315 A 630 MM, POTÊNCIA ENTRE 8000 E 12350 W - MANUTENÇÃO. AF_05/2023</v>
          </cell>
          <cell r="E2689" t="str">
            <v>H</v>
          </cell>
          <cell r="F2689">
            <v>0</v>
          </cell>
        </row>
        <row r="2690">
          <cell r="A2690" t="str">
            <v>SINAPI 103174</v>
          </cell>
          <cell r="D2690" t="str">
            <v>MÁQUINA PARA SOLDA POR TERMOFUSÃO PARA TUBOS DE POLIETILENO DE ALTA DENSIDADE (PEAD) COM DIÂMETRO EXTERNO DE 315 A 630 MM, POTÊNCIA ENTRE 8000 E 12350 W - MATERIAIS NA OPERAÇÃO. AF_05/2023</v>
          </cell>
          <cell r="E2690" t="str">
            <v>H</v>
          </cell>
          <cell r="F2690">
            <v>2.09</v>
          </cell>
        </row>
        <row r="2691">
          <cell r="A2691" t="str">
            <v>SINAPI 103177</v>
          </cell>
          <cell r="D2691" t="str">
            <v>MÁQUINA PARA SOLDA POR TERMOFUSÃO PARA TUBOS DE POLIETILENO DE ALTA DENSIDADE (PEAD) COM DIÂMETRO EXTERNO DE 710 A 1200 MM, POTÊNCIA ENTRE 16000 E 29500 W - DEPRECIAÇÃO. AF_05/2023</v>
          </cell>
          <cell r="E2691" t="str">
            <v>H</v>
          </cell>
          <cell r="F2691">
            <v>0</v>
          </cell>
        </row>
        <row r="2692">
          <cell r="A2692" t="str">
            <v>SINAPI 103178</v>
          </cell>
          <cell r="D2692" t="str">
            <v>MÁQUINA PARA SOLDA POR TERMOFUSÃO PARA TUBOS DE POLIETILENO DE ALTA DENSIDADE (PEAD) COM DIÂMETRO EXTERNO DE 710 A 1200 MM, POTÊNCIA ENTRE 16000 E 29500 W - JUROS. AF_05/2023</v>
          </cell>
          <cell r="E2692" t="str">
            <v>H</v>
          </cell>
          <cell r="F2692">
            <v>0</v>
          </cell>
        </row>
        <row r="2693">
          <cell r="A2693" t="str">
            <v>SINAPI 103179</v>
          </cell>
          <cell r="D2693" t="str">
            <v>MÁQUINA PARA SOLDA POR TERMOFUSÃO PARA TUBOS DE POLIETILENO DE ALTA DENSIDADE (PEAD) COM DIÂMETRO EXTERNO DE 710 A 1200 MM, POTÊNCIA ENTRE 16000 E 29500 W - MANUTENÇÃO. AF_05/2023</v>
          </cell>
          <cell r="E2693" t="str">
            <v>H</v>
          </cell>
          <cell r="F2693">
            <v>0</v>
          </cell>
        </row>
        <row r="2694">
          <cell r="A2694" t="str">
            <v>SINAPI 103180</v>
          </cell>
          <cell r="D2694" t="str">
            <v>MÁQUINA PARA SOLDA POR TERMOFUSÃO PARA TUBOS DE POLIETILENO DE ALTA DENSIDADE (PEAD) COM DIÂMETRO EXTERNO DE 710 A 1200 MM, POTÊNCIA ENTRE 16000 E 29500 W - MATERIAIS NA OPERAÇÃO. AF_05/2023</v>
          </cell>
          <cell r="E2694" t="str">
            <v>H</v>
          </cell>
          <cell r="F2694">
            <v>4.8</v>
          </cell>
        </row>
        <row r="2695">
          <cell r="A2695" t="str">
            <v>SINAPI 103165</v>
          </cell>
          <cell r="D2695" t="str">
            <v>MÁQUINA PARA SOLDA POR TERMOFUSÃO PARA TUBOS DE POLIETILENO DE ALTA DENSIDADE (PEAD) COM DIÂMETRO EXTERNO DE 90 A 315 MM, POTÊNCIA ENTRE 2500 E 5350 W - DEPRECIAÇÃO. AF_05/2023</v>
          </cell>
          <cell r="E2695" t="str">
            <v>H</v>
          </cell>
          <cell r="F2695">
            <v>0</v>
          </cell>
        </row>
        <row r="2696">
          <cell r="A2696" t="str">
            <v>SINAPI 103166</v>
          </cell>
          <cell r="D2696" t="str">
            <v>MÁQUINA PARA SOLDA POR TERMOFUSÃO PARA TUBOS DE POLIETILENO DE ALTA DENSIDADE (PEAD) COM DIÂMETRO EXTERNO DE 90 A 315 MM, POTÊNCIA ENTRE 2500 E 5350 W - JUROS. AF_05/2023</v>
          </cell>
          <cell r="E2696" t="str">
            <v>H</v>
          </cell>
          <cell r="F2696">
            <v>0</v>
          </cell>
        </row>
        <row r="2697">
          <cell r="A2697" t="str">
            <v>SINAPI 103167</v>
          </cell>
          <cell r="D2697" t="str">
            <v>MÁQUINA PARA SOLDA POR TERMOFUSÃO PARA TUBOS DE POLIETILENO DE ALTA DENSIDADE (PEAD) COM DIÂMETRO EXTERNO DE 90 A 315 MM, POTÊNCIA ENTRE 2500 E 5350 W - MANUTENÇÃO. AF_05/2023</v>
          </cell>
          <cell r="E2697" t="str">
            <v>H</v>
          </cell>
          <cell r="F2697">
            <v>0</v>
          </cell>
        </row>
        <row r="2698">
          <cell r="A2698" t="str">
            <v>SINAPI 103168</v>
          </cell>
          <cell r="D2698" t="str">
            <v>MÁQUINA PARA SOLDA POR TERMOFUSÃO PARA TUBOS DE POLIETILENO DE ALTA DENSIDADE (PEAD) COM DIÂMETRO EXTERNO DE 90 A 315 MM, POTÊNCIA ENTRE 2500 E 5350 W - MATERIAIS NA OPERAÇÃO. AF_05/2023</v>
          </cell>
          <cell r="E2698" t="str">
            <v>H</v>
          </cell>
          <cell r="F2698">
            <v>0.83</v>
          </cell>
        </row>
        <row r="2699">
          <cell r="A2699" t="str">
            <v>SINAPI 102864</v>
          </cell>
          <cell r="D2699" t="str">
            <v>MÁQUINA SOLDA ARCO COM PISTOLA DE SOLDAGEM PARA STUD BOLT DE 5 MM A 22 MM - DEPRECIAÇÃO. AF_05/2023</v>
          </cell>
          <cell r="E2699" t="str">
            <v>H</v>
          </cell>
          <cell r="F2699">
            <v>0</v>
          </cell>
        </row>
        <row r="2700">
          <cell r="A2700" t="str">
            <v>SINAPI 102865</v>
          </cell>
          <cell r="D2700" t="str">
            <v>MÁQUINA SOLDA ARCO COM PISTOLA DE SOLDAGEM PARA STUD BOLT DE 5 MM A 22 MM - JUROS. AF_05/2023</v>
          </cell>
          <cell r="E2700" t="str">
            <v>H</v>
          </cell>
          <cell r="F2700">
            <v>0</v>
          </cell>
        </row>
        <row r="2701">
          <cell r="A2701" t="str">
            <v>SINAPI 102866</v>
          </cell>
          <cell r="D2701" t="str">
            <v>MÁQUINA SOLDA ARCO COM PISTOLA DE SOLDAGEM PARA STUD BOLT DE 5 MM A 22 MM - MANUTENÇÃO. AF_05/2023</v>
          </cell>
          <cell r="E2701" t="str">
            <v>H</v>
          </cell>
          <cell r="F2701">
            <v>0</v>
          </cell>
        </row>
        <row r="2702">
          <cell r="A2702" t="str">
            <v>SINAPI 102867</v>
          </cell>
          <cell r="D2702" t="str">
            <v>MÁQUINA SOLDA ARCO COM PISTOLA DE SOLDAGEM PARA STUD BOLT DE 5 MM A 22 MM - MATERIAIS NA OPERAÇÃO. AF_05/2023</v>
          </cell>
          <cell r="E2702" t="str">
            <v>H</v>
          </cell>
          <cell r="F2702">
            <v>0.74</v>
          </cell>
        </row>
        <row r="2703">
          <cell r="A2703" t="str">
            <v>SINAPI 106321</v>
          </cell>
          <cell r="D2703" t="str">
            <v>PENEIRA ROTATIVA COM MOTOR ELÉTRICO MONOFÁSICO DE *0,5 A 1,0* CV, CILINDRO COM DIÂMETRO DE *0,48 A 0,85* M E COMPRIMENTO DE *1,0 A 1,65* M - DEPRECIAÇÃO. AF_11/2025</v>
          </cell>
          <cell r="E2703" t="str">
            <v>H</v>
          </cell>
          <cell r="F2703">
            <v>0</v>
          </cell>
        </row>
        <row r="2704">
          <cell r="A2704" t="str">
            <v>SINAPI 106322</v>
          </cell>
          <cell r="D2704" t="str">
            <v>PENEIRA ROTATIVA COM MOTOR ELÉTRICO MONOFÁSICO DE *0,5 A 1,0* CV, CILINDRO COM DIÂMETRO DE *0,48 A 0,85* M E COMPRIMENTO DE *1,0 A 1,65* M - JUROS. AF_11/2025</v>
          </cell>
          <cell r="E2704" t="str">
            <v>H</v>
          </cell>
          <cell r="F2704">
            <v>0</v>
          </cell>
        </row>
        <row r="2705">
          <cell r="A2705" t="str">
            <v>SINAPI 106323</v>
          </cell>
          <cell r="D2705" t="str">
            <v>PENEIRA ROTATIVA COM MOTOR ELÉTRICO MONOFÁSICO DE *0,5 A 1,0* CV, CILINDRO COM DIÂMETRO DE *0,48 A 0,85* M E COMPRIMENTO DE *1,0 A 1,65* M - MANUTENÇÃO. AF_11/2025</v>
          </cell>
          <cell r="E2705" t="str">
            <v>H</v>
          </cell>
          <cell r="F2705">
            <v>0</v>
          </cell>
        </row>
        <row r="2706">
          <cell r="A2706" t="str">
            <v>SINAPI 106324</v>
          </cell>
          <cell r="D2706" t="str">
            <v>PENEIRA ROTATIVA COM MOTOR ELÉTRICO MONOFÁSICO DE *0,5 A 1,0* CV, CILINDRO COM DIÂMETRO DE *0,48 A 0,85* M E COMPRIMENTO DE *1,0 A 1,65* M - MATERIAIS NA OPERAÇÃO. AF_11/2025</v>
          </cell>
          <cell r="E2706" t="str">
            <v>H</v>
          </cell>
          <cell r="F2706">
            <v>0.69</v>
          </cell>
        </row>
        <row r="2707">
          <cell r="A2707" t="str">
            <v>SINAPI 92108</v>
          </cell>
          <cell r="D2707" t="str">
            <v>PENEIRA ROTATIVA COM MOTOR ELÉTRICO TRIFÁSICO DE 2 CV, CILINDRO DE 1 M X 0,60 M, COM FUROS DE 3,17 MM - DEPRECIAÇÃO. AF_05/2023</v>
          </cell>
          <cell r="E2707" t="str">
            <v>H</v>
          </cell>
          <cell r="F2707">
            <v>1.1599999999999999</v>
          </cell>
        </row>
        <row r="2708">
          <cell r="A2708" t="str">
            <v>SINAPI 92109</v>
          </cell>
          <cell r="D2708" t="str">
            <v>PENEIRA ROTATIVA COM MOTOR ELÉTRICO TRIFÁSICO DE 2 CV, CILINDRO DE 1 M X 0,60 M, COM FUROS DE 3,17 MM - JUROS. AF_05/2023</v>
          </cell>
          <cell r="E2708" t="str">
            <v>H</v>
          </cell>
          <cell r="F2708">
            <v>0.26</v>
          </cell>
        </row>
        <row r="2709">
          <cell r="A2709" t="str">
            <v>SINAPI 92110</v>
          </cell>
          <cell r="D2709" t="str">
            <v>PENEIRA ROTATIVA COM MOTOR ELÉTRICO TRIFÁSICO DE 2 CV, CILINDRO DE 1 M X 0,60 M, COM FUROS DE 3,17 MM - MANUTENÇÃO. AF_05/2023</v>
          </cell>
          <cell r="E2709" t="str">
            <v>H</v>
          </cell>
          <cell r="F2709">
            <v>1.45</v>
          </cell>
        </row>
        <row r="2710">
          <cell r="A2710" t="str">
            <v>SINAPI 92111</v>
          </cell>
          <cell r="D2710" t="str">
            <v>PENEIRA ROTATIVA COM MOTOR ELÉTRICO TRIFÁSICO DE 2 CV, CILINDRO DE 1 M X 0,60 M, COM FUROS DE 3,17 MM - MATERIAIS NA OPERAÇÃO. AF_05/2023</v>
          </cell>
          <cell r="E2710" t="str">
            <v>H</v>
          </cell>
          <cell r="F2710">
            <v>1.37</v>
          </cell>
        </row>
        <row r="2711">
          <cell r="A2711" t="str">
            <v>SINAPI 90670</v>
          </cell>
          <cell r="D2711" t="str">
            <v>PERFURATRIZ COM TORRE METÁLICA PARA EXECUÇÃO DE ESTACA HÉLICE CONTÍNUA, PROFUNDIDADE MÁXIMA DE 30 M, DIÂMETRO MÁXIMO DE 800 MM, POTÊNCIA INSTALADA DE 268 HP, MESA ROTATIVA COM TORQUE MÁXIMO DE 170 KNM - DEPRECIAÇÃO. AF_06/2015</v>
          </cell>
          <cell r="E2711" t="str">
            <v>H</v>
          </cell>
          <cell r="F2711">
            <v>228.32</v>
          </cell>
        </row>
        <row r="2712">
          <cell r="A2712" t="str">
            <v>SINAPI 90671</v>
          </cell>
          <cell r="D2712" t="str">
            <v>PERFURATRIZ COM TORRE METÁLICA PARA EXECUÇÃO DE ESTACA HÉLICE CONTÍNUA, PROFUNDIDADE MÁXIMA DE 30 M, DIÂMETRO MÁXIMO DE 800 MM, POTÊNCIA INSTALADA DE 268 HP, MESA ROTATIVA COM TORQUE MÁXIMO DE 170 KNM - JUROS. AF_06/2015</v>
          </cell>
          <cell r="E2712" t="str">
            <v>H</v>
          </cell>
          <cell r="F2712">
            <v>61.25</v>
          </cell>
        </row>
        <row r="2713">
          <cell r="A2713" t="str">
            <v>SINAPI 90672</v>
          </cell>
          <cell r="D2713" t="str">
            <v>PERFURATRIZ COM TORRE METÁLICA PARA EXECUÇÃO DE ESTACA HÉLICE CONTÍNUA, PROFUNDIDADE MÁXIMA DE 30 M, DIÂMETRO MÁXIMO DE 800 MM, POTÊNCIA INSTALADA DE 268 HP, MESA ROTATIVA COM TORQUE MÁXIMO DE 170 KNM - MANUTENÇÃO. AF_06/2015</v>
          </cell>
          <cell r="E2713" t="str">
            <v>H</v>
          </cell>
          <cell r="F2713">
            <v>285.72000000000003</v>
          </cell>
        </row>
        <row r="2714">
          <cell r="A2714" t="str">
            <v>SINAPI 90673</v>
          </cell>
          <cell r="D2714" t="str">
            <v>PERFURATRIZ COM TORRE METÁLICA PARA EXECUÇÃO DE ESTACA HÉLICE CONTÍNUA, PROFUNDIDADE MÁXIMA DE 30 M, DIÂMETRO MÁXIMO DE 800 MM, POTÊNCIA INSTALADA DE 268 HP, MESA ROTATIVA COM TORQUE MÁXIMO DE 170 KNM - MATERIAIS NA OPERAÇÃO. AF_06/2015</v>
          </cell>
          <cell r="E2714" t="str">
            <v>H</v>
          </cell>
          <cell r="F2714">
            <v>116.74</v>
          </cell>
        </row>
        <row r="2715">
          <cell r="A2715" t="str">
            <v>SINAPI 93220</v>
          </cell>
          <cell r="D2715" t="str">
            <v>PERFURATRIZ COM TORRE METÁLICA PARA EXECUÇÃO DE ESTACA HÉLICE CONTÍNUA, PROFUNDIDADE MÁXIMA DE 32 M, DIÂMETRO MÁXIMO DE 1000 MM, POTÊNCIA INSTALADA DE 350 HP, MESA ROTATIVA COM TORQUE MÁXIMO DE 263 KNM - DEPRECIAÇÃO. AF_01/2016</v>
          </cell>
          <cell r="E2715" t="str">
            <v>H</v>
          </cell>
          <cell r="F2715">
            <v>350.09</v>
          </cell>
        </row>
        <row r="2716">
          <cell r="A2716" t="str">
            <v>SINAPI 93221</v>
          </cell>
          <cell r="D2716" t="str">
            <v>PERFURATRIZ COM TORRE METÁLICA PARA EXECUÇÃO DE ESTACA HÉLICE CONTÍNUA, PROFUNDIDADE MÁXIMA DE 32 M, DIÂMETRO MÁXIMO DE 1000 MM, POTÊNCIA INSTALADA DE 350 HP, MESA ROTATIVA COM TORQUE MÁXIMO DE 263 KNM - JUROS. AF_01/2016</v>
          </cell>
          <cell r="E2716" t="str">
            <v>H</v>
          </cell>
          <cell r="F2716">
            <v>93.92</v>
          </cell>
        </row>
        <row r="2717">
          <cell r="A2717" t="str">
            <v>SINAPI 93222</v>
          </cell>
          <cell r="D2717" t="str">
            <v>PERFURATRIZ COM TORRE METÁLICA PARA EXECUÇÃO DE ESTACA HÉLICE CONTÍNUA, PROFUNDIDADE MÁXIMA DE 32 M, DIÂMETRO MÁXIMO DE 1000 MM, POTÊNCIA INSTALADA DE 350 HP, MESA ROTATIVA COM TORQUE MÁXIMO DE 263 KNM - MANUTENÇÃO. AF_01/2016</v>
          </cell>
          <cell r="E2717" t="str">
            <v>H</v>
          </cell>
          <cell r="F2717">
            <v>438.11</v>
          </cell>
        </row>
        <row r="2718">
          <cell r="A2718" t="str">
            <v>SINAPI 93223</v>
          </cell>
          <cell r="D2718" t="str">
            <v>PERFURATRIZ COM TORRE METÁLICA PARA EXECUÇÃO DE ESTACA HÉLICE CONTÍNUA, PROFUNDIDADE MÁXIMA DE 32 M, DIÂMETRO MÁXIMO DE 1000 MM, POTÊNCIA INSTALADA DE 350 HP, MESA ROTATIVA COM TORQUE MÁXIMO DE 263 KNM - MATERIAIS NA OPERAÇÃO. AF_01/2016</v>
          </cell>
          <cell r="E2718" t="str">
            <v>H</v>
          </cell>
          <cell r="F2718">
            <v>152.47999999999999</v>
          </cell>
        </row>
        <row r="2719">
          <cell r="A2719" t="str">
            <v>SINAPI 104691</v>
          </cell>
          <cell r="D2719" t="str">
            <v>PERFURATRIZ DE COROA DIAMANTADA PARA CONCRETO, DIÂMETRO ATÉ 250 MM, MOTOR ELÉTRICO 220 V, POTÊNCIA 2.500 W - DEPRECIAÇÃO. AF_05/2023</v>
          </cell>
          <cell r="E2719" t="str">
            <v>H</v>
          </cell>
          <cell r="F2719">
            <v>0.91</v>
          </cell>
        </row>
        <row r="2720">
          <cell r="A2720" t="str">
            <v>SINAPI 104692</v>
          </cell>
          <cell r="D2720" t="str">
            <v>PERFURATRIZ DE COROA DIAMANTADA PARA CONCRETO, DIÂMETRO ATÉ 250 MM, MOTOR ELÉTRICO 220 V, POTÊNCIA 2.500 W - JUROS. AF_05/2023</v>
          </cell>
          <cell r="E2720" t="str">
            <v>H</v>
          </cell>
          <cell r="F2720">
            <v>0.21</v>
          </cell>
        </row>
        <row r="2721">
          <cell r="A2721" t="str">
            <v>SINAPI 104693</v>
          </cell>
          <cell r="D2721" t="str">
            <v>PERFURATRIZ DE COROA DIAMANTADA PARA CONCRETO, DIÂMETRO ATÉ 250 MM, MOTOR ELÉTRICO 220 V, POTÊNCIA 2.500 W - MANUTENÇÃO. AF_05/2023</v>
          </cell>
          <cell r="E2721" t="str">
            <v>H</v>
          </cell>
          <cell r="F2721">
            <v>1.1299999999999999</v>
          </cell>
        </row>
        <row r="2722">
          <cell r="A2722" t="str">
            <v>SINAPI 104694</v>
          </cell>
          <cell r="D2722" t="str">
            <v>PERFURATRIZ DE COROA DIAMANTADA PARA CONCRETO, DIÂMETRO ATÉ 250 MM, MOTOR ELÉTRICO 220 V, POTÊNCIA 2.500 W - MATERIAIS NA OPERAÇÃO. AF_05/2023</v>
          </cell>
          <cell r="E2722" t="str">
            <v>H</v>
          </cell>
          <cell r="F2722">
            <v>2.34</v>
          </cell>
        </row>
        <row r="2723">
          <cell r="A2723" t="str">
            <v>SINAPI 90676</v>
          </cell>
          <cell r="D2723" t="str">
            <v>PERFURATRIZ HIDRÁULICA SOBRE CAMINHÃO COM TRADO CURTO ACOPLADO, PROFUNDIDADE MÁXIMA DE 20 M, DIÂMETRO MÁXIMO DE 1500 MM, POTÊNCIA INSTALADA DE 137 HP, MESA ROTATIVA COM TORQUE MÁXIMO DE 30 KNM - DEPRECIAÇÃO. AF_06/2015</v>
          </cell>
          <cell r="E2723" t="str">
            <v>H</v>
          </cell>
          <cell r="F2723">
            <v>94.1</v>
          </cell>
        </row>
        <row r="2724">
          <cell r="A2724" t="str">
            <v>SINAPI 91021</v>
          </cell>
          <cell r="D2724" t="str">
            <v>PERFURATRIZ HIDRÁULICA SOBRE CAMINHÃO COM TRADO CURTO ACOPLADO, PROFUNDIDADE MÁXIMA DE 20 M, DIÂMETRO MÁXIMO DE 1500 MM, POTÊNCIA INSTALADA DE 137 HP, MESA ROTATIVA COM TORQUE MÁXIMO DE 30 KNM - IMPOSTOS E SEGUROS. AF_06/2015</v>
          </cell>
          <cell r="E2724" t="str">
            <v>H</v>
          </cell>
          <cell r="F2724">
            <v>11.55</v>
          </cell>
        </row>
        <row r="2725">
          <cell r="A2725" t="str">
            <v>SINAPI 90677</v>
          </cell>
          <cell r="D2725" t="str">
            <v>PERFURATRIZ HIDRÁULICA SOBRE CAMINHÃO COM TRADO CURTO ACOPLADO, PROFUNDIDADE MÁXIMA DE 20 M, DIÂMETRO MÁXIMO DE 1500 MM, POTÊNCIA INSTALADA DE 137 HP, MESA ROTATIVA COM TORQUE MÁXIMO DE 30 KNM - JUROS. AF_06/2015</v>
          </cell>
          <cell r="E2725" t="str">
            <v>H</v>
          </cell>
          <cell r="F2725">
            <v>28.53</v>
          </cell>
        </row>
        <row r="2726">
          <cell r="A2726" t="str">
            <v>SINAPI 90678</v>
          </cell>
          <cell r="D2726" t="str">
            <v>PERFURATRIZ HIDRÁULICA SOBRE CAMINHÃO COM TRADO CURTO ACOPLADO, PROFUNDIDADE MÁXIMA DE 20 M, DIÂMETRO MÁXIMO DE 1500 MM, POTÊNCIA INSTALADA DE 137 HP, MESA ROTATIVA COM TORQUE MÁXIMO DE 30 KNM - MANUTENÇÃO. AF_06/2015</v>
          </cell>
          <cell r="E2726" t="str">
            <v>H</v>
          </cell>
          <cell r="F2726">
            <v>132.06</v>
          </cell>
        </row>
        <row r="2727">
          <cell r="A2727" t="str">
            <v>SINAPI 90679</v>
          </cell>
          <cell r="D2727" t="str">
            <v>PERFURATRIZ HIDRÁULICA SOBRE CAMINHÃO COM TRADO CURTO ACOPLADO, PROFUNDIDADE MÁXIMA DE 20 M, DIÂMETRO MÁXIMO DE 1500 MM, POTÊNCIA INSTALADA DE 137 HP, MESA ROTATIVA COM TORQUE MÁXIMO DE 30 KNM - MATERIAIS NA OPERAÇÃO. AF_06/2015</v>
          </cell>
          <cell r="E2727" t="str">
            <v>H</v>
          </cell>
          <cell r="F2727">
            <v>89.52</v>
          </cell>
        </row>
        <row r="2728">
          <cell r="A2728" t="str">
            <v>SINAPI 102870</v>
          </cell>
          <cell r="D2728" t="str">
            <v>PERFURATRIZ HIDRÁULICA SOBRE ESTEIRA, TORQUE MÁXIMO 161 KNM, PROFUNDIDADE MÁXIMA 54 M, DIÂMETRO MÁXIMO 1500 MM, POTÊNCIA MOTOR 268 HP - DEPRECIAÇÃO. AF_04/2019</v>
          </cell>
          <cell r="E2728" t="str">
            <v>H</v>
          </cell>
          <cell r="F2728">
            <v>332.98</v>
          </cell>
        </row>
        <row r="2729">
          <cell r="A2729" t="str">
            <v>SINAPI 102871</v>
          </cell>
          <cell r="D2729" t="str">
            <v>PERFURATRIZ HIDRÁULICA SOBRE ESTEIRA, TORQUE MÁXIMO 161 KNM, PROFUNDIDADE MÁXIMA 54 M, DIÂMETRO MÁXIMO 1500 MM, POTÊNCIA MOTOR 268 HP - JUROS. AF_04/2019</v>
          </cell>
          <cell r="E2729" t="str">
            <v>H</v>
          </cell>
          <cell r="F2729">
            <v>89.96</v>
          </cell>
        </row>
        <row r="2730">
          <cell r="A2730" t="str">
            <v>SINAPI 102872</v>
          </cell>
          <cell r="D2730" t="str">
            <v>PERFURATRIZ HIDRÁULICA SOBRE ESTEIRA, TORQUE MÁXIMO 161 KNM, PROFUNDIDADE MÁXIMA 54 M, DIÂMETRO MÁXIMO 1500 MM, POTÊNCIA MOTOR 268 HP - MANUTENÇÃO. AF_04/2019</v>
          </cell>
          <cell r="E2730" t="str">
            <v>H</v>
          </cell>
          <cell r="F2730">
            <v>416.69</v>
          </cell>
        </row>
        <row r="2731">
          <cell r="A2731" t="str">
            <v>SINAPI 102873</v>
          </cell>
          <cell r="D2731" t="str">
            <v>PERFURATRIZ HIDRÁULICA SOBRE ESTEIRA, TORQUE MÁXIMO 161 KNM, PROFUNDIDADE MÁXIMA 54 M, DIÂMETRO MÁXIMO 1500 MM, POTÊNCIA MOTOR 268 HP - MATERIAIS NA OPERAÇÃO. AF_04/2019</v>
          </cell>
          <cell r="E2731" t="str">
            <v>H</v>
          </cell>
          <cell r="F2731">
            <v>116.74</v>
          </cell>
        </row>
        <row r="2732">
          <cell r="A2732" t="str">
            <v>SINAPI 102960</v>
          </cell>
          <cell r="D2732" t="str">
            <v>PERFURATRIZ HIDRÁULICA SOBRE ESTEIRA, TORQUE MÁXIMO 98 KNM, PROFUNDIDADE MÁXIMA 25 M, DIÂMETRO MÁXIMO 115 MM, POTÊNCIA MOTOR 190 HP - DEPRECIAÇÃO. AF_02/2021</v>
          </cell>
          <cell r="E2732" t="str">
            <v>H</v>
          </cell>
          <cell r="F2732">
            <v>161.6</v>
          </cell>
        </row>
        <row r="2733">
          <cell r="A2733" t="str">
            <v>SINAPI 102961</v>
          </cell>
          <cell r="D2733" t="str">
            <v>PERFURATRIZ HIDRÁULICA SOBRE ESTEIRA, TORQUE MÁXIMO 98 KNM, PROFUNDIDADE MÁXIMA 25 M, DIÂMETRO MÁXIMO 115 MM, POTÊNCIA MOTOR 190 HP - JUROS. AF_02/2021</v>
          </cell>
          <cell r="E2733" t="str">
            <v>H</v>
          </cell>
          <cell r="F2733">
            <v>43.66</v>
          </cell>
        </row>
        <row r="2734">
          <cell r="A2734" t="str">
            <v>SINAPI 102962</v>
          </cell>
          <cell r="D2734" t="str">
            <v>PERFURATRIZ HIDRÁULICA SOBRE ESTEIRA, TORQUE MÁXIMO 98 KNM, PROFUNDIDADE MÁXIMA 25 M, DIÂMETRO MÁXIMO 115 MM, POTÊNCIA MOTOR 190 HP - MANUTENÇÃO. AF_02/2021</v>
          </cell>
          <cell r="E2734" t="str">
            <v>H</v>
          </cell>
          <cell r="F2734">
            <v>151.59</v>
          </cell>
        </row>
        <row r="2735">
          <cell r="A2735" t="str">
            <v>SINAPI 102963</v>
          </cell>
          <cell r="D2735" t="str">
            <v>PERFURATRIZ HIDRÁULICA SOBRE ESTEIRA, TORQUE MÁXIMO 98 KNM, PROFUNDIDADE MÁXIMA 25 M, DIÂMETRO MÁXIMO 115 MM, POTÊNCIA MOTOR 190 HP - MATERIAIS NA OPERAÇÃO. AF_02/2021</v>
          </cell>
          <cell r="E2735" t="str">
            <v>H</v>
          </cell>
          <cell r="F2735">
            <v>82.75</v>
          </cell>
        </row>
        <row r="2736">
          <cell r="A2736" t="str">
            <v>SINAPI 90621</v>
          </cell>
          <cell r="D2736" t="str">
            <v>PERFURATRIZ MANUAL, TORQUE MÁXIMO 83 N.M, POTÊNCIA 5 CV, COM DIÂMETRO MÁXIMO 4" - DEPRECIAÇÃO. AF_06/2015</v>
          </cell>
          <cell r="E2736" t="str">
            <v>H</v>
          </cell>
          <cell r="F2736">
            <v>2.72</v>
          </cell>
        </row>
        <row r="2737">
          <cell r="A2737" t="str">
            <v>SINAPI 90622</v>
          </cell>
          <cell r="D2737" t="str">
            <v>PERFURATRIZ MANUAL, TORQUE MÁXIMO 83 N.M, POTÊNCIA 5 CV, COM DIÂMETRO MÁXIMO 4" - JUROS. AF_06/2015</v>
          </cell>
          <cell r="E2737" t="str">
            <v>H</v>
          </cell>
          <cell r="F2737">
            <v>0.62</v>
          </cell>
        </row>
        <row r="2738">
          <cell r="A2738" t="str">
            <v>SINAPI 90623</v>
          </cell>
          <cell r="D2738" t="str">
            <v>PERFURATRIZ MANUAL, TORQUE MÁXIMO 83 N.M, POTÊNCIA 5 CV, COM DIÂMETRO MÁXIMO 4" - MANUTENÇÃO. AF_06/2015</v>
          </cell>
          <cell r="E2738" t="str">
            <v>H</v>
          </cell>
          <cell r="F2738">
            <v>3.4</v>
          </cell>
        </row>
        <row r="2739">
          <cell r="A2739" t="str">
            <v>SINAPI 90624</v>
          </cell>
          <cell r="D2739" t="str">
            <v>PERFURATRIZ MANUAL, TORQUE MÁXIMO 83 N.M, POTÊNCIA 5 CV, COM DIÂMETRO MÁXIMO 4" - MATERIAIS NA OPERAÇÃO. AF_06/2015</v>
          </cell>
          <cell r="E2739" t="str">
            <v>H</v>
          </cell>
          <cell r="F2739">
            <v>3.44</v>
          </cell>
        </row>
        <row r="2740">
          <cell r="A2740" t="str">
            <v>SINAPI 102876</v>
          </cell>
          <cell r="D2740" t="str">
            <v>PERFURATRIZ PARA EXECUÇÃO DE ESTACAS SECANTES, TIPO HÉLICE CONTÍNUA COM CABEÇOTE DUPLO E TUBO METÁLICO - DEPRECIAÇÃO. AF_04/2019</v>
          </cell>
          <cell r="E2740" t="str">
            <v>H</v>
          </cell>
          <cell r="F2740">
            <v>462.74</v>
          </cell>
        </row>
        <row r="2741">
          <cell r="A2741" t="str">
            <v>SINAPI 102877</v>
          </cell>
          <cell r="D2741" t="str">
            <v>PERFURATRIZ PARA EXECUÇÃO DE ESTACAS SECANTES, TIPO HÉLICE CONTÍNUA COM CABEÇOTE DUPLO E TUBO METÁLICO - JUROS. AF_04/2019</v>
          </cell>
          <cell r="E2741" t="str">
            <v>H</v>
          </cell>
          <cell r="F2741">
            <v>125.01</v>
          </cell>
        </row>
        <row r="2742">
          <cell r="A2742" t="str">
            <v>SINAPI 102878</v>
          </cell>
          <cell r="D2742" t="str">
            <v>PERFURATRIZ PARA EXECUÇÃO DE ESTACAS SECANTES, TIPO HÉLICE CONTÍNUA COM CABEÇOTE DUPLO E TUBO METÁLICO - MANUTENÇÃO. AF_04/2019</v>
          </cell>
          <cell r="E2742" t="str">
            <v>H</v>
          </cell>
          <cell r="F2742">
            <v>579.07000000000005</v>
          </cell>
        </row>
        <row r="2743">
          <cell r="A2743" t="str">
            <v>SINAPI 102879</v>
          </cell>
          <cell r="D2743" t="str">
            <v>PERFURATRIZ PARA EXECUÇÃO DE ESTACAS SECANTES, TIPO HÉLICE CONTÍNUA COM CABEÇOTE DUPLO E TUBO METÁLICO - MATERIAIS NA OPERAÇÃO. AF_04/2019</v>
          </cell>
          <cell r="E2743" t="str">
            <v>H</v>
          </cell>
          <cell r="F2743">
            <v>175.2</v>
          </cell>
        </row>
        <row r="2744">
          <cell r="A2744" t="str">
            <v>SINAPI 103220</v>
          </cell>
          <cell r="D2744" t="str">
            <v>PERFURATRIZ PARA FURO DIRECIONAL HORIZONTAL (HDD) COM CAPACIDADE ATÉ 89 KN, POTÊNCIA 24,8 HP A 80 HP (INCLUSO FERRAMENTAS E LOCALIZADOR) - DEPRECIAÇÃO. AF_05/2023</v>
          </cell>
          <cell r="E2744" t="str">
            <v>H</v>
          </cell>
          <cell r="F2744">
            <v>141.51</v>
          </cell>
        </row>
        <row r="2745">
          <cell r="A2745" t="str">
            <v>SINAPI 103221</v>
          </cell>
          <cell r="D2745" t="str">
            <v>PERFURATRIZ PARA FURO DIRECIONAL HORIZONTAL (HDD) COM CAPACIDADE ATÉ 89 KN, POTÊNCIA 24,8 HP A 80 HP (INCLUSO FERRAMENTAS E LOCALIZADOR) - JUROS. AF_05/2023</v>
          </cell>
          <cell r="E2745" t="str">
            <v>H</v>
          </cell>
          <cell r="F2745">
            <v>38.229999999999997</v>
          </cell>
        </row>
        <row r="2746">
          <cell r="A2746" t="str">
            <v>SINAPI 103222</v>
          </cell>
          <cell r="D2746" t="str">
            <v>PERFURATRIZ PARA FURO DIRECIONAL HORIZONTAL (HDD) COM CAPACIDADE ATÉ 89 KN, POTÊNCIA 24,8 HP A 80 HP (INCLUSO FERRAMENTAS E LOCALIZADOR) - MANUTENÇÃO. AF_05/2023</v>
          </cell>
          <cell r="E2746" t="str">
            <v>H</v>
          </cell>
          <cell r="F2746">
            <v>177.09</v>
          </cell>
        </row>
        <row r="2747">
          <cell r="A2747" t="str">
            <v>SINAPI 103223</v>
          </cell>
          <cell r="D2747" t="str">
            <v>PERFURATRIZ PARA FURO DIRECIONAL HORIZONTAL (HDD) COM CAPACIDADE ATÉ 89 KN, POTÊNCIA 24,8 HP A 80 HP (INCLUSO FERRAMENTAS E LOCALIZADOR) - MATERIAIS NA OPERAÇÃO. AF_05/2023</v>
          </cell>
          <cell r="E2747" t="str">
            <v>H</v>
          </cell>
          <cell r="F2747">
            <v>34.22</v>
          </cell>
        </row>
        <row r="2748">
          <cell r="A2748" t="str">
            <v>SINAPI 103232</v>
          </cell>
          <cell r="D2748" t="str">
            <v>PERFURATRIZ PARA FURO DIRECIONAL HORIZONTAL (HDD) COM CAPACIDADE DE 201 KN A 560 KN, POTÊNCIA 200 HP A 260 HP (INCLUSO FERRAMENTAS E LOCALIZADOR) - DEPRECIAÇÃO. AF_05/2023</v>
          </cell>
          <cell r="E2748" t="str">
            <v>H</v>
          </cell>
          <cell r="F2748">
            <v>443.98</v>
          </cell>
        </row>
        <row r="2749">
          <cell r="A2749" t="str">
            <v>SINAPI 103233</v>
          </cell>
          <cell r="D2749" t="str">
            <v>PERFURATRIZ PARA FURO DIRECIONAL HORIZONTAL (HDD) COM CAPACIDADE DE 201 KN A 560 KN, POTÊNCIA 200 HP A 260 HP (INCLUSO FERRAMENTAS E LOCALIZADOR) - JUROS. AF_05/2023</v>
          </cell>
          <cell r="E2749" t="str">
            <v>H</v>
          </cell>
          <cell r="F2749">
            <v>119.95</v>
          </cell>
        </row>
        <row r="2750">
          <cell r="A2750" t="str">
            <v>SINAPI 103234</v>
          </cell>
          <cell r="D2750" t="str">
            <v>PERFURATRIZ PARA FURO DIRECIONAL HORIZONTAL (HDD) COM CAPACIDADE DE 201 KN A 560 KN, POTÊNCIA 200 HP A 260 HP (INCLUSO FERRAMENTAS E LOCALIZADOR) - MANUTENÇÃO. AF_05/2023</v>
          </cell>
          <cell r="E2750" t="str">
            <v>H</v>
          </cell>
          <cell r="F2750">
            <v>583.09</v>
          </cell>
        </row>
        <row r="2751">
          <cell r="A2751" t="str">
            <v>SINAPI 103235</v>
          </cell>
          <cell r="D2751" t="str">
            <v>PERFURATRIZ PARA FURO DIRECIONAL HORIZONTAL (HDD) COM CAPACIDADE DE 201 KN A 560 KN, POTÊNCIA 200 HP A 260 HP (INCLUSO FERRAMENTAS E LOCALIZADOR) - MATERIAIS NA OPERAÇÃO. AF_05/2023</v>
          </cell>
          <cell r="E2751" t="str">
            <v>H</v>
          </cell>
          <cell r="F2751">
            <v>100.2</v>
          </cell>
        </row>
        <row r="2752">
          <cell r="A2752" t="str">
            <v>SINAPI 103228</v>
          </cell>
          <cell r="D2752" t="str">
            <v>PERFURATRIZ PARA FURO DIRECIONAL HORIZONTAL (HDD) COM CAPACIDADE DE 90 KN A 200 KN, POTÊNCIA 100 HP A 160 HP (INCLUSO FERRAMENTAS E LOCALIZADOR - MANUTENÇÃO. AF_05/2023</v>
          </cell>
          <cell r="E2752" t="str">
            <v>H</v>
          </cell>
          <cell r="F2752">
            <v>406.28</v>
          </cell>
        </row>
        <row r="2753">
          <cell r="A2753" t="str">
            <v>SINAPI 103226</v>
          </cell>
          <cell r="D2753" t="str">
            <v>PERFURATRIZ PARA FURO DIRECIONAL HORIZONTAL (HDD) COM CAPACIDADE DE 90 KN A 200 KN, POTÊNCIA 100 HP A 160 HP (INCLUSO FERRAMENTAS E LOCALIZADOR) - DEPRECIAÇÃO. AF_05/2023</v>
          </cell>
          <cell r="E2753" t="str">
            <v>H</v>
          </cell>
          <cell r="F2753">
            <v>324.66000000000003</v>
          </cell>
        </row>
        <row r="2754">
          <cell r="A2754" t="str">
            <v>SINAPI 103227</v>
          </cell>
          <cell r="D2754" t="str">
            <v>PERFURATRIZ PARA FURO DIRECIONAL HORIZONTAL (HDD) COM CAPACIDADE DE 90 KN A 200 KN, POTÊNCIA 100 HP A 160 HP (INCLUSO FERRAMENTAS E LOCALIZADOR) - JUROS. AF_05/2023</v>
          </cell>
          <cell r="E2754" t="str">
            <v>H</v>
          </cell>
          <cell r="F2754">
            <v>87.71</v>
          </cell>
        </row>
        <row r="2755">
          <cell r="A2755" t="str">
            <v>SINAPI 103229</v>
          </cell>
          <cell r="D2755" t="str">
            <v>PERFURATRIZ PARA FURO DIRECIONAL HORIZONTAL (HDD) COM CAPACIDADE DE 90 KN A 200 KN, POTÊNCIA 100 HP A 160 HP (INCLUSO FERRAMENTAS E LOCALIZADOR) - MATERIAIS NA OPERAÇÃO. AF_05/2023</v>
          </cell>
          <cell r="E2755" t="str">
            <v>H</v>
          </cell>
          <cell r="F2755">
            <v>84.97</v>
          </cell>
        </row>
        <row r="2756">
          <cell r="A2756" t="str">
            <v>SINAPI 102972</v>
          </cell>
          <cell r="D2756" t="str">
            <v>PERFURATRIZ ROTATIVA SOBRE ESTEIRA, TORQUE MAXIMO 2500 KGM, POTENCIA 110 HP, MOTOR DIESEL - DEPRECIAÇÃO. AF_05/2017</v>
          </cell>
          <cell r="E2756" t="str">
            <v>H</v>
          </cell>
          <cell r="F2756">
            <v>86.25</v>
          </cell>
        </row>
        <row r="2757">
          <cell r="A2757" t="str">
            <v>SINAPI 102973</v>
          </cell>
          <cell r="D2757" t="str">
            <v>PERFURATRIZ ROTATIVA SOBRE ESTEIRA, TORQUE MAXIMO 2500 KGM, POTENCIA 110 HP, MOTOR DIESEL - JUROS. AF_05/2017</v>
          </cell>
          <cell r="E2757" t="str">
            <v>H</v>
          </cell>
          <cell r="F2757">
            <v>23.95</v>
          </cell>
        </row>
        <row r="2758">
          <cell r="A2758" t="str">
            <v>SINAPI 102974</v>
          </cell>
          <cell r="D2758" t="str">
            <v>PERFURATRIZ ROTATIVA SOBRE ESTEIRA, TORQUE MAXIMO 2500 KGM, POTENCIA 110 HP, MOTOR DIESEL - MANUTENÇÃO. AF_05/2017</v>
          </cell>
          <cell r="E2758" t="str">
            <v>H</v>
          </cell>
          <cell r="F2758">
            <v>80.91</v>
          </cell>
        </row>
        <row r="2759">
          <cell r="A2759" t="str">
            <v>SINAPI 96301</v>
          </cell>
          <cell r="D2759" t="str">
            <v>PERFURATRIZ ROTATIVA SOBRE ESTEIRA, TORQUE MAXIMO 2500 KGM, POTENCIA 110 HP, MOTOR DIESEL - MATERIAIS NA OPERAÇÃO. AF_05/2017</v>
          </cell>
          <cell r="E2759" t="str">
            <v>H</v>
          </cell>
          <cell r="F2759">
            <v>47.94</v>
          </cell>
        </row>
        <row r="2760">
          <cell r="A2760" t="str">
            <v>SINAPI 90627</v>
          </cell>
          <cell r="D2760" t="str">
            <v>PERFURATRIZ SOBRE ESTEIRA, TORQUE MÁXIMO 600 KGF, PESO MÉDIO 1000 KG, POTÊNCIA 20 HP, DIÂMETRO MÁXIMO 10" - DEPRECIAÇÃO. AF_06/2015</v>
          </cell>
          <cell r="E2760" t="str">
            <v>H</v>
          </cell>
          <cell r="F2760">
            <v>50.61</v>
          </cell>
        </row>
        <row r="2761">
          <cell r="A2761" t="str">
            <v>SINAPI 90628</v>
          </cell>
          <cell r="D2761" t="str">
            <v>PERFURATRIZ SOBRE ESTEIRA, TORQUE MÁXIMO 600 KGF, PESO MÉDIO 1000 KG, POTÊNCIA 20 HP, DIÂMETRO MÁXIMO 10" - JUROS. AF_06/2015</v>
          </cell>
          <cell r="E2761" t="str">
            <v>H</v>
          </cell>
          <cell r="F2761">
            <v>13.57</v>
          </cell>
        </row>
        <row r="2762">
          <cell r="A2762" t="str">
            <v>SINAPI 90629</v>
          </cell>
          <cell r="D2762" t="str">
            <v>PERFURATRIZ SOBRE ESTEIRA, TORQUE MÁXIMO 600 KGF, PESO MÉDIO 1000 KG, POTÊNCIA 20 HP, DIÂMETRO MÁXIMO 10" - MANUTENÇÃO. AF_06/2015</v>
          </cell>
          <cell r="E2762" t="str">
            <v>H</v>
          </cell>
          <cell r="F2762">
            <v>63.33</v>
          </cell>
        </row>
        <row r="2763">
          <cell r="A2763" t="str">
            <v>SINAPI 90630</v>
          </cell>
          <cell r="D2763" t="str">
            <v>PERFURATRIZ SOBRE ESTEIRA, TORQUE MÁXIMO 600 KGF, PESO MÉDIO 1000 KG, POTÊNCIA 20 HP, DIÂMETRO MÁXIMO 10" - MATERIAIS NA OPERAÇÃO. AF_06/2015</v>
          </cell>
          <cell r="E2763" t="str">
            <v>H</v>
          </cell>
          <cell r="F2763">
            <v>1.63</v>
          </cell>
        </row>
        <row r="2764">
          <cell r="A2764" t="str">
            <v>SINAPI 95704</v>
          </cell>
          <cell r="D2764" t="str">
            <v>PERFURATRIZ SOBRE ESTEIRA, TORQUE MÁXIMO 600 KGF, POTÊNCIA ENTRE 50 E 60 HP, DIÂMETRO MÁXIMO 10" - DEPRECIAÇÃO. AF_11/2016</v>
          </cell>
          <cell r="E2764" t="str">
            <v>H</v>
          </cell>
          <cell r="F2764">
            <v>51.1</v>
          </cell>
        </row>
        <row r="2765">
          <cell r="A2765" t="str">
            <v>SINAPI 95705</v>
          </cell>
          <cell r="D2765" t="str">
            <v>PERFURATRIZ SOBRE ESTEIRA, TORQUE MÁXIMO 600 KGF, POTÊNCIA ENTRE 50 E 60 HP, DIÂMETRO MÁXIMO 10" - JUROS. AF_11/2016</v>
          </cell>
          <cell r="E2765" t="str">
            <v>H</v>
          </cell>
          <cell r="F2765">
            <v>13.71</v>
          </cell>
        </row>
        <row r="2766">
          <cell r="A2766" t="str">
            <v>SINAPI 95706</v>
          </cell>
          <cell r="D2766" t="str">
            <v>PERFURATRIZ SOBRE ESTEIRA, TORQUE MÁXIMO 600 KGF, POTÊNCIA ENTRE 50 E 60 HP, DIÂMETRO MÁXIMO 10" - MANUTENÇÃO. AF_11/2016</v>
          </cell>
          <cell r="E2766" t="str">
            <v>H</v>
          </cell>
          <cell r="F2766">
            <v>63.95</v>
          </cell>
        </row>
        <row r="2767">
          <cell r="A2767" t="str">
            <v>SINAPI 95707</v>
          </cell>
          <cell r="D2767" t="str">
            <v>PERFURATRIZ SOBRE ESTEIRA, TORQUE MÁXIMO 600 KGF, POTÊNCIA ENTRE 50 E 60 HP, DIÂMETRO MÁXIMO 10" - MATERIAIS NA OPERAÇÃO. AF_11/2016</v>
          </cell>
          <cell r="E2767" t="str">
            <v>H</v>
          </cell>
          <cell r="F2767">
            <v>4.51</v>
          </cell>
        </row>
        <row r="2768">
          <cell r="A2768" t="str">
            <v>SINAPI 91273</v>
          </cell>
          <cell r="D2768" t="str">
            <v>PLACA VIBRATÓRIA REVERSÍVEL COM MOTOR 4 TEMPOS A GASOLINA, FORÇA CENTRÍFUGA DE 25 KN (2500 KGF), POTÊNCIA 5,5 CV - DEPRECIAÇÃO. AF_08/2015</v>
          </cell>
          <cell r="E2768" t="str">
            <v>H</v>
          </cell>
          <cell r="F2768">
            <v>0.44</v>
          </cell>
        </row>
        <row r="2769">
          <cell r="A2769" t="str">
            <v>SINAPI 91274</v>
          </cell>
          <cell r="D2769" t="str">
            <v>PLACA VIBRATÓRIA REVERSÍVEL COM MOTOR 4 TEMPOS A GASOLINA, FORÇA CENTRÍFUGA DE 25 KN (2500 KGF), POTÊNCIA 5,5 CV - JUROS. AF_08/2015</v>
          </cell>
          <cell r="E2769" t="str">
            <v>H</v>
          </cell>
          <cell r="F2769">
            <v>0.11</v>
          </cell>
        </row>
        <row r="2770">
          <cell r="A2770" t="str">
            <v>SINAPI 91275</v>
          </cell>
          <cell r="D2770" t="str">
            <v>PLACA VIBRATÓRIA REVERSÍVEL COM MOTOR 4 TEMPOS A GASOLINA, FORÇA CENTRÍFUGA DE 25 KN (2500 KGF), POTÊNCIA 5,5 CV - MANUTENÇÃO. AF_08/2015</v>
          </cell>
          <cell r="E2770" t="str">
            <v>H</v>
          </cell>
          <cell r="F2770">
            <v>0.55000000000000004</v>
          </cell>
        </row>
        <row r="2771">
          <cell r="A2771" t="str">
            <v>SINAPI 91276</v>
          </cell>
          <cell r="D2771" t="str">
            <v>PLACA VIBRATÓRIA REVERSÍVEL COM MOTOR 4 TEMPOS A GASOLINA, FORÇA CENTRÍFUGA DE 25 KN (2500 KGF), POTÊNCIA 5,5 CV - MATERIAIS NA OPERAÇÃO. AF_08/2015</v>
          </cell>
          <cell r="E2771" t="str">
            <v>H</v>
          </cell>
          <cell r="F2771">
            <v>8.69</v>
          </cell>
        </row>
        <row r="2772">
          <cell r="A2772" t="str">
            <v>SINAPI 102882</v>
          </cell>
          <cell r="D2772" t="str">
            <v>PLATAFORMA ELEVATÓRIA - DEPRECIAÇÃO. AF_04/2019</v>
          </cell>
          <cell r="E2772" t="str">
            <v>H</v>
          </cell>
          <cell r="F2772">
            <v>0</v>
          </cell>
        </row>
        <row r="2773">
          <cell r="A2773" t="str">
            <v>SINAPI 102883</v>
          </cell>
          <cell r="D2773" t="str">
            <v>PLATAFORMA ELEVATÓRIA - JUROS. AF_04/2019</v>
          </cell>
          <cell r="E2773" t="str">
            <v>H</v>
          </cell>
          <cell r="F2773">
            <v>0</v>
          </cell>
        </row>
        <row r="2774">
          <cell r="A2774" t="str">
            <v>SINAPI 102884</v>
          </cell>
          <cell r="D2774" t="str">
            <v>PLATAFORMA ELEVATÓRIA - MANUTENÇÃO. AF_04/2019</v>
          </cell>
          <cell r="E2774" t="str">
            <v>H</v>
          </cell>
          <cell r="F2774">
            <v>0</v>
          </cell>
        </row>
        <row r="2775">
          <cell r="A2775" t="str">
            <v>SINAPI 102885</v>
          </cell>
          <cell r="D2775" t="str">
            <v>PLATAFORMA ELEVATÓRIA - MATERIAIS NA OPERAÇÃO. AF_04/2019</v>
          </cell>
          <cell r="E2775" t="str">
            <v>H</v>
          </cell>
          <cell r="F2775">
            <v>1.4</v>
          </cell>
        </row>
        <row r="2776">
          <cell r="A2776" t="str">
            <v>SINAPI 95272</v>
          </cell>
          <cell r="D2776" t="str">
            <v>POLIDORA DE PISO (POLITRIZ), PESO DE 100KG, DIÂMETRO 450 MM, MOTOR ELÉTRICO, POTÊNCIA 4 HP - DEPRECIAÇÃO. AF_05/2023</v>
          </cell>
          <cell r="E2776" t="str">
            <v>H</v>
          </cell>
          <cell r="F2776">
            <v>0.6</v>
          </cell>
        </row>
        <row r="2777">
          <cell r="A2777" t="str">
            <v>SINAPI 95273</v>
          </cell>
          <cell r="D2777" t="str">
            <v>POLIDORA DE PISO (POLITRIZ), PESO DE 100KG, DIÂMETRO 450 MM, MOTOR ELÉTRICO, POTÊNCIA 4 HP - JUROS. AF_05/2023</v>
          </cell>
          <cell r="E2777" t="str">
            <v>H</v>
          </cell>
          <cell r="F2777">
            <v>0.13</v>
          </cell>
        </row>
        <row r="2778">
          <cell r="A2778" t="str">
            <v>SINAPI 95274</v>
          </cell>
          <cell r="D2778" t="str">
            <v>POLIDORA DE PISO (POLITRIZ), PESO DE 100KG, DIÂMETRO 450 MM, MOTOR ELÉTRICO, POTÊNCIA 4 HP - MANUTENÇÃO. AF_05/2023</v>
          </cell>
          <cell r="E2778" t="str">
            <v>H</v>
          </cell>
          <cell r="F2778">
            <v>0.46</v>
          </cell>
        </row>
        <row r="2779">
          <cell r="A2779" t="str">
            <v>SINAPI 95275</v>
          </cell>
          <cell r="D2779" t="str">
            <v>POLIDORA DE PISO (POLITRIZ), PESO DE 100KG, DIÂMETRO 450 MM, MOTOR ELÉTRICO, POTÊNCIA 4 HP - MATERIAIS NA OPERAÇÃO. AF_05/2023</v>
          </cell>
          <cell r="E2779" t="str">
            <v>H</v>
          </cell>
          <cell r="F2779">
            <v>2.79</v>
          </cell>
        </row>
        <row r="2780">
          <cell r="A2780" t="str">
            <v>SINAPI 106232</v>
          </cell>
          <cell r="D2780" t="str">
            <v>POLIGUINDASTE, CAPACIDADE MÁXIMA DE CARGA 8000 KG, PARA TRANSPORTE DE CAÇAMBAS ESTACIONÁRIAS, INCLUSIVE CAMINHÃO TOCO PBT 14.300 KG, POTÊNCIA DE 185 CV - DEPRECIAÇÃO. AF_10/2025</v>
          </cell>
          <cell r="E2780" t="str">
            <v>H</v>
          </cell>
          <cell r="F2780">
            <v>0</v>
          </cell>
        </row>
        <row r="2781">
          <cell r="A2781" t="str">
            <v>SINAPI 106235</v>
          </cell>
          <cell r="D2781" t="str">
            <v>POLIGUINDASTE, CAPACIDADE MÁXIMA DE CARGA 8000 KG, PARA TRANSPORTE DE CAÇAMBAS ESTACIONÁRIAS, INCLUSIVE CAMINHÃO TOCO PBT 14.300 KG, POTÊNCIA DE 185 CV - IMPOSTOS E SEGUROS. AF_10/2025</v>
          </cell>
          <cell r="E2781" t="str">
            <v>H</v>
          </cell>
          <cell r="F2781">
            <v>0</v>
          </cell>
        </row>
        <row r="2782">
          <cell r="A2782" t="str">
            <v>SINAPI 106233</v>
          </cell>
          <cell r="D2782" t="str">
            <v>POLIGUINDASTE, CAPACIDADE MÁXIMA DE CARGA 8000 KG, PARA TRANSPORTE DE CAÇAMBAS ESTACIONÁRIAS, INCLUSIVE CAMINHÃO TOCO PBT 14.300 KG, POTÊNCIA DE 185 CV - JUROS. AF_10/2025</v>
          </cell>
          <cell r="E2782" t="str">
            <v>H</v>
          </cell>
          <cell r="F2782">
            <v>0</v>
          </cell>
        </row>
        <row r="2783">
          <cell r="A2783" t="str">
            <v>SINAPI 106234</v>
          </cell>
          <cell r="D2783" t="str">
            <v>POLIGUINDASTE, CAPACIDADE MÁXIMA DE CARGA 8000 KG, PARA TRANSPORTE DE CAÇAMBAS ESTACIONÁRIAS, INCLUSIVE CAMINHÃO TOCO PBT 14.300 KG, POTÊNCIA DE 185 CV - MANUTENÇÃO. AF_10/2025</v>
          </cell>
          <cell r="E2783" t="str">
            <v>H</v>
          </cell>
          <cell r="F2783">
            <v>0</v>
          </cell>
        </row>
        <row r="2784">
          <cell r="A2784" t="str">
            <v>SINAPI 106236</v>
          </cell>
          <cell r="D2784" t="str">
            <v>POLIGUINDASTE, CAPACIDADE MÁXIMA DE CARGA 8000 KG, PARA TRANSPORTE DE CAÇAMBAS ESTACIONÁRIAS, INCLUSIVE CAMINHÃO TOCO PBT 14.300 KG, POTÊNCIA DE 185 CV - MATERIAIS NA OPERAÇÃO. AF_10/2025</v>
          </cell>
          <cell r="E2784" t="str">
            <v>H</v>
          </cell>
          <cell r="F2784">
            <v>151.08000000000001</v>
          </cell>
        </row>
        <row r="2785">
          <cell r="A2785" t="str">
            <v>SINAPI 88419</v>
          </cell>
          <cell r="D2785" t="str">
            <v>PROJETOR DE ARGAMASSA, CAPACIDADE DE PROJEÇÃO 1,5 M3/H, ALCANCE DE 30 ATÉ 60 M, MOTOR ELÉTRICO POTÊNCIA 7,5 HP - DEPRECIAÇÃO. AF_06/2014</v>
          </cell>
          <cell r="E2785" t="str">
            <v>H</v>
          </cell>
          <cell r="F2785">
            <v>6.45</v>
          </cell>
        </row>
        <row r="2786">
          <cell r="A2786" t="str">
            <v>SINAPI 88422</v>
          </cell>
          <cell r="D2786" t="str">
            <v>PROJETOR DE ARGAMASSA, CAPACIDADE DE PROJEÇÃO 1,5 M3/H, ALCANCE DE 30 ATÉ 60 M, MOTOR ELÉTRICO POTÊNCIA 7,5 HP - JUROS. AF_06/2014</v>
          </cell>
          <cell r="E2786" t="str">
            <v>H</v>
          </cell>
          <cell r="F2786">
            <v>1.49</v>
          </cell>
        </row>
        <row r="2787">
          <cell r="A2787" t="str">
            <v>SINAPI 88425</v>
          </cell>
          <cell r="D2787" t="str">
            <v>PROJETOR DE ARGAMASSA, CAPACIDADE DE PROJEÇÃO 1,5 M3/H, ALCANCE DE 30 ATÉ 60 M, MOTOR ELÉTRICO POTÊNCIA 7,5 HP - MANUTENÇÃO. AF_06/2014</v>
          </cell>
          <cell r="E2787" t="str">
            <v>H</v>
          </cell>
          <cell r="F2787">
            <v>8.06</v>
          </cell>
        </row>
        <row r="2788">
          <cell r="A2788" t="str">
            <v>SINAPI 88427</v>
          </cell>
          <cell r="D2788" t="str">
            <v>PROJETOR DE ARGAMASSA, CAPACIDADE DE PROJEÇÃO 1,5 M3/H, ALCANCE DE 30 ATÉ 60 M, MOTOR ELÉTRICO POTÊNCIA 7,5 HP - MATERIAIS NA OPERAÇÃO. AF_06/2014</v>
          </cell>
          <cell r="E2788" t="str">
            <v>H</v>
          </cell>
          <cell r="F2788">
            <v>1.1599999999999999</v>
          </cell>
        </row>
        <row r="2789">
          <cell r="A2789" t="str">
            <v>SINAPI 88434</v>
          </cell>
          <cell r="D2789" t="str">
            <v>PROJETOR DE ARGAMASSA, CAPACIDADE DE PROJEÇÃO 2 M3/H, ALCANCE ATÉ 50 M, MOTOR ELÉTRICO POTÊNCIA 7,5 HP - DEPRECIAÇÃO. AF_06/2014</v>
          </cell>
          <cell r="E2789" t="str">
            <v>H</v>
          </cell>
          <cell r="F2789">
            <v>8.5500000000000007</v>
          </cell>
        </row>
        <row r="2790">
          <cell r="A2790" t="str">
            <v>SINAPI 88435</v>
          </cell>
          <cell r="D2790" t="str">
            <v>PROJETOR DE ARGAMASSA, CAPACIDADE DE PROJEÇÃO 2 M3/H, ALCANCE ATÉ 50 M, MOTOR ELÉTRICO POTÊNCIA 7,5 HP - JUROS. AF_06/2014</v>
          </cell>
          <cell r="E2790" t="str">
            <v>H</v>
          </cell>
          <cell r="F2790">
            <v>1.97</v>
          </cell>
        </row>
        <row r="2791">
          <cell r="A2791" t="str">
            <v>SINAPI 88436</v>
          </cell>
          <cell r="D2791" t="str">
            <v>PROJETOR DE ARGAMASSA, CAPACIDADE DE PROJEÇÃO 2 M3/H, ALCANCE ATÉ 50 M, MOTOR ELÉTRICO POTÊNCIA 7,5 HP - MANUTENÇÃO. AF_06/2014</v>
          </cell>
          <cell r="E2791" t="str">
            <v>H</v>
          </cell>
          <cell r="F2791">
            <v>10.69</v>
          </cell>
        </row>
        <row r="2792">
          <cell r="A2792" t="str">
            <v>SINAPI 88437</v>
          </cell>
          <cell r="D2792" t="str">
            <v>PROJETOR DE ARGAMASSA, CAPACIDADE DE PROJEÇÃO 2 M3/H, ALCANCE ATÉ 50 M, MOTOR ELÉTRICO POTÊNCIA 7,5 HP - MATERIAIS NA OPERAÇÃO. AF_06/2014</v>
          </cell>
          <cell r="E2792" t="str">
            <v>H</v>
          </cell>
          <cell r="F2792">
            <v>1.1599999999999999</v>
          </cell>
        </row>
        <row r="2793">
          <cell r="A2793" t="str">
            <v>SINAPI 90664</v>
          </cell>
          <cell r="D2793" t="str">
            <v>PROJETOR PNEUMÁTICO DE ARGAMASSA PARA CHAPISCO E REBOCO COM RECIPIENTE ACOPLADO, TIPO CANEQUINHA, COM COMPRESSOR DE AR REBOCÁVEL VAZÃO 89 PCM E MOTOR DIESEL DE 20 CV - DEPRECIAÇÃO. AF_05/2023</v>
          </cell>
          <cell r="E2793" t="str">
            <v>H</v>
          </cell>
          <cell r="F2793">
            <v>7.07</v>
          </cell>
        </row>
        <row r="2794">
          <cell r="A2794" t="str">
            <v>SINAPI 90665</v>
          </cell>
          <cell r="D2794" t="str">
            <v>PROJETOR PNEUMÁTICO DE ARGAMASSA PARA CHAPISCO E REBOCO COM RECIPIENTE ACOPLADO, TIPO CANEQUINHA, COM COMPRESSOR DE AR REBOCÁVEL VAZÃO 89 PCM E MOTOR DIESEL DE 20 CV - JUROS. AF_05/2023</v>
          </cell>
          <cell r="E2794" t="str">
            <v>H</v>
          </cell>
          <cell r="F2794">
            <v>1.88</v>
          </cell>
        </row>
        <row r="2795">
          <cell r="A2795" t="str">
            <v>SINAPI 90666</v>
          </cell>
          <cell r="D2795" t="str">
            <v>PROJETOR PNEUMÁTICO DE ARGAMASSA PARA CHAPISCO E REBOCO COM RECIPIENTE ACOPLADO, TIPO CANEQUINHA, COM COMPRESSOR DE AR REBOCÁVEL VAZÃO 89 PCM E MOTOR DIESEL DE 20 CV - MANUTENÇÃO. AF_05/2023</v>
          </cell>
          <cell r="E2795" t="str">
            <v>H</v>
          </cell>
          <cell r="F2795">
            <v>8.85</v>
          </cell>
        </row>
        <row r="2796">
          <cell r="A2796" t="str">
            <v>SINAPI 90667</v>
          </cell>
          <cell r="D2796" t="str">
            <v>PROJETOR PNEUMÁTICO DE ARGAMASSA PARA CHAPISCO E REBOCO COM RECIPIENTE ACOPLADO, TIPO CANEQUINHA, COM COMPRESSOR DE AR REBOCÁVEL VAZÃO 89 PCM E MOTOR DIESEL DE 20 CV - MATERIAIS NA OPERAÇÃO. AF_05/2023</v>
          </cell>
          <cell r="E2796" t="str">
            <v>H</v>
          </cell>
          <cell r="F2796">
            <v>14.6</v>
          </cell>
        </row>
        <row r="2797">
          <cell r="A2797" t="str">
            <v>SINAPI 102977</v>
          </cell>
          <cell r="D2797" t="str">
            <v>PULVERIZADOR DE TINTA ELÉTRICO/MÁQUINA DE PINTURA AIRLESS, VAZÃO 2 L/MIN - DEPRECIAÇÃO. AF_05/2023</v>
          </cell>
          <cell r="E2797" t="str">
            <v>H</v>
          </cell>
          <cell r="F2797">
            <v>0</v>
          </cell>
        </row>
        <row r="2798">
          <cell r="A2798" t="str">
            <v>SINAPI 102978</v>
          </cell>
          <cell r="D2798" t="str">
            <v>PULVERIZADOR DE TINTA ELÉTRICO/MÁQUINA DE PINTURA AIRLESS, VAZÃO 2 L/MIN - JUROS. AF_05/2023</v>
          </cell>
          <cell r="E2798" t="str">
            <v>H</v>
          </cell>
          <cell r="F2798">
            <v>0</v>
          </cell>
        </row>
        <row r="2799">
          <cell r="A2799" t="str">
            <v>SINAPI 102979</v>
          </cell>
          <cell r="D2799" t="str">
            <v>PULVERIZADOR DE TINTA ELÉTRICO/MÁQUINA DE PINTURA AIRLESS, VAZÃO 2 L/MIN - MANUTENÇÃO. AF_05/2023</v>
          </cell>
          <cell r="E2799" t="str">
            <v>H</v>
          </cell>
          <cell r="F2799">
            <v>0</v>
          </cell>
        </row>
        <row r="2800">
          <cell r="A2800" t="str">
            <v>SINAPI 95217</v>
          </cell>
          <cell r="D2800" t="str">
            <v>PULVERIZADOR DE TINTA ELÉTRICO/MÁQUINA DE PINTURA AIRLESS, VAZÃO 2 L/MIN - MATERIAIS NA OPERAÇÃO. AF_05/2023</v>
          </cell>
          <cell r="E2800" t="str">
            <v>H</v>
          </cell>
          <cell r="F2800">
            <v>0.69</v>
          </cell>
        </row>
        <row r="2801">
          <cell r="A2801" t="str">
            <v>SINAPI 89130</v>
          </cell>
          <cell r="D2801" t="str">
            <v>PÁ CARREGADEIRA SOBRE RODAS, POTÊNCIA 197 HP, CAPACIDADE DA CAÇAMBA 2,5 A 3,5 M3, PESO OPERACIONAL 18338 KG - DEPRECIAÇÃO. AF_06/2014</v>
          </cell>
          <cell r="E2801" t="str">
            <v>H</v>
          </cell>
          <cell r="F2801">
            <v>52.19</v>
          </cell>
        </row>
        <row r="2802">
          <cell r="A2802" t="str">
            <v>SINAPI 89131</v>
          </cell>
          <cell r="D2802" t="str">
            <v>PÁ CARREGADEIRA SOBRE RODAS, POTÊNCIA 197 HP, CAPACIDADE DA CAÇAMBA 2,5 A 3,5 M3, PESO OPERACIONAL 18338 KG - JUROS. AF_06/2014</v>
          </cell>
          <cell r="E2802" t="str">
            <v>H</v>
          </cell>
          <cell r="F2802">
            <v>13.79</v>
          </cell>
        </row>
        <row r="2803">
          <cell r="A2803" t="str">
            <v>SINAPI 53861</v>
          </cell>
          <cell r="D2803" t="str">
            <v>PÁ CARREGADEIRA SOBRE RODAS, POTÊNCIA 197 HP, CAPACIDADE DA CAÇAMBA 2,5 A 3,5 M3, PESO OPERACIONAL 18338 KG - MANUTENÇÃO. AF_06/2014</v>
          </cell>
          <cell r="E2803" t="str">
            <v>H</v>
          </cell>
          <cell r="F2803">
            <v>65.239999999999995</v>
          </cell>
        </row>
        <row r="2804">
          <cell r="A2804" t="str">
            <v>SINAPI 5787</v>
          </cell>
          <cell r="D2804" t="str">
            <v>PÁ CARREGADEIRA SOBRE RODAS, POTÊNCIA 197 HP, CAPACIDADE DA CAÇAMBA 2,5 A 3,5 M3, PESO OPERACIONAL 18338 KG - MATERIAIS NA OPERAÇÃO. AF_06/2014</v>
          </cell>
          <cell r="E2804" t="str">
            <v>H</v>
          </cell>
          <cell r="F2804">
            <v>68.67</v>
          </cell>
        </row>
        <row r="2805">
          <cell r="A2805" t="str">
            <v>SINAPI 89128</v>
          </cell>
          <cell r="D2805" t="str">
            <v>PÁ CARREGADEIRA SOBRE RODAS, POTÊNCIA LÍQUIDA 128 HP, CAPACIDADE DA CAÇAMBA 1,7 A 2,8 M3, PESO OPERACIONAL 11632 KG - DEPRECIAÇÃO. AF_06/2014</v>
          </cell>
          <cell r="E2805" t="str">
            <v>H</v>
          </cell>
          <cell r="F2805">
            <v>37.64</v>
          </cell>
        </row>
        <row r="2806">
          <cell r="A2806" t="str">
            <v>SINAPI 89129</v>
          </cell>
          <cell r="D2806" t="str">
            <v>PÁ CARREGADEIRA SOBRE RODAS, POTÊNCIA LÍQUIDA 128 HP, CAPACIDADE DA CAÇAMBA 1,7 A 2,8 M3, PESO OPERACIONAL 11632 KG - JUROS. AF_06/2014</v>
          </cell>
          <cell r="E2806" t="str">
            <v>H</v>
          </cell>
          <cell r="F2806">
            <v>9.94</v>
          </cell>
        </row>
        <row r="2807">
          <cell r="A2807" t="str">
            <v>SINAPI 53857</v>
          </cell>
          <cell r="D2807" t="str">
            <v>PÁ CARREGADEIRA SOBRE RODAS, POTÊNCIA LÍQUIDA 128 HP, CAPACIDADE DA CAÇAMBA 1,7 A 2,8 M3, PESO OPERACIONAL 11632 KG - MANUTENÇÃO. AF_06/2014</v>
          </cell>
          <cell r="E2807" t="str">
            <v>H</v>
          </cell>
          <cell r="F2807">
            <v>47.05</v>
          </cell>
        </row>
        <row r="2808">
          <cell r="A2808" t="str">
            <v>SINAPI 53858</v>
          </cell>
          <cell r="D2808" t="str">
            <v>PÁ CARREGADEIRA SOBRE RODAS, POTÊNCIA LÍQUIDA 128 HP, CAPACIDADE DA CAÇAMBA 1,7 A 2,8 M3, PESO OPERACIONAL 11632 KG - MATERIAIS NA OPERAÇÃO. AF_06/2014</v>
          </cell>
          <cell r="E2808" t="str">
            <v>H</v>
          </cell>
          <cell r="F2808">
            <v>44.61</v>
          </cell>
        </row>
        <row r="2809">
          <cell r="A2809" t="str">
            <v>SINAPI 102888</v>
          </cell>
          <cell r="D2809" t="str">
            <v>PÓRTICO ROLANTE MONOVIGA, PERFIL I, 4 PERNAS, CAPACIDADE 5 T - DEPRECIAÇÃO. AF_04/2019</v>
          </cell>
          <cell r="E2809" t="str">
            <v>H</v>
          </cell>
          <cell r="F2809">
            <v>0</v>
          </cell>
        </row>
        <row r="2810">
          <cell r="A2810" t="str">
            <v>SINAPI 102889</v>
          </cell>
          <cell r="D2810" t="str">
            <v>PÓRTICO ROLANTE MONOVIGA, PERFIL I, 4 PERNAS, CAPACIDADE 5 T - JUROS. AF_04/2019</v>
          </cell>
          <cell r="E2810" t="str">
            <v>H</v>
          </cell>
          <cell r="F2810">
            <v>0</v>
          </cell>
        </row>
        <row r="2811">
          <cell r="A2811" t="str">
            <v>SINAPI 102890</v>
          </cell>
          <cell r="D2811" t="str">
            <v>PÓRTICO ROLANTE MONOVIGA, PERFIL I, 4 PERNAS, CAPACIDADE 5 T - MANUTENÇÃO. AF_04/2019</v>
          </cell>
          <cell r="E2811" t="str">
            <v>H</v>
          </cell>
          <cell r="F2811">
            <v>0</v>
          </cell>
        </row>
        <row r="2812">
          <cell r="A2812" t="str">
            <v>SINAPI 102891</v>
          </cell>
          <cell r="D2812" t="str">
            <v>PÓRTICO ROLANTE MONOVIGA, PERFIL I, 4 PERNAS, CAPACIDADE 5 T - MATERIAIS NA OPERAÇÃO. AF_04/2019</v>
          </cell>
          <cell r="E2812" t="str">
            <v>H</v>
          </cell>
          <cell r="F2812">
            <v>1.4</v>
          </cell>
        </row>
        <row r="2813">
          <cell r="A2813" t="str">
            <v>SINAPI 89246</v>
          </cell>
          <cell r="D2813" t="str">
            <v>RECICLADORA DE ASFALTO A FRIO SOBRE RODAS, LARGURA FRESAGEM DE 2,0 M, POTÊNCIA 422 HP - DEPRECIAÇÃO. AF_11/2014</v>
          </cell>
          <cell r="E2813" t="str">
            <v>H</v>
          </cell>
          <cell r="F2813">
            <v>216.44</v>
          </cell>
        </row>
        <row r="2814">
          <cell r="A2814" t="str">
            <v>SINAPI 89247</v>
          </cell>
          <cell r="D2814" t="str">
            <v>RECICLADORA DE ASFALTO A FRIO SOBRE RODAS, LARGURA FRESAGEM DE 2,0 M, POTÊNCIA 422 HP - JUROS. AF_11/2014</v>
          </cell>
          <cell r="E2814" t="str">
            <v>H</v>
          </cell>
          <cell r="F2814">
            <v>66.27</v>
          </cell>
        </row>
        <row r="2815">
          <cell r="A2815" t="str">
            <v>SINAPI 89248</v>
          </cell>
          <cell r="D2815" t="str">
            <v>RECICLADORA DE ASFALTO A FRIO SOBRE RODAS, LARGURA FRESAGEM DE 2,0 M, POTÊNCIA 422 HP - MANUTENÇÃO. AF_11/2014</v>
          </cell>
          <cell r="E2815" t="str">
            <v>H</v>
          </cell>
          <cell r="F2815">
            <v>386.07</v>
          </cell>
        </row>
        <row r="2816">
          <cell r="A2816" t="str">
            <v>SINAPI 89249</v>
          </cell>
          <cell r="D2816" t="str">
            <v>RECICLADORA DE ASFALTO A FRIO SOBRE RODAS, LARGURA FRESAGEM DE 2,0 M, POTÊNCIA 422 HP - MATERIAIS NA OPERAÇÃO. AF_11/2014</v>
          </cell>
          <cell r="E2816" t="str">
            <v>H</v>
          </cell>
          <cell r="F2816">
            <v>367.68</v>
          </cell>
        </row>
        <row r="2817">
          <cell r="A2817" t="str">
            <v>SINAPI 102954</v>
          </cell>
          <cell r="D2817" t="str">
            <v>RETROESCAVADEIRA SOBRE RODAS COM CARREGADEIRA, PESO OPERACIONAL MÍN. 6,674, POTÊNCIA LÍQ 88 HP, COM MARTELO ROMPEDOR HIDRÁULICO ENTRE 275 A 362 KG - DEPRECIAÇÃO. AF_02/2021</v>
          </cell>
          <cell r="E2817" t="str">
            <v>H</v>
          </cell>
          <cell r="F2817">
            <v>0</v>
          </cell>
        </row>
        <row r="2818">
          <cell r="A2818" t="str">
            <v>SINAPI 104727</v>
          </cell>
          <cell r="D2818" t="str">
            <v>RETROESCAVADEIRA SOBRE RODAS COM CARREGADEIRA, PESO OPERACIONAL MÍN. 6,674, POTÊNCIA LÍQ 88 HP, COM MARTELO ROMPEDOR HIDRÁULICO ENTRE 275 A 362 KG - JUROS. AF_02/2021</v>
          </cell>
          <cell r="E2818" t="str">
            <v>H</v>
          </cell>
          <cell r="F2818">
            <v>0</v>
          </cell>
        </row>
        <row r="2819">
          <cell r="A2819" t="str">
            <v>SINAPI 102956</v>
          </cell>
          <cell r="D2819" t="str">
            <v>RETROESCAVADEIRA SOBRE RODAS COM CARREGADEIRA, PESO OPERACIONAL MÍN. 6,674, POTÊNCIA LÍQ 88 HP, COM MARTELO ROMPEDOR HIDRÁULICO ENTRE 275 A 362 KG - MANUTENÇÃO. AF_02/2021</v>
          </cell>
          <cell r="E2819" t="str">
            <v>H</v>
          </cell>
          <cell r="F2819">
            <v>0</v>
          </cell>
        </row>
        <row r="2820">
          <cell r="A2820" t="str">
            <v>SINAPI 102957</v>
          </cell>
          <cell r="D2820" t="str">
            <v>RETROESCAVADEIRA SOBRE RODAS COM CARREGADEIRA, PESO OPERACIONAL MÍN. 6,674, POTÊNCIA LÍQ 88 HP, COM MARTELO ROMPEDOR HIDRÁULICO ENTRE 275 A 362 KG - MATERIAIS NA OPERAÇÃO. AF_02/2021</v>
          </cell>
          <cell r="E2820" t="str">
            <v>H</v>
          </cell>
          <cell r="F2820">
            <v>38.36</v>
          </cell>
        </row>
        <row r="2821">
          <cell r="A2821" t="str">
            <v>SINAPI 88859</v>
          </cell>
          <cell r="D2821" t="str">
            <v>RETROESCAVADEIRA SOBRE RODAS COM CARREGADEIRA, TRAÇÃO 4X2, POTÊNCIA LÍQ. 79 HP, CAÇAMBA CARREG. CAP. MÍN. 1 M3, CAÇAMBA RETRO CAP. 0,20 M3, PESO OPERACIONAL MÍN. 6.570 KG, PROFUNDIDADE ESCAVAÇÃO MÁX. 4,37 M - DEPRECIAÇÃO. AF_06/2014</v>
          </cell>
          <cell r="E2821" t="str">
            <v>H</v>
          </cell>
          <cell r="F2821">
            <v>24.26</v>
          </cell>
        </row>
        <row r="2822">
          <cell r="A2822" t="str">
            <v>SINAPI 88860</v>
          </cell>
          <cell r="D2822" t="str">
            <v>RETROESCAVADEIRA SOBRE RODAS COM CARREGADEIRA, TRAÇÃO 4X2, POTÊNCIA LÍQ. 79 HP, CAÇAMBA CARREG. CAP. MÍN. 1 M3, CAÇAMBA RETRO CAP. 0,20 M3, PESO OPERACIONAL MÍN. 6.570 KG, PROFUNDIDADE ESCAVAÇÃO MÁX. 4,37 M - JUROS. AF_06/2014</v>
          </cell>
          <cell r="E2822" t="str">
            <v>H</v>
          </cell>
          <cell r="F2822">
            <v>6.41</v>
          </cell>
        </row>
        <row r="2823">
          <cell r="A2823" t="str">
            <v>SINAPI 5667</v>
          </cell>
          <cell r="D2823" t="str">
            <v>RETROESCAVADEIRA SOBRE RODAS COM CARREGADEIRA, TRAÇÃO 4X2, POTÊNCIA LÍQ. 79 HP, CAÇAMBA CARREG. CAP. MÍN. 1 M3, CAÇAMBA RETRO CAP. 0,20 M3, PESO OPERACIONAL MÍN. 6.570 KG, PROFUNDIDADE ESCAVAÇÃO MÁX. 4,37 M - MANUTENÇÃO. AF_06/2014</v>
          </cell>
          <cell r="E2823" t="str">
            <v>H</v>
          </cell>
          <cell r="F2823">
            <v>30.33</v>
          </cell>
        </row>
        <row r="2824">
          <cell r="A2824" t="str">
            <v>SINAPI 5668</v>
          </cell>
          <cell r="D2824" t="str">
            <v>RETROESCAVADEIRA SOBRE RODAS COM CARREGADEIRA, TRAÇÃO 4X2, POTÊNCIA LÍQ. 79 HP, CAÇAMBA CARREG. CAP. MÍN. 1 M3, CAÇAMBA RETRO CAP. 0,20 M3, PESO OPERACIONAL MÍN. 6.570 KG, PROFUNDIDADE ESCAVAÇÃO MÁX. 4,37 M - MATERIAIS NA OPERAÇÃO. AF_06/2014</v>
          </cell>
          <cell r="E2824" t="str">
            <v>H</v>
          </cell>
          <cell r="F2824">
            <v>44.73</v>
          </cell>
        </row>
        <row r="2825">
          <cell r="A2825" t="str">
            <v>SINAPI 89011</v>
          </cell>
          <cell r="D2825" t="str">
            <v>RETROESCAVADEIRA SOBRE RODAS COM CARREGADEIRA, TRAÇÃO 4X4, POTÊNCIA LÍQ. 72 HP, CAÇAMBA CARREG. CAP. MÍN. 0,79 M3, CAÇAMBA RETRO CAP. 0,18 M3, PESO OPERACIONAL MÍN. 7.140 KG, PROFUNDIDADE ESCAVAÇÃO MÁX. 4,50 M - DEPRECIAÇÃO. AF_06/2014</v>
          </cell>
          <cell r="E2825" t="str">
            <v>H</v>
          </cell>
          <cell r="F2825">
            <v>26.32</v>
          </cell>
        </row>
        <row r="2826">
          <cell r="A2826" t="str">
            <v>SINAPI 89012</v>
          </cell>
          <cell r="D2826" t="str">
            <v>RETROESCAVADEIRA SOBRE RODAS COM CARREGADEIRA, TRAÇÃO 4X4, POTÊNCIA LÍQ. 72 HP, CAÇAMBA CARREG. CAP. MÍN. 0,79 M3, CAÇAMBA RETRO CAP. 0,18 M3, PESO OPERACIONAL MÍN. 7.140 KG, PROFUNDIDADE ESCAVAÇÃO MÁX. 4,50 M - JUROS. AF_06/2014</v>
          </cell>
          <cell r="E2826" t="str">
            <v>H</v>
          </cell>
          <cell r="F2826">
            <v>6.95</v>
          </cell>
        </row>
        <row r="2827">
          <cell r="A2827" t="str">
            <v>SINAPI 5735</v>
          </cell>
          <cell r="D2827" t="str">
            <v>RETROESCAVADEIRA SOBRE RODAS COM CARREGADEIRA, TRAÇÃO 4X4, POTÊNCIA LÍQ. 72 HP, CAÇAMBA CARREG. CAP. MÍN. 0,79 M3, CAÇAMBA RETRO CAP. 0,18 M3, PESO OPERACIONAL MÍN. 7.140 KG, PROFUNDIDADE ESCAVAÇÃO MÁX. 4,50 M - MANUTENÇÃO. AF_06/2014</v>
          </cell>
          <cell r="E2827" t="str">
            <v>H</v>
          </cell>
          <cell r="F2827">
            <v>32.9</v>
          </cell>
        </row>
        <row r="2828">
          <cell r="A2828" t="str">
            <v>SINAPI 5736</v>
          </cell>
          <cell r="D2828" t="str">
            <v>RETROESCAVADEIRA SOBRE RODAS COM CARREGADEIRA, TRAÇÃO 4X4, POTÊNCIA LÍQ. 72 HP, CAÇAMBA CARREG. CAP. MÍN. 0,79 M3, CAÇAMBA RETRO CAP. 0,18 M3, PESO OPERACIONAL MÍN. 7.140 KG, PROFUNDIDADE ESCAVAÇÃO MÁX. 4,50 M - MATERIAIS NA OPERAÇÃO. AF_06/2014</v>
          </cell>
          <cell r="E2828" t="str">
            <v>H</v>
          </cell>
          <cell r="F2828">
            <v>40.76</v>
          </cell>
        </row>
        <row r="2829">
          <cell r="A2829" t="str">
            <v>SINAPI 88857</v>
          </cell>
          <cell r="D2829" t="str">
            <v>RETROESCAVADEIRA SOBRE RODAS COM CARREGADEIRA, TRAÇÃO 4X4, POTÊNCIA LÍQ. 88 HP, CAÇAMBA CARREG. CAP. MÍN. 1 M3, CAÇAMBA RETRO CAP. 0,26 M3, PESO OPERACIONAL MÍN. 6.674 KG, PROFUNDIDADE ESCAVAÇÃO MÁX. 4,37 M - DEPRECIAÇÃO. AF_06/2014</v>
          </cell>
          <cell r="E2829" t="str">
            <v>H</v>
          </cell>
          <cell r="F2829">
            <v>27.28</v>
          </cell>
        </row>
        <row r="2830">
          <cell r="A2830" t="str">
            <v>SINAPI 88858</v>
          </cell>
          <cell r="D2830" t="str">
            <v>RETROESCAVADEIRA SOBRE RODAS COM CARREGADEIRA, TRAÇÃO 4X4, POTÊNCIA LÍQ. 88 HP, CAÇAMBA CARREG. CAP. MÍN. 1 M3, CAÇAMBA RETRO CAP. 0,26 M3, PESO OPERACIONAL MÍN. 6.674 KG, PROFUNDIDADE ESCAVAÇÃO MÁX. 4,37 M - JUROS. AF_06/2014</v>
          </cell>
          <cell r="E2830" t="str">
            <v>H</v>
          </cell>
          <cell r="F2830">
            <v>7.21</v>
          </cell>
        </row>
        <row r="2831">
          <cell r="A2831" t="str">
            <v>SINAPI 5664</v>
          </cell>
          <cell r="D2831" t="str">
            <v>RETROESCAVADEIRA SOBRE RODAS COM CARREGADEIRA, TRAÇÃO 4X4, POTÊNCIA LÍQ. 88 HP, CAÇAMBA CARREG. CAP. MÍN. 1 M3, CAÇAMBA RETRO CAP. 0,26 M3, PESO OPERACIONAL MÍN. 6.674 KG, PROFUNDIDADE ESCAVAÇÃO MÁX. 4,37 M - MANUTENÇÃO. AF_06/2014</v>
          </cell>
          <cell r="E2831" t="str">
            <v>H</v>
          </cell>
          <cell r="F2831">
            <v>34.1</v>
          </cell>
        </row>
        <row r="2832">
          <cell r="A2832" t="str">
            <v>SINAPI 53786</v>
          </cell>
          <cell r="D2832" t="str">
            <v>RETROESCAVADEIRA SOBRE RODAS COM CARREGADEIRA, TRAÇÃO 4X4, POTÊNCIA LÍQ. 88 HP, CAÇAMBA CARREG. CAP. MÍN. 1 M3, CAÇAMBA RETRO CAP. 0,26 M3, PESO OPERACIONAL MÍN. 6.674 KG, PROFUNDIDADE ESCAVAÇÃO MÁX. 4,37 M - MATERIAIS NA OPERAÇÃO. AF_06/2014</v>
          </cell>
          <cell r="E2832" t="str">
            <v>H</v>
          </cell>
          <cell r="F2832">
            <v>49.81</v>
          </cell>
        </row>
        <row r="2833">
          <cell r="A2833" t="str">
            <v>SINAPI 7038</v>
          </cell>
          <cell r="D2833" t="str">
            <v>ROLO COMPACTADOR DE PNEUS ESTÁTICO, PRESSÃO VARIÁVEL, POTÊNCIA 111 HP, PESO SEM/COM LASTRO 9,5 / 26 T, LARGURA DE TRABALHO 1,90 M - DEPRECIAÇÃO. AF_07/2014</v>
          </cell>
          <cell r="E2833" t="str">
            <v>H</v>
          </cell>
          <cell r="F2833">
            <v>47.43</v>
          </cell>
        </row>
        <row r="2834">
          <cell r="A2834" t="str">
            <v>SINAPI 7039</v>
          </cell>
          <cell r="D2834" t="str">
            <v>ROLO COMPACTADOR DE PNEUS ESTÁTICO, PRESSÃO VARIÁVEL, POTÊNCIA 111 HP, PESO SEM/COM LASTRO 9,5 / 26 T, LARGURA DE TRABALHO 1,90 M - JUROS. AF_07/2014</v>
          </cell>
          <cell r="E2834" t="str">
            <v>H</v>
          </cell>
          <cell r="F2834">
            <v>12.72</v>
          </cell>
        </row>
        <row r="2835">
          <cell r="A2835" t="str">
            <v>SINAPI 7040</v>
          </cell>
          <cell r="D2835" t="str">
            <v>ROLO COMPACTADOR DE PNEUS ESTÁTICO, PRESSÃO VARIÁVEL, POTÊNCIA 111 HP, PESO SEM/COM LASTRO 9,5 / 26 T, LARGURA DE TRABALHO 1,90 M - MANUTENÇÃO. AF_07/2014</v>
          </cell>
          <cell r="E2835" t="str">
            <v>H</v>
          </cell>
          <cell r="F2835">
            <v>59.36</v>
          </cell>
        </row>
        <row r="2836">
          <cell r="A2836" t="str">
            <v>SINAPI 55263</v>
          </cell>
          <cell r="D2836" t="str">
            <v>ROLO COMPACTADOR DE PNEUS ESTÁTICO, PRESSÃO VARIÁVEL, POTÊNCIA 111 HP, PESO SEM/COM LASTRO 9,5 / 26 T, LARGURA DE TRABALHO 1,90 M - MATERIAIS NA OPERAÇÃO. AF_07/2014</v>
          </cell>
          <cell r="E2836" t="str">
            <v>H</v>
          </cell>
          <cell r="F2836">
            <v>62.89</v>
          </cell>
        </row>
        <row r="2837">
          <cell r="A2837" t="str">
            <v>SINAPI 96460</v>
          </cell>
          <cell r="D2837" t="str">
            <v>ROLO COMPACTADOR DE PNEUS, ESTÁTICO, PRESSÃO VARIÁVEL, POTÊNCIA 110 HP, PESO SEM/COM LASTRO 10,8/27 T, LARGURA DE ROLAGEM 2,30 M - DEPRECIAÇÃO. AF_06/2017</v>
          </cell>
          <cell r="E2837" t="str">
            <v>H</v>
          </cell>
          <cell r="F2837">
            <v>50.35</v>
          </cell>
        </row>
        <row r="2838">
          <cell r="A2838" t="str">
            <v>SINAPI 96459</v>
          </cell>
          <cell r="D2838" t="str">
            <v>ROLO COMPACTADOR DE PNEUS, ESTÁTICO, PRESSÃO VARIÁVEL, POTÊNCIA 110 HP, PESO SEM/COM LASTRO 10,8/27 T, LARGURA DE ROLAGEM 2,30 M - JUROS. AF_06/2017</v>
          </cell>
          <cell r="E2838" t="str">
            <v>H</v>
          </cell>
          <cell r="F2838">
            <v>13.5</v>
          </cell>
        </row>
        <row r="2839">
          <cell r="A2839" t="str">
            <v>SINAPI 96458</v>
          </cell>
          <cell r="D2839" t="str">
            <v>ROLO COMPACTADOR DE PNEUS, ESTÁTICO, PRESSÃO VARIÁVEL, POTÊNCIA 110 HP, PESO SEM/COM LASTRO 10,8/27 T, LARGURA DE ROLAGEM 2,30 M - MANUTENÇÃO. AF_06/2017</v>
          </cell>
          <cell r="E2839" t="str">
            <v>H</v>
          </cell>
          <cell r="F2839">
            <v>63.01</v>
          </cell>
        </row>
        <row r="2840">
          <cell r="A2840" t="str">
            <v>SINAPI 96457</v>
          </cell>
          <cell r="D2840" t="str">
            <v>ROLO COMPACTADOR DE PNEUS, ESTÁTICO, PRESSÃO VARIÁVEL, POTÊNCIA 110 HP, PESO SEM/COM LASTRO 10,8/27 T, LARGURA DE ROLAGEM 2,30 M - MATERIAIS NA OPERAÇÃO. AF_06/2017</v>
          </cell>
          <cell r="E2840" t="str">
            <v>H</v>
          </cell>
          <cell r="F2840">
            <v>62.31</v>
          </cell>
        </row>
        <row r="2841">
          <cell r="A2841" t="str">
            <v>SINAPI 7051</v>
          </cell>
          <cell r="D2841" t="str">
            <v>ROLO COMPACTADOR PE DE CARNEIRO VIBRATORIO, POTENCIA 125 HP, PESO OPERACIONAL SEM/COM LASTRO 11,95 / 13,30 T, IMPACTO DINAMICO 38,5 / 22,5 T, LARGURA DE TRABALHO 2,15 M - DEPRECIAÇÃO. AF_06/2014</v>
          </cell>
          <cell r="E2841" t="str">
            <v>H</v>
          </cell>
          <cell r="F2841">
            <v>42.07</v>
          </cell>
        </row>
        <row r="2842">
          <cell r="A2842" t="str">
            <v>SINAPI 7052</v>
          </cell>
          <cell r="D2842" t="str">
            <v>ROLO COMPACTADOR PE DE CARNEIRO VIBRATORIO, POTENCIA 125 HP, PESO OPERACIONAL SEM/COM LASTRO 11,95 / 13,30 T, IMPACTO DINAMICO 38,5 / 22,5 T, LARGURA DE TRABALHO 2,15 M - JUROS. AF_06/2014</v>
          </cell>
          <cell r="E2842" t="str">
            <v>H</v>
          </cell>
          <cell r="F2842">
            <v>11.36</v>
          </cell>
        </row>
        <row r="2843">
          <cell r="A2843" t="str">
            <v>SINAPI 7053</v>
          </cell>
          <cell r="D2843" t="str">
            <v>ROLO COMPACTADOR PE DE CARNEIRO VIBRATORIO, POTENCIA 125 HP, PESO OPERACIONAL SEM/COM LASTRO 11,95 / 13,30 T, IMPACTO DINAMICO 38,5 / 22,5 T, LARGURA DE TRABALHO 2,15 M - MANUTENÇÃO. AF_06/2014</v>
          </cell>
          <cell r="E2843" t="str">
            <v>H</v>
          </cell>
          <cell r="F2843">
            <v>52.65</v>
          </cell>
        </row>
        <row r="2844">
          <cell r="A2844" t="str">
            <v>SINAPI 7054</v>
          </cell>
          <cell r="D2844" t="str">
            <v>ROLO COMPACTADOR PE DE CARNEIRO VIBRATORIO, POTENCIA 125 HP, PESO OPERACIONAL SEM/COM LASTRO 11,95 / 13,30 T, IMPACTO DINAMICO 38,5 / 22,5 T, LARGURA DE TRABALHO 2,15 M - MATERIAIS NA OPERAÇÃO. AF_06/2014</v>
          </cell>
          <cell r="E2844" t="str">
            <v>H</v>
          </cell>
          <cell r="F2844">
            <v>87.13</v>
          </cell>
        </row>
        <row r="2845">
          <cell r="A2845" t="str">
            <v>SINAPI 95627</v>
          </cell>
          <cell r="D2845" t="str">
            <v>ROLO COMPACTADOR VIBRATORIO TANDEM, ACO LISO, POTENCIA 125 HP, PESO SEM/COM LASTRO 10,20/11,65 T, LARGURA DE TRABALHO 1,73 M - DEPRECIAÇÃO. AF_11/2016</v>
          </cell>
          <cell r="E2845" t="str">
            <v>H</v>
          </cell>
          <cell r="F2845">
            <v>45.4</v>
          </cell>
        </row>
        <row r="2846">
          <cell r="A2846" t="str">
            <v>SINAPI 95628</v>
          </cell>
          <cell r="D2846" t="str">
            <v>ROLO COMPACTADOR VIBRATORIO TANDEM, ACO LISO, POTENCIA 125 HP, PESO SEM/COM LASTRO 10,20/11,65 T, LARGURA DE TRABALHO 1,73 M - JUROS. AF_11/2016</v>
          </cell>
          <cell r="E2846" t="str">
            <v>H</v>
          </cell>
          <cell r="F2846">
            <v>12.18</v>
          </cell>
        </row>
        <row r="2847">
          <cell r="A2847" t="str">
            <v>SINAPI 95629</v>
          </cell>
          <cell r="D2847" t="str">
            <v>ROLO COMPACTADOR VIBRATORIO TANDEM, ACO LISO, POTENCIA 125 HP, PESO SEM/COM LASTRO 10,20/11,65 T, LARGURA DE TRABALHO 1,73 M - MANUTENÇÃO. AF_11/2016</v>
          </cell>
          <cell r="E2847" t="str">
            <v>H</v>
          </cell>
          <cell r="F2847">
            <v>56.81</v>
          </cell>
        </row>
        <row r="2848">
          <cell r="A2848" t="str">
            <v>SINAPI 95630</v>
          </cell>
          <cell r="D2848" t="str">
            <v>ROLO COMPACTADOR VIBRATORIO TANDEM, ACO LISO, POTENCIA 125 HP, PESO SEM/COM LASTRO 10,20/11,65 T, LARGURA DE TRABALHO 1,73 M - MATERIAIS NA OPERAÇÃO. AF_11/2016</v>
          </cell>
          <cell r="E2848" t="str">
            <v>H</v>
          </cell>
          <cell r="F2848">
            <v>87.13</v>
          </cell>
        </row>
        <row r="2849">
          <cell r="A2849" t="str">
            <v>SINAPI 89210</v>
          </cell>
          <cell r="D2849" t="str">
            <v>ROLO COMPACTADOR VIBRATÓRIO DE UM CILINDRO AÇO LISO, POTÊNCIA 80 HP, PESO OPERACIONAL MÁXIMO 8,1 T, IMPACTO DINÂMICO 16,15 / 9,5 T, LARGURA DE TRABALHO 1,68 M - DEPRECIAÇÃO. AF_06/2014</v>
          </cell>
          <cell r="E2849" t="str">
            <v>H</v>
          </cell>
          <cell r="F2849">
            <v>30.35</v>
          </cell>
        </row>
        <row r="2850">
          <cell r="A2850" t="str">
            <v>SINAPI 89211</v>
          </cell>
          <cell r="D2850" t="str">
            <v>ROLO COMPACTADOR VIBRATÓRIO DE UM CILINDRO AÇO LISO, POTÊNCIA 80 HP, PESO OPERACIONAL MÁXIMO 8,1 T, IMPACTO DINÂMICO 16,15 / 9,5 T, LARGURA DE TRABALHO 1,68 M - JUROS. AF_06/2014</v>
          </cell>
          <cell r="E2850" t="str">
            <v>H</v>
          </cell>
          <cell r="F2850">
            <v>8.14</v>
          </cell>
        </row>
        <row r="2851">
          <cell r="A2851" t="str">
            <v>SINAPI 5674</v>
          </cell>
          <cell r="D2851" t="str">
            <v>ROLO COMPACTADOR VIBRATÓRIO DE UM CILINDRO AÇO LISO, POTÊNCIA 80 HP, PESO OPERACIONAL MÁXIMO 8,1 T, IMPACTO DINÂMICO 16,15 / 9,5 T, LARGURA DE TRABALHO 1,68 M - MANUTENÇÃO. AF_06/2014</v>
          </cell>
          <cell r="E2851" t="str">
            <v>H</v>
          </cell>
          <cell r="F2851">
            <v>37.979999999999997</v>
          </cell>
        </row>
        <row r="2852">
          <cell r="A2852" t="str">
            <v>SINAPI 53788</v>
          </cell>
          <cell r="D2852" t="str">
            <v>ROLO COMPACTADOR VIBRATÓRIO DE UM CILINDRO AÇO LISO, POTÊNCIA 80 HP, PESO OPERACIONAL MÁXIMO 8,1 T, IMPACTO DINÂMICO 16,15 / 9,5 T, LARGURA DE TRABALHO 1,68 M - MATERIAIS NA OPERAÇÃO. AF_06/2014</v>
          </cell>
          <cell r="E2852" t="str">
            <v>H</v>
          </cell>
          <cell r="F2852">
            <v>55.77</v>
          </cell>
        </row>
        <row r="2853">
          <cell r="A2853" t="str">
            <v>SINAPI 73309</v>
          </cell>
          <cell r="D2853" t="str">
            <v>ROLO COMPACTADOR VIBRATÓRIO PÉ DE CARNEIRO PARA SOLOS, POTÊNCIA 80 HP, PESO OPERACIONAL SEM/COM LASTRO 7,4 / 8,8 T, LARGURA DE TRABALHO 1,68 M - DEPRECIAÇÃO. AF_02/2016</v>
          </cell>
          <cell r="E2853" t="str">
            <v>H</v>
          </cell>
          <cell r="F2853">
            <v>31.55</v>
          </cell>
        </row>
        <row r="2854">
          <cell r="A2854" t="str">
            <v>SINAPI 73313</v>
          </cell>
          <cell r="D2854" t="str">
            <v>ROLO COMPACTADOR VIBRATÓRIO PÉ DE CARNEIRO PARA SOLOS, POTÊNCIA 80 HP, PESO OPERACIONAL SEM/COM LASTRO 7,4 / 8,8 T, LARGURA DE TRABALHO 1,68 M - JUROS. AF_02/2016</v>
          </cell>
          <cell r="E2854" t="str">
            <v>H</v>
          </cell>
          <cell r="F2854">
            <v>8.52</v>
          </cell>
        </row>
        <row r="2855">
          <cell r="A2855" t="str">
            <v>SINAPI 5089</v>
          </cell>
          <cell r="D2855" t="str">
            <v>ROLO COMPACTADOR VIBRATÓRIO PÉ DE CARNEIRO PARA SOLOS, POTÊNCIA 80 HP, PESO OPERACIONAL SEM/COM LASTRO 7,4 / 8,8 T, LARGURA DE TRABALHO 1,68 M - MANUTENÇÃO. AF_02/2016</v>
          </cell>
          <cell r="E2855" t="str">
            <v>H</v>
          </cell>
          <cell r="F2855">
            <v>39.49</v>
          </cell>
        </row>
        <row r="2856">
          <cell r="A2856" t="str">
            <v>SINAPI 73315</v>
          </cell>
          <cell r="D2856" t="str">
            <v>ROLO COMPACTADOR VIBRATÓRIO PÉ DE CARNEIRO PARA SOLOS, POTÊNCIA 80 HP, PESO OPERACIONAL SEM/COM LASTRO 7,4 / 8,8 T, LARGURA DE TRABALHO 1,68 M - MATERIAIS NA OPERAÇÃO. AF_02/2016</v>
          </cell>
          <cell r="E2856" t="str">
            <v>H</v>
          </cell>
          <cell r="F2856">
            <v>55.77</v>
          </cell>
        </row>
        <row r="2857">
          <cell r="A2857" t="str">
            <v>SINAPI 5738</v>
          </cell>
          <cell r="D2857" t="str">
            <v>ROLO COMPACTADOR VIBRATÓRIO PÉ DE CARNEIRO, OPERADO POR CONTROLE REMOTO, POTÊNCIA 12,5 KW, PESO OPERACIONAL 1,675 T, LARGURA DE TRABALHO 0,85 M - DEPRECIAÇÃO. AF_02/2016</v>
          </cell>
          <cell r="E2857" t="str">
            <v>H</v>
          </cell>
          <cell r="F2857">
            <v>41.47</v>
          </cell>
        </row>
        <row r="2858">
          <cell r="A2858" t="str">
            <v>SINAPI 93239</v>
          </cell>
          <cell r="D2858" t="str">
            <v>ROLO COMPACTADOR VIBRATÓRIO PÉ DE CARNEIRO, OPERADO POR CONTROLE REMOTO, POTÊNCIA 12,5 KW, PESO OPERACIONAL 1,675 T, LARGURA DE TRABALHO 0,85 M - JUROS. AF_02/2016</v>
          </cell>
          <cell r="E2858" t="str">
            <v>H</v>
          </cell>
          <cell r="F2858">
            <v>11.12</v>
          </cell>
        </row>
        <row r="2859">
          <cell r="A2859" t="str">
            <v>SINAPI 5739</v>
          </cell>
          <cell r="D2859" t="str">
            <v>ROLO COMPACTADOR VIBRATÓRIO PÉ DE CARNEIRO, OPERADO POR CONTROLE REMOTO, POTÊNCIA 12,5 KW, PESO OPERACIONAL 1,675 T, LARGURA DE TRABALHO 0,85 M - MANUTENÇÃO. AF_02/2016</v>
          </cell>
          <cell r="E2859" t="str">
            <v>H</v>
          </cell>
          <cell r="F2859">
            <v>51.9</v>
          </cell>
        </row>
        <row r="2860">
          <cell r="A2860" t="str">
            <v>SINAPI 93240</v>
          </cell>
          <cell r="D2860" t="str">
            <v>ROLO COMPACTADOR VIBRATÓRIO PÉ DE CARNEIRO, OPERADO POR CONTROLE REMOTO, POTÊNCIA 12,5 KW, PESO OPERACIONAL 1,675 T, LARGURA DE TRABALHO 0,85 M - MATERIAIS NA OPERAÇÃO. AF_02/2016</v>
          </cell>
          <cell r="E2860" t="str">
            <v>H</v>
          </cell>
          <cell r="F2860">
            <v>11.68</v>
          </cell>
        </row>
        <row r="2861">
          <cell r="A2861" t="str">
            <v>SINAPI 53818</v>
          </cell>
          <cell r="D2861" t="str">
            <v>ROLO COMPACTADOR VIBRATÓRIO REBOCÁVEL, CILINDRO DE AÇO LISO, POTÊNCIA DE TRAÇÃO DE 65 CV, PESO 4,7 T, IMPACTO DINÂMICO 18,3 T, LARGURA DE TRABALHO 1,67 M - DEPRECIAÇÃO. AF_02/2016</v>
          </cell>
          <cell r="E2861" t="str">
            <v>H</v>
          </cell>
          <cell r="F2861">
            <v>9.16</v>
          </cell>
        </row>
        <row r="2862">
          <cell r="A2862" t="str">
            <v>SINAPI 93238</v>
          </cell>
          <cell r="D2862" t="str">
            <v>ROLO COMPACTADOR VIBRATÓRIO REBOCÁVEL, CILINDRO DE AÇO LISO, POTÊNCIA DE TRAÇÃO DE 65 CV, PESO 4,7 T, IMPACTO DINÂMICO 18,3 T, LARGURA DE TRABALHO 1,67 M - JUROS. AF_02/2016</v>
          </cell>
          <cell r="E2862" t="str">
            <v>H</v>
          </cell>
          <cell r="F2862">
            <v>2.4500000000000002</v>
          </cell>
        </row>
        <row r="2863">
          <cell r="A2863" t="str">
            <v>SINAPI 5727</v>
          </cell>
          <cell r="D2863" t="str">
            <v>ROLO COMPACTADOR VIBRATÓRIO REBOCÁVEL, CILINDRO DE AÇO LISO, POTÊNCIA DE TRAÇÃO DE 65 CV, PESO 4,7 T, IMPACTO DINÂMICO 18,3 T, LARGURA DE TRABALHO 1,67 M - MANUTENÇÃO. AF_02/2016</v>
          </cell>
          <cell r="E2863" t="str">
            <v>H</v>
          </cell>
          <cell r="F2863">
            <v>11.46</v>
          </cell>
        </row>
        <row r="2864">
          <cell r="A2864" t="str">
            <v>SINAPI 89280</v>
          </cell>
          <cell r="D2864" t="str">
            <v>ROLO COMPACTADOR VIBRATÓRIO TANDEM AÇO LISO, POTÊNCIA 58 HP, PESO SEM/COM LASTRO 6,5 / 9,4 T, LARGURA DE TRABALHO 1,2 M - DEPRECIAÇÃO. AF_06/2014</v>
          </cell>
          <cell r="E2864" t="str">
            <v>H</v>
          </cell>
          <cell r="F2864">
            <v>37.270000000000003</v>
          </cell>
        </row>
        <row r="2865">
          <cell r="A2865" t="str">
            <v>SINAPI 89281</v>
          </cell>
          <cell r="D2865" t="str">
            <v>ROLO COMPACTADOR VIBRATÓRIO TANDEM AÇO LISO, POTÊNCIA 58 HP, PESO SEM/COM LASTRO 6,5 / 9,4 T, LARGURA DE TRABALHO 1,2 M - JUROS. AF_06/2014</v>
          </cell>
          <cell r="E2865" t="str">
            <v>H</v>
          </cell>
          <cell r="F2865">
            <v>9.99</v>
          </cell>
        </row>
        <row r="2866">
          <cell r="A2866" t="str">
            <v>SINAPI 5729</v>
          </cell>
          <cell r="D2866" t="str">
            <v>ROLO COMPACTADOR VIBRATÓRIO TANDEM AÇO LISO, POTÊNCIA 58 HP, PESO SEM/COM LASTRO 6,5 / 9,4 T, LARGURA DE TRABALHO 1,2 M - MANUTENÇÃO. AF_06/2014</v>
          </cell>
          <cell r="E2866" t="str">
            <v>H</v>
          </cell>
          <cell r="F2866">
            <v>46.64</v>
          </cell>
        </row>
        <row r="2867">
          <cell r="A2867" t="str">
            <v>SINAPI 5730</v>
          </cell>
          <cell r="D2867" t="str">
            <v>ROLO COMPACTADOR VIBRATÓRIO TANDEM AÇO LISO, POTÊNCIA 58 HP, PESO SEM/COM LASTRO 6,5 / 9,4 T, LARGURA DE TRABALHO 1,2 M - MATERIAIS NA OPERAÇÃO. AF_06/2014</v>
          </cell>
          <cell r="E2867" t="str">
            <v>H</v>
          </cell>
          <cell r="F2867">
            <v>39.880000000000003</v>
          </cell>
        </row>
        <row r="2868">
          <cell r="A2868" t="str">
            <v>SINAPI 95266</v>
          </cell>
          <cell r="D2868" t="str">
            <v>RÉGUA VIBRATÓRIA DUPLA PARA CONCRETO, PESO DE 60KG, COMPRIMENTO 4 M, COM MOTOR A GASOLINA, POTÊNCIA 5,5 HP - DEPRECIAÇÃO. AF_09/2016</v>
          </cell>
          <cell r="E2868" t="str">
            <v>H</v>
          </cell>
          <cell r="F2868">
            <v>0.61</v>
          </cell>
        </row>
        <row r="2869">
          <cell r="A2869" t="str">
            <v>SINAPI 95267</v>
          </cell>
          <cell r="D2869" t="str">
            <v>RÉGUA VIBRATÓRIA DUPLA PARA CONCRETO, PESO DE 60KG, COMPRIMENTO 4 M, COM MOTOR A GASOLINA, POTÊNCIA 5,5 HP - JUROS. AF_09/2016</v>
          </cell>
          <cell r="E2869" t="str">
            <v>H</v>
          </cell>
          <cell r="F2869">
            <v>0.12</v>
          </cell>
        </row>
        <row r="2870">
          <cell r="A2870" t="str">
            <v>SINAPI 95268</v>
          </cell>
          <cell r="D2870" t="str">
            <v>RÉGUA VIBRATÓRIA DUPLA PARA CONCRETO, PESO DE 60KG, COMPRIMENTO 4 M, COM MOTOR A GASOLINA, POTÊNCIA 5,5 HP - MANUTENÇÃO. AF_09/2016</v>
          </cell>
          <cell r="E2870" t="str">
            <v>H</v>
          </cell>
          <cell r="F2870">
            <v>0.59</v>
          </cell>
        </row>
        <row r="2871">
          <cell r="A2871" t="str">
            <v>SINAPI 95269</v>
          </cell>
          <cell r="D2871" t="str">
            <v>RÉGUA VIBRATÓRIA DUPLA PARA CONCRETO, PESO DE 60KG, COMPRIMENTO 4 M, COM MOTOR A GASOLINA, POTÊNCIA 5,5 HP - MATERIAIS NA OPERAÇÃO. AF_09/2016</v>
          </cell>
          <cell r="E2871" t="str">
            <v>H</v>
          </cell>
          <cell r="F2871">
            <v>8.69</v>
          </cell>
        </row>
        <row r="2872">
          <cell r="A2872" t="str">
            <v>SINAPI 91688</v>
          </cell>
          <cell r="D2872" t="str">
            <v>SERRA CIRCULAR DE BANCADA COM MOTOR ELÉTRICO POTÊNCIA DE 5HP, COM COIFA PARA DISCO 10" - DEPRECIAÇÃO. AF_08/2015</v>
          </cell>
          <cell r="E2872" t="str">
            <v>H</v>
          </cell>
          <cell r="F2872">
            <v>0.09</v>
          </cell>
        </row>
        <row r="2873">
          <cell r="A2873" t="str">
            <v>SINAPI 91689</v>
          </cell>
          <cell r="D2873" t="str">
            <v>SERRA CIRCULAR DE BANCADA COM MOTOR ELÉTRICO POTÊNCIA DE 5HP, COM COIFA PARA DISCO 10" - JUROS. AF_08/2015</v>
          </cell>
          <cell r="E2873" t="str">
            <v>H</v>
          </cell>
          <cell r="F2873">
            <v>0.02</v>
          </cell>
        </row>
        <row r="2874">
          <cell r="A2874" t="str">
            <v>SINAPI 91690</v>
          </cell>
          <cell r="D2874" t="str">
            <v>SERRA CIRCULAR DE BANCADA COM MOTOR ELÉTRICO POTÊNCIA DE 5HP, COM COIFA PARA DISCO 10" - MANUTENÇÃO. AF_08/2015</v>
          </cell>
          <cell r="E2874" t="str">
            <v>H</v>
          </cell>
          <cell r="F2874">
            <v>0.06</v>
          </cell>
        </row>
        <row r="2875">
          <cell r="A2875" t="str">
            <v>SINAPI 91691</v>
          </cell>
          <cell r="D2875" t="str">
            <v>SERRA CIRCULAR DE BANCADA COM MOTOR ELÉTRICO POTÊNCIA DE 5HP, COM COIFA PARA DISCO 10" - MATERIAIS NA OPERAÇÃO. AF_08/2015</v>
          </cell>
          <cell r="E2875" t="str">
            <v>H</v>
          </cell>
          <cell r="F2875">
            <v>1.49</v>
          </cell>
        </row>
        <row r="2876">
          <cell r="A2876" t="str">
            <v>SINAPI 102924</v>
          </cell>
          <cell r="D2876" t="str">
            <v>SERRA FITA HORIZONTAL, ELÉTRICA, COM CONTROLE HIDRÁULICO, PAINEL DE COMANDO EM 24 V, MOTOR ELÉTRICO 1,5 CV, DIMENSÕES DA FITA 3880 X 27 X 0,9 MM, TRIFÁSICA - DEPRECIAÇÃO. AF_05/2023</v>
          </cell>
          <cell r="E2876" t="str">
            <v>H</v>
          </cell>
          <cell r="F2876">
            <v>0</v>
          </cell>
        </row>
        <row r="2877">
          <cell r="A2877" t="str">
            <v>SINAPI 102925</v>
          </cell>
          <cell r="D2877" t="str">
            <v>SERRA FITA HORIZONTAL, ELÉTRICA, COM CONTROLE HIDRÁULICO, PAINEL DE COMANDO EM 24 V, MOTOR ELÉTRICO 1,5 CV, DIMENSÕES DA FITA 3880 X 27 X 0,9 MM, TRIFÁSICA - JUROS. AF_05/2023</v>
          </cell>
          <cell r="E2877" t="str">
            <v>H</v>
          </cell>
          <cell r="F2877">
            <v>0</v>
          </cell>
        </row>
        <row r="2878">
          <cell r="A2878" t="str">
            <v>SINAPI 102926</v>
          </cell>
          <cell r="D2878" t="str">
            <v>SERRA FITA HORIZONTAL, ELÉTRICA, COM CONTROLE HIDRÁULICO, PAINEL DE COMANDO EM 24 V, MOTOR ELÉTRICO 1,5 CV, DIMENSÕES DA FITA 3880 X 27 X 0,9 MM, TRIFÁSICA - MANUTENÇÃO. AF_05/2023</v>
          </cell>
          <cell r="E2878" t="str">
            <v>H</v>
          </cell>
          <cell r="F2878">
            <v>0</v>
          </cell>
        </row>
        <row r="2879">
          <cell r="A2879" t="str">
            <v>SINAPI 102927</v>
          </cell>
          <cell r="D2879" t="str">
            <v>SERRA FITA HORIZONTAL, ELÉTRICA, COM CONTROLE HIDRÁULICO, PAINEL DE COMANDO EM 24 V, MOTOR ELÉTRICO 1,5 CV, DIMENSÕES DA FITA 3880 X 27 X 0,9 MM, TRIFÁSICA - MATERIAIS NA OPERAÇÃO. AF_05/2023</v>
          </cell>
          <cell r="E2879" t="str">
            <v>H</v>
          </cell>
          <cell r="F2879">
            <v>1.03</v>
          </cell>
        </row>
        <row r="2880">
          <cell r="A2880" t="str">
            <v>SINAPI 95136</v>
          </cell>
          <cell r="D2880" t="str">
            <v>TALHA MANUAL DE CORRENTE, CAPACIDADE DE 2 TON. COM ELEVAÇÃO DE 3 M - DEPRECIAÇÃO. AF_07/2016</v>
          </cell>
          <cell r="E2880" t="str">
            <v>H</v>
          </cell>
          <cell r="F2880">
            <v>0.02</v>
          </cell>
        </row>
        <row r="2881">
          <cell r="A2881" t="str">
            <v>SINAPI 95137</v>
          </cell>
          <cell r="D2881" t="str">
            <v>TALHA MANUAL DE CORRENTE, CAPACIDADE DE 2 TON. COM ELEVAÇÃO DE 3 M - JUROS. AF_07/2016</v>
          </cell>
          <cell r="E2881" t="str">
            <v>H</v>
          </cell>
          <cell r="F2881">
            <v>0.01</v>
          </cell>
        </row>
        <row r="2882">
          <cell r="A2882" t="str">
            <v>SINAPI 95138</v>
          </cell>
          <cell r="D2882" t="str">
            <v>TALHA MANUAL DE CORRENTE, CAPACIDADE DE 2 TON. COM ELEVAÇÃO DE 3 M - MANUTENÇÃO. AF_07/2016</v>
          </cell>
          <cell r="E2882" t="str">
            <v>H</v>
          </cell>
          <cell r="F2882">
            <v>0.02</v>
          </cell>
        </row>
        <row r="2883">
          <cell r="A2883" t="str">
            <v>SINAPI 89023</v>
          </cell>
          <cell r="D2883" t="str">
            <v>TANQUE DE ASFALTO ESTACIONÁRIO COM MAÇARICO, CAPACIDADE 20.000 L - DEPRECIAÇÃO. AF_05/2023</v>
          </cell>
          <cell r="E2883" t="str">
            <v>H</v>
          </cell>
          <cell r="F2883">
            <v>3.97</v>
          </cell>
        </row>
        <row r="2884">
          <cell r="A2884" t="str">
            <v>SINAPI 89024</v>
          </cell>
          <cell r="D2884" t="str">
            <v>TANQUE DE ASFALTO ESTACIONÁRIO COM MAÇARICO, CAPACIDADE 20.000 L - JUROS. AF_05/2023</v>
          </cell>
          <cell r="E2884" t="str">
            <v>H</v>
          </cell>
          <cell r="F2884">
            <v>1.37</v>
          </cell>
        </row>
        <row r="2885">
          <cell r="A2885" t="str">
            <v>SINAPI 89025</v>
          </cell>
          <cell r="D2885" t="str">
            <v>TANQUE DE ASFALTO ESTACIONÁRIO COM MAÇARICO, CAPACIDADE 20.000 L - MANUTENÇÃO. AF_05/2023</v>
          </cell>
          <cell r="E2885" t="str">
            <v>H</v>
          </cell>
          <cell r="F2885">
            <v>4.96</v>
          </cell>
        </row>
        <row r="2886">
          <cell r="A2886" t="str">
            <v>SINAPI 89026</v>
          </cell>
          <cell r="D2886" t="str">
            <v>TANQUE DE ASFALTO ESTACIONÁRIO COM MAÇARICO, CAPACIDADE 20.000 L - MATERIAIS NA OPERAÇÃO. AF_05/2023</v>
          </cell>
          <cell r="E2886" t="str">
            <v>H</v>
          </cell>
          <cell r="F2886">
            <v>166.87</v>
          </cell>
        </row>
        <row r="2887">
          <cell r="A2887" t="str">
            <v>SINAPI 7032</v>
          </cell>
          <cell r="D2887" t="str">
            <v>TANQUE DE ASFALTO ESTACIONÁRIO COM SERPENTINA, CAPACIDADE 30.000 L - DEPRECIAÇÃO. AF_05/2023</v>
          </cell>
          <cell r="E2887" t="str">
            <v>H</v>
          </cell>
          <cell r="F2887">
            <v>4.88</v>
          </cell>
        </row>
        <row r="2888">
          <cell r="A2888" t="str">
            <v>SINAPI 7033</v>
          </cell>
          <cell r="D2888" t="str">
            <v>TANQUE DE ASFALTO ESTACIONÁRIO COM SERPENTINA, CAPACIDADE 30.000 L - JUROS. AF_05/2023</v>
          </cell>
          <cell r="E2888" t="str">
            <v>H</v>
          </cell>
          <cell r="F2888">
            <v>1.69</v>
          </cell>
        </row>
        <row r="2889">
          <cell r="A2889" t="str">
            <v>SINAPI 7034</v>
          </cell>
          <cell r="D2889" t="str">
            <v>TANQUE DE ASFALTO ESTACIONÁRIO COM SERPENTINA, CAPACIDADE 30.000 L - MANUTENÇÃO. AF_05/2023</v>
          </cell>
          <cell r="E2889" t="str">
            <v>H</v>
          </cell>
          <cell r="F2889">
            <v>6.1</v>
          </cell>
        </row>
        <row r="2890">
          <cell r="A2890" t="str">
            <v>SINAPI 7035</v>
          </cell>
          <cell r="D2890" t="str">
            <v>TANQUE DE ASFALTO ESTACIONÁRIO COM SERPENTINA, CAPACIDADE 30.000 L - MATERIAIS NA OPERAÇÃO. AF_05/2023</v>
          </cell>
          <cell r="E2890" t="str">
            <v>H</v>
          </cell>
          <cell r="F2890">
            <v>250.31</v>
          </cell>
        </row>
        <row r="2891">
          <cell r="A2891" t="str">
            <v>SINAPI 102942</v>
          </cell>
          <cell r="D2891" t="str">
            <v>TARTARUGA DE OXICORTE CG1, MONOFÁSICA, 220 V, FREQUÊNCIA 50 HZ, VELOCIDADE DE CORTE (MM/MIN) 50 A 750, DIÂMETRO MÍNIMO DO COMPASSO MM 200 - DEPRECIAÇÃO. AF_05/2023</v>
          </cell>
          <cell r="E2891" t="str">
            <v>H</v>
          </cell>
          <cell r="F2891">
            <v>0</v>
          </cell>
        </row>
        <row r="2892">
          <cell r="A2892" t="str">
            <v>SINAPI 102943</v>
          </cell>
          <cell r="D2892" t="str">
            <v>TARTARUGA DE OXICORTE CG1, MONOFÁSICA, 220 V, FREQUÊNCIA 50 HZ, VELOCIDADE DE CORTE (MM/MIN) 50 A 750, DIÂMETRO MÍNIMO DO COMPASSO MM 200 - JUROS. AF_05/2023</v>
          </cell>
          <cell r="E2892" t="str">
            <v>H</v>
          </cell>
          <cell r="F2892">
            <v>0</v>
          </cell>
        </row>
        <row r="2893">
          <cell r="A2893" t="str">
            <v>SINAPI 102944</v>
          </cell>
          <cell r="D2893" t="str">
            <v>TARTARUGA DE OXICORTE CG1, MONOFÁSICA, 220 V, FREQUÊNCIA 50 HZ, VELOCIDADE DE CORTE (MM/MIN) 50 A 750, DIÂMETRO MÍNIMO DO COMPASSO MM 200 - MANUTENÇÃO. AF_05/2023</v>
          </cell>
          <cell r="E2893" t="str">
            <v>H</v>
          </cell>
          <cell r="F2893">
            <v>0</v>
          </cell>
        </row>
        <row r="2894">
          <cell r="A2894" t="str">
            <v>SINAPI 102945</v>
          </cell>
          <cell r="D2894" t="str">
            <v>TARTARUGA DE OXICORTE CG1, MONOFÁSICA, 220 V, FREQUÊNCIA 50 HZ, VELOCIDADE DE CORTE (MM/MIN) 50 A 750, DIÂMETRO MÍNIMO DO COMPASSO MM 200 - MATERIAIS NA OPERAÇÃO. AF_05/2023</v>
          </cell>
          <cell r="E2894" t="str">
            <v>H</v>
          </cell>
          <cell r="F2894">
            <v>0.02</v>
          </cell>
        </row>
        <row r="2895">
          <cell r="A2895" t="str">
            <v>SINAPI 104087</v>
          </cell>
          <cell r="D2895" t="str">
            <v>TERMOFUSORA PARA TUBOS E CONEXÕES EM PPR COM DIÂMETROS DE 20 A 63 MM, POTÊNCIA DE 800 W, TENSAO 220 V - DEPRECIAÇÃO. AF_05/2022</v>
          </cell>
          <cell r="E2895" t="str">
            <v>H</v>
          </cell>
          <cell r="F2895">
            <v>0.03</v>
          </cell>
        </row>
        <row r="2896">
          <cell r="A2896" t="str">
            <v>SINAPI 104088</v>
          </cell>
          <cell r="D2896" t="str">
            <v>TERMOFUSORA PARA TUBOS E CONEXÕES EM PPR COM DIÂMETROS DE 20 A 63 MM, POTÊNCIA DE 800 W, TENSAO 220 V - JUROS. AF_05/2022</v>
          </cell>
          <cell r="E2896" t="str">
            <v>H</v>
          </cell>
          <cell r="F2896">
            <v>0</v>
          </cell>
        </row>
        <row r="2897">
          <cell r="A2897" t="str">
            <v>SINAPI 104089</v>
          </cell>
          <cell r="D2897" t="str">
            <v>TERMOFUSORA PARA TUBOS E CONEXÕES EM PPR COM DIÂMETROS DE 20 A 63 MM, POTÊNCIA DE 800 W, TENSAO 220 V - MANUTENÇÃO. AF_05/2022</v>
          </cell>
          <cell r="E2897" t="str">
            <v>H</v>
          </cell>
          <cell r="F2897">
            <v>0.04</v>
          </cell>
        </row>
        <row r="2898">
          <cell r="A2898" t="str">
            <v>SINAPI 104090</v>
          </cell>
          <cell r="D2898" t="str">
            <v>TERMOFUSORA PARA TUBOS E CONEXÕES EM PPR COM DIÂMETROS DE 20 A 63 MM, POTÊNCIA DE 800 W, TENSAO 220 V - MATERIAIS NA OPERAÇÃO. AF_05/2022</v>
          </cell>
          <cell r="E2898" t="str">
            <v>H</v>
          </cell>
          <cell r="F2898">
            <v>0.74</v>
          </cell>
        </row>
        <row r="2899">
          <cell r="A2899" t="str">
            <v>SINAPI 104093</v>
          </cell>
          <cell r="D2899" t="str">
            <v>TERMOFUSORA PARA TUBOS E CONEXÕES EM PPR COM DIÂMETROS DE 75 A 110 MM, POTÊNCIA DE *1100* W, TENSÃO 220 V - DEPRECIAÇÃO. AF_05/2022</v>
          </cell>
          <cell r="E2899" t="str">
            <v>H</v>
          </cell>
          <cell r="F2899">
            <v>0.04</v>
          </cell>
        </row>
        <row r="2900">
          <cell r="A2900" t="str">
            <v>SINAPI 104094</v>
          </cell>
          <cell r="D2900" t="str">
            <v>TERMOFUSORA PARA TUBOS E CONEXÕES EM PPR COM DIÂMETROS DE 75 A 110 MM, POTÊNCIA DE *1100* W, TENSÃO 220 V - JUROS. AF_05/2022</v>
          </cell>
          <cell r="E2900" t="str">
            <v>H</v>
          </cell>
          <cell r="F2900">
            <v>0.01</v>
          </cell>
        </row>
        <row r="2901">
          <cell r="A2901" t="str">
            <v>SINAPI 104095</v>
          </cell>
          <cell r="D2901" t="str">
            <v>TERMOFUSORA PARA TUBOS E CONEXÕES EM PPR COM DIÂMETROS DE 75 A 110 MM, POTÊNCIA DE *1100* W, TENSÃO 220 V - MANUTENÇÃO. AF_05/2022</v>
          </cell>
          <cell r="E2901" t="str">
            <v>H</v>
          </cell>
          <cell r="F2901">
            <v>0.06</v>
          </cell>
        </row>
        <row r="2902">
          <cell r="A2902" t="str">
            <v>SINAPI 104096</v>
          </cell>
          <cell r="D2902" t="str">
            <v>TERMOFUSORA PARA TUBOS E CONEXÕES EM PPR COM DIÂMETROS DE 75 A 110 MM, POTÊNCIA DE *1100* W, TENSÃO 220 V - MATERIAIS NA OPERAÇÃO. AF_05/2022</v>
          </cell>
          <cell r="E2902" t="str">
            <v>H</v>
          </cell>
          <cell r="F2902">
            <v>1.03</v>
          </cell>
        </row>
        <row r="2903">
          <cell r="A2903" t="str">
            <v>SINAPI 102900</v>
          </cell>
          <cell r="D2903" t="str">
            <v>TORRE, COMPOSTA POR GUINCHO MECÂNICO, GUINCHO MANUAL, CABOS DE AÇO, PITEIRA E SOQUETE - DEPRECIAÇÃO. AF_05/2023</v>
          </cell>
          <cell r="E2903" t="str">
            <v>H</v>
          </cell>
          <cell r="F2903">
            <v>0</v>
          </cell>
        </row>
        <row r="2904">
          <cell r="A2904" t="str">
            <v>SINAPI 102901</v>
          </cell>
          <cell r="D2904" t="str">
            <v>TORRE, COMPOSTA POR GUINCHO MECÂNICO, GUINCHO MANUAL, CABOS DE AÇO, PITEIRA E SOQUETE - JUROS. AF_05/2023</v>
          </cell>
          <cell r="E2904" t="str">
            <v>H</v>
          </cell>
          <cell r="F2904">
            <v>0</v>
          </cell>
        </row>
        <row r="2905">
          <cell r="A2905" t="str">
            <v>SINAPI 102902</v>
          </cell>
          <cell r="D2905" t="str">
            <v>TORRE, COMPOSTA POR GUINCHO MECÂNICO, GUINCHO MANUAL, CABOS DE AÇO, PITEIRA E SOQUETE - MANUTENÇÃO. AF_05/2023</v>
          </cell>
          <cell r="E2905" t="str">
            <v>H</v>
          </cell>
          <cell r="F2905">
            <v>0</v>
          </cell>
        </row>
        <row r="2906">
          <cell r="A2906" t="str">
            <v>SINAPI 102903</v>
          </cell>
          <cell r="D2906" t="str">
            <v>TORRE, COMPOSTA POR GUINCHO MECÂNICO, GUINCHO MANUAL, CABOS DE AÇO, PITEIRA E SOQUETE - MATERIAIS NA OPERAÇÃO. AF_05/2023</v>
          </cell>
          <cell r="E2906" t="str">
            <v>H</v>
          </cell>
          <cell r="F2906">
            <v>11.38</v>
          </cell>
        </row>
        <row r="2907">
          <cell r="A2907" t="str">
            <v>SINAPI 89029</v>
          </cell>
          <cell r="D2907" t="str">
            <v>TRATOR DE ESTEIRAS, POTÊNCIA 100 HP, PESO OPERACIONAL 9,4 T, COM LÂMINA 2,19 M3 - DEPRECIAÇÃO. AF_06/2014</v>
          </cell>
          <cell r="E2907" t="str">
            <v>H</v>
          </cell>
          <cell r="F2907">
            <v>33.340000000000003</v>
          </cell>
        </row>
        <row r="2908">
          <cell r="A2908" t="str">
            <v>SINAPI 89030</v>
          </cell>
          <cell r="D2908" t="str">
            <v>TRATOR DE ESTEIRAS, POTÊNCIA 100 HP, PESO OPERACIONAL 9,4 T, COM LÂMINA 2,19 M3 - JUROS. AF_06/2014</v>
          </cell>
          <cell r="E2908" t="str">
            <v>H</v>
          </cell>
          <cell r="F2908">
            <v>14.68</v>
          </cell>
        </row>
        <row r="2909">
          <cell r="A2909" t="str">
            <v>SINAPI 5724</v>
          </cell>
          <cell r="D2909" t="str">
            <v>TRATOR DE ESTEIRAS, POTÊNCIA 100 HP, PESO OPERACIONAL 9,4 T, COM LÂMINA 2,19 M3 - MANUTENÇÃO. AF_06/2014</v>
          </cell>
          <cell r="E2909" t="str">
            <v>H</v>
          </cell>
          <cell r="F2909">
            <v>59.61</v>
          </cell>
        </row>
        <row r="2910">
          <cell r="A2910" t="str">
            <v>SINAPI 53817</v>
          </cell>
          <cell r="D2910" t="str">
            <v>TRATOR DE ESTEIRAS, POTÊNCIA 100 HP, PESO OPERACIONAL 9,4 T, COM LÂMINA 2,19 M3 - MATERIAIS NA OPERAÇÃO. AF_06/2014</v>
          </cell>
          <cell r="E2910" t="str">
            <v>H</v>
          </cell>
          <cell r="F2910">
            <v>60.96</v>
          </cell>
        </row>
        <row r="2911">
          <cell r="A2911" t="str">
            <v>SINAPI 88839</v>
          </cell>
          <cell r="D2911" t="str">
            <v>TRATOR DE ESTEIRAS, POTÊNCIA 125 HP, PESO OPERACIONAL 12,9 T, COM LÂMINA 2,7 M3 - DEPRECIAÇÃO. AF_10/2014</v>
          </cell>
          <cell r="E2911" t="str">
            <v>H</v>
          </cell>
          <cell r="F2911">
            <v>34.9</v>
          </cell>
        </row>
        <row r="2912">
          <cell r="A2912" t="str">
            <v>SINAPI 88840</v>
          </cell>
          <cell r="D2912" t="str">
            <v>TRATOR DE ESTEIRAS, POTÊNCIA 125 HP, PESO OPERACIONAL 12,9 T, COM LÂMINA 2,7 M3 - JUROS. AF_10/2014</v>
          </cell>
          <cell r="E2912" t="str">
            <v>H</v>
          </cell>
          <cell r="F2912">
            <v>15.37</v>
          </cell>
        </row>
        <row r="2913">
          <cell r="A2913" t="str">
            <v>SINAPI 88841</v>
          </cell>
          <cell r="D2913" t="str">
            <v>TRATOR DE ESTEIRAS, POTÊNCIA 125 HP, PESO OPERACIONAL 12,9 T, COM LÂMINA 2,7 M3 - MANUTENÇÃO. AF_10/2014</v>
          </cell>
          <cell r="E2913" t="str">
            <v>H</v>
          </cell>
          <cell r="F2913">
            <v>62.39</v>
          </cell>
        </row>
        <row r="2914">
          <cell r="A2914" t="str">
            <v>SINAPI 88842</v>
          </cell>
          <cell r="D2914" t="str">
            <v>TRATOR DE ESTEIRAS, POTÊNCIA 125 HP, PESO OPERACIONAL 12,9 T, COM LÂMINA 2,7 M3 - MATERIAIS NA OPERAÇÃO. AF_10/2014</v>
          </cell>
          <cell r="E2914" t="str">
            <v>H</v>
          </cell>
          <cell r="F2914">
            <v>76.27</v>
          </cell>
        </row>
        <row r="2915">
          <cell r="A2915" t="str">
            <v>SINAPI 89009</v>
          </cell>
          <cell r="D2915" t="str">
            <v>TRATOR DE ESTEIRAS, POTÊNCIA 150 HP, PESO OPERACIONAL 16,7 T, COM RODA MOTRIZ ELEVADA E LÂMINA 3,18 M3 - DEPRECIAÇÃO. AF_06/2014</v>
          </cell>
          <cell r="E2915" t="str">
            <v>H</v>
          </cell>
          <cell r="F2915">
            <v>43.22</v>
          </cell>
        </row>
        <row r="2916">
          <cell r="A2916" t="str">
            <v>SINAPI 89010</v>
          </cell>
          <cell r="D2916" t="str">
            <v>TRATOR DE ESTEIRAS, POTÊNCIA 150 HP, PESO OPERACIONAL 16,7 T, COM RODA MOTRIZ ELEVADA E LÂMINA 3,18 M3 - JUROS. AF_06/2014</v>
          </cell>
          <cell r="E2916" t="str">
            <v>H</v>
          </cell>
          <cell r="F2916">
            <v>19.04</v>
          </cell>
        </row>
        <row r="2917">
          <cell r="A2917" t="str">
            <v>SINAPI 53810</v>
          </cell>
          <cell r="D2917" t="str">
            <v>TRATOR DE ESTEIRAS, POTÊNCIA 150 HP, PESO OPERACIONAL 16,7 T, COM RODA MOTRIZ ELEVADA E LÂMINA 3,18 M3 - MANUTENÇÃO. AF_06/2014</v>
          </cell>
          <cell r="E2917" t="str">
            <v>H</v>
          </cell>
          <cell r="F2917">
            <v>77.28</v>
          </cell>
        </row>
        <row r="2918">
          <cell r="A2918" t="str">
            <v>SINAPI 5721</v>
          </cell>
          <cell r="D2918" t="str">
            <v>TRATOR DE ESTEIRAS, POTÊNCIA 150 HP, PESO OPERACIONAL 16,7 T, COM RODA MOTRIZ ELEVADA E LÂMINA 3,18 M3 - MATERIAIS NA OPERAÇÃO. AF_06/2014</v>
          </cell>
          <cell r="E2918" t="str">
            <v>H</v>
          </cell>
          <cell r="F2918">
            <v>91.51</v>
          </cell>
        </row>
        <row r="2919">
          <cell r="A2919" t="str">
            <v>SINAPI 89017</v>
          </cell>
          <cell r="D2919" t="str">
            <v>TRATOR DE ESTEIRAS, POTÊNCIA 170 HP, PESO OPERACIONAL 19 T, CAÇAMBA 5,2 M3 - DEPRECIAÇÃO. AF_06/2014</v>
          </cell>
          <cell r="E2919" t="str">
            <v>H</v>
          </cell>
          <cell r="F2919">
            <v>42.96</v>
          </cell>
        </row>
        <row r="2920">
          <cell r="A2920" t="str">
            <v>SINAPI 89018</v>
          </cell>
          <cell r="D2920" t="str">
            <v>TRATOR DE ESTEIRAS, POTÊNCIA 170 HP, PESO OPERACIONAL 19 T, CAÇAMBA 5,2 M3 - JUROS. AF_06/2014</v>
          </cell>
          <cell r="E2920" t="str">
            <v>H</v>
          </cell>
          <cell r="F2920">
            <v>18.920000000000002</v>
          </cell>
        </row>
        <row r="2921">
          <cell r="A2921" t="str">
            <v>SINAPI 53806</v>
          </cell>
          <cell r="D2921" t="str">
            <v>TRATOR DE ESTEIRAS, POTÊNCIA 170 HP, PESO OPERACIONAL 19 T, CAÇAMBA 5,2 M3 - MANUTENÇÃO. AF_06/2014</v>
          </cell>
          <cell r="E2921" t="str">
            <v>H</v>
          </cell>
          <cell r="F2921">
            <v>76.81</v>
          </cell>
        </row>
        <row r="2922">
          <cell r="A2922" t="str">
            <v>SINAPI 5718</v>
          </cell>
          <cell r="D2922" t="str">
            <v>TRATOR DE ESTEIRAS, POTÊNCIA 170 HP, PESO OPERACIONAL 19 T, CAÇAMBA 5,2 M3 - MATERIAIS NA OPERAÇÃO. AF_06/2014</v>
          </cell>
          <cell r="E2922" t="str">
            <v>H</v>
          </cell>
          <cell r="F2922">
            <v>103.71</v>
          </cell>
        </row>
        <row r="2923">
          <cell r="A2923" t="str">
            <v>SINAPI 89013</v>
          </cell>
          <cell r="D2923" t="str">
            <v>TRATOR DE ESTEIRAS, POTÊNCIA 347 HP, PESO OPERACIONAL 38,5 T, COM LÂMINA 8,70 M3 - DEPRECIAÇÃO. AF_06/2014</v>
          </cell>
          <cell r="E2923" t="str">
            <v>H</v>
          </cell>
          <cell r="F2923">
            <v>141.59</v>
          </cell>
        </row>
        <row r="2924">
          <cell r="A2924" t="str">
            <v>SINAPI 89014</v>
          </cell>
          <cell r="D2924" t="str">
            <v>TRATOR DE ESTEIRAS, POTÊNCIA 347 HP, PESO OPERACIONAL 38,5 T, COM LÂMINA 8,70 M3 - JUROS. AF_06/2014</v>
          </cell>
          <cell r="E2924" t="str">
            <v>H</v>
          </cell>
          <cell r="F2924">
            <v>62.37</v>
          </cell>
        </row>
        <row r="2925">
          <cell r="A2925" t="str">
            <v>SINAPI 53814</v>
          </cell>
          <cell r="D2925" t="str">
            <v>TRATOR DE ESTEIRAS, POTÊNCIA 347 HP, PESO OPERACIONAL 38,5 T, COM LÂMINA 8,70 M3 - MANUTENÇÃO. AF_06/2014</v>
          </cell>
          <cell r="E2925" t="str">
            <v>H</v>
          </cell>
          <cell r="F2925">
            <v>253.14</v>
          </cell>
        </row>
        <row r="2926">
          <cell r="A2926" t="str">
            <v>SINAPI 5722</v>
          </cell>
          <cell r="D2926" t="str">
            <v>TRATOR DE ESTEIRAS, POTÊNCIA 347 HP, PESO OPERACIONAL 38,5 T, COM LÂMINA 8,70 M3 - MATERIAIS NA OPERAÇÃO. AF_06/2014</v>
          </cell>
          <cell r="E2926" t="str">
            <v>H</v>
          </cell>
          <cell r="F2926">
            <v>211.64</v>
          </cell>
        </row>
        <row r="2927">
          <cell r="A2927" t="str">
            <v>SINAPI 96015</v>
          </cell>
          <cell r="D2927" t="str">
            <v>TRATOR DE PNEUS COM POTÊNCIA DE 122 CV, TRAÇÃO 4X4, COM GRADE DE DISCOS ACOPLADA - DEPRECIAÇÃO. AF_02/2017</v>
          </cell>
          <cell r="E2927" t="str">
            <v>H</v>
          </cell>
          <cell r="F2927">
            <v>25.07</v>
          </cell>
        </row>
        <row r="2928">
          <cell r="A2928" t="str">
            <v>SINAPI 96016</v>
          </cell>
          <cell r="D2928" t="str">
            <v>TRATOR DE PNEUS COM POTÊNCIA DE 122 CV, TRAÇÃO 4X4, COM GRADE DE DISCOS ACOPLADA - JUROS. AF_02/2017</v>
          </cell>
          <cell r="E2928" t="str">
            <v>H</v>
          </cell>
          <cell r="F2928">
            <v>6.72</v>
          </cell>
        </row>
        <row r="2929">
          <cell r="A2929" t="str">
            <v>SINAPI 96018</v>
          </cell>
          <cell r="D2929" t="str">
            <v>TRATOR DE PNEUS COM POTÊNCIA DE 122 CV, TRAÇÃO 4X4, COM GRADE DE DISCOS ACOPLADA - MANUTENÇÃO. AF_02/2017</v>
          </cell>
          <cell r="E2929" t="str">
            <v>H</v>
          </cell>
          <cell r="F2929">
            <v>27.42</v>
          </cell>
        </row>
        <row r="2930">
          <cell r="A2930" t="str">
            <v>SINAPI 96019</v>
          </cell>
          <cell r="D2930" t="str">
            <v>TRATOR DE PNEUS COM POTÊNCIA DE 122 CV, TRAÇÃO 4X4, COM GRADE DE DISCOS ACOPLADA - MATERIAIS NA OPERAÇÃO. AF_02/2017</v>
          </cell>
          <cell r="E2930" t="str">
            <v>H</v>
          </cell>
          <cell r="F2930">
            <v>94.37</v>
          </cell>
        </row>
        <row r="2931">
          <cell r="A2931" t="str">
            <v>SINAPI 96008</v>
          </cell>
          <cell r="D2931" t="str">
            <v>TRATOR DE PNEUS COM POTÊNCIA DE 122 CV, TRAÇÃO 4X4, COM VASSOURA MECÂNICA ACOPLADA - DEPRECIAÇÃO. AF_02/2017</v>
          </cell>
          <cell r="E2931" t="str">
            <v>H</v>
          </cell>
          <cell r="F2931">
            <v>25.27</v>
          </cell>
        </row>
        <row r="2932">
          <cell r="A2932" t="str">
            <v>SINAPI 96009</v>
          </cell>
          <cell r="D2932" t="str">
            <v>TRATOR DE PNEUS COM POTÊNCIA DE 122 CV, TRAÇÃO 4X4, COM VASSOURA MECÂNICA ACOPLADA - JUROS. AF_02/2017</v>
          </cell>
          <cell r="E2932" t="str">
            <v>H</v>
          </cell>
          <cell r="F2932">
            <v>6.77</v>
          </cell>
        </row>
        <row r="2933">
          <cell r="A2933" t="str">
            <v>SINAPI 96011</v>
          </cell>
          <cell r="D2933" t="str">
            <v>TRATOR DE PNEUS COM POTÊNCIA DE 122 CV, TRAÇÃO 4X4, COM VASSOURA MECÂNICA ACOPLADA - MANUTENÇÃO. AF_02/2017</v>
          </cell>
          <cell r="E2933" t="str">
            <v>H</v>
          </cell>
          <cell r="F2933">
            <v>27.64</v>
          </cell>
        </row>
        <row r="2934">
          <cell r="A2934" t="str">
            <v>SINAPI 96012</v>
          </cell>
          <cell r="D2934" t="str">
            <v>TRATOR DE PNEUS COM POTÊNCIA DE 122 CV, TRAÇÃO 4X4, COM VASSOURA MECÂNICA ACOPLADA - MATERIAIS NA OPERAÇÃO. AF_02/2017</v>
          </cell>
          <cell r="E2934" t="str">
            <v>H</v>
          </cell>
          <cell r="F2934">
            <v>94.37</v>
          </cell>
        </row>
        <row r="2935">
          <cell r="A2935" t="str">
            <v>SINAPI 96023</v>
          </cell>
          <cell r="D2935" t="str">
            <v>TRATOR DE PNEUS COM POTÊNCIA DE 85 CV, TRAÇÃO 4X4, COM GRADE DE DISCOS ACOPLADA - DEPRECIAÇÃO. AF_02/2017</v>
          </cell>
          <cell r="E2935" t="str">
            <v>H</v>
          </cell>
          <cell r="F2935">
            <v>19.260000000000002</v>
          </cell>
        </row>
        <row r="2936">
          <cell r="A2936" t="str">
            <v>SINAPI 96024</v>
          </cell>
          <cell r="D2936" t="str">
            <v>TRATOR DE PNEUS COM POTÊNCIA DE 85 CV, TRAÇÃO 4X4, COM GRADE DE DISCOS ACOPLADA - JUROS. AF_02/2017</v>
          </cell>
          <cell r="E2936" t="str">
            <v>H</v>
          </cell>
          <cell r="F2936">
            <v>5.16</v>
          </cell>
        </row>
        <row r="2937">
          <cell r="A2937" t="str">
            <v>SINAPI 96026</v>
          </cell>
          <cell r="D2937" t="str">
            <v>TRATOR DE PNEUS COM POTÊNCIA DE 85 CV, TRAÇÃO 4X4, COM GRADE DE DISCOS ACOPLADA - MANUTENÇÃO. AF_02/2017</v>
          </cell>
          <cell r="E2937" t="str">
            <v>H</v>
          </cell>
          <cell r="F2937">
            <v>21.07</v>
          </cell>
        </row>
        <row r="2938">
          <cell r="A2938" t="str">
            <v>SINAPI 96027</v>
          </cell>
          <cell r="D2938" t="str">
            <v>TRATOR DE PNEUS COM POTÊNCIA DE 85 CV, TRAÇÃO 4X4, COM GRADE DE DISCOS ACOPLADA - MATERIAIS NA OPERAÇÃO. AF_02/2017</v>
          </cell>
          <cell r="E2938" t="str">
            <v>H</v>
          </cell>
          <cell r="F2938">
            <v>65.75</v>
          </cell>
        </row>
        <row r="2939">
          <cell r="A2939" t="str">
            <v>SINAPI 96053</v>
          </cell>
          <cell r="D2939" t="str">
            <v>TRATOR DE PNEUS COM POTÊNCIA DE 85 CV, TRAÇÃO 4X4, COM VASSOURA MECÂNICA ACOPLADA - DEPRECIAÇÃO. AF_03/2017</v>
          </cell>
          <cell r="E2939" t="str">
            <v>H</v>
          </cell>
          <cell r="F2939">
            <v>19.46</v>
          </cell>
        </row>
        <row r="2940">
          <cell r="A2940" t="str">
            <v>SINAPI 96055</v>
          </cell>
          <cell r="D2940" t="str">
            <v>TRATOR DE PNEUS COM POTÊNCIA DE 85 CV, TRAÇÃO 4X4, COM VASSOURA MECÂNICA ACOPLADA - JUROS. AF_03/2017</v>
          </cell>
          <cell r="E2940" t="str">
            <v>H</v>
          </cell>
          <cell r="F2940">
            <v>5.21</v>
          </cell>
        </row>
        <row r="2941">
          <cell r="A2941" t="str">
            <v>SINAPI 96056</v>
          </cell>
          <cell r="D2941" t="str">
            <v>TRATOR DE PNEUS COM POTÊNCIA DE 85 CV, TRAÇÃO 4X4, COM VASSOURA MECÂNICA ACOPLADA - MANUTENÇÃO. AF_03/2017</v>
          </cell>
          <cell r="E2941" t="str">
            <v>H</v>
          </cell>
          <cell r="F2941">
            <v>21.29</v>
          </cell>
        </row>
        <row r="2942">
          <cell r="A2942" t="str">
            <v>SINAPI 96057</v>
          </cell>
          <cell r="D2942" t="str">
            <v>TRATOR DE PNEUS COM POTÊNCIA DE 85 CV, TRAÇÃO 4X4, COM VASSOURA MECÂNICA ACOPLADA - MATERIAIS NA OPERAÇÃO. AF_03/2017</v>
          </cell>
          <cell r="E2942" t="str">
            <v>H</v>
          </cell>
          <cell r="F2942">
            <v>65.75</v>
          </cell>
        </row>
        <row r="2943">
          <cell r="A2943" t="str">
            <v>SINAPI 7063</v>
          </cell>
          <cell r="D2943" t="str">
            <v>TRATOR DE PNEUS, POTÊNCIA 122 CV, TRAÇÃO 4X4, PESO COM LASTRO DE 4.510 KG - DEPRECIAÇÃO. AF_06/2014</v>
          </cell>
          <cell r="E2943" t="str">
            <v>H</v>
          </cell>
          <cell r="F2943">
            <v>21.74</v>
          </cell>
        </row>
        <row r="2944">
          <cell r="A2944" t="str">
            <v>SINAPI 7064</v>
          </cell>
          <cell r="D2944" t="str">
            <v>TRATOR DE PNEUS, POTÊNCIA 122 CV, TRAÇÃO 4X4, PESO COM LASTRO DE 4.510 KG - JUROS. AF_06/2014</v>
          </cell>
          <cell r="E2944" t="str">
            <v>H</v>
          </cell>
          <cell r="F2944">
            <v>5.87</v>
          </cell>
        </row>
        <row r="2945">
          <cell r="A2945" t="str">
            <v>SINAPI 7065</v>
          </cell>
          <cell r="D2945" t="str">
            <v>TRATOR DE PNEUS, POTÊNCIA 122 CV, TRAÇÃO 4X4, PESO COM LASTRO DE 4.510 KG - MANUTENÇÃO. AF_06/2014</v>
          </cell>
          <cell r="E2945" t="str">
            <v>H</v>
          </cell>
          <cell r="F2945">
            <v>23.78</v>
          </cell>
        </row>
        <row r="2946">
          <cell r="A2946" t="str">
            <v>SINAPI 7066</v>
          </cell>
          <cell r="D2946" t="str">
            <v>TRATOR DE PNEUS, POTÊNCIA 122 CV, TRAÇÃO 4X4, PESO COM LASTRO DE 4.510 KG - MATERIAIS NA OPERAÇÃO. AF_06/2014</v>
          </cell>
          <cell r="E2946" t="str">
            <v>H</v>
          </cell>
          <cell r="F2946">
            <v>94.37</v>
          </cell>
        </row>
        <row r="2947">
          <cell r="A2947" t="str">
            <v>SINAPI 89033</v>
          </cell>
          <cell r="D2947" t="str">
            <v>TRATOR DE PNEUS, POTÊNCIA 85 CV, TRAÇÃO 4X4, PESO COM LASTRO DE 4.675 KG - DEPRECIAÇÃO. AF_06/2014</v>
          </cell>
          <cell r="E2947" t="str">
            <v>H</v>
          </cell>
          <cell r="F2947">
            <v>15.93</v>
          </cell>
        </row>
        <row r="2948">
          <cell r="A2948" t="str">
            <v>SINAPI 89034</v>
          </cell>
          <cell r="D2948" t="str">
            <v>TRATOR DE PNEUS, POTÊNCIA 85 CV, TRAÇÃO 4X4, PESO COM LASTRO DE 4.675 KG - JUROS. AF_06/2014</v>
          </cell>
          <cell r="E2948" t="str">
            <v>H</v>
          </cell>
          <cell r="F2948">
            <v>4.2699999999999996</v>
          </cell>
        </row>
        <row r="2949">
          <cell r="A2949" t="str">
            <v>SINAPI 5714</v>
          </cell>
          <cell r="D2949" t="str">
            <v>TRATOR DE PNEUS, POTÊNCIA 85 CV, TRAÇÃO 4X4, PESO COM LASTRO DE 4.675 KG - MANUTENÇÃO. AF_06/2014</v>
          </cell>
          <cell r="E2949" t="str">
            <v>H</v>
          </cell>
          <cell r="F2949">
            <v>17.43</v>
          </cell>
        </row>
        <row r="2950">
          <cell r="A2950" t="str">
            <v>SINAPI 5715</v>
          </cell>
          <cell r="D2950" t="str">
            <v>TRATOR DE PNEUS, POTÊNCIA 85 CV, TRAÇÃO 4X4, PESO COM LASTRO DE 4.675 KG - MATERIAIS NA OPERAÇÃO. AF_06/2014</v>
          </cell>
          <cell r="E2950" t="str">
            <v>H</v>
          </cell>
          <cell r="F2950">
            <v>65.75</v>
          </cell>
        </row>
        <row r="2951">
          <cell r="A2951" t="str">
            <v>SINAPI 102906</v>
          </cell>
          <cell r="D2951" t="str">
            <v>UNIDADE DOSADORA AIRLESS TIPO HOT SPRAY - DEPRECIAÇÃO. AF_05/2023</v>
          </cell>
          <cell r="E2951" t="str">
            <v>H</v>
          </cell>
          <cell r="F2951">
            <v>0</v>
          </cell>
        </row>
        <row r="2952">
          <cell r="A2952" t="str">
            <v>SINAPI 102907</v>
          </cell>
          <cell r="D2952" t="str">
            <v>UNIDADE DOSADORA AIRLESS TIPO HOT SPRAY - JUROS. AF_05/2023</v>
          </cell>
          <cell r="E2952" t="str">
            <v>H</v>
          </cell>
          <cell r="F2952">
            <v>0</v>
          </cell>
        </row>
        <row r="2953">
          <cell r="A2953" t="str">
            <v>SINAPI 102908</v>
          </cell>
          <cell r="D2953" t="str">
            <v>UNIDADE DOSADORA AIRLESS TIPO HOT SPRAY - MANUTENÇÃO. AF_05/2023</v>
          </cell>
          <cell r="E2953" t="str">
            <v>H</v>
          </cell>
          <cell r="F2953">
            <v>0</v>
          </cell>
        </row>
        <row r="2954">
          <cell r="A2954" t="str">
            <v>SINAPI 102909</v>
          </cell>
          <cell r="D2954" t="str">
            <v>UNIDADE DOSADORA AIRLESS TIPO HOT SPRAY - MATERIAIS NA OPERAÇÃO. AF_05/2023</v>
          </cell>
          <cell r="E2954" t="str">
            <v>H</v>
          </cell>
          <cell r="F2954">
            <v>4.4800000000000004</v>
          </cell>
        </row>
        <row r="2955">
          <cell r="A2955" t="str">
            <v>SINAPI 93435</v>
          </cell>
          <cell r="D2955" t="str">
            <v>USINA DE ASFALTO À FRIO, CAPACIDADE DE 40 A 60 TON/HORA, ELÉTRICA POTÊNCIA 30 CV - DEPRECIAÇÃO. AF_05/2023</v>
          </cell>
          <cell r="E2955" t="str">
            <v>H</v>
          </cell>
          <cell r="F2955">
            <v>9.1999999999999993</v>
          </cell>
        </row>
        <row r="2956">
          <cell r="A2956" t="str">
            <v>SINAPI 93436</v>
          </cell>
          <cell r="D2956" t="str">
            <v>USINA DE ASFALTO À FRIO, CAPACIDADE DE 40 A 60 TON/HORA, ELÉTRICA POTÊNCIA 30 CV - JUROS. AF_05/2023</v>
          </cell>
          <cell r="E2956" t="str">
            <v>H</v>
          </cell>
          <cell r="F2956">
            <v>2.83</v>
          </cell>
        </row>
        <row r="2957">
          <cell r="A2957" t="str">
            <v>SINAPI 93437</v>
          </cell>
          <cell r="D2957" t="str">
            <v>USINA DE ASFALTO À FRIO, CAPACIDADE DE 40 A 60 TON/HORA, ELÉTRICA POTÊNCIA 30 CV - MANUTENÇÃO. AF_05/2023</v>
          </cell>
          <cell r="E2957" t="str">
            <v>H</v>
          </cell>
          <cell r="F2957">
            <v>10.06</v>
          </cell>
        </row>
        <row r="2958">
          <cell r="A2958" t="str">
            <v>SINAPI 93438</v>
          </cell>
          <cell r="D2958" t="str">
            <v>USINA DE ASFALTO À FRIO, CAPACIDADE DE 40 A 60 TON/HORA, ELÉTRICA POTÊNCIA 30 CV - MATERIAIS NA OPERAÇÃO. AF_05/2023</v>
          </cell>
          <cell r="E2958" t="str">
            <v>H</v>
          </cell>
          <cell r="F2958">
            <v>109.61</v>
          </cell>
        </row>
        <row r="2959">
          <cell r="A2959" t="str">
            <v>SINAPI 100643</v>
          </cell>
          <cell r="D2959" t="str">
            <v>USINA DE ASFALTO, TIPO GRAVIMÉTRICA, PROD 150 TON/HORA - DEPRECIAÇÃO. AF_12/2019</v>
          </cell>
          <cell r="E2959" t="str">
            <v>H</v>
          </cell>
          <cell r="F2959">
            <v>412.54</v>
          </cell>
        </row>
        <row r="2960">
          <cell r="A2960" t="str">
            <v>SINAPI 100644</v>
          </cell>
          <cell r="D2960" t="str">
            <v>USINA DE ASFALTO, TIPO GRAVIMÉTRICA, PROD 150 TON/HORA - JUROS. AF_12/2019</v>
          </cell>
          <cell r="E2960" t="str">
            <v>H</v>
          </cell>
          <cell r="F2960">
            <v>145.41999999999999</v>
          </cell>
        </row>
        <row r="2961">
          <cell r="A2961" t="str">
            <v>SINAPI 100645</v>
          </cell>
          <cell r="D2961" t="str">
            <v>USINA DE ASFALTO, TIPO GRAVIMÉTRICA, PROD 150 TON/HORA - MANUTENÇÃO. AF_12/2019</v>
          </cell>
          <cell r="E2961" t="str">
            <v>H</v>
          </cell>
          <cell r="F2961">
            <v>663.17</v>
          </cell>
        </row>
        <row r="2962">
          <cell r="A2962" t="str">
            <v>SINAPI 100646</v>
          </cell>
          <cell r="D2962" t="str">
            <v>USINA DE ASFALTO, TIPO GRAVIMÉTRICA, PROD 150 TON/HORA - MATERIAIS NA OPERAÇÃO. AF_12/2019</v>
          </cell>
          <cell r="E2962" t="str">
            <v>H</v>
          </cell>
          <cell r="F2962">
            <v>5256</v>
          </cell>
        </row>
        <row r="2963">
          <cell r="A2963" t="str">
            <v>SINAPI 95116</v>
          </cell>
          <cell r="D2963" t="str">
            <v>USINA DE CONCRETO FIXA, CAPACIDADE NOMINAL DE 90 A 120 M3/H, SEM SILO - DEPRECIAÇÃO. AF_07/2016</v>
          </cell>
          <cell r="E2963" t="str">
            <v>H</v>
          </cell>
          <cell r="F2963">
            <v>32.549999999999997</v>
          </cell>
        </row>
        <row r="2964">
          <cell r="A2964" t="str">
            <v>SINAPI 95117</v>
          </cell>
          <cell r="D2964" t="str">
            <v>USINA DE CONCRETO FIXA, CAPACIDADE NOMINAL DE 90 A 120 M3/H, SEM SILO - JUROS. AF_07/2016</v>
          </cell>
          <cell r="E2964" t="str">
            <v>H</v>
          </cell>
          <cell r="F2964">
            <v>10.039999999999999</v>
          </cell>
        </row>
        <row r="2965">
          <cell r="A2965" t="str">
            <v>SINAPI 53794</v>
          </cell>
          <cell r="D2965" t="str">
            <v>USINA DE CONCRETO FIXA, CAPACIDADE NOMINAL DE 90 A 120 M3/H, SEM SILO - MANUTENÇÃO. AF_07/2016</v>
          </cell>
          <cell r="E2965" t="str">
            <v>H</v>
          </cell>
          <cell r="F2965">
            <v>35.619999999999997</v>
          </cell>
        </row>
        <row r="2966">
          <cell r="A2966" t="str">
            <v>SINAPI 5703</v>
          </cell>
          <cell r="D2966" t="str">
            <v>USINA DE CONCRETO FIXA, CAPACIDADE NOMINAL DE 90 A 120 M3/H, SEM SILO - MATERIAIS NA OPERAÇÃO. AF_07/2016</v>
          </cell>
          <cell r="E2966" t="str">
            <v>H</v>
          </cell>
          <cell r="F2966">
            <v>26.18</v>
          </cell>
        </row>
        <row r="2967">
          <cell r="A2967" t="str">
            <v>SINAPI 106089</v>
          </cell>
          <cell r="D296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E2967" t="str">
            <v>H</v>
          </cell>
          <cell r="F2967">
            <v>52</v>
          </cell>
        </row>
        <row r="2968">
          <cell r="A2968" t="str">
            <v>SINAPI 106092</v>
          </cell>
          <cell r="D296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E2968" t="str">
            <v>H</v>
          </cell>
          <cell r="F2968">
            <v>8.64</v>
          </cell>
        </row>
        <row r="2969">
          <cell r="A2969" t="str">
            <v>SINAPI 106090</v>
          </cell>
          <cell r="D296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E2969" t="str">
            <v>H</v>
          </cell>
          <cell r="F2969">
            <v>21.37</v>
          </cell>
        </row>
        <row r="2970">
          <cell r="A2970" t="str">
            <v>SINAPI 106091</v>
          </cell>
          <cell r="D297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E2970" t="str">
            <v>H</v>
          </cell>
          <cell r="F2970">
            <v>97.48</v>
          </cell>
        </row>
        <row r="2971">
          <cell r="A2971" t="str">
            <v>SINAPI 106093</v>
          </cell>
          <cell r="D297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E2971" t="str">
            <v>H</v>
          </cell>
          <cell r="F2971">
            <v>122.93</v>
          </cell>
        </row>
        <row r="2972">
          <cell r="A2972" t="str">
            <v>SINAPI 100637</v>
          </cell>
          <cell r="D2972" t="str">
            <v>USINA DE MISTURA ASFÁLTICA À QUENTE, TIPO CONTRA FLUXO, PROD 100 A 140 TON/HORA - DEPRECIAÇÃO. AF_12/2019</v>
          </cell>
          <cell r="E2972" t="str">
            <v>H</v>
          </cell>
          <cell r="F2972">
            <v>201.34</v>
          </cell>
        </row>
        <row r="2973">
          <cell r="A2973" t="str">
            <v>SINAPI 100638</v>
          </cell>
          <cell r="D2973" t="str">
            <v>USINA DE MISTURA ASFÁLTICA À QUENTE, TIPO CONTRA FLUXO, PROD 100 A 140 TON/HORA - JUROS. AF_12/2019</v>
          </cell>
          <cell r="E2973" t="str">
            <v>H</v>
          </cell>
          <cell r="F2973">
            <v>61.89</v>
          </cell>
        </row>
        <row r="2974">
          <cell r="A2974" t="str">
            <v>SINAPI 100639</v>
          </cell>
          <cell r="D2974" t="str">
            <v>USINA DE MISTURA ASFÁLTICA À QUENTE, TIPO CONTRA FLUXO, PROD 100 A 140 TON/HORA - MANUTENÇÃO. AF_12/2019</v>
          </cell>
          <cell r="E2974" t="str">
            <v>H</v>
          </cell>
          <cell r="F2974">
            <v>251.87</v>
          </cell>
        </row>
        <row r="2975">
          <cell r="A2975" t="str">
            <v>SINAPI 100640</v>
          </cell>
          <cell r="D2975" t="str">
            <v>USINA DE MISTURA ASFÁLTICA À QUENTE, TIPO CONTRA FLUXO, PROD 100 A 140 TON/HORA - MATERIAIS NA OPERAÇÃO. AF_12/2019</v>
          </cell>
          <cell r="E2975" t="str">
            <v>H</v>
          </cell>
          <cell r="F2975">
            <v>4204.8</v>
          </cell>
        </row>
        <row r="2976">
          <cell r="A2976" t="str">
            <v>SINAPI 93429</v>
          </cell>
          <cell r="D2976" t="str">
            <v>USINA DE MISTURA ASFÁLTICA À QUENTE, TIPO CONTRA FLUXO, PROD 40 A 80 TON/HORA - DEPRECIAÇÃO. AF_05/2023</v>
          </cell>
          <cell r="E2976" t="str">
            <v>H</v>
          </cell>
          <cell r="F2976">
            <v>163.91</v>
          </cell>
        </row>
        <row r="2977">
          <cell r="A2977" t="str">
            <v>SINAPI 93430</v>
          </cell>
          <cell r="D2977" t="str">
            <v>USINA DE MISTURA ASFÁLTICA À QUENTE, TIPO CONTRA FLUXO, PROD 40 A 80 TON/HORA - JUROS. AF_05/2023</v>
          </cell>
          <cell r="E2977" t="str">
            <v>H</v>
          </cell>
          <cell r="F2977">
            <v>50.38</v>
          </cell>
        </row>
        <row r="2978">
          <cell r="A2978" t="str">
            <v>SINAPI 93431</v>
          </cell>
          <cell r="D2978" t="str">
            <v>USINA DE MISTURA ASFÁLTICA À QUENTE, TIPO CONTRA FLUXO, PROD 40 A 80 TON/HORA - MANUTENÇÃO. AF_05/2023</v>
          </cell>
          <cell r="E2978" t="str">
            <v>H</v>
          </cell>
          <cell r="F2978">
            <v>205.05</v>
          </cell>
        </row>
        <row r="2979">
          <cell r="A2979" t="str">
            <v>SINAPI 93432</v>
          </cell>
          <cell r="D2979" t="str">
            <v>USINA DE MISTURA ASFÁLTICA À QUENTE, TIPO CONTRA FLUXO, PROD 40 A 80 TON/HORA - MATERIAIS NA OPERAÇÃO. AF_05/2023</v>
          </cell>
          <cell r="E2979" t="str">
            <v>H</v>
          </cell>
          <cell r="F2979">
            <v>2102.4</v>
          </cell>
        </row>
        <row r="2980">
          <cell r="A2980" t="str">
            <v>SINAPI 95118</v>
          </cell>
          <cell r="D2980" t="str">
            <v>USINA MISTURADORA DE SOLOS, CAPACIDADE DE 200 A 500 TON/H, POTENCIA 75KW - DEPRECIAÇÃO. AF_07/2016</v>
          </cell>
          <cell r="E2980" t="str">
            <v>H</v>
          </cell>
          <cell r="F2980">
            <v>75.17</v>
          </cell>
        </row>
        <row r="2981">
          <cell r="A2981" t="str">
            <v>SINAPI 95119</v>
          </cell>
          <cell r="D2981" t="str">
            <v>USINA MISTURADORA DE SOLOS, CAPACIDADE DE 200 A 500 TON/H, POTENCIA 75KW - JUROS. AF_07/2016</v>
          </cell>
          <cell r="E2981" t="str">
            <v>H</v>
          </cell>
          <cell r="F2981">
            <v>23.19</v>
          </cell>
        </row>
        <row r="2982">
          <cell r="A2982" t="str">
            <v>SINAPI 5707</v>
          </cell>
          <cell r="D2982" t="str">
            <v>USINA MISTURADORA DE SOLOS, CAPACIDADE DE 200 A 500 TON/H, POTENCIA 75KW - MANUTENÇÃO. AF_07/2016</v>
          </cell>
          <cell r="E2982" t="str">
            <v>H</v>
          </cell>
          <cell r="F2982">
            <v>82.25</v>
          </cell>
        </row>
        <row r="2983">
          <cell r="A2983" t="str">
            <v>SINAPI 95120</v>
          </cell>
          <cell r="D2983" t="str">
            <v>USINA MISTURADORA DE SOLOS, CAPACIDADE DE 200 A 500 TON/H, POTENCIA 75KW - MATERIAIS NA OPERAÇÃO. AF_07/2016</v>
          </cell>
          <cell r="E2983" t="str">
            <v>H</v>
          </cell>
          <cell r="F2983">
            <v>70.12</v>
          </cell>
        </row>
        <row r="2984">
          <cell r="A2984" t="str">
            <v>SINAPI 103657</v>
          </cell>
          <cell r="D2984" t="str">
            <v>VARREDEIRA DE GRAMA SINTÉTICA A GASOLINA, 2,4 CV, 4 TEMPOS - DEPRECIAÇÃO. AF_05/2023</v>
          </cell>
          <cell r="E2984" t="str">
            <v>H</v>
          </cell>
          <cell r="F2984">
            <v>0</v>
          </cell>
        </row>
        <row r="2985">
          <cell r="A2985" t="str">
            <v>SINAPI 103658</v>
          </cell>
          <cell r="D2985" t="str">
            <v>VARREDEIRA DE GRAMA SINTÉTICA A GASOLINA, 2,4 CV, 4 TEMPOS - JUROS. AF_05/2023</v>
          </cell>
          <cell r="E2985" t="str">
            <v>H</v>
          </cell>
          <cell r="F2985">
            <v>0</v>
          </cell>
        </row>
        <row r="2986">
          <cell r="A2986" t="str">
            <v>SINAPI 103659</v>
          </cell>
          <cell r="D2986" t="str">
            <v>VARREDEIRA DE GRAMA SINTÉTICA A GASOLINA, 2,4 CV, 4 TEMPOS - MANUTENÇÃO. AF_05/2023</v>
          </cell>
          <cell r="E2986" t="str">
            <v>H</v>
          </cell>
          <cell r="F2986">
            <v>0</v>
          </cell>
        </row>
        <row r="2987">
          <cell r="A2987" t="str">
            <v>SINAPI 103660</v>
          </cell>
          <cell r="D2987" t="str">
            <v>VARREDEIRA DE GRAMA SINTÉTICA A GASOLINA, 2,4 CV, 4 TEMPOS - MATERIAIS NA OPERAÇÃO. AF_05/2023</v>
          </cell>
          <cell r="E2987" t="str">
            <v>H</v>
          </cell>
          <cell r="F2987">
            <v>11.71</v>
          </cell>
        </row>
        <row r="2988">
          <cell r="A2988" t="str">
            <v>SINAPI 89015</v>
          </cell>
          <cell r="D2988" t="str">
            <v>VASSOURA MECÂNICA REBOCÁVEL COM ESCOVA CILÍNDRICA, LARGURA ÚTIL DE VARRIMENTO DE 2,44 M - DEPRECIAÇÃO. AF_06/2014</v>
          </cell>
          <cell r="E2988" t="str">
            <v>H</v>
          </cell>
          <cell r="F2988">
            <v>3.7</v>
          </cell>
        </row>
        <row r="2989">
          <cell r="A2989" t="str">
            <v>SINAPI 89016</v>
          </cell>
          <cell r="D2989" t="str">
            <v>VASSOURA MECÂNICA REBOCÁVEL COM ESCOVA CILÍNDRICA, LARGURA ÚTIL DE VARRIMENTO DE 2,44 M - JUROS. AF_06/2014</v>
          </cell>
          <cell r="E2989" t="str">
            <v>H</v>
          </cell>
          <cell r="F2989">
            <v>0.98</v>
          </cell>
        </row>
        <row r="2990">
          <cell r="A2990" t="str">
            <v>SINAPI 53804</v>
          </cell>
          <cell r="D2990" t="str">
            <v>VASSOURA MECÂNICA REBOCÁVEL COM ESCOVA CILÍNDRICA, LARGURA ÚTIL DE VARRIMENTO DE 2,44 M - MANUTENÇÃO. AF_06/2014</v>
          </cell>
          <cell r="E2990" t="str">
            <v>H</v>
          </cell>
          <cell r="F2990">
            <v>4.63</v>
          </cell>
        </row>
        <row r="2991">
          <cell r="A2991" t="str">
            <v>SINAPI 90582</v>
          </cell>
          <cell r="D2991" t="str">
            <v>VIBRADOR DE IMERSÃO, DIÂMETRO DE PONTEIRA 45MM, MOTOR ELÉTRICO TRIFÁSICO POTÊNCIA DE 2 CV - DEPRECIAÇÃO. AF_06/2015</v>
          </cell>
          <cell r="E2991" t="str">
            <v>H</v>
          </cell>
          <cell r="F2991">
            <v>0.45</v>
          </cell>
        </row>
        <row r="2992">
          <cell r="A2992" t="str">
            <v>SINAPI 90583</v>
          </cell>
          <cell r="D2992" t="str">
            <v>VIBRADOR DE IMERSÃO, DIÂMETRO DE PONTEIRA 45MM, MOTOR ELÉTRICO TRIFÁSICO POTÊNCIA DE 2 CV - JUROS. AF_06/2015</v>
          </cell>
          <cell r="E2992" t="str">
            <v>H</v>
          </cell>
          <cell r="F2992">
            <v>0.1</v>
          </cell>
        </row>
        <row r="2993">
          <cell r="A2993" t="str">
            <v>SINAPI 90584</v>
          </cell>
          <cell r="D2993" t="str">
            <v>VIBRADOR DE IMERSÃO, DIÂMETRO DE PONTEIRA 45MM, MOTOR ELÉTRICO TRIFÁSICO POTÊNCIA DE 2 CV - MANUTENÇÃO. AF_06/2015</v>
          </cell>
          <cell r="E2993" t="str">
            <v>H</v>
          </cell>
          <cell r="F2993">
            <v>0.35</v>
          </cell>
        </row>
        <row r="2994">
          <cell r="A2994" t="str">
            <v>SINAPI 90585</v>
          </cell>
          <cell r="D2994" t="str">
            <v>VIBRADOR DE IMERSÃO, DIÂMETRO DE PONTEIRA 45MM, MOTOR ELÉTRICO TRIFÁSICO POTÊNCIA DE 2 CV - MATERIAIS NA OPERAÇÃO. AF_06/2015</v>
          </cell>
          <cell r="E2994" t="str">
            <v>H</v>
          </cell>
          <cell r="F2994">
            <v>0.56999999999999995</v>
          </cell>
        </row>
        <row r="2995">
          <cell r="A2995" t="str">
            <v>SINAPI 106380</v>
          </cell>
          <cell r="D2995" t="str">
            <v>VIBROACABADORA DE ASFALTO SOBRE ESTEIRAS, LARG. PAVIM. 2,60 M A 5,75 M, POT. 110 HP, CAP. 450 T/ H - DEPRECIAÇÃO. AF_11/2025</v>
          </cell>
          <cell r="E2995" t="str">
            <v>H</v>
          </cell>
          <cell r="F2995">
            <v>63.09</v>
          </cell>
        </row>
        <row r="2996">
          <cell r="A2996" t="str">
            <v>SINAPI 106381</v>
          </cell>
          <cell r="D2996" t="str">
            <v>VIBROACABADORA DE ASFALTO SOBRE ESTEIRAS, LARG. PAVIM. 2,60 M A 5,75 M, POT. 110 HP, CAP. 450 T/ H - JUROS. AF_11/2025</v>
          </cell>
          <cell r="E2996" t="str">
            <v>H</v>
          </cell>
          <cell r="F2996">
            <v>22.24</v>
          </cell>
        </row>
        <row r="2997">
          <cell r="A2997" t="str">
            <v>SINAPI 106382</v>
          </cell>
          <cell r="D2997" t="str">
            <v>VIBROACABADORA DE ASFALTO SOBRE ESTEIRAS, LARG. PAVIM. 2,60 M A 5,75 M, POT. 110 HP, CAP. 450 T/ H - MANUTENÇÃO. AF_11/2025</v>
          </cell>
          <cell r="E2997" t="str">
            <v>H</v>
          </cell>
          <cell r="F2997">
            <v>101.43</v>
          </cell>
        </row>
        <row r="2998">
          <cell r="A2998" t="str">
            <v>SINAPI 106383</v>
          </cell>
          <cell r="D2998" t="str">
            <v>VIBROACABADORA DE ASFALTO SOBRE ESTEIRAS, LARG. PAVIM. 2,60 M A 5,75 M, POT. 110 HP, CAP. 450 T/ H - MATERIAIS NA OPERAÇÃO. AF_11/2025</v>
          </cell>
          <cell r="E2998" t="str">
            <v>H</v>
          </cell>
          <cell r="F2998">
            <v>91.04</v>
          </cell>
        </row>
        <row r="2999">
          <cell r="A2999" t="str">
            <v>SINAPI 106376</v>
          </cell>
          <cell r="D2999" t="str">
            <v>VIBROACABADORA DE ASFALTO SOBRE ESTEIRAS, LARG. PAVIM. MÁX. 8,00 M, POT. 100 KW/ 134 HP, CAP. 600 T/ H - DEPRECIAÇÃO. AF_11/2025</v>
          </cell>
          <cell r="E2999" t="str">
            <v>H</v>
          </cell>
          <cell r="F2999">
            <v>148.80000000000001</v>
          </cell>
        </row>
        <row r="3000">
          <cell r="A3000" t="str">
            <v>SINAPI 106377</v>
          </cell>
          <cell r="D3000" t="str">
            <v>VIBROACABADORA DE ASFALTO SOBRE ESTEIRAS, LARG. PAVIM. MÁX. 8,00 M, POT. 100 KW/ 134 HP, CAP. 600 T/ H - JUROS. AF_11/2025</v>
          </cell>
          <cell r="E3000" t="str">
            <v>H</v>
          </cell>
          <cell r="F3000">
            <v>52.45</v>
          </cell>
        </row>
        <row r="3001">
          <cell r="A3001" t="str">
            <v>SINAPI 106378</v>
          </cell>
          <cell r="D3001" t="str">
            <v>VIBROACABADORA DE ASFALTO SOBRE ESTEIRAS, LARG. PAVIM. MÁX. 8,00 M, POT. 100 KW/ 134 HP, CAP. 600 T/ H - MANUTENÇÃO. AF_11/2025</v>
          </cell>
          <cell r="E3001" t="str">
            <v>H</v>
          </cell>
          <cell r="F3001">
            <v>239.2</v>
          </cell>
        </row>
        <row r="3002">
          <cell r="A3002" t="str">
            <v>SINAPI 106379</v>
          </cell>
          <cell r="D3002" t="str">
            <v>VIBROACABADORA DE ASFALTO SOBRE ESTEIRAS, LARG. PAVIM. MÁX. 8,00 M, POT. 100 KW/ 134 HP, CAP. 600 T/ H - MATERIAIS NA OPERAÇÃO. AF_11/2025</v>
          </cell>
          <cell r="E3002" t="str">
            <v>H</v>
          </cell>
          <cell r="F3002">
            <v>110.9</v>
          </cell>
        </row>
        <row r="3003">
          <cell r="A3003" t="str">
            <v>SINAPI 89240</v>
          </cell>
          <cell r="D3003" t="str">
            <v>VIBROACABADORA DE ASFALTO SOBRE ESTEIRAS, LARGURA DE PAVIMENTAÇÃO 1,90 M A 5,30 M, POTÊNCIA 105 HP CAPACIDADE 450 T/H - DEPRECIAÇÃO. AF_11/2014</v>
          </cell>
          <cell r="E3003" t="str">
            <v>H</v>
          </cell>
          <cell r="F3003">
            <v>76.44</v>
          </cell>
        </row>
        <row r="3004">
          <cell r="A3004" t="str">
            <v>SINAPI 89241</v>
          </cell>
          <cell r="D3004" t="str">
            <v>VIBROACABADORA DE ASFALTO SOBRE ESTEIRAS, LARGURA DE PAVIMENTAÇÃO 1,90 M A 5,30 M, POTÊNCIA 105 HP CAPACIDADE 450 T/H - JUROS. AF_11/2014</v>
          </cell>
          <cell r="E3004" t="str">
            <v>H</v>
          </cell>
          <cell r="F3004">
            <v>26.94</v>
          </cell>
        </row>
        <row r="3005">
          <cell r="A3005" t="str">
            <v>SINAPI 5710</v>
          </cell>
          <cell r="D3005" t="str">
            <v>VIBROACABADORA DE ASFALTO SOBRE ESTEIRAS, LARGURA DE PAVIMENTAÇÃO 1,90 M A 5,30 M, POTÊNCIA 105 HP CAPACIDADE 450 T/H - MANUTENÇÃO. AF_11/2014</v>
          </cell>
          <cell r="E3005" t="str">
            <v>H</v>
          </cell>
          <cell r="F3005">
            <v>122.88</v>
          </cell>
        </row>
        <row r="3006">
          <cell r="A3006" t="str">
            <v>SINAPI 5711</v>
          </cell>
          <cell r="D3006" t="str">
            <v>VIBROACABADORA DE ASFALTO SOBRE ESTEIRAS, LARGURA DE PAVIMENTAÇÃO 1,90 M A 5,30 M, POTÊNCIA 105 HP CAPACIDADE 450 T/H - MATERIAIS NA OPERAÇÃO. AF_11/2014</v>
          </cell>
          <cell r="E3006" t="str">
            <v>H</v>
          </cell>
          <cell r="F3006">
            <v>86.89</v>
          </cell>
        </row>
        <row r="3007">
          <cell r="A3007" t="str">
            <v>SINAPI 89253</v>
          </cell>
          <cell r="D3007" t="str">
            <v>VIBROACABADORA DE ASFALTO SOBRE ESTEIRAS, LARGURA DE PAVIMENTAÇÃO 2,13 M A 4,55 M, POTÊNCIA 100 HP, CAPACIDADE 400 T/H - DEPRECIAÇÃO. AF_11/2014</v>
          </cell>
          <cell r="E3007" t="str">
            <v>H</v>
          </cell>
          <cell r="F3007">
            <v>62.64</v>
          </cell>
        </row>
        <row r="3008">
          <cell r="A3008" t="str">
            <v>SINAPI 89254</v>
          </cell>
          <cell r="D3008" t="str">
            <v>VIBROACABADORA DE ASFALTO SOBRE ESTEIRAS, LARGURA DE PAVIMENTAÇÃO 2,13 M A 4,55 M, POTÊNCIA 100 HP, CAPACIDADE 400 T/H - JUROS. AF_11/2014</v>
          </cell>
          <cell r="E3008" t="str">
            <v>H</v>
          </cell>
          <cell r="F3008">
            <v>22.08</v>
          </cell>
        </row>
        <row r="3009">
          <cell r="A3009" t="str">
            <v>SINAPI 89255</v>
          </cell>
          <cell r="D3009" t="str">
            <v>VIBROACABADORA DE ASFALTO SOBRE ESTEIRAS, LARGURA DE PAVIMENTAÇÃO 2,13 M A 4,55 M, POTÊNCIA 100 HP, CAPACIDADE 400 T/H - MANUTENÇÃO. AF_11/2014</v>
          </cell>
          <cell r="E3009" t="str">
            <v>H</v>
          </cell>
          <cell r="F3009">
            <v>100.7</v>
          </cell>
        </row>
        <row r="3010">
          <cell r="A3010" t="str">
            <v>SINAPI 89256</v>
          </cell>
          <cell r="D3010" t="str">
            <v>VIBROACABADORA DE ASFALTO SOBRE ESTEIRAS, LARGURA DE PAVIMENTAÇÃO 2,13 M A 4,55 M, POTÊNCIA 100 HP, CAPACIDADE 400 T/H - MATERIAIS NA OPERAÇÃO. AF_11/2014</v>
          </cell>
          <cell r="E3010" t="str">
            <v>H</v>
          </cell>
          <cell r="F3010">
            <v>82.75</v>
          </cell>
        </row>
        <row r="3011">
          <cell r="A3011" t="str">
            <v>SINAPI 106384</v>
          </cell>
          <cell r="D3011" t="str">
            <v>VIBROACABADORA DE ASFALTO SOBRE RODAS, LARGURA DE PAVIMENTAÇÃO DE 1,70 A 4,20 M, POTÊNCIA 78 KW/105 HP, CAPACIDADE 300 T/H - DEPRECIAÇÃO. AF_11/2025</v>
          </cell>
          <cell r="E3011" t="str">
            <v>H</v>
          </cell>
          <cell r="F3011">
            <v>77.38</v>
          </cell>
        </row>
        <row r="3012">
          <cell r="A3012" t="str">
            <v>SINAPI 106385</v>
          </cell>
          <cell r="D3012" t="str">
            <v>VIBROACABADORA DE ASFALTO SOBRE RODAS, LARGURA DE PAVIMENTAÇÃO DE 1,70 A 4,20 M, POTÊNCIA 78 KW/105 HP, CAPACIDADE 300 T/H - JUROS. AF_11/2025</v>
          </cell>
          <cell r="E3012" t="str">
            <v>H</v>
          </cell>
          <cell r="F3012">
            <v>23.87</v>
          </cell>
        </row>
        <row r="3013">
          <cell r="A3013" t="str">
            <v>SINAPI 106386</v>
          </cell>
          <cell r="D3013" t="str">
            <v>VIBROACABADORA DE ASFALTO SOBRE RODAS, LARGURA DE PAVIMENTAÇÃO DE 1,70 A 4,20 M, POTÊNCIA 78 KW/105 HP, CAPACIDADE 300 T/H - MANUTENÇÃO. AF_11/2025</v>
          </cell>
          <cell r="E3013" t="str">
            <v>H</v>
          </cell>
          <cell r="F3013">
            <v>108.87</v>
          </cell>
        </row>
        <row r="3014">
          <cell r="A3014" t="str">
            <v>SINAPI 106387</v>
          </cell>
          <cell r="D3014" t="str">
            <v>VIBROACABADORA DE ASFALTO SOBRE RODAS, LARGURA DE PAVIMENTAÇÃO DE 1,70 A 4,20 M, POTÊNCIA 78 KW/105 HP, CAPACIDADE 300 T/H - MATERIAIS NA OPERAÇÃO. AF_11/2025</v>
          </cell>
          <cell r="E3014" t="str">
            <v>H</v>
          </cell>
          <cell r="F3014">
            <v>86.89</v>
          </cell>
        </row>
        <row r="3015">
          <cell r="A3015" t="str">
            <v>SINAPI 106489</v>
          </cell>
          <cell r="D3015" t="str">
            <v>ACIONADOR MANUAL, TIPO COM SIRENE, SISTEMA CONVENCIONAL, FORNECIMENTO E INSTALAÇÃO. AF_12/2025</v>
          </cell>
          <cell r="E3015" t="str">
            <v>UN</v>
          </cell>
          <cell r="F3015">
            <v>0</v>
          </cell>
        </row>
        <row r="3016">
          <cell r="A3016" t="str">
            <v>SINAPI 106491</v>
          </cell>
          <cell r="D3016" t="str">
            <v>ACIONADOR MANUAL, TIPO QUEBRA VIDRO COM MARTELINHO, SISTEMA CONVENCIONAL, FORNECIMENTO E INSTALAÇÃO. AF_12/2025</v>
          </cell>
          <cell r="E3016" t="str">
            <v>UN</v>
          </cell>
          <cell r="F3016">
            <v>0</v>
          </cell>
        </row>
        <row r="3017">
          <cell r="A3017" t="str">
            <v>SINAPI 106493</v>
          </cell>
          <cell r="D3017" t="str">
            <v>ACIONADOR MANUAL, TIPO QUEBRA VIDRO COM MARTELINHO, SISTEMA ENDEREÇÁVEL, FORNECIMENTO E INSTALAÇÃO. AF_12/2025</v>
          </cell>
          <cell r="E3017" t="str">
            <v>UN</v>
          </cell>
          <cell r="F3017">
            <v>0</v>
          </cell>
        </row>
        <row r="3018">
          <cell r="A3018" t="str">
            <v>SINAPI 106490</v>
          </cell>
          <cell r="D3018" t="str">
            <v>ACIONADOR MANUAL, TIPO REARMÁVEL, SISTEMA CONVENCIONAL, FORNECIMENTO E INSTALAÇÃO. AF_12/2025</v>
          </cell>
          <cell r="E3018" t="str">
            <v>UN</v>
          </cell>
          <cell r="F3018">
            <v>0</v>
          </cell>
        </row>
        <row r="3019">
          <cell r="A3019" t="str">
            <v>SINAPI 106492</v>
          </cell>
          <cell r="D3019" t="str">
            <v>ACIONADOR MANUAL, TIPO REARMÁVEL, SISTEMA ENDEREÇÁVEL, FORNECIMENTO E INSTALAÇÃO. AF_12/2025</v>
          </cell>
          <cell r="E3019" t="str">
            <v>UN</v>
          </cell>
          <cell r="F3019">
            <v>0</v>
          </cell>
        </row>
        <row r="3020">
          <cell r="A3020" t="str">
            <v>SINAPI 106496</v>
          </cell>
          <cell r="D3020" t="str">
            <v>CENTRAL DE ALARME DE 12 LAÇOS, SISTEMA CONVENCIONAL, COM ATÉ 20 DISPOSITIVOS POR LAÇO, FORNECIMENTO E INSTALAÇÃO. AF_12/2025</v>
          </cell>
          <cell r="E3020" t="str">
            <v>UN</v>
          </cell>
          <cell r="F3020">
            <v>0</v>
          </cell>
        </row>
        <row r="3021">
          <cell r="A3021" t="str">
            <v>SINAPI 106497</v>
          </cell>
          <cell r="D3021" t="str">
            <v>CENTRAL DE ALARME DE 24 LAÇOS, SISTEMA CONVENCIONAL, COM ATÉ 20 DISPOSITIVOS POR LAÇO, FORNECIMENTO E INSTALAÇÃO. AF_12/2025</v>
          </cell>
          <cell r="E3021" t="str">
            <v>UN</v>
          </cell>
          <cell r="F3021">
            <v>0</v>
          </cell>
        </row>
        <row r="3022">
          <cell r="A3022" t="str">
            <v>SINAPI 106495</v>
          </cell>
          <cell r="D3022" t="str">
            <v>CENTRAL DE ALARME DE 6 LAÇOS, SISTEMA CONVENCIONAL, COM ATÉ 20 DISPOSITIVOS POR LAÇO, FORNECIMENTO E INSTALAÇÃO. AF_12/2025</v>
          </cell>
          <cell r="E3022" t="str">
            <v>UN</v>
          </cell>
          <cell r="F3022">
            <v>0</v>
          </cell>
        </row>
        <row r="3023">
          <cell r="A3023" t="str">
            <v>SINAPI 106498</v>
          </cell>
          <cell r="D3023" t="str">
            <v>CENTRAL DE ALARME DE INCÊNDIO ENDEREÇÁVEL PARA ATÉ 500 PONTOS, FORNECIMENTO E INSTALAÇÃO. AF_12/2025</v>
          </cell>
          <cell r="E3023" t="str">
            <v>UN</v>
          </cell>
          <cell r="F3023">
            <v>0</v>
          </cell>
        </row>
        <row r="3024">
          <cell r="A3024" t="str">
            <v>SINAPI 106494</v>
          </cell>
          <cell r="D3024" t="str">
            <v>DETECTOR DE GÁS NATURAL E GLP BIVOLT COM LED INDICADOR E SIRENE EMBUTIDA, FORNECIMENTO E INSTALAÇÃO. AF_12/2025</v>
          </cell>
          <cell r="E3024" t="str">
            <v>UN</v>
          </cell>
          <cell r="F3024">
            <v>0</v>
          </cell>
        </row>
        <row r="3025">
          <cell r="A3025" t="str">
            <v>SINAPI 106485</v>
          </cell>
          <cell r="D3025" t="str">
            <v>DETECTOR ÓPTICO DE FUMAÇA CONVENCIONAL, FORNECIMENTO E INSTALAÇÃO. AF_12/2025</v>
          </cell>
          <cell r="E3025" t="str">
            <v>UN</v>
          </cell>
          <cell r="F3025">
            <v>0</v>
          </cell>
        </row>
        <row r="3026">
          <cell r="A3026" t="str">
            <v>SINAPI 106486</v>
          </cell>
          <cell r="D3026" t="str">
            <v>DETECTOR ÓPTICO DE FUMAÇA ENDEREÇÁVEL, FORNECIMENTO E INSTALAÇÃO. AF_12/2025</v>
          </cell>
          <cell r="E3026" t="str">
            <v>UN</v>
          </cell>
          <cell r="F3026">
            <v>0</v>
          </cell>
        </row>
        <row r="3027">
          <cell r="A3027" t="str">
            <v>SINAPI 106487</v>
          </cell>
          <cell r="D3027" t="str">
            <v>SIRENE AUDIOVISUAL, SISTEMA CONVENCIONAL, FORNECIMENTO E INSTALAÇÃO. AF_12/2025</v>
          </cell>
          <cell r="E3027" t="str">
            <v>UN</v>
          </cell>
          <cell r="F3027">
            <v>0</v>
          </cell>
        </row>
        <row r="3028">
          <cell r="A3028" t="str">
            <v>SINAPI 106488</v>
          </cell>
          <cell r="D3028" t="str">
            <v>SIRENE AUDIOVISUAL, SISTEMA ENDEREÇÁVEL, FORNECIMENTO E INSTALAÇÃO. AF_12/2025</v>
          </cell>
          <cell r="E3028" t="str">
            <v>UN</v>
          </cell>
          <cell r="F3028">
            <v>0</v>
          </cell>
        </row>
        <row r="3029">
          <cell r="A3029" t="str">
            <v>SINAPI 103797</v>
          </cell>
          <cell r="D3029" t="str">
            <v>ARMAÇÃO DE DESCIDA D'ÁGUA UTILIZANDO AÇO CA-60 DE 5 MM - MONTAGEM. AF_08/2022</v>
          </cell>
          <cell r="E3029" t="str">
            <v>KG</v>
          </cell>
          <cell r="F3029">
            <v>16.420000000000002</v>
          </cell>
        </row>
        <row r="3030">
          <cell r="A3030" t="str">
            <v>SINAPI 103930</v>
          </cell>
          <cell r="D3030" t="str">
            <v>BACIA DE DISSIPAÇÃO, LARGURA ATÉ 1 M, TIPO BACIA EM PEDRA DE MÃO FIXADA COM CONCRETO (DEB 01, 02), COM PREPARO MANUAL, FCK = 20 MPA, LANÇADO MANUALMENTE, INCLUINDO MATERIAIS E FÔRMAS (2 UTILIZAÇÕES). AF_08/2022</v>
          </cell>
          <cell r="E3030" t="str">
            <v>M3</v>
          </cell>
          <cell r="F3030">
            <v>833.93</v>
          </cell>
        </row>
        <row r="3031">
          <cell r="A3031" t="str">
            <v>SINAPI 103931</v>
          </cell>
          <cell r="D3031" t="str">
            <v>BACIA DE DISSIPAÇÃO, LARGURA DE 1 A 4 M, TIPO BACIA EM PEDRA DE MÃO FIXADA COM CONCRETO (DEB 03, 04, 05, 06), COM PREPARO MANUAL, FCK = 20 MPA, LANÇADO MANUALMENTE, INCLUINDO MATERIAIS E FÔRMAS (2 UTILIZAÇÕES). AF_08/2022</v>
          </cell>
          <cell r="E3031" t="str">
            <v>M3</v>
          </cell>
          <cell r="F3031">
            <v>634.05999999999995</v>
          </cell>
        </row>
        <row r="3032">
          <cell r="A3032" t="str">
            <v>SINAPI 103932</v>
          </cell>
          <cell r="D3032" t="str">
            <v>BACIA DE DISSIPAÇÃO, LARGURA DE 4 A 9,2 M, TIPO BACIA EM PEDRA DE MÃO FIXADA COM CONCRETO (DEB 07, 08, 09, 10, 11, 12, 13), COM PREPARO MANUAL, FCK = 20 MPA, LANÇADO MANUALMENTE, INCLUINDO MATERIAIS E FÔRMAS (2 UTILIZAÇÕES). AF_08/2022</v>
          </cell>
          <cell r="E3032" t="str">
            <v>M3</v>
          </cell>
          <cell r="F3032">
            <v>604.79</v>
          </cell>
        </row>
        <row r="3033">
          <cell r="A3033" t="str">
            <v>SINAPI 103929</v>
          </cell>
          <cell r="D3033" t="str">
            <v>BACIA DE DISSIPAÇÃO, TIPO BACIA COM DENTES DE CONCRETO (01), COM PREPARO MANUAL, FCK = 20 MPA, LANÇADO MANUALMENTE, INCLUINDO MATERIAIS E FÔRMAS (2 UTILIZAÇÕES). AF_08/2022</v>
          </cell>
          <cell r="E3033" t="str">
            <v>M3</v>
          </cell>
          <cell r="F3033">
            <v>1306.6199999999999</v>
          </cell>
        </row>
        <row r="3034">
          <cell r="A3034" t="str">
            <v>SINAPI 103928</v>
          </cell>
          <cell r="D3034" t="str">
            <v>BACIA DE DISSIPAÇÃO, TIPO BACIA EM PEDRA DE MÃO ARGAMASSADA (DES 01, 02, 03, 04), LANÇADO MANUALMENTE, INCLUINDO MATERIAIS E FÔRMAS (2 UTILIZAÇÕES). AF_08/2022</v>
          </cell>
          <cell r="E3034" t="str">
            <v>M3</v>
          </cell>
          <cell r="F3034">
            <v>572.28</v>
          </cell>
        </row>
        <row r="3035">
          <cell r="A3035" t="str">
            <v>SINAPI 103798</v>
          </cell>
          <cell r="D3035" t="str">
            <v>CONCRETAGEM DE DISSIPADOR DE ENERGIA, CONCRETO USINADO, FCK = 20 MPA, COM USO DE BOMBA - LANÇAMENTO, ADENSAMENTO E ACABAMENTO. AF_08/2022</v>
          </cell>
          <cell r="E3035" t="str">
            <v>M3</v>
          </cell>
          <cell r="F3035">
            <v>673.28</v>
          </cell>
        </row>
        <row r="3036">
          <cell r="A3036" t="str">
            <v>SINAPI 103801</v>
          </cell>
          <cell r="D3036" t="str">
            <v>CONCRETAGEM DE DISSIPADOR DE ENERGIA, FCK = 20 MPA, COM USO DE JERICAS E PREPARO EM BETONEIRA DE 600 L - AREIA E BRITA COMERCIAIS - LANÇAMENTO, ADENSAMENTO E ACABAMENTO. AF_08/2022</v>
          </cell>
          <cell r="E3036" t="str">
            <v>M3</v>
          </cell>
          <cell r="F3036">
            <v>731.06</v>
          </cell>
        </row>
        <row r="3037">
          <cell r="A3037" t="str">
            <v>SINAPI 103933</v>
          </cell>
          <cell r="D3037" t="str">
            <v>DESCIDA D'ÁGUA RÁPIDA (DAR 03), EM CONCRETO USINADO, FCK = 20 MPA, LANÇADO COM BOMBA, INCLUINDO ARMAÇÃO, MATERIAIS E FÔRMAS (2 UTILIZAÇÕES). AF_08/2022</v>
          </cell>
          <cell r="E3037" t="str">
            <v>M3</v>
          </cell>
          <cell r="F3037">
            <v>1549.12</v>
          </cell>
        </row>
        <row r="3038">
          <cell r="A3038" t="str">
            <v>SINAPI 103925</v>
          </cell>
          <cell r="D3038" t="str">
            <v>ESCADA HIDRÁULICA, LARGURA ATÉ 1M, TIPO DESCIDA D'ÁGUA DE CORTE OU ATERRO EM DEGRAUS (DCD 02, 04 E DAD 02), EM CONCRETO USINADO, FCK = 20 MPA, LANÇADO COM BOMBA, INCLUINDO ARMAÇÃO, MATERIAIS E FÔRMAS (3 UTILIZAÇÕES). AF_08/2022</v>
          </cell>
          <cell r="E3038" t="str">
            <v>M3</v>
          </cell>
          <cell r="F3038">
            <v>1734.96</v>
          </cell>
        </row>
        <row r="3039">
          <cell r="A3039" t="str">
            <v>SINAPI 103926</v>
          </cell>
          <cell r="D3039" t="str">
            <v>ESCADA HIDRÁULICA, LARGURA DE 1 A 4,1 M, TIPO DESCIDA D'ÁGUA DE ATERRO EM DEGRAUS (DAD 04, 06, 08, 10, 12, 14, 16, 18), EM CONCRETO USINADO, FCK = 20 MPA, LANÇADO COM BOMBA, INCLUINDO ARMAÇÃO, MATERIAIS E FÔRMAS (3 UTILIZAÇÕES). AF_08/2022</v>
          </cell>
          <cell r="E3039" t="str">
            <v>M3</v>
          </cell>
          <cell r="F3039">
            <v>1404.57</v>
          </cell>
        </row>
        <row r="3040">
          <cell r="A3040" t="str">
            <v>SINAPI 103796</v>
          </cell>
          <cell r="D3040" t="str">
            <v>FABRICAÇÃO, MONTAGEM E DESMONTAGEM DE FÔRMA PARA BACIA DE DISSIPAÇÃO, EM MADEIRA SERRADA, E = 25 MM, 2 UTILIZAÇÕES. AF_08/2022</v>
          </cell>
          <cell r="E3040" t="str">
            <v>M2</v>
          </cell>
          <cell r="F3040">
            <v>57.55</v>
          </cell>
        </row>
        <row r="3041">
          <cell r="A3041" t="str">
            <v>SINAPI 103795</v>
          </cell>
          <cell r="D3041" t="str">
            <v>FABRICAÇÃO, MONTAGEM E DESMONTAGEM DE FÔRMA PARA ESCADA HIDRÁULICA, EM CHAPA DE MADEIRA COMPENSADA RESINADA, E = 17 MM, 3 UTILIZAÇÕES. AF_08/2022</v>
          </cell>
          <cell r="E3041" t="str">
            <v>M2</v>
          </cell>
          <cell r="F3041">
            <v>87.14</v>
          </cell>
        </row>
        <row r="3042">
          <cell r="A3042" t="str">
            <v>SINAPI 103800</v>
          </cell>
          <cell r="D3042" t="str">
            <v>PEDRA ARGAMASSADA COM CIMENTO E AREIA 1:3, 40% DE ARGAMASSA EM VOLUME - AREIA E PEDRA DE MÃO COMERCIAIS - FORNECIMENTO E ASSENTAMENTO. AF_08/2022</v>
          </cell>
          <cell r="E3042" t="str">
            <v>M3</v>
          </cell>
          <cell r="F3042">
            <v>572.28</v>
          </cell>
        </row>
        <row r="3043">
          <cell r="A3043" t="str">
            <v>SINAPI 103799</v>
          </cell>
          <cell r="D3043" t="str">
            <v>PEDRA DE MÃO FIXADA COM CONCRETO PARA BACIA DE DISSIPAÇÃO, 40% DE CONCRETO EM VOLUME, FCK = 20 MPA, COM USO DE JERICA E PREPARO EM BETONEIRA DE 600 L - AREIA, BRITA E PEDRA DE MÃO COMERCIAIS - LANÇAMENTO, ADENSAMENTO E ACABAMENTO. AF_08/2022</v>
          </cell>
          <cell r="E3043" t="str">
            <v>M3</v>
          </cell>
          <cell r="F3043">
            <v>481.54</v>
          </cell>
        </row>
        <row r="3044">
          <cell r="A3044" t="str">
            <v>SINAPI 104950</v>
          </cell>
          <cell r="D3044" t="str">
            <v>DRAGAGEM DE MATERIAIS DE 1A CATEGORIA E COMPOSTOS ORGÂNICOS E INORGÂNICOS COM DRAGLINE (CAÇAMBA: 0,76 M3/ 43 T). AF_03/2024</v>
          </cell>
          <cell r="E3044" t="str">
            <v>M3</v>
          </cell>
          <cell r="F3044">
            <v>0</v>
          </cell>
        </row>
        <row r="3045">
          <cell r="A3045" t="str">
            <v>SINAPI 104948</v>
          </cell>
          <cell r="D3045" t="str">
            <v>DRAGAGEM DE MATERIAIS DE 1A CATEGORIA E COMPOSTOS ORGÂNICOS E INORGÂNICOS COM ESCAVADEIRA HIDRÁULICA (CAÇAMBA: 0,80 M3/111 HP). AF_03/2024</v>
          </cell>
          <cell r="E3045" t="str">
            <v>M3</v>
          </cell>
          <cell r="F3045">
            <v>5.23</v>
          </cell>
        </row>
        <row r="3046">
          <cell r="A3046" t="str">
            <v>SINAPI 104949</v>
          </cell>
          <cell r="D3046" t="str">
            <v>DRAGAGEM DE MATERIAIS DE 1A CATEGORIA E COMPOSTOS ORGÂNICOS E INORGÂNICOS COM ESCAVADEIRA HIDRÁULICA DE LONGO ALCANCE (CAÇAMBA: 0,52 M3/155 HP). AF_03/2024</v>
          </cell>
          <cell r="E3046" t="str">
            <v>M3</v>
          </cell>
          <cell r="F3046">
            <v>9.74</v>
          </cell>
        </row>
        <row r="3047">
          <cell r="A3047" t="str">
            <v>SINAPI 104947</v>
          </cell>
          <cell r="D3047" t="str">
            <v>DRAGAGEM DE MATERIAIS DE 1A CATEGORIA E COMPOSTOS ORGÂNICOS E INORGÂNICOS COM RETROESCAVADEIRA (CAÇAMBA: 0,26 M3/88 HP). AF_03/2024</v>
          </cell>
          <cell r="E3047" t="str">
            <v>M3</v>
          </cell>
          <cell r="F3047">
            <v>12.67</v>
          </cell>
        </row>
        <row r="3048">
          <cell r="A3048" t="str">
            <v>SINAPI 104325</v>
          </cell>
          <cell r="D3048" t="str">
            <v>CAIXA DE PASSAGEM PARA AR CONDICIONADO - FORNECIMENTO E INSTALAÇÃO. AF_08/2022</v>
          </cell>
          <cell r="E3048" t="str">
            <v>UN</v>
          </cell>
          <cell r="F3048">
            <v>0</v>
          </cell>
        </row>
        <row r="3049">
          <cell r="A3049" t="str">
            <v>SINAPI 104318</v>
          </cell>
          <cell r="D3049" t="str">
            <v>JOELHO 45 GRAUS, PVC, SOLDÁVEL, DN 20 MM, INSTALADO EM DRENO DE AR CONDICIONADO - FORNECIMENTO E INSTALAÇÃO. AF_08/2022</v>
          </cell>
          <cell r="E3049" t="str">
            <v>UN</v>
          </cell>
          <cell r="F3049">
            <v>7.78</v>
          </cell>
        </row>
        <row r="3050">
          <cell r="A3050" t="str">
            <v>SINAPI 89867</v>
          </cell>
          <cell r="D3050" t="str">
            <v>JOELHO 45 GRAUS, PVC, SOLDÁVEL, DN 25MM, INSTALADO EM DRENO DE AR-CONDICIONADO - FORNECIMENTO E INSTALAÇÃO. AF_08/2022</v>
          </cell>
          <cell r="E3050" t="str">
            <v>UN</v>
          </cell>
          <cell r="F3050">
            <v>8.7200000000000006</v>
          </cell>
        </row>
        <row r="3051">
          <cell r="A3051" t="str">
            <v>SINAPI 104320</v>
          </cell>
          <cell r="D3051" t="str">
            <v>JOELHO 45 GRAUS, PVC, SOLDÁVEL, DN 32 MM, INSTALADO EM DRENO DE AR CONDICIONADO - FORNECIMENTO E INSTALAÇÃO. AF_08/2022</v>
          </cell>
          <cell r="E3051" t="str">
            <v>UN</v>
          </cell>
          <cell r="F3051">
            <v>12.34</v>
          </cell>
        </row>
        <row r="3052">
          <cell r="A3052" t="str">
            <v>SINAPI 104317</v>
          </cell>
          <cell r="D3052" t="str">
            <v>JOELHO 90 GRAUS, PVC, SOLDÁVEL, DN 20 MM, INSTALADO EM DRENO DE AR CONDICIONADO - FORNECIMENTO E INSTALAÇÃO. AF_08/2022</v>
          </cell>
          <cell r="E3052" t="str">
            <v>UN</v>
          </cell>
          <cell r="F3052">
            <v>7.21</v>
          </cell>
        </row>
        <row r="3053">
          <cell r="A3053" t="str">
            <v>SINAPI 89866</v>
          </cell>
          <cell r="D3053" t="str">
            <v>JOELHO 90 GRAUS, PVC, SOLDÁVEL, DN 25MM, INSTALADO EM DRENO DE AR-CONDICIONADO - FORNECIMENTO E INSTALAÇÃO. AF_08/2022</v>
          </cell>
          <cell r="E3053" t="str">
            <v>UN</v>
          </cell>
          <cell r="F3053">
            <v>7.91</v>
          </cell>
        </row>
        <row r="3054">
          <cell r="A3054" t="str">
            <v>SINAPI 104319</v>
          </cell>
          <cell r="D3054" t="str">
            <v>JOELHO 90 GRAUS, PVC, SOLDÁVEL, DN 32 MM, INSTALADO EM DRENO DE AR CONDICIONADO - FORNECIMENTO E INSTALAÇÃO. AF_08/2022</v>
          </cell>
          <cell r="E3054" t="str">
            <v>UN</v>
          </cell>
          <cell r="F3054">
            <v>10.53</v>
          </cell>
        </row>
        <row r="3055">
          <cell r="A3055" t="str">
            <v>SINAPI 104321</v>
          </cell>
          <cell r="D3055" t="str">
            <v>LUVA, PVC, SOLDÁVEL, DN 20 MM, INSTALADO EM DRENO DE AR CONDICIONADO - FORNECIMENTO E INSTALAÇÃO. AF_08/2022</v>
          </cell>
          <cell r="E3055" t="str">
            <v>UN</v>
          </cell>
          <cell r="F3055">
            <v>5.51</v>
          </cell>
        </row>
        <row r="3056">
          <cell r="A3056" t="str">
            <v>SINAPI 89868</v>
          </cell>
          <cell r="D3056" t="str">
            <v>LUVA, PVC, SOLDÁVEL, DN 25MM, INSTALADO EM DRENO DE AR-CONDICIONADO - FORNECIMENTO E INSTALAÇÃO. AF_08/2022</v>
          </cell>
          <cell r="E3056" t="str">
            <v>UN</v>
          </cell>
          <cell r="F3056">
            <v>6.02</v>
          </cell>
        </row>
        <row r="3057">
          <cell r="A3057" t="str">
            <v>SINAPI 104322</v>
          </cell>
          <cell r="D3057" t="str">
            <v>LUVA, PVC, SOLDÁVEL, DN 32 MM, INSTALADO EM DRENO DE AR CONDICIONADO - FORNECIMENTO E INSTALAÇÃO. AF_08/2022</v>
          </cell>
          <cell r="E3057" t="str">
            <v>UN</v>
          </cell>
          <cell r="F3057">
            <v>7.97</v>
          </cell>
        </row>
        <row r="3058">
          <cell r="A3058" t="str">
            <v>SINAPI 104323</v>
          </cell>
          <cell r="D3058" t="str">
            <v>TE, PVC, SOLDÁVEL, DN 20 MM, INSTALADO EM DRENO DE AR CONDICIONADO - FORNECIMENTO E INSTALAÇÃO. AF_08/2022</v>
          </cell>
          <cell r="E3058" t="str">
            <v>UN</v>
          </cell>
          <cell r="F3058">
            <v>10.06</v>
          </cell>
        </row>
        <row r="3059">
          <cell r="A3059" t="str">
            <v>SINAPI 89869</v>
          </cell>
          <cell r="D3059" t="str">
            <v>TE, PVC, SOLDÁVEL, DN 25MM, INSTALADO EM DRENO DE AR-CONDICIONADO - FORNECIMENTO E INSTALAÇÃO. AF_08/2022</v>
          </cell>
          <cell r="E3059" t="str">
            <v>UN</v>
          </cell>
          <cell r="F3059">
            <v>11</v>
          </cell>
        </row>
        <row r="3060">
          <cell r="A3060" t="str">
            <v>SINAPI 104324</v>
          </cell>
          <cell r="D3060" t="str">
            <v>TE, PVC, SOLDÁVEL, DN 32 MM, INSTALADO EM DRENO DE AR CONDICIONADO - FORNECIMENTO E INSTALAÇÃO. AF_08/2022</v>
          </cell>
          <cell r="E3060" t="str">
            <v>UN</v>
          </cell>
          <cell r="F3060">
            <v>14.89</v>
          </cell>
        </row>
        <row r="3061">
          <cell r="A3061" t="str">
            <v>SINAPI 104315</v>
          </cell>
          <cell r="D3061" t="str">
            <v>TUBO, PVC, SOLDÁVEL, DE 20MM, INSTALADO EM DRENO DE AR CONDICIONADO - FORNECIMENTO E INSTALAÇÃO. AF_08/2022</v>
          </cell>
          <cell r="E3061" t="str">
            <v>M</v>
          </cell>
          <cell r="F3061">
            <v>17.13</v>
          </cell>
        </row>
        <row r="3062">
          <cell r="A3062" t="str">
            <v>SINAPI 89865</v>
          </cell>
          <cell r="D3062" t="str">
            <v>TUBO, PVC, SOLDÁVEL, DE 25MM, INSTALADO EM DRENO DE AR-CONDICIONADO - FORNECIMENTO E INSTALAÇÃO. AF_08/2022</v>
          </cell>
          <cell r="E3062" t="str">
            <v>M</v>
          </cell>
          <cell r="F3062">
            <v>18.350000000000001</v>
          </cell>
        </row>
        <row r="3063">
          <cell r="A3063" t="str">
            <v>SINAPI 104316</v>
          </cell>
          <cell r="D3063" t="str">
            <v>TUBO, PVC, SOLDÁVEL, DE 32MM, INSTALADO EM DRENO DE AR CONDICIONADO - FORNECIMENTO E INSTALAÇÃO. AF_08/2022</v>
          </cell>
          <cell r="E3063" t="str">
            <v>M</v>
          </cell>
          <cell r="F3063">
            <v>24.64</v>
          </cell>
        </row>
        <row r="3064">
          <cell r="A3064" t="str">
            <v>SINAPI 102724</v>
          </cell>
          <cell r="D3064" t="str">
            <v>DRENO BARBACÃ, DN 100 MM, COM MATERIAL DRENANTE. AF_07/2021</v>
          </cell>
          <cell r="E3064" t="str">
            <v>UN</v>
          </cell>
          <cell r="F3064">
            <v>30.22</v>
          </cell>
        </row>
        <row r="3065">
          <cell r="A3065" t="str">
            <v>SINAPI 102726</v>
          </cell>
          <cell r="D3065" t="str">
            <v>DRENO BARBACÃ, DN 50 MM, COM MATERIAL DRENANTE. AF_07/2021</v>
          </cell>
          <cell r="E3065" t="str">
            <v>UN</v>
          </cell>
          <cell r="F3065">
            <v>27.6</v>
          </cell>
        </row>
        <row r="3066">
          <cell r="A3066" t="str">
            <v>SINAPI 102725</v>
          </cell>
          <cell r="D3066" t="str">
            <v>DRENO BARBACÃ, DN 75 MM, COM MATERIAL DRENANTE. AF_07/2021</v>
          </cell>
          <cell r="E3066" t="str">
            <v>UN</v>
          </cell>
          <cell r="F3066">
            <v>29.62</v>
          </cell>
        </row>
        <row r="3067">
          <cell r="A3067" t="str">
            <v>SINAPI 102722</v>
          </cell>
          <cell r="D3067" t="str">
            <v>DRENO EM MURO DE CONTENÇÃO, EXECUTADO NO PÉ DO MURO, COM TUBO DE PEAD CORRUGADO FLEXÍVEL PERFURADO, ENCHIMENTO COM BRITA, ENVOLVIDO COM MANTA GEOTÊXTIL. AF_07/2021</v>
          </cell>
          <cell r="E3067" t="str">
            <v>M</v>
          </cell>
          <cell r="F3067">
            <v>52.6</v>
          </cell>
        </row>
        <row r="3068">
          <cell r="A3068" t="str">
            <v>SINAPI 102721</v>
          </cell>
          <cell r="D3068" t="str">
            <v>DRENO EM MURO DE CONTENÇÃO, EXECUTADO NO PÉ DO MURO, COM TUBO DE PEAD CORRUGADO FLEXÍVEL PERFURADO, ENVOLVIDO COM GEOCOMPOSTO DRENANTE. AF_07/2021</v>
          </cell>
          <cell r="E3068" t="str">
            <v>M</v>
          </cell>
          <cell r="F3068">
            <v>0</v>
          </cell>
        </row>
        <row r="3069">
          <cell r="A3069" t="str">
            <v>SINAPI 102723</v>
          </cell>
          <cell r="D3069" t="str">
            <v>DRENO EM MURO DE CONTENÇÃO, EXECUTADO NO PÉ DO MURO, COM TUBO DE PVC CORRUGADO RÍGIDO PERFURADO, ENCHIMENTO COM BRITA, ENVOLVIDO COM MANTA GEOTÊXTIL. AF_07/2021</v>
          </cell>
          <cell r="E3069" t="str">
            <v>M</v>
          </cell>
          <cell r="F3069">
            <v>108.4</v>
          </cell>
        </row>
        <row r="3070">
          <cell r="A3070" t="str">
            <v>SINAPI 102690</v>
          </cell>
          <cell r="D3070" t="str">
            <v>DRENO ESPINHA DE PEIXE (SEÇÃO (0,40 X 0,40 M), COM TUBO DE PEAD CORRUGADO PERFURADO, DN 100 MM, ENCHIMENTO COM BRITA, ENVOLVIDO COM MANTA GEOTÊXTIL, INCLUSIVE CONEXÕES. AF_07/2021</v>
          </cell>
          <cell r="E3070" t="str">
            <v>M</v>
          </cell>
          <cell r="F3070">
            <v>66.209999999999994</v>
          </cell>
        </row>
        <row r="3071">
          <cell r="A3071" t="str">
            <v>SINAPI 102688</v>
          </cell>
          <cell r="D3071" t="str">
            <v>DRENO ESPINHA DE PEIXE (SEÇÃO 0,40 X 0,40 M), COM TUBO DE PEAD CORRUGADO PERFURADO, DN 100 MM, ENCHIMENTO COM AREIA, INCLUSIVE CONEXÕES. AF_07/2021</v>
          </cell>
          <cell r="E3071" t="str">
            <v>M</v>
          </cell>
          <cell r="F3071">
            <v>53.79</v>
          </cell>
        </row>
        <row r="3072">
          <cell r="A3072" t="str">
            <v>SINAPI 102689</v>
          </cell>
          <cell r="D3072" t="str">
            <v>DRENO ESPINHA DE PEIXE (SEÇÃO 0,40 X 0,40 M), COM TUBO DE PVC CORRUGADO RÍGIDO PERFURADO, DN 100 MM, ENCHIMENTO COM AREIA, INCLUSIVE CONEXÕES. AF_07/2021</v>
          </cell>
          <cell r="E3072" t="str">
            <v>M</v>
          </cell>
          <cell r="F3072">
            <v>110.82</v>
          </cell>
        </row>
        <row r="3073">
          <cell r="A3073" t="str">
            <v>SINAPI 102693</v>
          </cell>
          <cell r="D3073" t="str">
            <v>DRENO ESPINHA DE PEIXE (SEÇÃO 0,40 X 0,40 M), COM TUBO DE PVC CORRUGADO RÍGIDO PERFURADO, DN 100 MM, ENCHIMENTO COM BRITA, ENVOLVIDO COM MANTA GEOTÊXTIL, INCLUSIVE CONEXÕES. AF_07/2021</v>
          </cell>
          <cell r="E3073" t="str">
            <v>M</v>
          </cell>
          <cell r="F3073">
            <v>123.23</v>
          </cell>
        </row>
        <row r="3074">
          <cell r="A3074" t="str">
            <v>SINAPI 102694</v>
          </cell>
          <cell r="D3074" t="str">
            <v>DRENO ESPINHA DE PEIXE (SEÇÃO 0,50 X 0,80 M), COM TUBO DE PEAD CORRUGADO PERFURADO, DN 100 MM, ENCHIMENTO COM AREIA, INCLUSIVE CONEXÕES. AF_07/2021</v>
          </cell>
          <cell r="E3074" t="str">
            <v>M</v>
          </cell>
          <cell r="F3074">
            <v>110.8</v>
          </cell>
        </row>
        <row r="3075">
          <cell r="A3075" t="str">
            <v>SINAPI 102697</v>
          </cell>
          <cell r="D3075" t="str">
            <v>DRENO ESPINHA DE PEIXE (SEÇÃO 0,50 X 0,80 M), COM TUBO DE PEAD CORRUGADO PERFURADO, DN 100 MM, ENCHIMENTO COM BRITA, ENVOLVIDO COM MANTA GEOTÊXTIL, INCLUSIVE CONEXÕES. AF_07/2021</v>
          </cell>
          <cell r="E3075" t="str">
            <v>M</v>
          </cell>
          <cell r="F3075">
            <v>118.66</v>
          </cell>
        </row>
        <row r="3076">
          <cell r="A3076" t="str">
            <v>SINAPI 102696</v>
          </cell>
          <cell r="D3076" t="str">
            <v>DRENO ESPINHA DE PEIXE (SEÇÃO 0,50 X 0,80 M), COM TUBO DE PVC CORRUGADO RÍGIDO PERFURADO, DN 100 MM, ENCHIMENTO COM AREIA, INCLUSIVE CONEXÕES. AF_07/2021</v>
          </cell>
          <cell r="E3076" t="str">
            <v>M</v>
          </cell>
          <cell r="F3076">
            <v>167.84</v>
          </cell>
        </row>
        <row r="3077">
          <cell r="A3077" t="str">
            <v>SINAPI 102703</v>
          </cell>
          <cell r="D3077" t="str">
            <v>DRENO ESPINHA DE PEIXE (SEÇÃO 0,50 X 0,80 M), COM TUBO DE PVC CORRUGADO RÍGIDO PERFURADO, DN 100 MM, ENCHIMENTO COM BRITA, ENVOLVIDO COM MANTA GEOTÊXTIL, INCLUSIVE CONEXÕES. AF_07/2021</v>
          </cell>
          <cell r="E3077" t="str">
            <v>M</v>
          </cell>
          <cell r="F3077">
            <v>175.71</v>
          </cell>
        </row>
        <row r="3078">
          <cell r="A3078" t="str">
            <v>SINAPI 102678</v>
          </cell>
          <cell r="D3078" t="str">
            <v>DRENO PROFUNDO (SEÇÃO 0,50 X 1,50 M), CEGO, ENCHIMENTO DE BRITA, ENVOLVIDO COM MANTA GEOTÊXTIL, COM SELO DE ARGILA. AF_07/2021</v>
          </cell>
          <cell r="E3078" t="str">
            <v>M</v>
          </cell>
          <cell r="F3078">
            <v>150.84</v>
          </cell>
        </row>
        <row r="3079">
          <cell r="A3079" t="str">
            <v>SINAPI 102679</v>
          </cell>
          <cell r="D3079" t="str">
            <v>DRENO PROFUNDO (SEÇÃO 0,50 X 1,50 M), CEGO, ENCHIMENTO DE BRITA, ENVOLVIDO COM MANTA GEOTÊXTIL. AF_07/2021</v>
          </cell>
          <cell r="E3079" t="str">
            <v>M</v>
          </cell>
          <cell r="F3079">
            <v>167.47</v>
          </cell>
        </row>
        <row r="3080">
          <cell r="A3080" t="str">
            <v>SINAPI 102673</v>
          </cell>
          <cell r="D3080" t="str">
            <v>DRENO PROFUNDO (SEÇÃO 0,50 X 1,50 M), COM TUBO DE CONCRETO SIMPLES POROSO, DN 200 MM, ENCHIMENTO COM AREIA, COM SELO DE ARGILA. AF_07/2021</v>
          </cell>
          <cell r="E3080" t="str">
            <v>M</v>
          </cell>
          <cell r="F3080">
            <v>230.62</v>
          </cell>
        </row>
        <row r="3081">
          <cell r="A3081" t="str">
            <v>SINAPI 102677</v>
          </cell>
          <cell r="D3081" t="str">
            <v>DRENO PROFUNDO (SEÇÃO 0,50 X 1,50 M), COM TUBO DE CONCRETO SIMPLES POROSO, DN 200 MM, ENCHIMENTO COM AREIA. AF_07/2021</v>
          </cell>
          <cell r="E3081" t="str">
            <v>M</v>
          </cell>
          <cell r="F3081">
            <v>226.44</v>
          </cell>
        </row>
        <row r="3082">
          <cell r="A3082" t="str">
            <v>SINAPI 102683</v>
          </cell>
          <cell r="D3082" t="str">
            <v>DRENO PROFUNDO (SEÇÃO 0,50 X 1,50 M), COM TUBO DE CONCRETO SIMPLES POROSO, DN 200 MM, ENCHIMENTO COM BRITA, ENVOLVIDO COM MANTA GEOTÊXTIL, COM SELO DE ARGILA. AF_07/2021</v>
          </cell>
          <cell r="E3082" t="str">
            <v>M</v>
          </cell>
          <cell r="F3082">
            <v>219.2</v>
          </cell>
        </row>
        <row r="3083">
          <cell r="A3083" t="str">
            <v>SINAPI 102687</v>
          </cell>
          <cell r="D3083" t="str">
            <v>DRENO PROFUNDO (SEÇÃO 0,50 X 1,50 M), COM TUBO DE CONCRETO SIMPLES POROSO, DN 200 MM, ENCHIMENTO COM BRITA, ENVOLVIDO COM MANTA GEOTÊXTIL. AF_07/2021</v>
          </cell>
          <cell r="E3083" t="str">
            <v>M</v>
          </cell>
          <cell r="F3083">
            <v>230.47</v>
          </cell>
        </row>
        <row r="3084">
          <cell r="A3084" t="str">
            <v>SINAPI 102670</v>
          </cell>
          <cell r="D3084" t="str">
            <v>DRENO PROFUNDO (SEÇÃO 0,50 X 1,50 M), COM TUBO DE PEAD CORRUGADO PERFURADO, DN 100 MM, ENCHIMENTO COM AREIA, COM SELO DE ARGILA. AF_07/2021</v>
          </cell>
          <cell r="E3084" t="str">
            <v>M</v>
          </cell>
          <cell r="F3084">
            <v>157.69</v>
          </cell>
        </row>
        <row r="3085">
          <cell r="A3085" t="str">
            <v>SINAPI 102674</v>
          </cell>
          <cell r="D3085" t="str">
            <v>DRENO PROFUNDO (SEÇÃO 0,50 X 1,50 M), COM TUBO DE PEAD CORRUGADO PERFURADO, DN 100 MM, ENCHIMENTO COM AREIA. AF_07/2021</v>
          </cell>
          <cell r="E3085" t="str">
            <v>M</v>
          </cell>
          <cell r="F3085">
            <v>176.07</v>
          </cell>
        </row>
        <row r="3086">
          <cell r="A3086" t="str">
            <v>SINAPI 102680</v>
          </cell>
          <cell r="D3086" t="str">
            <v>DRENO PROFUNDO (SEÇÃO 0,50 X 1,50 M), COM TUBO DE PEAD CORRUGADO PERFURADO, DN 100 MM, ENCHIMENTO COM BRITA, ENVOLVIDO COM MANTA GEOTÊXTIL, COM SELO DE ARGILA. AF_07/2021</v>
          </cell>
          <cell r="E3086" t="str">
            <v>M</v>
          </cell>
          <cell r="F3086">
            <v>162.29</v>
          </cell>
        </row>
        <row r="3087">
          <cell r="A3087" t="str">
            <v>SINAPI 102684</v>
          </cell>
          <cell r="D3087" t="str">
            <v>DRENO PROFUNDO (SEÇÃO 0,50 X 1,50 M), COM TUBO DE PEAD CORRUGADO PERFURADO, DN 100 MM, ENCHIMENTO COM BRITA, ENVOLVIDO COM MANTA GEOTÊXTIL. AF_07/2021</v>
          </cell>
          <cell r="E3087" t="str">
            <v>M</v>
          </cell>
          <cell r="F3087">
            <v>178.92</v>
          </cell>
        </row>
        <row r="3088">
          <cell r="A3088" t="str">
            <v>SINAPI 102672</v>
          </cell>
          <cell r="D3088" t="str">
            <v>DRENO PROFUNDO (SEÇÃO 0,50 X 1,50 M), COM TUBO DE PVC CORRUGADO RÍGIDO PERFURADO, DN 100 MM, ENCHIMENTO COM AREIA, COM SELO DE ARGILA. AF_07/2021</v>
          </cell>
          <cell r="E3088" t="str">
            <v>M</v>
          </cell>
          <cell r="F3088">
            <v>231.73</v>
          </cell>
        </row>
        <row r="3089">
          <cell r="A3089" t="str">
            <v>SINAPI 102676</v>
          </cell>
          <cell r="D3089" t="str">
            <v>DRENO PROFUNDO (SEÇÃO 0,50 X 1,50 M), COM TUBO DE PVC CORRUGADO RÍGIDO PERFURADO, DN 100 MM, ENCHIMENTO COM AREIA. AF_07/2021</v>
          </cell>
          <cell r="E3089" t="str">
            <v>M</v>
          </cell>
          <cell r="F3089">
            <v>239.82</v>
          </cell>
        </row>
        <row r="3090">
          <cell r="A3090" t="str">
            <v>SINAPI 102681</v>
          </cell>
          <cell r="D3090" t="str">
            <v>DRENO PROFUNDO (SEÇÃO 0,50 X 1,50 M), COM TUBO DE PVC CORRUGADO RÍGIDO PERFURADO, DN 100 MM, ENCHIMENTO COM BRITA, ENVOLVIDO COM MANTA GEOTÊXTIL, COM SELO DE ARGILA. AF_07/2021</v>
          </cell>
          <cell r="E3090" t="str">
            <v>M</v>
          </cell>
          <cell r="F3090">
            <v>226.04</v>
          </cell>
        </row>
        <row r="3091">
          <cell r="A3091" t="str">
            <v>SINAPI 102685</v>
          </cell>
          <cell r="D3091" t="str">
            <v>DRENO PROFUNDO (SEÇÃO 0,50 X 1,50 M), COM TUBO DE PVC CORRUGADO RÍGIDO PERFURADO, DN 100 MM, ENCHIMENTO COM BRITA, ENVOLVIDO COM MANTA GEOTÊXTIL. AF_07/2021</v>
          </cell>
          <cell r="E3091" t="str">
            <v>M</v>
          </cell>
          <cell r="F3091">
            <v>242.66</v>
          </cell>
        </row>
        <row r="3092">
          <cell r="A3092" t="str">
            <v>SINAPI 102664</v>
          </cell>
          <cell r="D3092" t="str">
            <v>DRENO SUBSUPERFICIAL (SEÇÃO 0,40 X 0,40 M), CEGO, ENCHIMENTO DE BRITA, ENVOLVIDO COM MANTA GEOTÊXTIL. AF_07/2021</v>
          </cell>
          <cell r="E3092" t="str">
            <v>M</v>
          </cell>
          <cell r="F3092">
            <v>49.75</v>
          </cell>
        </row>
        <row r="3093">
          <cell r="A3093" t="str">
            <v>SINAPI 102665</v>
          </cell>
          <cell r="D3093" t="str">
            <v>DRENO SUBSUPERFICIAL (SEÇÃO 0,40 X 0,40 M), CEGO, ENCHIMENTO DE BRITA. AF_07/2021</v>
          </cell>
          <cell r="E3093" t="str">
            <v>M</v>
          </cell>
          <cell r="F3093">
            <v>29.61</v>
          </cell>
        </row>
        <row r="3094">
          <cell r="A3094" t="str">
            <v>SINAPI 102663</v>
          </cell>
          <cell r="D3094" t="str">
            <v>DRENO SUBSUPERFICIAL (SEÇÃO 0,40 X 0,40 M), COM TUBO DE CONCRETO SIMPLES POROSO, DN 200 MM, ENCHIMENTO COM AREIA. AF_07/2021</v>
          </cell>
          <cell r="E3094" t="str">
            <v>M</v>
          </cell>
          <cell r="F3094">
            <v>90.86</v>
          </cell>
        </row>
        <row r="3095">
          <cell r="A3095" t="str">
            <v>SINAPI 102669</v>
          </cell>
          <cell r="D3095" t="str">
            <v>DRENO SUBSUPERFICIAL (SEÇÃO 0,40 X 0,40 M), COM TUBO DE CONCRETO SIMPLES POROSO, DN 200 MM, ENCHIMENTO COM BRITA, ENVOLVIDO COM MANTA GEOTÊXTIL. AF_07/2021</v>
          </cell>
          <cell r="E3095" t="str">
            <v>M</v>
          </cell>
          <cell r="F3095">
            <v>104.48</v>
          </cell>
        </row>
        <row r="3096">
          <cell r="A3096" t="str">
            <v>SINAPI 102661</v>
          </cell>
          <cell r="D3096" t="str">
            <v>DRENO SUBSUPERFICIAL (SEÇÃO 0,40 X 0,40 M), COM TUBO DE PEAD CORRUGADO PERFURADO, DN 100 MM, ENCHIMENTO COM AREIA. AF_07/2021</v>
          </cell>
          <cell r="E3096" t="str">
            <v>M</v>
          </cell>
          <cell r="F3096">
            <v>47.4</v>
          </cell>
        </row>
        <row r="3097">
          <cell r="A3097" t="str">
            <v>SINAPI 102666</v>
          </cell>
          <cell r="D3097" t="str">
            <v>DRENO SUBSUPERFICIAL (SEÇÃO 0,40 X 0,40 M), COM TUBO DE PEAD CORRUGADO PERFURADO, DN 100 MM, ENCHIMENTO COM BRITA, ENVOLVIDO COM MANTA GEOTÊXTIL. AF_07/2021</v>
          </cell>
          <cell r="E3097" t="str">
            <v>M</v>
          </cell>
          <cell r="F3097">
            <v>59.81</v>
          </cell>
        </row>
        <row r="3098">
          <cell r="A3098" t="str">
            <v>SINAPI 102662</v>
          </cell>
          <cell r="D3098" t="str">
            <v>DRENO SUBSUPERFICIAL (SEÇÃO 0,40 X 0,40 M), COM TUBO DE PVC CORRUGADO RÍGIDO PERFURADO, DN 100 MM, ENCHIMENTO COM AREIA. AF_07/2021</v>
          </cell>
          <cell r="E3098" t="str">
            <v>M</v>
          </cell>
          <cell r="F3098">
            <v>107.11</v>
          </cell>
        </row>
        <row r="3099">
          <cell r="A3099" t="str">
            <v>SINAPI 102668</v>
          </cell>
          <cell r="D3099" t="str">
            <v>DRENO SUBSUPERFICIAL (SEÇÃO 0,40 X 0,40 M), COM TUBO DE PVC CORRUGADO RÍGIDO PERFURADO, DN 100 MM, ENCHIMENTO COM BRITA, ENVOLVIDO COM MANTA GEOTÊXTIL. AF_07/2021</v>
          </cell>
          <cell r="E3099" t="str">
            <v>M</v>
          </cell>
          <cell r="F3099">
            <v>119.53</v>
          </cell>
        </row>
        <row r="3100">
          <cell r="A3100" t="str">
            <v>SINAPI 102718</v>
          </cell>
          <cell r="D3100" t="str">
            <v>ENCHIMENTO DE AREIA PARA DRENO, LANÇAMENTO MANUAL. AF_07/2021</v>
          </cell>
          <cell r="E3100" t="str">
            <v>M3</v>
          </cell>
          <cell r="F3100">
            <v>227.23</v>
          </cell>
        </row>
        <row r="3101">
          <cell r="A3101" t="str">
            <v>SINAPI 102716</v>
          </cell>
          <cell r="D3101" t="str">
            <v>ENCHIMENTO DE AREIA PARA DRENO, LANÇAMENTO MECANIZADO. AF_07/2021</v>
          </cell>
          <cell r="E3101" t="str">
            <v>M3</v>
          </cell>
          <cell r="F3101">
            <v>218.26</v>
          </cell>
        </row>
        <row r="3102">
          <cell r="A3102" t="str">
            <v>SINAPI 102719</v>
          </cell>
          <cell r="D3102" t="str">
            <v>ENCHIMENTO DE BRITA PARA DRENO, LANÇAMENTO MANUAL. AF_07/2021</v>
          </cell>
          <cell r="E3102" t="str">
            <v>M3</v>
          </cell>
          <cell r="F3102">
            <v>176.46</v>
          </cell>
        </row>
        <row r="3103">
          <cell r="A3103" t="str">
            <v>SINAPI 102717</v>
          </cell>
          <cell r="D3103" t="str">
            <v>ENCHIMENTO DE BRITA PARA DRENO, LANÇAMENTO MECANIZADO. AF_07/2021</v>
          </cell>
          <cell r="E3103" t="str">
            <v>M3</v>
          </cell>
          <cell r="F3103">
            <v>167.49</v>
          </cell>
        </row>
        <row r="3104">
          <cell r="A3104" t="str">
            <v>SINAPI 102720</v>
          </cell>
          <cell r="D3104" t="str">
            <v>GEOCOMPOSTO DRENANTE, INSTALADO EM MURO DE CONTENÇÃO - EXCLUSIVE DRENO NO PÉ DO MURO. AF_07/2021</v>
          </cell>
          <cell r="E3104" t="str">
            <v>M2</v>
          </cell>
          <cell r="F3104">
            <v>0</v>
          </cell>
        </row>
        <row r="3105">
          <cell r="A3105" t="str">
            <v>SINAPI 102713</v>
          </cell>
          <cell r="D3105" t="str">
            <v>GEOTÊXTIL NÃO TECIDO 100% POLIÉSTER, RESISTÊNCIA A TRAÇÃO DE 14 KN/M (RT - 14), INSTALADO EM DRENO - FORNECIMENTO E INSTALAÇÃO. AF_07/2021</v>
          </cell>
          <cell r="E3105" t="str">
            <v>M2</v>
          </cell>
          <cell r="F3105">
            <v>10.81</v>
          </cell>
        </row>
        <row r="3106">
          <cell r="A3106" t="str">
            <v>SINAPI 102715</v>
          </cell>
          <cell r="D3106" t="str">
            <v>GEOTÊXTIL NÃO TECIDO 100% POLIÉSTER, RESISTÊNCIA A TRAÇÃO DE 26 KN/M (RT - 26), INSTALADO EM DRENO - FORNECIMENTO E INSTALAÇÃO. AF_07/2021</v>
          </cell>
          <cell r="E3106" t="str">
            <v>M2</v>
          </cell>
          <cell r="F3106">
            <v>21.32</v>
          </cell>
        </row>
        <row r="3107">
          <cell r="A3107" t="str">
            <v>SINAPI 103653</v>
          </cell>
          <cell r="D3107" t="str">
            <v>GEOTÊXTIL NÃO TECIDO 100% POLIÉSTER, RESISTÊNCIA A TRAÇÃO DE 31 KN/M (RT-31), INSTALADO EM DRENO - FORNECIMENTO E INSTALAÇÃO. AF_07/2021</v>
          </cell>
          <cell r="E3107" t="str">
            <v>M2</v>
          </cell>
          <cell r="F3107">
            <v>25.45</v>
          </cell>
        </row>
        <row r="3108">
          <cell r="A3108" t="str">
            <v>SINAPI 102712</v>
          </cell>
          <cell r="D3108" t="str">
            <v>GEOTÊXTIL NÃO TECIDO 100% POLIÉSTER, RESISTÊNCIA A TRAÇÃO DE 9 KN/M (RT - 9), INSTALADO EM DRENO - FORNECIMENTO E INSTALAÇÃO. AF_07/2021</v>
          </cell>
          <cell r="E3108" t="str">
            <v>M2</v>
          </cell>
          <cell r="F3108">
            <v>7.9</v>
          </cell>
        </row>
        <row r="3109">
          <cell r="A3109" t="str">
            <v>SINAPI 102711</v>
          </cell>
          <cell r="D3109" t="str">
            <v>JUNÇÃO DUPLA DE PVC, SÉRIE NORMAL, PARA ESGOTO PREDIAL, DN 100 X 100 X 100 MM, INSTALADA EM DRENO - FORNECIMENTO E INSTALAÇÃO. AF_07/2021</v>
          </cell>
          <cell r="E3109" t="str">
            <v>UN</v>
          </cell>
          <cell r="F3109">
            <v>82.59</v>
          </cell>
        </row>
        <row r="3110">
          <cell r="A3110" t="str">
            <v>SINAPI 102710</v>
          </cell>
          <cell r="D3110" t="str">
            <v>JUNÇÃO SIMPLES DE PVC, 45 GRAUS, SÉRIE NORMAL, PARA ESGOTO PREDIAL, DN 100 MM, INSTALADA EM DRENO - FORNECIMENTO E INSTALAÇÃO. AF_07/2021</v>
          </cell>
          <cell r="E3110" t="str">
            <v>UN</v>
          </cell>
          <cell r="F3110">
            <v>63.23</v>
          </cell>
        </row>
        <row r="3111">
          <cell r="A3111" t="str">
            <v>SINAPI 102709</v>
          </cell>
          <cell r="D3111" t="str">
            <v>LUVA DE PEAD, DN 100 MM, INSTALADA EM DRENO - FORNECIMENTO E INSTALAÇÃO. AF_07/2021</v>
          </cell>
          <cell r="E3111" t="str">
            <v>UN</v>
          </cell>
          <cell r="F3111">
            <v>0</v>
          </cell>
        </row>
        <row r="3112">
          <cell r="A3112" t="str">
            <v>SINAPI 102708</v>
          </cell>
          <cell r="D3112" t="str">
            <v>LUVA DE PVC, SÉRIE NORMAL, PARA ESGOTO PREDIAL, DN 100 MM, INSTALADA EM DRENO - FORNECIMENTO E INSTALAÇÃO. AF_07/2021</v>
          </cell>
          <cell r="E3112" t="str">
            <v>UN</v>
          </cell>
          <cell r="F3112">
            <v>25.7</v>
          </cell>
        </row>
        <row r="3113">
          <cell r="A3113" t="str">
            <v>SINAPI 102707</v>
          </cell>
          <cell r="D3113" t="str">
            <v>TUBO DE CONCRETO SIMPLES POROSO, DN 200 MM, PARA DRENO - FORNECIMENTO E ASSENTAMENTO. AF_07/2021</v>
          </cell>
          <cell r="E3113" t="str">
            <v>M</v>
          </cell>
          <cell r="F3113">
            <v>60.26</v>
          </cell>
        </row>
        <row r="3114">
          <cell r="A3114" t="str">
            <v>SINAPI 102704</v>
          </cell>
          <cell r="D3114" t="str">
            <v>TUBO DE PEAD CORRUGADO PERFURADO, DN 100 MM, PARA DRENO - FORNECIMENTO E ASSENTAMENTO. AF_07/2021</v>
          </cell>
          <cell r="E3114" t="str">
            <v>M</v>
          </cell>
          <cell r="F3114">
            <v>11.06</v>
          </cell>
        </row>
        <row r="3115">
          <cell r="A3115" t="str">
            <v>SINAPI 102705</v>
          </cell>
          <cell r="D3115" t="str">
            <v>TUBO DE PVC CORRUGADO RÍGIDO PERFURADO, DN 100 MM, PARA DRENO - FORNECIMENTO E ASSENTAMENTO. AF_07/2021</v>
          </cell>
          <cell r="E3115" t="str">
            <v>M</v>
          </cell>
          <cell r="F3115">
            <v>66.86</v>
          </cell>
        </row>
        <row r="3116">
          <cell r="A3116" t="str">
            <v>SINAPI 98333</v>
          </cell>
          <cell r="D3116" t="str">
            <v>FABRICAÇÃO DE CURVA, REDUÇÃO OU TÊ PARA DUTO PARA AR CONDICIONADO EM CHAPA GALVANIZADA BITOLA 22. AF_03/2024</v>
          </cell>
          <cell r="E3116" t="str">
            <v>M2</v>
          </cell>
          <cell r="F3116">
            <v>0</v>
          </cell>
        </row>
        <row r="3117">
          <cell r="A3117" t="str">
            <v>SINAPI 98332</v>
          </cell>
          <cell r="D3117" t="str">
            <v>FABRICAÇÃO DE CURVA, REDUÇÃO OU TÊ PARA DUTO PARA AR CONDICIONADO EM CHAPA GALVANIZADA BITOLA 24. AF_03/2024</v>
          </cell>
          <cell r="E3117" t="str">
            <v>M2</v>
          </cell>
          <cell r="F3117">
            <v>0</v>
          </cell>
        </row>
        <row r="3118">
          <cell r="A3118" t="str">
            <v>SINAPI 98331</v>
          </cell>
          <cell r="D3118" t="str">
            <v>FABRICAÇÃO DE CURVA, REDUÇÃO OU TÊ PARA DUTO PARA AR CONDICIONADO EM CHAPA GALVANIZADA BITOLA 26. AF_03/2024</v>
          </cell>
          <cell r="E3118" t="str">
            <v>M2</v>
          </cell>
          <cell r="F3118">
            <v>0</v>
          </cell>
        </row>
        <row r="3119">
          <cell r="A3119" t="str">
            <v>SINAPI 98327</v>
          </cell>
          <cell r="D3119" t="str">
            <v>FABRICAÇÃO DE DUTO RETANGULAR PARA AR CONDICIONADO (TRECHO RETO) EM CHAPA GALVANIZADA BITOLA 22. AF_03/2024</v>
          </cell>
          <cell r="E3119" t="str">
            <v>M2</v>
          </cell>
          <cell r="F3119">
            <v>0</v>
          </cell>
        </row>
        <row r="3120">
          <cell r="A3120" t="str">
            <v>SINAPI 98326</v>
          </cell>
          <cell r="D3120" t="str">
            <v>FABRICAÇÃO DE DUTO RETANGULAR PARA AR CONDICIONADO (TRECHO RETO) EM CHAPA GALVANIZADA BITOLA 24. AF_03/2024</v>
          </cell>
          <cell r="E3120" t="str">
            <v>M2</v>
          </cell>
          <cell r="F3120">
            <v>0</v>
          </cell>
        </row>
        <row r="3121">
          <cell r="A3121" t="str">
            <v>SINAPI 98325</v>
          </cell>
          <cell r="D3121" t="str">
            <v>FABRICAÇÃO DE DUTO RETANGULAR PARA AR CONDICIONADO (TRECHO RETO) EM CHAPA GALVANIZADA BITOLA 26. AF_03/2024</v>
          </cell>
          <cell r="E3121" t="str">
            <v>M2</v>
          </cell>
          <cell r="F3121">
            <v>0</v>
          </cell>
        </row>
        <row r="3122">
          <cell r="A3122" t="str">
            <v>SINAPI 98370</v>
          </cell>
          <cell r="D3122" t="str">
            <v>FABRICAÇÃO DE DUTO RETANGULAR PARA AR CONDICIONADO EM PAINEL PRÉ-ISOLADO. AF_03/2024</v>
          </cell>
          <cell r="E3122" t="str">
            <v>M2</v>
          </cell>
          <cell r="F3122">
            <v>0</v>
          </cell>
        </row>
        <row r="3123">
          <cell r="A3123" t="str">
            <v>SINAPI 98389</v>
          </cell>
          <cell r="D3123" t="str">
            <v>INSTALAÇÃO DE COLARINHO DE AÇO GALVANIZADO DN 109 MM (4") PARA DUTO FLEXÍVEL CIRCULAR PARA AR CONDICIONADO. AF_03/2024</v>
          </cell>
          <cell r="E3123" t="str">
            <v>UN</v>
          </cell>
          <cell r="F3123">
            <v>0</v>
          </cell>
        </row>
        <row r="3124">
          <cell r="A3124" t="str">
            <v>SINAPI 98390</v>
          </cell>
          <cell r="D3124" t="str">
            <v>INSTALAÇÃO DE COLARINHO DE AÇO GALVANIZADO DN 131 MM (5") PARA DUTO FLEXÍVEL CIRCULAR PARA AR CONDICIONADO. AF_03/2024</v>
          </cell>
          <cell r="E3124" t="str">
            <v>UN</v>
          </cell>
          <cell r="F3124">
            <v>0</v>
          </cell>
        </row>
        <row r="3125">
          <cell r="A3125" t="str">
            <v>SINAPI 98391</v>
          </cell>
          <cell r="D3125" t="str">
            <v>INSTALAÇÃO DE COLARINHO DE AÇO GALVANIZADO DN 161 MM (6") PARA DUTO FLEXÍVEL CIRCULAR PARA AR CONDICIONADO. AF_03/2024</v>
          </cell>
          <cell r="E3125" t="str">
            <v>UN</v>
          </cell>
          <cell r="F3125">
            <v>0</v>
          </cell>
        </row>
        <row r="3126">
          <cell r="A3126" t="str">
            <v>SINAPI 98392</v>
          </cell>
          <cell r="D3126" t="str">
            <v>INSTALAÇÃO DE COLARINHO DE AÇO GALVANIZADO DN 185 MM (7") PARA DUTO FLEXÍVEL CIRCULAR PARA AR CONDICIONADO. AF_03/2024</v>
          </cell>
          <cell r="E3126" t="str">
            <v>UN</v>
          </cell>
          <cell r="F3126">
            <v>0</v>
          </cell>
        </row>
        <row r="3127">
          <cell r="A3127" t="str">
            <v>SINAPI 98393</v>
          </cell>
          <cell r="D3127" t="str">
            <v>INSTALAÇÃO DE COLARINHO DE AÇO GALVANIZADO DN 209 MM (8") PARA DUTO FLEXÍVEL CIRCULAR PARA AR CONDICIONADO. AF_03/2024</v>
          </cell>
          <cell r="E3127" t="str">
            <v>UN</v>
          </cell>
          <cell r="F3127">
            <v>0</v>
          </cell>
        </row>
        <row r="3128">
          <cell r="A3128" t="str">
            <v>SINAPI 98394</v>
          </cell>
          <cell r="D3128" t="str">
            <v>INSTALAÇÃO DE COLARINHO DE AÇO GALVANIZADO DN 263 MM (10") PARA DUTO FLEXÍVEL CIRCULAR PARA AR CONDICIONADO. AF_03/2024</v>
          </cell>
          <cell r="E3128" t="str">
            <v>UN</v>
          </cell>
          <cell r="F3128">
            <v>0</v>
          </cell>
        </row>
        <row r="3129">
          <cell r="A3129" t="str">
            <v>SINAPI 98395</v>
          </cell>
          <cell r="D3129" t="str">
            <v>INSTALAÇÃO DE COLARINHO DE AÇO GALVANIZADO DN 314 MM (12") PARA DUTO FLEXÍVEL CIRCULAR PARA AR CONDICIONADO. AF_03/2024</v>
          </cell>
          <cell r="E3129" t="str">
            <v>UN</v>
          </cell>
          <cell r="F3129">
            <v>0</v>
          </cell>
        </row>
        <row r="3130">
          <cell r="A3130" t="str">
            <v>SINAPI 98396</v>
          </cell>
          <cell r="D3130" t="str">
            <v>INSTALAÇÃO DE COLARINHO DE AÇO GALVANIZADO DN 364 MM (14") PARA DUTO FLEXÍVEL CIRCULAR PARA AR CONDICIONADO. AF_03/2024</v>
          </cell>
          <cell r="E3130" t="str">
            <v>UN</v>
          </cell>
          <cell r="F3130">
            <v>0</v>
          </cell>
        </row>
        <row r="3131">
          <cell r="A3131" t="str">
            <v>SINAPI 98369</v>
          </cell>
          <cell r="D3131" t="str">
            <v>INSTALAÇÃO DE CURVA, REDUÇÃO OU TÊ DE DUTO PARA AR CONDICIONADO EM CHAPA GALVANIZADA BITOLA 22 - COM ISOLAMENTO DE MANTA FIXADA NA CHAPA COM CLAVO, INCLUSO FABRICAÇÃO. AF_03/2024</v>
          </cell>
          <cell r="E3131" t="str">
            <v>M2</v>
          </cell>
          <cell r="F3131">
            <v>0</v>
          </cell>
        </row>
        <row r="3132">
          <cell r="A3132" t="str">
            <v>SINAPI 98360</v>
          </cell>
          <cell r="D3132" t="str">
            <v>INSTALAÇÃO DE CURVA, REDUÇÃO OU TÊ DE DUTO PARA AR CONDICIONADO EM CHAPA GALVANIZADA BITOLA 22 - COM ISOLAMENTO DE MANTA FIXADA NA CHAPA COM FITA PLÁSTICA, INCLUSO FABRICAÇÃO. AF_03/2024</v>
          </cell>
          <cell r="E3132" t="str">
            <v>M2</v>
          </cell>
          <cell r="F3132">
            <v>0</v>
          </cell>
        </row>
        <row r="3133">
          <cell r="A3133" t="str">
            <v>SINAPI 98368</v>
          </cell>
          <cell r="D3133" t="str">
            <v>INSTALAÇÃO DE CURVA, REDUÇÃO OU TÊ DE DUTO PARA AR CONDICIONADO EM CHAPA GALVANIZADA BITOLA 24 - COM ISOLAMENTO DE MANTA FIXADA NA CHAPA COM CLAVO, INCLUSO FABRICAÇÃO. AF_03/2024</v>
          </cell>
          <cell r="E3133" t="str">
            <v>M2</v>
          </cell>
          <cell r="F3133">
            <v>0</v>
          </cell>
        </row>
        <row r="3134">
          <cell r="A3134" t="str">
            <v>SINAPI 98359</v>
          </cell>
          <cell r="D3134" t="str">
            <v>INSTALAÇÃO DE CURVA, REDUÇÃO OU TÊ DE DUTO PARA AR CONDICIONADO EM CHAPA GALVANIZADA BITOLA 24 - COM ISOLAMENTO DE MANTA FIXADA NA CHAPA COM FITA PLÁSTICA, INCLUSO FABRICAÇÃO. AF_03/2024</v>
          </cell>
          <cell r="E3134" t="str">
            <v>M2</v>
          </cell>
          <cell r="F3134">
            <v>0</v>
          </cell>
        </row>
        <row r="3135">
          <cell r="A3135" t="str">
            <v>SINAPI 98367</v>
          </cell>
          <cell r="D3135" t="str">
            <v>INSTALAÇÃO DE CURVA, REDUÇÃO OU TÊ DE DUTO PARA AR CONDICIONADO EM CHAPA GALVANIZADA BITOLA 26 - COM ISOLAMENTO DE MANTA FIXADA NA CHAPA COM CLAVO, INCLUSO FABRICAÇÃO. AF_03/2024</v>
          </cell>
          <cell r="E3135" t="str">
            <v>M2</v>
          </cell>
          <cell r="F3135">
            <v>0</v>
          </cell>
        </row>
        <row r="3136">
          <cell r="A3136" t="str">
            <v>SINAPI 98358</v>
          </cell>
          <cell r="D3136" t="str">
            <v>INSTALAÇÃO DE CURVA, REDUÇÃO OU TÊ DE DUTO PARA AR CONDICIONADO EM CHAPA GALVANIZADA BITOLA 26 - COM ISOLAMENTO DE MANTA FIXADA NA CHAPA COM FITA PLÁSTICA, INCLUSO FABRICAÇÃO. AF_03/2024</v>
          </cell>
          <cell r="E3136" t="str">
            <v>M2</v>
          </cell>
          <cell r="F3136">
            <v>0</v>
          </cell>
        </row>
        <row r="3137">
          <cell r="A3137" t="str">
            <v>SINAPI 98352</v>
          </cell>
          <cell r="D3137" t="str">
            <v>INSTALAÇÃO DE CURVA, REDUÇÃO OU TÊ PARA DUTO PARA AR CONDICIONADO EM CHAPA GALVANIZADA BITOLA 22 - COM ISOLAMENTO DE MANTA COLADA NA CHAPA, INCLUSO FABRICAÇÃO. AF_03/2024</v>
          </cell>
          <cell r="E3137" t="str">
            <v>M2</v>
          </cell>
          <cell r="F3137">
            <v>0</v>
          </cell>
        </row>
        <row r="3138">
          <cell r="A3138" t="str">
            <v>SINAPI 98343</v>
          </cell>
          <cell r="D3138" t="str">
            <v>INSTALAÇÃO DE CURVA, REDUÇÃO OU TÊ PARA DUTO PARA AR CONDICIONADO EM CHAPA GALVANIZADA BITOLA 22 - SEM ISOLAMENTO, INCLUSO FABRICAÇÃO. AF_03/2024</v>
          </cell>
          <cell r="E3138" t="str">
            <v>M2</v>
          </cell>
          <cell r="F3138">
            <v>0</v>
          </cell>
        </row>
        <row r="3139">
          <cell r="A3139" t="str">
            <v>SINAPI 98351</v>
          </cell>
          <cell r="D3139" t="str">
            <v>INSTALAÇÃO DE CURVA, REDUÇÃO OU TÊ PARA DUTO PARA AR CONDICIONADO EM CHAPA GALVANIZADA BITOLA 24 - COM ISOLAMENTO DE MANTA COLADA NA CHAPA, INCLUSO FABRICAÇÃO. AF_03/2024</v>
          </cell>
          <cell r="E3139" t="str">
            <v>M2</v>
          </cell>
          <cell r="F3139">
            <v>0</v>
          </cell>
        </row>
        <row r="3140">
          <cell r="A3140" t="str">
            <v>SINAPI 98342</v>
          </cell>
          <cell r="D3140" t="str">
            <v>INSTALAÇÃO DE CURVA, REDUÇÃO OU TÊ PARA DUTO PARA AR CONDICIONADO EM CHAPA GALVANIZADA BITOLA 24 - SEM ISOLAMENTO, INCLUSO FABRICAÇÃO. AF_03/2024</v>
          </cell>
          <cell r="E3140" t="str">
            <v>M2</v>
          </cell>
          <cell r="F3140">
            <v>0</v>
          </cell>
        </row>
        <row r="3141">
          <cell r="A3141" t="str">
            <v>SINAPI 98350</v>
          </cell>
          <cell r="D3141" t="str">
            <v>INSTALAÇÃO DE CURVA, REDUÇÃO OU TÊ PARA DUTO PARA AR CONDICIONADO EM CHAPA GALVANIZADA BITOLA 26 - COM ISOLAMENTO DE MANTA COLADA NA CHAPA, INCLUSO FABRICAÇÃO. AF_03/2024</v>
          </cell>
          <cell r="E3141" t="str">
            <v>M2</v>
          </cell>
          <cell r="F3141">
            <v>0</v>
          </cell>
        </row>
        <row r="3142">
          <cell r="A3142" t="str">
            <v>SINAPI 98341</v>
          </cell>
          <cell r="D3142" t="str">
            <v>INSTALAÇÃO DE CURVA, REDUÇÃO OU TÊ PARA DUTO PARA AR CONDICIONADO EM CHAPA GALVANIZADA BITOLA 26 - SEM ISOLAMENTO, INCLUSO FABRICAÇÃO. AF_03/2024</v>
          </cell>
          <cell r="E3142" t="str">
            <v>M2</v>
          </cell>
          <cell r="F3142">
            <v>0</v>
          </cell>
        </row>
        <row r="3143">
          <cell r="A3143" t="str">
            <v>SINAPI 98381</v>
          </cell>
          <cell r="D3143" t="str">
            <v>INSTALAÇÃO DE DUTO FLEXÍVEL CIRCULAR PARA AR CONDICIONADO EM ALUMÍNIO ISOLADO - DN 109 MM (4"). AF_03/2024</v>
          </cell>
          <cell r="E3143" t="str">
            <v>M</v>
          </cell>
          <cell r="F3143">
            <v>0</v>
          </cell>
        </row>
        <row r="3144">
          <cell r="A3144" t="str">
            <v>SINAPI 98382</v>
          </cell>
          <cell r="D3144" t="str">
            <v>INSTALAÇÃO DE DUTO FLEXÍVEL CIRCULAR PARA AR CONDICIONADO EM ALUMÍNIO ISOLADO - DN 131 MM (5"). AF_03/2024</v>
          </cell>
          <cell r="E3144" t="str">
            <v>M</v>
          </cell>
          <cell r="F3144">
            <v>0</v>
          </cell>
        </row>
        <row r="3145">
          <cell r="A3145" t="str">
            <v>SINAPI 98383</v>
          </cell>
          <cell r="D3145" t="str">
            <v>INSTALAÇÃO DE DUTO FLEXÍVEL CIRCULAR PARA AR CONDICIONADO EM ALUMÍNIO ISOLADO - DN 161 MM (6"). AF_03/2024</v>
          </cell>
          <cell r="E3145" t="str">
            <v>M</v>
          </cell>
          <cell r="F3145">
            <v>0</v>
          </cell>
        </row>
        <row r="3146">
          <cell r="A3146" t="str">
            <v>SINAPI 98384</v>
          </cell>
          <cell r="D3146" t="str">
            <v>INSTALAÇÃO DE DUTO FLEXÍVEL CIRCULAR PARA AR CONDICIONADO EM ALUMÍNIO ISOLADO - DN 185 MM (7"). AF_03/2024</v>
          </cell>
          <cell r="E3146" t="str">
            <v>M</v>
          </cell>
          <cell r="F3146">
            <v>0</v>
          </cell>
        </row>
        <row r="3147">
          <cell r="A3147" t="str">
            <v>SINAPI 98385</v>
          </cell>
          <cell r="D3147" t="str">
            <v>INSTALAÇÃO DE DUTO FLEXÍVEL CIRCULAR PARA AR CONDICIONADO EM ALUMÍNIO ISOLADO - DN 209 MM (8"). AF_03/2024</v>
          </cell>
          <cell r="E3147" t="str">
            <v>M</v>
          </cell>
          <cell r="F3147">
            <v>0</v>
          </cell>
        </row>
        <row r="3148">
          <cell r="A3148" t="str">
            <v>SINAPI 98386</v>
          </cell>
          <cell r="D3148" t="str">
            <v>INSTALAÇÃO DE DUTO FLEXÍVEL CIRCULAR PARA AR CONDICIONADO EM ALUMÍNIO ISOLADO - DN 263 MM (10"). AF_03/2024</v>
          </cell>
          <cell r="E3148" t="str">
            <v>M</v>
          </cell>
          <cell r="F3148">
            <v>0</v>
          </cell>
        </row>
        <row r="3149">
          <cell r="A3149" t="str">
            <v>SINAPI 98387</v>
          </cell>
          <cell r="D3149" t="str">
            <v>INSTALAÇÃO DE DUTO FLEXÍVEL CIRCULAR PARA AR CONDICIONADO EM ALUMÍNIO ISOLADO - DN 314 MM (12"). AF_03/2024</v>
          </cell>
          <cell r="E3149" t="str">
            <v>M</v>
          </cell>
          <cell r="F3149">
            <v>0</v>
          </cell>
        </row>
        <row r="3150">
          <cell r="A3150" t="str">
            <v>SINAPI 98388</v>
          </cell>
          <cell r="D3150" t="str">
            <v>INSTALAÇÃO DE DUTO FLEXÍVEL CIRCULAR PARA AR CONDICIONADO EM ALUMÍNIO ISOLADO - DN 364 MM (14"). AF_03/2024</v>
          </cell>
          <cell r="E3150" t="str">
            <v>M</v>
          </cell>
          <cell r="F3150">
            <v>0</v>
          </cell>
        </row>
        <row r="3151">
          <cell r="A3151" t="str">
            <v>SINAPI 98346</v>
          </cell>
          <cell r="D3151" t="str">
            <v>INSTALAÇÃO DE DUTO RETANGULAR PARA AR CONDICIONADO (TRECHO RETO) EM CHAPA GALVANIZADA BITOLA 22 - COM ISOLAMENTO DE MANTA COLADA NA CHAPA, INCLUSO FABRICAÇÃO. AF_03/2024</v>
          </cell>
          <cell r="E3151" t="str">
            <v>M2</v>
          </cell>
          <cell r="F3151">
            <v>0</v>
          </cell>
        </row>
        <row r="3152">
          <cell r="A3152" t="str">
            <v>SINAPI 98363</v>
          </cell>
          <cell r="D3152" t="str">
            <v>INSTALAÇÃO DE DUTO RETANGULAR PARA AR CONDICIONADO (TRECHO RETO) EM CHAPA GALVANIZADA BITOLA 22 - COM ISOLAMENTO DE MANTA FIXADA NA CHAPA COM CLAVO, INCLUSO FABRICAÇÃO. AF_03/2024</v>
          </cell>
          <cell r="E3152" t="str">
            <v>M2</v>
          </cell>
          <cell r="F3152">
            <v>0</v>
          </cell>
        </row>
        <row r="3153">
          <cell r="A3153" t="str">
            <v>SINAPI 98354</v>
          </cell>
          <cell r="D3153" t="str">
            <v>INSTALAÇÃO DE DUTO RETANGULAR PARA AR CONDICIONADO (TRECHO RETO) EM CHAPA GALVANIZADA BITOLA 22 - COM ISOLAMENTO DE MANTA FIXADA NA CHAPA COM FITA PLÁSTICA, INCLUSO FABRICAÇÃO. AF_03/2024</v>
          </cell>
          <cell r="E3153" t="str">
            <v>M2</v>
          </cell>
          <cell r="F3153">
            <v>0</v>
          </cell>
        </row>
        <row r="3154">
          <cell r="A3154" t="str">
            <v>SINAPI 98337</v>
          </cell>
          <cell r="D3154" t="str">
            <v>INSTALAÇÃO DE DUTO RETANGULAR PARA AR CONDICIONADO (TRECHO RETO) EM CHAPA GALVANIZADA BITOLA 22 - SEM ISOLAMENTO, INCLUSO FABRICAÇÃO. AF_03/2024</v>
          </cell>
          <cell r="E3154" t="str">
            <v>M2</v>
          </cell>
          <cell r="F3154">
            <v>0</v>
          </cell>
        </row>
        <row r="3155">
          <cell r="A3155" t="str">
            <v>SINAPI 98345</v>
          </cell>
          <cell r="D3155" t="str">
            <v>INSTALAÇÃO DE DUTO RETANGULAR PARA AR CONDICIONADO (TRECHO RETO) EM CHAPA GALVANIZADA BITOLA 24 - COM ISOLAMENTO DE MANTA COLADA NA CHAPA, INCLUSO FABRICAÇÃO. AF_03/2024</v>
          </cell>
          <cell r="E3155" t="str">
            <v>M2</v>
          </cell>
          <cell r="F3155">
            <v>0</v>
          </cell>
        </row>
        <row r="3156">
          <cell r="A3156" t="str">
            <v>SINAPI 98362</v>
          </cell>
          <cell r="D3156" t="str">
            <v>INSTALAÇÃO DE DUTO RETANGULAR PARA AR CONDICIONADO (TRECHO RETO) EM CHAPA GALVANIZADA BITOLA 24 - COM ISOLAMENTO DE MANTA FIXADA NA CHAPA COM CLAVO, INCLUSO FABRICAÇÃO. AF_03/2024</v>
          </cell>
          <cell r="E3156" t="str">
            <v>M2</v>
          </cell>
          <cell r="F3156">
            <v>0</v>
          </cell>
        </row>
        <row r="3157">
          <cell r="A3157" t="str">
            <v>SINAPI 98403</v>
          </cell>
          <cell r="D3157" t="str">
            <v>INSTALAÇÃO DE DUTO RETANGULAR PARA AR CONDICIONADO (TRECHO RETO) EM CHAPA GALVANIZADA BITOLA 24 - COM ISOLAMENTO DE MANTA FIXADA NA CHAPA COM FITA PLÁSTICA, INCLUSO FABRICAÇÃO. AF_03/2024</v>
          </cell>
          <cell r="E3157" t="str">
            <v>M2</v>
          </cell>
          <cell r="F3157">
            <v>0</v>
          </cell>
        </row>
        <row r="3158">
          <cell r="A3158" t="str">
            <v>SINAPI 98335</v>
          </cell>
          <cell r="D3158" t="str">
            <v>INSTALAÇÃO DE DUTO RETANGULAR PARA AR CONDICIONADO (TRECHO RETO) EM CHAPA GALVANIZADA BITOLA 24 - SEM ISOLAMENTO, INCLUSO FABRICAÇÃO. AF_03/2024</v>
          </cell>
          <cell r="E3158" t="str">
            <v>M2</v>
          </cell>
          <cell r="F3158">
            <v>0</v>
          </cell>
        </row>
        <row r="3159">
          <cell r="A3159" t="str">
            <v>SINAPI 98344</v>
          </cell>
          <cell r="D3159" t="str">
            <v>INSTALAÇÃO DE DUTO RETANGULAR PARA AR CONDICIONADO (TRECHO RETO) EM CHAPA GALVANIZADA BITOLA 26 - COM ISOLAMENTO DE MANTA COLADA NA CHAPA, INCLUSO FABRICAÇÃO. AF_03/2024</v>
          </cell>
          <cell r="E3159" t="str">
            <v>M2</v>
          </cell>
          <cell r="F3159">
            <v>0</v>
          </cell>
        </row>
        <row r="3160">
          <cell r="A3160" t="str">
            <v>SINAPI 98361</v>
          </cell>
          <cell r="D3160" t="str">
            <v>INSTALAÇÃO DE DUTO RETANGULAR PARA AR CONDICIONADO (TRECHO RETO) EM CHAPA GALVANIZADA BITOLA 26 - COM ISOLAMENTO DE MANTA FIXADA NA CHAPA COM CLAVO, INCLUSO FABRICAÇÃO. AF_03/2024</v>
          </cell>
          <cell r="E3160" t="str">
            <v>M2</v>
          </cell>
          <cell r="F3160">
            <v>0</v>
          </cell>
        </row>
        <row r="3161">
          <cell r="A3161" t="str">
            <v>SINAPI 98353</v>
          </cell>
          <cell r="D3161" t="str">
            <v>INSTALAÇÃO DE DUTO RETANGULAR PARA AR CONDICIONADO (TRECHO RETO) EM CHAPA GALVANIZADA BITOLA 26 - COM ISOLAMENTO DE MANTA FIXADA NA CHAPA COM FITA PLÁSTICA, INCLUSO FABRICAÇÃO. AF_03/2024</v>
          </cell>
          <cell r="E3161" t="str">
            <v>M2</v>
          </cell>
          <cell r="F3161">
            <v>0</v>
          </cell>
        </row>
        <row r="3162">
          <cell r="A3162" t="str">
            <v>SINAPI 98334</v>
          </cell>
          <cell r="D3162" t="str">
            <v>INSTALAÇÃO DE DUTO RETANGULAR PARA AR CONDICIONADO (TRECHO RETO) EM CHAPA GALVANIZADA BITOLA 26 - SEM ISOLAMENTO, INCLUSO FABRICAÇÃO. AF_03/2024</v>
          </cell>
          <cell r="E3162" t="str">
            <v>M2</v>
          </cell>
          <cell r="F3162">
            <v>0</v>
          </cell>
        </row>
        <row r="3163">
          <cell r="A3163" t="str">
            <v>SINAPI 98371</v>
          </cell>
          <cell r="D3163" t="str">
            <v>INSTALAÇÃO DE DUTO RETANGULAR PARA AR CONDICIONADO EM PAINEL PRÉ-ISOLADO, INCLUSO FABRICAÇÃO. AF_03/2024</v>
          </cell>
          <cell r="E3163" t="str">
            <v>M2</v>
          </cell>
          <cell r="F3163">
            <v>0</v>
          </cell>
        </row>
        <row r="3164">
          <cell r="A3164" t="str">
            <v>SINAPI 98397</v>
          </cell>
          <cell r="D3164" t="str">
            <v>PINTURA ANTICORROSIVA DE DUTO METÁLICO. AF_03/2024</v>
          </cell>
          <cell r="E3164" t="str">
            <v>M2</v>
          </cell>
          <cell r="F3164">
            <v>13.99</v>
          </cell>
        </row>
        <row r="3165">
          <cell r="A3165" t="str">
            <v>SINAPI 97280</v>
          </cell>
          <cell r="D3165" t="str">
            <v>COTOVELO HORIZONTAL 90º PARA ELETROCALHA, LISA OU PERFURADA EM AÇO GALVANIZADO, LARGURA DE 100MM E ALTURA DE 50MM - FORNECIMENTO E INSTALAÇÃO. AF_04/2023</v>
          </cell>
          <cell r="E3165" t="str">
            <v>UN</v>
          </cell>
          <cell r="F3165">
            <v>0</v>
          </cell>
        </row>
        <row r="3166">
          <cell r="A3166" t="str">
            <v>SINAPI 97275</v>
          </cell>
          <cell r="D3166" t="str">
            <v>COTOVELO HORIZONTAL 90º PARA ELETROCALHA, LISA OU PERFURADA EM AÇO GALVANIZADO, LARGURA DE 50MM E ALTURA DE 50MM - FORNECIMENTO E INSTALAÇÃO. AF_04/2023</v>
          </cell>
          <cell r="E3166" t="str">
            <v>UN</v>
          </cell>
          <cell r="F3166">
            <v>0</v>
          </cell>
        </row>
        <row r="3167">
          <cell r="A3167" t="str">
            <v>SINAPI 97279</v>
          </cell>
          <cell r="D3167" t="str">
            <v>COTOVELO HORIZONTAL 90º PARA ELETROCALHA, LISA OU PERFURADA EM AÇO GALVANIZADO, LARGURA DE 75MM E ALTURA DE 50MM - FORNECIMENTO E INSTALAÇÃO. AF_04/2023</v>
          </cell>
          <cell r="E3167" t="str">
            <v>UN</v>
          </cell>
          <cell r="F3167">
            <v>0</v>
          </cell>
        </row>
        <row r="3168">
          <cell r="A3168" t="str">
            <v>SINAPI 97285</v>
          </cell>
          <cell r="D3168" t="str">
            <v>COTOVELO HORIZONTAL 90º, PARA ELETROCALHA, LISA OU PERFURADA EM AÇO GALVANIZADO, LARGURA DE 125MM E ALTURA DE 50MM - FORNECIMENTO E INSTALAÇÃO. AF_04/2023</v>
          </cell>
          <cell r="E3168" t="str">
            <v>UN</v>
          </cell>
          <cell r="F3168">
            <v>0</v>
          </cell>
        </row>
        <row r="3169">
          <cell r="A3169" t="str">
            <v>SINAPI 97286</v>
          </cell>
          <cell r="D3169" t="str">
            <v>COTOVELO HORIZONTAL 90º, PARA ELETROCALHA, LISA OU PERFURADA EM AÇO GALVANIZADO, LARGURA DE 150MM E ALTURA DE 50MM - FORNECIMENTO E INSTALAÇÃO. AF_04/2023</v>
          </cell>
          <cell r="E3169" t="str">
            <v>UN</v>
          </cell>
          <cell r="F3169">
            <v>0</v>
          </cell>
        </row>
        <row r="3170">
          <cell r="A3170" t="str">
            <v>SINAPI 97291</v>
          </cell>
          <cell r="D3170" t="str">
            <v>COTOVELO HORIZONTAL 90º, PARA ELETROCALHA, LISA OU PERFURADA EM AÇO GALVANIZADO, LARGURA DE 200MM E ALTURA DE 50MM - FORNECIMENTO E INSTALAÇÃO. AF_04/2023</v>
          </cell>
          <cell r="E3170" t="str">
            <v>UN</v>
          </cell>
          <cell r="F3170">
            <v>0</v>
          </cell>
        </row>
        <row r="3171">
          <cell r="A3171" t="str">
            <v>SINAPI 97292</v>
          </cell>
          <cell r="D3171" t="str">
            <v>COTOVELO HORIZONTAL 90º, PARA ELETROCALHA, LISA OU PERFURADA EM AÇO GALVANIZADO, LARGURA DE 250MM E ALTURA DE 50MM - FORNECIMENTO E INSTALAÇÃO. AF_04/2023</v>
          </cell>
          <cell r="E3171" t="str">
            <v>UN</v>
          </cell>
          <cell r="F3171">
            <v>0</v>
          </cell>
        </row>
        <row r="3172">
          <cell r="A3172" t="str">
            <v>SINAPI 97297</v>
          </cell>
          <cell r="D3172" t="str">
            <v>COTOVELO HORIZONTAL 90º, PARA ELETROCALHA, LISA OU PERFURADA EM AÇO GALVANIZADO, LARGURA DE 300MM E ALTURA DE 50MM - FORNECIMENTO E INSTALAÇÃO. AF_04/2023</v>
          </cell>
          <cell r="E3172" t="str">
            <v>UN</v>
          </cell>
          <cell r="F3172">
            <v>0</v>
          </cell>
        </row>
        <row r="3173">
          <cell r="A3173" t="str">
            <v>SINAPI 97298</v>
          </cell>
          <cell r="D3173" t="str">
            <v>COTOVELO HORIZONTAL 90º, PARA ELETROCALHA, LISA OU PERFURADA EM AÇO GALVANIZADO, LARGURA DE 400MM E ALTURA DE 50MM - FORNECIMENTO E INSTALAÇÃO. AF_04/2023</v>
          </cell>
          <cell r="E3173" t="str">
            <v>UN</v>
          </cell>
          <cell r="F3173">
            <v>0</v>
          </cell>
        </row>
        <row r="3174">
          <cell r="A3174" t="str">
            <v>SINAPI 97303</v>
          </cell>
          <cell r="D3174" t="str">
            <v>COTOVELO HORIZONTAL 90º, PARA ELETROCALHA, LISA OU PERFURADA EM AÇO GALVANIZADO, LARGURA DE 500MM E ALTURA DE 50MM - FORNECIMENTO E INSTALAÇÃO. AF_04/2023</v>
          </cell>
          <cell r="E3174" t="str">
            <v>UN</v>
          </cell>
          <cell r="F3174">
            <v>0</v>
          </cell>
        </row>
        <row r="3175">
          <cell r="A3175" t="str">
            <v>SINAPI 97304</v>
          </cell>
          <cell r="D3175" t="str">
            <v>COTOVELO HORIZONTAL 90º, PARA ELETROCALHA, LISA OU PERFURADA EM AÇO GALVANIZADO, LARGURA DE 600MM E ALTURA DE 50MM - FORNECIMENTO E INSTALAÇÃO. AF_04/2023</v>
          </cell>
          <cell r="E3175" t="str">
            <v>UN</v>
          </cell>
          <cell r="F3175">
            <v>0</v>
          </cell>
        </row>
        <row r="3176">
          <cell r="A3176" t="str">
            <v>SINAPI 97309</v>
          </cell>
          <cell r="D3176" t="str">
            <v>COTOVELO HORIZONTAL 90º, PARA ELETROCALHA, LISA OU PERFURADA EM AÇO GALVANIZADO, LARGURA DE 700MM E ALTURA DE 50MM - FORNECIMENTO E INSTALAÇÃO. AF_04/2023</v>
          </cell>
          <cell r="E3176" t="str">
            <v>UN</v>
          </cell>
          <cell r="F3176">
            <v>0</v>
          </cell>
        </row>
        <row r="3177">
          <cell r="A3177" t="str">
            <v>SINAPI 97310</v>
          </cell>
          <cell r="D3177" t="str">
            <v>COTOVELO HORIZONTAL 90º, PARA ELETROCALHA, LISA OU PERFURADA EM AÇO GALVANIZADO, LARGURA DE 800MM E ALTURA DE 50MM - FORNECIMENTO E INSTALAÇÃO. AF_04/2023</v>
          </cell>
          <cell r="E3177" t="str">
            <v>UN</v>
          </cell>
          <cell r="F3177">
            <v>0</v>
          </cell>
        </row>
        <row r="3178">
          <cell r="A3178" t="str">
            <v>SINAPI 97282</v>
          </cell>
          <cell r="D3178" t="str">
            <v>COTOVELO RETO 90º PARA ELETROCALHA, LISA OU PERFURADA EM AÇO GALVANIZADO, LARGURA DE 100MM E ALTURA DE 50MM - FORNECIMENTO E INSTALAÇÃO. AF_04/2023</v>
          </cell>
          <cell r="E3178" t="str">
            <v>UN</v>
          </cell>
          <cell r="F3178">
            <v>0</v>
          </cell>
        </row>
        <row r="3179">
          <cell r="A3179" t="str">
            <v>SINAPI 97276</v>
          </cell>
          <cell r="D3179" t="str">
            <v>COTOVELO RETO 90º PARA ELETROCALHA, LISA OU PERFURADA EM AÇO GALVANIZADO, LARGURA DE 50MM E ALTURA DE 50MM - FORNECIMENTO E INSTALAÇÃO. AF_04/2023</v>
          </cell>
          <cell r="E3179" t="str">
            <v>UN</v>
          </cell>
          <cell r="F3179">
            <v>0</v>
          </cell>
        </row>
        <row r="3180">
          <cell r="A3180" t="str">
            <v>SINAPI 97281</v>
          </cell>
          <cell r="D3180" t="str">
            <v>COTOVELO RETO 90º PARA ELETROCALHA, LISA OU PERFURADA EM AÇO GALVANIZADO, LARGURA DE 75MM E ALTURA DE 50MM - FORNECIMENTO E INSTALAÇÃO. AF_04/2023</v>
          </cell>
          <cell r="E3180" t="str">
            <v>UN</v>
          </cell>
          <cell r="F3180">
            <v>0</v>
          </cell>
        </row>
        <row r="3181">
          <cell r="A3181" t="str">
            <v>SINAPI 97287</v>
          </cell>
          <cell r="D3181" t="str">
            <v>COTOVELO RETO 90º, PARA ELETROCALHA, LISA OU PERFURADA EM AÇO GALVANIZADO, LARGURA DE 125MM E ALTURA DE 50MM - FORNECIMENTO E INSTALAÇÃO. AF_04/2023</v>
          </cell>
          <cell r="E3181" t="str">
            <v>UN</v>
          </cell>
          <cell r="F3181">
            <v>0</v>
          </cell>
        </row>
        <row r="3182">
          <cell r="A3182" t="str">
            <v>SINAPI 97288</v>
          </cell>
          <cell r="D3182" t="str">
            <v>COTOVELO RETO 90º, PARA ELETROCALHA, LISA OU PERFURADA EM AÇO GALVANIZADO, LARGURA DE 150MM E ALTURA DE 50MM - FORNECIMENTO E INSTALAÇÃO. AF_04/2023</v>
          </cell>
          <cell r="E3182" t="str">
            <v>UN</v>
          </cell>
          <cell r="F3182">
            <v>0</v>
          </cell>
        </row>
        <row r="3183">
          <cell r="A3183" t="str">
            <v>SINAPI 97293</v>
          </cell>
          <cell r="D3183" t="str">
            <v>COTOVELO RETO 90º, PARA ELETROCALHA, LISA OU PERFURADA EM AÇO GALVANIZADO, LARGURA DE 200MM E ALTURA DE 50MM - FORNECIMENTO E INSTALAÇÃO. AF_04/2023</v>
          </cell>
          <cell r="E3183" t="str">
            <v>UN</v>
          </cell>
          <cell r="F3183">
            <v>0</v>
          </cell>
        </row>
        <row r="3184">
          <cell r="A3184" t="str">
            <v>SINAPI 97294</v>
          </cell>
          <cell r="D3184" t="str">
            <v>COTOVELO RETO 90º, PARA ELETROCALHA, LISA OU PERFURADA EM AÇO GALVANIZADO, LARGURA DE 250MM E ALTURA DE 50MM - FORNECIMENTO E INSTALAÇÃO. AF_04/2023</v>
          </cell>
          <cell r="E3184" t="str">
            <v>UN</v>
          </cell>
          <cell r="F3184">
            <v>0</v>
          </cell>
        </row>
        <row r="3185">
          <cell r="A3185" t="str">
            <v>SINAPI 97299</v>
          </cell>
          <cell r="D3185" t="str">
            <v>COTOVELO RETO 90º, PARA ELETROCALHA, LISA OU PERFURADA EM AÇO GALVANIZADO, LARGURA DE 300MM E ALTURA DE 50MM - FORNECIMENTO E INSTALAÇÃO. AF_04/2023</v>
          </cell>
          <cell r="E3185" t="str">
            <v>UN</v>
          </cell>
          <cell r="F3185">
            <v>0</v>
          </cell>
        </row>
        <row r="3186">
          <cell r="A3186" t="str">
            <v>SINAPI 97300</v>
          </cell>
          <cell r="D3186" t="str">
            <v>COTOVELO RETO 90º, PARA ELETROCALHA, LISA OU PERFURADA EM AÇO GALVANIZADO, LARGURA DE 400MM E ALTURA DE 50MM - FORNECIMENTO E INSTALAÇÃO. AF_04/2023</v>
          </cell>
          <cell r="E3186" t="str">
            <v>UN</v>
          </cell>
          <cell r="F3186">
            <v>0</v>
          </cell>
        </row>
        <row r="3187">
          <cell r="A3187" t="str">
            <v>SINAPI 97305</v>
          </cell>
          <cell r="D3187" t="str">
            <v>COTOVELO RETO 90º, PARA ELETROCALHA, LISA OU PERFURADA EM AÇO GALVANIZADO, LARGURA DE 500MM E ALTURA DE 50MM - FORNECIMENTO E INSTALAÇÃO. AF_04/2023</v>
          </cell>
          <cell r="E3187" t="str">
            <v>UN</v>
          </cell>
          <cell r="F3187">
            <v>0</v>
          </cell>
        </row>
        <row r="3188">
          <cell r="A3188" t="str">
            <v>SINAPI 97306</v>
          </cell>
          <cell r="D3188" t="str">
            <v>COTOVELO RETO 90º, PARA ELETROCALHA, LISA OU PERFURADA EM AÇO GALVANIZADO, LARGURA DE 600MM E ALTURA DE 50MM - FORNECIMENTO E INSTALAÇÃO. AF_04/2023</v>
          </cell>
          <cell r="E3188" t="str">
            <v>UN</v>
          </cell>
          <cell r="F3188">
            <v>0</v>
          </cell>
        </row>
        <row r="3189">
          <cell r="A3189" t="str">
            <v>SINAPI 97311</v>
          </cell>
          <cell r="D3189" t="str">
            <v>COTOVELO RETO 90º, PARA ELETROCALHA, LISA OU PERFURADA EM AÇO GALVANIZADO, LARGURA DE 700MM E ALTURA DE 50MM - FORNECIMENTO E INSTALAÇÃO. AF_04/2023</v>
          </cell>
          <cell r="E3189" t="str">
            <v>UN</v>
          </cell>
          <cell r="F3189">
            <v>0</v>
          </cell>
        </row>
        <row r="3190">
          <cell r="A3190" t="str">
            <v>SINAPI 97312</v>
          </cell>
          <cell r="D3190" t="str">
            <v>COTOVELO RETO 90º, PARA ELETROCALHA, LISA OU PERFURADA EM AÇO GALVANIZADO, LARGURA DE 800MM E ALTURA DE 50MM - FORNECIMENTO E INSTALAÇÃO. AF_04/2023</v>
          </cell>
          <cell r="E3190" t="str">
            <v>UN</v>
          </cell>
          <cell r="F3190">
            <v>0</v>
          </cell>
        </row>
        <row r="3191">
          <cell r="A3191" t="str">
            <v>SINAPI 97278</v>
          </cell>
          <cell r="D3191" t="str">
            <v>CURVA HORIZONTAL 90º PARA ELETROCALHA, LISA OU PERFURADA EM AÇO GALVANIZADO, LARGURA DE 100MM E ALTURA DE 50MM - FORNECIMENTO E INSTALAÇÃO. AF_04/2023</v>
          </cell>
          <cell r="E3191" t="str">
            <v>UN</v>
          </cell>
          <cell r="F3191">
            <v>0</v>
          </cell>
        </row>
        <row r="3192">
          <cell r="A3192" t="str">
            <v>SINAPI 97274</v>
          </cell>
          <cell r="D3192" t="str">
            <v>CURVA HORIZONTAL 90º PARA ELETROCALHA, LISA OU PERFURADA EM AÇO GALVANIZADO, LARGURA DE 50MM E ALTURA DE 50MM - FORNECIMENTO E INSTALAÇÃO. AF_04/2023</v>
          </cell>
          <cell r="E3192" t="str">
            <v>UN</v>
          </cell>
          <cell r="F3192">
            <v>0</v>
          </cell>
        </row>
        <row r="3193">
          <cell r="A3193" t="str">
            <v>SINAPI 97283</v>
          </cell>
          <cell r="D3193" t="str">
            <v>CURVA HORIZONTAL 90º, PARA ELETROCALHA, LISA OU PERFURADA EM AÇO GALVANIZADO, LARGURA DE 125MM E ALTURA DE 50MM - FORNECIMENTO E INSTALAÇÃO. AF_04/2023</v>
          </cell>
          <cell r="E3193" t="str">
            <v>UN</v>
          </cell>
          <cell r="F3193">
            <v>0</v>
          </cell>
        </row>
        <row r="3194">
          <cell r="A3194" t="str">
            <v>SINAPI 97284</v>
          </cell>
          <cell r="D3194" t="str">
            <v>CURVA HORIZONTAL 90º, PARA ELETROCALHA, LISA OU PERFURADA EM AÇO GALVANIZADO, LARGURA DE 150MM E ALTURA DE 50MM - FORNECIMENTO E INSTALAÇÃO. AF_04/2023</v>
          </cell>
          <cell r="E3194" t="str">
            <v>UN</v>
          </cell>
          <cell r="F3194">
            <v>0</v>
          </cell>
        </row>
        <row r="3195">
          <cell r="A3195" t="str">
            <v>SINAPI 97289</v>
          </cell>
          <cell r="D3195" t="str">
            <v>CURVA HORIZONTAL 90º, PARA ELETROCALHA, LISA OU PERFURADA EM AÇO GALVANIZADO, LARGURA DE 200MM E ALTURA DE 50MM - FORNECIMENTO E INSTALAÇÃO. AF_04/2023</v>
          </cell>
          <cell r="E3195" t="str">
            <v>UN</v>
          </cell>
          <cell r="F3195">
            <v>0</v>
          </cell>
        </row>
        <row r="3196">
          <cell r="A3196" t="str">
            <v>SINAPI 97290</v>
          </cell>
          <cell r="D3196" t="str">
            <v>CURVA HORIZONTAL 90º, PARA ELETROCALHA, LISA OU PERFURADA EM AÇO GALVANIZADO, LARGURA DE 250MM E ALTURA DE 50MM - FORNECIMENTO E INSTALAÇÃO. AF_04/2023</v>
          </cell>
          <cell r="E3196" t="str">
            <v>UN</v>
          </cell>
          <cell r="F3196">
            <v>0</v>
          </cell>
        </row>
        <row r="3197">
          <cell r="A3197" t="str">
            <v>SINAPI 97295</v>
          </cell>
          <cell r="D3197" t="str">
            <v>CURVA HORIZONTAL 90º, PARA ELETROCALHA, LISA OU PERFURADA EM AÇO GALVANIZADO, LARGURA DE 300MM E ALTURA DE 50MM - FORNECIMENTO E INSTALAÇÃO. AF_04/2023</v>
          </cell>
          <cell r="E3197" t="str">
            <v>UN</v>
          </cell>
          <cell r="F3197">
            <v>0</v>
          </cell>
        </row>
        <row r="3198">
          <cell r="A3198" t="str">
            <v>SINAPI 97296</v>
          </cell>
          <cell r="D3198" t="str">
            <v>CURVA HORIZONTAL 90º, PARA ELETROCALHA, LISA OU PERFURADA EM AÇO GALVANIZADO, LARGURA DE 400MM E ALTURA DE 50MM - FORNECIMENTO E INSTALAÇÃO. AF_04/2023</v>
          </cell>
          <cell r="E3198" t="str">
            <v>UN</v>
          </cell>
          <cell r="F3198">
            <v>0</v>
          </cell>
        </row>
        <row r="3199">
          <cell r="A3199" t="str">
            <v>SINAPI 97301</v>
          </cell>
          <cell r="D3199" t="str">
            <v>CURVA HORIZONTAL 90º, PARA ELETROCALHA, LISA OU PERFURADA EM AÇO GALVANIZADO, LARGURA DE 500MM E ALTURA DE 50MM - FORNECIMENTO E INSTALAÇÃO. AF_04/2023</v>
          </cell>
          <cell r="E3199" t="str">
            <v>UN</v>
          </cell>
          <cell r="F3199">
            <v>0</v>
          </cell>
        </row>
        <row r="3200">
          <cell r="A3200" t="str">
            <v>SINAPI 97302</v>
          </cell>
          <cell r="D3200" t="str">
            <v>CURVA HORIZONTAL 90º, PARA ELETROCALHA, LISA OU PERFURADA EM AÇO GALVANIZADO, LARGURA DE 600MM E ALTURA DE 50MM - FORNECIMENTO E INSTALAÇÃO. AF_04/2023</v>
          </cell>
          <cell r="E3200" t="str">
            <v>UN</v>
          </cell>
          <cell r="F3200">
            <v>0</v>
          </cell>
        </row>
        <row r="3201">
          <cell r="A3201" t="str">
            <v>SINAPI 97307</v>
          </cell>
          <cell r="D3201" t="str">
            <v>CURVA HORIZONTAL 90º, PARA ELETROCALHA, LISA OU PERFURADA EM AÇO GALVANIZADO, LARGURA DE 700MM E ALTURA DE 50MM - FORNECIMENTO E INSTALAÇÃO. AF_04/2023</v>
          </cell>
          <cell r="E3201" t="str">
            <v>UN</v>
          </cell>
          <cell r="F3201">
            <v>0</v>
          </cell>
        </row>
        <row r="3202">
          <cell r="A3202" t="str">
            <v>SINAPI 97277</v>
          </cell>
          <cell r="D3202" t="str">
            <v>CURVA HORIZONTAL 90º, PARA ELETROCALHA, LISA OU PERFURADA EM AÇO GALVANIZADO, LARGURA DE 75MM E ALTURA DE 50MM - FORNECIMENTO E INSTALAÇÃO. AF_04/2023</v>
          </cell>
          <cell r="E3202" t="str">
            <v>UN</v>
          </cell>
          <cell r="F3202">
            <v>0</v>
          </cell>
        </row>
        <row r="3203">
          <cell r="A3203" t="str">
            <v>SINAPI 97308</v>
          </cell>
          <cell r="D3203" t="str">
            <v>CURVA HORIZONTAL 90º, PARA ELETROCALHA, LISA OU PERFURADA EM AÇO GALVANIZADO, LARGURA DE 800MM E ALTURA DE 50MM - FORNECIMENTO E INSTALAÇÃO. AF_04/2023</v>
          </cell>
          <cell r="E3203" t="str">
            <v>UN</v>
          </cell>
          <cell r="F3203">
            <v>0</v>
          </cell>
        </row>
        <row r="3204">
          <cell r="A3204" t="str">
            <v>SINAPI 97238</v>
          </cell>
          <cell r="D3204" t="str">
            <v>ELETROCALHA LISA OU PERFURADA EM AÇO GALVANIZADO, LARGURA 100MM E ALTURA 50MM, INCLUSIVE EMENDA E FIXAÇÃO - FORNECIMENTO E INSTALAÇÃO. AF_04/2023</v>
          </cell>
          <cell r="E3204" t="str">
            <v>M</v>
          </cell>
          <cell r="F3204">
            <v>0</v>
          </cell>
        </row>
        <row r="3205">
          <cell r="A3205" t="str">
            <v>SINAPI 97239</v>
          </cell>
          <cell r="D3205" t="str">
            <v>ELETROCALHA LISA OU PERFURADA EM AÇO GALVANIZADO, LARGURA 125MM E ALTURA 50MM, INCLUSIVE EMENDA E FIXAÇÃO - FORNECIMENTO E INSTALAÇÃO. AF_04/2023</v>
          </cell>
          <cell r="E3205" t="str">
            <v>M</v>
          </cell>
          <cell r="F3205">
            <v>0</v>
          </cell>
        </row>
        <row r="3206">
          <cell r="A3206" t="str">
            <v>SINAPI 97240</v>
          </cell>
          <cell r="D3206" t="str">
            <v>ELETROCALHA LISA OU PERFURADA EM AÇO GALVANIZADO, LARGURA 150MM E ALTURA 50MM, INCLUSIVE EMENDA E FIXAÇÃO - FORNECIMENTO E INSTALAÇÃO. AF_04/2023</v>
          </cell>
          <cell r="E3206" t="str">
            <v>M</v>
          </cell>
          <cell r="F3206">
            <v>0</v>
          </cell>
        </row>
        <row r="3207">
          <cell r="A3207" t="str">
            <v>SINAPI 97241</v>
          </cell>
          <cell r="D3207" t="str">
            <v>ELETROCALHA LISA OU PERFURADA EM AÇO GALVANIZADO, LARGURA 200MM E ALTURA 50MM, INCLUSIVE EMENDA E FIXAÇÃO - FORNECIMENTO E INSTALAÇÃO. AF_04/2023</v>
          </cell>
          <cell r="E3207" t="str">
            <v>M</v>
          </cell>
          <cell r="F3207">
            <v>0</v>
          </cell>
        </row>
        <row r="3208">
          <cell r="A3208" t="str">
            <v>SINAPI 97242</v>
          </cell>
          <cell r="D3208" t="str">
            <v>ELETROCALHA LISA OU PERFURADA EM AÇO GALVANIZADO, LARGURA 250MM E ALTURA 50MM, INCLUSIVE EMENDA E FIXAÇÃO - FORNECIMENTO E INSTALAÇÃO. AF_04/2023</v>
          </cell>
          <cell r="E3208" t="str">
            <v>M</v>
          </cell>
          <cell r="F3208">
            <v>0</v>
          </cell>
        </row>
        <row r="3209">
          <cell r="A3209" t="str">
            <v>SINAPI 97243</v>
          </cell>
          <cell r="D3209" t="str">
            <v>ELETROCALHA LISA OU PERFURADA EM AÇO GALVANIZADO, LARGURA 300MM E ALTURA 50MM, INCLUSIVE EMENDA E FIXAÇÃO - FORNECIMENTO E INSTALAÇÃO. AF_04/2023</v>
          </cell>
          <cell r="E3209" t="str">
            <v>M</v>
          </cell>
          <cell r="F3209">
            <v>0</v>
          </cell>
        </row>
        <row r="3210">
          <cell r="A3210" t="str">
            <v>SINAPI 97244</v>
          </cell>
          <cell r="D3210" t="str">
            <v>ELETROCALHA LISA OU PERFURADA EM AÇO GALVANIZADO, LARGURA 400MM E ALTURA 50MM, INCLUSIVE EMENDA E FIXAÇÃO - FORNECIMENTO E INSTALAÇÃO. AF_04/2023</v>
          </cell>
          <cell r="E3210" t="str">
            <v>M</v>
          </cell>
          <cell r="F3210">
            <v>0</v>
          </cell>
        </row>
        <row r="3211">
          <cell r="A3211" t="str">
            <v>SINAPI 97245</v>
          </cell>
          <cell r="D3211" t="str">
            <v>ELETROCALHA LISA OU PERFURADA EM AÇO GALVANIZADO, LARGURA 500MM E ALTURA 50MM, INCLUSIVE EMENDA E FIXAÇÃO - FORNECIMENTO E INSTALAÇÃO. AF_04/2023</v>
          </cell>
          <cell r="E3211" t="str">
            <v>M</v>
          </cell>
          <cell r="F3211">
            <v>0</v>
          </cell>
        </row>
        <row r="3212">
          <cell r="A3212" t="str">
            <v>SINAPI 97236</v>
          </cell>
          <cell r="D3212" t="str">
            <v>ELETROCALHA LISA OU PERFURADA EM AÇO GALVANIZADO, LARGURA 50MM E ALTURA 50MM, INCLUSIVE EMENDA E FIXAÇÃO - FORNECIMENTO E INSTALAÇÃO. AF_04/2023</v>
          </cell>
          <cell r="E3212" t="str">
            <v>M</v>
          </cell>
          <cell r="F3212">
            <v>0</v>
          </cell>
        </row>
        <row r="3213">
          <cell r="A3213" t="str">
            <v>SINAPI 97246</v>
          </cell>
          <cell r="D3213" t="str">
            <v>ELETROCALHA LISA OU PERFURADA EM AÇO GALVANIZADO, LARGURA 600MM E ALTURA 50MM, INCLUSIVE EMENDA E FIXAÇÃO - FORNECIMENTO E INSTALAÇÃO. AF_04/2023</v>
          </cell>
          <cell r="E3213" t="str">
            <v>M</v>
          </cell>
          <cell r="F3213">
            <v>0</v>
          </cell>
        </row>
        <row r="3214">
          <cell r="A3214" t="str">
            <v>SINAPI 97247</v>
          </cell>
          <cell r="D3214" t="str">
            <v>ELETROCALHA LISA OU PERFURADA EM AÇO GALVANIZADO, LARGURA 700MM E ALTURA 50MM, INCLUSIVE EMENDA E FIXAÇÃO - FORNECIMENTO E INSTALAÇÃO. AF_04/2023</v>
          </cell>
          <cell r="E3214" t="str">
            <v>M</v>
          </cell>
          <cell r="F3214">
            <v>0</v>
          </cell>
        </row>
        <row r="3215">
          <cell r="A3215" t="str">
            <v>SINAPI 97237</v>
          </cell>
          <cell r="D3215" t="str">
            <v>ELETROCALHA LISA OU PERFURADA EM AÇO GALVANIZADO, LARGURA 75MM E ALTURA 50MM, INCLUSIVE EMENDA E FIXAÇÃO - FORNECIMENTO E INSTALAÇÃO. AF_04/2023</v>
          </cell>
          <cell r="E3215" t="str">
            <v>M</v>
          </cell>
          <cell r="F3215">
            <v>0</v>
          </cell>
        </row>
        <row r="3216">
          <cell r="A3216" t="str">
            <v>SINAPI 97248</v>
          </cell>
          <cell r="D3216" t="str">
            <v>ELETROCALHA LISA OU PERFURADA EM AÇO GALVANIZADO, LARGURA 800MM E ALTURA 50MM, INCLUSIVE EMENDA E FIXAÇÃO - FORNECIMENTO E INSTALAÇÃO. AF_04/2023</v>
          </cell>
          <cell r="E3216" t="str">
            <v>M</v>
          </cell>
          <cell r="F3216">
            <v>0</v>
          </cell>
        </row>
        <row r="3217">
          <cell r="A3217" t="str">
            <v>SINAPI 97251</v>
          </cell>
          <cell r="D3217" t="str">
            <v>EMENDA PARA ELETROCALHA, LISA OU PERFURADA EM AÇO GALVANIZADO, LARGURA 100MM E ALTURA 50MM - FORNECIMENTO E INSTALAÇÃO. AF_04/2023</v>
          </cell>
          <cell r="E3217" t="str">
            <v>UN</v>
          </cell>
          <cell r="F3217">
            <v>0</v>
          </cell>
        </row>
        <row r="3218">
          <cell r="A3218" t="str">
            <v>SINAPI 97254</v>
          </cell>
          <cell r="D3218" t="str">
            <v>EMENDA PARA ELETROCALHA, LISA OU PERFURADA EM AÇO GALVANIZADO, LARGURA 125MM E ALTURA 50MM - FORNECIMENTO E INSTALAÇÃO. AF_04/2023</v>
          </cell>
          <cell r="E3218" t="str">
            <v>UN</v>
          </cell>
          <cell r="F3218">
            <v>0</v>
          </cell>
        </row>
        <row r="3219">
          <cell r="A3219" t="str">
            <v>SINAPI 97255</v>
          </cell>
          <cell r="D3219" t="str">
            <v>EMENDA PARA ELETROCALHA, LISA OU PERFURADA EM AÇO GALVANIZADO, LARGURA 150MM E ALTURA 50MM - FORNECIMENTO E INSTALAÇÃO. AF_04/2023</v>
          </cell>
          <cell r="E3219" t="str">
            <v>UN</v>
          </cell>
          <cell r="F3219">
            <v>0</v>
          </cell>
        </row>
        <row r="3220">
          <cell r="A3220" t="str">
            <v>SINAPI 97249</v>
          </cell>
          <cell r="D3220" t="str">
            <v>EMENDA PARA ELETROCALHA, LISA OU PERFURADA EM AÇO GALVANIZADO, LARGURA 50MM E ALTURA 50MM - FORNECIMENTO E INSTALAÇÃO. AF_04/2023</v>
          </cell>
          <cell r="E3220" t="str">
            <v>UN</v>
          </cell>
          <cell r="F3220">
            <v>0</v>
          </cell>
        </row>
        <row r="3221">
          <cell r="A3221" t="str">
            <v>SINAPI 97250</v>
          </cell>
          <cell r="D3221" t="str">
            <v>EMENDA PARA ELETROCALHA, LISA OU PERFURADA EM AÇO GALVANIZADO, LARGURA 75MM E ALTURA 50MM - FORNECIMENTO E INSTALAÇÃO. AF_04/2023</v>
          </cell>
          <cell r="E3221" t="str">
            <v>UN</v>
          </cell>
          <cell r="F3221">
            <v>0</v>
          </cell>
        </row>
        <row r="3222">
          <cell r="A3222" t="str">
            <v>SINAPI 97258</v>
          </cell>
          <cell r="D3222" t="str">
            <v>EMENDA PARA ELETROCALHA, LISA OU PERFURADA EM AÇO GALVANIZADO, LARGURA DE 200MM E ALTURA DE 50MM - FORNECIMENTO E INSTALAÇÃO. AF_04/2023</v>
          </cell>
          <cell r="E3222" t="str">
            <v>UN</v>
          </cell>
          <cell r="F3222">
            <v>0</v>
          </cell>
        </row>
        <row r="3223">
          <cell r="A3223" t="str">
            <v>SINAPI 97259</v>
          </cell>
          <cell r="D3223" t="str">
            <v>EMENDA PARA ELETROCALHA, LISA OU PERFURADA EM AÇO GALVANIZADO, LARGURA DE 250MM E ALTURA DE 50MM - FORNECIMENTO E INSTALAÇÃO. AF_04/2023</v>
          </cell>
          <cell r="E3223" t="str">
            <v>UN</v>
          </cell>
          <cell r="F3223">
            <v>0</v>
          </cell>
        </row>
        <row r="3224">
          <cell r="A3224" t="str">
            <v>SINAPI 97262</v>
          </cell>
          <cell r="D3224" t="str">
            <v>EMENDA PARA ELETROCALHA, LISA OU PERFURADA EM AÇO GALVANIZADO, LARGURA DE 300MM E ALTURA DE 50MM - FORNECIMENTO E INSTALAÇÃO. AF_04/2023</v>
          </cell>
          <cell r="E3224" t="str">
            <v>UN</v>
          </cell>
          <cell r="F3224">
            <v>0</v>
          </cell>
        </row>
        <row r="3225">
          <cell r="A3225" t="str">
            <v>SINAPI 97263</v>
          </cell>
          <cell r="D3225" t="str">
            <v>EMENDA PARA ELETROCALHA, LISA OU PERFURADA EM AÇO GALVANIZADO, LARGURA DE 400MM E ALTURA DE 50MM - FORNECIMENTO E INSTALAÇÃO. AF_04/2023</v>
          </cell>
          <cell r="E3225" t="str">
            <v>UN</v>
          </cell>
          <cell r="F3225">
            <v>0</v>
          </cell>
        </row>
        <row r="3226">
          <cell r="A3226" t="str">
            <v>SINAPI 97266</v>
          </cell>
          <cell r="D3226" t="str">
            <v>EMENDA PARA ELETROCALHA, LISA OU PERFURADA EM AÇO GALVANIZADO, LARGURA DE 500MM E ALTURA DE 50MM - FORNECIMENTO E INSTALAÇÃO. AF_04/2023</v>
          </cell>
          <cell r="E3226" t="str">
            <v>UN</v>
          </cell>
          <cell r="F3226">
            <v>0</v>
          </cell>
        </row>
        <row r="3227">
          <cell r="A3227" t="str">
            <v>SINAPI 97267</v>
          </cell>
          <cell r="D3227" t="str">
            <v>EMENDA PARA ELETROCALHA, LISA OU PERFURADA EM AÇO GALVANIZADO, LARGURA DE 600MM E ALTURA DE 50MM - FORNECIMENTO E INSTALAÇÃO. AF_04/2023</v>
          </cell>
          <cell r="E3227" t="str">
            <v>UN</v>
          </cell>
          <cell r="F3227">
            <v>0</v>
          </cell>
        </row>
        <row r="3228">
          <cell r="A3228" t="str">
            <v>SINAPI 97270</v>
          </cell>
          <cell r="D3228" t="str">
            <v>EMENDA PARA ELETROCALHA, LISA OU PERFURADA EM AÇO GALVANIZADO, LARGURA DE 700MM E ALTURA DE 50MM - FORNECIMENTO E INSTALAÇÃO. AF_04/2023</v>
          </cell>
          <cell r="E3228" t="str">
            <v>UN</v>
          </cell>
          <cell r="F3228">
            <v>0</v>
          </cell>
        </row>
        <row r="3229">
          <cell r="A3229" t="str">
            <v>SINAPI 97271</v>
          </cell>
          <cell r="D3229" t="str">
            <v>EMENDA PARA ELETROCALHA, LISA OU PERFURADA EM AÇO GALVANIZADO, LARGURA DE 800MM E ALTURA DE 50MM - FORNECIMENTO E INSTALAÇÃO. AF_04/2023</v>
          </cell>
          <cell r="E3229" t="str">
            <v>UN</v>
          </cell>
          <cell r="F3229">
            <v>0</v>
          </cell>
        </row>
        <row r="3230">
          <cell r="A3230" t="str">
            <v>SINAPI 97252</v>
          </cell>
          <cell r="D3230" t="str">
            <v>REDUÇÃO PARA ELETROCALHA, LISA OU PERFURADA EM AÇO GALVANIZADO, 100X75MM E ALTURA 50MM - FORNECIMENTO E INSTALAÇÃO. AF_04/2023</v>
          </cell>
          <cell r="E3230" t="str">
            <v>UN</v>
          </cell>
          <cell r="F3230">
            <v>0</v>
          </cell>
        </row>
        <row r="3231">
          <cell r="A3231" t="str">
            <v>SINAPI 97257</v>
          </cell>
          <cell r="D3231" t="str">
            <v>REDUÇÃO PARA ELETROCALHA, LISA OU PERFURADA EM AÇO GALVANIZADO, 125X100MM E ALTURA DE 50MM - FORNECIMENTO E INSTALAÇÃO. AF_04/2023</v>
          </cell>
          <cell r="E3231" t="str">
            <v>UN</v>
          </cell>
          <cell r="F3231">
            <v>0</v>
          </cell>
        </row>
        <row r="3232">
          <cell r="A3232" t="str">
            <v>SINAPI 97256</v>
          </cell>
          <cell r="D3232" t="str">
            <v>REDUÇÃO PARA ELETROCALHA, LISA OU PERFURADA EM AÇO GALVANIZADO, 150X125MM E ALTURA DE 50MM - FORNECIMENTO E INSTALAÇÃO. AF_04/2023</v>
          </cell>
          <cell r="E3232" t="str">
            <v>UN</v>
          </cell>
          <cell r="F3232">
            <v>0</v>
          </cell>
        </row>
        <row r="3233">
          <cell r="A3233" t="str">
            <v>SINAPI 97253</v>
          </cell>
          <cell r="D3233" t="str">
            <v>REDUÇÃO PARA ELETROCALHA, LISA OU PERFURADA EM AÇO GALVANIZADO, 75X50MM E ALTURA 50MM - FORNECIMENTO E INSTALAÇÃO. AF_04/2023</v>
          </cell>
          <cell r="E3233" t="str">
            <v>UN</v>
          </cell>
          <cell r="F3233">
            <v>0</v>
          </cell>
        </row>
        <row r="3234">
          <cell r="A3234" t="str">
            <v>SINAPI 97261</v>
          </cell>
          <cell r="D3234" t="str">
            <v>REDUÇÃO PARA ELETROCALHA, LISA OU PERFURADA EM AÇO GALVANIZADO, LARGURA DE 200X150MM E ALTURA DE 50MM - FORNECIMENTO E INSTALAÇÃO. AF_04/2023</v>
          </cell>
          <cell r="E3234" t="str">
            <v>UN</v>
          </cell>
          <cell r="F3234">
            <v>0</v>
          </cell>
        </row>
        <row r="3235">
          <cell r="A3235" t="str">
            <v>SINAPI 97260</v>
          </cell>
          <cell r="D3235" t="str">
            <v>REDUÇÃO PARA ELETROCALHA, LISA OU PERFURADA EM AÇO GALVANIZADO, LARGURA DE 250X200MM E ALTURA DE 50MM - FORNECIMENTO E INSTALAÇÃO. AF_04/2023</v>
          </cell>
          <cell r="E3235" t="str">
            <v>UN</v>
          </cell>
          <cell r="F3235">
            <v>0</v>
          </cell>
        </row>
        <row r="3236">
          <cell r="A3236" t="str">
            <v>SINAPI 97265</v>
          </cell>
          <cell r="D3236" t="str">
            <v>REDUÇÃO PARA ELETROCALHA, LISA OU PERFURADA EM AÇO GALVANIZADO, LARGURA DE 300X250MM E ALTURA DE 50MM - FORNECIMENTO E INSTALAÇÃO. AF_04/2023</v>
          </cell>
          <cell r="E3236" t="str">
            <v>UN</v>
          </cell>
          <cell r="F3236">
            <v>0</v>
          </cell>
        </row>
        <row r="3237">
          <cell r="A3237" t="str">
            <v>SINAPI 97264</v>
          </cell>
          <cell r="D3237" t="str">
            <v>REDUÇÃO PARA ELETROCALHA, LISA OU PERFURADA EM AÇO GALVANIZADO, LARGURA DE 400X300MM E ALTURA DE 50MM - FORNECIMENTO E INSTALAÇÃO. AF_04/2023</v>
          </cell>
          <cell r="E3237" t="str">
            <v>UN</v>
          </cell>
          <cell r="F3237">
            <v>0</v>
          </cell>
        </row>
        <row r="3238">
          <cell r="A3238" t="str">
            <v>SINAPI 97269</v>
          </cell>
          <cell r="D3238" t="str">
            <v>REDUÇÃO PARA ELETROCALHA, LISA OU PERFURADA EM AÇO GALVANIZADO, LARGURA DE 500X400MM E ALTURA DE 50MM - FORNECIMENTO E INSTALAÇÃO. AF_04/2023</v>
          </cell>
          <cell r="E3238" t="str">
            <v>UN</v>
          </cell>
          <cell r="F3238">
            <v>0</v>
          </cell>
        </row>
        <row r="3239">
          <cell r="A3239" t="str">
            <v>SINAPI 97268</v>
          </cell>
          <cell r="D3239" t="str">
            <v>REDUÇÃO PARA ELETROCALHA, LISA OU PERFURADA EM AÇO GALVANIZADO, LARGURA DE 600X500MM E ALTURA DE 50MM - FORNECIMENTO E INSTALAÇÃO. AF_04/2023</v>
          </cell>
          <cell r="E3239" t="str">
            <v>UN</v>
          </cell>
          <cell r="F3239">
            <v>0</v>
          </cell>
        </row>
        <row r="3240">
          <cell r="A3240" t="str">
            <v>SINAPI 97273</v>
          </cell>
          <cell r="D3240" t="str">
            <v>REDUÇÃO PARA ELETROCALHA, LISA OU PERFURADA EM AÇO GALVANIZADO, LARGURA DE 700X600MM E ALTURA DE 50MM - FORNECIMENTO E INSTALAÇÃO. AF_04/2023</v>
          </cell>
          <cell r="E3240" t="str">
            <v>UN</v>
          </cell>
          <cell r="F3240">
            <v>0</v>
          </cell>
        </row>
        <row r="3241">
          <cell r="A3241" t="str">
            <v>SINAPI 97272</v>
          </cell>
          <cell r="D3241" t="str">
            <v>REDUÇÃO PARA ELETROCALHA, LISA OU PERFURADA EM AÇO GALVANIZADO, LARGURA DE 800X700MM E ALTURA DE 50MM - FORNECIMENTO E INSTALAÇÃO. AF_04/2023</v>
          </cell>
          <cell r="E3241" t="str">
            <v>UN</v>
          </cell>
          <cell r="F3241">
            <v>0</v>
          </cell>
        </row>
        <row r="3242">
          <cell r="A3242" t="str">
            <v>SINAPI 97315</v>
          </cell>
          <cell r="D3242" t="str">
            <v>TÊ HORIZONTAL 90º, PARA ELETROCALHA, LISA OU PERFURADA EM AÇO GALVANIZADO, LARGURA DE 100MM E ALTURA DE 50MM - FORNECIMENTO E INSTALAÇÃO. AF_04/2023</v>
          </cell>
          <cell r="E3242" t="str">
            <v>UN</v>
          </cell>
          <cell r="F3242">
            <v>0</v>
          </cell>
        </row>
        <row r="3243">
          <cell r="A3243" t="str">
            <v>SINAPI 97316</v>
          </cell>
          <cell r="D3243" t="str">
            <v>TÊ HORIZONTAL 90º, PARA ELETROCALHA, LISA OU PERFURADA EM AÇO GALVANIZADO, LARGURA DE 125MM E ALTURA DE 50MM - FORNECIMENTO E INSTALAÇÃO. AF_04/2023</v>
          </cell>
          <cell r="E3243" t="str">
            <v>UN</v>
          </cell>
          <cell r="F3243">
            <v>0</v>
          </cell>
        </row>
        <row r="3244">
          <cell r="A3244" t="str">
            <v>SINAPI 97317</v>
          </cell>
          <cell r="D3244" t="str">
            <v>TÊ HORIZONTAL 90º, PARA ELETROCALHA, LISA OU PERFURADA EM AÇO GALVANIZADO, LARGURA DE 150MM E ALTURA DE 50MM - FORNECIMENTO E INSTALAÇÃO. AF_04/2023</v>
          </cell>
          <cell r="E3244" t="str">
            <v>UN</v>
          </cell>
          <cell r="F3244">
            <v>0</v>
          </cell>
        </row>
        <row r="3245">
          <cell r="A3245" t="str">
            <v>SINAPI 97318</v>
          </cell>
          <cell r="D3245" t="str">
            <v>TÊ HORIZONTAL 90º, PARA ELETROCALHA, LISA OU PERFURADA EM AÇO GALVANIZADO, LARGURA DE 200MM E ALTURA DE 50MM - FORNECIMENTO E INSTALAÇÃO. AF_04/2023</v>
          </cell>
          <cell r="E3245" t="str">
            <v>UN</v>
          </cell>
          <cell r="F3245">
            <v>0</v>
          </cell>
        </row>
        <row r="3246">
          <cell r="A3246" t="str">
            <v>SINAPI 97319</v>
          </cell>
          <cell r="D3246" t="str">
            <v>TÊ HORIZONTAL 90º, PARA ELETROCALHA, LISA OU PERFURADA EM AÇO GALVANIZADO, LARGURA DE 250MM E ALTURA DE 50MM - FORNECIMENTO E INSTALAÇÃO. AF_04/2023</v>
          </cell>
          <cell r="E3246" t="str">
            <v>UN</v>
          </cell>
          <cell r="F3246">
            <v>0</v>
          </cell>
        </row>
        <row r="3247">
          <cell r="A3247" t="str">
            <v>SINAPI 97320</v>
          </cell>
          <cell r="D3247" t="str">
            <v>TÊ HORIZONTAL 90º, PARA ELETROCALHA, LISA OU PERFURADA EM AÇO GALVANIZADO, LARGURA DE 300MM E ALTURA DE 50MM - FORNECIMENTO E INSTALAÇÃO. AF_04/2023</v>
          </cell>
          <cell r="E3247" t="str">
            <v>UN</v>
          </cell>
          <cell r="F3247">
            <v>0</v>
          </cell>
        </row>
        <row r="3248">
          <cell r="A3248" t="str">
            <v>SINAPI 97321</v>
          </cell>
          <cell r="D3248" t="str">
            <v>TÊ HORIZONTAL 90º, PARA ELETROCALHA, LISA OU PERFURADA EM AÇO GALVANIZADO, LARGURA DE 400MM E ALTURA DE 50MM - FORNECIMENTO E INSTALAÇÃO. AF_04/2023</v>
          </cell>
          <cell r="E3248" t="str">
            <v>UN</v>
          </cell>
          <cell r="F3248">
            <v>0</v>
          </cell>
        </row>
        <row r="3249">
          <cell r="A3249" t="str">
            <v>SINAPI 97322</v>
          </cell>
          <cell r="D3249" t="str">
            <v>TÊ HORIZONTAL 90º, PARA ELETROCALHA, LISA OU PERFURADA EM AÇO GALVANIZADO, LARGURA DE 500MM E ALTURA DE 50MM - FORNECIMENTO E INSTALAÇÃO. AF_04/2023</v>
          </cell>
          <cell r="E3249" t="str">
            <v>UN</v>
          </cell>
          <cell r="F3249">
            <v>0</v>
          </cell>
        </row>
        <row r="3250">
          <cell r="A3250" t="str">
            <v>SINAPI 97313</v>
          </cell>
          <cell r="D3250" t="str">
            <v>TÊ HORIZONTAL 90º, PARA ELETROCALHA, LISA OU PERFURADA EM AÇO GALVANIZADO, LARGURA DE 50MM E ALTURA DE 50MM - FORNECIMENTO E INSTALAÇÃO. AF_04/2023</v>
          </cell>
          <cell r="E3250" t="str">
            <v>UN</v>
          </cell>
          <cell r="F3250">
            <v>0</v>
          </cell>
        </row>
        <row r="3251">
          <cell r="A3251" t="str">
            <v>SINAPI 97323</v>
          </cell>
          <cell r="D3251" t="str">
            <v>TÊ HORIZONTAL 90º, PARA ELETROCALHA, LISA OU PERFURADA EM AÇO GALVANIZADO, LARGURA DE 600MM E ALTURA DE 50MM - FORNECIMENTO E INSTALAÇÃO. AF_04/2023</v>
          </cell>
          <cell r="E3251" t="str">
            <v>UN</v>
          </cell>
          <cell r="F3251">
            <v>0</v>
          </cell>
        </row>
        <row r="3252">
          <cell r="A3252" t="str">
            <v>SINAPI 97324</v>
          </cell>
          <cell r="D3252" t="str">
            <v>TÊ HORIZONTAL 90º, PARA ELETROCALHA, LISA OU PERFURADA EM AÇO GALVANIZADO, LARGURA DE 700MM E ALTURA DE 50MM - FORNECIMENTO E INSTALAÇÃO. AF_04/2023</v>
          </cell>
          <cell r="E3252" t="str">
            <v>UN</v>
          </cell>
          <cell r="F3252">
            <v>0</v>
          </cell>
        </row>
        <row r="3253">
          <cell r="A3253" t="str">
            <v>SINAPI 97314</v>
          </cell>
          <cell r="D3253" t="str">
            <v>TÊ HORIZONTAL 90º, PARA ELETROCALHA, LISA OU PERFURADA EM AÇO GALVANIZADO, LARGURA DE 75MM E ALTURA DE 50MM - FORNECIMENTO E INSTALAÇÃO. AF_04/2023</v>
          </cell>
          <cell r="E3253" t="str">
            <v>UN</v>
          </cell>
          <cell r="F3253">
            <v>0</v>
          </cell>
        </row>
        <row r="3254">
          <cell r="A3254" t="str">
            <v>SINAPI 97325</v>
          </cell>
          <cell r="D3254" t="str">
            <v>TÊ HORIZONTAL 90º, PARA ELETROCALHA, LISA OU PERFURADA EM AÇO GALVANIZADO, LARGURA DE 800MM E ALTURA DE 50MM - FORNECIMENTO E INSTALAÇÃO. AF_04/2023</v>
          </cell>
          <cell r="E3254" t="str">
            <v>UN</v>
          </cell>
          <cell r="F3254">
            <v>0</v>
          </cell>
        </row>
        <row r="3255">
          <cell r="A3255" t="str">
            <v>SINAPI 103517</v>
          </cell>
          <cell r="D3255" t="str">
            <v>AQUECEDOR SOLAR COMPACTO, KIT PARA 1 COLETOR SOLAR EM VIDRO TEMPERADO E SERPENTINA EM TUBO DE COBRE COM SUPORTE, RESERVATÓRIO, FIXAÇÕES E TUBOS - FORNECIMENTO E INSTALAÇÃO. AF_12/2021</v>
          </cell>
          <cell r="E3255" t="str">
            <v>UN</v>
          </cell>
          <cell r="F3255">
            <v>3136.7</v>
          </cell>
        </row>
        <row r="3256">
          <cell r="A3256" t="str">
            <v>SINAPI 103518</v>
          </cell>
          <cell r="D3256" t="str">
            <v>AQUECEDOR SOLAR COMPACTO, KIT PARA 1 COLETOR SOLAR À VÁCUO COM SUPORTE, RESERVATÓRIO, FIXAÇÕES E TUBOS - FORNECIMENTO E INSTALAÇÃO. AF_12/2021</v>
          </cell>
          <cell r="E3256" t="str">
            <v>UN</v>
          </cell>
          <cell r="F3256">
            <v>0</v>
          </cell>
        </row>
        <row r="3257">
          <cell r="A3257" t="str">
            <v>SINAPI 103519</v>
          </cell>
          <cell r="D3257" t="str">
            <v>BLOCO CONCRETADO NO LOCAL, 20X20X15CM, PARA BASE DE FIXAÇÃO DA ESTRUTURA SOLAR PARA LAJE DE CONCRETO - FORNECIMENTO E INSTALAÇÃO. AF_12/2021</v>
          </cell>
          <cell r="E3257" t="str">
            <v>UN</v>
          </cell>
          <cell r="F3257">
            <v>11.37</v>
          </cell>
        </row>
        <row r="3258">
          <cell r="A3258" t="str">
            <v>SINAPI 103515</v>
          </cell>
          <cell r="D3258" t="str">
            <v>BOMBA DE CIRCULACAO DE ÁGUA QUENTE, 93 ATÉ 150 W - FORNECIMENTO E INSTALAÇÃO. AF_12/2021</v>
          </cell>
          <cell r="E3258" t="str">
            <v>UN</v>
          </cell>
          <cell r="F3258">
            <v>0</v>
          </cell>
        </row>
        <row r="3259">
          <cell r="A3259" t="str">
            <v>SINAPI 103502</v>
          </cell>
          <cell r="D3259" t="str">
            <v>CABO FOTOVOLTAICO 4 MM² INSTALADO EM ELETRODUTO - FORNECIMENTO E INSTALAÇÃO. AF_12/2021</v>
          </cell>
          <cell r="E3259" t="str">
            <v>M</v>
          </cell>
          <cell r="F3259">
            <v>0</v>
          </cell>
        </row>
        <row r="3260">
          <cell r="A3260" t="str">
            <v>SINAPI 103504</v>
          </cell>
          <cell r="D3260" t="str">
            <v>CABO FOTOVOLTAICO 4 MM² INSTALADO SOLTO NO TELHADO - FORNECIMENTO E INSTALAÇÃO. AF_12/2021</v>
          </cell>
          <cell r="E3260" t="str">
            <v>M</v>
          </cell>
          <cell r="F3260">
            <v>0</v>
          </cell>
        </row>
        <row r="3261">
          <cell r="A3261" t="str">
            <v>SINAPI 103503</v>
          </cell>
          <cell r="D3261" t="str">
            <v>CABO FOTOVOLTAICO 6 MM² INSTALADO EM ELETRODUTO - FORNECIMENTO E INSTALAÇÃO. AF_12/2021</v>
          </cell>
          <cell r="E3261" t="str">
            <v>M</v>
          </cell>
          <cell r="F3261">
            <v>0</v>
          </cell>
        </row>
        <row r="3262">
          <cell r="A3262" t="str">
            <v>SINAPI 103505</v>
          </cell>
          <cell r="D3262" t="str">
            <v>CABO FOTOVOLTAICO 6 MM² INSTALADO SOLTO NO TELHADO - FORNECIMENTO E INSTALAÇÃO. AF_12/2021</v>
          </cell>
          <cell r="E3262" t="str">
            <v>M</v>
          </cell>
          <cell r="F3262">
            <v>0</v>
          </cell>
        </row>
        <row r="3263">
          <cell r="A3263" t="str">
            <v>SINAPI 103499</v>
          </cell>
          <cell r="D3263" t="str">
            <v>COLETOR PARA AQUECIMENTO SOLAR A VÁCUO, COM SUPORTE PARA LAJE DE CONCRETO - FORNECIMENTO E INSTALAÇÃO. AF_12/2021</v>
          </cell>
          <cell r="E3263" t="str">
            <v>UN</v>
          </cell>
          <cell r="F3263">
            <v>0</v>
          </cell>
        </row>
        <row r="3264">
          <cell r="A3264" t="str">
            <v>SINAPI 103501</v>
          </cell>
          <cell r="D3264" t="str">
            <v>COLETOR PARA AQUECIMENTO SOLAR A VÁCUO, COM SUPORTE PARA TELHA CERÂMICA - FORNECIMENTO E INSTALAÇÃO. AF_12/2021</v>
          </cell>
          <cell r="E3264" t="str">
            <v>UN</v>
          </cell>
          <cell r="F3264">
            <v>0</v>
          </cell>
        </row>
        <row r="3265">
          <cell r="A3265" t="str">
            <v>SINAPI 103500</v>
          </cell>
          <cell r="D3265" t="str">
            <v>COLETOR PARA AQUECIMENTO SOLAR A VÁCUO, COM SUPORTE PARA TELHA METÁLICA - FORNECIMENTO E INSTALAÇÃO. AF_12/2021</v>
          </cell>
          <cell r="E3265" t="str">
            <v>UN</v>
          </cell>
          <cell r="F3265">
            <v>0</v>
          </cell>
        </row>
        <row r="3266">
          <cell r="A3266" t="str">
            <v>SINAPI 103496</v>
          </cell>
          <cell r="D3266" t="str">
            <v>COLETOR PARA AQUECIMENTO SOLAR, EM VIDRO TEMPERADO E SERPENTINA EM TUBO DE COBRE, COM SUPORTE PARA LAJE DE CONCRETO - FORNECIMENTO E INSTALAÇÃO. AF_12/2021</v>
          </cell>
          <cell r="E3266" t="str">
            <v>UN</v>
          </cell>
          <cell r="F3266">
            <v>0</v>
          </cell>
        </row>
        <row r="3267">
          <cell r="A3267" t="str">
            <v>SINAPI 103498</v>
          </cell>
          <cell r="D3267" t="str">
            <v>COLETOR PARA AQUECIMENTO SOLAR, EM VIDRO TEMPERADO E SERPENTINA EM TUBO DE COBRE, COM SUPORTE PARA TELHA CERÂMICA - FORNECIMENTO E INSTALAÇÃO. AF_12/2021</v>
          </cell>
          <cell r="E3267" t="str">
            <v>UN</v>
          </cell>
          <cell r="F3267">
            <v>0</v>
          </cell>
        </row>
        <row r="3268">
          <cell r="A3268" t="str">
            <v>SINAPI 103497</v>
          </cell>
          <cell r="D3268" t="str">
            <v>COLETOR PARA AQUECIMENTO SOLAR, EM VIDRO TEMPERADO E SERPENTINA EM TUBO DE COBRE, COM SUPORTE PARA TELHA METÁLICA - FORNECIMENTO E INSTALAÇÃO. AF_12/2021</v>
          </cell>
          <cell r="E3268" t="str">
            <v>UN</v>
          </cell>
          <cell r="F3268">
            <v>0</v>
          </cell>
        </row>
        <row r="3269">
          <cell r="A3269" t="str">
            <v>SINAPI 103516</v>
          </cell>
          <cell r="D3269" t="str">
            <v>CONTROLADOR POR DIFERENCIAL DE TEMPERATURA COM 2 SENSORES - FORNECIMENTO E INSTALAÇÃO. AF_12/2021</v>
          </cell>
          <cell r="E3269" t="str">
            <v>UN</v>
          </cell>
          <cell r="F3269">
            <v>0</v>
          </cell>
        </row>
        <row r="3270">
          <cell r="A3270" t="str">
            <v>SINAPI 103506</v>
          </cell>
          <cell r="D3270" t="str">
            <v>INVERSOR SOLAR FOTOVOLTAICO - FORNECIMENTO E INSTALAÇÃO. AF_12/2021</v>
          </cell>
          <cell r="E3270" t="str">
            <v>UN</v>
          </cell>
          <cell r="F3270">
            <v>0</v>
          </cell>
        </row>
        <row r="3271">
          <cell r="A3271" t="str">
            <v>SINAPI 103507</v>
          </cell>
          <cell r="D3271" t="str">
            <v>MICRO INVERSOR SOLAR FOTOVOLTAICO - FORNECIMENTO E INSTALAÇÃO. AF_12/2021</v>
          </cell>
          <cell r="E3271" t="str">
            <v>UN</v>
          </cell>
          <cell r="F3271">
            <v>0</v>
          </cell>
        </row>
        <row r="3272">
          <cell r="A3272" t="str">
            <v>SINAPI 103493</v>
          </cell>
          <cell r="D3272" t="str">
            <v>PAINEL SOLAR FOTOVOLTAICO, 2 X 1 M, COM SUPORTE PARA LAJE DE CONCRETO - FORNECIMENTO E INSTALAÇÃO. AF_12/2021</v>
          </cell>
          <cell r="E3272" t="str">
            <v>UN</v>
          </cell>
          <cell r="F3272">
            <v>0</v>
          </cell>
        </row>
        <row r="3273">
          <cell r="A3273" t="str">
            <v>SINAPI 103495</v>
          </cell>
          <cell r="D3273" t="str">
            <v>PAINEL SOLAR FOTOVOLTAICO, 2 X 1 M, COM SUPORTE PARA TELHA CERÂMICA - FORNECIMENTO E INSTALAÇÃO. AF_12/2021</v>
          </cell>
          <cell r="E3273" t="str">
            <v>UN</v>
          </cell>
          <cell r="F3273">
            <v>0</v>
          </cell>
        </row>
        <row r="3274">
          <cell r="A3274" t="str">
            <v>SINAPI 103494</v>
          </cell>
          <cell r="D3274" t="str">
            <v>PAINEL SOLAR FOTOVOLTAICO, 2 X 1 M, COM SUPORTE PARA TELHA METÁLICA - FORNECIMENTO E INSTALAÇÃO. AF_12/2021</v>
          </cell>
          <cell r="E3274" t="str">
            <v>UN</v>
          </cell>
          <cell r="F3274">
            <v>0</v>
          </cell>
        </row>
        <row r="3275">
          <cell r="A3275" t="str">
            <v>SINAPI 103513</v>
          </cell>
          <cell r="D3275" t="str">
            <v>RESERVATÓRIO TÉRMICO/BOILER SOLAR EM AÇO INOX 1000 L - FORNECIMENTO E INSTALAÇÃO. AF_12/2021</v>
          </cell>
          <cell r="E3275" t="str">
            <v>UN</v>
          </cell>
          <cell r="F3275">
            <v>0</v>
          </cell>
        </row>
        <row r="3276">
          <cell r="A3276" t="str">
            <v>SINAPI 103523</v>
          </cell>
          <cell r="D3276" t="str">
            <v>RESERVATÓRIO TÉRMICO/BOILER SOLAR EM AÇO INOX 1000 L COM 5 PLACAS COLETORAS EM VIDRO TEMPERADO COM SERPENTINA EM TUBO DE COBRE 2 X 1 M - FORNECIMENTO E INSTALAÇÃO. AF_12/2021</v>
          </cell>
          <cell r="E3276" t="str">
            <v>UN</v>
          </cell>
          <cell r="F3276">
            <v>10474.44</v>
          </cell>
        </row>
        <row r="3277">
          <cell r="A3277" t="str">
            <v>SINAPI 103509</v>
          </cell>
          <cell r="D3277" t="str">
            <v>RESERVATÓRIO TÉRMICO/BOILER SOLAR EM AÇO INOX 200 L - FORNECIMENTO E INSTALAÇÃO. AF_12/2021</v>
          </cell>
          <cell r="E3277" t="str">
            <v>UN</v>
          </cell>
          <cell r="F3277">
            <v>0</v>
          </cell>
        </row>
        <row r="3278">
          <cell r="A3278" t="str">
            <v>SINAPI 103514</v>
          </cell>
          <cell r="D3278" t="str">
            <v>RESERVATÓRIO TÉRMICO/BOILER SOLAR EM AÇO INOX 3000 L - FORNECIMENTO E INSTALAÇÃO. AF_12/2021</v>
          </cell>
          <cell r="E3278" t="str">
            <v>UN</v>
          </cell>
          <cell r="F3278">
            <v>0</v>
          </cell>
        </row>
        <row r="3279">
          <cell r="A3279" t="str">
            <v>SINAPI 103510</v>
          </cell>
          <cell r="D3279" t="str">
            <v>RESERVATÓRIO TÉRMICO/BOILER SOLAR EM AÇO INOX 400 L - FORNECIMENTO E INSTALAÇÃO. AF_12/2021</v>
          </cell>
          <cell r="E3279" t="str">
            <v>UN</v>
          </cell>
          <cell r="F3279">
            <v>0</v>
          </cell>
        </row>
        <row r="3280">
          <cell r="A3280" t="str">
            <v>SINAPI 103520</v>
          </cell>
          <cell r="D3280" t="str">
            <v>RESERVATÓRIO TÉRMICO/BOILER SOLAR EM AÇO INOX 400 L COM 2 PLACAS COLETORAS EM VIDRO TEMPERADO COM SERPENTINA EM TUBO DE COBRE 2 X 1 M - FORNECIMENTO E INSTALAÇÃO. AF_12/2021</v>
          </cell>
          <cell r="E3280" t="str">
            <v>UN</v>
          </cell>
          <cell r="F3280">
            <v>5145</v>
          </cell>
        </row>
        <row r="3281">
          <cell r="A3281" t="str">
            <v>SINAPI 103511</v>
          </cell>
          <cell r="D3281" t="str">
            <v>RESERVATÓRIO TÉRMICO/BOILER SOLAR EM AÇO INOX 600 L - FORNECIMENTO E INSTALAÇÃO. AF_12/2021</v>
          </cell>
          <cell r="E3281" t="str">
            <v>UN</v>
          </cell>
          <cell r="F3281">
            <v>0</v>
          </cell>
        </row>
        <row r="3282">
          <cell r="A3282" t="str">
            <v>SINAPI 103521</v>
          </cell>
          <cell r="D3282" t="str">
            <v>RESERVATÓRIO TÉRMICO/BOILER SOLAR EM AÇO INOX 600 L COM 3 PLACAS COLETORAS EM VIDRO TEMPERADO COM SERPENTINA EM TUBO DE COBRE 2 X 1 M - FORNECIMENTO E INSTALAÇÃO. AF_12/2021</v>
          </cell>
          <cell r="E3282" t="str">
            <v>UN</v>
          </cell>
          <cell r="F3282">
            <v>6832.08</v>
          </cell>
        </row>
        <row r="3283">
          <cell r="A3283" t="str">
            <v>SINAPI 103512</v>
          </cell>
          <cell r="D3283" t="str">
            <v>RESERVATÓRIO TÉRMICO/BOILER SOLAR EM AÇO INOX 800 L - FORNECIMENTO E INSTALAÇÃO. AF_12/2021</v>
          </cell>
          <cell r="E3283" t="str">
            <v>UN</v>
          </cell>
          <cell r="F3283">
            <v>0</v>
          </cell>
        </row>
        <row r="3284">
          <cell r="A3284" t="str">
            <v>SINAPI 103522</v>
          </cell>
          <cell r="D3284" t="str">
            <v>RESERVATÓRIO TÉRMICO/BOILER SOLAR EM AÇO INOX 800 L COM 4 PLACAS COLETORAS EM VIDRO TEMPERADO COM SERPENTINA EM TUBO DE COBRE 2 X 1 M - FORNECIMENTO E INSTALAÇÃO. AF_12/2021</v>
          </cell>
          <cell r="E3284" t="str">
            <v>UN</v>
          </cell>
          <cell r="F3284">
            <v>7000.15</v>
          </cell>
        </row>
        <row r="3285">
          <cell r="A3285" t="str">
            <v>SINAPI 103508</v>
          </cell>
          <cell r="D3285" t="str">
            <v>STRING BOX PARA SISTEMA FOTOVOLTAICO - FORNECIMENTO E INSTALAÇÃO. AF_12/2021</v>
          </cell>
          <cell r="E3285" t="str">
            <v>UN</v>
          </cell>
          <cell r="F3285">
            <v>0</v>
          </cell>
        </row>
        <row r="3286">
          <cell r="A3286" t="str">
            <v>SINAPI 103524</v>
          </cell>
          <cell r="D3286" t="str">
            <v>SUPORTE DE 1 COLETOR SOLAR PARA LAJE DE CONCRETO - FORNECIMENTO E INSTALAÇÃO. AF_12/2021</v>
          </cell>
          <cell r="E3286" t="str">
            <v>UN</v>
          </cell>
          <cell r="F3286">
            <v>0</v>
          </cell>
        </row>
        <row r="3287">
          <cell r="A3287" t="str">
            <v>SINAPI 103526</v>
          </cell>
          <cell r="D3287" t="str">
            <v>SUPORTE DE 1 COLETOR SOLAR PARA TELHA CERÂMICA - FORNECIMENTO E INSTALAÇÃO. AF_12/2021</v>
          </cell>
          <cell r="E3287" t="str">
            <v>UN</v>
          </cell>
          <cell r="F3287">
            <v>0</v>
          </cell>
        </row>
        <row r="3288">
          <cell r="A3288" t="str">
            <v>SINAPI 103525</v>
          </cell>
          <cell r="D3288" t="str">
            <v>SUPORTE DE 1 COLETOR SOLAR PARA TELHA METÁLICA - FORNECIMENTO E INSTALAÇÃO. AF_12/2021</v>
          </cell>
          <cell r="E3288" t="str">
            <v>UN</v>
          </cell>
          <cell r="F3288">
            <v>0</v>
          </cell>
        </row>
        <row r="3289">
          <cell r="A3289" t="str">
            <v>SINAPI 97062</v>
          </cell>
          <cell r="D3289" t="str">
            <v>COLOCAÇÃO DE TELA EM ANDAIME FACHADEIRO. AF_03/2024</v>
          </cell>
          <cell r="E3289" t="str">
            <v>M2</v>
          </cell>
          <cell r="F3289">
            <v>6.26</v>
          </cell>
        </row>
        <row r="3290">
          <cell r="A3290" t="str">
            <v>SINAPI 97061</v>
          </cell>
          <cell r="D3290" t="str">
            <v>COLOCAÇÃO DE TELA FACHADEIRA PERIMETRAL. AF_03/2024</v>
          </cell>
          <cell r="E3290" t="str">
            <v>M2</v>
          </cell>
          <cell r="F3290">
            <v>0</v>
          </cell>
        </row>
        <row r="3291">
          <cell r="A3291" t="str">
            <v>SINAPI 104988</v>
          </cell>
          <cell r="D3291" t="str">
            <v>FECHAMENTO METÁLICO REMOVÍVEL DE ABERTURA DE CAIXILHO (PROTEÇÃO DE GESSEIRO) - 4 MONTAGENS EM OBRA. AF_03/2024</v>
          </cell>
          <cell r="E3291" t="str">
            <v>M2</v>
          </cell>
          <cell r="F3291">
            <v>0</v>
          </cell>
        </row>
        <row r="3292">
          <cell r="A3292" t="str">
            <v>SINAPI 104979</v>
          </cell>
          <cell r="D3292" t="str">
            <v>FECHAMENTO METÁLICO REMOVÍVEL DE VÃO DE PORTAS (VÃO DO ELEVADOR) - 1 MONTAGEM EM OBRA. AF_03/2024</v>
          </cell>
          <cell r="E3292" t="str">
            <v>M2</v>
          </cell>
          <cell r="F3292">
            <v>0</v>
          </cell>
        </row>
        <row r="3293">
          <cell r="A3293" t="str">
            <v>SINAPI 97040</v>
          </cell>
          <cell r="D3293" t="str">
            <v>FECHAMENTO REMOVÍVEL DE ABERTURA DE CAIXILHO EM MADEIRA - 4 MONTAGENS EM OBRA. AF_03/2024</v>
          </cell>
          <cell r="E3293" t="str">
            <v>M2</v>
          </cell>
          <cell r="F3293">
            <v>19.11</v>
          </cell>
        </row>
        <row r="3294">
          <cell r="A3294" t="str">
            <v>SINAPI 97041</v>
          </cell>
          <cell r="D3294" t="str">
            <v>FECHAMENTO REMOVÍVEL DE ABERTURA NO PISO EM MADEIRA - 1 MONTAGEM EM OBRA. AF_03/2024</v>
          </cell>
          <cell r="E3294" t="str">
            <v>M2</v>
          </cell>
          <cell r="F3294">
            <v>142.58000000000001</v>
          </cell>
        </row>
        <row r="3295">
          <cell r="A3295" t="str">
            <v>SINAPI 97039</v>
          </cell>
          <cell r="D3295" t="str">
            <v>FECHAMENTO REMOVÍVEL DE VÃO DE PORTAS EM MADEIRA (VÃO DO ELEVADOR) - 1 MONTAGEM EM OBRA. AF_03/2024</v>
          </cell>
          <cell r="E3295" t="str">
            <v>M2</v>
          </cell>
          <cell r="F3295">
            <v>83.38</v>
          </cell>
        </row>
        <row r="3296">
          <cell r="A3296" t="str">
            <v>SINAPI 102655</v>
          </cell>
          <cell r="D3296" t="str">
            <v>FITA DE SINALIZAÇÃO FIXADA NA ESTRUTURA. AF_03/2024</v>
          </cell>
          <cell r="E3296" t="str">
            <v>M</v>
          </cell>
          <cell r="F3296">
            <v>0</v>
          </cell>
        </row>
        <row r="3297">
          <cell r="A3297" t="str">
            <v>SINAPI 104987</v>
          </cell>
          <cell r="D3297" t="str">
            <v>GUARDA-CORPO DE CONCRETAGEM COM MONTANTES METÁLICOS FIXADOS EM BARROTES (VIGAMENTO) DE FORMA DE MADEIRA COM FECHAMENTO EM PAINEL DE TELA METÁLICA. AF_03/2024</v>
          </cell>
          <cell r="E3297" t="str">
            <v>M</v>
          </cell>
          <cell r="F3297">
            <v>0</v>
          </cell>
        </row>
        <row r="3298">
          <cell r="A3298" t="str">
            <v>SINAPI 104986</v>
          </cell>
          <cell r="D3298" t="str">
            <v>GUARDA-CORPO DE CONCRETAGEM COM MONTANTES METÁLICOS FIXADOS NOS GARFOS DE FORMA DE MADEIRA COM FECHAMENTO EM PAINEL DE TELA METÁLICA. AF_03/2024</v>
          </cell>
          <cell r="E3298" t="str">
            <v>M</v>
          </cell>
          <cell r="F3298">
            <v>0</v>
          </cell>
        </row>
        <row r="3299">
          <cell r="A3299" t="str">
            <v>SINAPI 104984</v>
          </cell>
          <cell r="D3299" t="str">
            <v>GUARDA-CORPO EM LAJE PÓS DESFÔRMA COM MONTANTE METÁLICO FIXADO EM LAJE COM PARABOLT E FECHAMENTO EM PAINEL DE TELA METÁLICA. AF_03/2024</v>
          </cell>
          <cell r="E3299" t="str">
            <v>M</v>
          </cell>
          <cell r="F3299">
            <v>0</v>
          </cell>
        </row>
        <row r="3300">
          <cell r="A3300" t="str">
            <v>SINAPI 104985</v>
          </cell>
          <cell r="D3300" t="str">
            <v>GUARDA-CORPO EM LAJE PÓS DESFÔRMA COM MONTANTE METÁLICO FIXADO EM LAJE COM SARGENTO E FECHAMENTO EM PAINEL DE TELA METÁLICA. AF_03/2024</v>
          </cell>
          <cell r="E3300" t="str">
            <v>M</v>
          </cell>
          <cell r="F3300">
            <v>0</v>
          </cell>
        </row>
        <row r="3301">
          <cell r="A3301" t="str">
            <v>SINAPI 97026</v>
          </cell>
          <cell r="D3301" t="str">
            <v>GUARDA-CORPO EM LAJE PÓS-DESFÔRMA COM CABOS DE AÇO E FECHAMENTO EM TELA DE POLIPROPILENO (SISTEMA DE BARREIRA COM REDE) PARA EDIFÍCIOS ACIMA DE 4 PAVIMENTOS (2 MONTAGENS). AF_03/2024</v>
          </cell>
          <cell r="E3301" t="str">
            <v>M</v>
          </cell>
          <cell r="F3301">
            <v>0</v>
          </cell>
        </row>
        <row r="3302">
          <cell r="A3302" t="str">
            <v>SINAPI 97025</v>
          </cell>
          <cell r="D3302" t="str">
            <v>GUARDA-CORPO EM LAJE PÓS-DESFÔRMA COM CABOS DE AÇO E FECHAMENTO EM TELA DE POLIPROPILENO (SISTEMA DE BARREIRA COM REDE) PARA EDIFÍCIOS COM ATÉ 4 PAVIMENTOS (1 MONTAGEM). AF_03/2024</v>
          </cell>
          <cell r="E3302" t="str">
            <v>M</v>
          </cell>
          <cell r="F3302">
            <v>0</v>
          </cell>
        </row>
        <row r="3303">
          <cell r="A3303" t="str">
            <v>SINAPI 97032</v>
          </cell>
          <cell r="D3303" t="str">
            <v>GUARDA-CORPO EM LAJE PÓS-DESFÔRMA COM ESCORAS DE MADEIRA ESTRONCADAS NA ESTRUTURA, TRAVESSÕES DE MADEIRA E FECHAMENTO EM TELA DE POLIPROPILENO PARA EDIFÍCIOS ACIMA DE 4 PAVIMENTOS (2 MONTAGENS). AF_03/2024</v>
          </cell>
          <cell r="E3303" t="str">
            <v>M</v>
          </cell>
          <cell r="F3303">
            <v>67.959999999999994</v>
          </cell>
        </row>
        <row r="3304">
          <cell r="A3304" t="str">
            <v>SINAPI 97031</v>
          </cell>
          <cell r="D3304" t="str">
            <v>GUARDA-CORPO EM LAJE PÓS-DESFÔRMA COM ESCORAS DE MADEIRA ESTRONCADAS NA ESTRUTURA, TRAVESSÕES DE MADEIRA E FECHAMENTO EM TELA DE POLIPROPILENO PARA EDIFÍCIOS COM ATÉ 4 PAVIMENTOS (1 MONTAGEM). AF_03/2024</v>
          </cell>
          <cell r="E3304" t="str">
            <v>M</v>
          </cell>
          <cell r="F3304">
            <v>113.31</v>
          </cell>
        </row>
        <row r="3305">
          <cell r="A3305" t="str">
            <v>SINAPI 97036</v>
          </cell>
          <cell r="D3305" t="str">
            <v>GUARDA-CORPO EM LAJE PÓS-DESFÔRMA COM ESCORAS METÁLICAS ESTRONCADAS NA ESTRUTURA E FECHAMENTO EM PAINEL DE TELA METÁLICA PARA EDIFÍCIOS ACIMA DE 4 PAVIMENTOS (2 MONTAGENS). AF_03/2024</v>
          </cell>
          <cell r="E3305" t="str">
            <v>M</v>
          </cell>
          <cell r="F3305">
            <v>0</v>
          </cell>
        </row>
        <row r="3306">
          <cell r="A3306" t="str">
            <v>SINAPI 97035</v>
          </cell>
          <cell r="D3306" t="str">
            <v>GUARDA-CORPO EM LAJE PÓS-DESFÔRMA COM ESCORAS METÁLICAS ESTRONCADAS NA ESTRUTURA E FECHAMENTO EM PAINEL DE TELA METÁLICA PARA EDIFÍCIOS COM ATÉ 4 PAVIMENTOS (1 MONTAGEM). AF_03/2024</v>
          </cell>
          <cell r="E3306" t="str">
            <v>M</v>
          </cell>
          <cell r="F3306">
            <v>0</v>
          </cell>
        </row>
        <row r="3307">
          <cell r="A3307" t="str">
            <v>SINAPI 97034</v>
          </cell>
          <cell r="D3307" t="str">
            <v>GUARDA-CORPO EM LAJE PÓS-DESFÔRMA COM ESCORAS METÁLICAS ESTRONCADAS NA ESTRUTURA, TRAVESSÕES DE MADEIRA E FECHAMENTO EM TELA DE POLIPROPILENO PARA EDIFÍCIOS ACIMA DE 4 PAVIMENTOS (2 MONTAGENS). AF_03/2024_PS</v>
          </cell>
          <cell r="E3307" t="str">
            <v>M</v>
          </cell>
          <cell r="F3307">
            <v>67.77</v>
          </cell>
        </row>
        <row r="3308">
          <cell r="A3308" t="str">
            <v>SINAPI 97033</v>
          </cell>
          <cell r="D3308" t="str">
            <v>GUARDA-CORPO EM LAJE PÓS-DESFÔRMA COM ESCORAS METÁLICAS ESTRONCADAS NA ESTRUTURA, TRAVESSÕES DE MADEIRA E FECHAMENTO EM TELA DE POLIPROPILENO PARA EDIFÍCIOS COM ATÉ 4 PAVIMENTOS (1 MONTAGEM). AF_03/2024_PS</v>
          </cell>
          <cell r="E3308" t="str">
            <v>M</v>
          </cell>
          <cell r="F3308">
            <v>107.18</v>
          </cell>
        </row>
        <row r="3309">
          <cell r="A3309" t="str">
            <v>SINAPI 97030</v>
          </cell>
          <cell r="D3309" t="str">
            <v>GUARDA-CORPO EM LAJE PÓS-DESFÔRMA COM MONTANTE METÁLICO FIXADO COM BARRAS DE AÇO ENGASTADAS NA LAJE, CABOS DE AÇO E FECHAMENTO EM TELA DE POLIPROPILENO PARA EDIFÍCIOS ACIMA DE 4 PAVIMENTOS (2 MONTAGENS). AF_03/2024</v>
          </cell>
          <cell r="E3309" t="str">
            <v>M</v>
          </cell>
          <cell r="F3309">
            <v>0</v>
          </cell>
        </row>
        <row r="3310">
          <cell r="A3310" t="str">
            <v>SINAPI 97029</v>
          </cell>
          <cell r="D3310" t="str">
            <v>GUARDA-CORPO EM LAJE PÓS-DESFÔRMA COM MONTANTE METÁLICO FIXADO COM BARRAS DE AÇO ENGASTADAS NA LAJE, CABOS DE AÇO E FECHAMENTO EM TELA DE POLIPROPILENO PARA EDIFÍCIOS COM ATÉ 4 PAVIMENTOS (1 MONTAGEM). AF_03/2024</v>
          </cell>
          <cell r="E3310" t="str">
            <v>M</v>
          </cell>
          <cell r="F3310">
            <v>0</v>
          </cell>
        </row>
        <row r="3311">
          <cell r="A3311" t="str">
            <v>SINAPI 97028</v>
          </cell>
          <cell r="D3311" t="str">
            <v>GUARDA-CORPO EM LAJE PÓS-DESFÔRMA COM MONTANTE METÁLICO FIXADO COM BARRAS DE AÇO ENGASTADAS NA LAJE, TRAVESSÃO EM MADEIRA E FECHAMENTO EM TELA DE POLIPROPILENO PARA EDIFÍCIOS ACIMA DE 4 PAVIMENTOS (2 MONTAGENS). AF_03/2024</v>
          </cell>
          <cell r="E3311" t="str">
            <v>M</v>
          </cell>
          <cell r="F3311">
            <v>0</v>
          </cell>
        </row>
        <row r="3312">
          <cell r="A3312" t="str">
            <v>SINAPI 97027</v>
          </cell>
          <cell r="D3312" t="str">
            <v>GUARDA-CORPO EM LAJE PÓS-DESFÔRMA COM MONTANTE METÁLICO FIXADO COM BARRAS DE AÇO ENGASTADAS NA LAJE, TRAVESSÃO EM MADEIRA E FECHAMENTO EM TELA DE POLIPROPILENO PARA EDIFÍCIOS COM ATÉ 4 PAVIMENTOS (1 MONTAGEM). AF_03/2024</v>
          </cell>
          <cell r="E3312" t="str">
            <v>M</v>
          </cell>
          <cell r="F3312">
            <v>0</v>
          </cell>
        </row>
        <row r="3313">
          <cell r="A3313" t="str">
            <v>SINAPI 97038</v>
          </cell>
          <cell r="D3313" t="str">
            <v>GUARDA-CORPO EM LAJE PÓS-DESFÔRMA COM MONTANTE METÁLICO FIXADO EM VIGA DE BORDA E FECHAMENTO EM PAINEL DE TELA METÁLICA PARA EDIFÍCIOS ACIMA DE 4 PAVIMENTOS (2 MONTAGENS). AF_03/2024</v>
          </cell>
          <cell r="E3313" t="str">
            <v>M</v>
          </cell>
          <cell r="F3313">
            <v>0</v>
          </cell>
        </row>
        <row r="3314">
          <cell r="A3314" t="str">
            <v>SINAPI 97037</v>
          </cell>
          <cell r="D3314" t="str">
            <v>GUARDA-CORPO EM LAJE PÓS-DESFÔRMA, PARA ESTRUTURAS EM CONCRETO, COM MONTANTE METÁLICO FIXADO EM VIGA DE BORDA E FECHAMENTO EM PAINEL DE TELA METÁLICA PARA EDIFÍCIOS COM ATÉ 4 PAVIMENTOS (1 MONTAGEM). AF_03/2024</v>
          </cell>
          <cell r="E3314" t="str">
            <v>M</v>
          </cell>
          <cell r="F3314">
            <v>0</v>
          </cell>
        </row>
        <row r="3315">
          <cell r="A3315" t="str">
            <v>SINAPI 97014</v>
          </cell>
          <cell r="D3315" t="str">
            <v>GUARDA-CORPO FIXADO EM FÔRMA DE MADEIRA COM MONTANTES E TRAVESSÕES EM MADEIRA E FECHAMENTO EM PLACA COMPENSADO PARA EDIFÍCIOS COM 3 PAVIMENTOS. AF_03/2024</v>
          </cell>
          <cell r="E3315" t="str">
            <v>M</v>
          </cell>
          <cell r="F3315">
            <v>74.349999999999994</v>
          </cell>
        </row>
        <row r="3316">
          <cell r="A3316" t="str">
            <v>SINAPI 97015</v>
          </cell>
          <cell r="D3316" t="str">
            <v>GUARDA-CORPO FIXADO EM FÔRMA DE MADEIRA COM MONTANTES E TRAVESSÕES EM MADEIRA E FECHAMENTO EM PLACA COMPENSADO PARA EDIFÍCIOS COM ALTURA IGUAL OU SUPERIOR A 4 PAVIMENTOS. AF_03/2024</v>
          </cell>
          <cell r="E3316" t="str">
            <v>M</v>
          </cell>
          <cell r="F3316">
            <v>61.06</v>
          </cell>
        </row>
        <row r="3317">
          <cell r="A3317" t="str">
            <v>SINAPI 97013</v>
          </cell>
          <cell r="D3317" t="str">
            <v>GUARDA-CORPO FIXADO EM FÔRMA DE MADEIRA COM MONTANTES E TRAVESSÕES EM MADEIRA E FECHAMENTO EM PLACA COMPENSADO PARA EDIFÍCIOS COM ATÉ 2 PAVIMENTOS. AF_03/2024</v>
          </cell>
          <cell r="E3317" t="str">
            <v>M</v>
          </cell>
          <cell r="F3317">
            <v>100.98</v>
          </cell>
        </row>
        <row r="3318">
          <cell r="A3318" t="str">
            <v>SINAPI 97017</v>
          </cell>
          <cell r="D3318" t="str">
            <v>GUARDA-CORPO FIXADO EM FÔRMA DE MADEIRA COM MONTANTES E TRAVESSÕES EM MADEIRA PRÉ-MONTADOS PARA EDIFÍCIOS COM 3 PAVIMENTOS. AF_03/2024</v>
          </cell>
          <cell r="E3318" t="str">
            <v>M</v>
          </cell>
          <cell r="F3318">
            <v>58.34</v>
          </cell>
        </row>
        <row r="3319">
          <cell r="A3319" t="str">
            <v>SINAPI 97018</v>
          </cell>
          <cell r="D3319" t="str">
            <v>GUARDA-CORPO FIXADO EM FÔRMA DE MADEIRA COM MONTANTES E TRAVESSÕES EM MADEIRA PRÉ-MONTADOS PARA EDIFÍCIOS COM ALTURA IGUAL OU SUPERIOR A 4 PAVIMENTOS. AF_03/2024</v>
          </cell>
          <cell r="E3319" t="str">
            <v>M</v>
          </cell>
          <cell r="F3319">
            <v>47.93</v>
          </cell>
        </row>
        <row r="3320">
          <cell r="A3320" t="str">
            <v>SINAPI 97016</v>
          </cell>
          <cell r="D3320" t="str">
            <v>GUARDA-CORPO FIXADO EM FÔRMA DE MADEIRA COM MONTANTES E TRAVESSÕES EM MADEIRA PRÉ-MONTADOS PARA EDIFÍCIOS COM ATÉ 2 PAVIMENTOS. AF_03/2024</v>
          </cell>
          <cell r="E3320" t="str">
            <v>M</v>
          </cell>
          <cell r="F3320">
            <v>79.349999999999994</v>
          </cell>
        </row>
        <row r="3321">
          <cell r="A3321" t="str">
            <v>SINAPI 97024</v>
          </cell>
          <cell r="D3321" t="str">
            <v>GUARDA-CORPO PARA ALVENARIA ESTRUTURAL, COM MONTANTE METÁLICO PARA DOIS NÍVEIS DE PROTEÇÃO E FECHAMENTO EM PAINEL DE TELA METÁLICA PARA EDIFÍCIOS ACIMA DE 8 PAVIMENTOS. AF_03/2024</v>
          </cell>
          <cell r="E3321" t="str">
            <v>M</v>
          </cell>
          <cell r="F3321">
            <v>0</v>
          </cell>
        </row>
        <row r="3322">
          <cell r="A3322" t="str">
            <v>SINAPI 97023</v>
          </cell>
          <cell r="D3322" t="str">
            <v>GUARDA-CORPO PARA ALVENARIA ESTRUTURAL, COM MONTANTE METÁLICO PARA DOIS NÍVEIS DE PROTEÇÃO E FECHAMENTO EM PAINEL DE TELA METÁLICA PARA EDIFÍCIOS COM ALTURA DE 5 A 8 PAVIMENTOS. AF_03/2024</v>
          </cell>
          <cell r="E3322" t="str">
            <v>M</v>
          </cell>
          <cell r="F3322">
            <v>0</v>
          </cell>
        </row>
        <row r="3323">
          <cell r="A3323" t="str">
            <v>SINAPI 105804</v>
          </cell>
          <cell r="D3323" t="str">
            <v>GUARDA-CORPO PARA ALVENARIA ESTRUTURAL, COM MONTANTE METÁLICO PARA DOIS NÍVEIS DE PROTEÇÃO E FECHAMENTO EM PAINEL DE TELA METÁLICA PARA EDIFÍCIOS COM ATÉ 4 PAVIMENTOS. AF_03/2024</v>
          </cell>
          <cell r="E3323" t="str">
            <v>M</v>
          </cell>
          <cell r="F3323">
            <v>0</v>
          </cell>
        </row>
        <row r="3324">
          <cell r="A3324" t="str">
            <v>SINAPI 104990</v>
          </cell>
          <cell r="D3324" t="str">
            <v>GUARDA-CORPO PARA POÇO DE CREMALHEIRA, COM MONTANTE METÁLICO FIXADO EM LAJE COM CHUMBADOR PARABOLT E FECHAMENTO EM PAINEL DE TELA METÁLICA (EXCLUSO PROTEÇÃO). AF_03/2024</v>
          </cell>
          <cell r="E3324" t="str">
            <v>M</v>
          </cell>
          <cell r="F3324">
            <v>12.17</v>
          </cell>
        </row>
        <row r="3325">
          <cell r="A3325" t="str">
            <v>SINAPI 97052</v>
          </cell>
          <cell r="D3325" t="str">
            <v>INSTALAÇÃO DE GAMBIARRA PARA SINALIZAÇÃO, INCLUINDO LÂMPADA, E SINALIZADOR. AF_03/2024</v>
          </cell>
          <cell r="E3325" t="str">
            <v>UN</v>
          </cell>
          <cell r="F3325">
            <v>0</v>
          </cell>
        </row>
        <row r="3326">
          <cell r="A3326" t="str">
            <v>SINAPI 97054</v>
          </cell>
          <cell r="D3326" t="str">
            <v>INSTALAÇÃO DE SINALIZADOR NOTURNO LED. AF_03/2024</v>
          </cell>
          <cell r="E3326" t="str">
            <v>UN</v>
          </cell>
          <cell r="F3326">
            <v>27.33</v>
          </cell>
        </row>
        <row r="3327">
          <cell r="A3327" t="str">
            <v>SINAPI 104981</v>
          </cell>
          <cell r="D3327" t="str">
            <v>LINHA DE VIDA INSTALADA JUNTO AO PISO PARA EDIFÍCIOS ACIMA DE 8 PAVIMENTOS. AF_03/2024</v>
          </cell>
          <cell r="E3327" t="str">
            <v>M</v>
          </cell>
          <cell r="F3327">
            <v>0</v>
          </cell>
        </row>
        <row r="3328">
          <cell r="A3328" t="str">
            <v>SINAPI 104980</v>
          </cell>
          <cell r="D3328" t="str">
            <v>LINHA DE VIDA INSTALADA JUNTO AO PISO PARA EDIFÍCIOS DE 5 A 8 PAVIMENTOS. AF_03/2024</v>
          </cell>
          <cell r="E3328" t="str">
            <v>M</v>
          </cell>
          <cell r="F3328">
            <v>0</v>
          </cell>
        </row>
        <row r="3329">
          <cell r="A3329" t="str">
            <v>SINAPI 97042</v>
          </cell>
          <cell r="D3329" t="str">
            <v>LINHA DE VIDA INSTALADA JUNTO AO PISO PARA EDIFÍCIOS DE ATÉ 4 PAVIMENTOS. AF_03/2024</v>
          </cell>
          <cell r="E3329" t="str">
            <v>M</v>
          </cell>
          <cell r="F3329">
            <v>0</v>
          </cell>
        </row>
        <row r="3330">
          <cell r="A3330" t="str">
            <v>SINAPI 97045</v>
          </cell>
          <cell r="D3330" t="str">
            <v>LINHA DE VIDA TIPO VARAL DE SEGURANÇA COM CABO DE AÇO PARA PROTEÇÃO DE PERIFERIA PARA EDIFÍCIOS ACIMA DE 8 PAVIMENTOS. AF_03/2024</v>
          </cell>
          <cell r="E3330" t="str">
            <v>M</v>
          </cell>
          <cell r="F3330">
            <v>0</v>
          </cell>
        </row>
        <row r="3331">
          <cell r="A3331" t="str">
            <v>SINAPI 97044</v>
          </cell>
          <cell r="D3331" t="str">
            <v>LINHA DE VIDA TIPO VARAL DE SEGURANÇA COM CABO DE AÇO PARA PROTEÇÃO DE PERIFERIA PARA EDIFÍCIOS DE 5 A 8 PAVIMENTOS. AF_03/2024</v>
          </cell>
          <cell r="E3331" t="str">
            <v>M</v>
          </cell>
          <cell r="F3331">
            <v>0</v>
          </cell>
        </row>
        <row r="3332">
          <cell r="A3332" t="str">
            <v>SINAPI 97043</v>
          </cell>
          <cell r="D3332" t="str">
            <v>LINHA DE VIDA TIPO VARAL DE SEGURANÇA COM CABO DE AÇO PARA PROTEÇÃO DE PERIFERIA PARA EDIFÍCIOS DE ATÉ 4 PAVIMENTOS. AF_03/2024</v>
          </cell>
          <cell r="E3332" t="str">
            <v>M</v>
          </cell>
          <cell r="F3332">
            <v>0</v>
          </cell>
        </row>
        <row r="3333">
          <cell r="A3333" t="str">
            <v>SINAPI 97063</v>
          </cell>
          <cell r="D3333" t="str">
            <v>MONTAGEM E DESMONTAGEM DE ANDAIME MODULAR FACHADEIRO, COM PISO METÁLICO, PARA EDIFÍCIOS COM MULTIPLOS PAVIMENTOS (EXCLUSIVE ANDAIME E LIMPEZA). AF_03/2024</v>
          </cell>
          <cell r="E3333" t="str">
            <v>M2</v>
          </cell>
          <cell r="F3333">
            <v>18.54</v>
          </cell>
        </row>
        <row r="3334">
          <cell r="A3334" t="str">
            <v>SINAPI 97065</v>
          </cell>
          <cell r="D3334" t="str">
            <v>MONTAGEM E DESMONTAGEM DE ANDAIME MULTIDIRECIONAL (EXCLUSIVE ANDAIME E LIMPEZA). AF_03/2024</v>
          </cell>
          <cell r="E3334" t="str">
            <v>M3</v>
          </cell>
          <cell r="F3334">
            <v>12.46</v>
          </cell>
        </row>
        <row r="3335">
          <cell r="A3335" t="str">
            <v>SINAPI 97064</v>
          </cell>
          <cell r="D3335" t="str">
            <v>MONTAGEM E DESMONTAGEM DE ANDAIME TUBULAR TIPO "TORRE" (EXCLUSIVE ANDAIME E LIMPEZA). AF_03/2024</v>
          </cell>
          <cell r="E3335" t="str">
            <v>M</v>
          </cell>
          <cell r="F3335">
            <v>25.95</v>
          </cell>
        </row>
        <row r="3336">
          <cell r="A3336" t="str">
            <v>SINAPI 97049</v>
          </cell>
          <cell r="D3336" t="str">
            <v>PLACA INDICATIVA FIXADA DIRETAMENTE NA ESTRUTURA ATRAVÉS DE PREGOS. AF_03/2024</v>
          </cell>
          <cell r="E3336" t="str">
            <v>M2</v>
          </cell>
          <cell r="F3336">
            <v>0</v>
          </cell>
        </row>
        <row r="3337">
          <cell r="A3337" t="str">
            <v>SINAPI 96997</v>
          </cell>
          <cell r="D3337" t="str">
            <v>PLATAFORMA DE PROTEÇÃO PRINCIPAL (PRIMÁRIA) PARA COLETA DE RESÍDUOS COM ESTRUTURA METÁLICA E FORRAÇÃO EM TÁBUA DE MADEIRA SERRADA - 1 MONTAGEM POR OBRA. AF_03/2024</v>
          </cell>
          <cell r="E3337" t="str">
            <v>M</v>
          </cell>
          <cell r="F3337">
            <v>0</v>
          </cell>
        </row>
        <row r="3338">
          <cell r="A3338" t="str">
            <v>SINAPI 96999</v>
          </cell>
          <cell r="D3338" t="str">
            <v>PLATAFORMA DE PROTEÇÃO PRINCIPAL (PRIMÁRIA) PARA COLETA DE RESÍDUOS COM ESTRUTURA METÁLICA E FORRAÇÃO EM TÁBUA DE MADEIRA SERRADA - 2 MONTAGENS POR OBRA. AF_03/2024</v>
          </cell>
          <cell r="E3338" t="str">
            <v>M</v>
          </cell>
          <cell r="F3338">
            <v>0</v>
          </cell>
        </row>
        <row r="3339">
          <cell r="A3339" t="str">
            <v>SINAPI 96996</v>
          </cell>
          <cell r="D3339" t="str">
            <v>PLATAFORMA DE PROTEÇÃO PRINCIPAL (PRIMÁRIA) PARA COLETA DE RESÍDUOS COM ESTRUTURA METÁLICA E TRAMA DE MADEIRA FORRADA EM PAINEL COMPENSADO - 1 MONTAGEM POR OBRA. AF_03/2024</v>
          </cell>
          <cell r="E3339" t="str">
            <v>M</v>
          </cell>
          <cell r="F3339">
            <v>0</v>
          </cell>
        </row>
        <row r="3340">
          <cell r="A3340" t="str">
            <v>SINAPI 96998</v>
          </cell>
          <cell r="D3340" t="str">
            <v>PLATAFORMA DE PROTEÇÃO PRINCIPAL (PRIMÁRIA) PARA COLETA DE RESÍDUOS COM ESTRUTURA METÁLICA E TRAMA DE MADEIRA FORRADA EM PAINEL COMPENSADO - 2 MONTAGENS POR OBRA. AF_03/2024</v>
          </cell>
          <cell r="E3340" t="str">
            <v>M</v>
          </cell>
          <cell r="F3340">
            <v>0</v>
          </cell>
        </row>
        <row r="3341">
          <cell r="A3341" t="str">
            <v>SINAPI 97067</v>
          </cell>
          <cell r="D3341" t="str">
            <v>PLATAFORMA DE PROTEÇÃO PRINCIPAL PARA ALVENARIA ESTRUTURAL PARA SER APOIADA EM ANDAIME, INCLUSIVE MONTAGEM E DESMONTAGEM. AF_03/2024</v>
          </cell>
          <cell r="E3341" t="str">
            <v>M</v>
          </cell>
          <cell r="F3341">
            <v>807.69</v>
          </cell>
        </row>
        <row r="3342">
          <cell r="A3342" t="str">
            <v>SINAPI 97001</v>
          </cell>
          <cell r="D3342" t="str">
            <v>PLATAFORMA DE PROTEÇÃO SECUNDÁRIA PARA COLETA DE RESÍDUOS COM ESTRUTURA METÁLICA E FORRAÇÃO EM TÁBUA DE MADEIRA SERRADA - 1 MONTAGEM POR OBRA. AF_03/2024</v>
          </cell>
          <cell r="E3342" t="str">
            <v>M</v>
          </cell>
          <cell r="F3342">
            <v>0</v>
          </cell>
        </row>
        <row r="3343">
          <cell r="A3343" t="str">
            <v>SINAPI 97003</v>
          </cell>
          <cell r="D3343" t="str">
            <v>PLATAFORMA DE PROTEÇÃO SECUNDÁRIA PARA COLETA DE RESÍDUOS COM ESTRUTURA METÁLICA E FORRAÇÃO EM TÁBUA DE MADEIRA SERRADA - 2 MONTAGENS POR OBRA. AF_03/2024</v>
          </cell>
          <cell r="E3343" t="str">
            <v>M</v>
          </cell>
          <cell r="F3343">
            <v>0</v>
          </cell>
        </row>
        <row r="3344">
          <cell r="A3344" t="str">
            <v>SINAPI 97005</v>
          </cell>
          <cell r="D3344" t="str">
            <v>PLATAFORMA DE PROTEÇÃO SECUNDÁRIA PARA COLETA DE RESÍDUOS COM ESTRUTURA METÁLICA E FORRAÇÃO EM TÁBUA DE MADEIRA SERRADA - 3 MONTAGENS POR OBRA. AF_03/2024</v>
          </cell>
          <cell r="E3344" t="str">
            <v>M</v>
          </cell>
          <cell r="F3344">
            <v>0</v>
          </cell>
        </row>
        <row r="3345">
          <cell r="A3345" t="str">
            <v>SINAPI 97000</v>
          </cell>
          <cell r="D3345" t="str">
            <v>PLATAFORMA DE PROTEÇÃO SECUNDÁRIA PARA COLETA DE RESÍDUOS COM ESTRUTURA METÁLICA E TRAMA DE MADEIRA FORRADA EM PAINEL COMPENSADO - 1 MONTAGEM POR OBRA. AF_03/2024</v>
          </cell>
          <cell r="E3345" t="str">
            <v>M</v>
          </cell>
          <cell r="F3345">
            <v>0</v>
          </cell>
        </row>
        <row r="3346">
          <cell r="A3346" t="str">
            <v>SINAPI 97002</v>
          </cell>
          <cell r="D3346" t="str">
            <v>PLATAFORMA DE PROTEÇÃO SECUNDÁRIA PARA COLETA DE RESÍDUOS COM ESTRUTURA METÁLICA E TRAMA DE MADEIRA FORRADA EM PAINEL COMPENSADO - 2 MONTAGENS POR OBRA. AF_03/2024</v>
          </cell>
          <cell r="E3346" t="str">
            <v>M</v>
          </cell>
          <cell r="F3346">
            <v>0</v>
          </cell>
        </row>
        <row r="3347">
          <cell r="A3347" t="str">
            <v>SINAPI 97004</v>
          </cell>
          <cell r="D3347" t="str">
            <v>PLATAFORMA DE PROTEÇÃO SECUNDÁRIA PARA COLETA DE RESÍDUOS COM ESTRUTURA METÁLICA E TRAMA DE MADEIRA FORRADA EM PAINEL COMPENSADO - 3 MONTAGENS POR OBRA. AF_03/2024</v>
          </cell>
          <cell r="E3347" t="str">
            <v>M</v>
          </cell>
          <cell r="F3347">
            <v>0</v>
          </cell>
        </row>
        <row r="3348">
          <cell r="A3348" t="str">
            <v>SINAPI 97007</v>
          </cell>
          <cell r="D3348" t="str">
            <v>PLATAFORMA DE PROTEÇÃO TERCIÁRIA PARA COLETA DE RESÍDUOS COM ESTRUTURA METÁLICA E FORRAÇÃO EM TÁBUA DE MADEIRA SERRADA - 1 MONTAGEM POR OBRA. AF_03/2024</v>
          </cell>
          <cell r="E3348" t="str">
            <v>M</v>
          </cell>
          <cell r="F3348">
            <v>0</v>
          </cell>
        </row>
        <row r="3349">
          <cell r="A3349" t="str">
            <v>SINAPI 97009</v>
          </cell>
          <cell r="D3349" t="str">
            <v>PLATAFORMA DE PROTEÇÃO TERCIÁRIA PARA COLETA DE RESÍDUOS COM ESTRUTURA METÁLICA E FORRAÇÃO EM TÁBUA DE MADEIRA SERRADA - 2 MONTAGENS POR OBRA. AF_03/2024</v>
          </cell>
          <cell r="E3349" t="str">
            <v>M</v>
          </cell>
          <cell r="F3349">
            <v>0</v>
          </cell>
        </row>
        <row r="3350">
          <cell r="A3350" t="str">
            <v>SINAPI 97006</v>
          </cell>
          <cell r="D3350" t="str">
            <v>PLATAFORMA DE PROTEÇÃO TERCIÁRIA PARA COLETA DE RESÍDUOS COM ESTRUTURA METÁLICA E TRAMA DE MADEIRA FORRADA EM PAINEL COMPENSADO - 1 MONTAGEM POR OBRA. AF_03/2024</v>
          </cell>
          <cell r="E3350" t="str">
            <v>M</v>
          </cell>
          <cell r="F3350">
            <v>0</v>
          </cell>
        </row>
        <row r="3351">
          <cell r="A3351" t="str">
            <v>SINAPI 97008</v>
          </cell>
          <cell r="D3351" t="str">
            <v>PLATAFORMA DE PROTEÇÃO TERCIÁRIA PARA COLETA DE RESÍDUOS COM ESTRUTURA METÁLICA E TRAMA DE MADEIRA FORRADA EM PAINEL COMPENSADO - 2 MONTAGENS POR OBRA. AF_03/2024</v>
          </cell>
          <cell r="E3351" t="str">
            <v>M</v>
          </cell>
          <cell r="F3351">
            <v>0</v>
          </cell>
        </row>
        <row r="3352">
          <cell r="A3352" t="str">
            <v>SINAPI 97048</v>
          </cell>
          <cell r="D3352" t="str">
            <v>PONTEIRAS DE PROTEÇÃO DE PONTAS E VERGALHÕES EXPOSTOS EM ALVENARIA ESTRUTURAL. AF_03/2024</v>
          </cell>
          <cell r="E3352" t="str">
            <v>M2</v>
          </cell>
          <cell r="F3352">
            <v>0.09</v>
          </cell>
        </row>
        <row r="3353">
          <cell r="A3353" t="str">
            <v>SINAPI 97047</v>
          </cell>
          <cell r="D3353" t="str">
            <v>PONTEIRAS DE PROTEÇÃO DE PONTAS E VERGALHÕES EXPOSTOS EM ESTRUTURAS DE CONCRETO ARMADO CONVENCIONAL. AF_03/2024</v>
          </cell>
          <cell r="E3353" t="str">
            <v>M2</v>
          </cell>
          <cell r="F3353">
            <v>0.12</v>
          </cell>
        </row>
        <row r="3354">
          <cell r="A3354" t="str">
            <v>SINAPI 97046</v>
          </cell>
          <cell r="D3354" t="str">
            <v>PONTEIRAS DE PROTEÇÃO DE PONTAS E VERGALHÕES EXPOSTOS EM FUNDAÇÕES. AF_03/2024</v>
          </cell>
          <cell r="E3354" t="str">
            <v>M2</v>
          </cell>
          <cell r="F3354">
            <v>0.32</v>
          </cell>
        </row>
        <row r="3355">
          <cell r="A3355" t="str">
            <v>SINAPI 104989</v>
          </cell>
          <cell r="D3355" t="str">
            <v>PROTEÇÃO DE ACESSO A CREMALHEIRA, COM CANCELA FIXADA EM LAJE - 1 MONTAGEM (EXCLUSO CANCELA). AF_03/2024</v>
          </cell>
          <cell r="E3355" t="str">
            <v>UN</v>
          </cell>
          <cell r="F3355">
            <v>42.68</v>
          </cell>
        </row>
        <row r="3356">
          <cell r="A3356" t="str">
            <v>SINAPI 97066</v>
          </cell>
          <cell r="D3356" t="str">
            <v>PROTEÇÃO DE PEDESTRES, INCLUSIVE MONTAGEM E DESMONTAGEM. AF_03/2024_PS</v>
          </cell>
          <cell r="E3356" t="str">
            <v>M2</v>
          </cell>
          <cell r="F3356">
            <v>375.43</v>
          </cell>
        </row>
        <row r="3357">
          <cell r="A3357" t="str">
            <v>SINAPI 104982</v>
          </cell>
          <cell r="D3357" t="str">
            <v>REDE DE PROTEÇÃO PISO A PISO (SISTEMA U). AF_03/2024</v>
          </cell>
          <cell r="E3357" t="str">
            <v>M</v>
          </cell>
          <cell r="F3357">
            <v>0</v>
          </cell>
        </row>
        <row r="3358">
          <cell r="A3358" t="str">
            <v>SINAPI 97060</v>
          </cell>
          <cell r="D3358" t="str">
            <v>REDE DE PROTEÇÃO TIPO SLQA INTERMEDIÁRIO PARA EDIFÍCIOS ACIMA DE 8 PAVIMENTOS. AF_03/2024</v>
          </cell>
          <cell r="E3358" t="str">
            <v>M</v>
          </cell>
          <cell r="F3358">
            <v>0</v>
          </cell>
        </row>
        <row r="3359">
          <cell r="A3359" t="str">
            <v>SINAPI 97059</v>
          </cell>
          <cell r="D3359" t="str">
            <v>REDE DE PROTEÇÃO TIPO SLQA INTERMEDIÁRIO PARA EDIFÍCIOS DE 5 A 8 PAVIMENTOS. AF_03/2024</v>
          </cell>
          <cell r="E3359" t="str">
            <v>M</v>
          </cell>
          <cell r="F3359">
            <v>0</v>
          </cell>
        </row>
        <row r="3360">
          <cell r="A3360" t="str">
            <v>SINAPI 97058</v>
          </cell>
          <cell r="D3360" t="str">
            <v>REDE DE PROTEÇÃO TIPO SLQA INTERMEDIÁRIO PARA EDIFÍCIOS DE ATÉ 4 PAVIMENTOS. AF_03/2024</v>
          </cell>
          <cell r="E3360" t="str">
            <v>M</v>
          </cell>
          <cell r="F3360">
            <v>0</v>
          </cell>
        </row>
        <row r="3361">
          <cell r="A3361" t="str">
            <v>SINAPI 97056</v>
          </cell>
          <cell r="D3361" t="str">
            <v>REDE DE PROTEÇÃO TIPO SLQA PESADO COM SUPORTES METÁLICOS TIPO FORCA PARA EDIFÍCIOS DE 5 A 8 PAVIMENTOS. AF_03/2024</v>
          </cell>
          <cell r="E3361" t="str">
            <v>M</v>
          </cell>
          <cell r="F3361">
            <v>0</v>
          </cell>
        </row>
        <row r="3362">
          <cell r="A3362" t="str">
            <v>SINAPI 97057</v>
          </cell>
          <cell r="D3362" t="str">
            <v>REDE DE PROTEÇÃO TIPO SLQA PESADO COM SUPORTES METÁLICOS TIPO FORCA PARA EDIFÍCIOS DE ACIMA DE 8 PAVIMENTOS. AF_03/2024</v>
          </cell>
          <cell r="E3362" t="str">
            <v>M</v>
          </cell>
          <cell r="F3362">
            <v>0</v>
          </cell>
        </row>
        <row r="3363">
          <cell r="A3363" t="str">
            <v>SINAPI 97055</v>
          </cell>
          <cell r="D3363" t="str">
            <v>REDE DE PROTEÇÃO TIPO SLQA PESADO COM SUPORTES METÁLICOS TIPO FORCA PARA EDIFÍCIOS DE ATÉ 4 PAVIMENTOS. AF_03/2024</v>
          </cell>
          <cell r="E3363" t="str">
            <v>M</v>
          </cell>
          <cell r="F3363">
            <v>0</v>
          </cell>
        </row>
        <row r="3364">
          <cell r="A3364" t="str">
            <v>SINAPI 102656</v>
          </cell>
          <cell r="D3364" t="str">
            <v>SINALIZAÇÃO COM FITA FIXADA EM CONE PLÁSTICO, INCLUINDO CONE. AF_03/2024</v>
          </cell>
          <cell r="E3364" t="str">
            <v>M</v>
          </cell>
          <cell r="F3364">
            <v>0</v>
          </cell>
        </row>
        <row r="3365">
          <cell r="A3365" t="str">
            <v>SINAPI 104983</v>
          </cell>
          <cell r="D3365" t="str">
            <v>SISTEMA DE PROTEÇÃO PARA PILARES DE PERIFERIA. AF_03/2024</v>
          </cell>
          <cell r="E3365" t="str">
            <v>UN</v>
          </cell>
          <cell r="F3365">
            <v>0</v>
          </cell>
        </row>
        <row r="3366">
          <cell r="A3366" t="str">
            <v>SINAPI 97050</v>
          </cell>
          <cell r="D3366" t="str">
            <v>TOTEN EM MADEIRA COM PLACA INDICATIVA POSICIONADA NO TERRENO. AF_03/2024</v>
          </cell>
          <cell r="E3366" t="str">
            <v>M2</v>
          </cell>
          <cell r="F3366">
            <v>0</v>
          </cell>
        </row>
        <row r="3367">
          <cell r="A3367" t="str">
            <v>SINAPI 95946</v>
          </cell>
          <cell r="D3367" t="str">
            <v>ARMAÇÃO DE ESCADA, DE UMA ESTRUTURA CONVENCIONAL DE CONCRETO ARMADO UTILIZANDO AÇO CA-50 DE 10,0 MM - MONTAGEM. AF_11/2020</v>
          </cell>
          <cell r="E3367" t="str">
            <v>KG</v>
          </cell>
          <cell r="F3367">
            <v>12.6</v>
          </cell>
        </row>
        <row r="3368">
          <cell r="A3368" t="str">
            <v>SINAPI 95947</v>
          </cell>
          <cell r="D3368" t="str">
            <v>ARMAÇÃO DE ESCADA, DE UMA ESTRUTURA CONVENCIONAL DE CONCRETO ARMADO UTILIZANDO AÇO CA-50 DE 12,5 MM - MONTAGEM. AF_11/2020</v>
          </cell>
          <cell r="E3368" t="str">
            <v>KG</v>
          </cell>
          <cell r="F3368">
            <v>9.52</v>
          </cell>
        </row>
        <row r="3369">
          <cell r="A3369" t="str">
            <v>SINAPI 95948</v>
          </cell>
          <cell r="D3369" t="str">
            <v>ARMAÇÃO DE ESCADA, DE UMA ESTRUTURA CONVENCIONAL DE CONCRETO ARMADO UTILIZANDO AÇO CA-50 DE 16,0 MM - MONTAGEM. AF_11/2020</v>
          </cell>
          <cell r="E3369" t="str">
            <v>KG</v>
          </cell>
          <cell r="F3369">
            <v>8.2200000000000006</v>
          </cell>
        </row>
        <row r="3370">
          <cell r="A3370" t="str">
            <v>SINAPI 95944</v>
          </cell>
          <cell r="D3370" t="str">
            <v>ARMAÇÃO DE ESCADA, DE UMA ESTRUTURA CONVENCIONAL DE CONCRETO ARMADO UTILIZANDO AÇO CA-50 DE 6,3 MM - MONTAGEM. AF_11/2020</v>
          </cell>
          <cell r="E3370" t="str">
            <v>KG</v>
          </cell>
          <cell r="F3370">
            <v>20.46</v>
          </cell>
        </row>
        <row r="3371">
          <cell r="A3371" t="str">
            <v>SINAPI 95945</v>
          </cell>
          <cell r="D3371" t="str">
            <v>ARMAÇÃO DE ESCADA, DE UMA ESTRUTURA CONVENCIONAL DE CONCRETO ARMADO UTILIZANDO AÇO CA-50 DE 8,0 MM - MONTAGEM. AF_11/2020</v>
          </cell>
          <cell r="E3371" t="str">
            <v>KG</v>
          </cell>
          <cell r="F3371">
            <v>16.14</v>
          </cell>
        </row>
        <row r="3372">
          <cell r="A3372" t="str">
            <v>SINAPI 95943</v>
          </cell>
          <cell r="D3372" t="str">
            <v>ARMAÇÃO DE ESCADA, DE UMA ESTRUTURA CONVENCIONAL DE CONCRETO ARMADO UTILIZANDO AÇO CA-60 DE 5,0 MM - MONTAGEM. AF_11/2020</v>
          </cell>
          <cell r="E3372" t="str">
            <v>KG</v>
          </cell>
          <cell r="F3372">
            <v>22.86</v>
          </cell>
        </row>
        <row r="3373">
          <cell r="A3373" t="str">
            <v>SINAPI 102077</v>
          </cell>
          <cell r="D3373" t="str">
            <v>ESCADA EM CONCRETO ARMADO MOLDADO IN LOCO, FCK 25 MPA, COM 1 LANCE E LAJE CASCATA, FÔRMA EM CHAPA DE MADEIRA COMPENSADA RESINADA. AF_11/2020</v>
          </cell>
          <cell r="E3373" t="str">
            <v>M3</v>
          </cell>
          <cell r="F3373">
            <v>5218.21</v>
          </cell>
        </row>
        <row r="3374">
          <cell r="A3374" t="str">
            <v>SINAPI 102073</v>
          </cell>
          <cell r="D3374" t="str">
            <v>ESCADA EM CONCRETO ARMADO MOLDADO IN LOCO, FCK 25 MPA, COM 1 LANCE E LAJE PLANA, FÔRMA EM CHAPA DE MADEIRA COMPENSADA RESINADA. AF_11/2020</v>
          </cell>
          <cell r="E3374" t="str">
            <v>M3</v>
          </cell>
          <cell r="F3374">
            <v>3763.25</v>
          </cell>
        </row>
        <row r="3375">
          <cell r="A3375" t="str">
            <v>SINAPI 102079</v>
          </cell>
          <cell r="D3375" t="str">
            <v>ESCADA EM CONCRETO ARMADO MOLDADO IN LOCO, FCK 25 MPA, COM 2 LANCES EM L E LAJE CASCATA, FÔRMA EM CHAPA DE MADEIRA COMPENSADA RESINADA. AF_11/2020</v>
          </cell>
          <cell r="E3375" t="str">
            <v>M3</v>
          </cell>
          <cell r="F3375">
            <v>5109.47</v>
          </cell>
        </row>
        <row r="3376">
          <cell r="A3376" t="str">
            <v>SINAPI 102075</v>
          </cell>
          <cell r="D3376" t="str">
            <v>ESCADA EM CONCRETO ARMADO MOLDADO IN LOCO, FCK 25 MPA, COM 2 LANCES EM L E LAJE PLANA, FÔRMA EM CHAPA DE MADEIRA COMPENSADA RESINADA. AF_11/2020</v>
          </cell>
          <cell r="E3376" t="str">
            <v>M3</v>
          </cell>
          <cell r="F3376">
            <v>4627.4799999999996</v>
          </cell>
        </row>
        <row r="3377">
          <cell r="A3377" t="str">
            <v>SINAPI 102078</v>
          </cell>
          <cell r="D3377" t="str">
            <v>ESCADA EM CONCRETO ARMADO MOLDADO IN LOCO, FCK 25 MPA, COM 2 LANCES EM U E LAJE CASCATA, FÔRMA EM CHAPA DE MADEIRA COMPENSADA RESINADA. AF_11/2020</v>
          </cell>
          <cell r="E3377" t="str">
            <v>M3</v>
          </cell>
          <cell r="F3377">
            <v>5339.9</v>
          </cell>
        </row>
        <row r="3378">
          <cell r="A3378" t="str">
            <v>SINAPI 102074</v>
          </cell>
          <cell r="D3378" t="str">
            <v>ESCADA EM CONCRETO ARMADO MOLDADO IN LOCO, FCK 25 MPA, COM 2 LANCES EM U E LAJE PLANA, FÔRMA EM CHAPA DE MADEIRA COMPENSADA RESINADA. AF_11/2020</v>
          </cell>
          <cell r="E3378" t="str">
            <v>M3</v>
          </cell>
          <cell r="F3378">
            <v>4462.07</v>
          </cell>
        </row>
        <row r="3379">
          <cell r="A3379" t="str">
            <v>SINAPI 102080</v>
          </cell>
          <cell r="D3379" t="str">
            <v>ESCADA EM CONCRETO ARMADO MOLDADO IN LOCO, FCK 25 MPA, COM 2 LANCES EM X E LAJE CASCATA, FÔRMA EM CHAPA DE MADEIRA COMPENSADA RESINADA. AF_11/2020</v>
          </cell>
          <cell r="E3379" t="str">
            <v>M3</v>
          </cell>
          <cell r="F3379">
            <v>4456.7299999999996</v>
          </cell>
        </row>
        <row r="3380">
          <cell r="A3380" t="str">
            <v>SINAPI 102076</v>
          </cell>
          <cell r="D3380" t="str">
            <v>ESCADA EM CONCRETO ARMADO MOLDADO IN LOCO, FCK 25 MPA, COM 2 LANCES EM X E LAJE PLANA, FÔRMA EM CHAPA DE MADEIRA COMPENSADA RESINADA. AF_11/2020</v>
          </cell>
          <cell r="E3380" t="str">
            <v>M3</v>
          </cell>
          <cell r="F3380">
            <v>4745.1899999999996</v>
          </cell>
        </row>
        <row r="3381">
          <cell r="A3381" t="str">
            <v>SINAPI 102084</v>
          </cell>
          <cell r="D3381" t="str">
            <v>ESCADA HELICOIDAL EM AÇO GALVANIZADO, DIAMETRO DE 1,2 M, DOTADA DE GUARDA-CORPO, FIXADA COM CHUMBADOR MECÂNICO. AF_11/2020</v>
          </cell>
          <cell r="E3381" t="str">
            <v>M</v>
          </cell>
          <cell r="F3381">
            <v>0</v>
          </cell>
        </row>
        <row r="3382">
          <cell r="A3382" t="str">
            <v>SINAPI 102082</v>
          </cell>
          <cell r="D3382" t="str">
            <v>ESCADA TIPO MARINHEIRO EM TUBO ACO GALVANIZADO 1 1/2", COM GUARDA-CORPO, PARA ALTURAS MAIORES QUE 3 M, FIXADA COM CHUMBADOR MECÂNICO. AF_11/2020</v>
          </cell>
          <cell r="E3382" t="str">
            <v>M</v>
          </cell>
          <cell r="F3382">
            <v>0</v>
          </cell>
        </row>
        <row r="3383">
          <cell r="A3383" t="str">
            <v>SINAPI 102081</v>
          </cell>
          <cell r="D3383" t="str">
            <v>ESCADA TIPO MARINHEIRO EM TUBO ACO GALVANIZADO 1 1/2", SEM GUARDA-CORPO, FIXADA COM CHUMBADOR MECÂNICO. AF_11/2020</v>
          </cell>
          <cell r="E3383" t="str">
            <v>M</v>
          </cell>
          <cell r="F3383">
            <v>0</v>
          </cell>
        </row>
        <row r="3384">
          <cell r="A3384" t="str">
            <v>SINAPI 102092</v>
          </cell>
          <cell r="D3384" t="str">
            <v>ESCADA TIPO MARINHEIRO EM TUBO AÇO GALVANIZADO 1 1/2", COM GUARDA-CORPO, PARA ALTURAS DE ATÉ 3 M, FIXADA COM CHUMBADOR MECÂNICO. AF_11/2020</v>
          </cell>
          <cell r="E3384" t="str">
            <v>M</v>
          </cell>
          <cell r="F3384">
            <v>0</v>
          </cell>
        </row>
        <row r="3385">
          <cell r="A3385" t="str">
            <v>SINAPI 102089</v>
          </cell>
          <cell r="D3385" t="str">
            <v>FABRICAÇÃO DE FÔRMA PARA ESCADA DUPLA COM 2 LANCES EM "X" E LAJE CASCATA, EM CHAPA DE MADEIRA COMPENSADA PLASTIFICADA, E=18 MM. AF_11/2020</v>
          </cell>
          <cell r="E3385" t="str">
            <v>M2</v>
          </cell>
          <cell r="F3385">
            <v>196.55</v>
          </cell>
        </row>
        <row r="3386">
          <cell r="A3386" t="str">
            <v>SINAPI 102090</v>
          </cell>
          <cell r="D3386" t="str">
            <v>FABRICAÇÃO DE FÔRMA PARA ESCADA DUPLA COM 2 LANCES EM "X" E LAJE CASCATA, EM CHAPA DE MADEIRA COMPENSADA RESINADA, E= 17 MM. AF_11/2020</v>
          </cell>
          <cell r="E3386" t="str">
            <v>M2</v>
          </cell>
          <cell r="F3386">
            <v>145.6</v>
          </cell>
        </row>
        <row r="3387">
          <cell r="A3387" t="str">
            <v>SINAPI 102086</v>
          </cell>
          <cell r="D3387" t="str">
            <v>FABRICAÇÃO DE FÔRMA PARA ESCADA DUPLA COM 2 LANCES EM "X" E LAJE PLANA, EM CHAPA DE MADEIRA COMPENSADA PLASTIFICADA, E=18 MM. AF_11/2020</v>
          </cell>
          <cell r="E3387" t="str">
            <v>M2</v>
          </cell>
          <cell r="F3387">
            <v>206.65</v>
          </cell>
        </row>
        <row r="3388">
          <cell r="A3388" t="str">
            <v>SINAPI 102087</v>
          </cell>
          <cell r="D3388" t="str">
            <v>FABRICAÇÃO DE FÔRMA PARA ESCADA DUPLA COM 2 LANCES EM "X" E LAJE PLANA, EM CHAPA DE MADEIRA COMPENSADA RESINADA, E= 17 MM. AF_11/2020</v>
          </cell>
          <cell r="E3388" t="str">
            <v>M2</v>
          </cell>
          <cell r="F3388">
            <v>161.74</v>
          </cell>
        </row>
        <row r="3389">
          <cell r="A3389" t="str">
            <v>SINAPI 102091</v>
          </cell>
          <cell r="D3389" t="str">
            <v>FABRICAÇÃO DE FÔRMA PARA ESCADA DUPLA COM 2 LANCES EM X E LAJE CASCATA, EM MADEIRA SERRADA, E=25 MM. AF_11/2020</v>
          </cell>
          <cell r="E3389" t="str">
            <v>M2</v>
          </cell>
          <cell r="F3389">
            <v>339.48</v>
          </cell>
        </row>
        <row r="3390">
          <cell r="A3390" t="str">
            <v>SINAPI 102088</v>
          </cell>
          <cell r="D3390" t="str">
            <v>FABRICAÇÃO DE FÔRMA PARA ESCADA DUPLA COM 2 LANCES EM X E LAJE PLANA, EM MADEIRA SERRADA, E=25 MM. AF_11/2020</v>
          </cell>
          <cell r="E3390" t="str">
            <v>M2</v>
          </cell>
          <cell r="F3390">
            <v>287.89</v>
          </cell>
        </row>
        <row r="3391">
          <cell r="A3391" t="str">
            <v>SINAPI 101997</v>
          </cell>
          <cell r="D3391" t="str">
            <v>FABRICAÇÃO DE FÔRMA PARA ESCADAS, COM 1 LANCE E LAJE CASCATA, EM CHAPA DE MADEIRA COMPENSADA PLASTIFICADA, E=18 MM. AF_11/2020</v>
          </cell>
          <cell r="E3391" t="str">
            <v>M2</v>
          </cell>
          <cell r="F3391">
            <v>207.31</v>
          </cell>
        </row>
        <row r="3392">
          <cell r="A3392" t="str">
            <v>SINAPI 101998</v>
          </cell>
          <cell r="D3392" t="str">
            <v>FABRICAÇÃO DE FÔRMA PARA ESCADAS, COM 1 LANCE E LAJE CASCATA, EM CHAPA DE MADEIRA COMPENSADA RESINADA, E= 17 MM. AF_11/2020</v>
          </cell>
          <cell r="E3392" t="str">
            <v>M2</v>
          </cell>
          <cell r="F3392">
            <v>153.47</v>
          </cell>
        </row>
        <row r="3393">
          <cell r="A3393" t="str">
            <v>SINAPI 101999</v>
          </cell>
          <cell r="D3393" t="str">
            <v>FABRICAÇÃO DE FÔRMA PARA ESCADAS, COM 1 LANCE E LAJE CASCATA, EM MADEIRA SERRADA, E=25 MM. AF_11/2020</v>
          </cell>
          <cell r="E3393" t="str">
            <v>M2</v>
          </cell>
          <cell r="F3393">
            <v>403.28</v>
          </cell>
        </row>
        <row r="3394">
          <cell r="A3394" t="str">
            <v>SINAPI 101994</v>
          </cell>
          <cell r="D3394" t="str">
            <v>FABRICAÇÃO DE FÔRMA PARA ESCADAS, COM 1 LANCE E LAJE PLANA, EM CHAPA DE MADEIRA COMPENSADA PLASTIFICADA, E=18 MM. AF_11/2020</v>
          </cell>
          <cell r="E3394" t="str">
            <v>M2</v>
          </cell>
          <cell r="F3394">
            <v>215.47</v>
          </cell>
        </row>
        <row r="3395">
          <cell r="A3395" t="str">
            <v>SINAPI 101995</v>
          </cell>
          <cell r="D3395" t="str">
            <v>FABRICAÇÃO DE FÔRMA PARA ESCADAS, COM 1 LANCE E LAJE PLANA, EM CHAPA DE MADEIRA COMPENSADA RESINADA, E= 17 MM. AF_11/2020</v>
          </cell>
          <cell r="E3395" t="str">
            <v>M2</v>
          </cell>
          <cell r="F3395">
            <v>167.45</v>
          </cell>
        </row>
        <row r="3396">
          <cell r="A3396" t="str">
            <v>SINAPI 101996</v>
          </cell>
          <cell r="D3396" t="str">
            <v>FABRICAÇÃO DE FÔRMA PARA ESCADAS, COM 1 LANCE E LAJE PLANA, EM MADEIRA SERRADA, E=25 MM. AF_11/2020</v>
          </cell>
          <cell r="E3396" t="str">
            <v>M2</v>
          </cell>
          <cell r="F3396">
            <v>310.12</v>
          </cell>
        </row>
        <row r="3397">
          <cell r="A3397" t="str">
            <v>SINAPI 101991</v>
          </cell>
          <cell r="D3397" t="str">
            <v>FABRICAÇÃO DE FÔRMA PARA ESCADAS, COM 2 LANCES EM "L" E LAJE CASCATA, EM CHAPA DE MADEIRA COMPENSADA PLASTIFICADA, E=18 MM. AF_11/2020</v>
          </cell>
          <cell r="E3397" t="str">
            <v>M2</v>
          </cell>
          <cell r="F3397">
            <v>207.44</v>
          </cell>
        </row>
        <row r="3398">
          <cell r="A3398" t="str">
            <v>SINAPI 101992</v>
          </cell>
          <cell r="D3398" t="str">
            <v>FABRICAÇÃO DE FÔRMA PARA ESCADAS, COM 2 LANCES EM "L" E LAJE CASCATA, EM CHAPA DE MADEIRA COMPENSADA RESINADA, E= 17 MM. AF_11/2020</v>
          </cell>
          <cell r="E3398" t="str">
            <v>M2</v>
          </cell>
          <cell r="F3398">
            <v>154.79</v>
          </cell>
        </row>
        <row r="3399">
          <cell r="A3399" t="str">
            <v>SINAPI 101993</v>
          </cell>
          <cell r="D3399" t="str">
            <v>FABRICAÇÃO DE FÔRMA PARA ESCADAS, COM 2 LANCES EM "L" E LAJE CASCATA, EM MADEIRA SERRADA, E=25 MM. AF_11/2020</v>
          </cell>
          <cell r="E3399" t="str">
            <v>M2</v>
          </cell>
          <cell r="F3399">
            <v>375.68</v>
          </cell>
        </row>
        <row r="3400">
          <cell r="A3400" t="str">
            <v>SINAPI 101988</v>
          </cell>
          <cell r="D3400" t="str">
            <v>FABRICAÇÃO DE FÔRMA PARA ESCADAS, COM 2 LANCES EM "L" E LAJE PLANA, EM CHAPA DE MADEIRA COMPENSADA PLASTIFICADA, E=18 MM. AF_11/2020</v>
          </cell>
          <cell r="E3400" t="str">
            <v>M2</v>
          </cell>
          <cell r="F3400">
            <v>203.35</v>
          </cell>
        </row>
        <row r="3401">
          <cell r="A3401" t="str">
            <v>SINAPI 101989</v>
          </cell>
          <cell r="D3401" t="str">
            <v>FABRICAÇÃO DE FÔRMA PARA ESCADAS, COM 2 LANCES EM "L" E LAJE PLANA, EM CHAPA DE MADEIRA COMPENSADA RESINADA, E= 17 MM. AF_11/2020</v>
          </cell>
          <cell r="E3401" t="str">
            <v>M2</v>
          </cell>
          <cell r="F3401">
            <v>160.58000000000001</v>
          </cell>
        </row>
        <row r="3402">
          <cell r="A3402" t="str">
            <v>SINAPI 101990</v>
          </cell>
          <cell r="D3402" t="str">
            <v>FABRICAÇÃO DE FÔRMA PARA ESCADAS, COM 2 LANCES EM "L" E LAJE PLANA, EM MADEIRA SERRADA, E=25 MM. AF_11/2020</v>
          </cell>
          <cell r="E3402" t="str">
            <v>M2</v>
          </cell>
          <cell r="F3402">
            <v>287.69</v>
          </cell>
        </row>
        <row r="3403">
          <cell r="A3403" t="str">
            <v>SINAPI 101985</v>
          </cell>
          <cell r="D3403" t="str">
            <v>FABRICAÇÃO DE FÔRMA PARA ESCADAS, COM 2 LANCES EM "U" E LAJE CASCATA, EM CHAPA DE MADEIRA COMPENSADA PLASTIFICADA, E=18 MM. AF_11/2020</v>
          </cell>
          <cell r="E3403" t="str">
            <v>M2</v>
          </cell>
          <cell r="F3403">
            <v>206.75</v>
          </cell>
        </row>
        <row r="3404">
          <cell r="A3404" t="str">
            <v>SINAPI 101986</v>
          </cell>
          <cell r="D3404" t="str">
            <v>FABRICAÇÃO DE FÔRMA PARA ESCADAS, COM 2 LANCES EM "U" E LAJE CASCATA, EM CHAPA DE MADEIRA COMPENSADA RESINADA, E= 17 MM. AF_11/2020</v>
          </cell>
          <cell r="E3404" t="str">
            <v>M2</v>
          </cell>
          <cell r="F3404">
            <v>151.66999999999999</v>
          </cell>
        </row>
        <row r="3405">
          <cell r="A3405" t="str">
            <v>SINAPI 101987</v>
          </cell>
          <cell r="D3405" t="str">
            <v>FABRICAÇÃO DE FÔRMA PARA ESCADAS, COM 2 LANCES EM "U" E LAJE CASCATA, EM MADEIRA SERRADA, E=25 MM. AF_11/2020</v>
          </cell>
          <cell r="E3405" t="str">
            <v>M2</v>
          </cell>
          <cell r="F3405">
            <v>318.74</v>
          </cell>
        </row>
        <row r="3406">
          <cell r="A3406" t="str">
            <v>SINAPI 101969</v>
          </cell>
          <cell r="D3406" t="str">
            <v>FABRICAÇÃO DE FÔRMA PARA ESCADAS, COM 2 LANCES EM "U" E LAJE PLANA, EM CHAPA DE MADEIRA COMPENSADA PLASTIFICADA, E=18 MM. AF_11/2020</v>
          </cell>
          <cell r="E3406" t="str">
            <v>M2</v>
          </cell>
          <cell r="F3406">
            <v>195.37</v>
          </cell>
        </row>
        <row r="3407">
          <cell r="A3407" t="str">
            <v>SINAPI 101971</v>
          </cell>
          <cell r="D3407" t="str">
            <v>FABRICAÇÃO DE FÔRMA PARA ESCADAS, COM 2 LANCES EM "U" E LAJE PLANA, EM CHAPA DE MADEIRA COMPENSADA RESINADA, E= 17 MM. AF_11/2020</v>
          </cell>
          <cell r="E3407" t="str">
            <v>M2</v>
          </cell>
          <cell r="F3407">
            <v>152.05000000000001</v>
          </cell>
        </row>
        <row r="3408">
          <cell r="A3408" t="str">
            <v>SINAPI 101973</v>
          </cell>
          <cell r="D3408" t="str">
            <v>FABRICAÇÃO DE FÔRMA PARA ESCADAS, COM 2 LANCES EM "U" E LAJE PLANA, EM MADEIRA SERRADA, E=25 MM. AF_11/2020</v>
          </cell>
          <cell r="E3408" t="str">
            <v>M2</v>
          </cell>
          <cell r="F3408">
            <v>267.23</v>
          </cell>
        </row>
        <row r="3409">
          <cell r="A3409" t="str">
            <v>SINAPI 102072</v>
          </cell>
          <cell r="D3409" t="str">
            <v>MONTAGEM E DESMONTAGEM DE FÔRMA PARA ESCADA DUPLA COM 2 LANCES EM "X" E LAJE CASCATA, EM CHAPA DE MADEIRA COMPENSADA PLASTIFICADA, 10 UTILIZAÇÕES. AF_11/2020</v>
          </cell>
          <cell r="E3409" t="str">
            <v>M2</v>
          </cell>
          <cell r="F3409">
            <v>185.31</v>
          </cell>
        </row>
        <row r="3410">
          <cell r="A3410" t="str">
            <v>SINAPI 102070</v>
          </cell>
          <cell r="D3410" t="str">
            <v>MONTAGEM E DESMONTAGEM DE FÔRMA PARA ESCADA DUPLA COM 2 LANCES EM "X" E LAJE CASCATA, EM CHAPA DE MADEIRA COMPENSADA PLASTIFICADA, 6 UTILIZAÇÕES. AF_11/2020</v>
          </cell>
          <cell r="E3410" t="str">
            <v>M2</v>
          </cell>
          <cell r="F3410">
            <v>223.03</v>
          </cell>
        </row>
        <row r="3411">
          <cell r="A3411" t="str">
            <v>SINAPI 102071</v>
          </cell>
          <cell r="D3411" t="str">
            <v>MONTAGEM E DESMONTAGEM DE FÔRMA PARA ESCADA DUPLA COM 2 LANCES EM "X" E LAJE CASCATA, EM CHAPA DE MADEIRA COMPENSADA PLASTIFICADA, 8 UTILIZAÇÕES. AF_11/2020</v>
          </cell>
          <cell r="E3411" t="str">
            <v>M2</v>
          </cell>
          <cell r="F3411">
            <v>196.42</v>
          </cell>
        </row>
        <row r="3412">
          <cell r="A3412" t="str">
            <v>SINAPI 102068</v>
          </cell>
          <cell r="D3412" t="str">
            <v>MONTAGEM E DESMONTAGEM DE FÔRMA PARA ESCADA DUPLA COM 2 LANCES EM "X" E LAJE CASCATA, EM CHAPA DE MADEIRA COMPENSADA RESINADA, 2 UTILIZAÇÕES. AF_11/2020</v>
          </cell>
          <cell r="E3412" t="str">
            <v>M2</v>
          </cell>
          <cell r="F3412">
            <v>278.8</v>
          </cell>
        </row>
        <row r="3413">
          <cell r="A3413" t="str">
            <v>SINAPI 102069</v>
          </cell>
          <cell r="D3413" t="str">
            <v>MONTAGEM E DESMONTAGEM DE FÔRMA PARA ESCADA DUPLA COM 2 LANCES EM "X" E LAJE CASCATA, EM CHAPA DE MADEIRA COMPENSADA RESINADA, 4 UTILIZAÇÕES. AF_11/2020</v>
          </cell>
          <cell r="E3413" t="str">
            <v>M2</v>
          </cell>
          <cell r="F3413">
            <v>255.47</v>
          </cell>
        </row>
        <row r="3414">
          <cell r="A3414" t="str">
            <v>SINAPI 102066</v>
          </cell>
          <cell r="D3414" t="str">
            <v>MONTAGEM E DESMONTAGEM DE FÔRMA PARA ESCADA DUPLA COM 2 LANCES EM "X" E LAJE CASCATA, EM MADEIRA SERRADA, 1 UTILIZAÇÃO. AF_11/2020</v>
          </cell>
          <cell r="E3414" t="str">
            <v>M2</v>
          </cell>
          <cell r="F3414">
            <v>584.94000000000005</v>
          </cell>
        </row>
        <row r="3415">
          <cell r="A3415" t="str">
            <v>SINAPI 102067</v>
          </cell>
          <cell r="D3415" t="str">
            <v>MONTAGEM E DESMONTAGEM DE FÔRMA PARA ESCADA DUPLA COM 2 LANCES EM "X" E LAJE CASCATA, EM MADEIRA SERRADA, 2 UTILIZAÇÕES. AF_11/2020</v>
          </cell>
          <cell r="E3415" t="str">
            <v>M2</v>
          </cell>
          <cell r="F3415">
            <v>503.1</v>
          </cell>
        </row>
        <row r="3416">
          <cell r="A3416" t="str">
            <v>SINAPI 102065</v>
          </cell>
          <cell r="D3416" t="str">
            <v>MONTAGEM E DESMONTAGEM DE FÔRMA PARA ESCADA DUPLA COM 2 LANCES EM "X" E LAJE PLANA, EM CHAPA DE MADEIRA COMPENSADA PLASTIFICADA, 10 UTILIZAÇÕES. AF_11/2020</v>
          </cell>
          <cell r="E3416" t="str">
            <v>M2</v>
          </cell>
          <cell r="F3416">
            <v>191.9</v>
          </cell>
        </row>
        <row r="3417">
          <cell r="A3417" t="str">
            <v>SINAPI 102063</v>
          </cell>
          <cell r="D3417" t="str">
            <v>MONTAGEM E DESMONTAGEM DE FÔRMA PARA ESCADA DUPLA COM 2 LANCES EM "X" E LAJE PLANA, EM CHAPA DE MADEIRA COMPENSADA PLASTIFICADA, 6 UTILIZAÇÕES. AF_11/2020</v>
          </cell>
          <cell r="E3417" t="str">
            <v>M2</v>
          </cell>
          <cell r="F3417">
            <v>235.01</v>
          </cell>
        </row>
        <row r="3418">
          <cell r="A3418" t="str">
            <v>SINAPI 102064</v>
          </cell>
          <cell r="D3418" t="str">
            <v>MONTAGEM E DESMONTAGEM DE FÔRMA PARA ESCADA DUPLA COM 2 LANCES EM "X" E LAJE PLANA, EM CHAPA DE MADEIRA COMPENSADA PLASTIFICADA, 8 UTILIZAÇÕES. AF_11/2020</v>
          </cell>
          <cell r="E3418" t="str">
            <v>M2</v>
          </cell>
          <cell r="F3418">
            <v>207.28</v>
          </cell>
        </row>
        <row r="3419">
          <cell r="A3419" t="str">
            <v>SINAPI 102061</v>
          </cell>
          <cell r="D3419" t="str">
            <v>MONTAGEM E DESMONTAGEM DE FÔRMA PARA ESCADA DUPLA COM 2 LANCES EM "X" E LAJE PLANA, EM CHAPA DE MADEIRA COMPENSADA RESINADA, 2 UTILIZAÇÕES. AF_11/2020</v>
          </cell>
          <cell r="E3419" t="str">
            <v>M2</v>
          </cell>
          <cell r="F3419">
            <v>297.5</v>
          </cell>
        </row>
        <row r="3420">
          <cell r="A3420" t="str">
            <v>SINAPI 102062</v>
          </cell>
          <cell r="D3420" t="str">
            <v>MONTAGEM E DESMONTAGEM DE FÔRMA PARA ESCADA DUPLA COM 2 LANCES EM "X" E LAJE PLANA, EM CHAPA DE MADEIRA COMPENSADA RESINADA, 4 UTILIZAÇÕES. AF_11/2020</v>
          </cell>
          <cell r="E3420" t="str">
            <v>M2</v>
          </cell>
          <cell r="F3420">
            <v>274.14</v>
          </cell>
        </row>
        <row r="3421">
          <cell r="A3421" t="str">
            <v>SINAPI 102059</v>
          </cell>
          <cell r="D3421" t="str">
            <v>MONTAGEM E DESMONTAGEM DE FÔRMA PARA ESCADA DUPLA COM 2 LANCES EM "X" E LAJE PLANA, EM MADEIRA SERRADA, 1 UTILIZAÇÃO. AF_11/2020</v>
          </cell>
          <cell r="E3421" t="str">
            <v>M2</v>
          </cell>
          <cell r="F3421">
            <v>546.87</v>
          </cell>
        </row>
        <row r="3422">
          <cell r="A3422" t="str">
            <v>SINAPI 102060</v>
          </cell>
          <cell r="D3422" t="str">
            <v>MONTAGEM E DESMONTAGEM DE FÔRMA PARA ESCADA DUPLA COM 2 LANCES EM "X" E LAJE PLANA, EM MADEIRA SERRADA, 2 UTILIZAÇÕES. AF_11/2020</v>
          </cell>
          <cell r="E3422" t="str">
            <v>M2</v>
          </cell>
          <cell r="F3422">
            <v>460.2</v>
          </cell>
        </row>
        <row r="3423">
          <cell r="A3423" t="str">
            <v>SINAPI 102052</v>
          </cell>
          <cell r="D3423" t="str">
            <v>MONTAGEM E DESMONTAGEM DE FÔRMA PARA ESCADAS, COM 1 LANCE E LAJE CASCATA, EM CHAPA DE MADEIRA COMPENSADA PLASTIFICADA, 10 UTILIZAÇÕES. AF_11/2020</v>
          </cell>
          <cell r="E3423" t="str">
            <v>M2</v>
          </cell>
          <cell r="F3423">
            <v>192.68</v>
          </cell>
        </row>
        <row r="3424">
          <cell r="A3424" t="str">
            <v>SINAPI 102050</v>
          </cell>
          <cell r="D3424" t="str">
            <v>MONTAGEM E DESMONTAGEM DE FÔRMA PARA ESCADAS, COM 1 LANCE E LAJE CASCATA, EM CHAPA DE MADEIRA COMPENSADA PLASTIFICADA, 6 UTILIZAÇÕES. AF_11/2020</v>
          </cell>
          <cell r="E3424" t="str">
            <v>M2</v>
          </cell>
          <cell r="F3424">
            <v>237.46</v>
          </cell>
        </row>
        <row r="3425">
          <cell r="A3425" t="str">
            <v>SINAPI 102051</v>
          </cell>
          <cell r="D3425" t="str">
            <v>MONTAGEM E DESMONTAGEM DE FÔRMA PARA ESCADAS, COM 1 LANCE E LAJE CASCATA, EM CHAPA DE MADEIRA COMPENSADA PLASTIFICADA, 8 UTILIZAÇÕES. AF_11/2020</v>
          </cell>
          <cell r="E3425" t="str">
            <v>M2</v>
          </cell>
          <cell r="F3425">
            <v>208.69</v>
          </cell>
        </row>
        <row r="3426">
          <cell r="A3426" t="str">
            <v>SINAPI 102048</v>
          </cell>
          <cell r="D3426" t="str">
            <v>MONTAGEM E DESMONTAGEM DE FÔRMA PARA ESCADAS, COM 1 LANCE E LAJE CASCATA, EM CHAPA DE MADEIRA COMPENSADA RESINADA, 2 UTILIZAÇÕES. AF_11/2020</v>
          </cell>
          <cell r="E3426" t="str">
            <v>M2</v>
          </cell>
          <cell r="F3426">
            <v>304.77</v>
          </cell>
        </row>
        <row r="3427">
          <cell r="A3427" t="str">
            <v>SINAPI 102049</v>
          </cell>
          <cell r="D3427" t="str">
            <v>MONTAGEM E DESMONTAGEM DE FÔRMA PARA ESCADAS, COM 1 LANCE E LAJE CASCATA, EM CHAPA DE MADEIRA COMPENSADA RESINADA, 4 UTILIZAÇÕES. AF_11/2020</v>
          </cell>
          <cell r="E3427" t="str">
            <v>M2</v>
          </cell>
          <cell r="F3427">
            <v>271.97000000000003</v>
          </cell>
        </row>
        <row r="3428">
          <cell r="A3428" t="str">
            <v>SINAPI 102046</v>
          </cell>
          <cell r="D3428" t="str">
            <v>MONTAGEM E DESMONTAGEM DE FÔRMA PARA ESCADAS, COM 1 LANCE E LAJE CASCATA, EM MADEIRA SERRADA, 1 UTILIZAÇÃO. AF_11/2020</v>
          </cell>
          <cell r="E3428" t="str">
            <v>M2</v>
          </cell>
          <cell r="F3428">
            <v>663.86</v>
          </cell>
        </row>
        <row r="3429">
          <cell r="A3429" t="str">
            <v>SINAPI 102047</v>
          </cell>
          <cell r="D3429" t="str">
            <v>MONTAGEM E DESMONTAGEM DE FÔRMA PARA ESCADAS, COM 1 LANCE E LAJE CASCATA, EM MADEIRA SERRADA, 2 UTILIZAÇÕES. AF_11/2020</v>
          </cell>
          <cell r="E3429" t="str">
            <v>M2</v>
          </cell>
          <cell r="F3429">
            <v>568.01</v>
          </cell>
        </row>
        <row r="3430">
          <cell r="A3430" t="str">
            <v>SINAPI 102045</v>
          </cell>
          <cell r="D3430" t="str">
            <v>MONTAGEM E DESMONTAGEM DE FÔRMA PARA ESCADAS, COM 1 LANCE E LAJE PLANA, EM CHAPA DE MADEIRA COMPENSADA PLASTIFICADA, 10 UTILIZAÇÕES. AF_11/2020</v>
          </cell>
          <cell r="E3430" t="str">
            <v>M2</v>
          </cell>
          <cell r="F3430">
            <v>205.26</v>
          </cell>
        </row>
        <row r="3431">
          <cell r="A3431" t="str">
            <v>SINAPI 102043</v>
          </cell>
          <cell r="D3431" t="str">
            <v>MONTAGEM E DESMONTAGEM DE FÔRMA PARA ESCADAS, COM 1 LANCE E LAJE PLANA, EM CHAPA DE MADEIRA COMPENSADA PLASTIFICADA, 6 UTILIZAÇÕES. AF_11/2020</v>
          </cell>
          <cell r="E3431" t="str">
            <v>M2</v>
          </cell>
          <cell r="F3431">
            <v>249.27</v>
          </cell>
        </row>
        <row r="3432">
          <cell r="A3432" t="str">
            <v>SINAPI 102044</v>
          </cell>
          <cell r="D3432" t="str">
            <v>MONTAGEM E DESMONTAGEM DE FÔRMA PARA ESCADAS, COM 1 LANCE E LAJE PLANA, EM CHAPA DE MADEIRA COMPENSADA PLASTIFICADA, 8 UTILIZAÇÕES. AF_11/2020</v>
          </cell>
          <cell r="E3432" t="str">
            <v>M2</v>
          </cell>
          <cell r="F3432">
            <v>221.76</v>
          </cell>
        </row>
        <row r="3433">
          <cell r="A3433" t="str">
            <v>SINAPI 102041</v>
          </cell>
          <cell r="D3433" t="str">
            <v>MONTAGEM E DESMONTAGEM DE FÔRMA PARA ESCADAS, COM 1 LANCE E LAJE PLANA, EM CHAPA DE MADEIRA COMPENSADA RESINADA, 2 UTILIZAÇÕES. AF_11/2020</v>
          </cell>
          <cell r="E3433" t="str">
            <v>M2</v>
          </cell>
          <cell r="F3433">
            <v>321.91000000000003</v>
          </cell>
        </row>
        <row r="3434">
          <cell r="A3434" t="str">
            <v>SINAPI 102042</v>
          </cell>
          <cell r="D3434" t="str">
            <v>MONTAGEM E DESMONTAGEM DE FÔRMA PARA ESCADAS, COM 1 LANCE E LAJE PLANA, EM CHAPA DE MADEIRA COMPENSADA RESINADA, 4 UTILIZAÇÕES. AF_11/2020</v>
          </cell>
          <cell r="E3434" t="str">
            <v>M2</v>
          </cell>
          <cell r="F3434">
            <v>289.83</v>
          </cell>
        </row>
        <row r="3435">
          <cell r="A3435" t="str">
            <v>SINAPI 102039</v>
          </cell>
          <cell r="D3435" t="str">
            <v>MONTAGEM E DESMONTAGEM DE FÔRMA PARA ESCADAS, COM 1 LANCE E LAJE PLANA, EM MADEIRA SERRADA, 1 UTILIZAÇÃO. AF_11/2020</v>
          </cell>
          <cell r="E3435" t="str">
            <v>M2</v>
          </cell>
          <cell r="F3435">
            <v>589.46</v>
          </cell>
        </row>
        <row r="3436">
          <cell r="A3436" t="str">
            <v>SINAPI 102040</v>
          </cell>
          <cell r="D3436" t="str">
            <v>MONTAGEM E DESMONTAGEM DE FÔRMA PARA ESCADAS, COM 1 LANCE E LAJE PLANA, EM MADEIRA SERRADA, 2 UTILIZAÇÕES. AF_11/2020</v>
          </cell>
          <cell r="E3436" t="str">
            <v>M2</v>
          </cell>
          <cell r="F3436">
            <v>491.67</v>
          </cell>
        </row>
        <row r="3437">
          <cell r="A3437" t="str">
            <v>SINAPI 102038</v>
          </cell>
          <cell r="D3437" t="str">
            <v>MONTAGEM E DESMONTAGEM DE FÔRMA PARA ESCADAS, COM 2 LANCES EM "L" E LAJE CASCATA, EM CHAPA DE MADEIRA COMPENSADA PLASTIFICADA, 10 UTILIZAÇÕES. AF_11/2020</v>
          </cell>
          <cell r="E3437" t="str">
            <v>M2</v>
          </cell>
          <cell r="F3437">
            <v>201.56</v>
          </cell>
        </row>
        <row r="3438">
          <cell r="A3438" t="str">
            <v>SINAPI 102036</v>
          </cell>
          <cell r="D3438" t="str">
            <v>MONTAGEM E DESMONTAGEM DE FÔRMA PARA ESCADAS, COM 2 LANCES EM "L" E LAJE CASCATA, EM CHAPA DE MADEIRA COMPENSADA PLASTIFICADA, 6 UTILIZAÇÕES. AF_11/2020</v>
          </cell>
          <cell r="E3438" t="str">
            <v>M2</v>
          </cell>
          <cell r="F3438">
            <v>246.35</v>
          </cell>
        </row>
        <row r="3439">
          <cell r="A3439" t="str">
            <v>SINAPI 102037</v>
          </cell>
          <cell r="D3439" t="str">
            <v>MONTAGEM E DESMONTAGEM DE FÔRMA PARA ESCADAS, COM 2 LANCES EM "L" E LAJE CASCATA, EM CHAPA DE MADEIRA COMPENSADA PLASTIFICADA, 8 UTILIZAÇÕES. AF_11/2020</v>
          </cell>
          <cell r="E3439" t="str">
            <v>M2</v>
          </cell>
          <cell r="F3439">
            <v>217.57</v>
          </cell>
        </row>
        <row r="3440">
          <cell r="A3440" t="str">
            <v>SINAPI 102016</v>
          </cell>
          <cell r="D3440" t="str">
            <v>MONTAGEM E DESMONTAGEM DE FÔRMA PARA ESCADAS, COM 2 LANCES EM "L" E LAJE CASCATA, EM CHAPA DE MADEIRA COMPENSADA RESINADA, 2 UTILIZAÇÕES. AF_11/2020</v>
          </cell>
          <cell r="E3440" t="str">
            <v>M2</v>
          </cell>
          <cell r="F3440">
            <v>312.14</v>
          </cell>
        </row>
        <row r="3441">
          <cell r="A3441" t="str">
            <v>SINAPI 102017</v>
          </cell>
          <cell r="D3441" t="str">
            <v>MONTAGEM E DESMONTAGEM DE FÔRMA PARA ESCADAS, COM 2 LANCES EM "L" E LAJE CASCATA, EM CHAPA DE MADEIRA COMPENSADA RESINADA, 4 UTILIZAÇÕES. AF_11/2020</v>
          </cell>
          <cell r="E3441" t="str">
            <v>M2</v>
          </cell>
          <cell r="F3441">
            <v>282.99</v>
          </cell>
        </row>
        <row r="3442">
          <cell r="A3442" t="str">
            <v>SINAPI 102014</v>
          </cell>
          <cell r="D3442" t="str">
            <v>MONTAGEM E DESMONTAGEM DE FÔRMA PARA ESCADAS, COM 2 LANCES EM "L" E LAJE CASCATA, EM MADEIRA SERRADA, 1 UTILIZAÇÃO. AF_11/2020</v>
          </cell>
          <cell r="E3442" t="str">
            <v>M2</v>
          </cell>
          <cell r="F3442">
            <v>646.96</v>
          </cell>
        </row>
        <row r="3443">
          <cell r="A3443" t="str">
            <v>SINAPI 102015</v>
          </cell>
          <cell r="D3443" t="str">
            <v>MONTAGEM E DESMONTAGEM DE FÔRMA PARA ESCADAS, COM 2 LANCES EM "L" E LAJE CASCATA, EM MADEIRA SERRADA, 2 UTILIZAÇÕES. AF_11/2020</v>
          </cell>
          <cell r="E3443" t="str">
            <v>M2</v>
          </cell>
          <cell r="F3443">
            <v>543.16999999999996</v>
          </cell>
        </row>
        <row r="3444">
          <cell r="A3444" t="str">
            <v>SINAPI 102013</v>
          </cell>
          <cell r="D3444" t="str">
            <v>MONTAGEM E DESMONTAGEM DE FÔRMA PARA ESCADAS, COM 2 LANCES EM "L" E LAJE PLANA, EM CHAPA DE MADEIRA COMPENSADA PLASTIFICADA, 10 UTILIZAÇÕES. AF_11/2020</v>
          </cell>
          <cell r="E3444" t="str">
            <v>M2</v>
          </cell>
          <cell r="F3444">
            <v>206.32</v>
          </cell>
        </row>
        <row r="3445">
          <cell r="A3445" t="str">
            <v>SINAPI 102011</v>
          </cell>
          <cell r="D3445" t="str">
            <v>MONTAGEM E DESMONTAGEM DE FÔRMA PARA ESCADAS, COM 2 LANCES EM "L" E LAJE PLANA, EM CHAPA DE MADEIRA COMPENSADA PLASTIFICADA, 6 UTILIZAÇÕES. AF_11/2020</v>
          </cell>
          <cell r="E3445" t="str">
            <v>M2</v>
          </cell>
          <cell r="F3445">
            <v>250.42</v>
          </cell>
        </row>
        <row r="3446">
          <cell r="A3446" t="str">
            <v>SINAPI 102012</v>
          </cell>
          <cell r="D3446" t="str">
            <v>MONTAGEM E DESMONTAGEM DE FÔRMA PARA ESCADAS, COM 2 LANCES EM "L" E LAJE PLANA, EM CHAPA DE MADEIRA COMPENSADA PLASTIFICADA, 8 UTILIZAÇÕES. AF_11/2020</v>
          </cell>
          <cell r="E3446" t="str">
            <v>M2</v>
          </cell>
          <cell r="F3446">
            <v>222.1</v>
          </cell>
        </row>
        <row r="3447">
          <cell r="A3447" t="str">
            <v>SINAPI 102009</v>
          </cell>
          <cell r="D3447" t="str">
            <v>MONTAGEM E DESMONTAGEM DE FÔRMA PARA ESCADAS, COM 2 LANCES EM "L" E LAJE PLANA, EM CHAPA DE MADEIRA COMPENSADA RESINADA, 2 UTILIZAÇÕES. AF_11/2020</v>
          </cell>
          <cell r="E3447" t="str">
            <v>M2</v>
          </cell>
          <cell r="F3447">
            <v>321.43</v>
          </cell>
        </row>
        <row r="3448">
          <cell r="A3448" t="str">
            <v>SINAPI 102010</v>
          </cell>
          <cell r="D3448" t="str">
            <v>MONTAGEM E DESMONTAGEM DE FÔRMA PARA ESCADAS, COM 2 LANCES EM "L" E LAJE PLANA, EM CHAPA DE MADEIRA COMPENSADA RESINADA, 4 UTILIZAÇÕES. AF_11/2020</v>
          </cell>
          <cell r="E3448" t="str">
            <v>M2</v>
          </cell>
          <cell r="F3448">
            <v>292.27</v>
          </cell>
        </row>
        <row r="3449">
          <cell r="A3449" t="str">
            <v>SINAPI 102007</v>
          </cell>
          <cell r="D3449" t="str">
            <v>MONTAGEM E DESMONTAGEM DE FÔRMA PARA ESCADAS, COM 2 LANCES EM "L" E LAJE PLANA, EM MADEIRA SERRADA, 1 UTILIZAÇÃO. AF_11/2020</v>
          </cell>
          <cell r="E3449" t="str">
            <v>M2</v>
          </cell>
          <cell r="F3449">
            <v>559.52</v>
          </cell>
        </row>
        <row r="3450">
          <cell r="A3450" t="str">
            <v>SINAPI 102008</v>
          </cell>
          <cell r="D3450" t="str">
            <v>MONTAGEM E DESMONTAGEM DE FÔRMA PARA ESCADAS, COM 2 LANCES EM "L" E LAJE PLANA, EM MADEIRA SERRADA, 2 UTILIZAÇÕES. AF_11/2020</v>
          </cell>
          <cell r="E3450" t="str">
            <v>M2</v>
          </cell>
          <cell r="F3450">
            <v>468.2</v>
          </cell>
        </row>
        <row r="3451">
          <cell r="A3451" t="str">
            <v>SINAPI 102006</v>
          </cell>
          <cell r="D3451" t="str">
            <v>MONTAGEM E DESMONTAGEM DE FÔRMA PARA ESCADAS, COM 2 LANCES EM "U" E LAJE CASCATA, EM CHAPA DE MADEIRA COMPENSADA PLASTIFICADA, 10 UTILIZAÇÕES. AF_11/2020</v>
          </cell>
          <cell r="E3451" t="str">
            <v>M2</v>
          </cell>
          <cell r="F3451">
            <v>205.26</v>
          </cell>
        </row>
        <row r="3452">
          <cell r="A3452" t="str">
            <v>SINAPI 102004</v>
          </cell>
          <cell r="D3452" t="str">
            <v>MONTAGEM E DESMONTAGEM DE FÔRMA PARA ESCADAS, COM 2 LANCES EM "U" E LAJE CASCATA, EM CHAPA DE MADEIRA COMPENSADA PLASTIFICADA, 6 UTILIZAÇÕES. AF_11/2020</v>
          </cell>
          <cell r="E3452" t="str">
            <v>M2</v>
          </cell>
          <cell r="F3452">
            <v>252</v>
          </cell>
        </row>
        <row r="3453">
          <cell r="A3453" t="str">
            <v>SINAPI 102005</v>
          </cell>
          <cell r="D3453" t="str">
            <v>MONTAGEM E DESMONTAGEM DE FÔRMA PARA ESCADAS, COM 2 LANCES EM "U" E LAJE CASCATA, EM CHAPA DE MADEIRA COMPENSADA PLASTIFICADA, 8 UTILIZAÇÕES. AF_11/2020</v>
          </cell>
          <cell r="E3453" t="str">
            <v>M2</v>
          </cell>
          <cell r="F3453">
            <v>223.3</v>
          </cell>
        </row>
        <row r="3454">
          <cell r="A3454" t="str">
            <v>SINAPI 102002</v>
          </cell>
          <cell r="D3454" t="str">
            <v>MONTAGEM E DESMONTAGEM DE FÔRMA PARA ESCADAS, COM 2 LANCES EM "U" E LAJE CASCATA, EM CHAPA DE MADEIRA COMPENSADA RESINADA, 2 UTILIZAÇÕES. AF_11/2020</v>
          </cell>
          <cell r="E3454" t="str">
            <v>M2</v>
          </cell>
          <cell r="F3454">
            <v>313.62</v>
          </cell>
        </row>
        <row r="3455">
          <cell r="A3455" t="str">
            <v>SINAPI 102003</v>
          </cell>
          <cell r="D3455" t="str">
            <v>MONTAGEM E DESMONTAGEM DE FÔRMA PARA ESCADAS, COM 2 LANCES EM "U" E LAJE CASCATA, EM CHAPA DE MADEIRA COMPENSADA RESINADA, 4 UTILIZAÇÕES. AF_11/2020</v>
          </cell>
          <cell r="E3455" t="str">
            <v>M2</v>
          </cell>
          <cell r="F3455">
            <v>286.60000000000002</v>
          </cell>
        </row>
        <row r="3456">
          <cell r="A3456" t="str">
            <v>SINAPI 102000</v>
          </cell>
          <cell r="D3456" t="str">
            <v>MONTAGEM E DESMONTAGEM DE FÔRMA PARA ESCADAS, COM 2 LANCES EM "U" E LAJE CASCATA, EM MADEIRA SERRADA, 1 UTILIZAÇÃO. AF_11/2020</v>
          </cell>
          <cell r="E3456" t="str">
            <v>M2</v>
          </cell>
          <cell r="F3456">
            <v>589.69000000000005</v>
          </cell>
        </row>
        <row r="3457">
          <cell r="A3457" t="str">
            <v>SINAPI 102001</v>
          </cell>
          <cell r="D3457" t="str">
            <v>MONTAGEM E DESMONTAGEM DE FÔRMA PARA ESCADAS, COM 2 LANCES EM "U" E LAJE CASCATA, EM MADEIRA SERRADA, 2 UTILIZAÇÕES. AF_11/2020</v>
          </cell>
          <cell r="E3457" t="str">
            <v>M2</v>
          </cell>
          <cell r="F3457">
            <v>510.41</v>
          </cell>
        </row>
        <row r="3458">
          <cell r="A3458" t="str">
            <v>SINAPI 101983</v>
          </cell>
          <cell r="D3458" t="str">
            <v>MONTAGEM E DESMONTAGEM DE FÔRMA PARA ESCADAS, COM 2 LANCES EM "U" E LAJE PLANA, EM CHAPA DE MADEIRA COMPENSADA PLASTIFICADA, 10 UTILIZAÇÕES. AF_11/2020</v>
          </cell>
          <cell r="E3458" t="str">
            <v>M2</v>
          </cell>
          <cell r="F3458">
            <v>208.9</v>
          </cell>
        </row>
        <row r="3459">
          <cell r="A3459" t="str">
            <v>SINAPI 101981</v>
          </cell>
          <cell r="D3459" t="str">
            <v>MONTAGEM E DESMONTAGEM DE FÔRMA PARA ESCADAS, COM 2 LANCES EM "U" E LAJE PLANA, EM CHAPA DE MADEIRA COMPENSADA PLASTIFICADA, 6 UTILIZAÇÕES. AF_11/2020</v>
          </cell>
          <cell r="E3459" t="str">
            <v>M2</v>
          </cell>
          <cell r="F3459">
            <v>253.59</v>
          </cell>
        </row>
        <row r="3460">
          <cell r="A3460" t="str">
            <v>SINAPI 101982</v>
          </cell>
          <cell r="D3460" t="str">
            <v>MONTAGEM E DESMONTAGEM DE FÔRMA PARA ESCADAS, COM 2 LANCES EM "U" E LAJE PLANA, EM CHAPA DE MADEIRA COMPENSADA PLASTIFICADA, 8 UTILIZAÇÕES. AF_11/2020</v>
          </cell>
          <cell r="E3460" t="str">
            <v>M2</v>
          </cell>
          <cell r="F3460">
            <v>226.14</v>
          </cell>
        </row>
        <row r="3461">
          <cell r="A3461" t="str">
            <v>SINAPI 101977</v>
          </cell>
          <cell r="D3461" t="str">
            <v>MONTAGEM E DESMONTAGEM DE FÔRMA PARA ESCADAS, COM 2 LANCES EM "U" E LAJE PLANA, EM CHAPA DE MADEIRA COMPENSADA RESINADA, 2 UTILIZAÇÕES. AF_11/2020</v>
          </cell>
          <cell r="E3461" t="str">
            <v>M2</v>
          </cell>
          <cell r="F3461">
            <v>319.32</v>
          </cell>
        </row>
        <row r="3462">
          <cell r="A3462" t="str">
            <v>SINAPI 101980</v>
          </cell>
          <cell r="D3462" t="str">
            <v>MONTAGEM E DESMONTAGEM DE FÔRMA PARA ESCADAS, COM 2 LANCES EM "U" E LAJE PLANA, EM CHAPA DE MADEIRA COMPENSADA RESINADA, 4 UTILIZAÇÕES. AF_11/2020</v>
          </cell>
          <cell r="E3462" t="str">
            <v>M2</v>
          </cell>
          <cell r="F3462">
            <v>292.98</v>
          </cell>
        </row>
        <row r="3463">
          <cell r="A3463" t="str">
            <v>SINAPI 101974</v>
          </cell>
          <cell r="D3463" t="str">
            <v>MONTAGEM E DESMONTAGEM DE FÔRMA PARA ESCADAS, COM 2 LANCES EM "U" E LAJE PLANA, EM MADEIRA SERRADA, 1 UTILIZAÇÃO. AF_11/2020</v>
          </cell>
          <cell r="E3463" t="str">
            <v>M2</v>
          </cell>
          <cell r="F3463">
            <v>563.29</v>
          </cell>
        </row>
        <row r="3464">
          <cell r="A3464" t="str">
            <v>SINAPI 101975</v>
          </cell>
          <cell r="D3464" t="str">
            <v>MONTAGEM E DESMONTAGEM DE FÔRMA PARA ESCADAS, COM 2 LANCES EM "U" E LAJE PLANA, EM MADEIRA SERRADA, 2 UTILIZAÇÕES. AF_11/2020</v>
          </cell>
          <cell r="E3464" t="str">
            <v>M2</v>
          </cell>
          <cell r="F3464">
            <v>480.38</v>
          </cell>
        </row>
        <row r="3465">
          <cell r="A3465" t="str">
            <v>SINAPI 101114</v>
          </cell>
          <cell r="D3465" t="str">
            <v>ESCAVAÇÃO HORIZONTAL EM SOLO DE 1A CATEGORIA COM TRATOR DE ESTEIRAS (100HP/LÂMINA: 2,19M3). AF_07/2020</v>
          </cell>
          <cell r="E3465" t="str">
            <v>M3</v>
          </cell>
          <cell r="F3465">
            <v>4.63</v>
          </cell>
        </row>
        <row r="3466">
          <cell r="A3466" t="str">
            <v>SINAPI 101118</v>
          </cell>
          <cell r="D3466" t="str">
            <v>ESCAVAÇÃO HORIZONTAL EM SOLO DE 1A CATEGORIA COM TRATOR DE ESTEIRAS (125HP/LÂMINA: 2,70M3). AF_07/2020</v>
          </cell>
          <cell r="E3466" t="str">
            <v>M3</v>
          </cell>
          <cell r="F3466">
            <v>3.97</v>
          </cell>
        </row>
        <row r="3467">
          <cell r="A3467" t="str">
            <v>SINAPI 101115</v>
          </cell>
          <cell r="D3467" t="str">
            <v>ESCAVAÇÃO HORIZONTAL EM SOLO DE 1A CATEGORIA COM TRATOR DE ESTEIRAS (150HP/LÂMINA: 3,18M3). AF_07/2020</v>
          </cell>
          <cell r="E3467" t="str">
            <v>M3</v>
          </cell>
          <cell r="F3467">
            <v>3.85</v>
          </cell>
        </row>
        <row r="3468">
          <cell r="A3468" t="str">
            <v>SINAPI 101116</v>
          </cell>
          <cell r="D3468" t="str">
            <v>ESCAVAÇÃO HORIZONTAL EM SOLO DE 1A CATEGORIA COM TRATOR DE ESTEIRAS (170HP/LÂMINA: 5,20M3). AF_07/2020</v>
          </cell>
          <cell r="E3468" t="str">
            <v>M3</v>
          </cell>
          <cell r="F3468">
            <v>2.41</v>
          </cell>
        </row>
        <row r="3469">
          <cell r="A3469" t="str">
            <v>SINAPI 101117</v>
          </cell>
          <cell r="D3469" t="str">
            <v>ESCAVAÇÃO HORIZONTAL EM SOLO DE 1A CATEGORIA COM TRATOR DE ESTEIRAS (347HP/LÂMINA: 8,70M3). AF_07/2020</v>
          </cell>
          <cell r="E3469" t="str">
            <v>M3</v>
          </cell>
          <cell r="F3469">
            <v>3.37</v>
          </cell>
        </row>
        <row r="3470">
          <cell r="A3470" t="str">
            <v>SINAPI 101124</v>
          </cell>
          <cell r="D3470" t="str">
            <v>ESCAVAÇÃO HORIZONTAL, INCLUINDO CARGA E DESCARGA EM SOLO DE 1A CATEGORIA COM TRATOR DE ESTEIRAS (100HP/LÂMINA: 2,19M3). AF_07/2020</v>
          </cell>
          <cell r="E3470" t="str">
            <v>M3</v>
          </cell>
          <cell r="F3470">
            <v>15.34</v>
          </cell>
        </row>
        <row r="3471">
          <cell r="A3471" t="str">
            <v>SINAPI 101128</v>
          </cell>
          <cell r="D3471" t="str">
            <v>ESCAVAÇÃO HORIZONTAL, INCLUINDO CARGA E DESCARGA EM SOLO DE 1A CATEGORIA COM TRATOR DE ESTEIRAS (125HP/LÂMINA: 2,70M3). AF_07/2020</v>
          </cell>
          <cell r="E3471" t="str">
            <v>M3</v>
          </cell>
          <cell r="F3471">
            <v>14.68</v>
          </cell>
        </row>
        <row r="3472">
          <cell r="A3472" t="str">
            <v>SINAPI 101125</v>
          </cell>
          <cell r="D3472" t="str">
            <v>ESCAVAÇÃO HORIZONTAL, INCLUINDO CARGA E DESCARGA EM SOLO DE 1A CATEGORIA COM TRATOR DE ESTEIRAS (150HP/LÂMINA: 3,18M3). AF_07/2020</v>
          </cell>
          <cell r="E3472" t="str">
            <v>M3</v>
          </cell>
          <cell r="F3472">
            <v>14.56</v>
          </cell>
        </row>
        <row r="3473">
          <cell r="A3473" t="str">
            <v>SINAPI 101126</v>
          </cell>
          <cell r="D3473" t="str">
            <v>ESCAVAÇÃO HORIZONTAL, INCLUINDO CARGA E DESCARGA EM SOLO DE 1A CATEGORIA COM TRATOR DE ESTEIRAS (170HP/LÂMINA: 5,20M3). AF_07/2020</v>
          </cell>
          <cell r="E3473" t="str">
            <v>M3</v>
          </cell>
          <cell r="F3473">
            <v>13.12</v>
          </cell>
        </row>
        <row r="3474">
          <cell r="A3474" t="str">
            <v>SINAPI 101127</v>
          </cell>
          <cell r="D3474" t="str">
            <v>ESCAVAÇÃO HORIZONTAL, INCLUINDO CARGA E DESCARGA EM SOLO DE 1A CATEGORIA COM TRATOR DE ESTEIRAS (347HP/LÂMINA: 8,70M3). AF_07/2020</v>
          </cell>
          <cell r="E3474" t="str">
            <v>M3</v>
          </cell>
          <cell r="F3474">
            <v>14.08</v>
          </cell>
        </row>
        <row r="3475">
          <cell r="A3475" t="str">
            <v>SINAPI 101134</v>
          </cell>
          <cell r="D3475" t="str">
            <v>ESCAVAÇÃO HORIZONTAL, INCLUINDO CARGA, DESCARGA E TRANSPORTE EM SOLO DE 1A CATEGORIA COM TRATOR DE ESTEIRAS (100HP/LÂMINA: 2,19M3) E CAMINHÃO BASCULANTE DE 10M3, DMT ATÉ 200M. AF_07/2020</v>
          </cell>
          <cell r="E3475" t="str">
            <v>M3</v>
          </cell>
          <cell r="F3475">
            <v>16.010000000000002</v>
          </cell>
        </row>
        <row r="3476">
          <cell r="A3476" t="str">
            <v>SINAPI 101144</v>
          </cell>
          <cell r="D3476" t="str">
            <v>ESCAVAÇÃO HORIZONTAL, INCLUINDO CARGA, DESCARGA E TRANSPORTE EM SOLO DE 1A CATEGORIA COM TRATOR DE ESTEIRAS (100HP/LÂMINA: 2,19M3) E CAMINHÃO BASCULANTE DE 14M3, DMT ATÉ 200M. AF_07/2020</v>
          </cell>
          <cell r="E3476" t="str">
            <v>M3</v>
          </cell>
          <cell r="F3476">
            <v>16.04</v>
          </cell>
        </row>
        <row r="3477">
          <cell r="A3477" t="str">
            <v>SINAPI 101138</v>
          </cell>
          <cell r="D3477" t="str">
            <v>ESCAVAÇÃO HORIZONTAL, INCLUINDO CARGA, DESCARGA E TRANSPORTE EM SOLO DE 1A CATEGORIA COM TRATOR DE ESTEIRAS (125HP/LÂMINA: 2,70M3) E CAMINHÃO BASCULANTE DE 10M3, DMT ATÉ 200M. AF_07/2020</v>
          </cell>
          <cell r="E3477" t="str">
            <v>M3</v>
          </cell>
          <cell r="F3477">
            <v>15.35</v>
          </cell>
        </row>
        <row r="3478">
          <cell r="A3478" t="str">
            <v>SINAPI 101148</v>
          </cell>
          <cell r="D3478" t="str">
            <v>ESCAVAÇÃO HORIZONTAL, INCLUINDO CARGA, DESCARGA E TRANSPORTE EM SOLO DE 1A CATEGORIA COM TRATOR DE ESTEIRAS (125HP/LÂMINA: 2,70M3) E CAMINHÃO BASCULANTE DE 14M3, DMT ATÉ 200M. AF_07/2020</v>
          </cell>
          <cell r="E3478" t="str">
            <v>M3</v>
          </cell>
          <cell r="F3478">
            <v>15.38</v>
          </cell>
        </row>
        <row r="3479">
          <cell r="A3479" t="str">
            <v>SINAPI 101135</v>
          </cell>
          <cell r="D3479" t="str">
            <v>ESCAVAÇÃO HORIZONTAL, INCLUINDO CARGA, DESCARGA E TRANSPORTE EM SOLO DE 1A CATEGORIA COM TRATOR DE ESTEIRAS (150HP/LÂMINA: 3,18M3) E CAMINHÃO BASCULANTE DE 10M3, DMT ATÉ 200M AF_07/2020</v>
          </cell>
          <cell r="E3479" t="str">
            <v>M3</v>
          </cell>
          <cell r="F3479">
            <v>15.23</v>
          </cell>
        </row>
        <row r="3480">
          <cell r="A3480" t="str">
            <v>SINAPI 101145</v>
          </cell>
          <cell r="D3480" t="str">
            <v>ESCAVAÇÃO HORIZONTAL, INCLUINDO CARGA, DESCARGA E TRANSPORTE EM SOLO DE 1A CATEGORIA COM TRATOR DE ESTEIRAS (150HP/LÂMINA: 3,18M3) E CAMINHÃO BASCULANTE DE 14M3, DMT ATÉ 200M. AF_07/2020</v>
          </cell>
          <cell r="E3480" t="str">
            <v>M3</v>
          </cell>
          <cell r="F3480">
            <v>15.26</v>
          </cell>
        </row>
        <row r="3481">
          <cell r="A3481" t="str">
            <v>SINAPI 101136</v>
          </cell>
          <cell r="D3481" t="str">
            <v>ESCAVAÇÃO HORIZONTAL, INCLUINDO CARGA, DESCARGA E TRANSPORTE EM SOLO DE 1A CATEGORIA COM TRATOR DE ESTEIRAS (170HP/LÂMINA: 5,20M3) E CAMINHÃO BASCULANTE DE 10M3, DMT ATÉ 200M. AF_07/2020</v>
          </cell>
          <cell r="E3481" t="str">
            <v>M3</v>
          </cell>
          <cell r="F3481">
            <v>13.79</v>
          </cell>
        </row>
        <row r="3482">
          <cell r="A3482" t="str">
            <v>SINAPI 101146</v>
          </cell>
          <cell r="D3482" t="str">
            <v>ESCAVAÇÃO HORIZONTAL, INCLUINDO CARGA, DESCARGA E TRANSPORTE EM SOLO DE 1A CATEGORIA COM TRATOR DE ESTEIRAS (170HP/LÂMINA: 5,20M3) E CAMINHÃO BASCULANTE DE 14M3, DMT ATÉ 200M. AF_07/2020</v>
          </cell>
          <cell r="E3482" t="str">
            <v>M3</v>
          </cell>
          <cell r="F3482">
            <v>13.82</v>
          </cell>
        </row>
        <row r="3483">
          <cell r="A3483" t="str">
            <v>SINAPI 101137</v>
          </cell>
          <cell r="D3483" t="str">
            <v>ESCAVAÇÃO HORIZONTAL, INCLUINDO CARGA, DESCARGA E TRANSPORTE EM SOLO DE 1A CATEGORIA COM TRATOR DE ESTEIRAS (347HP/LÂMINA: 8,70M3) E CAMINHÃO BASCULANTE DE 10M3, DMT ATÉ 200M. AF_07/2020</v>
          </cell>
          <cell r="E3483" t="str">
            <v>M3</v>
          </cell>
          <cell r="F3483">
            <v>14.75</v>
          </cell>
        </row>
        <row r="3484">
          <cell r="A3484" t="str">
            <v>SINAPI 101147</v>
          </cell>
          <cell r="D3484" t="str">
            <v>ESCAVAÇÃO HORIZONTAL, INCLUINDO CARGA, DESCARGA E TRANSPORTE EM SOLO DE 1A CATEGORIA COM TRATOR DE ESTEIRAS (347HP/LÂMINA: 8,70M3) E CAMINHÃO BASCULANTE DE 14M3, DMT ATÉ 200M. AF_07/2020</v>
          </cell>
          <cell r="E3484" t="str">
            <v>M3</v>
          </cell>
          <cell r="F3484">
            <v>14.78</v>
          </cell>
        </row>
        <row r="3485">
          <cell r="A3485" t="str">
            <v>SINAPI 101119</v>
          </cell>
          <cell r="D3485" t="str">
            <v>ESCAVAÇÃO HORIZONTAL, INCLUINDO ESCARIFICAÇÃO EM SOLO DE 2A CATEGORIA COM TRATOR DE ESTEIRAS (100HP/LÂMINA: 2,19M3). AF_07/2020</v>
          </cell>
          <cell r="E3485" t="str">
            <v>M3</v>
          </cell>
          <cell r="F3485">
            <v>8.84</v>
          </cell>
        </row>
        <row r="3486">
          <cell r="A3486" t="str">
            <v>SINAPI 101123</v>
          </cell>
          <cell r="D3486" t="str">
            <v>ESCAVAÇÃO HORIZONTAL, INCLUINDO ESCARIFICAÇÃO EM SOLO DE 2A CATEGORIA COM TRATOR DE ESTEIRAS (125HP/LÂMINA: 2,70M3). AF_07/2020</v>
          </cell>
          <cell r="E3486" t="str">
            <v>M3</v>
          </cell>
          <cell r="F3486">
            <v>7.58</v>
          </cell>
        </row>
        <row r="3487">
          <cell r="A3487" t="str">
            <v>SINAPI 101120</v>
          </cell>
          <cell r="D3487" t="str">
            <v>ESCAVAÇÃO HORIZONTAL, INCLUINDO ESCARIFICAÇÃO EM SOLO DE 2A CATEGORIA COM TRATOR DE ESTEIRAS (150HP/LÂMINA: 3,18M3). AF_07/2020</v>
          </cell>
          <cell r="E3487" t="str">
            <v>M3</v>
          </cell>
          <cell r="F3487">
            <v>7.4</v>
          </cell>
        </row>
        <row r="3488">
          <cell r="A3488" t="str">
            <v>SINAPI 101121</v>
          </cell>
          <cell r="D3488" t="str">
            <v>ESCAVAÇÃO HORIZONTAL, INCLUINDO ESCARIFICAÇÃO EM SOLO DE 2A CATEGORIA COM TRATOR DE ESTEIRAS (170HP/LÂMINA: 5,20M3). AF_07/2020</v>
          </cell>
          <cell r="E3488" t="str">
            <v>M3</v>
          </cell>
          <cell r="F3488">
            <v>4.5999999999999996</v>
          </cell>
        </row>
        <row r="3489">
          <cell r="A3489" t="str">
            <v>SINAPI 101122</v>
          </cell>
          <cell r="D3489" t="str">
            <v>ESCAVAÇÃO HORIZONTAL, INCLUINDO ESCARIFICAÇÃO EM SOLO DE 2A CATEGORIA COM TRATOR DE ESTEIRAS (347HP/LÂMINA: 8,70M3). AF_07/2020</v>
          </cell>
          <cell r="E3489" t="str">
            <v>M3</v>
          </cell>
          <cell r="F3489">
            <v>6.43</v>
          </cell>
        </row>
        <row r="3490">
          <cell r="A3490" t="str">
            <v>SINAPI 101129</v>
          </cell>
          <cell r="D3490" t="str">
            <v>ESCAVAÇÃO HORIZONTAL, INCLUINDO ESCARIFICAÇÃO, CARGA E DESCARGA EM SOLO DE 2A CATEGORIA COM TRATOR DE ESTEIRAS (100HP/LÂMINA: 2,19M3). AF_07/2020</v>
          </cell>
          <cell r="E3490" t="str">
            <v>M3</v>
          </cell>
          <cell r="F3490">
            <v>19.98</v>
          </cell>
        </row>
        <row r="3491">
          <cell r="A3491" t="str">
            <v>SINAPI 101133</v>
          </cell>
          <cell r="D3491" t="str">
            <v>ESCAVAÇÃO HORIZONTAL, INCLUINDO ESCARIFICAÇÃO, CARGA E DESCARGA EM SOLO DE 2A CATEGORIA COM TRATOR DE ESTEIRAS (125HP/LÂMINA: 2,70M3). AF_07/2020</v>
          </cell>
          <cell r="E3491" t="str">
            <v>M3</v>
          </cell>
          <cell r="F3491">
            <v>18.72</v>
          </cell>
        </row>
        <row r="3492">
          <cell r="A3492" t="str">
            <v>SINAPI 101130</v>
          </cell>
          <cell r="D3492" t="str">
            <v>ESCAVAÇÃO HORIZONTAL, INCLUINDO ESCARIFICAÇÃO, CARGA E DESCARGA EM SOLO DE 2A CATEGORIA COM TRATOR DE ESTEIRAS (150HP/LÂMINA: 3,18M3). AF_07/2020</v>
          </cell>
          <cell r="E3492" t="str">
            <v>M3</v>
          </cell>
          <cell r="F3492">
            <v>18.54</v>
          </cell>
        </row>
        <row r="3493">
          <cell r="A3493" t="str">
            <v>SINAPI 101131</v>
          </cell>
          <cell r="D3493" t="str">
            <v>ESCAVAÇÃO HORIZONTAL, INCLUINDO ESCARIFICAÇÃO, CARGA E DESCARGA EM SOLO DE 2A CATEGORIA COM TRATOR DE ESTEIRAS (170HP/LÂMINA: 5,20M3). AF_07/2020</v>
          </cell>
          <cell r="E3493" t="str">
            <v>M3</v>
          </cell>
          <cell r="F3493">
            <v>15.74</v>
          </cell>
        </row>
        <row r="3494">
          <cell r="A3494" t="str">
            <v>SINAPI 101132</v>
          </cell>
          <cell r="D3494" t="str">
            <v>ESCAVAÇÃO HORIZONTAL, INCLUINDO ESCARIFICAÇÃO, CARGA E DESCARGA EM SOLO DE 2A CATEGORIA COM TRATOR DE ESTEIRAS (347HP/LÂMINA: 8,70M3). AF_07/2020</v>
          </cell>
          <cell r="E3494" t="str">
            <v>M3</v>
          </cell>
          <cell r="F3494">
            <v>17.57</v>
          </cell>
        </row>
        <row r="3495">
          <cell r="A3495" t="str">
            <v>SINAPI 101139</v>
          </cell>
          <cell r="D3495" t="str">
            <v>ESCAVAÇÃO HORIZONTAL, INCLUINDO ESCARIFICAÇÃO, CARGA, DESCARGA E TRANSPORTE EM SOLO DE 2A CATEGORIA COM TRATOR DE ESTEIRAS (100HP/LÂMINA: 2,19M3) E CAMINHÃO BASCULANTE DE 10M3, DMT ATÉ 200M. AF_07/2020</v>
          </cell>
          <cell r="E3495" t="str">
            <v>M3</v>
          </cell>
          <cell r="F3495">
            <v>20.68</v>
          </cell>
        </row>
        <row r="3496">
          <cell r="A3496" t="str">
            <v>SINAPI 101149</v>
          </cell>
          <cell r="D3496" t="str">
            <v>ESCAVAÇÃO HORIZONTAL, INCLUINDO ESCARIFICAÇÃO, CARGA, DESCARGA E TRANSPORTE EM SOLO DE 2A CATEGORIA COM TRATOR DE ESTEIRAS (100HP/LÂMINA: 2,19M3) E CAMINHÃO BASCULANTE DE 14M3, DMT ATÉ 200M. AF_07/2020</v>
          </cell>
          <cell r="E3496" t="str">
            <v>M3</v>
          </cell>
          <cell r="F3496">
            <v>20.7</v>
          </cell>
        </row>
        <row r="3497">
          <cell r="A3497" t="str">
            <v>SINAPI 101143</v>
          </cell>
          <cell r="D3497" t="str">
            <v>ESCAVAÇÃO HORIZONTAL, INCLUINDO ESCARIFICAÇÃO, CARGA, DESCARGA E TRANSPORTE EM SOLO DE 2A CATEGORIA COM TRATOR DE ESTEIRAS (125HP/LÂMINA: 2,70M3) E CAMINHÃO BASCULANTE DE 10M3, DMT ATÉ 200M. AF_07/2020</v>
          </cell>
          <cell r="E3497" t="str">
            <v>M3</v>
          </cell>
          <cell r="F3497">
            <v>19.420000000000002</v>
          </cell>
        </row>
        <row r="3498">
          <cell r="A3498" t="str">
            <v>SINAPI 101153</v>
          </cell>
          <cell r="D3498" t="str">
            <v>ESCAVAÇÃO HORIZONTAL, INCLUINDO ESCARIFICAÇÃO, CARGA, DESCARGA E TRANSPORTE EM SOLO DE 2A CATEGORIA COM TRATOR DE ESTEIRAS (125HP/LÂMINA: 2,70M3) E CAMINHÃO BASCULANTE DE 14M3, DMT ATÉ 200M. AF_07/2020</v>
          </cell>
          <cell r="E3498" t="str">
            <v>M3</v>
          </cell>
          <cell r="F3498">
            <v>19.440000000000001</v>
          </cell>
        </row>
        <row r="3499">
          <cell r="A3499" t="str">
            <v>SINAPI 101140</v>
          </cell>
          <cell r="D3499" t="str">
            <v>ESCAVAÇÃO HORIZONTAL, INCLUINDO ESCARIFICAÇÃO, CARGA, DESCARGA E TRANSPORTE EM SOLO DE 2A CATEGORIA COM TRATOR DE ESTEIRAS (150HP/LÂMINA: 3,18M3) E CAMINHÃO BASCULANTE DE 10M3, DMT ATÉ 200M. AF_07/2020</v>
          </cell>
          <cell r="E3499" t="str">
            <v>M3</v>
          </cell>
          <cell r="F3499">
            <v>19.239999999999998</v>
          </cell>
        </row>
        <row r="3500">
          <cell r="A3500" t="str">
            <v>SINAPI 101150</v>
          </cell>
          <cell r="D3500" t="str">
            <v>ESCAVAÇÃO HORIZONTAL, INCLUINDO ESCARIFICAÇÃO, CARGA, DESCARGA E TRANSPORTE EM SOLO DE 2A CATEGORIA COM TRATOR DE ESTEIRAS (150HP/LÂMINA: 3,18M3) E CAMINHÃO BASCULANTE DE 14M3, DMT ATÉ 200M. AF_07/2020</v>
          </cell>
          <cell r="E3500" t="str">
            <v>M3</v>
          </cell>
          <cell r="F3500">
            <v>19.260000000000002</v>
          </cell>
        </row>
        <row r="3501">
          <cell r="A3501" t="str">
            <v>SINAPI 101141</v>
          </cell>
          <cell r="D3501" t="str">
            <v>ESCAVAÇÃO HORIZONTAL, INCLUINDO ESCARIFICAÇÃO, CARGA, DESCARGA E TRANSPORTE EM SOLO DE 2A CATEGORIA COM TRATOR DE ESTEIRAS (170HP/LÂMINA: 5,20M3) E CAMINHÃO BASCULANTE DE 10M3, DMT ATÉ 200M. AF_07/2020</v>
          </cell>
          <cell r="E3501" t="str">
            <v>M3</v>
          </cell>
          <cell r="F3501">
            <v>16.440000000000001</v>
          </cell>
        </row>
        <row r="3502">
          <cell r="A3502" t="str">
            <v>SINAPI 101151</v>
          </cell>
          <cell r="D3502" t="str">
            <v>ESCAVAÇÃO HORIZONTAL, INCLUINDO ESCARIFICAÇÃO, CARGA, DESCARGA E TRANSPORTE EM SOLO DE 2A CATEGORIA COM TRATOR DE ESTEIRAS (170HP/LÂMINA: 5,20M3) E CAMINHÃO BASCULANTE DE 14M3, DMT ATÉ 200M. AF_07/2020</v>
          </cell>
          <cell r="E3502" t="str">
            <v>M3</v>
          </cell>
          <cell r="F3502">
            <v>16.46</v>
          </cell>
        </row>
        <row r="3503">
          <cell r="A3503" t="str">
            <v>SINAPI 101142</v>
          </cell>
          <cell r="D3503" t="str">
            <v>ESCAVAÇÃO HORIZONTAL, INCLUINDO ESCARIFICAÇÃO, CARGA, DESCARGA E TRANSPORTE EM SOLO DE 2A CATEGORIA COM TRATOR DE ESTEIRAS (347HP/LÂMINA: 8,70M3) E CAMINHÃO BASCULANTE DE 10M3, DMT ATÉ 200M. AF_07/2020</v>
          </cell>
          <cell r="E3503" t="str">
            <v>M3</v>
          </cell>
          <cell r="F3503">
            <v>18.27</v>
          </cell>
        </row>
        <row r="3504">
          <cell r="A3504" t="str">
            <v>SINAPI 101152</v>
          </cell>
          <cell r="D3504" t="str">
            <v>ESCAVAÇÃO HORIZONTAL, INCLUINDO ESCARIFICAÇÃO, CARGA, DESCARGA E TRANSPORTE EM SOLO DE 2A CATEGORIA COM TRATOR DE ESTEIRAS (347HP/LÂMINA: 8,70M3) E CAMINHÃO BASCULANTE DE 14M3, DMT ATÉ 200M. AF_07/2020</v>
          </cell>
          <cell r="E3504" t="str">
            <v>M3</v>
          </cell>
          <cell r="F3504">
            <v>18.29</v>
          </cell>
        </row>
        <row r="3505">
          <cell r="A3505" t="str">
            <v>SINAPI 101207</v>
          </cell>
          <cell r="D3505" t="str">
            <v>ESCAVAÇÃO VERTICAL PARA EDIFICAÇÃO, COM CARGA, DESCARGA E TRANSPORTE DE SOLO DE 1ª CATEGORIA, COM ESCAVADEIRA HIDRÁULICA (CAÇAMBA: 0,8 M³ / 111 HP), FROTA DE 2 CAMINHÕES BASCULANTES DE 18 M³, DMT ATÉ 1 KM E VELOCIDADE MÉDIA 14 KM/H. AF_05/2020</v>
          </cell>
          <cell r="E3505" t="str">
            <v>M3</v>
          </cell>
          <cell r="F3505">
            <v>11</v>
          </cell>
        </row>
        <row r="3506">
          <cell r="A3506" t="str">
            <v>SINAPI 101206</v>
          </cell>
          <cell r="D3506" t="str">
            <v>ESCAVAÇÃO VERTICAL PARA EDIFICAÇÃO, COM CARGA, DESCARGA E TRANSPORTE DE SOLO DE 1ª CATEGORIA, COM ESCAVADEIRA HIDRÁULICA (CAÇAMBA: 0,8 M³ / 111 HP), FROTA DE 3 CAMINHÕES BASCULANTES DE 14 M³, DMT ATÉ 1 KM E VELOCIDADE MÉDIA 14 KM/H. AF_05/2020</v>
          </cell>
          <cell r="E3506" t="str">
            <v>M3</v>
          </cell>
          <cell r="F3506">
            <v>12.78</v>
          </cell>
        </row>
        <row r="3507">
          <cell r="A3507" t="str">
            <v>SINAPI 101210</v>
          </cell>
          <cell r="D3507" t="str">
            <v>ESCAVAÇÃO VERTICAL PARA EDIFICAÇÃO, COM CARGA, DESCARGA E TRANSPORTE DE SOLO DE 1ª CATEGORIA, COM ESCAVADEIRA HIDRÁULICA (CAÇAMBA: 0,8 M³ / 111 HP), FROTA DE 4 CAMINHÕES BASCULANTES DE 14 M³, DMT DE 1,5 KM E VELOCIDADE MÉDIA 18 KM/H. AF_05/2020</v>
          </cell>
          <cell r="E3507" t="str">
            <v>M3</v>
          </cell>
          <cell r="F3507">
            <v>17.79</v>
          </cell>
        </row>
        <row r="3508">
          <cell r="A3508" t="str">
            <v>SINAPI 101211</v>
          </cell>
          <cell r="D3508" t="str">
            <v>ESCAVAÇÃO VERTICAL PARA EDIFICAÇÃO, COM CARGA, DESCARGA E TRANSPORTE DE SOLO DE 1ª CATEGORIA, COM ESCAVADEIRA HIDRÁULICA (CAÇAMBA: 0,8 M³ / 111 HP), FROTA DE 4 CAMINHÕES BASCULANTES DE 14 M³, DMT DE 2 KM E VELOCIDADE MÉDIA 19 KM/H. AF_05/2020</v>
          </cell>
          <cell r="E3508" t="str">
            <v>M3</v>
          </cell>
          <cell r="F3508">
            <v>19.09</v>
          </cell>
        </row>
        <row r="3509">
          <cell r="A3509" t="str">
            <v>SINAPI 101215</v>
          </cell>
          <cell r="D3509" t="str">
            <v>ESCAVAÇÃO VERTICAL PARA EDIFICAÇÃO, COM CARGA, DESCARGA E TRANSPORTE DE SOLO DE 1ª CATEGORIA, COM ESCAVADEIRA HIDRÁULICA (CAÇAMBA: 0,8 M³ / 111 HP), FROTA DE 4 CAMINHÕES BASCULANTES DE 18 M³, DMT DE 1,5 KM E VELOCIDADE MÉDIA 18 KM/H. AF_05/2020</v>
          </cell>
          <cell r="E3509" t="str">
            <v>M3</v>
          </cell>
          <cell r="F3509">
            <v>17.14</v>
          </cell>
        </row>
        <row r="3510">
          <cell r="A3510" t="str">
            <v>SINAPI 101216</v>
          </cell>
          <cell r="D3510" t="str">
            <v>ESCAVAÇÃO VERTICAL PARA EDIFICAÇÃO, COM CARGA, DESCARGA E TRANSPORTE DE SOLO DE 1ª CATEGORIA, COM ESCAVADEIRA HIDRÁULICA (CAÇAMBA: 0,8 M³ / 111 HP), FROTA DE 4 CAMINHÕES BASCULANTES DE 18 M³, DMT DE 2 KM E VELOCIDADE MÉDIA 19 KM/H. AF_05/2020</v>
          </cell>
          <cell r="E3510" t="str">
            <v>M3</v>
          </cell>
          <cell r="F3510">
            <v>17.96</v>
          </cell>
        </row>
        <row r="3511">
          <cell r="A3511" t="str">
            <v>SINAPI 101212</v>
          </cell>
          <cell r="D3511" t="str">
            <v>ESCAVAÇÃO VERTICAL PARA EDIFICAÇÃO, COM CARGA, DESCARGA E TRANSPORTE DE SOLO DE 1ª CATEGORIA, COM ESCAVADEIRA HIDRÁULICA (CAÇAMBA: 0,8 M³ / 111 HP), FROTA DE 5 CAMINHÕES BASCULANTES DE 14 M³, DMT DE 3 KM E VELOCIDADE MÉDIA 20 KM/H. AF_05/2020</v>
          </cell>
          <cell r="E3511" t="str">
            <v>M3</v>
          </cell>
          <cell r="F3511">
            <v>22.31</v>
          </cell>
        </row>
        <row r="3512">
          <cell r="A3512" t="str">
            <v>SINAPI 101217</v>
          </cell>
          <cell r="D3512" t="str">
            <v>ESCAVAÇÃO VERTICAL PARA EDIFICAÇÃO, COM CARGA, DESCARGA E TRANSPORTE DE SOLO DE 1ª CATEGORIA, COM ESCAVADEIRA HIDRÁULICA (CAÇAMBA: 0,8 M³ / 111 HP), FROTA DE 5 CAMINHÕES BASCULANTES DE 18 M³, DMT DE 3 KM E VELOCIDADE MÉDIA 20 KM/H. AF_05/2020</v>
          </cell>
          <cell r="E3512" t="str">
            <v>M3</v>
          </cell>
          <cell r="F3512">
            <v>20.94</v>
          </cell>
        </row>
        <row r="3513">
          <cell r="A3513" t="str">
            <v>SINAPI 101218</v>
          </cell>
          <cell r="D3513" t="str">
            <v>ESCAVAÇÃO VERTICAL PARA EDIFICAÇÃO, COM CARGA, DESCARGA E TRANSPORTE DE SOLO DE 1ª CATEGORIA, COM ESCAVADEIRA HIDRÁULICA (CAÇAMBA: 0,8 M³ / 111 HP), FROTA DE 5 CAMINHÕES BASCULANTES DE 18 M³, DMT DE 4 KM E VELOCIDADE MÉDIA 22 KM/H. AF_05/2020</v>
          </cell>
          <cell r="E3513" t="str">
            <v>M3</v>
          </cell>
          <cell r="F3513">
            <v>22.13</v>
          </cell>
        </row>
        <row r="3514">
          <cell r="A3514" t="str">
            <v>SINAPI 101213</v>
          </cell>
          <cell r="D3514" t="str">
            <v>ESCAVAÇÃO VERTICAL PARA EDIFICAÇÃO, COM CARGA, DESCARGA E TRANSPORTE DE SOLO DE 1ª CATEGORIA, COM ESCAVADEIRA HIDRÁULICA (CAÇAMBA: 0,8 M³ / 111 HP), FROTA DE 6 CAMINHÕES BASCULANTES DE 14 M³, DMT DE 4 KM E VELOCIDADE MÉDIA 22 KM/H. AF_05/2020</v>
          </cell>
          <cell r="E3514" t="str">
            <v>M3</v>
          </cell>
          <cell r="F3514">
            <v>24.98</v>
          </cell>
        </row>
        <row r="3515">
          <cell r="A3515" t="str">
            <v>SINAPI 101219</v>
          </cell>
          <cell r="D3515" t="str">
            <v>ESCAVAÇÃO VERTICAL PARA EDIFICAÇÃO, COM CARGA, DESCARGA E TRANSPORTE DE SOLO DE 1ª CATEGORIA, COM ESCAVADEIRA HIDRÁULICA (CAÇAMBA: 0,8 M³ / 111 HP), FROTA DE 6 CAMINHÕES BASCULANTES DE 18 M³, DMT DE 6 KM E VELOCIDADE MÉDIA 22 KM/H. AF_05/2020</v>
          </cell>
          <cell r="E3515" t="str">
            <v>M3</v>
          </cell>
          <cell r="F3515">
            <v>26.82</v>
          </cell>
        </row>
        <row r="3516">
          <cell r="A3516" t="str">
            <v>SINAPI 101214</v>
          </cell>
          <cell r="D3516" t="str">
            <v>ESCAVAÇÃO VERTICAL PARA EDIFICAÇÃO, COM CARGA, DESCARGA E TRANSPORTE DE SOLO DE 1ª CATEGORIA, COM ESCAVADEIRA HIDRÁULICA (CAÇAMBA: 0,8 M³ / 111 HP), FROTA DE 7 CAMINHÕES BASCULANTES DE 14 M³, DMT DE 6 KM E VELOCIDADE MÉDIA 22 KM/H. AF_05/2020</v>
          </cell>
          <cell r="E3516" t="str">
            <v>M3</v>
          </cell>
          <cell r="F3516">
            <v>30.16</v>
          </cell>
        </row>
        <row r="3517">
          <cell r="A3517" t="str">
            <v>SINAPI 101254</v>
          </cell>
          <cell r="D3517" t="str">
            <v>ESCAVAÇÃO VERTICAL PARA EDIFICAÇÃO, COM CARGA, DESCARGA E TRANSPORTE DE SOLO DE 1ª CATEGORIA, COM ESCAVADEIRA HIDRÁULICA (CAÇAMBA: 0,8 M³ / 111HP), FROTA DE 3 CAMINHÕES BASCULANTES DE 10 M³, DMT ATÉ 1 KM E VELOCIDADE MÉDIA 14 KM/H. AF_05/2020</v>
          </cell>
          <cell r="E3517" t="str">
            <v>M3</v>
          </cell>
          <cell r="F3517">
            <v>12.92</v>
          </cell>
        </row>
        <row r="3518">
          <cell r="A3518" t="str">
            <v>SINAPI 101256</v>
          </cell>
          <cell r="D3518" t="str">
            <v>ESCAVAÇÃO VERTICAL PARA EDIFICAÇÃO, COM CARGA, DESCARGA E TRANSPORTE DE SOLO DE 1ª CATEGORIA, COM ESCAVADEIRA HIDRÁULICA (CAÇAMBA: 0,8 M³ / 111HP), FROTA DE 5 CAMINHÕES BASCULANTES DE 10 M³, DMT DE 1,5 KM E VELOCIDADE MÉDIA 18 KM/H. AF_05/2020</v>
          </cell>
          <cell r="E3518" t="str">
            <v>M3</v>
          </cell>
          <cell r="F3518">
            <v>19.940000000000001</v>
          </cell>
        </row>
        <row r="3519">
          <cell r="A3519" t="str">
            <v>SINAPI 101257</v>
          </cell>
          <cell r="D3519" t="str">
            <v>ESCAVAÇÃO VERTICAL PARA EDIFICAÇÃO, COM CARGA, DESCARGA E TRANSPORTE DE SOLO DE 1ª CATEGORIA, COM ESCAVADEIRA HIDRÁULICA (CAÇAMBA: 0,8 M³ / 111HP), FROTA DE 5 CAMINHÕES BASCULANTES DE 10 M³, DMT DE 2 KM E VELOCIDADE MÉDIA 19 KM/H. AF_05/2020</v>
          </cell>
          <cell r="E3519" t="str">
            <v>M3</v>
          </cell>
          <cell r="F3519">
            <v>20.99</v>
          </cell>
        </row>
        <row r="3520">
          <cell r="A3520" t="str">
            <v>SINAPI 101258</v>
          </cell>
          <cell r="D3520" t="str">
            <v>ESCAVAÇÃO VERTICAL PARA EDIFICAÇÃO, COM CARGA, DESCARGA E TRANSPORTE DE SOLO DE 1ª CATEGORIA, COM ESCAVADEIRA HIDRÁULICA (CAÇAMBA: 0,8 M³ / 111HP), FROTA DE 6 CAMINHÕES BASCULANTES DE 10 M³, DMT DE 3 KM E VELOCIDADE MÉDIA 20 KM/H. AF_05/2020</v>
          </cell>
          <cell r="E3520" t="str">
            <v>M3</v>
          </cell>
          <cell r="F3520">
            <v>24.35</v>
          </cell>
        </row>
        <row r="3521">
          <cell r="A3521" t="str">
            <v>SINAPI 101259</v>
          </cell>
          <cell r="D3521" t="str">
            <v>ESCAVAÇÃO VERTICAL PARA EDIFICAÇÃO, COM CARGA, DESCARGA E TRANSPORTE DE SOLO DE 1ª CATEGORIA, COM ESCAVADEIRA HIDRÁULICA (CAÇAMBA: 0,8 M³ / 111HP), FROTA DE 7 CAMINHÕES BASCULANTES DE 10 M³, DMT DE 4 KM E VELOCIDADE MÉDIA 22 KM/H. AF_05/2020</v>
          </cell>
          <cell r="E3521" t="str">
            <v>M3</v>
          </cell>
          <cell r="F3521">
            <v>27.07</v>
          </cell>
        </row>
        <row r="3522">
          <cell r="A3522" t="str">
            <v>SINAPI 101260</v>
          </cell>
          <cell r="D3522" t="str">
            <v>ESCAVAÇÃO VERTICAL PARA EDIFICAÇÃO, COM CARGA, DESCARGA E TRANSPORTE DE SOLO DE 1ª CATEGORIA, COM ESCAVADEIRA HIDRÁULICA (CAÇAMBA: 0,8 M³ / 111HP), FROTA DE 9 CAMINHÕES BASCULANTES DE 10 M³, DMT DE 6 KM E VELOCIDADE MÉDIA 22 KM/H. AF_05/2020</v>
          </cell>
          <cell r="E3522" t="str">
            <v>M3</v>
          </cell>
          <cell r="F3522">
            <v>33.85</v>
          </cell>
        </row>
        <row r="3523">
          <cell r="A3523" t="str">
            <v>SINAPI 101208</v>
          </cell>
          <cell r="D3523" t="str">
            <v>ESCAVAÇÃO VERTICAL PARA EDIFICAÇÃO, COM CARGA, DESCARGA E TRANSPORTE DE SOLO DE 1ª CATEGORIA, COM ESCAVADEIRA HIDRÁULICA (CAÇAMBA: 1,2 M³ / 155 HP), FROTA DE 3 CAMINHÕES BASCULANTES DE 14 M³, DMT ATÉ 1 KM E VELOCIDADE MÉDIA 14 KM/H. AF_05/2020</v>
          </cell>
          <cell r="E3523" t="str">
            <v>M3</v>
          </cell>
          <cell r="F3523">
            <v>10.78</v>
          </cell>
        </row>
        <row r="3524">
          <cell r="A3524" t="str">
            <v>SINAPI 101209</v>
          </cell>
          <cell r="D3524" t="str">
            <v>ESCAVAÇÃO VERTICAL PARA EDIFICAÇÃO, COM CARGA, DESCARGA E TRANSPORTE DE SOLO DE 1ª CATEGORIA, COM ESCAVADEIRA HIDRÁULICA (CAÇAMBA: 1,2 M³ / 155 HP), FROTA DE 3 CAMINHÕES BASCULANTES DE 18 M³, DMT ATÉ 1 KM E VELOCIDADE MÉDIA 14 KM/H. AF_05/2020</v>
          </cell>
          <cell r="E3524" t="str">
            <v>M3</v>
          </cell>
          <cell r="F3524">
            <v>10.01</v>
          </cell>
        </row>
        <row r="3525">
          <cell r="A3525" t="str">
            <v>SINAPI 101220</v>
          </cell>
          <cell r="D3525" t="str">
            <v>ESCAVAÇÃO VERTICAL PARA EDIFICAÇÃO, COM CARGA, DESCARGA E TRANSPORTE DE SOLO DE 1ª CATEGORIA, COM ESCAVADEIRA HIDRÁULICA (CAÇAMBA: 1,2 M³ / 155 HP), FROTA DE 5 CAMINHÕES BASCULANTES DE 14 M³, DMT DE 1,5 KM E VELOCIDADE MÉDIA 18 KM/H. AF_05/2020</v>
          </cell>
          <cell r="E3525" t="str">
            <v>M3</v>
          </cell>
          <cell r="F3525">
            <v>16.82</v>
          </cell>
        </row>
        <row r="3526">
          <cell r="A3526" t="str">
            <v>SINAPI 101221</v>
          </cell>
          <cell r="D3526" t="str">
            <v>ESCAVAÇÃO VERTICAL PARA EDIFICAÇÃO, COM CARGA, DESCARGA E TRANSPORTE DE SOLO DE 1ª CATEGORIA, COM ESCAVADEIRA HIDRÁULICA (CAÇAMBA: 1,2 M³ / 155 HP), FROTA DE 5 CAMINHÕES BASCULANTES DE 14 M³, DMT DE 2 KM E VELOCIDADE MÉDIA 19 KM/H. AF_05/2020</v>
          </cell>
          <cell r="E3526" t="str">
            <v>M3</v>
          </cell>
          <cell r="F3526">
            <v>17.760000000000002</v>
          </cell>
        </row>
        <row r="3527">
          <cell r="A3527" t="str">
            <v>SINAPI 101225</v>
          </cell>
          <cell r="D3527" t="str">
            <v>ESCAVAÇÃO VERTICAL PARA EDIFICAÇÃO, COM CARGA, DESCARGA E TRANSPORTE DE SOLO DE 1ª CATEGORIA, COM ESCAVADEIRA HIDRÁULICA (CAÇAMBA: 1,2 M³ / 155 HP), FROTA DE 5 CAMINHÕES BASCULANTES DE 18 M³, DMT DE 1,5 KM E VELOCIDADE MÉDIA 18 KM/H. AF_05/2020</v>
          </cell>
          <cell r="E3527" t="str">
            <v>M3</v>
          </cell>
          <cell r="F3527">
            <v>15.46</v>
          </cell>
        </row>
        <row r="3528">
          <cell r="A3528" t="str">
            <v>SINAPI 101226</v>
          </cell>
          <cell r="D3528" t="str">
            <v>ESCAVAÇÃO VERTICAL PARA EDIFICAÇÃO, COM CARGA, DESCARGA E TRANSPORTE DE SOLO DE 1ª CATEGORIA, COM ESCAVADEIRA HIDRÁULICA (CAÇAMBA: 1,2 M³ / 155 HP), FROTA DE 5 CAMINHÕES BASCULANTES DE 18 M³, DMT DE 2 KM E VELOCIDADE MÉDIA 19 KM/H. AF_05/2020</v>
          </cell>
          <cell r="E3528" t="str">
            <v>M3</v>
          </cell>
          <cell r="F3528">
            <v>16.28</v>
          </cell>
        </row>
        <row r="3529">
          <cell r="A3529" t="str">
            <v>SINAPI 101222</v>
          </cell>
          <cell r="D3529" t="str">
            <v>ESCAVAÇÃO VERTICAL PARA EDIFICAÇÃO, COM CARGA, DESCARGA E TRANSPORTE DE SOLO DE 1ª CATEGORIA, COM ESCAVADEIRA HIDRÁULICA (CAÇAMBA: 1,2 M³ / 155 HP), FROTA DE 6 CAMINHÕES BASCULANTES DE 14 M³, DMT DE 3 KM E VELOCIDADE MÉDIA 20 KM/H. AF_05/2020</v>
          </cell>
          <cell r="E3529" t="str">
            <v>M3</v>
          </cell>
          <cell r="F3529">
            <v>20.65</v>
          </cell>
        </row>
        <row r="3530">
          <cell r="A3530" t="str">
            <v>SINAPI 101227</v>
          </cell>
          <cell r="D3530" t="str">
            <v>ESCAVAÇÃO VERTICAL PARA EDIFICAÇÃO, COM CARGA, DESCARGA E TRANSPORTE DE SOLO DE 1ª CATEGORIA, COM ESCAVADEIRA HIDRÁULICA (CAÇAMBA: 1,2 M³ / 155 HP), FROTA DE 6 CAMINHÕES BASCULANTES DE 18 M³, DMT DE 3 KM E VELOCIDADE MÉDIA 20 KM/H. AF_05/2020</v>
          </cell>
          <cell r="E3530" t="str">
            <v>M3</v>
          </cell>
          <cell r="F3530">
            <v>18.88</v>
          </cell>
        </row>
        <row r="3531">
          <cell r="A3531" t="str">
            <v>SINAPI 101228</v>
          </cell>
          <cell r="D3531" t="str">
            <v>ESCAVAÇÃO VERTICAL PARA EDIFICAÇÃO, COM CARGA, DESCARGA E TRANSPORTE DE SOLO DE 1ª CATEGORIA, COM ESCAVADEIRA HIDRÁULICA (CAÇAMBA: 1,2 M³ / 155 HP), FROTA DE 6 CAMINHÕES BASCULANTES DE 18 M³, DMT DE 4 KM E VELOCIDADE MÉDIA 22 KM/H. AF_05/2020</v>
          </cell>
          <cell r="E3531" t="str">
            <v>M3</v>
          </cell>
          <cell r="F3531">
            <v>20.11</v>
          </cell>
        </row>
        <row r="3532">
          <cell r="A3532" t="str">
            <v>SINAPI 101223</v>
          </cell>
          <cell r="D3532" t="str">
            <v>ESCAVAÇÃO VERTICAL PARA EDIFICAÇÃO, COM CARGA, DESCARGA E TRANSPORTE DE SOLO DE 1ª CATEGORIA, COM ESCAVADEIRA HIDRÁULICA (CAÇAMBA: 1,2 M³ / 155 HP), FROTA DE 7 CAMINHÕES BASCULANTES DE 14 M³, DMT DE 4 KM E VELOCIDADE MÉDIA 22 KM/H. AF_05/2020</v>
          </cell>
          <cell r="E3532" t="str">
            <v>M3</v>
          </cell>
          <cell r="F3532">
            <v>23</v>
          </cell>
        </row>
        <row r="3533">
          <cell r="A3533" t="str">
            <v>SINAPI 101229</v>
          </cell>
          <cell r="D3533" t="str">
            <v>ESCAVAÇÃO VERTICAL PARA EDIFICAÇÃO, COM CARGA, DESCARGA E TRANSPORTE DE SOLO DE 1ª CATEGORIA, COM ESCAVADEIRA HIDRÁULICA (CAÇAMBA: 1,2 M³ / 155 HP), FROTA DE 8 CAMINHÕES BASCULANTES DE 18 M³, DMT DE 6 KM E VELOCIDADE MÉDIA 22 KM/H. AF_05/2020</v>
          </cell>
          <cell r="E3533" t="str">
            <v>M3</v>
          </cell>
          <cell r="F3533">
            <v>25.38</v>
          </cell>
        </row>
        <row r="3534">
          <cell r="A3534" t="str">
            <v>SINAPI 101224</v>
          </cell>
          <cell r="D3534" t="str">
            <v>ESCAVAÇÃO VERTICAL PARA EDIFICAÇÃO, COM CARGA, DESCARGA E TRANSPORTE DE SOLO DE 1ª CATEGORIA, COM ESCAVADEIRA HIDRÁULICA (CAÇAMBA: 1,2 M³ / 155 HP), FROTA DE 9 CAMINHÕES BASCULANTES DE 14 M³, DMT DE 6 KM E VELOCIDADE MÉDIA 22 KM/H. AF_05/2020</v>
          </cell>
          <cell r="E3534" t="str">
            <v>M3</v>
          </cell>
          <cell r="F3534">
            <v>28.84</v>
          </cell>
        </row>
        <row r="3535">
          <cell r="A3535" t="str">
            <v>SINAPI 101265</v>
          </cell>
          <cell r="D3535" t="str">
            <v>ESCAVAÇÃO VERTICAL PARA EDIFICAÇÃO, COM CARGA, DESCARGA E TRANSPORTE DE SOLO DE 1ª CATEGORIA, COM ESCAVADEIRA HIDRÁULICA (CAÇAMBA: 1,2 M³ / 155HP), FROTA DE 10 CAMINHÕES BASCULANTES DE 10 M³, DMT DE 6 KM E VELOCIDADE MÉDIA 22 KM/H. AF_05/2020</v>
          </cell>
          <cell r="E3535" t="str">
            <v>M3</v>
          </cell>
          <cell r="F3535">
            <v>31.78</v>
          </cell>
        </row>
        <row r="3536">
          <cell r="A3536" t="str">
            <v>SINAPI 101255</v>
          </cell>
          <cell r="D3536" t="str">
            <v>ESCAVAÇÃO VERTICAL PARA EDIFICAÇÃO, COM CARGA, DESCARGA E TRANSPORTE DE SOLO DE 1ª CATEGORIA, COM ESCAVADEIRA HIDRÁULICA (CAÇAMBA: 1,2 M³ / 155HP), FROTA DE 3 CAMINHÕES BASCULANTES DE 10 M³, DMT ATÉ 1 KM E VELOCIDADE MÉDIA 14 KM/H. AF_05/2020</v>
          </cell>
          <cell r="E3536" t="str">
            <v>M3</v>
          </cell>
          <cell r="F3536">
            <v>11.4</v>
          </cell>
        </row>
        <row r="3537">
          <cell r="A3537" t="str">
            <v>SINAPI 101261</v>
          </cell>
          <cell r="D3537" t="str">
            <v>ESCAVAÇÃO VERTICAL PARA EDIFICAÇÃO, COM CARGA, DESCARGA E TRANSPORTE DE SOLO DE 1ª CATEGORIA, COM ESCAVADEIRA HIDRÁULICA (CAÇAMBA: 1,2 M³ / 155HP), FROTA DE 6 CAMINHÕES BASCULANTES DE 10 M³, DMT DE 1,5 KM E VELOCIDADE MÉDIA 18 KM/H. AF_05/2020</v>
          </cell>
          <cell r="E3537" t="str">
            <v>M3</v>
          </cell>
          <cell r="F3537">
            <v>18.88</v>
          </cell>
        </row>
        <row r="3538">
          <cell r="A3538" t="str">
            <v>SINAPI 101262</v>
          </cell>
          <cell r="D3538" t="str">
            <v>ESCAVAÇÃO VERTICAL PARA EDIFICAÇÃO, COM CARGA, DESCARGA E TRANSPORTE DE SOLO DE 1ª CATEGORIA, COM ESCAVADEIRA HIDRÁULICA (CAÇAMBA: 1,2 M³ / 155HP), FROTA DE 6 CAMINHÕES BASCULANTES DE 10 M³, DMT DE 2 KM E VELOCIDADE MÉDIA 19 KM/H. AF_05/2020</v>
          </cell>
          <cell r="E3538" t="str">
            <v>M3</v>
          </cell>
          <cell r="F3538">
            <v>19.899999999999999</v>
          </cell>
        </row>
        <row r="3539">
          <cell r="A3539" t="str">
            <v>SINAPI 101263</v>
          </cell>
          <cell r="D3539" t="str">
            <v>ESCAVAÇÃO VERTICAL PARA EDIFICAÇÃO, COM CARGA, DESCARGA E TRANSPORTE DE SOLO DE 1ª CATEGORIA, COM ESCAVADEIRA HIDRÁULICA (CAÇAMBA: 1,2 M³ / 155HP), FROTA DE 7 CAMINHÕES BASCULANTES DE 10 M³, DMT DE 3 KM E VELOCIDADE MÉDIA 20 KM/H. AF_05/2020</v>
          </cell>
          <cell r="E3539" t="str">
            <v>M3</v>
          </cell>
          <cell r="F3539">
            <v>23.01</v>
          </cell>
        </row>
        <row r="3540">
          <cell r="A3540" t="str">
            <v>SINAPI 101264</v>
          </cell>
          <cell r="D3540" t="str">
            <v>ESCAVAÇÃO VERTICAL PARA EDIFICAÇÃO, COM CARGA, DESCARGA E TRANSPORTE DE SOLO DE 1ª CATEGORIA, COM ESCAVADEIRA HIDRÁULICA (CAÇAMBA: 1,2 M³ / 155HP), FROTA DE 8 CAMINHÕES BASCULANTES DE 10 M³, DMT DE 4 KM E VELOCIDADE MÉDIA 22 KM/H. AF_05/2020</v>
          </cell>
          <cell r="E3540" t="str">
            <v>M3</v>
          </cell>
          <cell r="F3540">
            <v>25.51</v>
          </cell>
        </row>
        <row r="3541">
          <cell r="A3541" t="str">
            <v>SINAPI 101230</v>
          </cell>
          <cell r="D3541" t="str">
            <v>ESCAVAÇÃO VERTICAL PARA INFRAESTRUTURA, COM CARGA, DESCARGA E TRANSPORTE DE SOLO DE 1ª CATEGORIA, COM ESCAVADEIRA HIDRÁULICA (CAÇAMBA: 0,8 M³ / 111 HP), FROTA DE 3 CAMINHÕES BASCULANTES DE 14 M³, DMT ATÉ 1 KM E VELOCIDADE MÉDIA14 KM/H. AF_05/2020</v>
          </cell>
          <cell r="E3541" t="str">
            <v>M3</v>
          </cell>
          <cell r="F3541">
            <v>11.25</v>
          </cell>
        </row>
        <row r="3542">
          <cell r="A3542" t="str">
            <v>SINAPI 101231</v>
          </cell>
          <cell r="D3542" t="str">
            <v>ESCAVAÇÃO VERTICAL PARA INFRAESTRUTURA, COM CARGA, DESCARGA E TRANSPORTE DE SOLO DE 1ª CATEGORIA, COM ESCAVADEIRA HIDRÁULICA (CAÇAMBA: 0,8 M³ / 111 HP), FROTA DE 3 CAMINHÕES BASCULANTES DE 18 M³, DMT ATÉ 1 KM E VELOCIDADE MÉDIA14 KM/H. AF_05/2020</v>
          </cell>
          <cell r="E3542" t="str">
            <v>M3</v>
          </cell>
          <cell r="F3542">
            <v>10.72</v>
          </cell>
        </row>
        <row r="3543">
          <cell r="A3543" t="str">
            <v>SINAPI 101272</v>
          </cell>
          <cell r="D3543" t="str">
            <v>ESCAVAÇÃO VERTICAL PARA INFRAESTRUTURA, COM CARGA, DESCARGA E TRANSPORTE DE SOLO DE 1ª CATEGORIA, COM ESCAVADEIRA HIDRÁULICA (CAÇAMBA: 0,8 M³ / 111HP), FROTA DE 10 CAMINHÕES BASCULANTES DE 10 M³, DMT DE 6 KM E VELOCIDADE MÉDIA22 KM/H. AF_05/2020</v>
          </cell>
          <cell r="E3543" t="str">
            <v>M3</v>
          </cell>
          <cell r="F3543">
            <v>32.299999999999997</v>
          </cell>
        </row>
        <row r="3544">
          <cell r="A3544" t="str">
            <v>SINAPI 101266</v>
          </cell>
          <cell r="D3544" t="str">
            <v>ESCAVAÇÃO VERTICAL PARA INFRAESTRUTURA, COM CARGA, DESCARGA E TRANSPORTE DE SOLO DE 1ª CATEGORIA, COM ESCAVADEIRA HIDRÁULICA (CAÇAMBA: 0,8 M³ / 111HP), FROTA DE 3 CAMINHÕES BASCULANTES DE 10 M³, DMT ATÉ 1 KM E VELOCIDADE MÉDIA14 KM/H. AF_05/2020</v>
          </cell>
          <cell r="E3544" t="str">
            <v>M3</v>
          </cell>
          <cell r="F3544">
            <v>11.47</v>
          </cell>
        </row>
        <row r="3545">
          <cell r="A3545" t="str">
            <v>SINAPI 101239</v>
          </cell>
          <cell r="D3545" t="str">
            <v>ESCAVAÇÃO VERTICAL PARA INFRAESTRUTURA, COM CARGA, DESCARGA E TRANSPORTE DE SOLO DE 1ª CATEGORIA, COM ESCAVADEIRA HIDRÁULICA (CAÇAMBA: 0,8 M³ / 111HP), FROTA DE 4 CAMINHÕES BASCULANTES DE 18 M³, DMT DE 1,5 KM E VELOCIDADE MÉDIA18 KM/H. AF_05/2020</v>
          </cell>
          <cell r="E3545" t="str">
            <v>M3</v>
          </cell>
          <cell r="F3545">
            <v>15.35</v>
          </cell>
        </row>
        <row r="3546">
          <cell r="A3546" t="str">
            <v>SINAPI 101240</v>
          </cell>
          <cell r="D3546" t="str">
            <v>ESCAVAÇÃO VERTICAL PARA INFRAESTRUTURA, COM CARGA, DESCARGA E TRANSPORTE DE SOLO DE 1ª CATEGORIA, COM ESCAVADEIRA HIDRÁULICA (CAÇAMBA: 0,8 M³ / 111HP), FROTA DE 4 CAMINHÕES BASCULANTES DE 18 M³, DMT DE 2 KM E VELOCIDADE MÉDIA 19 KM/H. AF_05/2020</v>
          </cell>
          <cell r="E3546" t="str">
            <v>M3</v>
          </cell>
          <cell r="F3546">
            <v>16.18</v>
          </cell>
        </row>
        <row r="3547">
          <cell r="A3547" t="str">
            <v>SINAPI 101268</v>
          </cell>
          <cell r="D3547" t="str">
            <v>ESCAVAÇÃO VERTICAL PARA INFRAESTRUTURA, COM CARGA, DESCARGA E TRANSPORTE DE SOLO DE 1ª CATEGORIA, COM ESCAVADEIRA HIDRÁULICA (CAÇAMBA: 0,8 M³ / 111HP), FROTA DE 5 CAMINHÕES BASCULANTES DE 10 M³, DMT DE 1,5 KM E VELOCIDADE MÉDIA18 KM/H. AF_05/2020</v>
          </cell>
          <cell r="E3547" t="str">
            <v>M3</v>
          </cell>
          <cell r="F3547">
            <v>18.079999999999998</v>
          </cell>
        </row>
        <row r="3548">
          <cell r="A3548" t="str">
            <v>SINAPI 101234</v>
          </cell>
          <cell r="D3548" t="str">
            <v>ESCAVAÇÃO VERTICAL PARA INFRAESTRUTURA, COM CARGA, DESCARGA E TRANSPORTE DE SOLO DE 1ª CATEGORIA, COM ESCAVADEIRA HIDRÁULICA (CAÇAMBA: 0,8 M³ / 111HP), FROTA DE 5 CAMINHÕES BASCULANTES DE 14 M³, DMT DE 1,5 KM E VELOCIDADE MÉDIA18 KM/H. AF_05/2020</v>
          </cell>
          <cell r="E3548" t="str">
            <v>M3</v>
          </cell>
          <cell r="F3548">
            <v>17.510000000000002</v>
          </cell>
        </row>
        <row r="3549">
          <cell r="A3549" t="str">
            <v>SINAPI 101235</v>
          </cell>
          <cell r="D3549" t="str">
            <v>ESCAVAÇÃO VERTICAL PARA INFRAESTRUTURA, COM CARGA, DESCARGA E TRANSPORTE DE SOLO DE 1ª CATEGORIA, COM ESCAVADEIRA HIDRÁULICA (CAÇAMBA: 0,8 M³ / 111HP), FROTA DE 5 CAMINHÕES BASCULANTES DE 14 M³, DMT DE 2 KM E VELOCIDADE MÉDIA 19 KM/H. AF_05/2020</v>
          </cell>
          <cell r="E3549" t="str">
            <v>M3</v>
          </cell>
          <cell r="F3549">
            <v>18.41</v>
          </cell>
        </row>
        <row r="3550">
          <cell r="A3550" t="str">
            <v>SINAPI 101241</v>
          </cell>
          <cell r="D3550" t="str">
            <v>ESCAVAÇÃO VERTICAL PARA INFRAESTRUTURA, COM CARGA, DESCARGA E TRANSPORTE DE SOLO DE 1ª CATEGORIA, COM ESCAVADEIRA HIDRÁULICA (CAÇAMBA: 0,8 M³ / 111HP), FROTA DE 5 CAMINHÕES BASCULANTES DE 18 M³, DMT DE 3 KM E VELOCIDADE MÉDIA 20 KM/H. AF_05/2020</v>
          </cell>
          <cell r="E3550" t="str">
            <v>M3</v>
          </cell>
          <cell r="F3550">
            <v>18.940000000000001</v>
          </cell>
        </row>
        <row r="3551">
          <cell r="A3551" t="str">
            <v>SINAPI 101269</v>
          </cell>
          <cell r="D3551" t="str">
            <v>ESCAVAÇÃO VERTICAL PARA INFRAESTRUTURA, COM CARGA, DESCARGA E TRANSPORTE DE SOLO DE 1ª CATEGORIA, COM ESCAVADEIRA HIDRÁULICA (CAÇAMBA: 0,8 M³ / 111HP), FROTA DE 6 CAMINHÕES BASCULANTES DE 10 M³, DMT DE 2 KM E VELOCIDADE MÉDIA 19 KM/H. AF_05/2020</v>
          </cell>
          <cell r="E3551" t="str">
            <v>M3</v>
          </cell>
          <cell r="F3551">
            <v>20.149999999999999</v>
          </cell>
        </row>
        <row r="3552">
          <cell r="A3552" t="str">
            <v>SINAPI 101236</v>
          </cell>
          <cell r="D3552" t="str">
            <v>ESCAVAÇÃO VERTICAL PARA INFRAESTRUTURA, COM CARGA, DESCARGA E TRANSPORTE DE SOLO DE 1ª CATEGORIA, COM ESCAVADEIRA HIDRÁULICA (CAÇAMBA: 0,8 M³ / 111HP), FROTA DE 6 CAMINHÕES BASCULANTES DE 14 M³, DMT DE 3 KM E VELOCIDADE MÉDIA 20 KM/H. AF_05/2020</v>
          </cell>
          <cell r="E3552" t="str">
            <v>M3</v>
          </cell>
          <cell r="F3552">
            <v>21.45</v>
          </cell>
        </row>
        <row r="3553">
          <cell r="A3553" t="str">
            <v>SINAPI 101237</v>
          </cell>
          <cell r="D3553" t="str">
            <v>ESCAVAÇÃO VERTICAL PARA INFRAESTRUTURA, COM CARGA, DESCARGA E TRANSPORTE DE SOLO DE 1ª CATEGORIA, COM ESCAVADEIRA HIDRÁULICA (CAÇAMBA: 0,8 M³ / 111HP), FROTA DE 6 CAMINHÕES BASCULANTES DE 14 M³, DMT DE 4 KM E VELOCIDADE MÉDIA 22 KM/H. AF_05/2020</v>
          </cell>
          <cell r="E3553" t="str">
            <v>M3</v>
          </cell>
          <cell r="F3553">
            <v>22.82</v>
          </cell>
        </row>
        <row r="3554">
          <cell r="A3554" t="str">
            <v>SINAPI 101242</v>
          </cell>
          <cell r="D3554" t="str">
            <v>ESCAVAÇÃO VERTICAL PARA INFRAESTRUTURA, COM CARGA, DESCARGA E TRANSPORTE DE SOLO DE 1ª CATEGORIA, COM ESCAVADEIRA HIDRÁULICA (CAÇAMBA: 0,8 M³ / 111HP), FROTA DE 6 CAMINHÕES BASCULANTES DE 18 M³, DMT DE 4 KM E VELOCIDADE MÉDIA 22 KM/H. AF_05/2020</v>
          </cell>
          <cell r="E3554" t="str">
            <v>M3</v>
          </cell>
          <cell r="F3554">
            <v>21.19</v>
          </cell>
        </row>
        <row r="3555">
          <cell r="A3555" t="str">
            <v>SINAPI 101270</v>
          </cell>
          <cell r="D3555" t="str">
            <v>ESCAVAÇÃO VERTICAL PARA INFRAESTRUTURA, COM CARGA, DESCARGA E TRANSPORTE DE SOLO DE 1ª CATEGORIA, COM ESCAVADEIRA HIDRÁULICA (CAÇAMBA: 0,8 M³ / 111HP), FROTA DE 7 CAMINHÕES BASCULANTES DE 10 M³, DMT DE 3 KM E VELOCIDADE MÉDIA 20 KM/H. AF_05/2020</v>
          </cell>
          <cell r="E3555" t="str">
            <v>M3</v>
          </cell>
          <cell r="F3555">
            <v>23.33</v>
          </cell>
        </row>
        <row r="3556">
          <cell r="A3556" t="str">
            <v>SINAPI 101243</v>
          </cell>
          <cell r="D3556" t="str">
            <v>ESCAVAÇÃO VERTICAL PARA INFRAESTRUTURA, COM CARGA, DESCARGA E TRANSPORTE DE SOLO DE 1ª CATEGORIA, COM ESCAVADEIRA HIDRÁULICA (CAÇAMBA: 0,8 M³ / 111HP), FROTA DE 7 CAMINHÕES BASCULANTES DE 18 M³, DMT DE 6 KM E VELOCIDADE MÉDIA 22 KM/H. AF_05/2020</v>
          </cell>
          <cell r="E3556" t="str">
            <v>M3</v>
          </cell>
          <cell r="F3556">
            <v>25.66</v>
          </cell>
        </row>
        <row r="3557">
          <cell r="A3557" t="str">
            <v>SINAPI 101271</v>
          </cell>
          <cell r="D3557" t="str">
            <v>ESCAVAÇÃO VERTICAL PARA INFRAESTRUTURA, COM CARGA, DESCARGA E TRANSPORTE DE SOLO DE 1ª CATEGORIA, COM ESCAVADEIRA HIDRÁULICA (CAÇAMBA: 0,8 M³ / 111HP), FROTA DE 8 CAMINHÕES BASCULANTES DE 10 M³, DMT DE 4 KM E VELOCIDADE MÉDIA 22 KM/H. AF_05/2020</v>
          </cell>
          <cell r="E3557" t="str">
            <v>M3</v>
          </cell>
          <cell r="F3557">
            <v>25.9</v>
          </cell>
        </row>
        <row r="3558">
          <cell r="A3558" t="str">
            <v>SINAPI 101238</v>
          </cell>
          <cell r="D3558" t="str">
            <v>ESCAVAÇÃO VERTICAL PARA INFRAESTRUTURA, COM CARGA, DESCARGA E TRANSPORTE DE SOLO DE 1ª CATEGORIA, COM ESCAVADEIRA HIDRÁULICA (CAÇAMBA: 0,8 M³ / 111HP), FROTA DE 8 CAMINHÕES BASCULANTES DE 14 M³, DMT DE 6 KM E VELOCIDADE MÉDIA 22 KM/H. AF_05/2020</v>
          </cell>
          <cell r="E3558" t="str">
            <v>M3</v>
          </cell>
          <cell r="F3558">
            <v>28.89</v>
          </cell>
        </row>
        <row r="3559">
          <cell r="A3559" t="str">
            <v>SINAPI 101232</v>
          </cell>
          <cell r="D3559" t="str">
            <v>ESCAVAÇÃO VERTICAL PARA INFRAESTRUTURA, COM CARGA, DESCARGA E TRANSPORTE DE SOLO DE 1ª CATEGORIA, COM ESCAVADEIRA HIDRÁULICA (CAÇAMBA: 1,2 M³ / 155 HP), FROTA DE 3 CAMINHÕES BASCULANTES DE 14 M³, DMT ATÉ 1 KM E VELOCIDADE MÉDIA14 KM/H. AF_05/2020</v>
          </cell>
          <cell r="E3559" t="str">
            <v>M3</v>
          </cell>
          <cell r="F3559">
            <v>9.61</v>
          </cell>
        </row>
        <row r="3560">
          <cell r="A3560" t="str">
            <v>SINAPI 101233</v>
          </cell>
          <cell r="D3560" t="str">
            <v>ESCAVAÇÃO VERTICAL PARA INFRAESTRUTURA, COM CARGA, DESCARGA E TRANSPORTE DE SOLO DE 1ª CATEGORIA, COM ESCAVADEIRA HIDRÁULICA (CAÇAMBA: 1,2 M³ / 155 HP), FROTA DE 3 CAMINHÕES BASCULANTES DE 18 M³, DMT ATÉ 1 KM E VELOCIDADE MÉDIA14 KM/H. AF_05/2020</v>
          </cell>
          <cell r="E3560" t="str">
            <v>M3</v>
          </cell>
          <cell r="F3560">
            <v>8.8699999999999992</v>
          </cell>
        </row>
        <row r="3561">
          <cell r="A3561" t="str">
            <v>SINAPI 101248</v>
          </cell>
          <cell r="D3561" t="str">
            <v>ESCAVAÇÃO VERTICAL PARA INFRAESTRUTURA, COM CARGA, DESCARGA E TRANSPORTE DE SOLO DE 1ª CATEGORIA, COM ESCAVADEIRA HIDRÁULICA (CAÇAMBA: 1,2 M³ / 155HP), FROTA DE 10 CAMINHÕES BASCULANTES DE 14 M³, DMT DE 6 KM E VELOCIDADE MÉDIA22 KM/H. AF_05/2020</v>
          </cell>
          <cell r="E3561" t="str">
            <v>M3</v>
          </cell>
          <cell r="F3561">
            <v>27.6</v>
          </cell>
        </row>
        <row r="3562">
          <cell r="A3562" t="str">
            <v>SINAPI 101277</v>
          </cell>
          <cell r="D3562" t="str">
            <v>ESCAVAÇÃO VERTICAL PARA INFRAESTRUTURA, COM CARGA, DESCARGA E TRANSPORTE DE SOLO DE 1ª CATEGORIA, COM ESCAVADEIRA HIDRÁULICA (CAÇAMBA: 1,2 M³ / 155HP), FROTA DE 12 CAMINHÕES BASCULANTES DE 10 M³, DMT DE 6 KM E VELOCIDADE MÉDIA22 KM/H. AF_05/2020</v>
          </cell>
          <cell r="E3562" t="str">
            <v>M3</v>
          </cell>
          <cell r="F3562">
            <v>31.27</v>
          </cell>
        </row>
        <row r="3563">
          <cell r="A3563" t="str">
            <v>SINAPI 101267</v>
          </cell>
          <cell r="D3563" t="str">
            <v>ESCAVAÇÃO VERTICAL PARA INFRAESTRUTURA, COM CARGA, DESCARGA E TRANSPORTE DE SOLO DE 1ª CATEGORIA, COM ESCAVADEIRA HIDRÁULICA (CAÇAMBA: 1,2 M³ / 155HP), FROTA DE 4 CAMINHÕES BASCULANTES DE 10 M³, DMT ATÉ 1 KM E VELOCIDADE MÉDIA14 KM/H. AF_05/2020</v>
          </cell>
          <cell r="E3563" t="str">
            <v>M3</v>
          </cell>
          <cell r="F3563">
            <v>11.06</v>
          </cell>
        </row>
        <row r="3564">
          <cell r="A3564" t="str">
            <v>SINAPI 101249</v>
          </cell>
          <cell r="D3564" t="str">
            <v>ESCAVAÇÃO VERTICAL PARA INFRAESTRUTURA, COM CARGA, DESCARGA E TRANSPORTE DE SOLO DE 1ª CATEGORIA, COM ESCAVADEIRA HIDRÁULICA (CAÇAMBA: 1,2 M³ / 155HP), FROTA DE 5 CAMINHÕES BASCULANTES DE 18 M³, DMT DE 1,5 KM E VELOCIDADE MÉDIA18 KM/H. AF_05/2020</v>
          </cell>
          <cell r="E3564" t="str">
            <v>M3</v>
          </cell>
          <cell r="F3564">
            <v>14.04</v>
          </cell>
        </row>
        <row r="3565">
          <cell r="A3565" t="str">
            <v>SINAPI 101273</v>
          </cell>
          <cell r="D3565" t="str">
            <v>ESCAVAÇÃO VERTICAL PARA INFRAESTRUTURA, COM CARGA, DESCARGA E TRANSPORTE DE SOLO DE 1ª CATEGORIA, COM ESCAVADEIRA HIDRÁULICA (CAÇAMBA: 1,2 M³ / 155HP), FROTA DE 6 CAMINHÕES BASCULANTES DE 10 M³, DMT DE 1,5 KM E VELOCIDADE MÉDIA18 KM/H. AF_05/2020</v>
          </cell>
          <cell r="E3565" t="str">
            <v>M3</v>
          </cell>
          <cell r="F3565">
            <v>17.29</v>
          </cell>
        </row>
        <row r="3566">
          <cell r="A3566" t="str">
            <v>SINAPI 101245</v>
          </cell>
          <cell r="D3566" t="str">
            <v>ESCAVAÇÃO VERTICAL PARA INFRAESTRUTURA, COM CARGA, DESCARGA E TRANSPORTE DE SOLO DE 1ª CATEGORIA, COM ESCAVADEIRA HIDRÁULICA (CAÇAMBA: 1,2 M³ / 155HP), FROTA DE 6 CAMINHÕES BASCULANTES DE 14 M³, DMT DE 2 KM E VELOCIDADE MÉDIA 19 KM/H. AF_05/2020</v>
          </cell>
          <cell r="E3566" t="str">
            <v>M3</v>
          </cell>
          <cell r="F3566">
            <v>17.100000000000001</v>
          </cell>
        </row>
        <row r="3567">
          <cell r="A3567" t="str">
            <v>SINAPI 101250</v>
          </cell>
          <cell r="D3567" t="str">
            <v>ESCAVAÇÃO VERTICAL PARA INFRAESTRUTURA, COM CARGA, DESCARGA E TRANSPORTE DE SOLO DE 1ª CATEGORIA, COM ESCAVADEIRA HIDRÁULICA (CAÇAMBA: 1,2 M³ / 155HP), FROTA DE 6 CAMINHÕES BASCULANTES DE 18 M³, DMT DE 2 KM E VELOCIDADE MÉDIA 19 KM/H. AF_05/2020</v>
          </cell>
          <cell r="E3567" t="str">
            <v>M3</v>
          </cell>
          <cell r="F3567">
            <v>15.62</v>
          </cell>
        </row>
        <row r="3568">
          <cell r="A3568" t="str">
            <v>SINAPI 101251</v>
          </cell>
          <cell r="D3568" t="str">
            <v>ESCAVAÇÃO VERTICAL PARA INFRAESTRUTURA, COM CARGA, DESCARGA E TRANSPORTE DE SOLO DE 1ª CATEGORIA, COM ESCAVADEIRA HIDRÁULICA (CAÇAMBA: 1,2 M³ / 155HP), FROTA DE 6 CAMINHÕES BASCULANTES DE 18 M³, DMT DE 3 KM E VELOCIDADE MÉDIA 20 KM/H. AF_05/2020</v>
          </cell>
          <cell r="E3568" t="str">
            <v>M3</v>
          </cell>
          <cell r="F3568">
            <v>17.75</v>
          </cell>
        </row>
        <row r="3569">
          <cell r="A3569" t="str">
            <v>SINAPI 101274</v>
          </cell>
          <cell r="D3569" t="str">
            <v>ESCAVAÇÃO VERTICAL PARA INFRAESTRUTURA, COM CARGA, DESCARGA E TRANSPORTE DE SOLO DE 1ª CATEGORIA, COM ESCAVADEIRA HIDRÁULICA (CAÇAMBA: 1,2 M³ / 155HP), FROTA DE 7 CAMINHÕES BASCULANTES DE 10 M³, DMT DE 2 KM E VELOCIDADE MÉDIA 19 KM/H. AF_05/2020</v>
          </cell>
          <cell r="E3569" t="str">
            <v>M3</v>
          </cell>
          <cell r="F3569">
            <v>19.12</v>
          </cell>
        </row>
        <row r="3570">
          <cell r="A3570" t="str">
            <v>SINAPI 101246</v>
          </cell>
          <cell r="D3570" t="str">
            <v>ESCAVAÇÃO VERTICAL PARA INFRAESTRUTURA, COM CARGA, DESCARGA E TRANSPORTE DE SOLO DE 1ª CATEGORIA, COM ESCAVADEIRA HIDRÁULICA (CAÇAMBA: 1,2 M³ / 155HP), FROTA DE 7 CAMINHÕES BASCULANTES DE 14 M³, DMT DE 3 KM E VELOCIDADE MÉDIA 20 KM/H. AF_05/2020</v>
          </cell>
          <cell r="E3570" t="str">
            <v>M3</v>
          </cell>
          <cell r="F3570">
            <v>19.86</v>
          </cell>
        </row>
        <row r="3571">
          <cell r="A3571" t="str">
            <v>SINAPI 101252</v>
          </cell>
          <cell r="D3571" t="str">
            <v>ESCAVAÇÃO VERTICAL PARA INFRAESTRUTURA, COM CARGA, DESCARGA E TRANSPORTE DE SOLO DE 1ª CATEGORIA, COM ESCAVADEIRA HIDRÁULICA (CAÇAMBA: 1,2 M³ / 155HP), FROTA DE 7 CAMINHÕES BASCULANTES DE 18 M³, DMT DE 4 KM E VELOCIDADE MÉDIA 22 KM/H. AF_05/2020</v>
          </cell>
          <cell r="E3571" t="str">
            <v>M3</v>
          </cell>
          <cell r="F3571">
            <v>19.28</v>
          </cell>
        </row>
        <row r="3572">
          <cell r="A3572" t="str">
            <v>SINAPI 101275</v>
          </cell>
          <cell r="D3572" t="str">
            <v>ESCAVAÇÃO VERTICAL PARA INFRAESTRUTURA, COM CARGA, DESCARGA E TRANSPORTE DE SOLO DE 1ª CATEGORIA, COM ESCAVADEIRA HIDRÁULICA (CAÇAMBA: 1,2 M³ / 155HP), FROTA DE 8 CAMINHÕES BASCULANTES DE 10 M³, DMT DE 3 KM E VELOCIDADE MÉDIA 20 KM/H. AF_05/2020</v>
          </cell>
          <cell r="E3572" t="str">
            <v>M3</v>
          </cell>
          <cell r="F3572">
            <v>22.13</v>
          </cell>
        </row>
        <row r="3573">
          <cell r="A3573" t="str">
            <v>SINAPI 101247</v>
          </cell>
          <cell r="D3573" t="str">
            <v>ESCAVAÇÃO VERTICAL PARA INFRAESTRUTURA, COM CARGA, DESCARGA E TRANSPORTE DE SOLO DE 1ª CATEGORIA, COM ESCAVADEIRA HIDRÁULICA (CAÇAMBA: 1,2 M³ / 155HP), FROTA DE 8 CAMINHÕES BASCULANTES DE 14 M³, DMT DE 4 KM E VELOCIDADE MÉDIA 22 KM/H. AF_05/2020</v>
          </cell>
          <cell r="E3573" t="str">
            <v>M3</v>
          </cell>
          <cell r="F3573">
            <v>22.06</v>
          </cell>
        </row>
        <row r="3574">
          <cell r="A3574" t="str">
            <v>SINAPI 101276</v>
          </cell>
          <cell r="D3574" t="str">
            <v>ESCAVAÇÃO VERTICAL PARA INFRAESTRUTURA, COM CARGA, DESCARGA E TRANSPORTE DE SOLO DE 1ª CATEGORIA, COM ESCAVADEIRA HIDRÁULICA (CAÇAMBA: 1,2 M³ / 155HP), FROTA DE 9 CAMINHÕES BASCULANTES DE 10 M³, DMT DE 4 KM E VELOCIDADE MÉDIA 22 KM/H. AF_05/2020</v>
          </cell>
          <cell r="E3574" t="str">
            <v>M3</v>
          </cell>
          <cell r="F3574">
            <v>24.46</v>
          </cell>
        </row>
        <row r="3575">
          <cell r="A3575" t="str">
            <v>SINAPI 101253</v>
          </cell>
          <cell r="D3575" t="str">
            <v>ESCAVAÇÃO VERTICAL PARA INFRAESTRUTURA, COM CARGA, DESCARGA E TRANSPORTE DE SOLO DE 1ª CATEGORIA, COM ESCAVADEIRA HIDRÁULICA (CAÇAMBA: 1,2 M³ / 155HP), FROTA DE 9 CAMINHÕES BASCULANTES DE 18 M³, DMT DE 6 KM E VELOCIDADE MÉDIA 22 KM/H. AF_05/2020</v>
          </cell>
          <cell r="E3575" t="str">
            <v>M3</v>
          </cell>
          <cell r="F3575">
            <v>24.29</v>
          </cell>
        </row>
        <row r="3576">
          <cell r="A3576" t="str">
            <v>SINAPI 101244</v>
          </cell>
          <cell r="D3576" t="str">
            <v>ESCAVAÇÃO VERTICAL PARA INFRAESTRUTURA, COM CARGA, DESCARGA E TRANSPORTE DE SOLO DE 1ª CATEGORIA, COM ESCAVADEIRA HIDRÁULICA (CAÇAMBA: 1,2M³ / 155HP), FROTA DE 6 CAMINHÕES BASCULANTES DE 14 M³, DMT DE 1,5 KM E VELOCIDADE MÉDIA18 KM/H. AF_05/2020</v>
          </cell>
          <cell r="E3576" t="str">
            <v>M3</v>
          </cell>
          <cell r="F3576">
            <v>16.18</v>
          </cell>
        </row>
        <row r="3577">
          <cell r="A3577" t="str">
            <v>SINAPI 93358</v>
          </cell>
          <cell r="D3577" t="str">
            <v>ESCAVAÇÃO MANUAL DE VALA. AF_09/2024</v>
          </cell>
          <cell r="E3577" t="str">
            <v>M3</v>
          </cell>
          <cell r="F3577">
            <v>88.49</v>
          </cell>
        </row>
        <row r="3578">
          <cell r="A3578" t="str">
            <v>SINAPI 90082</v>
          </cell>
          <cell r="D3578" t="str">
            <v>ESCAVAÇÃO MECANIZADA DE VALA COM PROF. ATÉ 1,5 M (MÉDIA MONTANTE E JUSANTE/UMA COMPOSIÇÃO POR TRECHO), ESCAVADEIRA (0,8 M3), LARG. DE 1,5 M A 2,5 M, EM SOLO DE 1A CATEGORIA, EM LOCAIS COM ALTO NÍVEL DE INTERFERÊNCIA. AF_09/2024</v>
          </cell>
          <cell r="E3578" t="str">
            <v>M3</v>
          </cell>
          <cell r="F3578">
            <v>9.6</v>
          </cell>
        </row>
        <row r="3579">
          <cell r="A3579" t="str">
            <v>SINAPI 90091</v>
          </cell>
          <cell r="D3579" t="str">
            <v>ESCAVAÇÃO MECANIZADA DE VALA COM PROF. ATÉ 1,5 M (MÉDIA MONTANTE E JUSANTE/UMA COMPOSIÇÃO POR TRECHO), ESCAVADEIRA (0,8 M3), LARG. DE 1,5 M A 2,5 M, EM SOLO DE 1A CATEGORIA, LOCAIS COM BAIXO NÍVEL DE INTERFERÊNCIA. AF_09/2024</v>
          </cell>
          <cell r="E3579" t="str">
            <v>M3</v>
          </cell>
          <cell r="F3579">
            <v>6.05</v>
          </cell>
        </row>
        <row r="3580">
          <cell r="A3580" t="str">
            <v>SINAPI 102307</v>
          </cell>
          <cell r="D3580" t="str">
            <v>ESCAVAÇÃO MECANIZADA DE VALA COM PROF. ATÉ 1,5 M (MÉDIA MONTANTE E JUSANTE/UMA COMPOSIÇÃO POR TRECHO), ESCAVADEIRA (0,8 M3), LARG. DE 1,5 M A 2,5 M, EM SOLO DE 2A CATEGORIA, EM LOCAIS COM ALTO NÍVEL DE INTERFERÊNCIA. AF_09/2024</v>
          </cell>
          <cell r="E3580" t="str">
            <v>M3</v>
          </cell>
          <cell r="F3580">
            <v>12</v>
          </cell>
        </row>
        <row r="3581">
          <cell r="A3581" t="str">
            <v>SINAPI 102315</v>
          </cell>
          <cell r="D3581" t="str">
            <v>ESCAVAÇÃO MECANIZADA DE VALA COM PROF. ATÉ 1,5 M (MÉDIA MONTANTE E JUSANTE/UMA COMPOSIÇÃO POR TRECHO), ESCAVADEIRA (0,8 M3), LARG. DE 1,5 M A 2,5 M, EM SOLO DE 2A CATEGORIA, LOCAIS COM BAIXO NÍVEL DE INTERFERÊNCIA. AF_09/2024</v>
          </cell>
          <cell r="E3581" t="str">
            <v>M3</v>
          </cell>
          <cell r="F3581">
            <v>7.56</v>
          </cell>
        </row>
        <row r="3582">
          <cell r="A3582" t="str">
            <v>SINAPI 102283</v>
          </cell>
          <cell r="D3582" t="str">
            <v>ESCAVAÇÃO MECANIZADA DE VALA COM PROF. ATÉ 1,5 M (MÉDIA MONTANTE E JUSANTE/UMA COMPOSIÇÃO POR TRECHO), ESCAVADEIRA (0,8 M3), LARG. DE 1,5 M A 2,5 M, EM SOLO MOLE, EM LOCAIS COM ALTO NÍVEL DE INTERFERÊNCIA. AF_09/2024</v>
          </cell>
          <cell r="E3582" t="str">
            <v>M3</v>
          </cell>
          <cell r="F3582">
            <v>12.56</v>
          </cell>
        </row>
        <row r="3583">
          <cell r="A3583" t="str">
            <v>SINAPI 102291</v>
          </cell>
          <cell r="D3583" t="str">
            <v>ESCAVAÇÃO MECANIZADA DE VALA COM PROF. ATÉ 1,5 M (MÉDIA MONTANTE E JUSANTE/UMA COMPOSIÇÃO POR TRECHO), ESCAVADEIRA (0,8 M3), LARG. DE 1,5 M A 2,5 M, EM SOLO MOLE, LOCAIS COM BAIXO NÍVEL DE INTERFERÊNCIA. AF_09/2024</v>
          </cell>
          <cell r="E3583" t="str">
            <v>M3</v>
          </cell>
          <cell r="F3583">
            <v>7.91</v>
          </cell>
        </row>
        <row r="3584">
          <cell r="A3584" t="str">
            <v>SINAPI 102276</v>
          </cell>
          <cell r="D3584" t="str">
            <v>ESCAVAÇÃO MECANIZADA DE VALA COM PROF. ATÉ 1,5 M (MÉDIA MONTANTE E JUSANTE/UMA COMPOSIÇÃO POR TRECHO), ESCAVADEIRA (0,8 M3), LARG. MENOR QUE 1,5 M, EM SOLO DE 1A CATEGORIA, EM LOCAIS COM ALTO NÍVEL DE INTERFERÊNCIA. AF_09/2024</v>
          </cell>
          <cell r="E3584" t="str">
            <v>M3</v>
          </cell>
          <cell r="F3584">
            <v>10.8</v>
          </cell>
        </row>
        <row r="3585">
          <cell r="A3585" t="str">
            <v>SINAPI 102306</v>
          </cell>
          <cell r="D3585" t="str">
            <v>ESCAVAÇÃO MECANIZADA DE VALA COM PROF. ATÉ 1,5 M (MÉDIA MONTANTE E JUSANTE/UMA COMPOSIÇÃO POR TRECHO), ESCAVADEIRA (0,8 M3),LARG. ATÉ 1,5 M, EM SOLO DE 2A CATEGORIA, EM LOCAIS COM ALTO NÍVEL DE INTERFERÊNCIA. AF_09/2024</v>
          </cell>
          <cell r="E3585" t="str">
            <v>M3</v>
          </cell>
          <cell r="F3585">
            <v>13.52</v>
          </cell>
        </row>
        <row r="3586">
          <cell r="A3586" t="str">
            <v>SINAPI 102279</v>
          </cell>
          <cell r="D3586" t="str">
            <v>ESCAVAÇÃO MECANIZADA DE VALA COM PROF. ATÉ 1,5 M (MÉDIA MONTANTE E JUSANTE/UMA COMPOSIÇÃO POR TRECHO), ESCAVADEIRA (0,8 M3),LARG. MENOR QUE 1,5 M, EM SOLO DE 1A CATEGORIA, LOCAIS COM BAIXO NÍVEL DE INTERFERÊNCIA. AF_09/2024</v>
          </cell>
          <cell r="E3586" t="str">
            <v>M3</v>
          </cell>
          <cell r="F3586">
            <v>6.8</v>
          </cell>
        </row>
        <row r="3587">
          <cell r="A3587" t="str">
            <v>SINAPI 102282</v>
          </cell>
          <cell r="D3587" t="str">
            <v>ESCAVAÇÃO MECANIZADA DE VALA COM PROF. ATÉ 1,5 M (MÉDIA MONTANTE E JUSANTE/UMA COMPOSIÇÃO POR TRECHO), ESCAVADEIRA (0,8 M3),LARG. MENOR QUE 1,5 M, EM SOLO DE MOLE, EM LOCAIS COM ALTO NÍVEL DE INTERFERÊNCIA. AF_09/2024</v>
          </cell>
          <cell r="E3587" t="str">
            <v>M3</v>
          </cell>
          <cell r="F3587">
            <v>14.14</v>
          </cell>
        </row>
        <row r="3588">
          <cell r="A3588" t="str">
            <v>SINAPI 102290</v>
          </cell>
          <cell r="D3588" t="str">
            <v>ESCAVAÇÃO MECANIZADA DE VALA COM PROF. ATÉ 1,5 M (MÉDIA MONTANTE E JUSANTE/UMA COMPOSIÇÃO POR TRECHO), ESCAVADEIRA (0,8 M3),LARG. MENOR QUE 1,5 M, EM SOLO MOLE, LOCAIS COM BAIXO NÍVEL DE INTERFERÊNCIA. AF_09/2024</v>
          </cell>
          <cell r="E3588" t="str">
            <v>M3</v>
          </cell>
          <cell r="F3588">
            <v>8.9</v>
          </cell>
        </row>
        <row r="3589">
          <cell r="A3589" t="str">
            <v>SINAPI 90100</v>
          </cell>
          <cell r="D3589" t="str">
            <v>ESCAVAÇÃO MECANIZADA DE VALA COM PROF. ATÉ 1,5 M (MÉDIA MONTANTE E JUSANTE/UMA COMPOSIÇÃO POR TRECHO), RETROESCAV. (0,26 M3), LARG. DE 0,8 M A 1,5 M, EM SOLO DE 1A CATEGORIA, EM LOCAIS COM ALTO NÍVEL DE INTERFERÊNCIA. AF_09/2024</v>
          </cell>
          <cell r="E3589" t="str">
            <v>M3</v>
          </cell>
          <cell r="F3589">
            <v>13.83</v>
          </cell>
        </row>
        <row r="3590">
          <cell r="A3590" t="str">
            <v>SINAPI 102323</v>
          </cell>
          <cell r="D3590" t="str">
            <v>ESCAVAÇÃO MECANIZADA DE VALA COM PROF. ATÉ 1,5 M (MÉDIA MONTANTE E JUSANTE/UMA COMPOSIÇÃO POR TRECHO), RETROESCAV. (0,26 M3), LARG. DE 0,8 M A 1,5 M, EM SOLO DE 2A CATEGORIA, EM LOCAIS COM ALTO NÍVEL DE INTERFERÊNCIA. AF_09/2024</v>
          </cell>
          <cell r="E3590" t="str">
            <v>M3</v>
          </cell>
          <cell r="F3590">
            <v>17.3</v>
          </cell>
        </row>
        <row r="3591">
          <cell r="A3591" t="str">
            <v>SINAPI 102327</v>
          </cell>
          <cell r="D3591" t="str">
            <v>ESCAVAÇÃO MECANIZADA DE VALA COM PROF. ATÉ 1,5 M (MÉDIA MONTANTE E JUSANTE/UMA COMPOSIÇÃO POR TRECHO), RETROESCAV. (0,26 M3), LARG. DE 0,8 M A 1,5 M, EM SOLO DE 2A CATEGORIA, EM LOCAIS COM BAIXO NÍVEL DE INTERFERÊNCIA. AF_09/2024</v>
          </cell>
          <cell r="E3591" t="str">
            <v>M3</v>
          </cell>
          <cell r="F3591">
            <v>10.9</v>
          </cell>
        </row>
        <row r="3592">
          <cell r="A3592" t="str">
            <v>SINAPI 102299</v>
          </cell>
          <cell r="D3592" t="str">
            <v>ESCAVAÇÃO MECANIZADA DE VALA COM PROF. ATÉ 1,5 M (MÉDIA MONTANTE E JUSANTE/UMA COMPOSIÇÃO POR TRECHO), RETROESCAV. (0,26 M3), LARG. DE 0,8 M A 1,5 M, EM SOLO MOLE, EM LOCAIS COM ALTO NÍVEL DE INTERFERÊNCIA. AF_09/2024</v>
          </cell>
          <cell r="E3592" t="str">
            <v>M3</v>
          </cell>
          <cell r="F3592">
            <v>18.11</v>
          </cell>
        </row>
        <row r="3593">
          <cell r="A3593" t="str">
            <v>SINAPI 102303</v>
          </cell>
          <cell r="D3593" t="str">
            <v>ESCAVAÇÃO MECANIZADA DE VALA COM PROF. ATÉ 1,5 M (MÉDIA MONTANTE E JUSANTE/UMA COMPOSIÇÃO POR TRECHO), RETROESCAV. (0,26 M3), LARG. DE 0,8 M A 1,5 M, EM SOLO MOLE, LOCAIS COM BAIXO NÍVEL DE INTERFERÊNCIA. AF_09/2024</v>
          </cell>
          <cell r="E3593" t="str">
            <v>M3</v>
          </cell>
          <cell r="F3593">
            <v>11.41</v>
          </cell>
        </row>
        <row r="3594">
          <cell r="A3594" t="str">
            <v>SINAPI 90099</v>
          </cell>
          <cell r="D3594" t="str">
            <v>ESCAVAÇÃO MECANIZADA DE VALA COM PROF. ATÉ 1,5 M (MÉDIA MONTANTE E JUSANTE/UMA COMPOSIÇÃO POR TRECHO), RETROESCAV. (0,26 M3), LARG. MENOR QUE 0,8 M, EM SOLO DE 1A CATEGORIA, EM LOCAIS COM ALTO NÍVEL DE INTERFERÊNCIA. AF_09/2024</v>
          </cell>
          <cell r="E3594" t="str">
            <v>M3</v>
          </cell>
          <cell r="F3594">
            <v>16.149999999999999</v>
          </cell>
        </row>
        <row r="3595">
          <cell r="A3595" t="str">
            <v>SINAPI 102322</v>
          </cell>
          <cell r="D3595" t="str">
            <v>ESCAVAÇÃO MECANIZADA DE VALA COM PROF. ATÉ 1,5 M (MÉDIA MONTANTE E JUSANTE/UMA COMPOSIÇÃO POR TRECHO), RETROESCAV. (0,26 M3), LARG. MENOR QUE 0,8 M, EM SOLO DE 2A CATEGORIA, EM LOCAIS COM ALTO NÍVEL DE INTERFERÊNCIA. AF_09/2024</v>
          </cell>
          <cell r="E3595" t="str">
            <v>M3</v>
          </cell>
          <cell r="F3595">
            <v>20.2</v>
          </cell>
        </row>
        <row r="3596">
          <cell r="A3596" t="str">
            <v>SINAPI 102298</v>
          </cell>
          <cell r="D3596" t="str">
            <v>ESCAVAÇÃO MECANIZADA DE VALA COM PROF. ATÉ 1,5 M (MÉDIA MONTANTE E JUSANTE/UMA COMPOSIÇÃO POR TRECHO), RETROESCAV. (0,26 M3), LARG. MENOR QUE 0,8 M, EM SOLO MOLE, EM LOCAIS COM ALTO NÍVEL DE INTERFERÊNCIA. AF_09/2024</v>
          </cell>
          <cell r="E3596" t="str">
            <v>M3</v>
          </cell>
          <cell r="F3596">
            <v>21.13</v>
          </cell>
        </row>
        <row r="3597">
          <cell r="A3597" t="str">
            <v>SINAPI 102302</v>
          </cell>
          <cell r="D3597" t="str">
            <v>ESCAVAÇÃO MECANIZADA DE VALA COM PROF. ATÉ 1,5 M (MÉDIA MONTANTE E JUSANTE/UMA COMPOSIÇÃO POR TRECHO), RETROESCAV. (0,26 M3), LARG. MENOR QUE 0,8 M, EM SOLO MOLE, LOCAIS COM BAIXO NÍVEL DE INTERFERÊNCIA. AF_09/2024</v>
          </cell>
          <cell r="E3597" t="str">
            <v>M3</v>
          </cell>
          <cell r="F3597">
            <v>13.33</v>
          </cell>
        </row>
        <row r="3598">
          <cell r="A3598" t="str">
            <v>SINAPI 102326</v>
          </cell>
          <cell r="D3598" t="str">
            <v>ESCAVAÇÃO MECANIZADA DE VALA COM PROF. ATÉ 1,5 M (MÉDIA MONTANTE E JUSANTE/UMA COMPOSIÇÃO POR TRECHO), RETROESCAV. (0,26 M3), LARGURA MENOR QUE 0,8 M, EM SOLO DE 2A CATEGORIA, EM LOCAIS COM BAIXO NÍVEL DE INTERFERÊNCIA. AF_09/2024</v>
          </cell>
          <cell r="E3598" t="str">
            <v>M3</v>
          </cell>
          <cell r="F3598">
            <v>12.73</v>
          </cell>
        </row>
        <row r="3599">
          <cell r="A3599" t="str">
            <v>SINAPI 102314</v>
          </cell>
          <cell r="D3599" t="str">
            <v>ESCAVAÇÃO MECANIZADA DE VALA COM PROF. ATÉ 1,5 M (MÉDIA MONTANTE E JUSANTE/UMA COMPOSIÇÃO POR TRECHO),COM ESCAVADEIRA (0,8 M3), LARG. MENOR QUE 1,5 M, EM SOLO DE 2A CATEGORIA, LOCAIS COM BAIXO NÍVEL DE INTERFERÊNCIA. AF_09/2024</v>
          </cell>
          <cell r="E3599" t="str">
            <v>M3</v>
          </cell>
          <cell r="F3599">
            <v>8.5</v>
          </cell>
        </row>
        <row r="3600">
          <cell r="A3600" t="str">
            <v>SINAPI 102312</v>
          </cell>
          <cell r="D3600" t="str">
            <v>ESCAVAÇÃO MECANIZADA DE VALA COM PROF. DE 3,0 M ATÉ 4,5 M (MÉDIA MONTANTE E JUSANTE/UMA COMPOSIÇÃO POR TRECHO), ESCAVADEIRA (1,2 M3), LARG. DE 1,5 M A 2,5 M, EM SOLO DE 2A CATEGORIA, EM LOCAIS COM ALTO NÍVEL DE INTERFERÊNCIA. AF_09/2024</v>
          </cell>
          <cell r="E3600" t="str">
            <v>M3</v>
          </cell>
          <cell r="F3600">
            <v>10.78</v>
          </cell>
        </row>
        <row r="3601">
          <cell r="A3601" t="str">
            <v>SINAPI 102288</v>
          </cell>
          <cell r="D3601" t="str">
            <v>ESCAVAÇÃO MECANIZADA DE VALA COM PROF. DE 3,0 M ATÉ 4,5 M (MÉDIA MONTANTE E JUSANTE/UMA COMPOSIÇÃO POR TRECHO), ESCAVADEIRA (1,2 M3), LARG. DE 1,5 M A 2,5 M, EM SOLO MOLE, EM LOCAIS COM ALTO NÍVEL DE INTERFERÊNCIA. AF_09/2024</v>
          </cell>
          <cell r="E3601" t="str">
            <v>M3</v>
          </cell>
          <cell r="F3601">
            <v>11.27</v>
          </cell>
        </row>
        <row r="3602">
          <cell r="A3602" t="str">
            <v>SINAPI 90087</v>
          </cell>
          <cell r="D3602" t="str">
            <v>ESCAVAÇÃO MECANIZADA DE VALA COM PROF. DE 3,0 M ATÉ 4,5 M(MÉDIA MONTANTE E JUSANTE/UMA COMPOSIÇÃO POR TRECHO), ESCAVADEIRA (1,2 M3), LARG. DE 1,5 M A 2,5 M, EM SOLO DE 1A CATEGORIA, EM LOCAIS COM ALTO NÍVEL DE INTERFERÊNCIA. AF_09/2024</v>
          </cell>
          <cell r="E3602" t="str">
            <v>M3</v>
          </cell>
          <cell r="F3602">
            <v>8.6199999999999992</v>
          </cell>
        </row>
        <row r="3603">
          <cell r="A3603" t="str">
            <v>SINAPI 102308</v>
          </cell>
          <cell r="D3603" t="str">
            <v>ESCAVAÇÃO MECANIZADA DE VALA COM PROF. MAIOR QUE 1,5 M ATÉ 3,0 M (MÉDIA MONTANTE E JUSANTE/UMA COMPOSIÇÃO POR TRECHO), ESCAVADEIRA (0,8 M3), LARG. ATÉ 1,5 M, EM SOLO DE 2A CATEGORIA, EM LOCAIS COM ALTO NÍVEL DE INTERFERÊNCIA. AF_09/2024</v>
          </cell>
          <cell r="E3603" t="str">
            <v>M3</v>
          </cell>
          <cell r="F3603">
            <v>11.62</v>
          </cell>
        </row>
        <row r="3604">
          <cell r="A3604" t="str">
            <v>SINAPI 90084</v>
          </cell>
          <cell r="D3604" t="str">
            <v>ESCAVAÇÃO MECANIZADA DE VALA COM PROF. MAIOR QUE 1,5 M ATÉ 3,0 M (MÉDIA MONTANTE E JUSANTE/UMA COMPOSIÇÃO POR TRECHO), ESCAVADEIRA (0,8 M3), LARGURA ATÉ 1,5 M, EM SOLO DE 1A CATEGORIA, EM LOCAIS COM ALTO NÍVEL DE INTERFERÊNCIA. AF_09/2024</v>
          </cell>
          <cell r="E3604" t="str">
            <v>M3</v>
          </cell>
          <cell r="F3604">
            <v>9.2899999999999991</v>
          </cell>
        </row>
        <row r="3605">
          <cell r="A3605" t="str">
            <v>SINAPI 102284</v>
          </cell>
          <cell r="D3605" t="str">
            <v>ESCAVAÇÃO MECANIZADA DE VALA COM PROF. MAIOR QUE 1,5 M ATÉ 3,0 M (MÉDIA MONTANTE E JUSANTE/UMA COMPOSIÇÃO POR TRECHO), ESCAVADEIRA (0,8 M3), LARGURA ATÉ 1,5 M, EM SOLO MOLE, EM LOCAIS COM ALTO NÍVEL DE INTERFERÊNCIA. AF_09/2024</v>
          </cell>
          <cell r="E3605" t="str">
            <v>M3</v>
          </cell>
          <cell r="F3605">
            <v>12.16</v>
          </cell>
        </row>
        <row r="3606">
          <cell r="A3606" t="str">
            <v>SINAPI 102325</v>
          </cell>
          <cell r="D3606" t="str">
            <v>ESCAVAÇÃO MECANIZADA DE VALA COM PROF. MAIOR QUE 1,5 M ATÉ 3,0 M (MÉDIA MONTANTE E JUSANTE/UMA COMPOSIÇÃO POR TRECHO), RETROESCAV. (0,26 M3), LARG. DE 0,8 M A 1,5 M, EM SOLO DE 2A CATEGORIA, EM LOCAIS COM ALTO NÍVEL DE INTERFERÊNCIA. AF_09/2024</v>
          </cell>
          <cell r="E3606" t="str">
            <v>M3</v>
          </cell>
          <cell r="F3606">
            <v>15.66</v>
          </cell>
        </row>
        <row r="3607">
          <cell r="A3607" t="str">
            <v>SINAPI 102329</v>
          </cell>
          <cell r="D3607" t="str">
            <v>ESCAVAÇÃO MECANIZADA DE VALA COM PROF. MAIOR QUE 1,5 M ATÉ 3,0 M (MÉDIA MONTANTE E JUSANTE/UMA COMPOSIÇÃO POR TRECHO), RETROESCAV. (0,26 M3), LARG. DE 0,8 M A 1,5 M, EM SOLO DE 2A CATEGORIA, EM LOCAIS COM BAIXO NÍVEL DE INTERFERÊNCIA. AF_09/2024</v>
          </cell>
          <cell r="E3607" t="str">
            <v>M3</v>
          </cell>
          <cell r="F3607">
            <v>9.86</v>
          </cell>
        </row>
        <row r="3608">
          <cell r="A3608" t="str">
            <v>SINAPI 102301</v>
          </cell>
          <cell r="D3608" t="str">
            <v>ESCAVAÇÃO MECANIZADA DE VALA COM PROF. MAIOR QUE 1,5 M ATÉ 3,0 M (MÉDIA MONTANTE E JUSANTE/UMA COMPOSIÇÃO POR TRECHO), RETROESCAV. (0,26 M3), LARG. DE 0,8 M A 1,5 M, EM SOLO MOLE, EM LOCAIS COM ALTO NÍVEL DE INTERFERÊNCIA. AF_09/2024</v>
          </cell>
          <cell r="E3608" t="str">
            <v>M3</v>
          </cell>
          <cell r="F3608">
            <v>16.39</v>
          </cell>
        </row>
        <row r="3609">
          <cell r="A3609" t="str">
            <v>SINAPI 102305</v>
          </cell>
          <cell r="D3609" t="str">
            <v>ESCAVAÇÃO MECANIZADA DE VALA COM PROF. MAIOR QUE 1,5 M ATÉ 3,0 M (MÉDIA MONTANTE E JUSANTE/UMA COMPOSIÇÃO POR TRECHO), RETROESCAV. (0,26 M3), LARG. DE 0,8 M A 1,5 M, EM SOLO MOLE, LOCAIS COM BAIXO NÍVEL DE INTERFERÊNCIA. AF_09/2024</v>
          </cell>
          <cell r="E3609" t="str">
            <v>M3</v>
          </cell>
          <cell r="F3609">
            <v>10.31</v>
          </cell>
        </row>
        <row r="3610">
          <cell r="A3610" t="str">
            <v>SINAPI 90101</v>
          </cell>
          <cell r="D3610" t="str">
            <v>ESCAVAÇÃO MECANIZADA DE VALA COM PROF. MAIOR QUE 1,5 M ATÉ 3,0 M (MÉDIA MONTANTE E JUSANTE/UMA COMPOSIÇÃO POR TRECHO), RETROESCAV. (0,26 M3), LARG. MENOR QUE 0,8 M, EM SOLO DE 1A CATEGORIA, EM LOCAIS COM ALTO NÍVEL DE INTERFERÊNCIA. AF_09/2024</v>
          </cell>
          <cell r="E3610" t="str">
            <v>M3</v>
          </cell>
          <cell r="F3610">
            <v>13.68</v>
          </cell>
        </row>
        <row r="3611">
          <cell r="A3611" t="str">
            <v>SINAPI 102324</v>
          </cell>
          <cell r="D3611" t="str">
            <v>ESCAVAÇÃO MECANIZADA DE VALA COM PROF. MAIOR QUE 1,5 M ATÉ 3,0 M (MÉDIA MONTANTE E JUSANTE/UMA COMPOSIÇÃO POR TRECHO), RETROESCAV. (0,26 M3), LARG. MENOR QUE 0,8 M, EM SOLO DE 2A CATEGORIA, EM LOCAIS COM ALTO NÍVEL DE INTERFERÊNCIA. AF_09/2024</v>
          </cell>
          <cell r="E3611" t="str">
            <v>M3</v>
          </cell>
          <cell r="F3611">
            <v>17.100000000000001</v>
          </cell>
        </row>
        <row r="3612">
          <cell r="A3612" t="str">
            <v>SINAPI 102300</v>
          </cell>
          <cell r="D3612" t="str">
            <v>ESCAVAÇÃO MECANIZADA DE VALA COM PROF. MAIOR QUE 1,5 M ATÉ 3,0 M (MÉDIA MONTANTE E JUSANTE/UMA COMPOSIÇÃO POR TRECHO), RETROESCAV. (0,26 M3), LARG. MENOR QUE 0,8 M, EM SOLO MOLE, EM LOCAIS COM ALTO NÍVEL DE INTERFERÊNCIA. AF_09/2024</v>
          </cell>
          <cell r="E3612" t="str">
            <v>M3</v>
          </cell>
          <cell r="F3612">
            <v>17.89</v>
          </cell>
        </row>
        <row r="3613">
          <cell r="A3613" t="str">
            <v>SINAPI 90102</v>
          </cell>
          <cell r="D3613" t="str">
            <v>ESCAVAÇÃO MECANIZADA DE VALA COM PROF. MAIOR QUE 1,5 M ATÉ 3,0 M (MÉDIA MONTANTE E JUSANTE/UMA COMPOSIÇÃO POR TRECHO), RETROESCAV. (0,26 M3), LARGURA DE 0,8 M A 1,5 M, EM SOLO DE 1A CATEGORIA, EM LOCAIS COM ALTO NÍVEL DE INTERFERÊNCIA. AF_09/2024</v>
          </cell>
          <cell r="E3613" t="str">
            <v>M3</v>
          </cell>
          <cell r="F3613">
            <v>12.52</v>
          </cell>
        </row>
        <row r="3614">
          <cell r="A3614" t="str">
            <v>SINAPI 102328</v>
          </cell>
          <cell r="D3614" t="str">
            <v>ESCAVAÇÃO MECANIZADA DE VALA COM PROF. MAIOR QUE 1,5 M ATÉ 3,0 M (MÉDIA MONTANTE E JUSANTE/UMA COMPOSIÇÃO POR TRECHO), RETROESCAV. (0,26 M3),LARG. MENOR QUE 0,8 M, EM SOLO DE 2A CATEGORIA, EM LOCAIS COM BAIXO NÍVEL DE INTERFERÊNCIA. AF_09/2024</v>
          </cell>
          <cell r="E3614" t="str">
            <v>M3</v>
          </cell>
          <cell r="F3614">
            <v>10.77</v>
          </cell>
        </row>
        <row r="3615">
          <cell r="A3615" t="str">
            <v>SINAPI 102304</v>
          </cell>
          <cell r="D3615" t="str">
            <v>ESCAVAÇÃO MECANIZADA DE VALA COM PROF. MAIOR QUE 1,5 M ATÉ 3,0 M (MÉDIA MONTANTE E JUSANTE/UMA COMPOSIÇÃO POR TRECHO), RETROESCAV. (0,26 M3),LARG. MENOR QUE 0,8 M, EM SOLO MOLE, LOCAIS COM BAIXO NÍVEL DE INTERFERÊNCIA. AF_09/2024</v>
          </cell>
          <cell r="E3615" t="str">
            <v>M3</v>
          </cell>
          <cell r="F3615">
            <v>11.27</v>
          </cell>
        </row>
        <row r="3616">
          <cell r="A3616" t="str">
            <v>SINAPI 102295</v>
          </cell>
          <cell r="D3616" t="str">
            <v>ESCAVAÇÃO MECANIZADA DE VALA COM PROF. MAIOR QUE 1,5 M ATÉ 3,0 M (MÉDIA MONTANTE E JUSANTE/UMA COMPOSIÇÃO POR TRECHO),COM ESCAVADEIRA (1,2 M3), LARG. DE 1,5 M A 2,5 M, EM SOLO MOLE, LOCAIS COM BAIXO NÍVEL DE INTERFERÊNCIA. AF_09/2024</v>
          </cell>
          <cell r="E3616" t="str">
            <v>M3</v>
          </cell>
          <cell r="F3616">
            <v>7.38</v>
          </cell>
        </row>
        <row r="3617">
          <cell r="A3617" t="str">
            <v>SINAPI 102281</v>
          </cell>
          <cell r="D3617" t="str">
            <v>ESCAVAÇÃO MECANIZADA DE VALA COM PROF. MAIOR QUE 1,5 M ATÉ 3,0 M (MÉDIA MONTANTE E JUSANTE/UMA COMPOSIÇÃO POR TRECHO),COM ESCAVADEIRA (1,2 M3),LARG. DE 1,5 M A 2,5 M, EM SOLO DE 1A CATEGORIA, LOCAIS COM BAIXO NÍVEL DE INTERFERÊNCIA. AF_09/2024</v>
          </cell>
          <cell r="E3617" t="str">
            <v>M3</v>
          </cell>
          <cell r="F3617">
            <v>5.64</v>
          </cell>
        </row>
        <row r="3618">
          <cell r="A3618" t="str">
            <v>SINAPI 102311</v>
          </cell>
          <cell r="D3618" t="str">
            <v>ESCAVAÇÃO MECANIZADA DE VALA COM PROF. MAIOR QUE 1,5 M ATÉ 3,0 M (MÉDIA MONTANTE E JUSANTE/UMA COMPOSIÇÃO POR TRECHO),COM ESCAVADEIRA (1,2 M3),LARG. DE 1,5 M A 2,5 M, EM SOLO DE 2A CATEGORIA, EM LOCAIS COM ALTO NÍVEL DE INTERFERÊNCIA. AF_09/2024</v>
          </cell>
          <cell r="E3618" t="str">
            <v>M3</v>
          </cell>
          <cell r="F3618">
            <v>11.2</v>
          </cell>
        </row>
        <row r="3619">
          <cell r="A3619" t="str">
            <v>SINAPI 102319</v>
          </cell>
          <cell r="D3619" t="str">
            <v>ESCAVAÇÃO MECANIZADA DE VALA COM PROF. MAIOR QUE 1,5 M ATÉ 3,0 M (MÉDIA MONTANTE E JUSANTE/UMA COMPOSIÇÃO POR TRECHO),COM ESCAVADEIRA (1,2 M3),LARG. DE 1,5 M A 2,5 M, EM SOLO DE 2A CATEGORIA, LOCAIS COM BAIXO NÍVEL DE INTERFERÊNCIA. AF_09/2024</v>
          </cell>
          <cell r="E3619" t="str">
            <v>M3</v>
          </cell>
          <cell r="F3619">
            <v>7.06</v>
          </cell>
        </row>
        <row r="3620">
          <cell r="A3620" t="str">
            <v>SINAPI 102287</v>
          </cell>
          <cell r="D3620" t="str">
            <v>ESCAVAÇÃO MECANIZADA DE VALA COM PROF. MAIOR QUE 1,5 M ATÉ 3,0 M (MÉDIA MONTANTE E JUSANTE/UMA COMPOSIÇÃO POR TRECHO),COM ESCAVADEIRA (1,2 M3),LARG. DE 1,5 M A 2,5 M, EM SOLO MOLE, EM LOCAIS COM ALTO NÍVEL DE INTERFERÊNCIA. AF_09/2024</v>
          </cell>
          <cell r="E3620" t="str">
            <v>M3</v>
          </cell>
          <cell r="F3620">
            <v>11.72</v>
          </cell>
        </row>
        <row r="3621">
          <cell r="A3621" t="str">
            <v>SINAPI 102316</v>
          </cell>
          <cell r="D3621" t="str">
            <v>ESCAVAÇÃO MECANIZADA DE VALA COM PROF. MAIOR QUE 1,5 M E ATÉ 3,0 M (MÉDIA MONTANTE E JUSANTE/UMA COMPOSIÇÃO POR TRECHO), ESCAVADEIRA (0,8 M3), LARG. MENOR QUE 1,5 M, EM SOLO DE 2A CATEGORIA, LOCAIS COM BAIXO NÍVEL DE INTERFERÊNCIA. AF_09/2024</v>
          </cell>
          <cell r="E3621" t="str">
            <v>M3</v>
          </cell>
          <cell r="F3621">
            <v>7.32</v>
          </cell>
        </row>
        <row r="3622">
          <cell r="A3622" t="str">
            <v>SINAPI 102292</v>
          </cell>
          <cell r="D3622" t="str">
            <v>ESCAVAÇÃO MECANIZADA DE VALA COM PROF. MAIOR QUE 1,5 M E ATÉ 3,0 M (MÉDIA MONTANTE E JUSANTE/UMA COMPOSIÇÃO POR TRECHO), ESCAVADEIRA (0,8 M3), LARG. MENOR QUE 1,5 M, EM SOLO MOLE, LOCAIS COM BAIXO NÍVEL DE INTERFERÊNCIA. AF_09/2024</v>
          </cell>
          <cell r="E3622" t="str">
            <v>M3</v>
          </cell>
          <cell r="F3622">
            <v>7.66</v>
          </cell>
        </row>
        <row r="3623">
          <cell r="A3623" t="str">
            <v>SINAPI 90092</v>
          </cell>
          <cell r="D3623" t="str">
            <v>ESCAVAÇÃO MECANIZADA DE VALA COM PROF. MAIOR QUE 1,5 M E ATÉ 3,0 M(MÉDIA MONTANTE E JUSANTE/UMA COMPOSIÇÃO POR TRECHO), ESCAVADEIRA (0,8 M3), LARG. MENOR QUE 1,5 M, EM SOLO DE 1A CATEGORIA, LOCAIS COM BAIXO NÍVEL DE INTERFERÊNCIA. AF_09/2024</v>
          </cell>
          <cell r="E3623" t="str">
            <v>M3</v>
          </cell>
          <cell r="F3623">
            <v>5.85</v>
          </cell>
        </row>
        <row r="3624">
          <cell r="A3624" t="str">
            <v>SINAPI 102278</v>
          </cell>
          <cell r="D3624" t="str">
            <v>ESCAVAÇÃO MECANIZADA DE VALA COM PROF. MAIOR QUE 1,50 M ATÉ 3,0 M (MÉDIA MONTANTE E JUSANTE/UMA COMPOSIÇÃO POR TRECHO), ESCAVADEIRA (1,2 M3), LARG. DE 1,5 M A 2,5 M, EM SOLO DE 1A CATEGORIA, EM LOCAIS COM ALTO NÍVEL DE INTERFERÊNCIA. AF_09/2024</v>
          </cell>
          <cell r="E3624" t="str">
            <v>M3</v>
          </cell>
          <cell r="F3624">
            <v>8.9600000000000009</v>
          </cell>
        </row>
        <row r="3625">
          <cell r="A3625" t="str">
            <v>SINAPI 90094</v>
          </cell>
          <cell r="D3625" t="str">
            <v>ESCAVAÇÃO MECANIZADA DE VALA COM PROF. MAIOR QUE 3,0 M ATÉ 4,5 M (MÉDIA MONTANTE E JUSANTE/UMA COMPOSIÇÃO POR TRECHO), ESCAVADEIRA (0,8 M3), LARG. MENOR QUE 1,5 M, EM SOLO DE 1A CATEGORIA, LOCAIS COM BAIXO NÍVEL DE INTERFERÊNCIA. AF_09/2024</v>
          </cell>
          <cell r="E3625" t="str">
            <v>M3</v>
          </cell>
          <cell r="F3625">
            <v>5.54</v>
          </cell>
        </row>
        <row r="3626">
          <cell r="A3626" t="str">
            <v>SINAPI 102309</v>
          </cell>
          <cell r="D3626" t="str">
            <v>ESCAVAÇÃO MECANIZADA DE VALA COM PROF. MAIOR QUE 3,0 M ATÉ 4,5 M (MÉDIA MONTANTE E JUSANTE/UMA COMPOSIÇÃO POR TRECHO), ESCAVADEIRA (0,8 M3), LARG. MENOR QUE 1,5 M, EM SOLO DE 2A CATEGORIA, EM LOCAIS COM ALTO NÍVEL DE INTERFERÊNCIA. AF_09/2024</v>
          </cell>
          <cell r="E3626" t="str">
            <v>M3</v>
          </cell>
          <cell r="F3626">
            <v>11</v>
          </cell>
        </row>
        <row r="3627">
          <cell r="A3627" t="str">
            <v>SINAPI 102285</v>
          </cell>
          <cell r="D3627" t="str">
            <v>ESCAVAÇÃO MECANIZADA DE VALA COM PROF. MAIOR QUE 3,0 M ATÉ 4,5 M (MÉDIA MONTANTE E JUSANTE/UMA COMPOSIÇÃO POR TRECHO), ESCAVADEIRA (0,8 M3), LARG. MENOR QUE 1,5 M, EM SOLO MOLE, EM LOCAIS COM ALTO NÍVEL DE INTERFERÊNCIA. AF_09/2024</v>
          </cell>
          <cell r="E3627" t="str">
            <v>M3</v>
          </cell>
          <cell r="F3627">
            <v>11.5</v>
          </cell>
        </row>
        <row r="3628">
          <cell r="A3628" t="str">
            <v>SINAPI 90095</v>
          </cell>
          <cell r="D3628" t="str">
            <v>ESCAVAÇÃO MECANIZADA DE VALA COM PROF. MAIOR QUE 3,0 M ATÉ 4,5 M (MÉDIA MONTANTE E JUSANTE/UMA COMPOSIÇÃO POR TRECHO), ESCAVADEIRA (1,2 M3), LARG. DE 1,5 M A 2,5 M, EM SOLO DE 1A CATEGORIA, LOCAIS COM BAIXO NÍVEL DE INTERFERÊNCIA. AF_09/2024</v>
          </cell>
          <cell r="E3628" t="str">
            <v>M3</v>
          </cell>
          <cell r="F3628">
            <v>5.42</v>
          </cell>
        </row>
        <row r="3629">
          <cell r="A3629" t="str">
            <v>SINAPI 102320</v>
          </cell>
          <cell r="D3629" t="str">
            <v>ESCAVAÇÃO MECANIZADA DE VALA COM PROF. MAIOR QUE 3,0 M ATÉ 4,5 M (MÉDIA MONTANTE E JUSANTE/UMA COMPOSIÇÃO POR TRECHO), ESCAVADEIRA (1,2 M3), LARG. DE 1,5 M A 2,5 M, EM SOLO DE 2A CATEGORIA, LOCAIS COM BAIXO NÍVEL DE INTERFERÊNCIA. AF_09/2024</v>
          </cell>
          <cell r="E3629" t="str">
            <v>M3</v>
          </cell>
          <cell r="F3629">
            <v>6.78</v>
          </cell>
        </row>
        <row r="3630">
          <cell r="A3630" t="str">
            <v>SINAPI 102296</v>
          </cell>
          <cell r="D3630" t="str">
            <v>ESCAVAÇÃO MECANIZADA DE VALA COM PROF. MAIOR QUE 3,0 M ATÉ 4,5 M (MÉDIA MONTANTE E JUSANTE/UMA COMPOSIÇÃO POR TRECHO), ESCAVADEIRA (1,2 M3), LARG. DE 1,5 M A 2,5 M, EM SOLO MOLE, LOCAIS COM BAIXO NÍVEL DE INTERFERÊNCIA. AF_09/2024</v>
          </cell>
          <cell r="E3630" t="str">
            <v>M3</v>
          </cell>
          <cell r="F3630">
            <v>7.1</v>
          </cell>
        </row>
        <row r="3631">
          <cell r="A3631" t="str">
            <v>SINAPI 90086</v>
          </cell>
          <cell r="D3631" t="str">
            <v>ESCAVAÇÃO MECANIZADA DE VALA COM PROF. MAIOR QUE 3,0 M ATÉ 4,5 M(MÉDIA MONTANTE E JUSANTE/UMA COMPOSIÇÃO POR TRECHO), ESCAVADEIRA (0,8 M3), LARG. MENOR QUE 1,5 M, EM SOLO DE 1A CATEGORIA, EM LOCAIS COM ALTO NÍVEL DE INTERFERÊNCIA. AF_09/2024</v>
          </cell>
          <cell r="E3631" t="str">
            <v>M3</v>
          </cell>
          <cell r="F3631">
            <v>8.8000000000000007</v>
          </cell>
        </row>
        <row r="3632">
          <cell r="A3632" t="str">
            <v>SINAPI 102277</v>
          </cell>
          <cell r="D3632" t="str">
            <v>ESCAVAÇÃO MECANIZADA DE VALA COM PROF. MAIOR QUE 4,5 M ATÉ 6,0 M (MÉDIA MONTANTE E JUSANTE/UMA COMPOSIÇÃO POR TRECHO), ESCAVADEIRA (0,8 M3), LARG. MENOR QUE 1,5 M, EM SOLO DE 1A CATEGORIA, EM LOCAIS COM ALTO NÍVEL DE INTERFERÊNCIA. AF_09/2024</v>
          </cell>
          <cell r="E3632" t="str">
            <v>M3</v>
          </cell>
          <cell r="F3632">
            <v>8.5399999999999991</v>
          </cell>
        </row>
        <row r="3633">
          <cell r="A3633" t="str">
            <v>SINAPI 102286</v>
          </cell>
          <cell r="D3633" t="str">
            <v>ESCAVAÇÃO MECANIZADA DE VALA COM PROF. MAIOR QUE 4,5 M ATÉ 6,0 M (MÉDIA MONTANTE E JUSANTE/UMA COMPOSIÇÃO POR TRECHO), ESCAVADEIRA (0,8 M3),LARG. MENOR QUE 1,5 M, EM SOLO DE MOLE, EM LOCAIS COM ALTO NÍVEL DE INTERFERÊNCIA. AF_09/2024</v>
          </cell>
          <cell r="E3633" t="str">
            <v>M3</v>
          </cell>
          <cell r="F3633">
            <v>11.18</v>
          </cell>
        </row>
        <row r="3634">
          <cell r="A3634" t="str">
            <v>SINAPI 90098</v>
          </cell>
          <cell r="D3634" t="str">
            <v>ESCAVAÇÃO MECANIZADA DE VALA COM PROF. MAIOR QUE 4,5 M ATÉ 6,0 M (MÉDIA MONTANTE E JUSANTE/UMA COMPOSIÇÃO POR TRECHO), ESCAVADEIRA (1,2 M3), LARG. DE 1,5 M A 2,5 M, EM SOLO DE 1A CATEGORIA, LOCAIS COM BAIXO NÍVEL DE INTERFERÊNCIA. AF_09/2024</v>
          </cell>
          <cell r="E3634" t="str">
            <v>M3</v>
          </cell>
          <cell r="F3634">
            <v>5.32</v>
          </cell>
        </row>
        <row r="3635">
          <cell r="A3635" t="str">
            <v>SINAPI 102313</v>
          </cell>
          <cell r="D3635" t="str">
            <v>ESCAVAÇÃO MECANIZADA DE VALA COM PROF. MAIOR QUE 4,5 M ATÉ 6,0 M (MÉDIA MONTANTE E JUSANTE/UMA COMPOSIÇÃO POR TRECHO), ESCAVADEIRA (1,2 M3), LARG. DE 1,5 M A 2,5 M, EM SOLO DE 2A CATEGORIA, EM LOCAIS COM ALTO NÍVEL DE INTERFERÊNCIA. AF_09/2024</v>
          </cell>
          <cell r="E3635" t="str">
            <v>M3</v>
          </cell>
          <cell r="F3635">
            <v>10.55</v>
          </cell>
        </row>
        <row r="3636">
          <cell r="A3636" t="str">
            <v>SINAPI 102321</v>
          </cell>
          <cell r="D3636" t="str">
            <v>ESCAVAÇÃO MECANIZADA DE VALA COM PROF. MAIOR QUE 4,5 M ATÉ 6,0 M (MÉDIA MONTANTE E JUSANTE/UMA COMPOSIÇÃO POR TRECHO), ESCAVADEIRA (1,2 M3), LARG. DE 1,5 M A 2,5 M, EM SOLO DE 2A CATEGORIA, LOCAIS COM BAIXO NÍVEL DE INTERFERÊNCIA. AF_09/2024</v>
          </cell>
          <cell r="E3636" t="str">
            <v>M3</v>
          </cell>
          <cell r="F3636">
            <v>6.64</v>
          </cell>
        </row>
        <row r="3637">
          <cell r="A3637" t="str">
            <v>SINAPI 102289</v>
          </cell>
          <cell r="D3637" t="str">
            <v>ESCAVAÇÃO MECANIZADA DE VALA COM PROF. MAIOR QUE 4,5 M ATÉ 6,0 M (MÉDIA MONTANTE E JUSANTE/UMA COMPOSIÇÃO POR TRECHO), ESCAVADEIRA (1,2 M3), LARG. DE 1,5 M A 2,5 M, EM SOLO MOLE, EM LOCAIS COM ALTO NÍVEL DE INTERFERÊNCIA. AF_09/2024</v>
          </cell>
          <cell r="E3637" t="str">
            <v>M3</v>
          </cell>
          <cell r="F3637">
            <v>11.06</v>
          </cell>
        </row>
        <row r="3638">
          <cell r="A3638" t="str">
            <v>SINAPI 102297</v>
          </cell>
          <cell r="D3638" t="str">
            <v>ESCAVAÇÃO MECANIZADA DE VALA COM PROF. MAIOR QUE 4,5 M ATÉ 6,0 M (MÉDIA MONTANTE E JUSANTE/UMA COMPOSIÇÃO POR TRECHO), ESCAVADEIRA (1,2 M3), LARG. DE 1,5 M A 2,5 M, EM SOLO MOLE, LOCAIS COM BAIXO NÍVEL DE INTERFERÊNCIA. AF_09/2024</v>
          </cell>
          <cell r="E3638" t="str">
            <v>M3</v>
          </cell>
          <cell r="F3638">
            <v>6.96</v>
          </cell>
        </row>
        <row r="3639">
          <cell r="A3639" t="str">
            <v>SINAPI 102280</v>
          </cell>
          <cell r="D3639" t="str">
            <v>ESCAVAÇÃO MECANIZADA DE VALA COM PROF. MAIOR QUE 4,5 M ATÉ 6,0 M (MÉDIA MONTANTE E JUSANTE/UMA COMPOSIÇÃO POR TRECHO),COM ESCAVADEIRA (0,8 M3), LARG. MENOR QUE 1,5 M, EM SOLO DE 1A CATEGORIA, LOCAIS COM BAIXO NÍVEL DE INTERFERÊNCIA. AF_09/2024</v>
          </cell>
          <cell r="E3639" t="str">
            <v>M3</v>
          </cell>
          <cell r="F3639">
            <v>5.38</v>
          </cell>
        </row>
        <row r="3640">
          <cell r="A3640" t="str">
            <v>SINAPI 102294</v>
          </cell>
          <cell r="D3640" t="str">
            <v>ESCAVAÇÃO MECANIZADA DE VALA COM PROF. MAIOR QUE 4,5 M ATÉ 6,0 M (MÉDIA MONTANTE E JUSANTE/UMA COMPOSIÇÃO POR TRECHO),COM ESCAVADEIRA (0,8 M3), LARG. MENOR QUE 1,5 M, EM SOLO MOLE, LOCAIS COM BAIXO NÍVEL DE INTERFERÊNCIA. AF_09/2024</v>
          </cell>
          <cell r="E3640" t="str">
            <v>M3</v>
          </cell>
          <cell r="F3640">
            <v>7.04</v>
          </cell>
        </row>
        <row r="3641">
          <cell r="A3641" t="str">
            <v>SINAPI 90090</v>
          </cell>
          <cell r="D3641" t="str">
            <v>ESCAVAÇÃO MECANIZADA DE VALA COM PROF. MAIOR QUE 4,5 M ATÉ 6,0 M(MÉDIA MONTANTE E JUSANTE/UMA COMPOSIÇÃO POR TRECHO), ESCAVADEIRA (1,2 M3), LARG. DE 1,5 M A 2,5 M, EM SOLO DE 1A CATEGORIA, EM LOCAIS COM ALTO NÍVEL DE INTERFERÊNCIA. AF_09/2024</v>
          </cell>
          <cell r="E3641" t="str">
            <v>M3</v>
          </cell>
          <cell r="F3641">
            <v>8.4499999999999993</v>
          </cell>
        </row>
        <row r="3642">
          <cell r="A3642" t="str">
            <v>SINAPI 102317</v>
          </cell>
          <cell r="D3642" t="str">
            <v>ESCAVAÇÃO MECANIZADA DE VALA COM PROF.MAIOR QUE 3,0 M ATÉ 4,5 M (MÉDIA MONTANTE E JUSANTE/UMA COMPOSIÇÃO POR TRECHO), ESCAVADEIRA (0,8 M3), LARG. MENOR QUE 1,5 M, EM SOLO DE 2A CATEGORIA, LOCAIS COM BAIXO NÍVEL DE INTERFERÊNCIA. AF_09/2024</v>
          </cell>
          <cell r="E3642" t="str">
            <v>M3</v>
          </cell>
          <cell r="F3642">
            <v>6.92</v>
          </cell>
        </row>
        <row r="3643">
          <cell r="A3643" t="str">
            <v>SINAPI 102293</v>
          </cell>
          <cell r="D3643" t="str">
            <v>ESCAVAÇÃO MECANIZADA DE VALA COM PROF.MAIOR QUE 3,0 M ATÉ 4,5 M (MÉDIA MONTANTE E JUSANTE/UMA COMPOSIÇÃO POR TRECHO), ESCAVADEIRA (0,8 M3), LARG. MENOR QUE 1,5 M, EM SOLO MOLE, LOCAIS COM BAIXO NÍVEL DE INTERFERÊNCIA. AF_09/2024</v>
          </cell>
          <cell r="E3643" t="str">
            <v>M3</v>
          </cell>
          <cell r="F3643">
            <v>7.25</v>
          </cell>
        </row>
        <row r="3644">
          <cell r="A3644" t="str">
            <v>SINAPI 102310</v>
          </cell>
          <cell r="D3644" t="str">
            <v>ESCAVAÇÃO MECANIZADA DE VALA COM PROF.MAIOR QUE 4,5 M ATÉ 6,0 M (MÉDIA MONTANTE E JUSANTE/UMA COMPOSIÇÃO POR TRECHO),COM ESCAVADEIRA (0,8 M3), LARG. MENOR QUE 1,5 M, EM SOLO DE 2A CATEGORIA, EM LOCAIS COM ALTO NÍVEL DE INTERFERÊNCIA. AF_09/2024</v>
          </cell>
          <cell r="E3644" t="str">
            <v>M3</v>
          </cell>
          <cell r="F3644">
            <v>10.67</v>
          </cell>
        </row>
        <row r="3645">
          <cell r="A3645" t="str">
            <v>SINAPI 102318</v>
          </cell>
          <cell r="D3645" t="str">
            <v>ESCAVAÇÃO MECANIZADA DE VALA COM PROF.MAIOR QUE 4,5 M ATÉ 6,0 M (MÉDIA MONTANTE E JUSANTE/UMA COMPOSIÇÃO POR TRECHO),COM ESCAVADEIRA (0,8 M3), LARG. MENOR QUE 1,5 M, EM SOLO DE 2A CATEGORIA, EM LOCAIS COM BAIXO NÍVEL DE INTERFERÊNCIA. AF_09/2024</v>
          </cell>
          <cell r="E3645" t="str">
            <v>M3</v>
          </cell>
          <cell r="F3645">
            <v>6.72</v>
          </cell>
        </row>
        <row r="3646">
          <cell r="A3646" t="str">
            <v>SINAPI 90106</v>
          </cell>
          <cell r="D3646" t="str">
            <v>ESCAVAÇÃO MECANIZADA DE VALA COM PROFUNDIDADE ATÉ 1,5 M (MÉDIA MONTANTE E JUSANTE/UMA COMPOSIÇÃO POR TRECHO), RETROESCAV. (0,26 M3), LARGURA DE 0,8 M A 1,5 M, EM SOLO DE 1A CATEGORIA, LOCAIS COM BAIXO NÍVEL DE INTERFERÊNCIA. AF_09/2024</v>
          </cell>
          <cell r="E3646" t="str">
            <v>M3</v>
          </cell>
          <cell r="F3646">
            <v>8.7200000000000006</v>
          </cell>
        </row>
        <row r="3647">
          <cell r="A3647" t="str">
            <v>SINAPI 90105</v>
          </cell>
          <cell r="D3647" t="str">
            <v>ESCAVAÇÃO MECANIZADA DE VALA COM PROFUNDIDADE ATÉ 1,5 M (MÉDIA MONTANTE E JUSANTE/UMA COMPOSIÇÃO POR TRECHO), RETROESCAV. (0,26 M3), LARGURA MENOR QUE 0,8 M, EM SOLO DE 1A CATEGORIA, LOCAIS COM BAIXO NÍVEL DE INTERFERÊNCIA. AF_09/2024</v>
          </cell>
          <cell r="E3647" t="str">
            <v>M3</v>
          </cell>
          <cell r="F3647">
            <v>9.57</v>
          </cell>
        </row>
        <row r="3648">
          <cell r="A3648" t="str">
            <v>SINAPI 90108</v>
          </cell>
          <cell r="D3648" t="str">
            <v>ESCAVAÇÃO MECANIZADA DE VALA COM PROFUNDIDADE MAIOR QUE 1,5 M ATÉ 3,0 M (MÉDIA MONTANTE E JUSANTE/UMA COMPOSIÇÃO POR TRECHO), RETROESCAV (0,26 M3), LARGURA DE 0,8 M A 1,5 M, EM SOLO DE 1A CATEGORIA, LOCAIS COM BAIXO NÍVEL DE INTERFERÊNCIA. AF_09/2024</v>
          </cell>
          <cell r="E3648" t="str">
            <v>M3</v>
          </cell>
          <cell r="F3648">
            <v>7.89</v>
          </cell>
        </row>
        <row r="3649">
          <cell r="A3649" t="str">
            <v>SINAPI 90107</v>
          </cell>
          <cell r="D3649" t="str">
            <v>ESCAVAÇÃO MECANIZADA DE VALA COM PROFUNDIDADE MAIOR QUE 1,5 M ATÉ 3,0 M (MÉDIA MONTANTE E JUSANTE/UMA COMPOSIÇÃO POR TRECHO), RETROESCAV. (0,26 M3), LARGURA MENOR QUE 0,8 M, EM SOLO DE 1A CATEGORIA, LOCAIS COM BAIXO NÍVEL DE INTERFERÊNCIA. AF_09/2024</v>
          </cell>
          <cell r="E3649" t="str">
            <v>M3</v>
          </cell>
          <cell r="F3649">
            <v>8.61</v>
          </cell>
        </row>
        <row r="3650">
          <cell r="A3650" t="str">
            <v>SINAPI 102354</v>
          </cell>
          <cell r="D3650" t="str">
            <v>DESMONTE DE MATERIAL DE 3ª CATEGORIA (BLOCOS DE ROCHAS OU MATACOS), COM MARTELETE PNEUMÁTICO MANUAL - EXCLUSIVE CARGA E TRANSPORTE. AF_03/2021</v>
          </cell>
          <cell r="E3650" t="str">
            <v>M3</v>
          </cell>
          <cell r="F3650">
            <v>153.62</v>
          </cell>
        </row>
        <row r="3651">
          <cell r="A3651" t="str">
            <v>SINAPI 102355</v>
          </cell>
          <cell r="D3651" t="str">
            <v>DESMONTE DE MATERIAL DE 3ª CATEGORIA (BLOCOS DE ROCHAS OU MATACOS), EM VALA, COM MARTELETE PNEUMÁTICO MANUAL - EXCLUSIVE RETIRADA, CARGA E TRANSPORTE. AF_03/2021</v>
          </cell>
          <cell r="E3651" t="str">
            <v>M3</v>
          </cell>
          <cell r="F3651">
            <v>181.19</v>
          </cell>
        </row>
        <row r="3652">
          <cell r="A3652" t="str">
            <v>SINAPI 102356</v>
          </cell>
          <cell r="D3652" t="str">
            <v>DESMONTE DE MATERIAL DE 3ª CATEGORIA, COM USO DE ARGAMASSA EXPANSIVA - EXCLUSIVE CARGA E TRANSPORTE. AF_03/2021</v>
          </cell>
          <cell r="E3652" t="str">
            <v>M3</v>
          </cell>
          <cell r="F3652">
            <v>0</v>
          </cell>
        </row>
        <row r="3653">
          <cell r="A3653" t="str">
            <v>SINAPI 102357</v>
          </cell>
          <cell r="D3653" t="str">
            <v>DESMONTE DE MATERIAL DE 3ª CATEGORIA, COM USO DE ARGAMASSA EXPANSIVA, EM VALA - EXCLUSIVE RETIRADA, CARGA E TRANSPORTE. AF_03/2021</v>
          </cell>
          <cell r="E3653" t="str">
            <v>M3</v>
          </cell>
          <cell r="F3653">
            <v>0</v>
          </cell>
        </row>
        <row r="3654">
          <cell r="A3654" t="str">
            <v>SINAPI 102358</v>
          </cell>
          <cell r="D3654" t="str">
            <v>DESMONTE DE MATERIAL DE 3ª CATEGORIA, COM USO DE EMULSÃO EXPLOSIVA ENCARTUCHADA - EXCLUSIVE CARGA E TRANSPORTE. AF_03/2021</v>
          </cell>
          <cell r="E3654" t="str">
            <v>M3</v>
          </cell>
          <cell r="F3654">
            <v>0</v>
          </cell>
        </row>
        <row r="3655">
          <cell r="A3655" t="str">
            <v>SINAPI 102359</v>
          </cell>
          <cell r="D3655" t="str">
            <v>DESMONTE DE MATERIAL DE 3ª CATEGORIA, EM VALA, COM USO DE EMULSÃO EXPLOSIVA ENCARTUCHADA - EXCLUSIVE RETIRADA, CARGA E TRANSPORTE. AF_03/2021</v>
          </cell>
          <cell r="E3655" t="str">
            <v>M3</v>
          </cell>
          <cell r="F3655">
            <v>0</v>
          </cell>
        </row>
        <row r="3656">
          <cell r="A3656" t="str">
            <v>SINAPI 102348</v>
          </cell>
          <cell r="D3656" t="str">
            <v>ESCAVAÇÃO DE VALA EM MATERIAL DE 3ª CATEGORIA, RESISTÊNCIA À COMPRESSÃO MAIOR OU IGUAL A 50 MPA, COM ROMPEDOR ACOPLADO EM ESCAVADEIRA HIDRÁULICA - EXCLUSIVE RETIRADA, CARGA E TRANSPORTE. AF_03/2021</v>
          </cell>
          <cell r="E3656" t="str">
            <v>M3</v>
          </cell>
          <cell r="F3656">
            <v>0</v>
          </cell>
        </row>
        <row r="3657">
          <cell r="A3657" t="str">
            <v>SINAPI 102346</v>
          </cell>
          <cell r="D3657" t="str">
            <v>ESCAVAÇÃO DE VALA EM MATERIAL DE 3ª CATEGORIA, RESISTÊNCIA À COMPRESSÃO MENOR QUE 50 MPA, COM ROMPEDOR ACOPLADO EM ESCAVADEIRA HIDRÁULICA - EXCLUSIVE RETIRADA, CARGA E TRANSPORTE. AF_03/2021</v>
          </cell>
          <cell r="E3657" t="str">
            <v>M3</v>
          </cell>
          <cell r="F3657">
            <v>0</v>
          </cell>
        </row>
        <row r="3658">
          <cell r="A3658" t="str">
            <v>SINAPI 102347</v>
          </cell>
          <cell r="D3658" t="str">
            <v>ESCAVAÇÃO DE VALA EM MATERIAL DE 3ª CATEGORIA, RESISTÊNCIA À COMPRESSÃO MENOR QUE 50 MPA, COM ROMPEDOR ACOPLADO EM RETROESCAVADEIRA - EXCLUSIVE RETIRADA CARGA E TRANSPORTE. AF_03/2021</v>
          </cell>
          <cell r="E3658" t="str">
            <v>M3</v>
          </cell>
          <cell r="F3658">
            <v>0</v>
          </cell>
        </row>
        <row r="3659">
          <cell r="A3659" t="str">
            <v>SINAPI 102350</v>
          </cell>
          <cell r="D3659" t="str">
            <v>ESCAVAÇÃO EM MATERIAL DE 3ª CATEGORIA, RESISTÊNCIA À COMPRESSÃO MAIOR OU IGUAL A 50 MPA E MENOR QUE 70 MPA, COM ROMPEDOR ACOPLADO EM ESCAVADEIRA HIDRÁULICA - EXCLUSIVE CARGA E TRANSPORTE. AF_03/2021</v>
          </cell>
          <cell r="E3659" t="str">
            <v>M3</v>
          </cell>
          <cell r="F3659">
            <v>0</v>
          </cell>
        </row>
        <row r="3660">
          <cell r="A3660" t="str">
            <v>SINAPI 102351</v>
          </cell>
          <cell r="D3660" t="str">
            <v>ESCAVAÇÃO EM MATERIAL DE 3ª CATEGORIA, RESISTÊNCIA À COMPRESSÃO MAIOR OU IGUAL A 70 MPA E MENOR QUE 90 MPA, COM ROMPEDOR ACOPLADO EM ESCAVADEIRA HIDRÁULICA - EXCLUSIVE CARGA E TRANSPORTE. AF_03/2021</v>
          </cell>
          <cell r="E3660" t="str">
            <v>M3</v>
          </cell>
          <cell r="F3660">
            <v>0</v>
          </cell>
        </row>
        <row r="3661">
          <cell r="A3661" t="str">
            <v>SINAPI 102352</v>
          </cell>
          <cell r="D3661" t="str">
            <v>ESCAVAÇÃO EM MATERIAL DE 3ª CATEGORIA, RESISTÊNCIA À COMPRESSÃO MAIOR OU IGUAL A 90 MPA E MENOR QUE 110 MPA, COM ROMPEDOR ACOPLADO EM ESCAVADEIRA HIDRÁULICA - EXCLUSIVE CARGA E TRANSPORTE. AF_03/2021</v>
          </cell>
          <cell r="E3661" t="str">
            <v>M3</v>
          </cell>
          <cell r="F3661">
            <v>0</v>
          </cell>
        </row>
        <row r="3662">
          <cell r="A3662" t="str">
            <v>SINAPI 102353</v>
          </cell>
          <cell r="D3662" t="str">
            <v>ESCAVAÇÃO EM MATERIAL DE 3ª CATEGORIA, RESISTÊNCIA À COMPRESSÃO MAIOR QUE 110 MPA, COM ROMPEDOR ACOPLADO EM ESCAVADEIRA HIDRÁULICA - EXCLUSIVE CARGA E TRANSPORTE. AF_03/2021</v>
          </cell>
          <cell r="E3662" t="str">
            <v>M3</v>
          </cell>
          <cell r="F3662">
            <v>0</v>
          </cell>
        </row>
        <row r="3663">
          <cell r="A3663" t="str">
            <v>SINAPI 102349</v>
          </cell>
          <cell r="D3663" t="str">
            <v>ESCAVAÇÃO EM MATERIAL DE 3ª CATEGORIA, RESISTÊNCIA À COMPRESSÃO MENOR QUE 50 MPA, COM ROMPEDOR ACOPLADO EM ESCAVADEIRA HIDRÁULICA - EXCLUSIVE CARGA E TRANSPORTE. AF_03/2021</v>
          </cell>
          <cell r="E3663" t="str">
            <v>M3</v>
          </cell>
          <cell r="F3663">
            <v>0</v>
          </cell>
        </row>
        <row r="3664">
          <cell r="A3664" t="str">
            <v>SINAPI 102360</v>
          </cell>
          <cell r="D3664" t="str">
            <v>RETIRADA DE MATERIAL DE 3ª CATEGORIA (APÓS ESCAVAÇÃO/DESMONTE) EM VALAS, COM ESCAVADEIRA HIDRÁULICA - EXCLUSIVE CARGA E TRANSPORTE. AF_03/2021</v>
          </cell>
          <cell r="E3664" t="str">
            <v>M3</v>
          </cell>
          <cell r="F3664">
            <v>25.35</v>
          </cell>
        </row>
        <row r="3665">
          <cell r="A3665" t="str">
            <v>SINAPI 102361</v>
          </cell>
          <cell r="D3665" t="str">
            <v>RETIRADA DE MATERIAL DE 3ª CATEGORIA (APÓS ESCAVAÇÃO/DESMONTE) EM VALAS, COM RETROESCAVADEIRA - EXCLUSIVE CARGA E TRANSPORTE. AF_03/2021</v>
          </cell>
          <cell r="E3665" t="str">
            <v>M3</v>
          </cell>
          <cell r="F3665">
            <v>41.17</v>
          </cell>
        </row>
        <row r="3666">
          <cell r="A3666" t="str">
            <v>SINAPI 101595</v>
          </cell>
          <cell r="D3666" t="str">
            <v>ESCORAMENTO DE VALA, TIPO BLINDADEM, COM PROFUNDIDADE DE 0 A 1,5 M, LARGURA MAIOR OU IGUAL A 1,5 M E MENOR QUE 2,5 M - EXECUÇÃO E FORNECIMENTO, INCLUI MATERIAL. AF_08/2020</v>
          </cell>
          <cell r="E3666" t="str">
            <v>M2</v>
          </cell>
          <cell r="F3666">
            <v>0</v>
          </cell>
        </row>
        <row r="3667">
          <cell r="A3667" t="str">
            <v>SINAPI 101601</v>
          </cell>
          <cell r="D3667" t="str">
            <v>ESCORAMENTO DE VALA, TIPO BLINDAGEM COM PROFUNDIDADE DE 0 A 1,5 M, LARGURA MAIOR OU IGUAL A 1,5 M E MENOR QUE 2,5 M - EXECUÇÃO, NÃO INCLUI MATERIAL. AF_08/2020</v>
          </cell>
          <cell r="E3667" t="str">
            <v>M2</v>
          </cell>
          <cell r="F3667">
            <v>26.43</v>
          </cell>
        </row>
        <row r="3668">
          <cell r="A3668" t="str">
            <v>SINAPI 101594</v>
          </cell>
          <cell r="D3668" t="str">
            <v>ESCORAMENTO DE VALA, TIPO BLINDAGEM, COM PROFUNDIDADE DE 0 A 1,5 M, LARGURA MENOR QUE 1,5 M - EXECUÇÃO E FORNECIMENTO, INCLUI MATERIAL. AF_08/2020</v>
          </cell>
          <cell r="E3668" t="str">
            <v>M2</v>
          </cell>
          <cell r="F3668">
            <v>0</v>
          </cell>
        </row>
        <row r="3669">
          <cell r="A3669" t="str">
            <v>SINAPI 101600</v>
          </cell>
          <cell r="D3669" t="str">
            <v>ESCORAMENTO DE VALA, TIPO BLINDAGEM, COM PROFUNDIDADE DE 0 A 1,5 M, LARGURA MENOR QUE 1,5 M - EXECUÇÃO, NÃO INCLUI MATERIAL. AF_08/2020</v>
          </cell>
          <cell r="E3669" t="str">
            <v>M2</v>
          </cell>
          <cell r="F3669">
            <v>17.850000000000001</v>
          </cell>
        </row>
        <row r="3670">
          <cell r="A3670" t="str">
            <v>SINAPI 101597</v>
          </cell>
          <cell r="D3670" t="str">
            <v>ESCORAMENTO DE VALA, TIPO BLINDAGEM, COM PROFUNDIDADE DE 1,5 A 3,0 M, LARGURA MAIOR OU IGUAL A 1,5 M E MENOR QUE 2,5 M - EXECUÇÃO E FORNECIMENTO, INCLUI MATERIAL. AF_08/2020</v>
          </cell>
          <cell r="E3670" t="str">
            <v>M2</v>
          </cell>
          <cell r="F3670">
            <v>0</v>
          </cell>
        </row>
        <row r="3671">
          <cell r="A3671" t="str">
            <v>SINAPI 101603</v>
          </cell>
          <cell r="D3671" t="str">
            <v>ESCORAMENTO DE VALA, TIPO BLINDAGEM, COM PROFUNDIDADE DE 1,5 A 3,0 M, LARGURA MAIOR OU IGUAL A 1,5 M E MENOR QUE 2,5 M - EXECUÇÃO, NÃO INCLUI MATERIAL. AF_08/2020</v>
          </cell>
          <cell r="E3671" t="str">
            <v>M2</v>
          </cell>
          <cell r="F3671">
            <v>21.8</v>
          </cell>
        </row>
        <row r="3672">
          <cell r="A3672" t="str">
            <v>SINAPI 101596</v>
          </cell>
          <cell r="D3672" t="str">
            <v>ESCORAMENTO DE VALA, TIPO BLINDAGEM, COM PROFUNDIDADE DE 1,5 A 3,0 M, LARGURA MENOR QUE 1,5 M - EXECUÇÃO E FORNECIMENTO, INCLUI MATERIAL. AF_08/2020</v>
          </cell>
          <cell r="E3672" t="str">
            <v>M2</v>
          </cell>
          <cell r="F3672">
            <v>0</v>
          </cell>
        </row>
        <row r="3673">
          <cell r="A3673" t="str">
            <v>SINAPI 101602</v>
          </cell>
          <cell r="D3673" t="str">
            <v>ESCORAMENTO DE VALA, TIPO BLINDAGEM, COM PROFUNDIDADE DE 1,5 A 3,0 M, LARGURA MENOR QUE 1,5 M - EXECUÇÃO, NÃO INCLUI MATERIAL. AF_08/2020</v>
          </cell>
          <cell r="E3673" t="str">
            <v>M2</v>
          </cell>
          <cell r="F3673">
            <v>13.24</v>
          </cell>
        </row>
        <row r="3674">
          <cell r="A3674" t="str">
            <v>SINAPI 101599</v>
          </cell>
          <cell r="D3674" t="str">
            <v>ESCORAMENTO DE VALA, TIPO BLINDAGEM, COM PROFUNDIDADE DE 3,0 A 4,5 M, LARGURA MAIOR OU IGUAL A 1,5 M E MENOR QUE 2,5 M - EXECUÇÃO E FORNECIMENTO, INCLUI MATERIAL. AF_08/2020</v>
          </cell>
          <cell r="E3674" t="str">
            <v>M2</v>
          </cell>
          <cell r="F3674">
            <v>0</v>
          </cell>
        </row>
        <row r="3675">
          <cell r="A3675" t="str">
            <v>SINAPI 101605</v>
          </cell>
          <cell r="D3675" t="str">
            <v>ESCORAMENTO DE VALA, TIPO BLINDAGEM, COM PROFUNDIDADE DE 3,0 A 4,5 M, LARGURA MAIOR OU IGUAL A 1,5 M E MENOR QUE 2,5 M - EXECUÇÃO, NÃO INCLUI MATERIAL. AF_08/2020</v>
          </cell>
          <cell r="E3675" t="str">
            <v>M2</v>
          </cell>
          <cell r="F3675">
            <v>17.23</v>
          </cell>
        </row>
        <row r="3676">
          <cell r="A3676" t="str">
            <v>SINAPI 101598</v>
          </cell>
          <cell r="D3676" t="str">
            <v>ESCORAMENTO DE VALA, TIPO BLINDAGEM, COM PROFUNDIDADE DE 3,0 A 4,5 M, LARGURA MENOR QUE 1,5 M - EXECUÇÃO E FORNECIMENTO, INCLUI MATERIAL. AF_08/2020</v>
          </cell>
          <cell r="E3676" t="str">
            <v>M2</v>
          </cell>
          <cell r="F3676">
            <v>0</v>
          </cell>
        </row>
        <row r="3677">
          <cell r="A3677" t="str">
            <v>SINAPI 101604</v>
          </cell>
          <cell r="D3677" t="str">
            <v>ESCORAMENTO DE VALA, TIPO BLINDAGEM, COM PROFUNDIDADE DE 3,0 A 4,5 M, LARGURA MENOR QUE 1,5 M - EXECUÇÃO, NÃO INCLUI MATERIAL. AF_08/2020</v>
          </cell>
          <cell r="E3677" t="str">
            <v>M2</v>
          </cell>
          <cell r="F3677">
            <v>8.66</v>
          </cell>
        </row>
        <row r="3678">
          <cell r="A3678" t="str">
            <v>SINAPI 101588</v>
          </cell>
          <cell r="D3678" t="str">
            <v>ESCORAMENTO DE VALA, TIPO CONTÍNUO COM PERFIL METÁLICO "U", COM PROFUNDIDADE DE 0 A 1,5 M, LARGURA MENOR QUE 1,5 M. AF_08/2020</v>
          </cell>
          <cell r="E3678" t="str">
            <v>M2</v>
          </cell>
          <cell r="F3678">
            <v>96.4</v>
          </cell>
        </row>
        <row r="3679">
          <cell r="A3679" t="str">
            <v>SINAPI 101591</v>
          </cell>
          <cell r="D3679" t="str">
            <v>ESCORAMENTO DE VALA, TIPO CONTÍNUO COM PERFIL METÁLICO "U", COM PROFUNDIDADE DE 1,5 A 3,0 M, LARGURA MAIOR OU IGUAL 1,5 M E MENOR QUE 2,5 M. AF_08/2020</v>
          </cell>
          <cell r="E3679" t="str">
            <v>M2</v>
          </cell>
          <cell r="F3679">
            <v>116.8</v>
          </cell>
        </row>
        <row r="3680">
          <cell r="A3680" t="str">
            <v>SINAPI 101590</v>
          </cell>
          <cell r="D3680" t="str">
            <v>ESCORAMENTO DE VALA, TIPO CONTÍNUO COM PERFIL METÁLICO "U", COM PROFUNDIDADE DE 1,5 A 3,0 M, LARGURA MENOR QUE 1,5 M. AF_08/2020</v>
          </cell>
          <cell r="E3680" t="str">
            <v>M2</v>
          </cell>
          <cell r="F3680">
            <v>73.27</v>
          </cell>
        </row>
        <row r="3681">
          <cell r="A3681" t="str">
            <v>SINAPI 101593</v>
          </cell>
          <cell r="D3681" t="str">
            <v>ESCORAMENTO DE VALA, TIPO CONTÍNUO COM PERFIL METÁLICO "U", COM PROFUNDIDADE DE 3,0 A 4,5 M, LARGURA MAIOR OU IGUAL A 1,5 M E MENOR QUE 2,5 M. AF_08/2020</v>
          </cell>
          <cell r="E3681" t="str">
            <v>M2</v>
          </cell>
          <cell r="F3681">
            <v>95.92</v>
          </cell>
        </row>
        <row r="3682">
          <cell r="A3682" t="str">
            <v>SINAPI 101592</v>
          </cell>
          <cell r="D3682" t="str">
            <v>ESCORAMENTO DE VALA, TIPO CONTÍNUO COM PERFIL METÁLICO "U", COM PROFUNDIDADE DE 3,0 A 4,5 M, LARGURA MENOR QUE 1,5 M. AF_08/2020</v>
          </cell>
          <cell r="E3682" t="str">
            <v>M2</v>
          </cell>
          <cell r="F3682">
            <v>52.25</v>
          </cell>
        </row>
        <row r="3683">
          <cell r="A3683" t="str">
            <v>SINAPI 101583</v>
          </cell>
          <cell r="D3683" t="str">
            <v>ESCORAMENTO DE VALA, TIPO CONTÍNUO, COM PROFUNDIDADE DE 0 A 1,5 M, LARGURA MAIOR OU IGUAL A 1,5 M E MENOR QUE 2,5 M. AF_08/2020</v>
          </cell>
          <cell r="E3683" t="str">
            <v>M2</v>
          </cell>
          <cell r="F3683">
            <v>100.48</v>
          </cell>
        </row>
        <row r="3684">
          <cell r="A3684" t="str">
            <v>SINAPI 101582</v>
          </cell>
          <cell r="D3684" t="str">
            <v>ESCORAMENTO DE VALA, TIPO CONTÍNUO, COM PROFUNDIDADE DE 0 A 1,5 M, LARGURA MENOR QUE 1,5 M. AF_08/2020</v>
          </cell>
          <cell r="E3684" t="str">
            <v>M2</v>
          </cell>
          <cell r="F3684">
            <v>82.18</v>
          </cell>
        </row>
        <row r="3685">
          <cell r="A3685" t="str">
            <v>SINAPI 101585</v>
          </cell>
          <cell r="D3685" t="str">
            <v>ESCORAMENTO DE VALA, TIPO CONTÍNUO, COM PROFUNDIDADE DE 1,5 A 3,0 M, LARGURA MAIOR OU IGUAL A 1,5 M E MENOR QUE 2,5 M. AF_08/2020</v>
          </cell>
          <cell r="E3685" t="str">
            <v>M2</v>
          </cell>
          <cell r="F3685">
            <v>86.34</v>
          </cell>
        </row>
        <row r="3686">
          <cell r="A3686" t="str">
            <v>SINAPI 101584</v>
          </cell>
          <cell r="D3686" t="str">
            <v>ESCORAMENTO DE VALA, TIPO CONTÍNUO, COM PROFUNDIDADE DE 1,5 M A 3,0 M, LARGURA MENOR QUE 1,5 M. AF_08/2020</v>
          </cell>
          <cell r="E3686" t="str">
            <v>M2</v>
          </cell>
          <cell r="F3686">
            <v>68.03</v>
          </cell>
        </row>
        <row r="3687">
          <cell r="A3687" t="str">
            <v>SINAPI 101587</v>
          </cell>
          <cell r="D3687" t="str">
            <v>ESCORAMENTO DE VALA, TIPO CONTÍNUO, COM PROFUNDIDADE DE 3,0 A 4,5 M, LARGURA MAIOR OU IGUAL A 1,5 E MENOR QUE 2,5 M. AF_08/2020</v>
          </cell>
          <cell r="E3687" t="str">
            <v>M2</v>
          </cell>
          <cell r="F3687">
            <v>78.16</v>
          </cell>
        </row>
        <row r="3688">
          <cell r="A3688" t="str">
            <v>SINAPI 101586</v>
          </cell>
          <cell r="D3688" t="str">
            <v>ESCORAMENTO DE VALA, TIPO CONTÍNUO, COM PROFUNDIDADE DE 3,0 A 4,5 M, LARGURA MENOR QUE 1,5 M. AF_08/2020</v>
          </cell>
          <cell r="E3688" t="str">
            <v>M2</v>
          </cell>
          <cell r="F3688">
            <v>59.69</v>
          </cell>
        </row>
        <row r="3689">
          <cell r="A3689" t="str">
            <v>SINAPI 101577</v>
          </cell>
          <cell r="D3689" t="str">
            <v>ESCORAMENTO DE VALA, TIPO DESCONTÍNUO, COM PROFUNDIDADE DE 0 A 1,5 M, LARGURA MAIOR OU IGUAL A 1,5 M E MENOR QUE 2,5 M. AF_08/2020</v>
          </cell>
          <cell r="E3689" t="str">
            <v>M2</v>
          </cell>
          <cell r="F3689">
            <v>61.56</v>
          </cell>
        </row>
        <row r="3690">
          <cell r="A3690" t="str">
            <v>SINAPI 101576</v>
          </cell>
          <cell r="D3690" t="str">
            <v>ESCORAMENTO DE VALA, TIPO DESCONTÍNUO, COM PROFUNDIDADE DE 0 A 1,5 M, LARGURA MENOR QUE 1,5 M. AF_08/2020</v>
          </cell>
          <cell r="E3690" t="str">
            <v>M2</v>
          </cell>
          <cell r="F3690">
            <v>49.82</v>
          </cell>
        </row>
        <row r="3691">
          <cell r="A3691" t="str">
            <v>SINAPI 101579</v>
          </cell>
          <cell r="D3691" t="str">
            <v>ESCORAMENTO DE VALA, TIPO DESCONTÍNUO, COM PROFUNDIDADE DE 1,5 A 3,0 M, LARGURA MAIOR OU IGUAL A 1,5 M E MENOR QUE 2,5 M. AF_08/2020</v>
          </cell>
          <cell r="E3691" t="str">
            <v>M2</v>
          </cell>
          <cell r="F3691">
            <v>53.23</v>
          </cell>
        </row>
        <row r="3692">
          <cell r="A3692" t="str">
            <v>SINAPI 101578</v>
          </cell>
          <cell r="D3692" t="str">
            <v>ESCORAMENTO DE VALA, TIPO DESCONTÍNUO, COM PROFUNDIDADE DE 1,5 M A 3,0 M, LARGURA MENOR QUE 1,5 M. AF_08/2020</v>
          </cell>
          <cell r="E3692" t="str">
            <v>M2</v>
          </cell>
          <cell r="F3692">
            <v>41.5</v>
          </cell>
        </row>
        <row r="3693">
          <cell r="A3693" t="str">
            <v>SINAPI 101581</v>
          </cell>
          <cell r="D3693" t="str">
            <v>ESCORAMENTO DE VALA, TIPO DESCONTÍNUO, COM PROFUNDIDADE DE 3,0 A 4,5 M, LARGURA MAIOR OU IGUAL A 1,5 E MENOR QUE 2,5 M. AF_08/2020</v>
          </cell>
          <cell r="E3693" t="str">
            <v>M2</v>
          </cell>
          <cell r="F3693">
            <v>49.26</v>
          </cell>
        </row>
        <row r="3694">
          <cell r="A3694" t="str">
            <v>SINAPI 101580</v>
          </cell>
          <cell r="D3694" t="str">
            <v>ESCORAMENTO DE VALA, TIPO DESCONTÍNUO, COM PROFUNDIDADE DE 3,0 A 4,5 M, LARGURA MENOR QUE 1,5 M. AF_08/2020</v>
          </cell>
          <cell r="E3694" t="str">
            <v>M2</v>
          </cell>
          <cell r="F3694">
            <v>37.36</v>
          </cell>
        </row>
        <row r="3695">
          <cell r="A3695" t="str">
            <v>SINAPI 101606</v>
          </cell>
          <cell r="D3695" t="str">
            <v>ESCORAMENTO DE VALA, TIPO ESTACA PRANCHA METÁLICA CRAVADA, COM PROFUNDIDADE DE 0 A 1,5 M. AF_08/2020</v>
          </cell>
          <cell r="E3695" t="str">
            <v>M2</v>
          </cell>
          <cell r="F3695">
            <v>0</v>
          </cell>
        </row>
        <row r="3696">
          <cell r="A3696" t="str">
            <v>SINAPI 101607</v>
          </cell>
          <cell r="D3696" t="str">
            <v>ESCORAMENTO DE VALA, TIPO ESTACA PRANCHA METÁLICA CRAVADA, COM PROFUNDIDADE DE 1,5 A 3 M. AF_08/2020</v>
          </cell>
          <cell r="E3696" t="str">
            <v>M2</v>
          </cell>
          <cell r="F3696">
            <v>0</v>
          </cell>
        </row>
        <row r="3697">
          <cell r="A3697" t="str">
            <v>SINAPI 101608</v>
          </cell>
          <cell r="D3697" t="str">
            <v>ESCORAMENTO DE VALA, TIPO ESTACA PRANCHA METÁLICA CRAVADA, COM PROFUNDIDADE DE 3 A 4,5 M. AF_08/2020</v>
          </cell>
          <cell r="E3697" t="str">
            <v>M2</v>
          </cell>
          <cell r="F3697">
            <v>0</v>
          </cell>
        </row>
        <row r="3698">
          <cell r="A3698" t="str">
            <v>SINAPI 101571</v>
          </cell>
          <cell r="D3698" t="str">
            <v>ESCORAMENTO DE VALA, TIPO PONTALETEAMENTO, COM PROFUNDIDADE DE 0 A 1,5 M, LARGURA MAIOR OU IGUAL A 1,5 M E MENOR QUE 2,5 M. AF_08/2020</v>
          </cell>
          <cell r="E3698" t="str">
            <v>M2</v>
          </cell>
          <cell r="F3698">
            <v>36.03</v>
          </cell>
        </row>
        <row r="3699">
          <cell r="A3699" t="str">
            <v>SINAPI 101570</v>
          </cell>
          <cell r="D3699" t="str">
            <v>ESCORAMENTO DE VALA, TIPO PONTALETEAMENTO, COM PROFUNDIDADE DE 0 A 1,5 M, LARGURA MENOR QUE 1,5 M. AF_08/2020</v>
          </cell>
          <cell r="E3699" t="str">
            <v>M2</v>
          </cell>
          <cell r="F3699">
            <v>26.88</v>
          </cell>
        </row>
        <row r="3700">
          <cell r="A3700" t="str">
            <v>SINAPI 101573</v>
          </cell>
          <cell r="D3700" t="str">
            <v>ESCORAMENTO DE VALA, TIPO PONTALETEAMENTO, COM PROFUNDIDADE DE 1,5 A 3,0 M, LARGURA MAIOR OU IGUAL A 1,5 M E MENOR QUE 2,5 M. AF_08/2020</v>
          </cell>
          <cell r="E3700" t="str">
            <v>M2</v>
          </cell>
          <cell r="F3700">
            <v>30.36</v>
          </cell>
        </row>
        <row r="3701">
          <cell r="A3701" t="str">
            <v>SINAPI 101572</v>
          </cell>
          <cell r="D3701" t="str">
            <v>ESCORAMENTO DE VALA, TIPO PONTALETEAMENTO, COM PROFUNDIDADE DE 1,5 A 3,0 M, LARGURA MENOR QUE 1,5 M. AF_08/2020</v>
          </cell>
          <cell r="E3701" t="str">
            <v>M2</v>
          </cell>
          <cell r="F3701">
            <v>21.2</v>
          </cell>
        </row>
        <row r="3702">
          <cell r="A3702" t="str">
            <v>SINAPI 101575</v>
          </cell>
          <cell r="D3702" t="str">
            <v>ESCORAMENTO DE VALA, TIPO PONTALETEAMENTO, COM PROFUNDIDADE DE 3,0 A 4,5 M, LARGURA MAIOR OU IGUAL A 1,5 M E MENOR QUE 2,5 M. AF_08/2020</v>
          </cell>
          <cell r="E3702" t="str">
            <v>M2</v>
          </cell>
          <cell r="F3702">
            <v>25.74</v>
          </cell>
        </row>
        <row r="3703">
          <cell r="A3703" t="str">
            <v>SINAPI 101574</v>
          </cell>
          <cell r="D3703" t="str">
            <v>ESCORAMENTO DE VALA, TIPO PONTALETEAMENTO, COM PROFUNDIDADE DE 3,0 A 4,5 M, LARGURA MENOR QUE 1,5 M. AF_08/2020</v>
          </cell>
          <cell r="E3703" t="str">
            <v>M2</v>
          </cell>
          <cell r="F3703">
            <v>16.420000000000002</v>
          </cell>
        </row>
        <row r="3704">
          <cell r="A3704" t="str">
            <v>SINAPI 101589</v>
          </cell>
          <cell r="D3704" t="str">
            <v>ESCORAMENTO DE VALA,TIPO CONTÍNUO COM PERFIL METÁLICO "U", COM PROFUNDIDADE DE 0 A 1,5 M, LARGURA MAIOR OU IGUAL A 1,5 E MENOR QUE 2,5 M. AF_08/2020</v>
          </cell>
          <cell r="E3704" t="str">
            <v>M2</v>
          </cell>
          <cell r="F3704">
            <v>139.93</v>
          </cell>
        </row>
        <row r="3705">
          <cell r="A3705" t="str">
            <v>SINAPI 101610</v>
          </cell>
          <cell r="D3705" t="str">
            <v>FABRICAÇÃO DE CONJUNTO DE MÓDULO METÁLICO, COMPRIMENTO DE 3,0 M E ALTURA DE 1,8 M (ESTRONCAS DE 1,00 M). AF_08/2020</v>
          </cell>
          <cell r="E3705" t="str">
            <v>UN</v>
          </cell>
          <cell r="F3705">
            <v>0</v>
          </cell>
        </row>
        <row r="3706">
          <cell r="A3706" t="str">
            <v>SINAPI 101613</v>
          </cell>
          <cell r="D3706" t="str">
            <v>FABRICAÇÃO DE CONJUNTO DE MÓDULO METÁLICO, COMPRIMENTO DE 3,0 M E ALTURA DE 1,8 M (ESTRONCAS DE 2,00 M). AF_08/2020</v>
          </cell>
          <cell r="E3706" t="str">
            <v>UN</v>
          </cell>
          <cell r="F3706">
            <v>0</v>
          </cell>
        </row>
        <row r="3707">
          <cell r="A3707" t="str">
            <v>SINAPI 101611</v>
          </cell>
          <cell r="D3707" t="str">
            <v>FABRICAÇÃO DE CONJUNTO DE MÓDULO METÁLICO, COMPRIMENTO DE 3,0 M E ALTURA DE 2,4 M (ESTRONCAS DE 1,00 M). AF_08/2020</v>
          </cell>
          <cell r="E3707" t="str">
            <v>UN</v>
          </cell>
          <cell r="F3707">
            <v>0</v>
          </cell>
        </row>
        <row r="3708">
          <cell r="A3708" t="str">
            <v>SINAPI 101614</v>
          </cell>
          <cell r="D3708" t="str">
            <v>FABRICAÇÃO DE CONJUNTO DE MÓDULO METÁLICO, COMPRIMENTO DE 3,0 M E ALTURA DE 2,4 M (ESTRONCAS DE 2,00 M). AF_08/2020</v>
          </cell>
          <cell r="E3708" t="str">
            <v>UN</v>
          </cell>
          <cell r="F3708">
            <v>0</v>
          </cell>
        </row>
        <row r="3709">
          <cell r="A3709" t="str">
            <v>SINAPI 101612</v>
          </cell>
          <cell r="D3709" t="str">
            <v>FABRICAÇÃO DE CONJUNTO DE MÓDULO METÁLICO, COMPRIMENTO DE 3,6 M E ALTURA DE 3,0 M (ESTRONCAS DE 1,00 M). AF_08/2020</v>
          </cell>
          <cell r="E3709" t="str">
            <v>UN</v>
          </cell>
          <cell r="F3709">
            <v>0</v>
          </cell>
        </row>
        <row r="3710">
          <cell r="A3710" t="str">
            <v>SINAPI 101615</v>
          </cell>
          <cell r="D3710" t="str">
            <v>FABRICAÇÃO DE CONJUNTO DE MÓDULO METÁLICO, COMPRIMENTO DE 3,6 M E ALTURA DE 3,0 M (ESTRONCAS DE 2,00 M). AF_08/2020</v>
          </cell>
          <cell r="E3710" t="str">
            <v>UN</v>
          </cell>
          <cell r="F3710">
            <v>0</v>
          </cell>
        </row>
        <row r="3711">
          <cell r="A3711" t="str">
            <v>SINAPI 101617</v>
          </cell>
          <cell r="D3711" t="str">
            <v>PREPARO DE FUNDO DE VALA COM LARGURA MAIOR OU IGUAL A 1,5 M E MENOR QUE 2,5 M (ACERTO DO SOLO NATURAL). AF_08/2020</v>
          </cell>
          <cell r="E3711" t="str">
            <v>M2</v>
          </cell>
          <cell r="F3711">
            <v>3.34</v>
          </cell>
        </row>
        <row r="3712">
          <cell r="A3712" t="str">
            <v>SINAPI 101620</v>
          </cell>
          <cell r="D3712" t="str">
            <v>PREPARO DE FUNDO DE VALA COM LARGURA MAIOR OU IGUAL A 1,5 M E MENOR QUE 2,5 M, COM CAMADA DE AREIA, LANÇAMENTO MANUAL. AF_08/2020</v>
          </cell>
          <cell r="E3712" t="str">
            <v>M3</v>
          </cell>
          <cell r="F3712">
            <v>295.56</v>
          </cell>
        </row>
        <row r="3713">
          <cell r="A3713" t="str">
            <v>SINAPI 101625</v>
          </cell>
          <cell r="D3713" t="str">
            <v>PREPARO DE FUNDO DE VALA COM LARGURA MAIOR OU IGUAL A 1,5 M E MENOR QUE 2,5 M, COM CAMADA DE AREIA, LANÇAMENTO MECANIZADO. AF_08/2020</v>
          </cell>
          <cell r="E3713" t="str">
            <v>M3</v>
          </cell>
          <cell r="F3713">
            <v>251.19</v>
          </cell>
        </row>
        <row r="3714">
          <cell r="A3714" t="str">
            <v>SINAPI 101621</v>
          </cell>
          <cell r="D3714" t="str">
            <v>PREPARO DE FUNDO DE VALA COM LARGURA MAIOR OU IGUAL A 1,5 M E MENOR QUE 2,5 M, COM CAMADA DE BRITA, LANÇAMENTO MANUAL. AF_08/2020</v>
          </cell>
          <cell r="E3714" t="str">
            <v>M3</v>
          </cell>
          <cell r="F3714">
            <v>298.2</v>
          </cell>
        </row>
        <row r="3715">
          <cell r="A3715" t="str">
            <v>SINAPI 101624</v>
          </cell>
          <cell r="D3715" t="str">
            <v>PREPARO DE FUNDO DE VALA COM LARGURA MAIOR OU IGUAL A 1,5 M E MENOR QUE 2,5 M, COM CAMADA DE BRITA, LANÇAMENTO MECANIZADO. AF_08/2020</v>
          </cell>
          <cell r="E3715" t="str">
            <v>M3</v>
          </cell>
          <cell r="F3715">
            <v>241.05</v>
          </cell>
        </row>
        <row r="3716">
          <cell r="A3716" t="str">
            <v>SINAPI 101616</v>
          </cell>
          <cell r="D3716" t="str">
            <v>PREPARO DE FUNDO DE VALA COM LARGURA MENOR QUE 1,5 M (ACERTO DO SOLO NATURAL). AF_08/2020</v>
          </cell>
          <cell r="E3716" t="str">
            <v>M2</v>
          </cell>
          <cell r="F3716">
            <v>6.77</v>
          </cell>
        </row>
        <row r="3717">
          <cell r="A3717" t="str">
            <v>SINAPI 101618</v>
          </cell>
          <cell r="D3717" t="str">
            <v>PREPARO DE FUNDO DE VALA COM LARGURA MENOR QUE 1,5 M, COM CAMADA DE AREIA, LANÇAMENTO MANUAL. AF_08/2020</v>
          </cell>
          <cell r="E3717" t="str">
            <v>M3</v>
          </cell>
          <cell r="F3717">
            <v>323.06</v>
          </cell>
        </row>
        <row r="3718">
          <cell r="A3718" t="str">
            <v>SINAPI 101622</v>
          </cell>
          <cell r="D3718" t="str">
            <v>PREPARO DE FUNDO DE VALA COM LARGURA MENOR QUE 1,5 M, COM CAMADA DE AREIA, LANÇAMENTO MECANIZADO. AF_08/2020</v>
          </cell>
          <cell r="E3718" t="str">
            <v>M3</v>
          </cell>
          <cell r="F3718">
            <v>295.14999999999998</v>
          </cell>
        </row>
        <row r="3719">
          <cell r="A3719" t="str">
            <v>SINAPI 101619</v>
          </cell>
          <cell r="D3719" t="str">
            <v>PREPARO DE FUNDO DE VALA COM LARGURA MENOR QUE 1,5 M, COM CAMADA DE BRITA, LANÇAMENTO MANUAL. AF_08/2020</v>
          </cell>
          <cell r="E3719" t="str">
            <v>M3</v>
          </cell>
          <cell r="F3719">
            <v>325.69</v>
          </cell>
        </row>
        <row r="3720">
          <cell r="A3720" t="str">
            <v>SINAPI 101623</v>
          </cell>
          <cell r="D3720" t="str">
            <v>PREPARO DE FUNDO DE VALA COM LARGURA MENOR QUE 1,5 M, COM CAMADA DE BRITA, LANÇAMENTO MECANIZADO. AF_08/2020</v>
          </cell>
          <cell r="E3720" t="str">
            <v>M3</v>
          </cell>
          <cell r="F3720">
            <v>291.3</v>
          </cell>
        </row>
        <row r="3721">
          <cell r="A3721" t="str">
            <v>SINAPI 104482</v>
          </cell>
          <cell r="D3721" t="str">
            <v>ESGOTAMENTO DE VALA COM BOMBA SUBMERSÍVEL. AF_12/2022</v>
          </cell>
          <cell r="E3721" t="str">
            <v>H</v>
          </cell>
          <cell r="F3721">
            <v>31.95</v>
          </cell>
        </row>
        <row r="3722">
          <cell r="A3722" t="str">
            <v>SINAPI 104189</v>
          </cell>
          <cell r="D3722" t="str">
            <v>INSTALAÇÃO DE MATERIAL GRANULAR FILTRANTE PARA SISTEMA DE REBAIXAMENTO DE LENÇOL FREÁTICO POR POÇOS PROFUNDOSA, DIÂMETRO DO POÇO DE 400 MM. AF_12/2022</v>
          </cell>
          <cell r="E3722" t="str">
            <v>M3</v>
          </cell>
          <cell r="F3722">
            <v>231.5</v>
          </cell>
        </row>
        <row r="3723">
          <cell r="A3723" t="str">
            <v>SINAPI 104465</v>
          </cell>
          <cell r="D3723" t="str">
            <v>INSTALAÇÃO DE SISTEMA DE REBAIXAMENTO DE LENÇOL FREÁTICO POR POÇOS PROFUNDOS, DIÂMETRO DO POÇO DE 400 MM (EXCLUI O FORNECIMENTO E FUNCIONAMENTO DE BOMBAS). AF_12/2022</v>
          </cell>
          <cell r="E3723" t="str">
            <v>M</v>
          </cell>
          <cell r="F3723">
            <v>0</v>
          </cell>
        </row>
        <row r="3724">
          <cell r="A3724" t="str">
            <v>SINAPI 104188</v>
          </cell>
          <cell r="D3724" t="str">
            <v>INSTALAÇÃO DE TUBULAÇÃO (GEOMECÂNICA E DE SUCÇÃO) PARA SISTEMA DE REBAIXAMENTO DE LENÇOL FREÁTICO POR POÇOS PROFUNDOS COM BOMBA SUBMERSA, DIÂMETRO DO POÇO DE 400 MM. AF_12/2022</v>
          </cell>
          <cell r="E3724" t="str">
            <v>M</v>
          </cell>
          <cell r="F3724">
            <v>0</v>
          </cell>
        </row>
        <row r="3725">
          <cell r="A3725" t="str">
            <v>SINAPI 104185</v>
          </cell>
          <cell r="D3725" t="str">
            <v>INSTALAÇÃO E DESINSTALAÇÃO DE CONJUNTO DE BOMBAS, À VÁCUO E CENTRÍFUGA, PARA SISTEMA DE REBAIXAMENTO DE LENÇOL FREÁTICO POR PONTEIRAS FILTRANTES (EXCLUI O FORNECIMENTO DE BOMBAS). AF_12/2022</v>
          </cell>
          <cell r="E3725" t="str">
            <v>UN</v>
          </cell>
          <cell r="F3725">
            <v>26.77</v>
          </cell>
        </row>
        <row r="3726">
          <cell r="A3726" t="str">
            <v>SINAPI 104182</v>
          </cell>
          <cell r="D3726" t="str">
            <v>INSTALAÇÃO E DESINSTALAÇÃO DE MANGOTES PARA SISTEMA DE REBAIXAMENTO DE LENÇOL FREÁTICO POR PONTEIRAS FILTRANTES. AF_12/2022</v>
          </cell>
          <cell r="E3726" t="str">
            <v>M</v>
          </cell>
          <cell r="F3726">
            <v>0</v>
          </cell>
        </row>
        <row r="3727">
          <cell r="A3727" t="str">
            <v>SINAPI 104184</v>
          </cell>
          <cell r="D3727" t="str">
            <v>INSTALAÇÃO E DESINSTALAÇÃO DE REGISTRO DE PVC PARA SISTEMA DE REBAIXAMENTO DE LENÇOL FREÁTICO POR PONTEIRAS FILTRANTES. AF_12/2022</v>
          </cell>
          <cell r="E3727" t="str">
            <v>UN</v>
          </cell>
          <cell r="F3727">
            <v>31.88</v>
          </cell>
        </row>
        <row r="3728">
          <cell r="A3728" t="str">
            <v>SINAPI 104190</v>
          </cell>
          <cell r="D3728" t="str">
            <v>INSTALAÇÃO E DESINSTALAÇÃO DE SISTEMA DE BOMBA PARA SISTEMA DE REBAIXAMENTO DE LENÇOL FREÁTICO POR POÇOS PROFUNDOS (EXCLUI O FORNECIMENTO DE BOMBA). AF_12/2022</v>
          </cell>
          <cell r="E3728" t="str">
            <v>UN</v>
          </cell>
          <cell r="F3728">
            <v>717.84</v>
          </cell>
        </row>
        <row r="3729">
          <cell r="A3729" t="str">
            <v>SINAPI 104463</v>
          </cell>
          <cell r="D3729" t="str">
            <v>INSTALAÇÃO E DESINSTALAÇÃO DE SISTEMA DE REBAIXAMENTO DE LENÇOL FREÁTICO POR PONTEIRAS FILTRANTES PARA OBRAS ESTACIONÁRIAS (EXCLUI O FORNECIMENTO E FUNCIONAMENTO DE BOMBAS). AF_12/2022</v>
          </cell>
          <cell r="E3729" t="str">
            <v>UN</v>
          </cell>
          <cell r="F3729">
            <v>0</v>
          </cell>
        </row>
        <row r="3730">
          <cell r="A3730" t="str">
            <v>SINAPI 104464</v>
          </cell>
          <cell r="D3730" t="str">
            <v>INSTALAÇÃO E DESINSTALAÇÃO DE SISTEMA DE REBAIXAMENTO DE LENÇOL FREÁTICO POR PONTEIRAS FILTRANTES PARA OBRAS ITINERANTES (EXCLUI O FORNECIMENTO E FUNCIONAMENTO DE BOMBAS). AF_12/2022</v>
          </cell>
          <cell r="E3730" t="str">
            <v>UN</v>
          </cell>
          <cell r="F3730">
            <v>0</v>
          </cell>
        </row>
        <row r="3731">
          <cell r="A3731" t="str">
            <v>SINAPI 104183</v>
          </cell>
          <cell r="D3731" t="str">
            <v>INSTALAÇÃO E DESINSTALAÇÃO DE TUBO COLETOR DE PVC, DIÂMETRO DE 100 MM, PARA SISTEMA DE REBAIXAMENTO DE LENÇOL FREÁTICO POR PONTEIRAS FILTRANTES. AF_12/2022</v>
          </cell>
          <cell r="E3731" t="str">
            <v>M</v>
          </cell>
          <cell r="F3731">
            <v>234.03</v>
          </cell>
        </row>
        <row r="3732">
          <cell r="A3732" t="str">
            <v>SINAPI 104187</v>
          </cell>
          <cell r="D3732" t="str">
            <v>INSTALAÇÃO E RETIRADA DE REVESTIMENTO METÁLICO PARA PERFURAÇÃO DE SOLO PARA SISTEMA DE REBAIXAMENTO DE LENÇOL FREÁTICO POR PORÇOS PROFUNDOS, DIÂMETRO DO POÇO DE 400 MM. AF_12/2022</v>
          </cell>
          <cell r="E3732" t="str">
            <v>M</v>
          </cell>
          <cell r="F3732">
            <v>1590.38</v>
          </cell>
        </row>
        <row r="3733">
          <cell r="A3733" t="str">
            <v>SINAPI 104186</v>
          </cell>
          <cell r="D3733" t="str">
            <v>PERFURAÇÃO DE SOLO PARA SISTEMA DE REBAIXAMENTO DE LENÇOL FREÁTICO POR POÇOS PROFUNDOS, DIÂMETRO DO POÇO DE 400 MM. AF_12/2022</v>
          </cell>
          <cell r="E3733" t="str">
            <v>M</v>
          </cell>
          <cell r="F3733">
            <v>273.76</v>
          </cell>
        </row>
        <row r="3734">
          <cell r="A3734" t="str">
            <v>SINAPI 104180</v>
          </cell>
          <cell r="D3734" t="str">
            <v>PERFURAÇÃO DE SOLO, INSTALAÇÃO E DESINSTALAÇÃO DE PONTEIRAS PARA SISTEMA DE REBAIXAMENTO DE LENÇOL FREÁTICO POR PONTEIRAS FILTRANTES EM OBRAS ESTACIONÁRIAS. AF_12/2022</v>
          </cell>
          <cell r="E3734" t="str">
            <v>M</v>
          </cell>
          <cell r="F3734">
            <v>0</v>
          </cell>
        </row>
        <row r="3735">
          <cell r="A3735" t="str">
            <v>SINAPI 104181</v>
          </cell>
          <cell r="D3735" t="str">
            <v>PERFURAÇÃO DE SOLO, INSTALAÇÃO E DESINSTALAÇÃO DE PONTEIRAS PARA SISTEMA DE REBAIXAMENTO DE LENÇOL FREÁTICO POR PONTEIRAS FILTRANTES EM OBRAS ITINERANTES. AF_12/2022</v>
          </cell>
          <cell r="E3735" t="str">
            <v>M</v>
          </cell>
          <cell r="F3735">
            <v>0</v>
          </cell>
        </row>
        <row r="3736">
          <cell r="A3736" t="str">
            <v>SINAPI 100674</v>
          </cell>
          <cell r="D3736" t="str">
            <v>CAIXILHO FIXO DE ALUMÍNIO PARA VIDRO (VIDRO INCLUSO), BATENTE/ REQUADRO DE 4 A 14 CM, SEM GUARNIÇÃO/ ALIZAR, FIXAÇÃO COM PARAFUSOS, VEDAÇÃO COM SILICONE, EXCLUSIVE CONTRAMARCO - FORNECIMENTO E INSTALAÇÃO. AF_11/2024</v>
          </cell>
          <cell r="E3736" t="str">
            <v>M2</v>
          </cell>
          <cell r="F3736">
            <v>659.87</v>
          </cell>
        </row>
        <row r="3737">
          <cell r="A3737" t="str">
            <v>SINAPI 100664</v>
          </cell>
          <cell r="D3737" t="str">
            <v>CAIXILHO FIXO DE PVC BRANCO PARA VIDRO (VIDRO INCLUSO), BATENTE/ REQUADRO DE 4 A 14 CM, SEM GUARNIÇÃO/ ALIZAR, COM FERRAGENS, FIXAÇÃO COM PARAFUSOS, VEDAÇÃO COM SILICONE, EXCLUSIVE CONTRAMARCO - FORNECIMENTO E INSTALAÇÃO. AF_11/2024</v>
          </cell>
          <cell r="E3737" t="str">
            <v>M2</v>
          </cell>
          <cell r="F3737">
            <v>0</v>
          </cell>
        </row>
        <row r="3738">
          <cell r="A3738" t="str">
            <v>SINAPI 94589</v>
          </cell>
          <cell r="D3738" t="str">
            <v>CONTRAMARCO DE ALUMÍNIO, FIXAÇÃO COM ARGAMASSA - FORNECIMENTO E INSTALAÇÃO. AF_11/2024</v>
          </cell>
          <cell r="E3738" t="str">
            <v>M</v>
          </cell>
          <cell r="F3738">
            <v>20.21</v>
          </cell>
        </row>
        <row r="3739">
          <cell r="A3739" t="str">
            <v>SINAPI 94590</v>
          </cell>
          <cell r="D3739" t="str">
            <v>CONTRAMARCO DE ALUMÍNIO, FIXAÇÃO COM PARAFUSO - FORNECIMENTO E INSTALAÇÃO. AF_11/2024</v>
          </cell>
          <cell r="E3739" t="str">
            <v>M</v>
          </cell>
          <cell r="F3739">
            <v>26.95</v>
          </cell>
        </row>
        <row r="3740">
          <cell r="A3740" t="str">
            <v>SINAPI 94587</v>
          </cell>
          <cell r="D3740" t="str">
            <v>CONTRAMARCO DE AÇO, FIXAÇÃO COM ARGAMASSA - FORNECIMENTO E INSTALAÇÃO. AF_11/2024</v>
          </cell>
          <cell r="E3740" t="str">
            <v>M</v>
          </cell>
          <cell r="F3740">
            <v>66.69</v>
          </cell>
        </row>
        <row r="3741">
          <cell r="A3741" t="str">
            <v>SINAPI 94588</v>
          </cell>
          <cell r="D3741" t="str">
            <v>CONTRAMARCO DE AÇO, FIXAÇÃO COM PARAFUSO - FORNECIMENTO E INSTALAÇÃO. AF_11/2024</v>
          </cell>
          <cell r="E3741" t="str">
            <v>M</v>
          </cell>
          <cell r="F3741">
            <v>77.97</v>
          </cell>
        </row>
        <row r="3742">
          <cell r="A3742" t="str">
            <v>SINAPI 105812</v>
          </cell>
          <cell r="D3742" t="str">
            <v>GUARNIÇÃO DE ALUMÍNIO. AF_11/2024</v>
          </cell>
          <cell r="E3742" t="str">
            <v>M</v>
          </cell>
          <cell r="F3742">
            <v>26.84</v>
          </cell>
        </row>
        <row r="3743">
          <cell r="A3743" t="str">
            <v>SINAPI 94571</v>
          </cell>
          <cell r="D3743"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E3743" t="str">
            <v>M2</v>
          </cell>
          <cell r="F3743">
            <v>0</v>
          </cell>
        </row>
        <row r="3744">
          <cell r="A3744" t="str">
            <v>SINAPI 94570</v>
          </cell>
          <cell r="D3744"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E3744" t="str">
            <v>M2</v>
          </cell>
          <cell r="F3744">
            <v>303.41000000000003</v>
          </cell>
        </row>
        <row r="3745">
          <cell r="A3745" t="str">
            <v>SINAPI 105811</v>
          </cell>
          <cell r="D3745"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E3745" t="str">
            <v>M2</v>
          </cell>
          <cell r="F3745">
            <v>0</v>
          </cell>
        </row>
        <row r="3746">
          <cell r="A3746" t="str">
            <v>SINAPI 94572</v>
          </cell>
          <cell r="D3746"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E3746" t="str">
            <v>M2</v>
          </cell>
          <cell r="F3746">
            <v>433.71</v>
          </cell>
        </row>
        <row r="3747">
          <cell r="A3747" t="str">
            <v>SINAPI 94573</v>
          </cell>
          <cell r="D3747"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E3747" t="str">
            <v>M2</v>
          </cell>
          <cell r="F3747">
            <v>337.4</v>
          </cell>
        </row>
        <row r="3748">
          <cell r="A3748" t="str">
            <v>SINAPI 105809</v>
          </cell>
          <cell r="D3748"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E3748" t="str">
            <v>M2</v>
          </cell>
          <cell r="F3748">
            <v>0</v>
          </cell>
        </row>
        <row r="3749">
          <cell r="A3749" t="str">
            <v>SINAPI 94569</v>
          </cell>
          <cell r="D3749" t="str">
            <v>JANELA DE ALUMÍNIO TIPO MAXIM-AR, BATENTE/ REQUADRO 3 A 14 CM, VIDRO INCLUSO, FIXAÇÃO COM PARAFUSO, SEM GUARNIÇÃO/ ALIZAR, DIMENSÕES 60X80 (A X L) CM, SEM ACABAMENTO, VEDAÇÃO COM SILICONE, EXCLUSIVE CONTRAMARCO - FORNECIMENTO E INSTALAÇÃO. AF_11/2024</v>
          </cell>
          <cell r="E3749" t="str">
            <v>M2</v>
          </cell>
          <cell r="F3749">
            <v>576.99</v>
          </cell>
        </row>
        <row r="3750">
          <cell r="A3750" t="str">
            <v>SINAPI 105810</v>
          </cell>
          <cell r="D3750" t="str">
            <v>JANELA DE ALUMÍNIO TIPO MAXIM-AR, VIDRO INCLUSO, COM BANDEIRA, FIXAÇÃO COM PARAFUSO, SEM GUARNIÇÃO/ ALIZAR, DIMENSÕES 100X80 (A X L) CM, SEM ACABAMENTO, VEDAÇÃO COM SILICONE, EXCLUSIVE CONTRAMARCO - FORNECIMENTO E INSTALAÇÃO. AF_11/2024</v>
          </cell>
          <cell r="E3750" t="str">
            <v>M2</v>
          </cell>
          <cell r="F3750">
            <v>0</v>
          </cell>
        </row>
        <row r="3751">
          <cell r="A3751" t="str">
            <v>SINAPI 94561</v>
          </cell>
          <cell r="D3751"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E3751" t="str">
            <v>M2</v>
          </cell>
          <cell r="F3751">
            <v>0</v>
          </cell>
        </row>
        <row r="3752">
          <cell r="A3752" t="str">
            <v>SINAPI 94562</v>
          </cell>
          <cell r="D3752" t="str">
            <v>JANELA DE AÇO DE CORRER COM 4 FOLHAS PARA VIDRO (VIDROS NÃO INCLUSOS), BATENTE/ REQUADRO INCLUSO (6 A 14 CM), FIXAÇÃO COM ARGAMASSA, COM PINTURA ANTICORROSIVA, COM FERRAGENS, FIXAÇÃO COM ARGAMASSA, EXCLUSIVE CONTRAMARCO - FORNECIMENTO E INSTALAÇÃO. AF_11/2024</v>
          </cell>
          <cell r="E3752" t="str">
            <v>M2</v>
          </cell>
          <cell r="F3752">
            <v>589.89</v>
          </cell>
        </row>
        <row r="3753">
          <cell r="A3753" t="str">
            <v>SINAPI 105813</v>
          </cell>
          <cell r="D3753" t="str">
            <v>JANELA DE AÇO GALVANIZADO TIPO MAXIMO-AR, PINT. ANTICORROSIVA, COM BATENTE/REQUADRO DE 6 A 14 CM, SEM VIDRO, COM GRADE, 1 FL, 60 X 80 CM (A X L), FIXAÇÃO COM ARGAMASSA, EXCLUSIVE CONTRAMARCO - FORNECIMENTO E INSTALAÇÃO. AF_11/2024</v>
          </cell>
          <cell r="E3753" t="str">
            <v>M2</v>
          </cell>
          <cell r="F3753">
            <v>1003.79</v>
          </cell>
        </row>
        <row r="3754">
          <cell r="A3754" t="str">
            <v>SINAPI 94559</v>
          </cell>
          <cell r="D3754"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E3754" t="str">
            <v>M2</v>
          </cell>
          <cell r="F3754">
            <v>703.78</v>
          </cell>
        </row>
        <row r="3755">
          <cell r="A3755" t="str">
            <v>SINAPI 100668</v>
          </cell>
          <cell r="D3755"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E3755" t="str">
            <v>M2</v>
          </cell>
          <cell r="F3755">
            <v>1378.92</v>
          </cell>
        </row>
        <row r="3756">
          <cell r="A3756" t="str">
            <v>SINAPI 100670</v>
          </cell>
          <cell r="D3756"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E3756" t="str">
            <v>M2</v>
          </cell>
          <cell r="F3756">
            <v>1030.1099999999999</v>
          </cell>
        </row>
        <row r="3757">
          <cell r="A3757" t="str">
            <v>SINAPI 100665</v>
          </cell>
          <cell r="D3757"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3757" t="str">
            <v>M2</v>
          </cell>
          <cell r="F3757">
            <v>862.49</v>
          </cell>
        </row>
        <row r="3758">
          <cell r="A3758" t="str">
            <v>SINAPI 100924</v>
          </cell>
          <cell r="D3758"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E3758" t="str">
            <v>M2</v>
          </cell>
          <cell r="F3758">
            <v>0</v>
          </cell>
        </row>
        <row r="3759">
          <cell r="A3759" t="str">
            <v>SINAPI 100671</v>
          </cell>
          <cell r="D3759"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3759" t="str">
            <v>M2</v>
          </cell>
          <cell r="F3759">
            <v>1268.3</v>
          </cell>
        </row>
        <row r="3760">
          <cell r="A3760" t="str">
            <v>SINAPI 100667</v>
          </cell>
          <cell r="D3760"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3760" t="str">
            <v>M2</v>
          </cell>
          <cell r="F3760">
            <v>1096.97</v>
          </cell>
        </row>
        <row r="3761">
          <cell r="A3761" t="str">
            <v>SINAPI 100669</v>
          </cell>
          <cell r="D3761"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E3761" t="str">
            <v>M2</v>
          </cell>
          <cell r="F3761">
            <v>1022.13</v>
          </cell>
        </row>
        <row r="3762">
          <cell r="A3762" t="str">
            <v>SINAPI 100672</v>
          </cell>
          <cell r="D3762"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3762" t="str">
            <v>M2</v>
          </cell>
          <cell r="F3762">
            <v>833.43</v>
          </cell>
        </row>
        <row r="3763">
          <cell r="A3763" t="str">
            <v>SINAPI 100666</v>
          </cell>
          <cell r="D3763"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3763" t="str">
            <v>M2</v>
          </cell>
          <cell r="F3763">
            <v>696.63</v>
          </cell>
        </row>
        <row r="3764">
          <cell r="A3764" t="str">
            <v>SINAPI 100663</v>
          </cell>
          <cell r="D3764"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E3764" t="str">
            <v>M2</v>
          </cell>
          <cell r="F3764">
            <v>0</v>
          </cell>
        </row>
        <row r="3765">
          <cell r="A3765" t="str">
            <v>SINAPI 100662</v>
          </cell>
          <cell r="D3765"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E3765" t="str">
            <v>M2</v>
          </cell>
          <cell r="F3765">
            <v>0</v>
          </cell>
        </row>
        <row r="3766">
          <cell r="A3766" t="str">
            <v>SINAPI 100661</v>
          </cell>
          <cell r="D3766" t="str">
            <v>JANELA DE PVC BRANCO TIPO MAXIM-AR (VIDRO INCLUSO), BATENTE/ REQUADRO DE 4 A 14 CM, DIMENSÕES 60X60 CM, COM GUARNIÇÃO/ ALIZAR, COM FERRAGENS, FIXAÇÃO COM PARAFUSOS, VEDAÇÃO COM SILICONE, EXCLUSIVE CONTRAMARCO - FORNECIMENTO E INSTALAÇÃO. AF_11/2024</v>
          </cell>
          <cell r="E3766" t="str">
            <v>M2</v>
          </cell>
          <cell r="F3766">
            <v>0</v>
          </cell>
        </row>
        <row r="3767">
          <cell r="A3767" t="str">
            <v>SINAPI 105925</v>
          </cell>
          <cell r="D3767" t="str">
            <v>ALIZAR DE 5X1,5CM PARA PORTA FIXADO COM PREGOS - SOMENTE INSTALAÇÃO. AF_10/2025</v>
          </cell>
          <cell r="E3767" t="str">
            <v>M</v>
          </cell>
          <cell r="F3767">
            <v>2.92</v>
          </cell>
        </row>
        <row r="3768">
          <cell r="A3768" t="str">
            <v>SINAPI 100659</v>
          </cell>
          <cell r="D3768" t="str">
            <v>ALIZAR DE 5X1,5CM PARA PORTA FIXADO COM PREGOS, PADRÃO MÉDIO - FORNECIMENTO E INSTALAÇÃO. AF_10/2025</v>
          </cell>
          <cell r="E3768" t="str">
            <v>M</v>
          </cell>
          <cell r="F3768">
            <v>11.78</v>
          </cell>
        </row>
        <row r="3769">
          <cell r="A3769" t="str">
            <v>SINAPI 100660</v>
          </cell>
          <cell r="D3769" t="str">
            <v>ALIZAR DE 5X1,5CM PARA PORTA FIXADO COM PREGOS, PADRÃO POPULAR - FORNECIMENTO E INSTALAÇÃO. AF_10/2025</v>
          </cell>
          <cell r="E3769" t="str">
            <v>M</v>
          </cell>
          <cell r="F3769">
            <v>8.1999999999999993</v>
          </cell>
        </row>
        <row r="3770">
          <cell r="A3770" t="str">
            <v>SINAPI 100711</v>
          </cell>
          <cell r="D3770" t="str">
            <v>BATENTE DE AÇO GALVANIZADO, COM PERFIL PRÉ-FABRICADO, FIXADO COM ARGAMASSA, COM SOLDA, GRAPAS E FUROS PARA FERRAGENS INCLUSOS. AF_10/2025</v>
          </cell>
          <cell r="E3770" t="str">
            <v>M</v>
          </cell>
          <cell r="F3770">
            <v>0</v>
          </cell>
        </row>
        <row r="3771">
          <cell r="A3771" t="str">
            <v>SINAPI 100676</v>
          </cell>
          <cell r="D3771" t="str">
            <v>BATENTE PARA PORTA COM BANDEIRA, FIXAÇÃO COM PARAFUSO E BUCHA. AF_10/2025</v>
          </cell>
          <cell r="E3771" t="str">
            <v>UN</v>
          </cell>
          <cell r="F3771">
            <v>239.43</v>
          </cell>
        </row>
        <row r="3772">
          <cell r="A3772" t="str">
            <v>SINAPI 90806</v>
          </cell>
          <cell r="D3772" t="str">
            <v>BATENTE PARA PORTA DE MADEIRA, FIXAÇÃO COM ARGAMASSA, PADRÃO MÉDIO - FORNECIMENTO E INSTALAÇÃO. AF_10/2025</v>
          </cell>
          <cell r="E3772" t="str">
            <v>UN</v>
          </cell>
          <cell r="F3772">
            <v>483.13</v>
          </cell>
        </row>
        <row r="3773">
          <cell r="A3773" t="str">
            <v>SINAPI 91292</v>
          </cell>
          <cell r="D3773" t="str">
            <v>BATENTE PARA PORTA DE MADEIRA, FIXAÇÃO COM ARGAMASSA, PADRÃO POPULAR. FORNECIMENTO E INSTALAÇÃO. AF_10/2025</v>
          </cell>
          <cell r="E3773" t="str">
            <v>UN</v>
          </cell>
          <cell r="F3773">
            <v>403.38</v>
          </cell>
        </row>
        <row r="3774">
          <cell r="A3774" t="str">
            <v>SINAPI 90801</v>
          </cell>
          <cell r="D3774" t="str">
            <v>BATENTE PARA PORTA DE MADEIRA, PADRÃO MÉDIO - FORNECIMENTO E MONTAGEM. AF_10/2025</v>
          </cell>
          <cell r="E3774" t="str">
            <v>UN</v>
          </cell>
          <cell r="F3774">
            <v>367.36</v>
          </cell>
        </row>
        <row r="3775">
          <cell r="A3775" t="str">
            <v>SINAPI 91287</v>
          </cell>
          <cell r="D3775" t="str">
            <v>BATENTE PARA PORTA DE MADEIRA, PADRÃO POPULAR - FORNECIMENTO E MONTAGEM. AF_10/2025</v>
          </cell>
          <cell r="E3775" t="str">
            <v>UN</v>
          </cell>
          <cell r="F3775">
            <v>287.61</v>
          </cell>
        </row>
        <row r="3776">
          <cell r="A3776" t="str">
            <v>SINAPI 100706</v>
          </cell>
          <cell r="D3776" t="str">
            <v>CREMONA EM LATÃO CROMADO OU POLIDO, COMPLETA. AF_10/2025</v>
          </cell>
          <cell r="E3776" t="str">
            <v>UN</v>
          </cell>
          <cell r="F3776">
            <v>97.79</v>
          </cell>
        </row>
        <row r="3777">
          <cell r="A3777" t="str">
            <v>SINAPI 100709</v>
          </cell>
          <cell r="D3777" t="str">
            <v>DOBRADIÇA EM AÇO/FERRO, 3" X 21/2", E=1,9 A 2MM, SEN ANEL, CROMADO OU ZINCADO, TAMPA BOLA, COM PARAFUSOS. AF_10/2025</v>
          </cell>
          <cell r="E3777" t="str">
            <v>UN</v>
          </cell>
          <cell r="F3777">
            <v>66.38</v>
          </cell>
        </row>
        <row r="3778">
          <cell r="A3778" t="str">
            <v>SINAPI 100710</v>
          </cell>
          <cell r="D3778" t="str">
            <v>DOBRADIÇA TIPO VAI E VEM EM LATÃO POLIDO 3". AF_10/2025</v>
          </cell>
          <cell r="E3778" t="str">
            <v>UN</v>
          </cell>
          <cell r="F3778">
            <v>141.32</v>
          </cell>
        </row>
        <row r="3779">
          <cell r="A3779" t="str">
            <v>SINAPI 90830</v>
          </cell>
          <cell r="D3779" t="str">
            <v>FECHADURA DE EMBUTIR COM CILINDRO, EXTERNA, COMPLETA, ACABAMENTO PADRÃO MÉDIO, INCLUSO EXECUÇÃO DE FURO - FORNECIMENTO E INSTALAÇÃO. AF_10/2025</v>
          </cell>
          <cell r="E3779" t="str">
            <v>UN</v>
          </cell>
          <cell r="F3779">
            <v>191.45</v>
          </cell>
        </row>
        <row r="3780">
          <cell r="A3780" t="str">
            <v>SINAPI 91304</v>
          </cell>
          <cell r="D3780" t="str">
            <v>FECHADURA DE EMBUTIR COM CILINDRO, EXTERNA, COMPLETA, ACABAMENTO PADRÃO POPULAR, INCLUSO EXECUÇÃO DE FURO - FORNECIMENTO E INSTALAÇÃO. AF_10/2025</v>
          </cell>
          <cell r="E3780" t="str">
            <v>UN</v>
          </cell>
          <cell r="F3780">
            <v>125.45</v>
          </cell>
        </row>
        <row r="3781">
          <cell r="A3781" t="str">
            <v>SINAPI 90831</v>
          </cell>
          <cell r="D3781" t="str">
            <v>FECHADURA DE EMBUTIR SEM CILINDRO, PARA PORTA DE BANHEIRO, COMPLETA, ACABAMENTO PADRÃO MÉDIO, INCLUSO EXECUÇÃO DE FURO - FORNECIMENTO E INSTALAÇÃO. AF_10/2025</v>
          </cell>
          <cell r="E3781" t="str">
            <v>UN</v>
          </cell>
          <cell r="F3781">
            <v>165.34</v>
          </cell>
        </row>
        <row r="3782">
          <cell r="A3782" t="str">
            <v>SINAPI 91305</v>
          </cell>
          <cell r="D3782" t="str">
            <v>FECHADURA DE EMBUTIR SEM CILINDRO, PARA PORTA DE BANHEIRO, COMPLETA, ACABAMENTO PADRÃO POPULAR, INCLUSO EXECUÇÃO DE FURO - FORNECIMENTO E INSTALAÇÃO. AF_10/2025</v>
          </cell>
          <cell r="E3782" t="str">
            <v>UN</v>
          </cell>
          <cell r="F3782">
            <v>119.94</v>
          </cell>
        </row>
        <row r="3783">
          <cell r="A3783" t="str">
            <v>SINAPI 91306</v>
          </cell>
          <cell r="D3783" t="str">
            <v>FECHADURA DE EMBUTIR SEM CILINDRO, PARA PORTAS INTERNAS, COMPLETA, ACABAMENTO PADRÃO MÉDIO, COM EXECUÇÃO DE FURO - FORNECIMENTO E INSTALAÇÃO. AF_10/2025</v>
          </cell>
          <cell r="E3783" t="str">
            <v>UN</v>
          </cell>
          <cell r="F3783">
            <v>165.34</v>
          </cell>
        </row>
        <row r="3784">
          <cell r="A3784" t="str">
            <v>SINAPI 91307</v>
          </cell>
          <cell r="D3784" t="str">
            <v>FECHADURA DE EMBUTIR SEM CILINDRO, PARA PORTAS INTERNAS, COMPLETA, ACABAMENTO PADRÃO POPULAR, COM EXECUÇÃO DE FURO - FORNECIMENTO E INSTALAÇÃO. AF_10/2025</v>
          </cell>
          <cell r="E3784" t="str">
            <v>UN</v>
          </cell>
          <cell r="F3784">
            <v>104.62</v>
          </cell>
        </row>
        <row r="3785">
          <cell r="A3785" t="str">
            <v>SINAPI 100707</v>
          </cell>
          <cell r="D3785" t="str">
            <v>FECHO DE EMBUTIR TIPO UNHA 22CM. AF_10/2025</v>
          </cell>
          <cell r="E3785" t="str">
            <v>UN</v>
          </cell>
          <cell r="F3785">
            <v>175.43</v>
          </cell>
        </row>
        <row r="3786">
          <cell r="A3786" t="str">
            <v>SINAPI 100708</v>
          </cell>
          <cell r="D3786" t="str">
            <v>FECHO DE EMBUTIR TIPO UNHA 40CM. AF_10/2025</v>
          </cell>
          <cell r="E3786" t="str">
            <v>UN</v>
          </cell>
          <cell r="F3786">
            <v>216.47</v>
          </cell>
        </row>
        <row r="3787">
          <cell r="A3787" t="str">
            <v>SINAPI 91328</v>
          </cell>
          <cell r="D3787" t="str">
            <v>KIT DE PORTA DE MADEIRA FRISADA, SEMI-OCA (LEVE OU MÉDIA), PADRÃO MÉDIO 60X210CM, ESPESSURA DE 3CM, ITENS INCLUSOS: DOBRADIÇAS, MONTAGEM E INSTALAÇÃO DO BATENTE, SEM FECHADURA - FORNECIMENTO E INSTALAÇÃO. AF_10/2025</v>
          </cell>
          <cell r="E3787" t="str">
            <v>UN</v>
          </cell>
          <cell r="F3787">
            <v>969.21</v>
          </cell>
        </row>
        <row r="3788">
          <cell r="A3788" t="str">
            <v>SINAPI 100687</v>
          </cell>
          <cell r="D3788" t="str">
            <v>KIT DE PORTA DE MADEIRA FRISADA, SEMI-OCA (LEVE OU MÉDIA), PADRÃO MÉDIO, 60X210CM, ESPESSURA DE 3,5CM, ITENS INCLUSOS: DOBRADIÇAS, MONTAGEM E INSTALAÇÃO DE BATENTE, FECHADURA COM EXECUÇÃO DO FURO - FORNECIMENTO E INSTALAÇÃO. AF_10/2025</v>
          </cell>
          <cell r="E3788" t="str">
            <v>UN</v>
          </cell>
          <cell r="F3788">
            <v>1134.55</v>
          </cell>
        </row>
        <row r="3789">
          <cell r="A3789" t="str">
            <v>SINAPI 100681</v>
          </cell>
          <cell r="D3789" t="str">
            <v>KIT DE PORTA DE MADEIRA FRISADA, SEMI-OCA (LEVE OU MÉDIA), PADRÃO MÉDIO, 70X210CM, ESPESSURA DE 3CM, ITENS INCLUSOS: DOBRADIÇAS, MONTAGEM E INSTALAÇÃO DE BATENTE, FECHADURA COM EXECUÇÃO DO FURO - FORNECIMENTO E INSTALAÇÃO. AF_10/2025</v>
          </cell>
          <cell r="E3789" t="str">
            <v>UN</v>
          </cell>
          <cell r="F3789">
            <v>1164.33</v>
          </cell>
        </row>
        <row r="3790">
          <cell r="A3790" t="str">
            <v>SINAPI 91330</v>
          </cell>
          <cell r="D3790" t="str">
            <v>KIT DE PORTA DE MADEIRA FRISADA, SEMI-OCA (LEVE OU MÉDIA), PADRÃO MÉDIO, 70X210CM, ESPESSURA DE 3CM, ITENS INCLUSOS: DOBRADIÇAS, MONTAGEM E INSTALAÇÃO DO BATENTE, SEM FECHADURA - FORNECIMENTO E INSTALAÇÃO. AF_10/2025</v>
          </cell>
          <cell r="E3790" t="str">
            <v>UN</v>
          </cell>
          <cell r="F3790">
            <v>998.99</v>
          </cell>
        </row>
        <row r="3791">
          <cell r="A3791" t="str">
            <v>SINAPI 100689</v>
          </cell>
          <cell r="D3791" t="str">
            <v>KIT DE PORTA DE MADEIRA FRISADA, SEMI-OCA (LEVE OU MÉDIA), PADRÃO MÉDIO, 80X210CM, ESPESSURA DE 3,5CM, ITENS INCLUSOS: DOBRADIÇAS, MONTAGEM E INSTALAÇÃO DE BATENTE, FECHADURA COM EXECUÇÃO DO FURO - FORNECIMENTO E INSTALAÇÃO. AF_10/2025</v>
          </cell>
          <cell r="E3791" t="str">
            <v>UN</v>
          </cell>
          <cell r="F3791">
            <v>1232.43</v>
          </cell>
        </row>
        <row r="3792">
          <cell r="A3792" t="str">
            <v>SINAPI 91332</v>
          </cell>
          <cell r="D3792" t="str">
            <v>KIT DE PORTA DE MADEIRA FRISADA, SEMI-OCA (LEVE OU MÉDIA), PADRÃO MÉDIO, 80X210CM, ESPESSURA DE 3,5CM, ITENS INCLUSOS: DOBRADIÇAS, MONTAGEM E INSTALAÇÃO DO BATENTE, SEM FECHADURA - FORNECIMENTO E INSTALAÇÃO. AF_10/2025</v>
          </cell>
          <cell r="E3792" t="str">
            <v>UN</v>
          </cell>
          <cell r="F3792">
            <v>1040.98</v>
          </cell>
        </row>
        <row r="3793">
          <cell r="A3793" t="str">
            <v>SINAPI 100688</v>
          </cell>
          <cell r="D3793" t="str">
            <v>KIT DE PORTA DE MADEIRA FRISADA, SEMI-OCA (LEVE OU MÉDIA), PADRÃO POPULAR, 60X210CM, ESPESSURA DE 3CM, ITENS INCLUSOS: DOBRADIÇAS, MONTAGEM E INSTALAÇÃO DE BATENTE, FECHADURA COM EXECUÇÃO DO FURO - FORNECIMENTO E INSTALAÇÃO. AF_10/2025</v>
          </cell>
          <cell r="E3793" t="str">
            <v>UN</v>
          </cell>
          <cell r="F3793">
            <v>975.04</v>
          </cell>
        </row>
        <row r="3794">
          <cell r="A3794" t="str">
            <v>SINAPI 91329</v>
          </cell>
          <cell r="D3794" t="str">
            <v>KIT DE PORTA DE MADEIRA FRISADA, SEMI-OCA (LEVE OU MÉDIA), PADRÃO POPULAR, 60X210CM, ESPESSURA DE 3CM, ITENS INCLUSOS: DOBRADIÇAS, MONTAGEM E INSTALAÇÃO DO BATENTE, SEM FECHADURA - FORNECIMENTO E INSTALAÇÃO. AF_10/2025</v>
          </cell>
          <cell r="E3794" t="str">
            <v>UN</v>
          </cell>
          <cell r="F3794">
            <v>855.1</v>
          </cell>
        </row>
        <row r="3795">
          <cell r="A3795" t="str">
            <v>SINAPI 100682</v>
          </cell>
          <cell r="D3795" t="str">
            <v>KIT DE PORTA DE MADEIRA FRISADA, SEMI-OCA (LEVE OU MÉDIA), PADRÃO POPULAR, 70X210CM, ESPESSURA DE 3CM, ITENS INCLUSOS: DOBRADIÇAS, MONTAGEM E INSTALAÇÃO DE BATENTE, FECHADURA COM EXECUÇÃO DO FURO - FORNECIMENTO E INSTALAÇÃO. AF_10/2025</v>
          </cell>
          <cell r="E3795" t="str">
            <v>UN</v>
          </cell>
          <cell r="F3795">
            <v>988.78</v>
          </cell>
        </row>
        <row r="3796">
          <cell r="A3796" t="str">
            <v>SINAPI 91331</v>
          </cell>
          <cell r="D3796" t="str">
            <v>KIT DE PORTA DE MADEIRA FRISADA, SEMI-OCA (LEVE OU MÉDIA), PADRÃO POPULAR, 70X210CM, ESPESSURA DE 3CM, ITENS INCLUSOS: DOBRADIÇAS, MONTAGEM E INSTALAÇÃO DO BATENTE, SEM FECHADURA - FORNECIMENTO E INSTALAÇÃO. AF_10/2025</v>
          </cell>
          <cell r="E3796" t="str">
            <v>UN</v>
          </cell>
          <cell r="F3796">
            <v>884.16</v>
          </cell>
        </row>
        <row r="3797">
          <cell r="A3797" t="str">
            <v>SINAPI 100690</v>
          </cell>
          <cell r="D3797" t="str">
            <v>KIT DE PORTA DE MADEIRA FRISADA, SEMI-OCA (LEVE OU MÉDIA), PADRÃO POPULAR, 80X210CM, ESPESSURA DE 3,5CM, ITENS INCLUSOS: DOBRADIÇAS, MONTAGEM E INSTALAÇÃO DE BATENTE, FECHADURA COM EXECUÇÃO DO FURO - FORNECIMENTO E INSTALAÇÃO. AF_10/2025</v>
          </cell>
          <cell r="E3797" t="str">
            <v>UN</v>
          </cell>
          <cell r="F3797">
            <v>1050.8800000000001</v>
          </cell>
        </row>
        <row r="3798">
          <cell r="A3798" t="str">
            <v>SINAPI 91333</v>
          </cell>
          <cell r="D3798" t="str">
            <v>KIT DE PORTA DE MADEIRA FRISADA, SEMI-OCA (LEVE OU MÉDIA), PADRÃO POPULAR, 80X210CM, ESPESSURA DE 3,5CM, ITENS INCLUSOS: DOBRADIÇAS, MONTAGEM E INSTALAÇÃO DO BATENTE, SEM FECHADURA - FORNECIMENTO E INSTALAÇÃO. AF_10/2025</v>
          </cell>
          <cell r="E3798" t="str">
            <v>UN</v>
          </cell>
          <cell r="F3798">
            <v>925.43</v>
          </cell>
        </row>
        <row r="3799">
          <cell r="A3799" t="str">
            <v>SINAPI 90841</v>
          </cell>
          <cell r="D3799" t="str">
            <v>KIT DE PORTA DE MADEIRA PARA PINTURA, SEMI-OCA (LEVE OU MÉDIA), PADRÃO MÉDIO, 60X210CM, ESPESSURA DE 3,5CM, ITENS INCLUSOS: DOBRADIÇAS, MONTAGEM E INSTALAÇÃO DO BATENTE, FECHADURA COM EXECUÇÃO DO FURO - FORNECIMENTO E INSTALAÇÃO. AF_10/2025</v>
          </cell>
          <cell r="E3799" t="str">
            <v>UN</v>
          </cell>
          <cell r="F3799">
            <v>1113.6400000000001</v>
          </cell>
        </row>
        <row r="3800">
          <cell r="A3800" t="str">
            <v>SINAPI 90847</v>
          </cell>
          <cell r="D3800" t="str">
            <v>KIT DE PORTA DE MADEIRA PARA PINTURA, SEMI-OCA (LEVE OU MÉDIA), PADRÃO MÉDIO, 60X210CM, ESPESSURA DE 3,5CM, ITENS INCLUSOS: DOBRADIÇAS, MONTAGEM E INSTALAÇÃO DO BATENTE, SEM FECHADURA - FORNECIMENTO E INSTALAÇÃO. AF_10/2025</v>
          </cell>
          <cell r="E3800" t="str">
            <v>UN</v>
          </cell>
          <cell r="F3800">
            <v>948.3</v>
          </cell>
        </row>
        <row r="3801">
          <cell r="A3801" t="str">
            <v>SINAPI 90842</v>
          </cell>
          <cell r="D3801" t="str">
            <v>KIT DE PORTA DE MADEIRA PARA PINTURA, SEMI-OCA (LEVE OU MÉDIA), PADRÃO MÉDIO, 70X210CM, ESPESSURA DE 3,5CM, ITENS INCLUSOS: DOBRADIÇAS, MONTAGEM E INSTALAÇÃO DO BATENTE, FECHADURA COM EXECUÇÃO DO FURO - FORNECIMENTO E INSTALAÇÃO. AF_10/2025</v>
          </cell>
          <cell r="E3801" t="str">
            <v>UN</v>
          </cell>
          <cell r="F3801">
            <v>1125.47</v>
          </cell>
        </row>
        <row r="3802">
          <cell r="A3802" t="str">
            <v>SINAPI 90848</v>
          </cell>
          <cell r="D3802" t="str">
            <v>KIT DE PORTA DE MADEIRA PARA PINTURA, SEMI-OCA (LEVE OU MÉDIA), PADRÃO MÉDIO, 70X210CM, ESPESSURA DE 3,5CM, ITENS INCLUSOS: DOBRADIÇAS, MONTAGEM E INSTALAÇÃO DO BATENTE, SEM FECHADURA - FORNECIMENTO E INSTALAÇÃO. AF_10/2025</v>
          </cell>
          <cell r="E3802" t="str">
            <v>UN</v>
          </cell>
          <cell r="F3802">
            <v>960.13</v>
          </cell>
        </row>
        <row r="3803">
          <cell r="A3803" t="str">
            <v>SINAPI 90843</v>
          </cell>
          <cell r="D3803" t="str">
            <v>KIT DE PORTA DE MADEIRA PARA PINTURA, SEMI-OCA (LEVE OU MÉDIA), PADRÃO MÉDIO, 80X210CM, ESPESSURA DE 3,5CM, ITENS INCLUSOS: DOBRADIÇAS, MONTAGEM E INSTALAÇÃO DO BATENTE, FECHADURA COM EXECUÇÃO DO FURO - FORNECIMENTO E INSTALAÇÃO. AF_10/2025</v>
          </cell>
          <cell r="E3803" t="str">
            <v>UN</v>
          </cell>
          <cell r="F3803">
            <v>1180.44</v>
          </cell>
        </row>
        <row r="3804">
          <cell r="A3804" t="str">
            <v>SINAPI 90849</v>
          </cell>
          <cell r="D3804" t="str">
            <v>KIT DE PORTA DE MADEIRA PARA PINTURA, SEMI-OCA (LEVE OU MÉDIA), PADRÃO MÉDIO, 80X210CM, ESPESSURA DE 3,5CM, ITENS INCLUSOS: DOBRADIÇAS, MONTAGEM E INSTALAÇÃO DO BATENTE, SEM FECHADURA - FORNECIMENTO E INSTALAÇÃO. AF_10/2025</v>
          </cell>
          <cell r="E3804" t="str">
            <v>UN</v>
          </cell>
          <cell r="F3804">
            <v>988.99</v>
          </cell>
        </row>
        <row r="3805">
          <cell r="A3805" t="str">
            <v>SINAPI 90844</v>
          </cell>
          <cell r="D3805" t="str">
            <v>KIT DE PORTA DE MADEIRA PARA PINTURA, SEMI-OCA (LEVE OU MÉDIA), PADRÃO MÉDIO, 90X210CM, ESPESSURA DE 3,5CM, ITENS INCLUSOS: DOBRADIÇAS, MONTAGEM E INSTALAÇÃO DO BATENTE, FECHADURA COM EXECUÇÃO DO FURO - FORNECIMENTO E INSTALAÇÃO. AF_10/2025</v>
          </cell>
          <cell r="E3805" t="str">
            <v>UN</v>
          </cell>
          <cell r="F3805">
            <v>1265.29</v>
          </cell>
        </row>
        <row r="3806">
          <cell r="A3806" t="str">
            <v>SINAPI 90850</v>
          </cell>
          <cell r="D3806" t="str">
            <v>KIT DE PORTA DE MADEIRA PARA PINTURA, SEMI-OCA (LEVE OU MÉDIA), PADRÃO MÉDIO, 90X210CM, ESPESSURA DE 3,5CM, ITENS INCLUSOS: DOBRADIÇAS, MONTAGEM E INSTALAÇÃO DO BATENTE, SEM FECHADURA - FORNECIMENTO E INSTALAÇÃO. AF_10/2025</v>
          </cell>
          <cell r="E3806" t="str">
            <v>UN</v>
          </cell>
          <cell r="F3806">
            <v>1073.8399999999999</v>
          </cell>
        </row>
        <row r="3807">
          <cell r="A3807" t="str">
            <v>SINAPI 91312</v>
          </cell>
          <cell r="D3807" t="str">
            <v>KIT DE PORTA DE MADEIRA PARA PINTURA, SEMI-OCA (LEVE OU MÉDIA), PADRÃO POPULAR, 60X210CM, ESPESSURA DE 3,5CM, ITENS INCLUSOS: DOBRADIÇAS, MONTAGEM E INSTALAÇÃO DO BATENTE, FECHADURA COM EXECUÇÃO DO FURO - FORNECIMENTO E INSTALAÇÃO. AF_10/2025</v>
          </cell>
          <cell r="E3807" t="str">
            <v>UN</v>
          </cell>
          <cell r="F3807">
            <v>954.13</v>
          </cell>
        </row>
        <row r="3808">
          <cell r="A3808" t="str">
            <v>SINAPI 91318</v>
          </cell>
          <cell r="D3808" t="str">
            <v>KIT DE PORTA DE MADEIRA PARA PINTURA, SEMI-OCA (LEVE OU MÉDIA), PADRÃO POPULAR, 60X210CM, ESPESSURA DE 3,5CM, ITENS INCLUSOS: DOBRADIÇAS, MONTAGEM E INSTALAÇÃO DO BATENTE, SEM FECHADURA - FORNECIMENTO E INSTALAÇÃO. AF_10/2025</v>
          </cell>
          <cell r="E3808" t="str">
            <v>UN</v>
          </cell>
          <cell r="F3808">
            <v>834.19</v>
          </cell>
        </row>
        <row r="3809">
          <cell r="A3809" t="str">
            <v>SINAPI 91313</v>
          </cell>
          <cell r="D3809" t="str">
            <v>KIT DE PORTA DE MADEIRA PARA PINTURA, SEMI-OCA (LEVE OU MÉDIA), PADRÃO POPULAR, 70X210CM, ESPESSURA DE 3,5CM, ITENS INCLUSOS: DOBRADIÇAS, MONTAGEM E INSTALAÇÃO DO BATENTE, FECHADURA COM EXECUÇÃO DO FURO - FORNECIMENTO E INSTALAÇÃO. AF_10/2025</v>
          </cell>
          <cell r="E3809" t="str">
            <v>UN</v>
          </cell>
          <cell r="F3809">
            <v>949.92</v>
          </cell>
        </row>
        <row r="3810">
          <cell r="A3810" t="str">
            <v>SINAPI 91319</v>
          </cell>
          <cell r="D3810" t="str">
            <v>KIT DE PORTA DE MADEIRA PARA PINTURA, SEMI-OCA (LEVE OU MÉDIA), PADRÃO POPULAR, 70X210CM, ESPESSURA DE 3,5CM, ITENS INCLUSOS: DOBRADIÇAS, MONTAGEM E INSTALAÇÃO DO BATENTE, SEM FECHADURA - FORNECIMENTO E INSTALAÇÃO. AF_10/2025</v>
          </cell>
          <cell r="E3810" t="str">
            <v>UN</v>
          </cell>
          <cell r="F3810">
            <v>845.3</v>
          </cell>
        </row>
        <row r="3811">
          <cell r="A3811" t="str">
            <v>SINAPI 91314</v>
          </cell>
          <cell r="D3811" t="str">
            <v>KIT DE PORTA DE MADEIRA PARA PINTURA, SEMI-OCA (LEVE OU MÉDIA), PADRÃO POPULAR, 80X210CM, ESPESSURA DE 3,5CM, ITENS INCLUSOS: DOBRADIÇAS, MONTAGEM E INSTALAÇÃO DO BATENTE, FECHADURA COM EXECUÇÃO DO FURO - FORNECIMENTO E INSTALAÇÃO. AF_10/2025</v>
          </cell>
          <cell r="E3811" t="str">
            <v>UN</v>
          </cell>
          <cell r="F3811">
            <v>998.89</v>
          </cell>
        </row>
        <row r="3812">
          <cell r="A3812" t="str">
            <v>SINAPI 91320</v>
          </cell>
          <cell r="D3812" t="str">
            <v>KIT DE PORTA DE MADEIRA PARA PINTURA, SEMI-OCA (LEVE OU MÉDIA), PADRÃO POPULAR, 80X210CM, ESPESSURA DE 3,5CM, ITENS INCLUSOS: DOBRADIÇAS, MONTAGEM E INSTALAÇÃO DO BATENTE, SEM FECHADURA - FORNECIMENTO E INSTALAÇÃO. AF_10/2025</v>
          </cell>
          <cell r="E3812" t="str">
            <v>UN</v>
          </cell>
          <cell r="F3812">
            <v>873.44</v>
          </cell>
        </row>
        <row r="3813">
          <cell r="A3813" t="str">
            <v>SINAPI 91315</v>
          </cell>
          <cell r="D3813" t="str">
            <v>KIT DE PORTA DE MADEIRA PARA PINTURA, SEMI-OCA (LEVE OU MÉDIA), PADRÃO POPULAR, 90X210CM, ESPESSURA DE 3,5CM, ITENS INCLUSOS: DOBRADIÇAS, MONTAGEM E INSTALAÇÃO DO BATENTE, FECHADURA COM EXECUÇÃO DO FURO - FORNECIMENTO E INSTALAÇÃO. AF_10/2025</v>
          </cell>
          <cell r="E3813" t="str">
            <v>UN</v>
          </cell>
          <cell r="F3813">
            <v>1083.03</v>
          </cell>
        </row>
        <row r="3814">
          <cell r="A3814" t="str">
            <v>SINAPI 91321</v>
          </cell>
          <cell r="D3814" t="str">
            <v>KIT DE PORTA DE MADEIRA PARA PINTURA, SEMI-OCA (LEVE OU MÉDIA), PADRÃO POPULAR, 90X210CM, ESPESSURA DE 3,5CM, ITENS INCLUSOS: DOBRADIÇAS, MONTAGEM E INSTALAÇÃO DO BATENTE, SEM FECHADURA - FORNECIMENTO E INSTALAÇÃO. AF_10/2025</v>
          </cell>
          <cell r="E3814" t="str">
            <v>UN</v>
          </cell>
          <cell r="F3814">
            <v>957.58</v>
          </cell>
        </row>
        <row r="3815">
          <cell r="A3815" t="str">
            <v>SINAPI 90845</v>
          </cell>
          <cell r="D3815" t="str">
            <v>KIT DE PORTA DE MADEIRA PARA PINTURA, SEMI-OCA (PESADA OU SUPERPESADA), PADRÃO MÉDIO, 80X210CM, ESPESSURA DE 3,5CM, ITENS INCLUSOS: DOBRADIÇAS, MONTAGEM E INSTALAÇÃO DO BATENTE, FECHADURA COM EXECUÇÃO DO FURO - FORNECIMENTO E INSTALAÇÃO. AF_10/2025</v>
          </cell>
          <cell r="E3815" t="str">
            <v>UN</v>
          </cell>
          <cell r="F3815">
            <v>1456.95</v>
          </cell>
        </row>
        <row r="3816">
          <cell r="A3816" t="str">
            <v>SINAPI 90851</v>
          </cell>
          <cell r="D3816" t="str">
            <v>KIT DE PORTA DE MADEIRA PARA PINTURA, SEMI-OCA (PESADA OU SUPERPESADA), PADRÃO MÉDIO, 80X210CM, ESPESSURA DE 3,5CM, ITENS INCLUSOS: DOBRADIÇAS, MONTAGEM E INSTALAÇÃO DO BATENTE, SEM FECHADURA - FORNECIMENTO E INSTALAÇÃO. AF_10/2025</v>
          </cell>
          <cell r="E3816" t="str">
            <v>UN</v>
          </cell>
          <cell r="F3816">
            <v>1265.5</v>
          </cell>
        </row>
        <row r="3817">
          <cell r="A3817" t="str">
            <v>SINAPI 90846</v>
          </cell>
          <cell r="D3817" t="str">
            <v>KIT DE PORTA DE MADEIRA PARA PINTURA, SEMI-OCA (PESADA OU SUPERPESADA), PADRÃO MÉDIO, 90X210CM, ESPESSURA DE 3,5CM, ITENS INCLUSOS: DOBRADIÇAS, MONTAGEM E INSTALAÇÃO DO BATENTE, FECHADURA COM EXECUÇÃO DO FURO - FORNECIMENTO E INSTALAÇÃO. AF_10/2025</v>
          </cell>
          <cell r="E3817" t="str">
            <v>UN</v>
          </cell>
          <cell r="F3817">
            <v>1532.83</v>
          </cell>
        </row>
        <row r="3818">
          <cell r="A3818" t="str">
            <v>SINAPI 90852</v>
          </cell>
          <cell r="D3818" t="str">
            <v>KIT DE PORTA DE MADEIRA PARA PINTURA, SEMI-OCA (PESADA OU SUPERPESADA), PADRÃO MÉDIO, 90X210CM, ESPESSURA DE 3,5CM, ITENS INCLUSOS: DOBRADIÇAS, MONTAGEM E INSTALAÇÃO DO BATENTE, SEM FECHADURA - FORNECIMENTO E INSTALAÇÃO. AF_10/2025</v>
          </cell>
          <cell r="E3818" t="str">
            <v>UN</v>
          </cell>
          <cell r="F3818">
            <v>1341.38</v>
          </cell>
        </row>
        <row r="3819">
          <cell r="A3819" t="str">
            <v>SINAPI 91316</v>
          </cell>
          <cell r="D3819" t="str">
            <v>KIT DE PORTA DE MADEIRA PARA PINTURA, SEMI-OCA (PESADA OU SUPERPESADA), PADRÃO POPULAR, 80X210CM, ESPESSURA DE 3,5CM, ITENS INCLUSOS: DOBRADIÇAS, MONTAGEM E INSTALAÇÃO DO BATENTE, FECHADURA COM EXECUÇÃO DO FURO - FORNECIMENTO E INSTALAÇÃO. AF_10/2025</v>
          </cell>
          <cell r="E3819" t="str">
            <v>UN</v>
          </cell>
          <cell r="F3819">
            <v>1275.4000000000001</v>
          </cell>
        </row>
        <row r="3820">
          <cell r="A3820" t="str">
            <v>SINAPI 91322</v>
          </cell>
          <cell r="D3820" t="str">
            <v>KIT DE PORTA DE MADEIRA PARA PINTURA, SEMI-OCA (PESADA OU SUPERPESADA), PADRÃO POPULAR, 80X210CM, ESPESSURA DE 3,5CM, ITENS INCLUSOS: DOBRADIÇAS, MONTAGEM E INSTALAÇÃO DO BATENTE, SEM FECHADURA - FORNECIMENTO E INSTALAÇÃO. AF_10/2025</v>
          </cell>
          <cell r="E3820" t="str">
            <v>UN</v>
          </cell>
          <cell r="F3820">
            <v>1149.95</v>
          </cell>
        </row>
        <row r="3821">
          <cell r="A3821" t="str">
            <v>SINAPI 91317</v>
          </cell>
          <cell r="D3821" t="str">
            <v>KIT DE PORTA DE MADEIRA PARA PINTURA, SEMI-OCA (PESADA OU SUPERPESADA), PADRÃO POPULAR, 90X210CM, ESPESSURA DE 3,5CM, ITENS INCLUSOS: DOBRADIÇAS, MONTAGEM E INSTALAÇÃO DO BATENTE, FECHADURA COM EXECUÇÃO DO FURO - FORNECIMENTO E INSTALAÇÃO. AF_10/2025</v>
          </cell>
          <cell r="E3821" t="str">
            <v>UN</v>
          </cell>
          <cell r="F3821">
            <v>1350.57</v>
          </cell>
        </row>
        <row r="3822">
          <cell r="A3822" t="str">
            <v>SINAPI 91323</v>
          </cell>
          <cell r="D3822" t="str">
            <v>KIT DE PORTA DE MADEIRA PARA PINTURA, SEMI-OCA (PESADA OU SUPERPESADA), PADRÃO POPULAR, 90X210CM, ESPESSURA DE 3,5CM, ITENS INCLUSOS: DOBRADIÇAS, MONTAGEM E INSTALAÇÃO DO BATENTE, SEM FECHADURA - FORNECIMENTO E INSTALAÇÃO. AF_10/2025</v>
          </cell>
          <cell r="E3822" t="str">
            <v>UN</v>
          </cell>
          <cell r="F3822">
            <v>1225.1199999999999</v>
          </cell>
        </row>
        <row r="3823">
          <cell r="A3823" t="str">
            <v>SINAPI 100678</v>
          </cell>
          <cell r="D3823" t="str">
            <v>KIT DE PORTA DE MADEIRA PARA VERNIZ, SEMI-OCA (LEVE OU MÉDIA), PADRÃO MÉDIO, 60X210CM, ESPESSURA DE 3,5CM, ITENS INCLUSOS: DOBRADIÇAS, MONTAGEM E INSTALAÇÃO DE BATENTE, FECHADURA COM EXECUÇÃO DO FURO - FORNECIMENTO E INSTALAÇÃO. AF_10/2025</v>
          </cell>
          <cell r="E3823" t="str">
            <v>UN</v>
          </cell>
          <cell r="F3823">
            <v>1124.8499999999999</v>
          </cell>
        </row>
        <row r="3824">
          <cell r="A3824" t="str">
            <v>SINAPI 91013</v>
          </cell>
          <cell r="D3824" t="str">
            <v>KIT DE PORTA DE MADEIRA PARA VERNIZ, SEMI-OCA (LEVE OU MÉDIA), PADRÃO MÉDIO, 60X210CM, ESPESSURA DE 3,5CM, ITENS INCLUSOS: DOBRADIÇAS, MONTAGEM E INSTALAÇÃO DO BATENTE, SEM FECHADURA - FORNECIMENTO E INSTALAÇÃO. AF_10/2025</v>
          </cell>
          <cell r="E3824" t="str">
            <v>UN</v>
          </cell>
          <cell r="F3824">
            <v>959.51</v>
          </cell>
        </row>
        <row r="3825">
          <cell r="A3825" t="str">
            <v>SINAPI 100680</v>
          </cell>
          <cell r="D3825" t="str">
            <v>KIT DE PORTA DE MADEIRA PARA VERNIZ, SEMI-OCA (LEVE OU MÉDIA), PADRÃO MÉDIO, 70X210CM, ESPESSURA DE 3,5CM, ITENS INCLUSOS: DOBRADIÇAS, MONTAGEM E INSTALAÇÃO DE BATENTE, FECHADURA COM EXECUÇÃO DO FURO - FORNECIMENTO E INSTALAÇÃO. AF_10/2025</v>
          </cell>
          <cell r="E3825" t="str">
            <v>UN</v>
          </cell>
          <cell r="F3825">
            <v>1137.21</v>
          </cell>
        </row>
        <row r="3826">
          <cell r="A3826" t="str">
            <v>SINAPI 91014</v>
          </cell>
          <cell r="D3826" t="str">
            <v>KIT DE PORTA DE MADEIRA PARA VERNIZ, SEMI-OCA (LEVE OU MÉDIA), PADRÃO MÉDIO, 70X210CM, ESPESSURA DE 3,5CM, ITENS INCLUSOS: DOBRADIÇAS, MONTAGEM E INSTALAÇÃO DO BATENTE, SEM FECHADURA - FORNECIMENTO E INSTALAÇÃO. AF_10/2025</v>
          </cell>
          <cell r="E3826" t="str">
            <v>UN</v>
          </cell>
          <cell r="F3826">
            <v>971.87</v>
          </cell>
        </row>
        <row r="3827">
          <cell r="A3827" t="str">
            <v>SINAPI 100683</v>
          </cell>
          <cell r="D3827" t="str">
            <v>KIT DE PORTA DE MADEIRA PARA VERNIZ, SEMI-OCA (LEVE OU MÉDIA), PADRÃO MÉDIO, 80X210CM, ESPESSURA DE 3,5CM, ITENS INCLUSOS: DOBRADIÇAS, MONTAGEM E INSTALAÇÃO DE BATENTE, FECHADURA COM EXECUÇÃO DO FURO - FORNECIMENTO E INSTALAÇÃO. AF_10/2025</v>
          </cell>
          <cell r="E3827" t="str">
            <v>UN</v>
          </cell>
          <cell r="F3827">
            <v>1225.96</v>
          </cell>
        </row>
        <row r="3828">
          <cell r="A3828" t="str">
            <v>SINAPI 91015</v>
          </cell>
          <cell r="D3828" t="str">
            <v>KIT DE PORTA DE MADEIRA PARA VERNIZ, SEMI-OCA (LEVE OU MÉDIA), PADRÃO MÉDIO, 80X210CM, ESPESSURA DE 3,5CM, ITENS INCLUSOS: DOBRADIÇAS, MONTAGEM E INSTALAÇÃO DO BATENTE, SEM FECHADURA - FORNECIMENTO E INSTALAÇÃO. AF_10/2025</v>
          </cell>
          <cell r="E3828" t="str">
            <v>UN</v>
          </cell>
          <cell r="F3828">
            <v>1034.51</v>
          </cell>
        </row>
        <row r="3829">
          <cell r="A3829" t="str">
            <v>SINAPI 100685</v>
          </cell>
          <cell r="D3829" t="str">
            <v>KIT DE PORTA DE MADEIRA PARA VERNIZ, SEMI-OCA (LEVE OU MÉDIA), PADRÃO MÉDIO, 90X210CM, ESPESSURA DE 3,5CM, ITENS INCLUSOS: DOBRADIÇAS, MONTAGEM E INSTALAÇÃO DE BATENTE, FECHADURA COM EXECUÇÃO DO FURO - FORNECIMENTO E INSTALAÇÃO. AF_10/2025</v>
          </cell>
          <cell r="E3829" t="str">
            <v>UN</v>
          </cell>
          <cell r="F3829">
            <v>1275.22</v>
          </cell>
        </row>
        <row r="3830">
          <cell r="A3830" t="str">
            <v>SINAPI 91016</v>
          </cell>
          <cell r="D3830" t="str">
            <v>KIT DE PORTA DE MADEIRA PARA VERNIZ, SEMI-OCA (LEVE OU MÉDIA), PADRÃO MÉDIO, 90X210CM, ESPESSURA DE 3,5CM, ITENS INCLUSOS: DOBRADIÇAS, MONTAGEM E INSTALAÇÃO DO BATENTE, SEM FECHADURA - FORNECIMENTO E INSTALAÇÃO. AF_10/2025</v>
          </cell>
          <cell r="E3830" t="str">
            <v>UN</v>
          </cell>
          <cell r="F3830">
            <v>1083.77</v>
          </cell>
        </row>
        <row r="3831">
          <cell r="A3831" t="str">
            <v>SINAPI 100679</v>
          </cell>
          <cell r="D3831" t="str">
            <v>KIT DE PORTA DE MADEIRA PARA VERNIZ, SEMI-OCA (LEVE OU MÉDIA), PADRÃO POPULAR, 60X210CM, ESPESSURA DE 3,5CM, ITENS INCLUSOS: DOBRADIÇAS, MONTAGEM E INSTALAÇÃO DE BATENTE, FECHADURA COM EXECUÇÃO DO FURO - FORNECIMENTO E INSTALAÇÃO. AF_10/2025</v>
          </cell>
          <cell r="E3831" t="str">
            <v>UN</v>
          </cell>
          <cell r="F3831">
            <v>965.34</v>
          </cell>
        </row>
        <row r="3832">
          <cell r="A3832" t="str">
            <v>SINAPI 91324</v>
          </cell>
          <cell r="D3832" t="str">
            <v>KIT DE PORTA DE MADEIRA PARA VERNIZ, SEMI-OCA (LEVE OU MÉDIA), PADRÃO POPULAR, 60X210CM, ESPESSURA DE 3,5CM, ITENS INCLUSOS: DOBRADIÇAS, MONTAGEM E INSTALAÇÃO DO BATENTE, SEM FECHADURA - FORNECIMENTO E INSTALAÇÃO. AF_10/2025</v>
          </cell>
          <cell r="E3832" t="str">
            <v>UN</v>
          </cell>
          <cell r="F3832">
            <v>845.4</v>
          </cell>
        </row>
        <row r="3833">
          <cell r="A3833" t="str">
            <v>SINAPI 100712</v>
          </cell>
          <cell r="D3833" t="str">
            <v>KIT DE PORTA DE MADEIRA PARA VERNIZ, SEMI-OCA (LEVE OU MÉDIA), PADRÃO POPULAR, 70X210CM, ESPESSURA DE 3,5CM, ITENS INCLUSOS: DOBRADIÇAS, MONTAGEM E INSTALAÇÃO DE BATENTE, FECHADURA COM EXECUÇÃO DO FURO - FORNECIMENTO E INSTALAÇÃO. AF_10/2025</v>
          </cell>
          <cell r="E3833" t="str">
            <v>UN</v>
          </cell>
          <cell r="F3833">
            <v>961.66</v>
          </cell>
        </row>
        <row r="3834">
          <cell r="A3834" t="str">
            <v>SINAPI 91325</v>
          </cell>
          <cell r="D3834" t="str">
            <v>KIT DE PORTA DE MADEIRA PARA VERNIZ, SEMI-OCA (LEVE OU MÉDIA), PADRÃO POPULAR, 70X210CM, ESPESSURA DE 3,5CM, ITENS INCLUSOS: DOBRADIÇAS, MONTAGEM E INSTALAÇÃO DO BATENTE, SEM FECHADURA - FORNECIMENTO E INSTALAÇÃO. AF_10/2025</v>
          </cell>
          <cell r="E3834" t="str">
            <v>UN</v>
          </cell>
          <cell r="F3834">
            <v>857.04</v>
          </cell>
        </row>
        <row r="3835">
          <cell r="A3835" t="str">
            <v>SINAPI 100684</v>
          </cell>
          <cell r="D3835" t="str">
            <v>KIT DE PORTA DE MADEIRA PARA VERNIZ, SEMI-OCA (LEVE OU MÉDIA), PADRÃO POPULAR, 80X210CM, ESPESSURA DE 3,5CM, ITENS INCLUSOS: DOBRADIÇAS, MONTAGEM E INSTALAÇÃO DE BATENTE, FECHADURA COM EXECUÇÃO DO FURO - FORNECIMENTO E INSTALAÇÃO. AF_10/2025</v>
          </cell>
          <cell r="E3835" t="str">
            <v>UN</v>
          </cell>
          <cell r="F3835">
            <v>1044.4100000000001</v>
          </cell>
        </row>
        <row r="3836">
          <cell r="A3836" t="str">
            <v>SINAPI 91326</v>
          </cell>
          <cell r="D3836" t="str">
            <v>KIT DE PORTA DE MADEIRA PARA VERNIZ, SEMI-OCA (LEVE OU MÉDIA), PADRÃO POPULAR, 80X210CM, ESPESSURA DE 3,5CM, ITENS INCLUSOS: DOBRADIÇAS, MONTAGEM E INSTALAÇÃO DO BATENTE, SEM FECHADURA - FORNECIMENTO E INSTALAÇÃO. AF_10/2025</v>
          </cell>
          <cell r="E3836" t="str">
            <v>UN</v>
          </cell>
          <cell r="F3836">
            <v>918.96</v>
          </cell>
        </row>
        <row r="3837">
          <cell r="A3837" t="str">
            <v>SINAPI 91327</v>
          </cell>
          <cell r="D3837" t="str">
            <v>KIT DE PORTA DE MADEIRA PARA VERNIZ, SEMI-OCA (LEVE OU MÉDIA), PADRÃO POPULAR, 90X210CM, ESPESSURA DE 3,5CM, ITENS INCLUSOS: DOBRADIÇAS, MONTAGEM E INSTALAÇÃO DO BATENTE, SEM FECHADURA - FORNECIMENTO E INSTALAÇÃO. AF_10/2025</v>
          </cell>
          <cell r="E3837" t="str">
            <v>UN</v>
          </cell>
          <cell r="F3837">
            <v>967.51</v>
          </cell>
        </row>
        <row r="3838">
          <cell r="A3838" t="str">
            <v>SINAPI 100686</v>
          </cell>
          <cell r="D3838" t="str">
            <v>KIT DE PORTA DE MADEIRA PARA VERNIZ, SEMI-OCA (LEVE OU MÉDIA), PADRÃO POPULAR, 90X210CM, ESPESSURA DE 3CM, ITENS INCLUSOS: DOBRADIÇAS, MONTAGEM E INSTALAÇÃO DE BATENTE, FECHADURA COM EXECUÇÃO DO FURO - FORNECIMENTO E INSTALAÇÃO. AF_10/2025</v>
          </cell>
          <cell r="E3838" t="str">
            <v>UN</v>
          </cell>
          <cell r="F3838">
            <v>1092.96</v>
          </cell>
        </row>
        <row r="3839">
          <cell r="A3839" t="str">
            <v>SINAPI 100693</v>
          </cell>
          <cell r="D3839" t="str">
            <v>KIT DE PORTA DE MADEIRA TIPO MEXICANA, MACIÇA (PESADA OU SUPERPESADA), PADRÃO MÉDIO, 80X210CM, ESPESSURA DE 3,5CM, ITENS INCLUSOS: DOBRADIÇAS, MONTAGEM E INSTALAÇÃO DE BATENTE, FECHADURA COM EXECUÇÃO DO FURO - FORNECIMENTO E INSTALAÇÃO. AF_10/2025</v>
          </cell>
          <cell r="E3839" t="str">
            <v>UN</v>
          </cell>
          <cell r="F3839">
            <v>2539.91</v>
          </cell>
        </row>
        <row r="3840">
          <cell r="A3840" t="str">
            <v>SINAPI 91336</v>
          </cell>
          <cell r="D3840" t="str">
            <v>KIT DE PORTA DE MADEIRA TIPO MEXICANA, MACIÇA (PESADA OU SUPERPESADA), PADRÃO MÉDIO, 80X210CM, ESPESSURA DE 3CM, ITENS INCLUSOS: DOBRADIÇAS, MONTAGEM E INSTALAÇÃO DO BATENTE, SEM FECHADURA - FORNECIMENTO E INSTALAÇÃO. AF_10/2025</v>
          </cell>
          <cell r="E3840" t="str">
            <v>UN</v>
          </cell>
          <cell r="F3840">
            <v>2348.46</v>
          </cell>
        </row>
        <row r="3841">
          <cell r="A3841" t="str">
            <v>SINAPI 100694</v>
          </cell>
          <cell r="D3841" t="str">
            <v>KIT DE PORTA DE MADEIRA TIPO MEXICANA, MACIÇA (PESADA OU SUPERPESADA), PADRÃO POPULAR, 80X210CM, ESPESSURA DE 3,5CM, ITENS INCLUSOS: DOBRADIÇAS, MONTAGEM E INSTALAÇÃO DE BATENTE, FECHADURA COM EXECUÇÃO DO FURO - FORNECIMENTO E INSTALAÇÃO. AF_10/2025</v>
          </cell>
          <cell r="E3841" t="str">
            <v>UN</v>
          </cell>
          <cell r="F3841">
            <v>2358.36</v>
          </cell>
        </row>
        <row r="3842">
          <cell r="A3842" t="str">
            <v>SINAPI 91337</v>
          </cell>
          <cell r="D3842" t="str">
            <v>KIT DE PORTA DE MADEIRA TIPO MEXICANA, MACIÇA (PESADA OU SUPERPESADA), PADRÃO POPULAR, 80X210CM, ESPESSURA DE 3CM, ITENS INCLUSOS: DOBRADIÇAS, MONTAGEM E INSTALAÇÃO DO BATENTE, SEM FECHADURA - FORNECIMENTO E INSTALAÇÃO. AF_10/2025</v>
          </cell>
          <cell r="E3842" t="str">
            <v>UN</v>
          </cell>
          <cell r="F3842">
            <v>2232.91</v>
          </cell>
        </row>
        <row r="3843">
          <cell r="A3843" t="str">
            <v>SINAPI 100691</v>
          </cell>
          <cell r="D3843" t="str">
            <v>KIT DE PORTA DE MADEIRA TIPO VENEZIANA, 80X210CM (ESPESSURA DE 3CM), PADRÃO MÉDIO, ITENS INCLUSOS: DOBRADIÇAS, MONTAGEM E INSTALAÇÃO DE BATENTE, FECHADURA COM EXECUÇÃO DO FURO - FORNECIMENTO E INSTALAÇÃO. AF_10/2025</v>
          </cell>
          <cell r="E3843" t="str">
            <v>UN</v>
          </cell>
          <cell r="F3843">
            <v>2033.36</v>
          </cell>
        </row>
        <row r="3844">
          <cell r="A3844" t="str">
            <v>SINAPI 100692</v>
          </cell>
          <cell r="D3844" t="str">
            <v>KIT DE PORTA DE MADEIRA TIPO VENEZIANA, 80X210CM (ESPESSURA DE 3CM), PADRÃO POPULAR, ITENS INCLUSOS: DOBRADIÇAS, MONTAGEM E INSTALAÇÃO DE BATENTE, FECHADURA COM EXECUÇÃO DO FURO - FORNECIMENTO E INSTALAÇÃO. AF_10/2025</v>
          </cell>
          <cell r="E3844" t="str">
            <v>UN</v>
          </cell>
          <cell r="F3844">
            <v>1851.81</v>
          </cell>
        </row>
        <row r="3845">
          <cell r="A3845" t="str">
            <v>SINAPI 91334</v>
          </cell>
          <cell r="D3845" t="str">
            <v>KIT DE PORTA DE MADEIRA TIPO VENEZIANA, PADRÃO MÉDIO, 80X210CM, ESPESSURA DE 3CM, ITENS INCLUSOS: DOBRADIÇAS, MONTAGEM E INSTALAÇÃO DO BATENTE, SEM FECHADURA - FORNECIMENTO E INSTALAÇÃO. AF_10/2025</v>
          </cell>
          <cell r="E3845" t="str">
            <v>UN</v>
          </cell>
          <cell r="F3845">
            <v>1841.91</v>
          </cell>
        </row>
        <row r="3846">
          <cell r="A3846" t="str">
            <v>SINAPI 91335</v>
          </cell>
          <cell r="D3846" t="str">
            <v>KIT DE PORTA DE MADEIRA TIPO VENEZIANA, PADRÃO POPULAR, 80X210CM, ESPESSURA DE 3CM, ITENS INCLUSOS: DOBRADIÇAS, MONTAGEM E INSTALAÇÃO DO BATENTE, SEM FECHADURA - FORNECIMENTO E INSTALAÇÃO. AF_10/2025</v>
          </cell>
          <cell r="E3846" t="str">
            <v>UN</v>
          </cell>
          <cell r="F3846">
            <v>1726.36</v>
          </cell>
        </row>
        <row r="3847">
          <cell r="A3847" t="str">
            <v>SINAPI 90788</v>
          </cell>
          <cell r="D3847" t="str">
            <v>KIT DE PORTA-PRONTA DE MADEIRA EM ACABAMENTO MELAMÍNICO BRANCO, FOLHA LEVE OU MÉDIA, 60X210CM, EXCLUSIVE FECHADURA, FIXAÇÃO COM PREENCHIMENTO PARCIAL DE ESPUMA EXPANSIVA - FORNECIMENTO E INSTALAÇÃO. AF_10/2025</v>
          </cell>
          <cell r="E3847" t="str">
            <v>UN</v>
          </cell>
          <cell r="F3847">
            <v>834.37</v>
          </cell>
        </row>
        <row r="3848">
          <cell r="A3848" t="str">
            <v>SINAPI 90789</v>
          </cell>
          <cell r="D3848" t="str">
            <v>KIT DE PORTA-PRONTA DE MADEIRA EM ACABAMENTO MELAMÍNICO BRANCO, FOLHA LEVE OU MÉDIA, 70X210CM, EXCLUSIVE FECHADURA, FIXAÇÃO COM PREENCHIMENTO PARCIAL DE ESPUMA EXPANSIVA - FORNECIMENTO E INSTALAÇÃO. AF_10/2025</v>
          </cell>
          <cell r="E3848" t="str">
            <v>UN</v>
          </cell>
          <cell r="F3848">
            <v>835.86</v>
          </cell>
        </row>
        <row r="3849">
          <cell r="A3849" t="str">
            <v>SINAPI 90790</v>
          </cell>
          <cell r="D3849" t="str">
            <v>KIT DE PORTA-PRONTA DE MADEIRA EM ACABAMENTO MELAMÍNICO BRANCO, FOLHA LEVE OU MÉDIA, 80X210CM, EXCLUSIVE FECHADURA, FIXAÇÃO COM PREENCHIMENTO PARCIAL DE ESPUMA EXPANSIVA - FORNECIMENTO E INSTALAÇÃO. AF_10/2025</v>
          </cell>
          <cell r="E3849" t="str">
            <v>UN</v>
          </cell>
          <cell r="F3849">
            <v>861.58</v>
          </cell>
        </row>
        <row r="3850">
          <cell r="A3850" t="str">
            <v>SINAPI 100675</v>
          </cell>
          <cell r="D3850" t="str">
            <v>KIT DE PORTA-PRONTA DE MADEIRA EM ACABAMENTO MELAMÍNICO BRANCO, FOLHA LEVE OU MÉDIA, 90X210, EXCLUSIVE FECHADURA, FIXAÇÃO COM PREENCHIMENTO TOTAL DE ESPUMA EXPANSIVA - FORNECIMENTO E INSTALAÇÃO. AF_10/2025</v>
          </cell>
          <cell r="E3850" t="str">
            <v>UN</v>
          </cell>
          <cell r="F3850">
            <v>933.1</v>
          </cell>
        </row>
        <row r="3851">
          <cell r="A3851" t="str">
            <v>SINAPI 90794</v>
          </cell>
          <cell r="D3851" t="str">
            <v>KIT DE PORTA-PRONTA DE MADEIRA EM ACABAMENTO MELAMÍNICO BRANCO, FOLHA LEVE OU MÉDIA, E BATENTE METÁLICO, 60X210CM, FIXAÇÃO COM ARGAMASSA - FORNECIMENTO E INSTALAÇÃO. AF_10/2025</v>
          </cell>
          <cell r="E3851" t="str">
            <v>UN</v>
          </cell>
          <cell r="F3851">
            <v>736.37</v>
          </cell>
        </row>
        <row r="3852">
          <cell r="A3852" t="str">
            <v>SINAPI 90796</v>
          </cell>
          <cell r="D3852" t="str">
            <v>KIT DE PORTA-PRONTA DE MADEIRA EM ACABAMENTO MELAMÍNICO BRANCO, FOLHA LEVE OU MÉDIA, E BATENTE METÁLICO, 80X210CM, FIXAÇÃO COM ARGAMASSA - FORNECIMENTO E INSTALAÇÃO. AF_10/2025</v>
          </cell>
          <cell r="E3852" t="str">
            <v>UN</v>
          </cell>
          <cell r="F3852">
            <v>746.4</v>
          </cell>
        </row>
        <row r="3853">
          <cell r="A3853" t="str">
            <v>SINAPI 90797</v>
          </cell>
          <cell r="D3853" t="str">
            <v>KIT DE PORTA-PRONTA DE MADEIRA EM ACABAMENTO MELAMÍNICO BRANCO, FOLHA LEVE OU MÉDIA, E BATENTE METÁLICO, 90X210CM, FIXAÇÃO COM ARGAMASSA - FORNECIMENTO E INSTALAÇÃO. AF_10/2025</v>
          </cell>
          <cell r="E3853" t="str">
            <v>UN</v>
          </cell>
          <cell r="F3853">
            <v>751.42</v>
          </cell>
        </row>
        <row r="3854">
          <cell r="A3854" t="str">
            <v>SINAPI 90791</v>
          </cell>
          <cell r="D3854" t="str">
            <v>KIT DE PORTA-PRONTA DE MADEIRA EM ACABAMENTO MELAMÍNICO BRANCO, FOLHA PESADA OU SUPERPESADA, 80X210CM, FIXAÇÃO COM PREENCHIMENTO PARCIAL DE ESPUMA EXPANSIVA - FORNECIMENTO E INSTALAÇÃO. AF_10/2025</v>
          </cell>
          <cell r="E3854" t="str">
            <v>UN</v>
          </cell>
          <cell r="F3854">
            <v>1012.89</v>
          </cell>
        </row>
        <row r="3855">
          <cell r="A3855" t="str">
            <v>SINAPI 90793</v>
          </cell>
          <cell r="D3855" t="str">
            <v>KIT DE PORTA-PRONTA DE MADEIRA EM ACABAMENTO MELAMÍNICO BRANCO, FOLHA PESADA OU SUPERPESADA, 90X210CM, FIXAÇÃO COM PREENCHIMENTO TOTAL DE ESPUMA EXPANSIVA - FORNECIMENTO E INSTALAÇÃO. AF_10/2025</v>
          </cell>
          <cell r="E3855" t="str">
            <v>UN</v>
          </cell>
          <cell r="F3855">
            <v>1060.8599999999999</v>
          </cell>
        </row>
        <row r="3856">
          <cell r="A3856" t="str">
            <v>SINAPI 90798</v>
          </cell>
          <cell r="D3856" t="str">
            <v>KIT DE PORTA-PRONTA DE MADEIRA EM ACABAMENTO MELAMÍNICO BRANCO, FOLHA PESADA OU SUPERPESADA, E BATENTE METÁLICO, 80X210CM, FIXAÇÃO COM ARGAMASSA - FORNECIMENTO E INSTALAÇÃO. AF_10/2025</v>
          </cell>
          <cell r="E3856" t="str">
            <v>UN</v>
          </cell>
          <cell r="F3856">
            <v>1086.99</v>
          </cell>
        </row>
        <row r="3857">
          <cell r="A3857" t="str">
            <v>SINAPI 90799</v>
          </cell>
          <cell r="D3857" t="str">
            <v>KIT DE PORTA-PRONTA DE MADEIRA EM ACABAMENTO MELAMÍNICO BRANCO, FOLHA PESADA OU SUPERPESADA, E BATENTE METÁLICO, 90X210CM, FIXAÇÃO COM ARGAMASSA - FORNECIMENTO E INSTALAÇÃO. AF_10/2025</v>
          </cell>
          <cell r="E3857" t="str">
            <v>UN</v>
          </cell>
          <cell r="F3857">
            <v>1118.6199999999999</v>
          </cell>
        </row>
        <row r="3858">
          <cell r="A3858" t="str">
            <v>SINAPI 100704</v>
          </cell>
          <cell r="D3858" t="str">
            <v>PORTA CADEADO ZINCADO OXIDADO PRETO COM CADEADO DE AÇO INOX, LARGURA DE *50* MM. AF_10/2025</v>
          </cell>
          <cell r="E3858" t="str">
            <v>UN</v>
          </cell>
          <cell r="F3858">
            <v>82.91</v>
          </cell>
        </row>
        <row r="3859">
          <cell r="A3859" t="str">
            <v>SINAPI 106141</v>
          </cell>
          <cell r="D3859" t="str">
            <v>PORTA CORTA-FOGO 160X210X4CM COM BARRA ANTI PÂNICO - FORNECIMENTO E INSTALAÇÃO. AF_10/2025</v>
          </cell>
          <cell r="E3859" t="str">
            <v>UN</v>
          </cell>
          <cell r="F3859">
            <v>0</v>
          </cell>
        </row>
        <row r="3860">
          <cell r="A3860" t="str">
            <v>SINAPI 106139</v>
          </cell>
          <cell r="D3860" t="str">
            <v>PORTA CORTA-FOGO 80X210X4CM - FORNECIMENTO E INSTALAÇÃO. AF_10/2025</v>
          </cell>
          <cell r="E3860" t="str">
            <v>UN</v>
          </cell>
          <cell r="F3860">
            <v>0</v>
          </cell>
        </row>
        <row r="3861">
          <cell r="A3861" t="str">
            <v>SINAPI 106140</v>
          </cell>
          <cell r="D3861" t="str">
            <v>PORTA CORTA-FOGO 80X210X4CM COM BARRA ANTI PÂNICO - FORNECIMENTO E INSTALAÇÃO. AF_10/2025</v>
          </cell>
          <cell r="E3861" t="str">
            <v>UN</v>
          </cell>
          <cell r="F3861">
            <v>0</v>
          </cell>
        </row>
        <row r="3862">
          <cell r="A3862" t="str">
            <v>SINAPI 90838</v>
          </cell>
          <cell r="D3862" t="str">
            <v>PORTA CORTA-FOGO 90X210X4CM - FORNECIMENTO E INSTALAÇÃO. AF_10/2025</v>
          </cell>
          <cell r="E3862" t="str">
            <v>UN</v>
          </cell>
          <cell r="F3862">
            <v>1423.84</v>
          </cell>
        </row>
        <row r="3863">
          <cell r="A3863" t="str">
            <v>SINAPI 94805</v>
          </cell>
          <cell r="D3863" t="str">
            <v>PORTA DE ALUMÍNIO DE ABRIR PARA VIDRO SEM GUARNIÇÃO, 87X210CM, FIXAÇÃO COM PARAFUSOS, INCLUSIVE VIDROS - FORNECIMENTO E INSTALAÇÃO. AF_10/2025</v>
          </cell>
          <cell r="E3863" t="str">
            <v>UN</v>
          </cell>
          <cell r="F3863">
            <v>912.24</v>
          </cell>
        </row>
        <row r="3864">
          <cell r="A3864" t="str">
            <v>SINAPI 106145</v>
          </cell>
          <cell r="D3864" t="str">
            <v>PORTA DE ALUMÍNIO DE ABRIR, P/ VIDRO, C/ GUARNIÇÃO, 87X210CM, FIXAÇÃO COM ARGAMASSA. AF_10/2025</v>
          </cell>
          <cell r="E3864" t="str">
            <v>UN</v>
          </cell>
          <cell r="F3864">
            <v>914.65</v>
          </cell>
        </row>
        <row r="3865">
          <cell r="A3865" t="str">
            <v>SINAPI 106146</v>
          </cell>
          <cell r="D3865" t="str">
            <v>PORTA DE AÇO DE ABRIR, P/ VIDRO, C/ GUARNIÇÃO, 87X210CM, FIXAÇÃO COM ARGAMASSA. AF_10/2025</v>
          </cell>
          <cell r="E3865" t="str">
            <v>UN</v>
          </cell>
          <cell r="F3865">
            <v>658.68</v>
          </cell>
        </row>
        <row r="3866">
          <cell r="A3866" t="str">
            <v>SINAPI 106148</v>
          </cell>
          <cell r="D3866" t="str">
            <v>PORTA DE CORRER BRANCA PRIME 80 X 210 CM, COM KIT COMPLETA BRANCO PRIME, FORNECIMENTO E INSTALAÇÃO. AF_10/2025</v>
          </cell>
          <cell r="E3866" t="str">
            <v>UN</v>
          </cell>
          <cell r="F3866">
            <v>0</v>
          </cell>
        </row>
        <row r="3867">
          <cell r="A3867" t="str">
            <v>SINAPI 100702</v>
          </cell>
          <cell r="D3867" t="str">
            <v>PORTA DE CORRER DE ALUMÍNIO, COM DUAS FOLHAS PARA VIDRO, INCLUSO VIDRO LISO INCOLOR, FECHADURA E PUXADOR, SEM ALIZAR. AF_10/2025</v>
          </cell>
          <cell r="E3867" t="str">
            <v>M2</v>
          </cell>
          <cell r="F3867">
            <v>500.29</v>
          </cell>
        </row>
        <row r="3868">
          <cell r="A3868" t="str">
            <v>SINAPI 100701</v>
          </cell>
          <cell r="D3868" t="str">
            <v>PORTA DE FERRO, DE ABRIR, TIPO GRADE COM CHAPA, COM GUARNIÇÕES. AF_10/2025</v>
          </cell>
          <cell r="E3868" t="str">
            <v>M2</v>
          </cell>
          <cell r="F3868">
            <v>579.25</v>
          </cell>
        </row>
        <row r="3869">
          <cell r="A3869" t="str">
            <v>SINAPI 100700</v>
          </cell>
          <cell r="D3869" t="str">
            <v>PORTA DE MADEIRA COMPENSADA LISA PARA PINTURA, 120X210X3,5CM, 2 FOLHAS, INCLUSO ADUELA 2A, ALIZAR 2A E DOBRADIÇAS. AF_10/2025</v>
          </cell>
          <cell r="E3869" t="str">
            <v>UN</v>
          </cell>
          <cell r="F3869">
            <v>918.6</v>
          </cell>
        </row>
        <row r="3870">
          <cell r="A3870" t="str">
            <v>SINAPI 91295</v>
          </cell>
          <cell r="D3870" t="str">
            <v>PORTA DE MADEIRA FRISADA, SEMI-OCA (LEVE OU MÉDIA), 60X210CM, ESPESSURA DE 3CM, INCLUSO DOBRADIÇAS - FORNECIMENTO E INSTALAÇÃO. AF_10/2025</v>
          </cell>
          <cell r="E3870" t="str">
            <v>UN</v>
          </cell>
          <cell r="F3870">
            <v>373</v>
          </cell>
        </row>
        <row r="3871">
          <cell r="A3871" t="str">
            <v>SINAPI 91296</v>
          </cell>
          <cell r="D3871" t="str">
            <v>PORTA DE MADEIRA FRISADA, SEMI-OCA (LEVE OU MÉDIA), 70X210CM, ESPESSURA DE 3CM, INCLUSO DOBRADIÇAS - FORNECIMENTO E INSTALAÇÃO. AF_10/2025</v>
          </cell>
          <cell r="E3871" t="str">
            <v>UN</v>
          </cell>
          <cell r="F3871">
            <v>400.42</v>
          </cell>
        </row>
        <row r="3872">
          <cell r="A3872" t="str">
            <v>SINAPI 91297</v>
          </cell>
          <cell r="D3872" t="str">
            <v>PORTA DE MADEIRA FRISADA, SEMI-OCA (LEVE OU MÉDIA), 80X210CM, ESPESSURA DE 3,5CM, INCLUSO DOBRADIÇAS - FORNECIMENTO E INSTALAÇÃO. AF_10/2025</v>
          </cell>
          <cell r="E3872" t="str">
            <v>UN</v>
          </cell>
          <cell r="F3872">
            <v>440.05</v>
          </cell>
        </row>
        <row r="3873">
          <cell r="A3873" t="str">
            <v>SINAPI 90820</v>
          </cell>
          <cell r="D3873" t="str">
            <v>PORTA DE MADEIRA PARA PINTURA, SEMI-OCA (LEVE OU MÉDIA), 60X210CM, ESPESSURA DE 3,5CM, INCLUSO DOBRADIÇAS - FORNECIMENTO E INSTALAÇÃO. AF_10/2025</v>
          </cell>
          <cell r="E3873" t="str">
            <v>UN</v>
          </cell>
          <cell r="F3873">
            <v>352.09</v>
          </cell>
        </row>
        <row r="3874">
          <cell r="A3874" t="str">
            <v>SINAPI 90821</v>
          </cell>
          <cell r="D3874" t="str">
            <v>PORTA DE MADEIRA PARA PINTURA, SEMI-OCA (LEVE OU MÉDIA), 70X210CM, ESPESSURA DE 3,5CM, INCLUSO DOBRADIÇAS - FORNECIMENTO E INSTALAÇÃO. AF_10/2025</v>
          </cell>
          <cell r="E3874" t="str">
            <v>UN</v>
          </cell>
          <cell r="F3874">
            <v>361.56</v>
          </cell>
        </row>
        <row r="3875">
          <cell r="A3875" t="str">
            <v>SINAPI 90822</v>
          </cell>
          <cell r="D3875" t="str">
            <v>PORTA DE MADEIRA PARA PINTURA, SEMI-OCA (LEVE OU MÉDIA), 80X210CM, ESPESSURA DE 3,5CM, INCLUSO DOBRADIÇAS - FORNECIMENTO E INSTALAÇÃO. AF_10/2025</v>
          </cell>
          <cell r="E3875" t="str">
            <v>UN</v>
          </cell>
          <cell r="F3875">
            <v>388.06</v>
          </cell>
        </row>
        <row r="3876">
          <cell r="A3876" t="str">
            <v>SINAPI 90823</v>
          </cell>
          <cell r="D3876" t="str">
            <v>PORTA DE MADEIRA PARA PINTURA, SEMI-OCA (LEVE OU MÉDIA), 90X210CM, ESPESSURA DE 3,5CM, INCLUSO DOBRADIÇAS - FORNECIMENTO E INSTALAÇÃO. AF_10/2025</v>
          </cell>
          <cell r="E3876" t="str">
            <v>UN</v>
          </cell>
          <cell r="F3876">
            <v>470.56</v>
          </cell>
        </row>
        <row r="3877">
          <cell r="A3877" t="str">
            <v>SINAPI 90824</v>
          </cell>
          <cell r="D3877" t="str">
            <v>PORTA DE MADEIRA PARA PINTURA, SEMI-OCA (PESADA OU SUPERPESADA), 80X210CM, ESPESSURA DE 3,5CM, INCLUSO DOBRADIÇAS - FORNECIMENTO E INSTALAÇÃO. AF_10/2025</v>
          </cell>
          <cell r="E3877" t="str">
            <v>UN</v>
          </cell>
          <cell r="F3877">
            <v>664.57</v>
          </cell>
        </row>
        <row r="3878">
          <cell r="A3878" t="str">
            <v>SINAPI 91009</v>
          </cell>
          <cell r="D3878" t="str">
            <v>PORTA DE MADEIRA PARA VERNIZ, SEMI-OCA (LEVE OU MÉDIA), 60X210CM, ESPESSURA DE 3,5CM, INCLUSO DOBRADIÇAS - FORNECIMENTO E INSTALAÇÃO. AF_10/2025</v>
          </cell>
          <cell r="E3878" t="str">
            <v>UN</v>
          </cell>
          <cell r="F3878">
            <v>363.3</v>
          </cell>
        </row>
        <row r="3879">
          <cell r="A3879" t="str">
            <v>SINAPI 91010</v>
          </cell>
          <cell r="D3879" t="str">
            <v>PORTA DE MADEIRA PARA VERNIZ, SEMI-OCA (LEVE OU MÉDIA), 70X210CM, ESPESSURA DE 3,5CM, INCLUSO DOBRADIÇAS - FORNECIMENTO E INSTALAÇÃO. AF_10/2025</v>
          </cell>
          <cell r="E3879" t="str">
            <v>UN</v>
          </cell>
          <cell r="F3879">
            <v>373.3</v>
          </cell>
        </row>
        <row r="3880">
          <cell r="A3880" t="str">
            <v>SINAPI 91011</v>
          </cell>
          <cell r="D3880" t="str">
            <v>PORTA DE MADEIRA PARA VERNIZ, SEMI-OCA (LEVE OU MÉDIA), 80X210CM, ESPESSURA DE 3,5CM, INCLUSO DOBRADIÇAS - FORNECIMENTO E INSTALAÇÃO. AF_10/2025</v>
          </cell>
          <cell r="E3880" t="str">
            <v>UN</v>
          </cell>
          <cell r="F3880">
            <v>433.58</v>
          </cell>
        </row>
        <row r="3881">
          <cell r="A3881" t="str">
            <v>SINAPI 91012</v>
          </cell>
          <cell r="D3881" t="str">
            <v>PORTA DE MADEIRA PARA VERNIZ, SEMI-OCA (LEVE OU MÉDIA), 90X210CM, ESPESSURA DE 3,5CM, INCLUSO DOBRADIÇAS - FORNECIMENTO E INSTALAÇÃO. AF_10/2025</v>
          </cell>
          <cell r="E3881" t="str">
            <v>UN</v>
          </cell>
          <cell r="F3881">
            <v>480.49</v>
          </cell>
        </row>
        <row r="3882">
          <cell r="A3882" t="str">
            <v>SINAPI 91298</v>
          </cell>
          <cell r="D3882" t="str">
            <v>PORTA DE MADEIRA TIPO VENEZIANA, 80X210CM, ESPESSURA DE 3CM, INCLUSO DOBRADIÇAS - FORNECIMENTO E INSTALAÇÃO. AF_10/2025</v>
          </cell>
          <cell r="E3882" t="str">
            <v>UN</v>
          </cell>
          <cell r="F3882">
            <v>1240.98</v>
          </cell>
        </row>
        <row r="3883">
          <cell r="A3883" t="str">
            <v>SINAPI 90825</v>
          </cell>
          <cell r="D3883" t="str">
            <v>PORTA DE MADEIRA, MACIÇA (PESADA OU SUPERPESADA), 90X210CM, ESPESSURA DE 3,5CM, INCLUSO DOBRADIÇAS - FORNECIMENTO E INSTALAÇÃO. AF_10/2025</v>
          </cell>
          <cell r="E3883" t="str">
            <v>UN</v>
          </cell>
          <cell r="F3883">
            <v>738.1</v>
          </cell>
        </row>
        <row r="3884">
          <cell r="A3884" t="str">
            <v>SINAPI 91299</v>
          </cell>
          <cell r="D3884" t="str">
            <v>PORTA DE MADEIRA, TIPO MEXICANA, MACIÇA (PESADA OU SUPERPESADA), 80X210CM, ESPESSURA DE 3,5CM, INCLUSO DOBRADIÇAS - FORNECIMENTO E INSTALAÇÃO. AF_10/2025</v>
          </cell>
          <cell r="E3884" t="str">
            <v>UN</v>
          </cell>
          <cell r="F3884">
            <v>1747.53</v>
          </cell>
        </row>
        <row r="3885">
          <cell r="A3885" t="str">
            <v>SINAPI 91341</v>
          </cell>
          <cell r="D3885" t="str">
            <v>PORTA EM ALUMÍNIO DE ABRIR TIPO VENEZIANA COM GUARNIÇÃO, FIXAÇÃO COM PARAFUSOS - FORNECIMENTO E INSTALAÇÃO. AF_10/2025</v>
          </cell>
          <cell r="E3885" t="str">
            <v>M2</v>
          </cell>
          <cell r="F3885">
            <v>677.72</v>
          </cell>
        </row>
        <row r="3886">
          <cell r="A3886" t="str">
            <v>SINAPI 94806</v>
          </cell>
          <cell r="D3886" t="str">
            <v>PORTA EM AÇO DE ABRIR PARA VIDRO SEM GUARNIÇÃO, 87X210CM, FIXAÇÃO COM PARAFUSOS, EXCLUSIVE VIDROS - FORNECIMENTO E INSTALAÇÃO. AF_10/2025</v>
          </cell>
          <cell r="E3886" t="str">
            <v>UN</v>
          </cell>
          <cell r="F3886">
            <v>662.07</v>
          </cell>
        </row>
        <row r="3887">
          <cell r="A3887" t="str">
            <v>SINAPI 94807</v>
          </cell>
          <cell r="D3887" t="str">
            <v>PORTA EM AÇO DE ABRIR TIPO VENEZIANA SEM GUARNIÇÃO, 87X210CM, FIXAÇÃO COM PARAFUSOS - FORNECIMENTO E INSTALAÇÃO. AF_10/2025</v>
          </cell>
          <cell r="E3887" t="str">
            <v>UN</v>
          </cell>
          <cell r="F3887">
            <v>606.54999999999995</v>
          </cell>
        </row>
        <row r="3888">
          <cell r="A3888" t="str">
            <v>SINAPI 106142</v>
          </cell>
          <cell r="D3888" t="str">
            <v>PORTA-PRONTA DE MADEIRA, FOLHA LEVE OU MÉDIA, 70X210CM, FIXAÇÃO COM PREENCHIMENTO TOTAL DE ESPUMA EXPANSIVA - FORNECIMENTO E INSTALAÇÃO. AF_10/2025</v>
          </cell>
          <cell r="E3888" t="str">
            <v>UN</v>
          </cell>
          <cell r="F3888">
            <v>852.66</v>
          </cell>
        </row>
        <row r="3889">
          <cell r="A3889" t="str">
            <v>SINAPI 106143</v>
          </cell>
          <cell r="D3889" t="str">
            <v>PORTA-PRONTA DE MADEIRA, FOLHA LEVE OU MÉDIA, 80X210CM, FIXAÇÃO COM PREENCHIMENTO TOTAL DE ESPUMA EXPANSIVA - FORNECIMENTO E INSTALAÇÃO. AF_10/2025</v>
          </cell>
          <cell r="E3889" t="str">
            <v>UN</v>
          </cell>
          <cell r="F3889">
            <v>878.68</v>
          </cell>
        </row>
        <row r="3890">
          <cell r="A3890" t="str">
            <v>SINAPI 106144</v>
          </cell>
          <cell r="D3890" t="str">
            <v>PORTA-PRONTA DE MADEIRA, FOLHA PESADA OU SUPERPESADA, 80X210CM, FIXAÇÃO COM PREENCHIMENTO TOTAL DE ESPUMA EXPANSIVA - FORNECIMENTO E INSTALAÇÃO. AF_10/2025</v>
          </cell>
          <cell r="E3890" t="str">
            <v>UN</v>
          </cell>
          <cell r="F3890">
            <v>1032.45</v>
          </cell>
        </row>
        <row r="3891">
          <cell r="A3891" t="str">
            <v>SINAPI 100703</v>
          </cell>
          <cell r="D3891" t="str">
            <v>PUXADOR CENTRAL PARA ESQUADRIA DE MADEIRA. AF_10/2025</v>
          </cell>
          <cell r="E3891" t="str">
            <v>UN</v>
          </cell>
          <cell r="F3891">
            <v>35.28</v>
          </cell>
        </row>
        <row r="3892">
          <cell r="A3892" t="str">
            <v>SINAPI 106147</v>
          </cell>
          <cell r="D3892" t="str">
            <v>RECOLOCACAO DE FOLHAS DE PORTA DE MADEIRA PESADA OU SUPER PESADA DE 90 CM DE LARGURA, CONSIDERANDO REAPROVEITAMENTO DO MATERIAL. AF_10/2025</v>
          </cell>
          <cell r="E3892" t="str">
            <v>UN</v>
          </cell>
          <cell r="F3892">
            <v>125.47</v>
          </cell>
        </row>
        <row r="3893">
          <cell r="A3893" t="str">
            <v>SINAPI 100695</v>
          </cell>
          <cell r="D3893" t="str">
            <v>RECOLOCAÇÃO DE FOLHAS DE PORTA DE MADEIRA LEVE OU MÉDIA DE 60CM DE LARGURA, CONSIDERANDO REAPROVEITAMENTO DO MATERIAL. AF_10/2025</v>
          </cell>
          <cell r="E3893" t="str">
            <v>UN</v>
          </cell>
          <cell r="F3893">
            <v>89.79</v>
          </cell>
        </row>
        <row r="3894">
          <cell r="A3894" t="str">
            <v>SINAPI 100696</v>
          </cell>
          <cell r="D3894" t="str">
            <v>RECOLOCAÇÃO DE FOLHAS DE PORTA DE MADEIRA LEVE OU MÉDIA DE 70CM DE LARGURA, CONSIDERANDO REAPROVEITAMENTO DO MATERIAL. AF_10/2025</v>
          </cell>
          <cell r="E3894" t="str">
            <v>UN</v>
          </cell>
          <cell r="F3894">
            <v>99.57</v>
          </cell>
        </row>
        <row r="3895">
          <cell r="A3895" t="str">
            <v>SINAPI 100697</v>
          </cell>
          <cell r="D3895" t="str">
            <v>RECOLOCAÇÃO DE FOLHAS DE PORTA DE MADEIRA LEVE OU MÉDIA DE 80CM DE LARGURA, CONSIDERANDO REAPROVEITAMENTO DO MATERIAL. AF_10/2025</v>
          </cell>
          <cell r="E3895" t="str">
            <v>UN</v>
          </cell>
          <cell r="F3895">
            <v>109.36</v>
          </cell>
        </row>
        <row r="3896">
          <cell r="A3896" t="str">
            <v>SINAPI 100698</v>
          </cell>
          <cell r="D3896" t="str">
            <v>RECOLOCAÇÃO DE FOLHAS DE PORTA DE MADEIRA LEVE OU MÉDIA DE 90CM DE LARGURA, CONSIDERANDO REAPROVEITAMENTO DO MATERIAL. AF_10/2025</v>
          </cell>
          <cell r="E3896" t="str">
            <v>UN</v>
          </cell>
          <cell r="F3896">
            <v>119.13</v>
          </cell>
        </row>
        <row r="3897">
          <cell r="A3897" t="str">
            <v>SINAPI 100699</v>
          </cell>
          <cell r="D3897" t="str">
            <v>RECOLOCAÇÃO DE FOLHAS DE PORTA DE MADEIRA PESADA OU SUPERPESADA DE 80CM DE LARGURA, CONSIDERANDO REAPROVEITAMENTO DO MATERIAL. AF_10/2025</v>
          </cell>
          <cell r="E3897" t="str">
            <v>UN</v>
          </cell>
          <cell r="F3897">
            <v>144.07</v>
          </cell>
        </row>
        <row r="3898">
          <cell r="A3898" t="str">
            <v>SINAPI 100705</v>
          </cell>
          <cell r="D3898" t="str">
            <v>TARJETA TIPO LIVRE/OCUPADO PARA PORTA DE BANHEIRO. AF_10/2025</v>
          </cell>
          <cell r="E3898" t="str">
            <v>UN</v>
          </cell>
          <cell r="F3898">
            <v>79.260000000000005</v>
          </cell>
        </row>
        <row r="3899">
          <cell r="A3899" t="str">
            <v>SINAPI 101173</v>
          </cell>
          <cell r="D3899" t="str">
            <v>ESTACA BROCA DE CONCRETO, DIÂMETRO DE 20CM, ESCAVAÇÃO MANUAL COM TRADO CONCHA, COM ARMADURA DE ARRANQUE. AF_05/2020</v>
          </cell>
          <cell r="E3899" t="str">
            <v>M</v>
          </cell>
          <cell r="F3899">
            <v>64.62</v>
          </cell>
        </row>
        <row r="3900">
          <cell r="A3900" t="str">
            <v>SINAPI 101174</v>
          </cell>
          <cell r="D3900" t="str">
            <v>ESTACA BROCA DE CONCRETO, DIÂMETRO DE 25CM, ESCAVAÇÃO MANUAL COM TRADO CONCHA, COM ARMADURA DE ARRANQUE. AF_05/2020</v>
          </cell>
          <cell r="E3900" t="str">
            <v>M</v>
          </cell>
          <cell r="F3900">
            <v>91.6</v>
          </cell>
        </row>
        <row r="3901">
          <cell r="A3901" t="str">
            <v>SINAPI 101175</v>
          </cell>
          <cell r="D3901" t="str">
            <v>ESTACA BROCA DE CONCRETO, DIÂMETRO DE 30CM, ESCAVAÇÃO MANUAL COM TRADO CONCHA, COM ARMADURA DE ARRANQUE. AF_05/2020</v>
          </cell>
          <cell r="E3901" t="str">
            <v>M</v>
          </cell>
          <cell r="F3901">
            <v>125.23</v>
          </cell>
        </row>
        <row r="3902">
          <cell r="A3902" t="str">
            <v>SINAPI 101176</v>
          </cell>
          <cell r="D3902" t="str">
            <v>ESTACA BROCA DE CONCRETO, DIÂMETRO DE 30CM, ESCAVAÇÃO MANUAL COM TRADO CONCHA, INTEIRAMENTE ARMADA. AF_05/2020</v>
          </cell>
          <cell r="E3902" t="str">
            <v>M</v>
          </cell>
          <cell r="F3902">
            <v>152.54</v>
          </cell>
        </row>
        <row r="3903">
          <cell r="A3903" t="str">
            <v>SINAPI 101183</v>
          </cell>
          <cell r="D3903" t="str">
            <v>ESTACA CIRCULAR ESCAVADA COM FLUIDO ESTABILIZANTE (ESTACÃO), DIÂMETRO DE 110CM (EXCLUSIVE MOBILIZAÇÃO E DESMOBILIZAÇÃO). AF_05/2020</v>
          </cell>
          <cell r="E3903" t="str">
            <v>M</v>
          </cell>
          <cell r="F3903">
            <v>0</v>
          </cell>
        </row>
        <row r="3904">
          <cell r="A3904" t="str">
            <v>SINAPI 101184</v>
          </cell>
          <cell r="D3904" t="str">
            <v>ESTACA CIRCULAR ESCAVADA COM FLUIDO ESTABILIZANTE (ESTACÃO), DIÂMETRO DE 140CM (EXCLUSIVE MOBILIZAÇÃO E DESMOBILIZAÇÃO). AF_05/2020</v>
          </cell>
          <cell r="E3904" t="str">
            <v>M</v>
          </cell>
          <cell r="F3904">
            <v>0</v>
          </cell>
        </row>
        <row r="3905">
          <cell r="A3905" t="str">
            <v>SINAPI 101182</v>
          </cell>
          <cell r="D3905" t="str">
            <v>ESTACA CIRCULAR ESCAVADA COM FLUIDO ESTABILIZANTE (ESTACÃO), DIÂMETRO DE 80CM (EXCLUSIVE MOBILIZAÇÃO E DESMOBILIZAÇÃO). AF_05/2020</v>
          </cell>
          <cell r="E3905" t="str">
            <v>M</v>
          </cell>
          <cell r="F3905">
            <v>0</v>
          </cell>
        </row>
        <row r="3906">
          <cell r="A3906" t="str">
            <v>SINAPI 101185</v>
          </cell>
          <cell r="D3906" t="str">
            <v>ESTACA RETANGULAR ESCAVADA COM FLUIDO ESTABILIZANTE (BARRETE), 40 X 250CM (EXCLUSIVE MOBILIZAÇÃO E DESMOBILIZAÇÃO). AF_05/2020</v>
          </cell>
          <cell r="E3906" t="str">
            <v>M</v>
          </cell>
          <cell r="F3906">
            <v>0</v>
          </cell>
        </row>
        <row r="3907">
          <cell r="A3907" t="str">
            <v>SINAPI 101186</v>
          </cell>
          <cell r="D3907" t="str">
            <v>ESTACA RETANGULAR ESCAVADA COM FLUIDO ESTABILIZANTE (BARRETE), 60 X 250CM (EXCLUSIVE MOBILIZAÇÃO E DESMOBILIZAÇÃO). AF_05/2020</v>
          </cell>
          <cell r="E3907" t="str">
            <v>M</v>
          </cell>
          <cell r="F3907">
            <v>0</v>
          </cell>
        </row>
        <row r="3908">
          <cell r="A3908" t="str">
            <v>SINAPI 101187</v>
          </cell>
          <cell r="D3908" t="str">
            <v>ESTACA RETANGULAR ESCAVADA COM FLUIDO ESTABILIZANTE (BARRETE), 80 X 250CM (EXCLUSIVE MOBILIZAÇÃO E DESMOBILIZAÇÃO). AF_05/2020</v>
          </cell>
          <cell r="E3908" t="str">
            <v>M</v>
          </cell>
          <cell r="F3908">
            <v>0</v>
          </cell>
        </row>
        <row r="3909">
          <cell r="A3909" t="str">
            <v>SINAPI 101177</v>
          </cell>
          <cell r="D3909" t="str">
            <v>ESTACA STRAUSS, DIÂMETRO DE 25CM, COM ARMADURA DE ARRANQUE (EXCLUSIVE MOBILIZAÇÃO E DESMOBILIZAÇÃO). AF_05/2020</v>
          </cell>
          <cell r="E3909" t="str">
            <v>M</v>
          </cell>
          <cell r="F3909">
            <v>0</v>
          </cell>
        </row>
        <row r="3910">
          <cell r="A3910" t="str">
            <v>SINAPI 101178</v>
          </cell>
          <cell r="D3910" t="str">
            <v>ESTACA STRAUSS, DIÂMETRO DE 32CM, COM ARMADURA DE ARRANQUE (EXCLUSIVE MOBILIZAÇÃO E DESMOBILIZAÇÃO). AF_05/2020</v>
          </cell>
          <cell r="E3910" t="str">
            <v>M</v>
          </cell>
          <cell r="F3910">
            <v>0</v>
          </cell>
        </row>
        <row r="3911">
          <cell r="A3911" t="str">
            <v>SINAPI 101180</v>
          </cell>
          <cell r="D3911" t="str">
            <v>ESTACA STRAUSS, DIÂMETRO DE 32CM, INTEIRAMENTE ARMADA (EXCLUSIVE MOBILIZAÇÃO E DESMOBILIZAÇÃO). AF_05/2020</v>
          </cell>
          <cell r="E3911" t="str">
            <v>M</v>
          </cell>
          <cell r="F3911">
            <v>0</v>
          </cell>
        </row>
        <row r="3912">
          <cell r="A3912" t="str">
            <v>SINAPI 101179</v>
          </cell>
          <cell r="D3912" t="str">
            <v>ESTACA STRAUSS, DIÂMETRO DE 38CM, COM ARMADURA DE ARRANQUE (EXCLUSIVE MOBILIZAÇÃO E DESMOBILIZAÇÃO). AF_05/2020</v>
          </cell>
          <cell r="E3912" t="str">
            <v>M</v>
          </cell>
          <cell r="F3912">
            <v>0</v>
          </cell>
        </row>
        <row r="3913">
          <cell r="A3913" t="str">
            <v>SINAPI 101181</v>
          </cell>
          <cell r="D3913" t="str">
            <v>ESTACA STRAUSS, DIÂMETRO DE 38CM, INTEIRAMENTE ARMADA (EXCLUSIVE MOBILIZAÇÃO E DESMOBILIZAÇÃO). AF_05/2020</v>
          </cell>
          <cell r="E3913" t="str">
            <v>M</v>
          </cell>
          <cell r="F3913">
            <v>0</v>
          </cell>
        </row>
        <row r="3914">
          <cell r="A3914" t="str">
            <v>SINAPI 100899</v>
          </cell>
          <cell r="D3914" t="str">
            <v>ESTACA ESCAVADA MECANICAMENTE, SEM FLUIDO ESTABILIZANTE, COM 25CM DE DIÂMETRO, CONCRETO LANÇADO MANUALMENTE (EXCLUSIVE MOBILIZAÇÃO E DESMOBILIZAÇÃO). AF_01/2020</v>
          </cell>
          <cell r="E3914" t="str">
            <v>M</v>
          </cell>
          <cell r="F3914">
            <v>87.07</v>
          </cell>
        </row>
        <row r="3915">
          <cell r="A3915" t="str">
            <v>SINAPI 100896</v>
          </cell>
          <cell r="D3915" t="str">
            <v>ESTACA ESCAVADA MECANICAMENTE, SEM FLUIDO ESTABILIZANTE, COM 25CM DE DIÂMETRO, CONCRETO LANÇADO POR CAMINHÃO BETONEIRA (EXCLUSIVE MOBILIZAÇÃO E DESMOBILIZAÇÃO). AF_01/2020</v>
          </cell>
          <cell r="E3915" t="str">
            <v>M</v>
          </cell>
          <cell r="F3915">
            <v>61.77</v>
          </cell>
        </row>
        <row r="3916">
          <cell r="A3916" t="str">
            <v>SINAPI 100897</v>
          </cell>
          <cell r="D3916" t="str">
            <v>ESTACA ESCAVADA MECANICAMENTE, SEM FLUIDO ESTABILIZANTE, COM 40CM DE DIÂMETRO, CONCRETO LANÇADO POR CAMINHÃO BETONEIRA (EXCLUSIVE MOBILIZAÇÃO E DESMOBILIZAÇÃO). AF_01/2020</v>
          </cell>
          <cell r="E3916" t="str">
            <v>M</v>
          </cell>
          <cell r="F3916">
            <v>121.28</v>
          </cell>
        </row>
        <row r="3917">
          <cell r="A3917" t="str">
            <v>SINAPI 100900</v>
          </cell>
          <cell r="D3917" t="str">
            <v>ESTACA ESCAVADA MECANICAMENTE, SEM FLUIDO ESTABILIZANTE, COM 60CM DE DIÂMETRO, CONCRETO LANÇADO POR BOMBA LANÇA (EXCLUSIVE BOMBEAMENTO, MOBILIZAÇÃO E DESMOBILIZAÇÃO). AF_01/2020</v>
          </cell>
          <cell r="E3917" t="str">
            <v>M</v>
          </cell>
          <cell r="F3917">
            <v>270.74</v>
          </cell>
        </row>
        <row r="3918">
          <cell r="A3918" t="str">
            <v>SINAPI 100898</v>
          </cell>
          <cell r="D3918" t="str">
            <v>ESTACA ESCAVADA MECANICAMENTE, SEM FLUIDO ESTABILIZANTE, COM 60CM DE DIÂMETRO, CONCRETO LANÇADO POR CAMINHÃO BETONEIRA (EXCLUSIVE MOBILIZAÇÃO E DESMOBILIZAÇÃO). AF_01/2020</v>
          </cell>
          <cell r="E3918" t="str">
            <v>M</v>
          </cell>
          <cell r="F3918">
            <v>235.01</v>
          </cell>
        </row>
        <row r="3919">
          <cell r="A3919" t="str">
            <v>SINAPI 100892</v>
          </cell>
          <cell r="D3919" t="str">
            <v>ESTACA METÁLICA PARA CONTENÇÃO, UTILIZANDO PERFIL LAMINADO W250X32,7 (EXCLUSIVE MOBILIZAÇÃO E DESMOBILIZAÇÃO). AF_01/2020</v>
          </cell>
          <cell r="E3919" t="str">
            <v>KG</v>
          </cell>
          <cell r="F3919">
            <v>12.54</v>
          </cell>
        </row>
        <row r="3920">
          <cell r="A3920" t="str">
            <v>SINAPI 100893</v>
          </cell>
          <cell r="D3920" t="str">
            <v>ESTACA METÁLICA PARA CONTENÇÃO, UTILIZANDO PERFIL LAMINADO W250X38,5 (EXCLUSIVE MOBILIZAÇÃO E DESMOBILIZAÇÃO). AF_01/2020</v>
          </cell>
          <cell r="E3920" t="str">
            <v>KG</v>
          </cell>
          <cell r="F3920">
            <v>12.36</v>
          </cell>
        </row>
        <row r="3921">
          <cell r="A3921" t="str">
            <v>SINAPI 100894</v>
          </cell>
          <cell r="D3921" t="str">
            <v>ESTACA METÁLICA PARA CONTENÇÃO, UTILIZANDO PERFIL LAMINADO W250X44,8 (EXCLUSIVE MOBILIZAÇÃO E DESMOBILIZAÇÃO). AF_01/2020</v>
          </cell>
          <cell r="E3921" t="str">
            <v>KG</v>
          </cell>
          <cell r="F3921">
            <v>12.25</v>
          </cell>
        </row>
        <row r="3922">
          <cell r="A3922" t="str">
            <v>SINAPI 100889</v>
          </cell>
          <cell r="D3922" t="str">
            <v>ESTACA METÁLICA PARA FUNDAÇÃO, UTILIZANDO PERFIL LAMINADO HP250X62 (EXCLUSIVE MOBILIZAÇÃO E DESMOBILIZAÇÃO). AF_01/2020</v>
          </cell>
          <cell r="E3922" t="str">
            <v>KG</v>
          </cell>
          <cell r="F3922">
            <v>12.05</v>
          </cell>
        </row>
        <row r="3923">
          <cell r="A3923" t="str">
            <v>SINAPI 100891</v>
          </cell>
          <cell r="D3923" t="str">
            <v>ESTACA METÁLICA PARA FUNDAÇÃO, UTILIZANDO PERFIL LAMINADO HP310X125 (EXCLUSIVE MOBILIZAÇÃO E DESMOBILIZAÇÃO). AF_01/2020</v>
          </cell>
          <cell r="E3923" t="str">
            <v>KG</v>
          </cell>
          <cell r="F3923">
            <v>0</v>
          </cell>
        </row>
        <row r="3924">
          <cell r="A3924" t="str">
            <v>SINAPI 100890</v>
          </cell>
          <cell r="D3924" t="str">
            <v>ESTACA METÁLICA PARA FUNDAÇÃO, UTILIZANDO PERFIL LAMINADO HP310X79 (EXCLUSIVE MOBILIZAÇÃO E DESMOBILIZAÇÃO). AF_01/2020</v>
          </cell>
          <cell r="E3924" t="str">
            <v>KG</v>
          </cell>
          <cell r="F3924">
            <v>11.86</v>
          </cell>
        </row>
        <row r="3925">
          <cell r="A3925" t="str">
            <v>SINAPI 100658</v>
          </cell>
          <cell r="D3925" t="str">
            <v>ESTACA PRÉ-MOLDADA DE CONCRETO CENTRIFUGADO, SEÇÃO CIRCULAR, CAPACIDADE DE 100 TONELADAS, INCLUSO EMENDA (EXCLUSIVE MOBILIZAÇÃO E DESMOBILIZAÇÃO). AF_12/2019</v>
          </cell>
          <cell r="E3925" t="str">
            <v>M</v>
          </cell>
          <cell r="F3925">
            <v>371.36</v>
          </cell>
        </row>
        <row r="3926">
          <cell r="A3926" t="str">
            <v>SINAPI 100657</v>
          </cell>
          <cell r="D3926" t="str">
            <v>ESTACA PRÉ-MOLDADA DE CONCRETO SEÇÃO QUADRADA, CAPACIDADE DE 50 TONELADAS, INCLUSO EMENDA (EXCLUSIVE MOBILIZAÇÃO E DESMOBILIZAÇÃO). AF_12/2019</v>
          </cell>
          <cell r="E3926" t="str">
            <v>M</v>
          </cell>
          <cell r="F3926">
            <v>160.97</v>
          </cell>
        </row>
        <row r="3927">
          <cell r="A3927" t="str">
            <v>SINAPI 100656</v>
          </cell>
          <cell r="D3927" t="str">
            <v>ESTACA PRÉ-MOLDADA DE CONCRETO, SEÇÃO QUADRADA, CAPACIDADE DE 25 TONELADAS, INCLUSO EMENDA (EXCLUSIVE MOBILIZAÇÃO E DESMOBILIZAÇÃO). AF_12/2019</v>
          </cell>
          <cell r="E3927" t="str">
            <v>M</v>
          </cell>
          <cell r="F3927">
            <v>124.39</v>
          </cell>
        </row>
        <row r="3928">
          <cell r="A3928" t="str">
            <v>SINAPI 102649</v>
          </cell>
          <cell r="D3928" t="str">
            <v>ESTACA RAIZ, DIÂMETRO DE 20 CM, PERFURADA EM ROCHA (EXCLUSIVE MOBILIZAÇÃO E DESMOBILIZAÇÃO). AF_03/2020</v>
          </cell>
          <cell r="E3928" t="str">
            <v>M</v>
          </cell>
          <cell r="F3928">
            <v>382.56</v>
          </cell>
        </row>
        <row r="3929">
          <cell r="A3929" t="str">
            <v>SINAPI 102645</v>
          </cell>
          <cell r="D3929" t="str">
            <v>ESTACA RAIZ, DIÂMETRO DE 20 CM, SEM PRESENÇA DE ROCHA (EXCLUSIVE MOBILIZAÇÃO E DESMOBILIZAÇÃO). AF_03/2020</v>
          </cell>
          <cell r="E3929" t="str">
            <v>M</v>
          </cell>
          <cell r="F3929">
            <v>263.45999999999998</v>
          </cell>
        </row>
        <row r="3930">
          <cell r="A3930" t="str">
            <v>SINAPI 102650</v>
          </cell>
          <cell r="D3930" t="str">
            <v>ESTACA RAIZ, DIÂMETRO DE 31 CM, PERFURADA EM ROCHA (EXCLUSIVE MOBILIZAÇÃO E DESMOBILIZAÇÃO). AF_03/2020</v>
          </cell>
          <cell r="E3930" t="str">
            <v>M</v>
          </cell>
          <cell r="F3930">
            <v>544.33000000000004</v>
          </cell>
        </row>
        <row r="3931">
          <cell r="A3931" t="str">
            <v>SINAPI 102646</v>
          </cell>
          <cell r="D3931" t="str">
            <v>ESTACA RAIZ, DIÂMETRO DE 31 CM, SEM PRESENÇA DE ROCHA (EXCLUSIVE MOBILIZAÇÃO E DESMOBILIZAÇÃO). AF_03/2020</v>
          </cell>
          <cell r="E3931" t="str">
            <v>M</v>
          </cell>
          <cell r="F3931">
            <v>395.37</v>
          </cell>
        </row>
        <row r="3932">
          <cell r="A3932" t="str">
            <v>SINAPI 102651</v>
          </cell>
          <cell r="D3932" t="str">
            <v>ESTACA RAIZ, DIÂMETRO DE 40 CM, PERFURADA EM ROCHA (EXCLUSIVE MOBILIZAÇÃO E DESMOBILIZAÇÃO). AF_03/2020</v>
          </cell>
          <cell r="E3932" t="str">
            <v>M</v>
          </cell>
          <cell r="F3932">
            <v>703.47</v>
          </cell>
        </row>
        <row r="3933">
          <cell r="A3933" t="str">
            <v>SINAPI 102647</v>
          </cell>
          <cell r="D3933" t="str">
            <v>ESTACA RAIZ, DIÂMETRO DE 40 CM, SEM PRESENÇA DE ROCHA (EXCLUSIVE MOBILIZAÇÃO E DESMOBILIZAÇÃO). AF_03/2020</v>
          </cell>
          <cell r="E3933" t="str">
            <v>M</v>
          </cell>
          <cell r="F3933">
            <v>516.14</v>
          </cell>
        </row>
        <row r="3934">
          <cell r="A3934" t="str">
            <v>SINAPI 102652</v>
          </cell>
          <cell r="D3934" t="str">
            <v>ESTACA RAIZ, DIÂMETRO DE 45 CM, PERFURADA EM ROCHA (EXCLUSIVE MOBILIZAÇÃO E DESMOBILIZAÇÃO). AF_03/2020</v>
          </cell>
          <cell r="E3934" t="str">
            <v>M</v>
          </cell>
          <cell r="F3934">
            <v>902</v>
          </cell>
        </row>
        <row r="3935">
          <cell r="A3935" t="str">
            <v>SINAPI 102648</v>
          </cell>
          <cell r="D3935" t="str">
            <v>ESTACA RAIZ, DIÂMETRO DE 45 CM, SEM PRESENÇA DE ROCHA (EXCLUSIVE MOBILIZAÇÃO E DESMOBILIZAÇÃO). AF_03/2020</v>
          </cell>
          <cell r="E3935" t="str">
            <v>M</v>
          </cell>
          <cell r="F3935">
            <v>682.4</v>
          </cell>
        </row>
        <row r="3936">
          <cell r="A3936" t="str">
            <v>SINAPI 100651</v>
          </cell>
          <cell r="D3936" t="str">
            <v>ESTACA HÉLICE CONTÍNUA, DIÂMETRO DE 30 CM, INCLUSO CONCRETO FCK=30MPA E ARMADURA MÍNIMA (EXCLUSIVE BOMBEAMENTO, MOBILIZAÇÃO E DESMOBILIZAÇÃO). AF_12/2019</v>
          </cell>
          <cell r="E3936" t="str">
            <v>M</v>
          </cell>
          <cell r="F3936">
            <v>144.13999999999999</v>
          </cell>
        </row>
        <row r="3937">
          <cell r="A3937" t="str">
            <v>SINAPI 100652</v>
          </cell>
          <cell r="D3937" t="str">
            <v>ESTACA HÉLICE CONTÍNUA, DIÂMETRO DE 50 CM, INCLUSO CONCRETO FCK=30MPA E ARMADURA MÍNIMA (EXCLUSIVE BOMBEAMENTO, MOBILIZAÇÃO E DESMOBILIZAÇÃO). AF_12/2019</v>
          </cell>
          <cell r="E3937" t="str">
            <v>M</v>
          </cell>
          <cell r="F3937">
            <v>273.77</v>
          </cell>
        </row>
        <row r="3938">
          <cell r="A3938" t="str">
            <v>SINAPI 100653</v>
          </cell>
          <cell r="D3938" t="str">
            <v>ESTACA HÉLICE CONTÍNUA, DIÂMETRO DE 70 CM, INCLUSO CONCRETO FCK=30MPA E ARMADURA MÍNIMA (EXCLUSIVE BOMBEAMENTO, MOBILIZAÇÃO E DESMOBILIZAÇÃO). AF_12/2019</v>
          </cell>
          <cell r="E3938" t="str">
            <v>M</v>
          </cell>
          <cell r="F3938">
            <v>453.04</v>
          </cell>
        </row>
        <row r="3939">
          <cell r="A3939" t="str">
            <v>SINAPI 100654</v>
          </cell>
          <cell r="D3939" t="str">
            <v>ESTACA HÉLICE CONTÍNUA, DIÂMETRO DE 80 CM, INCLUSO CONCRETO FCK=30MPA E ARMADURA MÍNIMA (EXCLUSIVE BOMBEAMENTO, MOBILIZAÇÃO E DESMOBILIZAÇÃO). AF_12/2019</v>
          </cell>
          <cell r="E3939" t="str">
            <v>M</v>
          </cell>
          <cell r="F3939">
            <v>601.9</v>
          </cell>
        </row>
        <row r="3940">
          <cell r="A3940" t="str">
            <v>SINAPI 100655</v>
          </cell>
          <cell r="D3940" t="str">
            <v>ESTACA HÉLICE CONTÍNUA, DIÂMETRO DE 90 CM, INCLUSO CONCRETO FCK=30MPA E ARMADURA MÍNIMA (EXCLUSIVE BOMBEAMENTO, MOBILIZAÇÃO E DESMOBILIZAÇÃO). AF_12/2019</v>
          </cell>
          <cell r="E3940" t="str">
            <v>M</v>
          </cell>
          <cell r="F3940">
            <v>698.21</v>
          </cell>
        </row>
        <row r="3941">
          <cell r="A3941" t="str">
            <v>SINAPI 100364</v>
          </cell>
          <cell r="D3941" t="str">
            <v>FABRICAÇÃO E INSTALAÇÃO DE MEIA TESOURA DE MADEIRA NÃO APARELHADA, COM VÃO DE 10 M, PARA TELHA CERÂMICA OU DE CONCRETO, INCLUSO IÇAMENTO. AF_10/2025</v>
          </cell>
          <cell r="E3941" t="str">
            <v>UN</v>
          </cell>
          <cell r="F3941">
            <v>3883.99</v>
          </cell>
        </row>
        <row r="3942">
          <cell r="A3942" t="str">
            <v>SINAPI 100374</v>
          </cell>
          <cell r="D3942" t="str">
            <v>FABRICAÇÃO E INSTALAÇÃO DE MEIA TESOURA DE MADEIRA NÃO APARELHADA, COM VÃO DE 10 M, PARA TELHA ONDULADA DE FIBROCIMENTO, ALUMÍNIO, PLÁSTICA OU TERMOACÚSTICA, INCLUSO IÇAMENTO. AF_10/2025</v>
          </cell>
          <cell r="E3942" t="str">
            <v>UN</v>
          </cell>
          <cell r="F3942">
            <v>3591.98</v>
          </cell>
        </row>
        <row r="3943">
          <cell r="A3943" t="str">
            <v>SINAPI 100365</v>
          </cell>
          <cell r="D3943" t="str">
            <v>FABRICAÇÃO E INSTALAÇÃO DE MEIA TESOURA DE MADEIRA NÃO APARELHADA, COM VÃO DE 11 M, PARA TELHA CERÂMICA OU DE CONCRETO, INCLUSO IÇAMENTO. AF_10/2025</v>
          </cell>
          <cell r="E3943" t="str">
            <v>UN</v>
          </cell>
          <cell r="F3943">
            <v>4488.62</v>
          </cell>
        </row>
        <row r="3944">
          <cell r="A3944" t="str">
            <v>SINAPI 100375</v>
          </cell>
          <cell r="D3944" t="str">
            <v>FABRICAÇÃO E INSTALAÇÃO DE MEIA TESOURA DE MADEIRA NÃO APARELHADA, COM VÃO DE 11 M, PARA TELHA ONDULADA DE FIBROCIMENTO, ALUMÍNIO, PLÁSTICA OU TERMOACÚSTICA, INCLUSO IÇAMENTO. AF_10/2025</v>
          </cell>
          <cell r="E3944" t="str">
            <v>UN</v>
          </cell>
          <cell r="F3944">
            <v>4062.47</v>
          </cell>
        </row>
        <row r="3945">
          <cell r="A3945" t="str">
            <v>SINAPI 100366</v>
          </cell>
          <cell r="D3945" t="str">
            <v>FABRICAÇÃO E INSTALAÇÃO DE MEIA TESOURA DE MADEIRA NÃO APARELHADA, COM VÃO DE 12 M, PARA TELHA CERÂMICA OU DE CONCRETO, INCLUSO IÇAMENTO. AF_10/2025</v>
          </cell>
          <cell r="E3945" t="str">
            <v>UN</v>
          </cell>
          <cell r="F3945">
            <v>4811.82</v>
          </cell>
        </row>
        <row r="3946">
          <cell r="A3946" t="str">
            <v>SINAPI 100376</v>
          </cell>
          <cell r="D3946" t="str">
            <v>FABRICAÇÃO E INSTALAÇÃO DE MEIA TESOURA DE MADEIRA NÃO APARELHADA, COM VÃO DE 12 M, PARA TELHA ONDULADA DE FIBROCIMENTO, ALUMÍNIO, PLÁSTICA OU TERMOACÚSTICA, INCLUSO IÇAMENTO. AF_10/2025</v>
          </cell>
          <cell r="E3946" t="str">
            <v>UN</v>
          </cell>
          <cell r="F3946">
            <v>4190.9399999999996</v>
          </cell>
        </row>
        <row r="3947">
          <cell r="A3947" t="str">
            <v>SINAPI 100357</v>
          </cell>
          <cell r="D3947" t="str">
            <v>FABRICAÇÃO E INSTALAÇÃO DE MEIA TESOURA DE MADEIRA NÃO APARELHADA, COM VÃO DE 3 M, PARA TELHA CERÂMICA OU DE CONCRETO, INCLUSO IÇAMENTO. AF_10/2025</v>
          </cell>
          <cell r="E3947" t="str">
            <v>UN</v>
          </cell>
          <cell r="F3947">
            <v>1323.68</v>
          </cell>
        </row>
        <row r="3948">
          <cell r="A3948" t="str">
            <v>SINAPI 100367</v>
          </cell>
          <cell r="D3948" t="str">
            <v>FABRICAÇÃO E INSTALAÇÃO DE MEIA TESOURA DE MADEIRA NÃO APARELHADA, COM VÃO DE 3 M, PARA TELHA ONDULADA DE FIBROCIMENTO, ALUMÍNIO, PLÁSTICA OU TERMOACÚSTICA, INCLUSO IÇAMENTO. AF_10/2025</v>
          </cell>
          <cell r="E3948" t="str">
            <v>UN</v>
          </cell>
          <cell r="F3948">
            <v>1282.44</v>
          </cell>
        </row>
        <row r="3949">
          <cell r="A3949" t="str">
            <v>SINAPI 100358</v>
          </cell>
          <cell r="D3949" t="str">
            <v>FABRICAÇÃO E INSTALAÇÃO DE MEIA TESOURA DE MADEIRA NÃO APARELHADA, COM VÃO DE 4 M, PARA TELHA CERÂMICA OU DE CONCRETO, INCLUSO IÇAMENTO. AF_10/2025</v>
          </cell>
          <cell r="E3949" t="str">
            <v>UN</v>
          </cell>
          <cell r="F3949">
            <v>1811.19</v>
          </cell>
        </row>
        <row r="3950">
          <cell r="A3950" t="str">
            <v>SINAPI 100368</v>
          </cell>
          <cell r="D3950" t="str">
            <v>FABRICAÇÃO E INSTALAÇÃO DE MEIA TESOURA DE MADEIRA NÃO APARELHADA, COM VÃO DE 4 M, PARA TELHA ONDULADA DE FIBROCIMENTO, ALUMÍNIO, PLÁSTICA OU TERMOACÚSTICA, INCLUSO IÇAMENTO. AF_10/2025</v>
          </cell>
          <cell r="E3950" t="str">
            <v>UN</v>
          </cell>
          <cell r="F3950">
            <v>1760.06</v>
          </cell>
        </row>
        <row r="3951">
          <cell r="A3951" t="str">
            <v>SINAPI 100359</v>
          </cell>
          <cell r="D3951" t="str">
            <v>FABRICAÇÃO E INSTALAÇÃO DE MEIA TESOURA DE MADEIRA NÃO APARELHADA, COM VÃO DE 5 M, PARA TELHA CERÂMICA OU DE CONCRETO, INCLUSO IÇAMENTO. AF_10/2025</v>
          </cell>
          <cell r="E3951" t="str">
            <v>UN</v>
          </cell>
          <cell r="F3951">
            <v>1911.19</v>
          </cell>
        </row>
        <row r="3952">
          <cell r="A3952" t="str">
            <v>SINAPI 100369</v>
          </cell>
          <cell r="D3952" t="str">
            <v>FABRICAÇÃO E INSTALAÇÃO DE MEIA TESOURA DE MADEIRA NÃO APARELHADA, COM VÃO DE 5 M, PARA TELHA ONDULADA DE FIBROCIMENTO, ALUMÍNIO, PLÁSTICA OU TERMOACÚSTICA, INCLUSO IÇAMENTO. AF_10/2025</v>
          </cell>
          <cell r="E3952" t="str">
            <v>UN</v>
          </cell>
          <cell r="F3952">
            <v>1859.18</v>
          </cell>
        </row>
        <row r="3953">
          <cell r="A3953" t="str">
            <v>SINAPI 100360</v>
          </cell>
          <cell r="D3953" t="str">
            <v>FABRICAÇÃO E INSTALAÇÃO DE MEIA TESOURA DE MADEIRA NÃO APARELHADA, COM VÃO DE 6 M, PARA TELHA CERÂMICA OU DE CONCRETO, INCLUSO IÇAMENTO. AF_10/2025</v>
          </cell>
          <cell r="E3953" t="str">
            <v>UN</v>
          </cell>
          <cell r="F3953">
            <v>2132.29</v>
          </cell>
        </row>
        <row r="3954">
          <cell r="A3954" t="str">
            <v>SINAPI 100370</v>
          </cell>
          <cell r="D3954" t="str">
            <v>FABRICAÇÃO E INSTALAÇÃO DE MEIA TESOURA DE MADEIRA NÃO APARELHADA, COM VÃO DE 6 M, PARA TELHA ONDULADA DE FIBROCIMENTO, ALUMÍNIO, PLÁSTICA OU TERMOACÚSTICA, INCLUSO IÇAMENTO. AF_10/2025</v>
          </cell>
          <cell r="E3954" t="str">
            <v>UN</v>
          </cell>
          <cell r="F3954">
            <v>2226.89</v>
          </cell>
        </row>
        <row r="3955">
          <cell r="A3955" t="str">
            <v>SINAPI 100361</v>
          </cell>
          <cell r="D3955" t="str">
            <v>FABRICAÇÃO E INSTALAÇÃO DE MEIA TESOURA DE MADEIRA NÃO APARELHADA, COM VÃO DE 7 M, PARA TELHA CERÂMICA OU DE CONCRETO, INCLUSO IÇAMENTO. AF_10/2025</v>
          </cell>
          <cell r="E3955" t="str">
            <v>UN</v>
          </cell>
          <cell r="F3955">
            <v>2662.64</v>
          </cell>
        </row>
        <row r="3956">
          <cell r="A3956" t="str">
            <v>SINAPI 100371</v>
          </cell>
          <cell r="D3956" t="str">
            <v>FABRICAÇÃO E INSTALAÇÃO DE MEIA TESOURA DE MADEIRA NÃO APARELHADA, COM VÃO DE 7 M, PARA TELHA ONDULADA DE FIBROCIMENTO, ALUMÍNIO, PLÁSTICA OU TERMOACÚSTICA, INCLUSO IÇAMENTO. AF_10/2025</v>
          </cell>
          <cell r="E3956" t="str">
            <v>UN</v>
          </cell>
          <cell r="F3956">
            <v>2529.48</v>
          </cell>
        </row>
        <row r="3957">
          <cell r="A3957" t="str">
            <v>SINAPI 100362</v>
          </cell>
          <cell r="D3957" t="str">
            <v>FABRICAÇÃO E INSTALAÇÃO DE MEIA TESOURA DE MADEIRA NÃO APARELHADA, COM VÃO DE 8 M, PARA TELHA CERÂMICA OU DE CONCRETO, INCLUSO IÇAMENTO. AF_10/2025</v>
          </cell>
          <cell r="E3957" t="str">
            <v>UN</v>
          </cell>
          <cell r="F3957">
            <v>3438.36</v>
          </cell>
        </row>
        <row r="3958">
          <cell r="A3958" t="str">
            <v>SINAPI 100372</v>
          </cell>
          <cell r="D3958" t="str">
            <v>FABRICAÇÃO E INSTALAÇÃO DE MEIA TESOURA DE MADEIRA NÃO APARELHADA, COM VÃO DE 8 M, PARA TELHA ONDULADA DE FIBROCIMENTO, ALUMÍNIO, PLÁSTICA OU TERMOACÚSTICA, INCLUSO IÇAMENTO. AF_10/2025</v>
          </cell>
          <cell r="E3958" t="str">
            <v>UN</v>
          </cell>
          <cell r="F3958">
            <v>3213.76</v>
          </cell>
        </row>
        <row r="3959">
          <cell r="A3959" t="str">
            <v>SINAPI 100363</v>
          </cell>
          <cell r="D3959" t="str">
            <v>FABRICAÇÃO E INSTALAÇÃO DE MEIA TESOURA DE MADEIRA NÃO APARELHADA, COM VÃO DE 9 M, PARA TELHA CERÂMICA OU DE CONCRETO, INCLUSO IÇAMENTO. AF_10/2025</v>
          </cell>
          <cell r="E3959" t="str">
            <v>UN</v>
          </cell>
          <cell r="F3959">
            <v>3561.53</v>
          </cell>
        </row>
        <row r="3960">
          <cell r="A3960" t="str">
            <v>SINAPI 100373</v>
          </cell>
          <cell r="D3960" t="str">
            <v>FABRICAÇÃO E INSTALAÇÃO DE MEIA TESOURA DE MADEIRA NÃO APARELHADA, COM VÃO DE 9 M, PARA TELHA ONDULADA DE FIBROCIMENTO, ALUMÍNIO, PLÁSTICA OU TERMOACÚSTICA, INCLUSO IÇAMENTO. AF_10/2025</v>
          </cell>
          <cell r="E3960" t="str">
            <v>UN</v>
          </cell>
          <cell r="F3960">
            <v>3334.01</v>
          </cell>
        </row>
        <row r="3961">
          <cell r="A3961" t="str">
            <v>SINAPI 106154</v>
          </cell>
          <cell r="D3961" t="str">
            <v>FABRICAÇÃO E INSTALAÇÃO DE PONTALETES DE AÇO PARA TELHADOS COM ATÉ 2 ÁGUAS E COM TELHA CERÂMICA (ENCAIXE/CAPA CANAL) OU DE CONCRETO EM EDIFÍCIO INSTITUCIONAL TÉRREO, INCLUSO TRANSPORTE VERTICAL, EXCLUSIVE PINTURA. AF_10/2025</v>
          </cell>
          <cell r="E3961" t="str">
            <v>M2</v>
          </cell>
          <cell r="F3961">
            <v>0</v>
          </cell>
        </row>
        <row r="3962">
          <cell r="A3962" t="str">
            <v>SINAPI 106153</v>
          </cell>
          <cell r="D3962" t="str">
            <v>FABRICAÇÃO E INSTALAÇÃO DE PONTALETES DE AÇO PARA TELHADOS COM ATÉ 2 ÁGUAS E COM TELHA CERÂMICA (ENCAIXE/CAPA CANAL) OU DE CONCRETO EM EDIFÍCIO RESIDENCIAL MÚLTIPLOS PAVIMENTOS, INCLUSO TRANSPORTE VERTICAL, EXCLUSIVE PINTURA. AF_10/2025</v>
          </cell>
          <cell r="E3962" t="str">
            <v>M2</v>
          </cell>
          <cell r="F3962">
            <v>0</v>
          </cell>
        </row>
        <row r="3963">
          <cell r="A3963" t="str">
            <v>SINAPI 106152</v>
          </cell>
          <cell r="D3963" t="str">
            <v>FABRICAÇÃO E INSTALAÇÃO DE PONTALETES DE AÇO PARA TELHADOS COM ATÉ 2 ÁGUAS E COM TELHA CERÂMICA (ENCAIXE/CAPA CANAL) OU DE CONCRETO EM EDIFÍCIO RESIDENCIAL TÉRREO/SOBRADO, INCLUSO TRANSPORTE VERTICAL, EXCLUSIVE PINTURA. AF_10/2025</v>
          </cell>
          <cell r="E3963" t="str">
            <v>M2</v>
          </cell>
          <cell r="F3963">
            <v>0</v>
          </cell>
        </row>
        <row r="3964">
          <cell r="A3964" t="str">
            <v>SINAPI 106157</v>
          </cell>
          <cell r="D3964" t="str">
            <v>FABRICAÇÃO E INSTALAÇÃO DE PONTALETES DE AÇO PARA TELHADOS COM ATÉ 2 ÁGUAS E COM TELHA ONDULADA DE FIBROCIMENTO, ALUMÍNIO OU PLÁSTICA EM EDIFÍCIO INSTITUCIONAL TÉRREO, INCLUSO TRANSPORTE VERTICAL, EXCLUSIVE PINTURA. AF_10/2025</v>
          </cell>
          <cell r="E3964" t="str">
            <v>M2</v>
          </cell>
          <cell r="F3964">
            <v>0</v>
          </cell>
        </row>
        <row r="3965">
          <cell r="A3965" t="str">
            <v>SINAPI 106156</v>
          </cell>
          <cell r="D3965" t="str">
            <v>FABRICAÇÃO E INSTALAÇÃO DE PONTALETES DE AÇO PARA TELHADOS COM ATÉ 2 ÁGUAS E COM TELHA ONDULADA DE FIBROCIMENTO, ALUMÍNIO OU PLÁSTICA EM EDIFÍCIO RESIDENCIAL MÚLTIPLOS PAVIMENTOS, INCLUSO TRANSPORTE VERTICAL, EXCLUSIVE PINTURA. AF_10/2025</v>
          </cell>
          <cell r="E3965" t="str">
            <v>M2</v>
          </cell>
          <cell r="F3965">
            <v>0</v>
          </cell>
        </row>
        <row r="3966">
          <cell r="A3966" t="str">
            <v>SINAPI 106155</v>
          </cell>
          <cell r="D3966" t="str">
            <v>FABRICAÇÃO E INSTALAÇÃO DE PONTALETES DE AÇO PARA TELHADOS COM ATÉ 2 ÁGUAS E COM TELHA ONDULADA DE FIBROCIMENTO, ALUMÍNIO OU PLÁSTICA EM EDIFÍCIO RESIDENCIAL TÉRREO/SOBRADO, INCLUSO TRANSPORTE VERTICAL, EXCLUSIVE PINTURA. AF_10/2025</v>
          </cell>
          <cell r="E3966" t="str">
            <v>M2</v>
          </cell>
          <cell r="F3966">
            <v>0</v>
          </cell>
        </row>
        <row r="3967">
          <cell r="A3967" t="str">
            <v>SINAPI 106160</v>
          </cell>
          <cell r="D3967" t="str">
            <v>FABRICAÇÃO E INSTALAÇÃO DE PONTALETES DE AÇO PARA TELHADOS COM MAIS QUE 2 ÁGUAS E COM TELHA CERÂMICA (ENCAIXE/CAPA CANAL) OU DE CONCRETO EM EDIFÍCIO INSTITUCIONAL TÉRREO, INCLUSO TRANSPORTE VERTICAL, EXCLUSIVE PINTURA. AF_10/2025</v>
          </cell>
          <cell r="E3967" t="str">
            <v>M2</v>
          </cell>
          <cell r="F3967">
            <v>0</v>
          </cell>
        </row>
        <row r="3968">
          <cell r="A3968" t="str">
            <v>SINAPI 106159</v>
          </cell>
          <cell r="D3968" t="str">
            <v>FABRICAÇÃO E INSTALAÇÃO DE PONTALETES DE AÇO PARA TELHADOS COM MAIS QUE 2 ÁGUAS E COM TELHA CERÂMICA (ENCAIXE/CAPA CANAL) OU DE CONCRETO EM EDIFÍCIO RESIDENCIAL MÚLTIPLOS PAVIMENTOS, INCLUSO TRANSPORTE VERTICAL, EXCLUSIVE PINTURA. AF_10/2025</v>
          </cell>
          <cell r="E3968" t="str">
            <v>M2</v>
          </cell>
          <cell r="F3968">
            <v>0</v>
          </cell>
        </row>
        <row r="3969">
          <cell r="A3969" t="str">
            <v>SINAPI 106158</v>
          </cell>
          <cell r="D3969" t="str">
            <v>FABRICAÇÃO E INSTALAÇÃO DE PONTALETES DE AÇO PARA TELHADOS COM MAIS QUE 2 ÁGUAS E COM TELHA CERÂMICA (ENCAIXE/CAPA CANAL) OU DE CONCRETO EM EDIFÍCIO RESIDENCIAL TÉRREO/SOBRADO, INCLUSO TRANSPORTE VERTICAL, EXCLUSIVE PINTURA. AF_10/2025</v>
          </cell>
          <cell r="E3969" t="str">
            <v>M2</v>
          </cell>
          <cell r="F3969">
            <v>0</v>
          </cell>
        </row>
        <row r="3970">
          <cell r="A3970" t="str">
            <v>SINAPI 106163</v>
          </cell>
          <cell r="D3970" t="str">
            <v>FABRICAÇÃO E INSTALAÇÃO DE PONTALETES DE AÇO PARA TELHADOS COM MAIS QUE 2 ÁGUAS E COM TELHA ONDULADA DE FIBROCIMENTO, ALUMÍNIO OU PLÁSTICA EM EDIFÍCIO INSTITUCIONAL TÉRREO, INCLUSO TRANSPORTE VERTICAL, EXCLUSIVE PINTURA. AF_10/2025</v>
          </cell>
          <cell r="E3970" t="str">
            <v>M2</v>
          </cell>
          <cell r="F3970">
            <v>0</v>
          </cell>
        </row>
        <row r="3971">
          <cell r="A3971" t="str">
            <v>SINAPI 106162</v>
          </cell>
          <cell r="D3971" t="str">
            <v>FABRICAÇÃO E INSTALAÇÃO DE PONTALETES DE AÇO PARA TELHADOS COM MAIS QUE 2 ÁGUAS E COM TELHA ONDULADA DE FIBROCIMENTO, ALUMÍNIO OU PLÁSTICA EM EDIFÍCIO RESIDENCIAL MÚLTIPLOS PAVIMENTOS, INCLUSO TRANSPORTE VERTICAL, EXCLUSIVE PINTURA. AF_10/2025</v>
          </cell>
          <cell r="E3971" t="str">
            <v>M2</v>
          </cell>
          <cell r="F3971">
            <v>0</v>
          </cell>
        </row>
        <row r="3972">
          <cell r="A3972" t="str">
            <v>SINAPI 106161</v>
          </cell>
          <cell r="D3972" t="str">
            <v>FABRICAÇÃO E INSTALAÇÃO DE PONTALETES DE AÇO PARA TELHADOS COM MAIS QUE 2 ÁGUAS E COM TELHA ONDULADA DE FIBROCIMENTO, ALUMÍNIO OU PLÁSTICA EM EDIFÍCIO RESIDENCIAL TÉRREO/SOBRADO, INCLUSO TRANSPORTE VERTICAL, EXCLUSIVE PINTURA. AF_10/2025</v>
          </cell>
          <cell r="E3972" t="str">
            <v>M2</v>
          </cell>
          <cell r="F3972">
            <v>0</v>
          </cell>
        </row>
        <row r="3973">
          <cell r="A3973" t="str">
            <v>SINAPI 100381</v>
          </cell>
          <cell r="D3973" t="str">
            <v>FABRICAÇÃO E INSTALAÇÃO DE PONTALETES DE MADEIRA NÃO APARELHADA PARA TELHADOS COM ATÉ 2 ÁGUAS E COM TELHA CERÂMICA (ENCAIXE/CAPA CANAL) OU DE CONCRETO EM EDIFÍCIO INSTITUCIONAL TÉRREO, INCLUSO TRANSPORTE VERTICAL. AF_10/2025</v>
          </cell>
          <cell r="E3973" t="str">
            <v>M2</v>
          </cell>
          <cell r="F3973">
            <v>73.34</v>
          </cell>
        </row>
        <row r="3974">
          <cell r="A3974" t="str">
            <v>SINAPI 100380</v>
          </cell>
          <cell r="D3974" t="str">
            <v>FABRICAÇÃO E INSTALAÇÃO DE PONTALETES DE MADEIRA NÃO APARELHADA PARA TELHADOS COM ATÉ 2 ÁGUAS E COM TELHA CERÂMICA (ENCAIXE/CAPA CANAL) OU DE CONCRETO EM EDIFÍCIO RESIDENCIAL DE MÚLTIPLOS PAVIMENTOS, INCLUSO TRANSPORTE VERTICAL. AF_10/2025</v>
          </cell>
          <cell r="E3974" t="str">
            <v>M2</v>
          </cell>
          <cell r="F3974">
            <v>64.63</v>
          </cell>
        </row>
        <row r="3975">
          <cell r="A3975" t="str">
            <v>SINAPI 100379</v>
          </cell>
          <cell r="D3975" t="str">
            <v>FABRICAÇÃO E INSTALAÇÃO DE PONTALETES DE MADEIRA NÃO APARELHADA PARA TELHADOS COM ATÉ 2 ÁGUAS E COM TELHA CERÂMICA (ENCAIXE/CAPA CANAL) OU DE CONCRETO EM EDIFÍCIO RESIDENCIAL TÉRREO/SOBRADO, INCLUSO TRANSPORTE VERTICAL. AF_10/2025</v>
          </cell>
          <cell r="E3975" t="str">
            <v>M2</v>
          </cell>
          <cell r="F3975">
            <v>49.15</v>
          </cell>
        </row>
        <row r="3976">
          <cell r="A3976" t="str">
            <v>SINAPI 100384</v>
          </cell>
          <cell r="D3976" t="str">
            <v>FABRICAÇÃO E INSTALAÇÃO DE PONTALETES DE MADEIRA NÃO APARELHADA PARA TELHADOS COM ATÉ 2 ÁGUAS E COM TELHA ONDULADA DE FIBROCIMENTO, ALUMÍNIO OU PLÁSTICA EM EDIFÍCIO INSTITUCIONAL TÉRREO, INCLUSO TRANSPORTE VERTICAL. AF_10/2025</v>
          </cell>
          <cell r="E3976" t="str">
            <v>M2</v>
          </cell>
          <cell r="F3976">
            <v>35.729999999999997</v>
          </cell>
        </row>
        <row r="3977">
          <cell r="A3977" t="str">
            <v>SINAPI 100383</v>
          </cell>
          <cell r="D3977" t="str">
            <v>FABRICAÇÃO E INSTALAÇÃO DE PONTALETES DE MADEIRA NÃO APARELHADA PARA TELHADOS COM ATÉ 2 ÁGUAS E COM TELHA ONDULADA DE FIBROCIMENTO, ALUMÍNIO OU PLÁSTICA EM EDIFÍCIO RESIDENCIAL DE MÚLTIPLOS PAVIMENTOS, INCLUSO TRANSPORTE VERTICAL. AF_10/2025</v>
          </cell>
          <cell r="E3977" t="str">
            <v>M2</v>
          </cell>
          <cell r="F3977">
            <v>33.43</v>
          </cell>
        </row>
        <row r="3978">
          <cell r="A3978" t="str">
            <v>SINAPI 100382</v>
          </cell>
          <cell r="D3978" t="str">
            <v>FABRICAÇÃO E INSTALAÇÃO DE PONTALETES DE MADEIRA NÃO APARELHADA PARA TELHADOS COM ATÉ 2 ÁGUAS E COM TELHA ONDULADA DE FIBROCIMENTO, ALUMÍNIO OU PLÁSTICA EM EDIFÍCIO RESIDENCIAL TÉRREO/SOBRADO, INCLUSO TRANSPORTE VERTICAL. AF_10/2025</v>
          </cell>
          <cell r="E3978" t="str">
            <v>M2</v>
          </cell>
          <cell r="F3978">
            <v>31.19</v>
          </cell>
        </row>
        <row r="3979">
          <cell r="A3979" t="str">
            <v>SINAPI 100387</v>
          </cell>
          <cell r="D3979" t="str">
            <v>FABRICAÇÃO E INSTALAÇÃO DE PONTALETES DE MADEIRA NÃO APARELHADA PARA TELHADOS COM MAIS QUE 2 ÁGUAS E COM TELHA CERÂMICA (ENCAIXE/CAPA CANAL) OU DE CONCRETO EM EDIFÍCIO INSTITUCIONAL TÉRREO, INCLUSO TRANSPORTE VERTICAL. AF_10/2025</v>
          </cell>
          <cell r="E3979" t="str">
            <v>M2</v>
          </cell>
          <cell r="F3979">
            <v>70.680000000000007</v>
          </cell>
        </row>
        <row r="3980">
          <cell r="A3980" t="str">
            <v>SINAPI 100386</v>
          </cell>
          <cell r="D3980" t="str">
            <v>FABRICAÇÃO E INSTALAÇÃO DE PONTALETES DE MADEIRA NÃO APARELHADA PARA TELHADOS COM MAIS QUE 2 ÁGUAS E COM TELHA CERÂMICA (ENCAIXE/CAPA CANAL) OU DE CONCRETO EM EDIFÍCIO RESIDENCIAL DE MÚLTIPLOS PAVIMENTOS. AF_10/2025</v>
          </cell>
          <cell r="E3980" t="str">
            <v>M2</v>
          </cell>
          <cell r="F3980">
            <v>56.59</v>
          </cell>
        </row>
        <row r="3981">
          <cell r="A3981" t="str">
            <v>SINAPI 100385</v>
          </cell>
          <cell r="D3981" t="str">
            <v>FABRICAÇÃO E INSTALAÇÃO DE PONTALETES DE MADEIRA NÃO APARELHADA PARA TELHADOS COM MAIS QUE 2 ÁGUAS E COM TELHA CERÂMICA (ENCAIXE/CAPA CANAL) OU DE CONCRETO EM EDIFÍCIO RESIDENCIAL TÉRREO/SOBRADO, INCLUSO TRANSPORTE VERTICAL. AF_10/2025</v>
          </cell>
          <cell r="E3981" t="str">
            <v>M2</v>
          </cell>
          <cell r="F3981">
            <v>44.28</v>
          </cell>
        </row>
        <row r="3982">
          <cell r="A3982" t="str">
            <v>SINAPI 100377</v>
          </cell>
          <cell r="D3982" t="str">
            <v>FABRICAÇÃO E INSTALAÇÃO DE TESOURA (INTEIRA OU MEIA) EM AÇO, VÃOS MAIORES OU IGUAIS A 3,0 M E MENORES QUE 6,0 M, INCLUSO IÇAMENTO, EXCLUSIVE PINTURA. AF_10/2025</v>
          </cell>
          <cell r="E3982" t="str">
            <v>KG</v>
          </cell>
          <cell r="F3982">
            <v>13.44</v>
          </cell>
        </row>
        <row r="3983">
          <cell r="A3983" t="str">
            <v>SINAPI 100378</v>
          </cell>
          <cell r="D3983" t="str">
            <v>FABRICAÇÃO E INSTALAÇÃO DE TESOURA (INTEIRA OU MEIA) EM AÇO, VÃOS MAIORES OU IGUAIS A 6,0 M E MENORES OU IGUAIS A 12,0 M, INCLUSO IÇAMENTO, EXCLUSIVE PINTURA. AF_10/2025</v>
          </cell>
          <cell r="E3983" t="str">
            <v>KG</v>
          </cell>
          <cell r="F3983">
            <v>12.13</v>
          </cell>
        </row>
        <row r="3984">
          <cell r="A3984" t="str">
            <v>SINAPI 92596</v>
          </cell>
          <cell r="D3984" t="str">
            <v>FABRICAÇÃO E INSTALAÇÃO DE TESOURA INTEIRA EM AÇO, VÃO DE 10 M, PARA TELHA CERÂMICA OU DE CONCRETO, INCLUSO IÇAMENTO, EXCLUSIVE PINTURA. AF_10/2025</v>
          </cell>
          <cell r="E3984" t="str">
            <v>UN</v>
          </cell>
          <cell r="F3984">
            <v>2064.62</v>
          </cell>
        </row>
        <row r="3985">
          <cell r="A3985" t="str">
            <v>SINAPI 92616</v>
          </cell>
          <cell r="D3985" t="str">
            <v>FABRICAÇÃO E INSTALAÇÃO DE TESOURA INTEIRA EM AÇO, VÃO DE 10 M, PARA TELHA ONDULADA DE FIBROCIMENTO, METÁLICA, PLÁSTICA OU TERMOACÚSTICA, INCLUSO IÇAMENTO, EXCLUSIVE PINTURA. AF_10/2025</v>
          </cell>
          <cell r="E3985" t="str">
            <v>UN</v>
          </cell>
          <cell r="F3985">
            <v>1900.35</v>
          </cell>
        </row>
        <row r="3986">
          <cell r="A3986" t="str">
            <v>SINAPI 92598</v>
          </cell>
          <cell r="D3986" t="str">
            <v>FABRICAÇÃO E INSTALAÇÃO DE TESOURA INTEIRA EM AÇO, VÃO DE 11 M, PARA TELHA CERÂMICA OU DE CONCRETO, INCLUSO IÇAMENTO, EXCLUSIVE PINTURA. AF_10/2025</v>
          </cell>
          <cell r="E3986" t="str">
            <v>UN</v>
          </cell>
          <cell r="F3986">
            <v>2206.69</v>
          </cell>
        </row>
        <row r="3987">
          <cell r="A3987" t="str">
            <v>SINAPI 92618</v>
          </cell>
          <cell r="D3987" t="str">
            <v>FABRICAÇÃO E INSTALAÇÃO DE TESOURA INTEIRA EM AÇO, VÃO DE 11 M, PARA TELHA ONDULADA DE FIBROCIMENTO, METÁLICA, PLÁSTICA OU TERMOACÚSTICA, INCLUSO IÇAMENTO, EXCLUSIVE PINTURA. AF_10/2025</v>
          </cell>
          <cell r="E3987" t="str">
            <v>UN</v>
          </cell>
          <cell r="F3987">
            <v>2079.79</v>
          </cell>
        </row>
        <row r="3988">
          <cell r="A3988" t="str">
            <v>SINAPI 92600</v>
          </cell>
          <cell r="D3988" t="str">
            <v>FABRICAÇÃO E INSTALAÇÃO DE TESOURA INTEIRA EM AÇO, VÃO DE 12 M, PARA TELHA CERÂMICA OU DE CONCRETO, INCLUSO IÇAMENTO, EXCLUSIVE PINTURA. AF_10/2025</v>
          </cell>
          <cell r="E3988" t="str">
            <v>UN</v>
          </cell>
          <cell r="F3988">
            <v>2351.3200000000002</v>
          </cell>
        </row>
        <row r="3989">
          <cell r="A3989" t="str">
            <v>SINAPI 92620</v>
          </cell>
          <cell r="D3989" t="str">
            <v>FABRICAÇÃO E INSTALAÇÃO DE TESOURA INTEIRA EM AÇO, VÃO DE 12 M, PARA TELHA ONDULADA DE FIBROCIMENTO, METÁLICA, PLÁSTICA OU TERMOACÚSTICA, INCLUSO IÇAMENTO, EXCLUSIVE PINTURA. AF_10/2025</v>
          </cell>
          <cell r="E3989" t="str">
            <v>UN</v>
          </cell>
          <cell r="F3989">
            <v>2159.9499999999998</v>
          </cell>
        </row>
        <row r="3990">
          <cell r="A3990" t="str">
            <v>SINAPI 92582</v>
          </cell>
          <cell r="D3990" t="str">
            <v>FABRICAÇÃO E INSTALAÇÃO DE TESOURA INTEIRA EM AÇO, VÃO DE 3 M, PARA TELHA CERÂMICA OU DE CONCRETO, INCLUSO IÇAMENTO, EXCLUSIVE PINTURA. AF_10/2025</v>
          </cell>
          <cell r="E3990" t="str">
            <v>UN</v>
          </cell>
          <cell r="F3990">
            <v>648.91999999999996</v>
          </cell>
        </row>
        <row r="3991">
          <cell r="A3991" t="str">
            <v>SINAPI 92602</v>
          </cell>
          <cell r="D3991" t="str">
            <v>FABRICAÇÃO E INSTALAÇÃO DE TESOURA INTEIRA EM AÇO, VÃO DE 3 M, PARA TELHA ONDULADA DE FIBROCIMENTO, METÁLICA, PLÁSTICA OU TERMOACÚSTICA, INCLUSO IÇAMENTO, EXCLUSIVE PINTURA. AF_10/2025</v>
          </cell>
          <cell r="E3991" t="str">
            <v>UN</v>
          </cell>
          <cell r="F3991">
            <v>627.33000000000004</v>
          </cell>
        </row>
        <row r="3992">
          <cell r="A3992" t="str">
            <v>SINAPI 92584</v>
          </cell>
          <cell r="D3992" t="str">
            <v>FABRICAÇÃO E INSTALAÇÃO DE TESOURA INTEIRA EM AÇO, VÃO DE 4 M, PARA TELHA CERÂMICA OU DE CONCRETO, INCLUSO IÇAMENTO, EXCLUSIVE PINTURA. AF_10/2025</v>
          </cell>
          <cell r="E3992" t="str">
            <v>UN</v>
          </cell>
          <cell r="F3992">
            <v>772.15</v>
          </cell>
        </row>
        <row r="3993">
          <cell r="A3993" t="str">
            <v>SINAPI 92604</v>
          </cell>
          <cell r="D3993" t="str">
            <v>FABRICAÇÃO E INSTALAÇÃO DE TESOURA INTEIRA EM AÇO, VÃO DE 4 M, PARA TELHA ONDULADA DE FIBROCIMENTO, METÁLICA, PLÁSTICA OU TERMOACÚSTICA, INCLUSO IÇAMENTO, EXCLUSIVE PINTURA. AF_10/2025</v>
          </cell>
          <cell r="E3993" t="str">
            <v>UN</v>
          </cell>
          <cell r="F3993">
            <v>741.94</v>
          </cell>
        </row>
        <row r="3994">
          <cell r="A3994" t="str">
            <v>SINAPI 92586</v>
          </cell>
          <cell r="D3994" t="str">
            <v>FABRICAÇÃO E INSTALAÇÃO DE TESOURA INTEIRA EM AÇO, VÃO DE 5 M, PARA TELHA CERÂMICA OU DE CONCRETO, INCLUSO IÇAMENTO, EXCLUSIVE PINTURA. AF_10/2025</v>
          </cell>
          <cell r="E3994" t="str">
            <v>UN</v>
          </cell>
          <cell r="F3994">
            <v>891.87</v>
          </cell>
        </row>
        <row r="3995">
          <cell r="A3995" t="str">
            <v>SINAPI 92606</v>
          </cell>
          <cell r="D3995" t="str">
            <v>FABRICAÇÃO E INSTALAÇÃO DE TESOURA INTEIRA EM AÇO, VÃO DE 5 M, PARA TELHA ONDULADA DE FIBROCIMENTO, METÁLICA, PLÁSTICA OU TERMOACÚSTICA, INCLUSO IÇAMENTO, EXCLUSIVE PINTURA. AF_10/2025</v>
          </cell>
          <cell r="E3995" t="str">
            <v>UN</v>
          </cell>
          <cell r="F3995">
            <v>857.17</v>
          </cell>
        </row>
        <row r="3996">
          <cell r="A3996" t="str">
            <v>SINAPI 92588</v>
          </cell>
          <cell r="D3996" t="str">
            <v>FABRICAÇÃO E INSTALAÇÃO DE TESOURA INTEIRA EM AÇO, VÃO DE 6 M, PARA TELHA CERÂMICA OU DE CONCRETO, INCLUSO IÇAMENTO, EXCLUSIVE PINTURA. AF_10/2025</v>
          </cell>
          <cell r="E3996" t="str">
            <v>UN</v>
          </cell>
          <cell r="F3996">
            <v>1191.8399999999999</v>
          </cell>
        </row>
        <row r="3997">
          <cell r="A3997" t="str">
            <v>SINAPI 92608</v>
          </cell>
          <cell r="D3997" t="str">
            <v>FABRICAÇÃO E INSTALAÇÃO DE TESOURA INTEIRA EM AÇO, VÃO DE 6 M, PARA TELHA ONDULADA DE FIBROCIMENTO, METÁLICA, PLÁSTICA OU TERMOACÚSTICA, INCLUSO IÇAMENTO, EXCLUSIVE PINTURA. AF_10/2025</v>
          </cell>
          <cell r="E3997" t="str">
            <v>UN</v>
          </cell>
          <cell r="F3997">
            <v>1127.73</v>
          </cell>
        </row>
        <row r="3998">
          <cell r="A3998" t="str">
            <v>SINAPI 92590</v>
          </cell>
          <cell r="D3998" t="str">
            <v>FABRICAÇÃO E INSTALAÇÃO DE TESOURA INTEIRA EM AÇO, VÃO DE 7 M, PARA TELHA CERÂMICA OU DE CONCRETO, INCLUSO IÇAMENTO, EXCLUSIVE PINTURA. AF_10/2025</v>
          </cell>
          <cell r="E3998" t="str">
            <v>UN</v>
          </cell>
          <cell r="F3998">
            <v>1323.38</v>
          </cell>
        </row>
        <row r="3999">
          <cell r="A3999" t="str">
            <v>SINAPI 92610</v>
          </cell>
          <cell r="D3999" t="str">
            <v>FABRICAÇÃO E INSTALAÇÃO DE TESOURA INTEIRA EM AÇO, VÃO DE 7 M, PARA TELHA ONDULADA DE FIBROCIMENTO, METÁLICA, PLÁSTICA OU TERMOACÚSTICA, INCLUSO IÇAMENTO, EXCLUSIVE PINTURA. AF_10/2025</v>
          </cell>
          <cell r="E3999" t="str">
            <v>UN</v>
          </cell>
          <cell r="F3999">
            <v>1250.6500000000001</v>
          </cell>
        </row>
        <row r="4000">
          <cell r="A4000" t="str">
            <v>SINAPI 92592</v>
          </cell>
          <cell r="D4000" t="str">
            <v>FABRICAÇÃO E INSTALAÇÃO DE TESOURA INTEIRA EM AÇO, VÃO DE 8 M, PARA TELHA CERÂMICA OU DE CONCRETO, INCLUSO IÇAMENTO, EXCLUSIVE PINTURA. AF_10/2025</v>
          </cell>
          <cell r="E4000" t="str">
            <v>UN</v>
          </cell>
          <cell r="F4000">
            <v>1525.95</v>
          </cell>
        </row>
        <row r="4001">
          <cell r="A4001" t="str">
            <v>SINAPI 92612</v>
          </cell>
          <cell r="D4001" t="str">
            <v>FABRICAÇÃO E INSTALAÇÃO DE TESOURA INTEIRA EM AÇO, VÃO DE 8 M, PARA TELHA ONDULADA DE FIBROCIMENTO, METÁLICA, PLÁSTICA OU TERMOACÚSTICA, INCLUSO IÇAMENTO, EXCLUSIVE PINTURA. AF_10/2025</v>
          </cell>
          <cell r="E4001" t="str">
            <v>UN</v>
          </cell>
          <cell r="F4001">
            <v>1467.11</v>
          </cell>
        </row>
        <row r="4002">
          <cell r="A4002" t="str">
            <v>SINAPI 92594</v>
          </cell>
          <cell r="D4002" t="str">
            <v>FABRICAÇÃO E INSTALAÇÃO DE TESOURA INTEIRA EM AÇO, VÃO DE 9 M, PARA TELHA CERÂMICA OU DE CONCRETO, INCLUSO IÇAMENTO, EXCLUSIVE PINTURA. AF_10/2025</v>
          </cell>
          <cell r="E4002" t="str">
            <v>UN</v>
          </cell>
          <cell r="F4002">
            <v>1786.97</v>
          </cell>
        </row>
        <row r="4003">
          <cell r="A4003" t="str">
            <v>SINAPI 92614</v>
          </cell>
          <cell r="D4003" t="str">
            <v>FABRICAÇÃO E INSTALAÇÃO DE TESOURA INTEIRA EM AÇO, VÃO DE 9 M, PARA TELHA ONDULADA DE FIBROCIMENTO, METÁLICA, PLÁSTICA OU TERMOACÚSTICA, INCLUSO IÇAMENTO, EXCLUSIVE PINTURA. AF_10/2025</v>
          </cell>
          <cell r="E4003" t="str">
            <v>UN</v>
          </cell>
          <cell r="F4003">
            <v>1652.22</v>
          </cell>
        </row>
        <row r="4004">
          <cell r="A4004" t="str">
            <v>SINAPI 92552</v>
          </cell>
          <cell r="D4004" t="str">
            <v>FABRICAÇÃO E INSTALAÇÃO DE TESOURA INTEIRA EM MADEIRA NÃO APARELHADA, VÃO DE 10 M, PARA TELHA CERÂMICA OU DE CONCRETO, INCLUSO IÇAMENTO. AF_10/2025</v>
          </cell>
          <cell r="E4004" t="str">
            <v>UN</v>
          </cell>
          <cell r="F4004">
            <v>3238.66</v>
          </cell>
        </row>
        <row r="4005">
          <cell r="A4005" t="str">
            <v>SINAPI 92562</v>
          </cell>
          <cell r="D4005" t="str">
            <v>FABRICAÇÃO E INSTALAÇÃO DE TESOURA INTEIRA EM MADEIRA NÃO APARELHADA, VÃO DE 10 M, PARA TELHA ONDULADA DE FIBROCIMENTO, METÁLICA, PLÁSTICA OU TERMOACÚSTICA, INCLUSO IÇAMENTO. AF_10/2025</v>
          </cell>
          <cell r="E4005" t="str">
            <v>UN</v>
          </cell>
          <cell r="F4005">
            <v>3148.43</v>
          </cell>
        </row>
        <row r="4006">
          <cell r="A4006" t="str">
            <v>SINAPI 92553</v>
          </cell>
          <cell r="D4006" t="str">
            <v>FABRICAÇÃO E INSTALAÇÃO DE TESOURA INTEIRA EM MADEIRA NÃO APARELHADA, VÃO DE 11 M, PARA TELHA CERÂMICA OU DE CONCRETO, INCLUSO IÇAMENTO. AF_10/2025</v>
          </cell>
          <cell r="E4006" t="str">
            <v>UN</v>
          </cell>
          <cell r="F4006">
            <v>3728.68</v>
          </cell>
        </row>
        <row r="4007">
          <cell r="A4007" t="str">
            <v>SINAPI 92563</v>
          </cell>
          <cell r="D4007" t="str">
            <v>FABRICAÇÃO E INSTALAÇÃO DE TESOURA INTEIRA EM MADEIRA NÃO APARELHADA, VÃO DE 11 M, PARA TELHA ONDULADA DE FIBROCIMENTO, METÁLICA, PLÁSTICA OU TERMOACÚSTICA, INCLUSO IÇAMENTO. AF_10/2025</v>
          </cell>
          <cell r="E4007" t="str">
            <v>UN</v>
          </cell>
          <cell r="F4007">
            <v>3633.44</v>
          </cell>
        </row>
        <row r="4008">
          <cell r="A4008" t="str">
            <v>SINAPI 92554</v>
          </cell>
          <cell r="D4008" t="str">
            <v>FABRICAÇÃO E INSTALAÇÃO DE TESOURA INTEIRA EM MADEIRA NÃO APARELHADA, VÃO DE 12 M, PARA TELHA CERÂMICA OU DE CONCRETO, INCLUSO IÇAMENTO. AF_10/2025</v>
          </cell>
          <cell r="E4008" t="str">
            <v>UN</v>
          </cell>
          <cell r="F4008">
            <v>3871.67</v>
          </cell>
        </row>
        <row r="4009">
          <cell r="A4009" t="str">
            <v>SINAPI 92564</v>
          </cell>
          <cell r="D4009" t="str">
            <v>FABRICAÇÃO E INSTALAÇÃO DE TESOURA INTEIRA EM MADEIRA NÃO APARELHADA, VÃO DE 12 M, PARA TELHA ONDULADA DE FIBROCIMENTO, METÁLICA, PLÁSTICA OU TERMOACÚSTICA, INCLUSO IÇAMENTO. AF_10/2025</v>
          </cell>
          <cell r="E4009" t="str">
            <v>UN</v>
          </cell>
          <cell r="F4009">
            <v>3755.01</v>
          </cell>
        </row>
        <row r="4010">
          <cell r="A4010" t="str">
            <v>SINAPI 92545</v>
          </cell>
          <cell r="D4010" t="str">
            <v>FABRICAÇÃO E INSTALAÇÃO DE TESOURA INTEIRA EM MADEIRA NÃO APARELHADA, VÃO DE 3 M, PARA TELHA CERÂMICA OU DE CONCRETO, INCLUSO IÇAMENTO. AF_10/2025</v>
          </cell>
          <cell r="E4010" t="str">
            <v>UN</v>
          </cell>
          <cell r="F4010">
            <v>1246.3</v>
          </cell>
        </row>
        <row r="4011">
          <cell r="A4011" t="str">
            <v>SINAPI 92555</v>
          </cell>
          <cell r="D4011" t="str">
            <v>FABRICAÇÃO E INSTALAÇÃO DE TESOURA INTEIRA EM MADEIRA NÃO APARELHADA, VÃO DE 3 M, PARA TELHA ONDULADA DE FIBROCIMENTO, METÁLICA, PLÁSTICA OU TERMOACÚSTICA, INCLUSO IÇAMENTO. AF_10/2025</v>
          </cell>
          <cell r="E4011" t="str">
            <v>UN</v>
          </cell>
          <cell r="F4011">
            <v>1243.6600000000001</v>
          </cell>
        </row>
        <row r="4012">
          <cell r="A4012" t="str">
            <v>SINAPI 92546</v>
          </cell>
          <cell r="D4012" t="str">
            <v>FABRICAÇÃO E INSTALAÇÃO DE TESOURA INTEIRA EM MADEIRA NÃO APARELHADA, VÃO DE 4 M, PARA TELHA CERÂMICA OU DE CONCRETO, INCLUSO IÇAMENTO. AF_10/2025</v>
          </cell>
          <cell r="E4012" t="str">
            <v>UN</v>
          </cell>
          <cell r="F4012">
            <v>1570.48</v>
          </cell>
        </row>
        <row r="4013">
          <cell r="A4013" t="str">
            <v>SINAPI 92556</v>
          </cell>
          <cell r="D4013" t="str">
            <v>FABRICAÇÃO E INSTALAÇÃO DE TESOURA INTEIRA EM MADEIRA NÃO APARELHADA, VÃO DE 4 M, PARA TELHA ONDULADA DE FIBROCIMENTO, METÁLICA, PLÁSTICA OU TERMOACÚSTICA, INCLUSO IÇAMENTO. AF_10/2025</v>
          </cell>
          <cell r="E4013" t="str">
            <v>UN</v>
          </cell>
          <cell r="F4013">
            <v>1533.15</v>
          </cell>
        </row>
        <row r="4014">
          <cell r="A4014" t="str">
            <v>SINAPI 92547</v>
          </cell>
          <cell r="D4014" t="str">
            <v>FABRICAÇÃO E INSTALAÇÃO DE TESOURA INTEIRA EM MADEIRA NÃO APARELHADA, VÃO DE 5 M, PARA TELHA CERÂMICA OU DE CONCRETO, INCLUSO IÇAMENTO. AF_10/2025</v>
          </cell>
          <cell r="E4014" t="str">
            <v>UN</v>
          </cell>
          <cell r="F4014">
            <v>1667.03</v>
          </cell>
        </row>
        <row r="4015">
          <cell r="A4015" t="str">
            <v>SINAPI 92557</v>
          </cell>
          <cell r="D4015" t="str">
            <v>FABRICAÇÃO E INSTALAÇÃO DE TESOURA INTEIRA EM MADEIRA NÃO APARELHADA, VÃO DE 5 M, PARA TELHA ONDULADA DE FIBROCIMENTO, METÁLICA, PLÁSTICA OU TERMOACÚSTICA, INCLUSO IÇAMENTO. AF_10/2025</v>
          </cell>
          <cell r="E4015" t="str">
            <v>UN</v>
          </cell>
          <cell r="F4015">
            <v>1628.82</v>
          </cell>
        </row>
        <row r="4016">
          <cell r="A4016" t="str">
            <v>SINAPI 92548</v>
          </cell>
          <cell r="D4016" t="str">
            <v>FABRICAÇÃO E INSTALAÇÃO DE TESOURA INTEIRA EM MADEIRA NÃO APARELHADA, VÃO DE 6 M, PARA TELHA CERÂMICA OU DE CONCRETO, INCLUSO IÇAMENTO. AF_10/2025</v>
          </cell>
          <cell r="E4016" t="str">
            <v>UN</v>
          </cell>
          <cell r="F4016">
            <v>1866.71</v>
          </cell>
        </row>
        <row r="4017">
          <cell r="A4017" t="str">
            <v>SINAPI 92558</v>
          </cell>
          <cell r="D4017" t="str">
            <v>FABRICAÇÃO E INSTALAÇÃO DE TESOURA INTEIRA EM MADEIRA NÃO APARELHADA, VÃO DE 6 M, PARA TELHA ONDULADA DE FIBROCIMENTO, METÁLICA, PLÁSTICA OU TERMOACÚSTICA, INCLUSO IÇAMENTO. AF_10/2025</v>
          </cell>
          <cell r="E4017" t="str">
            <v>UN</v>
          </cell>
          <cell r="F4017">
            <v>1842.13</v>
          </cell>
        </row>
        <row r="4018">
          <cell r="A4018" t="str">
            <v>SINAPI 92549</v>
          </cell>
          <cell r="D4018" t="str">
            <v>FABRICAÇÃO E INSTALAÇÃO DE TESOURA INTEIRA EM MADEIRA NÃO APARELHADA, VÃO DE 7 M, PARA TELHA CERÂMICA OU DE CONCRETO, INCLUSO IÇAMENTO. AF_10/2025</v>
          </cell>
          <cell r="E4018" t="str">
            <v>UN</v>
          </cell>
          <cell r="F4018">
            <v>2345.9899999999998</v>
          </cell>
        </row>
        <row r="4019">
          <cell r="A4019" t="str">
            <v>SINAPI 92559</v>
          </cell>
          <cell r="D4019" t="str">
            <v>FABRICAÇÃO E INSTALAÇÃO DE TESOURA INTEIRA EM MADEIRA NÃO APARELHADA, VÃO DE 7 M, PARA TELHA ONDULADA DE FIBROCIMENTO, METÁLICA, PLÁSTICA OU TERMOACÚSTICA, INCLUSO IÇAMENTO. AF_10/2025</v>
          </cell>
          <cell r="E4019" t="str">
            <v>UN</v>
          </cell>
          <cell r="F4019">
            <v>2303.9</v>
          </cell>
        </row>
        <row r="4020">
          <cell r="A4020" t="str">
            <v>SINAPI 92550</v>
          </cell>
          <cell r="D4020" t="str">
            <v>FABRICAÇÃO E INSTALAÇÃO DE TESOURA INTEIRA EM MADEIRA NÃO APARELHADA, VÃO DE 8 M, PARA TELHA CERÂMICA OU DE CONCRETO, INCLUSO IÇAMENTO. AF_10/2025</v>
          </cell>
          <cell r="E4020" t="str">
            <v>UN</v>
          </cell>
          <cell r="F4020">
            <v>2839.37</v>
          </cell>
        </row>
        <row r="4021">
          <cell r="A4021" t="str">
            <v>SINAPI 92560</v>
          </cell>
          <cell r="D4021" t="str">
            <v>FABRICAÇÃO E INSTALAÇÃO DE TESOURA INTEIRA EM MADEIRA NÃO APARELHADA, VÃO DE 8 M, PARA TELHA ONDULADA DE FIBROCIMENTO, METÁLICA, PLÁSTICA OU TERMOACÚSTICA, INCLUSO IÇAMENTO. AF_10/2025</v>
          </cell>
          <cell r="E4021" t="str">
            <v>UN</v>
          </cell>
          <cell r="F4021">
            <v>2783.4</v>
          </cell>
        </row>
        <row r="4022">
          <cell r="A4022" t="str">
            <v>SINAPI 92551</v>
          </cell>
          <cell r="D4022" t="str">
            <v>FABRICAÇÃO E INSTALAÇÃO DE TESOURA INTEIRA EM MADEIRA NÃO APARELHADA, VÃO DE 9 M, PARA TELHA CERÂMICA OU DE CONCRETO, INCLUSO IÇAMENTO. AF_10/2025</v>
          </cell>
          <cell r="E4022" t="str">
            <v>UN</v>
          </cell>
          <cell r="F4022">
            <v>2963.95</v>
          </cell>
        </row>
        <row r="4023">
          <cell r="A4023" t="str">
            <v>SINAPI 92561</v>
          </cell>
          <cell r="D4023" t="str">
            <v>FABRICAÇÃO E INSTALAÇÃO DE TESOURA INTEIRA EM MADEIRA NÃO APARELHADA, VÃO DE 9 M, PARA TELHA ONDULADA DE FIBROCIMENTO, METÁLICA, PLÁSTICA OU TERMOACÚSTICA, INCLUSO IÇAMENTO. AF_10/2025</v>
          </cell>
          <cell r="E4023" t="str">
            <v>UN</v>
          </cell>
          <cell r="F4023">
            <v>2908.43</v>
          </cell>
        </row>
        <row r="4024">
          <cell r="A4024" t="str">
            <v>SINAPI 92262</v>
          </cell>
          <cell r="D4024" t="str">
            <v>INSTALAÇÃO DE TESOURA (INTEIRA OU MEIA), BIAPOIADA, EM MADEIRA NÃO APARELHADA, PARA VÃOS MAIORES OU IGUAIS A 10,0 M E MENORES QUE 12,0 M, INCLUSO IÇAMENTO. AF_10/2025</v>
          </cell>
          <cell r="E4024" t="str">
            <v>UN</v>
          </cell>
          <cell r="F4024">
            <v>849.04</v>
          </cell>
        </row>
        <row r="4025">
          <cell r="A4025" t="str">
            <v>SINAPI 106149</v>
          </cell>
          <cell r="D4025" t="str">
            <v>INSTALAÇÃO DE TESOURA (INTEIRA OU MEIA), BIAPOIADA, EM MADEIRA NÃO APARELHADA, PARA VÃOS MAIORES OU IGUAIS A 12,0 M E MENORES QUE 14,0 M, INCLUSO IÇAMENTO. AF_10/2025</v>
          </cell>
          <cell r="E4025" t="str">
            <v>UN</v>
          </cell>
          <cell r="F4025">
            <v>976.06</v>
          </cell>
        </row>
        <row r="4026">
          <cell r="A4026" t="str">
            <v>SINAPI 106150</v>
          </cell>
          <cell r="D4026" t="str">
            <v>INSTALAÇÃO DE TESOURA (INTEIRA OU MEIA), BIAPOIADA, EM MADEIRA NÃO APARELHADA, PARA VÃOS MAIORES OU IGUAIS A 14,0 M E MENORES QUE 16,0 M, INCLUSO IÇAMENTO. AF_10/2025</v>
          </cell>
          <cell r="E4026" t="str">
            <v>UN</v>
          </cell>
          <cell r="F4026">
            <v>1123.4000000000001</v>
          </cell>
        </row>
        <row r="4027">
          <cell r="A4027" t="str">
            <v>SINAPI 106151</v>
          </cell>
          <cell r="D4027" t="str">
            <v>INSTALAÇÃO DE TESOURA (INTEIRA OU MEIA), BIAPOIADA, EM MADEIRA NÃO APARELHADA, PARA VÃOS MAIORES OU IGUAIS A 16,0 M E MENORES QUE 18,0 M, INCLUSO IÇAMENTO. AF_10/2025</v>
          </cell>
          <cell r="E4027" t="str">
            <v>UN</v>
          </cell>
          <cell r="F4027">
            <v>1291.06</v>
          </cell>
        </row>
        <row r="4028">
          <cell r="A4028" t="str">
            <v>SINAPI 92259</v>
          </cell>
          <cell r="D4028" t="str">
            <v>INSTALAÇÃO DE TESOURA (INTEIRA OU MEIA), BIAPOIADA, EM MADEIRA NÃO APARELHADA, PARA VÃOS MAIORES OU IGUAIS A 3,0 M E MENORES QUE 6,0 M, INCLUSO IÇAMENTO. AF_10/2025</v>
          </cell>
          <cell r="E4028" t="str">
            <v>UN</v>
          </cell>
          <cell r="F4028">
            <v>553.1</v>
          </cell>
        </row>
        <row r="4029">
          <cell r="A4029" t="str">
            <v>SINAPI 92260</v>
          </cell>
          <cell r="D4029" t="str">
            <v>INSTALAÇÃO DE TESOURA (INTEIRA OU MEIA), BIAPOIADA, EM MADEIRA NÃO APARELHADA, PARA VÃOS MAIORES OU IGUAIS A 6,0 M E MENORES QUE 8,0 M, INCLUSO IÇAMENTO. AF_10/2025</v>
          </cell>
          <cell r="E4029" t="str">
            <v>UN</v>
          </cell>
          <cell r="F4029">
            <v>636.91999999999996</v>
          </cell>
        </row>
        <row r="4030">
          <cell r="A4030" t="str">
            <v>SINAPI 92261</v>
          </cell>
          <cell r="D4030" t="str">
            <v>INSTALAÇÃO DE TESOURA (INTEIRA OU MEIA), BIAPOIADA, EM MADEIRA NÃO APARELHADA, PARA VÃOS MAIORES OU IGUAIS A 8,0 M E MENORES QUE 10,0 M, INCLUSO IÇAMENTO. AF_10/2025</v>
          </cell>
          <cell r="E4030" t="str">
            <v>UN</v>
          </cell>
          <cell r="F4030">
            <v>718.22</v>
          </cell>
        </row>
        <row r="4031">
          <cell r="A4031" t="str">
            <v>SINAPI 92258</v>
          </cell>
          <cell r="D4031" t="str">
            <v>INSTALAÇÃO DE TESOURA (INTEIRA OU MEIA), EM AÇO, PARA VÃOS MAIORES OU IGUAIS A 10,0 M E MENORES OU IGUAIS A 12,0 M, INCLUSO IÇAMENTO, EXCLUSIVE PINTURA. AF_10/2025_PE</v>
          </cell>
          <cell r="E4031" t="str">
            <v>UN</v>
          </cell>
          <cell r="F4031">
            <v>450.36</v>
          </cell>
        </row>
        <row r="4032">
          <cell r="A4032" t="str">
            <v>SINAPI 92255</v>
          </cell>
          <cell r="D4032" t="str">
            <v>INSTALAÇÃO DE TESOURA (INTEIRA OU MEIA), EM AÇO, PARA VÃOS MAIORES OU IGUAIS A 3,0 M E MENORES QUE 6,0 M, INCLUSO IÇAMENTO, EXCLUSIVE PINTURA. AF_10/2025_PE</v>
          </cell>
          <cell r="E4032" t="str">
            <v>UN</v>
          </cell>
          <cell r="F4032">
            <v>197.51</v>
          </cell>
        </row>
        <row r="4033">
          <cell r="A4033" t="str">
            <v>SINAPI 92256</v>
          </cell>
          <cell r="D4033" t="str">
            <v>INSTALAÇÃO DE TESOURA (INTEIRA OU MEIA), EM AÇO, PARA VÃOS MAIORES OU IGUAIS A 6,0 M E MENORES QUE 8,0 M, INCLUSO IÇAMENTO, EXCLUSIVE PINTURA. AF_10/2025_PE</v>
          </cell>
          <cell r="E4033" t="str">
            <v>UN</v>
          </cell>
          <cell r="F4033">
            <v>269.13</v>
          </cell>
        </row>
        <row r="4034">
          <cell r="A4034" t="str">
            <v>SINAPI 92257</v>
          </cell>
          <cell r="D4034" t="str">
            <v>INSTALAÇÃO DE TESOURA (INTEIRA OU MEIA), EM AÇO, PARA VÃOS MAIORES OU IGUAIS A 8,0 M E MENORES QUE 10,0 M, INCLUSO IÇAMENTO, EXCLUSIVE PINTURA. AF_10/2025_PE</v>
          </cell>
          <cell r="E4034" t="str">
            <v>UN</v>
          </cell>
          <cell r="F4034">
            <v>338.59</v>
          </cell>
        </row>
        <row r="4035">
          <cell r="A4035" t="str">
            <v>SINAPI 100393</v>
          </cell>
          <cell r="D4035" t="str">
            <v>RETIRADA E RECOLOCAÇÃO DE CAIBRO DE MADEIRA EM TELHADOS DE ATÉ 2 ÁGUAS COM TELHA CERÂMICA CAPA-CANAL, INCLUSO TRANSPORTE VERTICAL. AF_10/2025</v>
          </cell>
          <cell r="E4035" t="str">
            <v>M2</v>
          </cell>
          <cell r="F4035">
            <v>23.37</v>
          </cell>
        </row>
        <row r="4036">
          <cell r="A4036" t="str">
            <v>SINAPI 100389</v>
          </cell>
          <cell r="D4036" t="str">
            <v>RETIRADA E RECOLOCAÇÃO DE CAIBRO DE MADEIRA EM TELHADOS DE ATÉ 2 ÁGUAS COM TELHA CERÂMICA OU DE CONCRETO DE ENCAIXE, INCLUSO TRANSPORTE VERTICAL. AF_10/2025</v>
          </cell>
          <cell r="E4036" t="str">
            <v>M2</v>
          </cell>
          <cell r="F4036">
            <v>19.48</v>
          </cell>
        </row>
        <row r="4037">
          <cell r="A4037" t="str">
            <v>SINAPI 100395</v>
          </cell>
          <cell r="D4037" t="str">
            <v>RETIRADA E RECOLOCAÇÃO DE CAIBRO DE MADEIRA EM TELHADOS DE MAIS DE 2 ÁGUAS COM TELHA CERÂMICA CAPA-CANAL, INCLUSO TRANSPORTE VERTICAL. AF_10/2025</v>
          </cell>
          <cell r="E4037" t="str">
            <v>M2</v>
          </cell>
          <cell r="F4037">
            <v>25.58</v>
          </cell>
        </row>
        <row r="4038">
          <cell r="A4038" t="str">
            <v>SINAPI 100391</v>
          </cell>
          <cell r="D4038" t="str">
            <v>RETIRADA E RECOLOCAÇÃO DE CAIBRO DE MADEIRA EM TELHADOS DE MAIS DE 2 ÁGUAS COM TELHA CERÂMICA OU DE CONCRETO DE ENCAIXE, INCLUSO TRANSPORTE VERTICAL. AF_10/2025</v>
          </cell>
          <cell r="E4038" t="str">
            <v>M2</v>
          </cell>
          <cell r="F4038">
            <v>21.37</v>
          </cell>
        </row>
        <row r="4039">
          <cell r="A4039" t="str">
            <v>SINAPI 100392</v>
          </cell>
          <cell r="D4039" t="str">
            <v>RETIRADA E RECOLOCAÇÃO DE RIPA DE MADEIRA EM TELHADOS DE ATÉ 2 ÁGUAS COM TELHA CERÂMICA CAPA-CANAL, INCLUSO TRANSPORTE VERTICAL. AF_10/2025</v>
          </cell>
          <cell r="E4039" t="str">
            <v>M2</v>
          </cell>
          <cell r="F4039">
            <v>19.350000000000001</v>
          </cell>
        </row>
        <row r="4040">
          <cell r="A4040" t="str">
            <v>SINAPI 100388</v>
          </cell>
          <cell r="D4040" t="str">
            <v>RETIRADA E RECOLOCAÇÃO DE RIPA DE MADEIRA EM TELHADOS DE ATÉ 2 ÁGUAS COM TELHA CERÂMICA OU DE CONCRETO DE ENCAIXE, INCLUSO TRANSPORTE VERTICAL. AF_10/2025</v>
          </cell>
          <cell r="E4040" t="str">
            <v>M2</v>
          </cell>
          <cell r="F4040">
            <v>24.6</v>
          </cell>
        </row>
        <row r="4041">
          <cell r="A4041" t="str">
            <v>SINAPI 100394</v>
          </cell>
          <cell r="D4041" t="str">
            <v>RETIRADA E RECOLOCAÇÃO DE RIPA DE MADEIRA EM TELHADOS DE MAIS DE 2 ÁGUAS COM TELHA CERÂMICA CAPA-CANAL, INCLUSO TRANSPORTE VERTICAL. AF_10/2025</v>
          </cell>
          <cell r="E4041" t="str">
            <v>M2</v>
          </cell>
          <cell r="F4041">
            <v>22.44</v>
          </cell>
        </row>
        <row r="4042">
          <cell r="A4042" t="str">
            <v>SINAPI 100390</v>
          </cell>
          <cell r="D4042" t="str">
            <v>RETIRADA E RECOLOCAÇÃO DE RIPA DE MADEIRA EM TELHADOS DE MAIS DE 2 ÁGUAS COM TELHA CERÂMICA OU DE CONCRETO DE ENCAIXE, INCLUSO TRANSPORTE VERTICAL. AF_10/2025</v>
          </cell>
          <cell r="E4042" t="str">
            <v>M2</v>
          </cell>
          <cell r="F4042">
            <v>28.59</v>
          </cell>
        </row>
        <row r="4043">
          <cell r="A4043" t="str">
            <v>SINAPI 92575</v>
          </cell>
          <cell r="D4043" t="str">
            <v>TRAMA DE AÇO COMPOSTA POR RIPAS E CAIBROS PARA TELHADOS DE ATÉ 2 ÁGUAS PARA TELHA CERÂMICA CAPA-CANAL, INCLUSO TRANSPORTE VERTICAL, EXCLUSIVE PINTURA. AF_10/2025</v>
          </cell>
          <cell r="E4043" t="str">
            <v>M2</v>
          </cell>
          <cell r="F4043">
            <v>64.56</v>
          </cell>
        </row>
        <row r="4044">
          <cell r="A4044" t="str">
            <v>SINAPI 92569</v>
          </cell>
          <cell r="D4044" t="str">
            <v>TRAMA DE AÇO COMPOSTA POR RIPAS E CAIBROS PARA TELHADOS DE ATÉ 2 ÁGUAS PARA TELHA DE ENCAIXE DE CERÂMICA OU DE CONCRETO, INCLUSO TRANSPORTE VERTICAL, EXCLUSIVE PINTURA. AF_10/2025</v>
          </cell>
          <cell r="E4044" t="str">
            <v>M2</v>
          </cell>
          <cell r="F4044">
            <v>70.39</v>
          </cell>
        </row>
        <row r="4045">
          <cell r="A4045" t="str">
            <v>SINAPI 92578</v>
          </cell>
          <cell r="D4045" t="str">
            <v>TRAMA DE AÇO COMPOSTA POR RIPAS E CAIBROS PARA TELHADOS DE MAIS DE 2 ÁGUAS PARA TELHA CERÂMICA CAPA-CANAL, INCLUSO TRANSPORTE VERTICAL, EXCLUSIVE PINTURA. AF_10/2025</v>
          </cell>
          <cell r="E4045" t="str">
            <v>M2</v>
          </cell>
          <cell r="F4045">
            <v>67.33</v>
          </cell>
        </row>
        <row r="4046">
          <cell r="A4046" t="str">
            <v>SINAPI 92572</v>
          </cell>
          <cell r="D4046" t="str">
            <v>TRAMA DE AÇO COMPOSTA POR RIPAS E CAIBROS PARA TELHADOS DE MAIS DE 2 ÁGUAS PARA TELHA DE ENCAIXE DE CERÂMICA OU DE CONCRETO, INCLUSO TRANSPORTE VERTICAL, EXCLUSIVE PINTURA. AF_10/2025</v>
          </cell>
          <cell r="E4046" t="str">
            <v>M2</v>
          </cell>
          <cell r="F4046">
            <v>73.09</v>
          </cell>
        </row>
        <row r="4047">
          <cell r="A4047" t="str">
            <v>SINAPI 92576</v>
          </cell>
          <cell r="D4047" t="str">
            <v>TRAMA DE AÇO COMPOSTA POR RIPAS PARA TELHADOS DE ATÉ 2 ÁGUAS PARA TELHA CERÂMICA CAPA-CANAL, INCLUSO TRANSPORTE VERTICAL, EXCLUSIVE PINTURA. AF_10/2025</v>
          </cell>
          <cell r="E4047" t="str">
            <v>M2</v>
          </cell>
          <cell r="F4047">
            <v>35.159999999999997</v>
          </cell>
        </row>
        <row r="4048">
          <cell r="A4048" t="str">
            <v>SINAPI 92570</v>
          </cell>
          <cell r="D4048" t="str">
            <v>TRAMA DE AÇO COMPOSTA POR RIPAS PARA TELHADOS DE ATÉ 2 ÁGUAS PARA TELHA DE ENCAIXE DE CERÂMICA OU DE CONCRETO, INCLUSO TRANSPORTE VERTICAL, EXCLUSIVE PINTURA. AF_10/2025</v>
          </cell>
          <cell r="E4048" t="str">
            <v>M2</v>
          </cell>
          <cell r="F4048">
            <v>44.4</v>
          </cell>
        </row>
        <row r="4049">
          <cell r="A4049" t="str">
            <v>SINAPI 92579</v>
          </cell>
          <cell r="D4049" t="str">
            <v>TRAMA DE AÇO COMPOSTA POR RIPAS PARA TELHADOS DE MAIS DE 2 ÁGUAS PARA TELHA CERÂMICA CAPA-CANAL, INCLUSO TRANSPORTE VERTICAL, EXCLUSIVE PINTURA. AF_10/2025</v>
          </cell>
          <cell r="E4049" t="str">
            <v>M2</v>
          </cell>
          <cell r="F4049">
            <v>36.74</v>
          </cell>
        </row>
        <row r="4050">
          <cell r="A4050" t="str">
            <v>SINAPI 92573</v>
          </cell>
          <cell r="D4050" t="str">
            <v>TRAMA DE AÇO COMPOSTA POR RIPAS PARA TELHADOS DE MAIS DE 2 ÁGUAS PARA TELHA DE ENCAIXE DE CERÂMICA OU DE CONCRETO, INCLUSO TRANSPORTE VERTICAL, EXCLUSIVE PINTURA. AF_10/2025</v>
          </cell>
          <cell r="E4050" t="str">
            <v>M2</v>
          </cell>
          <cell r="F4050">
            <v>46.4</v>
          </cell>
        </row>
        <row r="4051">
          <cell r="A4051" t="str">
            <v>SINAPI 92574</v>
          </cell>
          <cell r="D4051" t="str">
            <v>TRAMA DE AÇO COMPOSTA POR RIPAS, CAIBROS E TERÇAS PARA TELHADOS DE ATÉ 2 ÁGUAS PARA TELHA CERÂMICA CAPA-CANAL, INCLUSO TRANSPORTE VERTICAL, EXCLUSIVE PINTURA. AF_10/2025</v>
          </cell>
          <cell r="E4051" t="str">
            <v>M2</v>
          </cell>
          <cell r="F4051">
            <v>129.76</v>
          </cell>
        </row>
        <row r="4052">
          <cell r="A4052" t="str">
            <v>SINAPI 92568</v>
          </cell>
          <cell r="D4052" t="str">
            <v>TRAMA DE AÇO COMPOSTA POR RIPAS, CAIBROS E TERÇAS PARA TELHADOS DE ATÉ 2 ÁGUAS PARA TELHA DE ENCAIXE DE CERÂMICA OU DE CONCRETO, INCLUSO TRANSPORTE VERTICAL, EXCLUSIVE PINTURA. AF_10/2025</v>
          </cell>
          <cell r="E4052" t="str">
            <v>M2</v>
          </cell>
          <cell r="F4052">
            <v>138.4</v>
          </cell>
        </row>
        <row r="4053">
          <cell r="A4053" t="str">
            <v>SINAPI 92577</v>
          </cell>
          <cell r="D4053" t="str">
            <v>TRAMA DE AÇO COMPOSTA POR RIPAS, CAIBROS E TERÇAS PARA TELHADOS DE MAIS DE 2 ÁGUAS PARA TELHA CERÂMICA CAPA-CANAL, INCLUSO TRANSPORTE VERTICAL, EXCLUSIVE PINTURA. AF_10/2025</v>
          </cell>
          <cell r="E4053" t="str">
            <v>M2</v>
          </cell>
          <cell r="F4053">
            <v>145.36000000000001</v>
          </cell>
        </row>
        <row r="4054">
          <cell r="A4054" t="str">
            <v>SINAPI 92571</v>
          </cell>
          <cell r="D4054" t="str">
            <v>TRAMA DE AÇO COMPOSTA POR RIPAS, CAIBROS E TERÇAS PARA TELHADOS DE MAIS DE 2 ÁGUAS PARA TELHA DE ENCAIXE DE CERÂMICA OU DE CONCRETO, INCLUSO TRANSPORTE VERTICAL, EXCLUSIVE PINTURA. AF_10/2025</v>
          </cell>
          <cell r="E4054" t="str">
            <v>M2</v>
          </cell>
          <cell r="F4054">
            <v>142.63</v>
          </cell>
        </row>
        <row r="4055">
          <cell r="A4055" t="str">
            <v>SINAPI 92581</v>
          </cell>
          <cell r="D4055" t="str">
            <v>TRAMA DE AÇO COMPOSTA POR TERÇAS PARA TELHADOS DE ATÉ 2 ÁGUAS PARA TELHA ESTRUTURAL DE FIBROCIMENTO, INCLUSO TRANSPORTE VERTICAL, EXCLUSIVE PINTURA. AF_10/2025</v>
          </cell>
          <cell r="E4055" t="str">
            <v>M2</v>
          </cell>
          <cell r="F4055">
            <v>50.68</v>
          </cell>
        </row>
        <row r="4056">
          <cell r="A4056" t="str">
            <v>SINAPI 104314</v>
          </cell>
          <cell r="D4056" t="str">
            <v>TRAMA DE AÇO COMPOSTA POR TERÇAS PARA TELHADOS DE ATÉ 2 ÁGUAS PARA TELHA ONDULADA DE FIBROCIMENTO, METÁLICA, PLÁSTICA OU TERMOACÚSTICA, INCLUSO TRANSPORTE VERTICAL (EM KG). EXCLUSIVE PINTURA. AF_10/2025_PS</v>
          </cell>
          <cell r="E4056" t="str">
            <v>KG</v>
          </cell>
          <cell r="F4056">
            <v>11.28</v>
          </cell>
        </row>
        <row r="4057">
          <cell r="A4057" t="str">
            <v>SINAPI 92580</v>
          </cell>
          <cell r="D4057" t="str">
            <v>TRAMA DE AÇO COMPOSTA POR TERÇAS PARA TELHADOS DE ATÉ 2 ÁGUAS PARA TELHA ONDULADA DE FIBROCIMENTO, METÁLICA, PLÁSTICA OU TERMOACÚSTICA, INCLUSO TRANSPORTE VERTICAL, EXCLUSIVE PINTURA. AF_10/2025_PS</v>
          </cell>
          <cell r="E4057" t="str">
            <v>M2</v>
          </cell>
          <cell r="F4057">
            <v>48.94</v>
          </cell>
        </row>
        <row r="4058">
          <cell r="A4058" t="str">
            <v>SINAPI 92539</v>
          </cell>
          <cell r="D4058" t="str">
            <v>TRAMA DE MADEIRA COMPOSTA POR RIPAS, CAIBROS E TERÇAS PARA TELHADOS DE ATÉ 2 ÁGUAS PARA TELHA CERÂMICA OU DE CONCRETO, INCLUSO TRANSPORTE VERTICAL. AF_10/2025</v>
          </cell>
          <cell r="E4058" t="str">
            <v>M2</v>
          </cell>
          <cell r="F4058">
            <v>107.86</v>
          </cell>
        </row>
        <row r="4059">
          <cell r="A4059" t="str">
            <v>SINAPI 92540</v>
          </cell>
          <cell r="D4059" t="str">
            <v>TRAMA DE MADEIRA COMPOSTA POR RIPAS, CAIBROS E TERÇAS PARA TELHADOS DE MAIS QUE 2 ÁGUAS PARA TELHA CERÂMICA OU DE CONCRETO, INCLUSO TRANSPORTE VERTICAL. AF_10/2025</v>
          </cell>
          <cell r="E4059" t="str">
            <v>M2</v>
          </cell>
          <cell r="F4059">
            <v>119.97</v>
          </cell>
        </row>
        <row r="4060">
          <cell r="A4060" t="str">
            <v>SINAPI 92544</v>
          </cell>
          <cell r="D4060" t="str">
            <v>TRAMA DE MADEIRA COMPOSTA POR TERÇAS PARA TELHADOS DE ATÉ 2 ÁGUAS PARA TELHA ESTRUTURAL DE FIBROCIMENTO, INCLUSO TRANSPORTE VERTICAL. AF_10/2025</v>
          </cell>
          <cell r="E4060" t="str">
            <v>M2</v>
          </cell>
          <cell r="F4060">
            <v>26.87</v>
          </cell>
        </row>
        <row r="4061">
          <cell r="A4061" t="str">
            <v>SINAPI 92543</v>
          </cell>
          <cell r="D4061" t="str">
            <v>TRAMA DE MADEIRA COMPOSTA POR TERÇAS PARA TELHADOS DE ATÉ 2 ÁGUAS PARA TELHA ONDULADA DE FIBROCIMENTO, METÁLICA, PLÁSTICA OU TERMOACÚSTICA, INCLUSO TRANSPORTE VERTICAL. AF_10/2025</v>
          </cell>
          <cell r="E4061" t="str">
            <v>M2</v>
          </cell>
          <cell r="F4061">
            <v>33.590000000000003</v>
          </cell>
        </row>
        <row r="4062">
          <cell r="A4062" t="str">
            <v>SINAPI 97725</v>
          </cell>
          <cell r="D4062" t="str">
            <v>FORNECIMENTO E MONTAGEM DE ESCADAS PRÉ-FABRICADAS, INCLUSO IÇAMENTO COM GUINDASTE. AF_03/2024</v>
          </cell>
          <cell r="E4062" t="str">
            <v>M3</v>
          </cell>
          <cell r="F4062">
            <v>0</v>
          </cell>
        </row>
        <row r="4063">
          <cell r="A4063" t="str">
            <v>SINAPI 97721</v>
          </cell>
          <cell r="D4063" t="str">
            <v>FORNECIMENTO E MONTAGEM DE LAJES ALVEOLARES PRÉ-FABRICADAS, INCLUSO IÇAMENTO COM GUINDASTE. AF_03/2024</v>
          </cell>
          <cell r="E4063" t="str">
            <v>M3</v>
          </cell>
          <cell r="F4063">
            <v>0</v>
          </cell>
        </row>
        <row r="4064">
          <cell r="A4064" t="str">
            <v>SINAPI 97722</v>
          </cell>
          <cell r="D4064" t="str">
            <v>FORNECIMENTO E MONTAGEM DE LAJES DUPLO T (PI) PRÉ-FABRICADAS, INCLUSO IÇAMENTO COM GUINDASTE. AF_03/2024</v>
          </cell>
          <cell r="E4064" t="str">
            <v>M3</v>
          </cell>
          <cell r="F4064">
            <v>0</v>
          </cell>
        </row>
        <row r="4065">
          <cell r="A4065" t="str">
            <v>SINAPI 97724</v>
          </cell>
          <cell r="D4065" t="str">
            <v>FORNECIMENTO E MONTAGEM DE PAINÉIS ESTRUTURAIS PRÉ-FABRICADOS, INCLUSO IÇAMENTO COM GUINDASTE. AF_03/2024</v>
          </cell>
          <cell r="E4065" t="str">
            <v>M3</v>
          </cell>
          <cell r="F4065">
            <v>0</v>
          </cell>
        </row>
        <row r="4066">
          <cell r="A4066" t="str">
            <v>SINAPI 97719</v>
          </cell>
          <cell r="D4066" t="str">
            <v>FORNECIMENTO E MONTAGEM DE PILARES PRÉ-FABRICADOS, INCLUSO IÇAMENTO COM GUINDASTE. AF_03/2024</v>
          </cell>
          <cell r="E4066" t="str">
            <v>M3</v>
          </cell>
          <cell r="F4066">
            <v>0</v>
          </cell>
        </row>
        <row r="4067">
          <cell r="A4067" t="str">
            <v>SINAPI 97723</v>
          </cell>
          <cell r="D4067" t="str">
            <v>FORNECIMENTO E MONTAGEM DE PRÉ-LAJE TRELIÇADA PRÉ-FABRICADAS, INCLUSO IÇAMENTO COM GUINDASTE. AF_03/2024</v>
          </cell>
          <cell r="E4067" t="str">
            <v>M3</v>
          </cell>
          <cell r="F4067">
            <v>0</v>
          </cell>
        </row>
        <row r="4068">
          <cell r="A4068" t="str">
            <v>SINAPI 104946</v>
          </cell>
          <cell r="D4068" t="str">
            <v>FORNECIMENTO E MONTAGEM DE TERÇAS PRÉ-FABRICADAS, INCLUSO IÇAMENTO COM GUINDASTE. AF_03/2024</v>
          </cell>
          <cell r="E4068" t="str">
            <v>M3</v>
          </cell>
          <cell r="F4068">
            <v>0</v>
          </cell>
        </row>
        <row r="4069">
          <cell r="A4069" t="str">
            <v>SINAPI 104944</v>
          </cell>
          <cell r="D4069" t="str">
            <v>FORNECIMENTO E MONTAGEM DE TESOURAS PRÉ-FABRICADAS, INCLUSO IÇAMENTO COM GUINDASTE. AF_03/2024</v>
          </cell>
          <cell r="E4069" t="str">
            <v>M3</v>
          </cell>
          <cell r="F4069">
            <v>0</v>
          </cell>
        </row>
        <row r="4070">
          <cell r="A4070" t="str">
            <v>SINAPI 104945</v>
          </cell>
          <cell r="D4070" t="str">
            <v>FORNECIMENTO E MONTAGEM DE VIGAS CALHA PRÉ-FABRICADAS, INCLUSO IÇAMENTO COM GUINDASTE. AF_03/2024</v>
          </cell>
          <cell r="E4070" t="str">
            <v>M3</v>
          </cell>
          <cell r="F4070">
            <v>0</v>
          </cell>
        </row>
        <row r="4071">
          <cell r="A4071" t="str">
            <v>SINAPI 97720</v>
          </cell>
          <cell r="D4071" t="str">
            <v>FORNECIMENTO E MONTAGEM DE VIGAS PRÉ-FABRICADAS, INCLUSO IÇAMENTO COM GUINDASTE. AF_03/2024</v>
          </cell>
          <cell r="E4071" t="str">
            <v>M3</v>
          </cell>
          <cell r="F4071">
            <v>0</v>
          </cell>
        </row>
        <row r="4072">
          <cell r="A4072" t="str">
            <v>SINAPI 97740</v>
          </cell>
          <cell r="D4072" t="str">
            <v>PEÇA CIRCULAR PRÉ-MOLDADA, VOLUME DE CONCRETO ACIMA DE 100 LITROS, TAXA DE AÇO APROXIMADA DE 30KG/M³. AF_03/2024</v>
          </cell>
          <cell r="E4072" t="str">
            <v>M3</v>
          </cell>
          <cell r="F4072">
            <v>2169.67</v>
          </cell>
        </row>
        <row r="4073">
          <cell r="A4073" t="str">
            <v>SINAPI 97738</v>
          </cell>
          <cell r="D4073" t="str">
            <v>PEÇA CIRCULAR PRÉ-MOLDADA, VOLUME DE CONCRETO DE 10 A 30 LITROS, TAXA DE FIBRA DE POLIPROPILENO APROXIMADA DE 6 KG/M³. AF_03/2024_PS</v>
          </cell>
          <cell r="E4073" t="str">
            <v>M3</v>
          </cell>
          <cell r="F4073">
            <v>4290.26</v>
          </cell>
        </row>
        <row r="4074">
          <cell r="A4074" t="str">
            <v>SINAPI 97739</v>
          </cell>
          <cell r="D4074" t="str">
            <v>PEÇA CIRCULAR PRÉ-MOLDADA, VOLUME DE CONCRETO DE 30 A 100 LITROS, TAXA DE AÇO APROXIMADA DE 30KG/M³. AF_03/2024</v>
          </cell>
          <cell r="E4074" t="str">
            <v>M3</v>
          </cell>
          <cell r="F4074">
            <v>3074.61</v>
          </cell>
        </row>
        <row r="4075">
          <cell r="A4075" t="str">
            <v>SINAPI 97736</v>
          </cell>
          <cell r="D4075" t="str">
            <v>PEÇA RETANGULAR PRÉ-MOLDADA, VOLUME DE CONCRETO ACIMA DE 100 LITROS, TAXA DE AÇO APROXIMADA DE 30KG/M³. AF_03/2024</v>
          </cell>
          <cell r="E4075" t="str">
            <v>M3</v>
          </cell>
          <cell r="F4075">
            <v>1571.42</v>
          </cell>
        </row>
        <row r="4076">
          <cell r="A4076" t="str">
            <v>SINAPI 97734</v>
          </cell>
          <cell r="D4076" t="str">
            <v>PEÇA RETANGULAR PRÉ-MOLDADA, VOLUME DE CONCRETO DE 10 A 30 LITROS, TAXA DE AÇO APROXIMADA DE 30KG/M³. AF_03/2024</v>
          </cell>
          <cell r="E4076" t="str">
            <v>M3</v>
          </cell>
          <cell r="F4076">
            <v>3174.19</v>
          </cell>
        </row>
        <row r="4077">
          <cell r="A4077" t="str">
            <v>SINAPI 97735</v>
          </cell>
          <cell r="D4077" t="str">
            <v>PEÇA RETANGULAR PRÉ-MOLDADA, VOLUME DE CONCRETO DE 30 A 100 LITROS, TAXA DE AÇO APROXIMADA DE 30KG/M³. AF_03/2024</v>
          </cell>
          <cell r="E4077" t="str">
            <v>M3</v>
          </cell>
          <cell r="F4077">
            <v>2594.4299999999998</v>
          </cell>
        </row>
        <row r="4078">
          <cell r="A4078" t="str">
            <v>SINAPI 97737</v>
          </cell>
          <cell r="D4078" t="str">
            <v>PEÇA RETANGULAR PRÉ-MOLDADA, VOLUME DE CONCRETO DE 30 A 70 LITROS, TAXA DE AÇO APROXIMADA DE 70KG/M³. AF_03/2024</v>
          </cell>
          <cell r="E4078" t="str">
            <v>M3</v>
          </cell>
          <cell r="F4078">
            <v>3361.82</v>
          </cell>
        </row>
        <row r="4079">
          <cell r="A4079" t="str">
            <v>SINAPI 97733</v>
          </cell>
          <cell r="D4079" t="str">
            <v>PEÇA RETANGULAR PRÉ-MOLDADA, VOLUME DE CONCRETO DE ATÉ 10 LITROS, TAXA DE AÇO APROXIMADA DE 30KG/M³. AF_03/2024</v>
          </cell>
          <cell r="E4079" t="str">
            <v>M3</v>
          </cell>
          <cell r="F4079">
            <v>3623.06</v>
          </cell>
        </row>
        <row r="4080">
          <cell r="A4080" t="str">
            <v>SINAPI 98616</v>
          </cell>
          <cell r="D4080" t="str">
            <v>CONTENÇÃO EM CORTINA COM ESTACAS ESPAÇADAS COM 30 CM DE DIÂMETRO E PROFUNDIDADE ATÉ 20 METROS. AF_02/2025</v>
          </cell>
          <cell r="E4080" t="str">
            <v>M2</v>
          </cell>
          <cell r="F4080">
            <v>262.22000000000003</v>
          </cell>
        </row>
        <row r="4081">
          <cell r="A4081" t="str">
            <v>SINAPI 98619</v>
          </cell>
          <cell r="D4081" t="str">
            <v>CONTENÇÃO EM CORTINA COM ESTACAS ESPAÇADAS COM 40 CM DE DIÂMETRO E PROFUNDIDADE ATÉ 20 METROS. AF_02/2025</v>
          </cell>
          <cell r="E4081" t="str">
            <v>M2</v>
          </cell>
          <cell r="F4081">
            <v>285.52</v>
          </cell>
        </row>
        <row r="4082">
          <cell r="A4082" t="str">
            <v>SINAPI 98622</v>
          </cell>
          <cell r="D4082" t="str">
            <v>CONTENÇÃO EM CORTINA COM ESTACAS ESPAÇADAS COM 50 CM DE DIÂMETRO E PROFUNDIDADE ATÉ 20 METROS. AF_02/2025</v>
          </cell>
          <cell r="E4082" t="str">
            <v>M2</v>
          </cell>
          <cell r="F4082">
            <v>441.37</v>
          </cell>
        </row>
        <row r="4083">
          <cell r="A4083" t="str">
            <v>SINAPI 98625</v>
          </cell>
          <cell r="D4083" t="str">
            <v>CONTENÇÃO EM CORTINA COM ESTACAS ESPAÇADAS COM 60 CM DE DIÂMETRO E PROFUNDIDADE ATÉ 20 METROS. AF_02/2025</v>
          </cell>
          <cell r="E4083" t="str">
            <v>M2</v>
          </cell>
          <cell r="F4083">
            <v>463.2</v>
          </cell>
        </row>
        <row r="4084">
          <cell r="A4084" t="str">
            <v>SINAPI 105918</v>
          </cell>
          <cell r="D4084" t="str">
            <v>CONTENÇÃO EM CORTINA COM ESTACAS SECANTES COM 40 CM DE DIÂMETRO E PROFUNDIDADE ATÉ 20 METROS. AF_02/2025</v>
          </cell>
          <cell r="E4084" t="str">
            <v>M2</v>
          </cell>
          <cell r="F4084">
            <v>0</v>
          </cell>
        </row>
        <row r="4085">
          <cell r="A4085" t="str">
            <v>SINAPI 98631</v>
          </cell>
          <cell r="D4085" t="str">
            <v>CONTENÇÃO EM CORTINA COM ESTACAS SECANTES COM 50 CM DE DIÂMETRO E PROFUNDIDADE ATÉ 20 METROS. AF_02/2025</v>
          </cell>
          <cell r="E4085" t="str">
            <v>M2</v>
          </cell>
          <cell r="F4085">
            <v>0</v>
          </cell>
        </row>
        <row r="4086">
          <cell r="A4086" t="str">
            <v>SINAPI 98637</v>
          </cell>
          <cell r="D4086" t="str">
            <v>CONTENÇÃO EM PAREDE DIAFRAGMA COM 30 CM DE ESPESSURA E PROFUNDIDADE ATÉ 25 METROS. AF_02/2025</v>
          </cell>
          <cell r="E4086" t="str">
            <v>M3</v>
          </cell>
          <cell r="F4086">
            <v>0</v>
          </cell>
        </row>
        <row r="4087">
          <cell r="A4087" t="str">
            <v>SINAPI 98641</v>
          </cell>
          <cell r="D4087" t="str">
            <v>CONTENÇÃO EM PAREDE DIAFRAGMA COM 40 CM DE ESPESSURA E PROFUNDIDADE ATÉ 25 METROS. AF_02/2025</v>
          </cell>
          <cell r="E4087" t="str">
            <v>M3</v>
          </cell>
          <cell r="F4087">
            <v>0</v>
          </cell>
        </row>
        <row r="4088">
          <cell r="A4088" t="str">
            <v>SINAPI 98645</v>
          </cell>
          <cell r="D4088" t="str">
            <v>CONTENÇÃO EM PAREDE DIAFRAGMA COM 50 CM DE ESPESSURA E PROFUNDIDADE ATÉ 25 METROS. AF_02/2025</v>
          </cell>
          <cell r="E4088" t="str">
            <v>M3</v>
          </cell>
          <cell r="F4088">
            <v>0</v>
          </cell>
        </row>
        <row r="4089">
          <cell r="A4089" t="str">
            <v>SINAPI 98649</v>
          </cell>
          <cell r="D4089" t="str">
            <v>CONTENÇÃO EM PAREDE DIAFRAGMA COM 60 CM DE ESPESSURA E PROFUNDIDADE ATÉ 25 METROS. AF_02/2025</v>
          </cell>
          <cell r="E4089" t="str">
            <v>M3</v>
          </cell>
          <cell r="F4089">
            <v>0</v>
          </cell>
        </row>
        <row r="4090">
          <cell r="A4090" t="str">
            <v>SINAPI 98653</v>
          </cell>
          <cell r="D4090" t="str">
            <v>CONTENÇÃO EM PAREDE DIAFRAGMA COM 80 CM DE ESPESSURA E PROFUNDIDADE ATÉ 25 METROS. AF_02/2025</v>
          </cell>
          <cell r="E4090" t="str">
            <v>M3</v>
          </cell>
          <cell r="F4090">
            <v>0</v>
          </cell>
        </row>
        <row r="4091">
          <cell r="A4091" t="str">
            <v>SINAPI 98657</v>
          </cell>
          <cell r="D4091" t="str">
            <v>EXECUÇÃO DE MURETA GUIA PARA CONTENÇÃO/FUNDAÇÃO, PARA LAMELAS ATÉ 0,80 M DE LARGURA. AF_02/2025</v>
          </cell>
          <cell r="E4091" t="str">
            <v>M</v>
          </cell>
          <cell r="F4091">
            <v>730.87</v>
          </cell>
        </row>
        <row r="4092">
          <cell r="A4092" t="str">
            <v>SINAPI 100344</v>
          </cell>
          <cell r="D4092" t="str">
            <v>ARMAÇÃO DE CORTINA DE CONTENÇÃO EM CONCRETO ARMADO, COM AÇO CA-50 DE 10 MM - MONTAGEM. AF_11/2024</v>
          </cell>
          <cell r="E4092" t="str">
            <v>KG</v>
          </cell>
          <cell r="F4092">
            <v>12.22</v>
          </cell>
        </row>
        <row r="4093">
          <cell r="A4093" t="str">
            <v>SINAPI 100345</v>
          </cell>
          <cell r="D4093" t="str">
            <v>ARMAÇÃO DE CORTINA DE CONTENÇÃO EM CONCRETO ARMADO, COM AÇO CA-50 DE 12,5 MM - MONTAGEM. AF_11/2024</v>
          </cell>
          <cell r="E4093" t="str">
            <v>KG</v>
          </cell>
          <cell r="F4093">
            <v>9.44</v>
          </cell>
        </row>
        <row r="4094">
          <cell r="A4094" t="str">
            <v>SINAPI 100346</v>
          </cell>
          <cell r="D4094" t="str">
            <v>ARMAÇÃO DE CORTINA DE CONTENÇÃO EM CONCRETO ARMADO, COM AÇO CA-50 DE 16 MM - MONTAGEM. AF_11/2024</v>
          </cell>
          <cell r="E4094" t="str">
            <v>KG</v>
          </cell>
          <cell r="F4094">
            <v>9</v>
          </cell>
        </row>
        <row r="4095">
          <cell r="A4095" t="str">
            <v>SINAPI 100347</v>
          </cell>
          <cell r="D4095" t="str">
            <v>ARMAÇÃO DE CORTINA DE CONTENÇÃO EM CONCRETO ARMADO, COM AÇO CA-50 DE 20 MM - MONTAGEM. AF_11/2024</v>
          </cell>
          <cell r="E4095" t="str">
            <v>KG</v>
          </cell>
          <cell r="F4095">
            <v>10.09</v>
          </cell>
        </row>
        <row r="4096">
          <cell r="A4096" t="str">
            <v>SINAPI 100348</v>
          </cell>
          <cell r="D4096" t="str">
            <v>ARMAÇÃO DE CORTINA DE CONTENÇÃO EM CONCRETO ARMADO, COM AÇO CA-50 DE 25 MM - MONTAGEM. AF_11/2024</v>
          </cell>
          <cell r="E4096" t="str">
            <v>KG</v>
          </cell>
          <cell r="F4096">
            <v>9.91</v>
          </cell>
        </row>
        <row r="4097">
          <cell r="A4097" t="str">
            <v>SINAPI 100342</v>
          </cell>
          <cell r="D4097" t="str">
            <v>ARMAÇÃO DE CORTINA DE CONTENÇÃO EM CONCRETO ARMADO, COM AÇO CA-50 DE 6,3 MM - MONTAGEM. AF_11/2024</v>
          </cell>
          <cell r="E4097" t="str">
            <v>KG</v>
          </cell>
          <cell r="F4097">
            <v>17.079999999999998</v>
          </cell>
        </row>
        <row r="4098">
          <cell r="A4098" t="str">
            <v>SINAPI 100343</v>
          </cell>
          <cell r="D4098" t="str">
            <v>ARMAÇÃO DE CORTINA DE CONTENÇÃO EM CONCRETO ARMADO, COM AÇO CA-50 DE 8 MM - MONTAGEM. AF_11/2024</v>
          </cell>
          <cell r="E4098" t="str">
            <v>KG</v>
          </cell>
          <cell r="F4098">
            <v>14.96</v>
          </cell>
        </row>
        <row r="4099">
          <cell r="A4099" t="str">
            <v>SINAPI 100349</v>
          </cell>
          <cell r="D4099" t="str">
            <v>CONCRETAGEM DE CORTINA DE CONTENÇÃO, ATRAVÉS DE BOMBA - LANÇAMENTO, ADENSAMENTO E ACABAMENTO. AF_11/2024</v>
          </cell>
          <cell r="E4099" t="str">
            <v>M3</v>
          </cell>
          <cell r="F4099">
            <v>676.97</v>
          </cell>
        </row>
        <row r="4100">
          <cell r="A4100" t="str">
            <v>SINAPI 100336</v>
          </cell>
          <cell r="D4100" t="str">
            <v>CONTENÇÃO EM PERFIL PRANCHADO COM PAINEL TRELIÇADO DUPLA FACE DE CONCRETO PRÉ-FABRICADO, PERFIS ESPAÇADOS A 1,5 M PARA 1 SUBSOLO. AF_11/2024</v>
          </cell>
          <cell r="E4100" t="str">
            <v>M2</v>
          </cell>
          <cell r="F4100">
            <v>0</v>
          </cell>
        </row>
        <row r="4101">
          <cell r="A4101" t="str">
            <v>SINAPI 100337</v>
          </cell>
          <cell r="D4101" t="str">
            <v>CONTENÇÃO EM PERFIL PRANCHADO COM PAINEL TRELIÇADO DUPLA FACE DE CONCRETO PRÉ-FABRICADO, PERFIS ESPAÇADOS A 1,5 M PARA 2 OU MAIS SUBSOLOS. AF_11/2024</v>
          </cell>
          <cell r="E4101" t="str">
            <v>M2</v>
          </cell>
          <cell r="F4101">
            <v>0</v>
          </cell>
        </row>
        <row r="4102">
          <cell r="A4102" t="str">
            <v>SINAPI 100339</v>
          </cell>
          <cell r="D4102" t="str">
            <v>CONTENÇÃO EM PERFIL PRANCHADO COM PAINEL TRELIÇADO DUPLA FACE DE CONCRETO PRÉ-FABRICADO, PERFIS ESPAÇADOS A 2 M PARA 1 SUBSOLO. AF_11/2024</v>
          </cell>
          <cell r="E4102" t="str">
            <v>M2</v>
          </cell>
          <cell r="F4102">
            <v>0</v>
          </cell>
        </row>
        <row r="4103">
          <cell r="A4103" t="str">
            <v>SINAPI 100340</v>
          </cell>
          <cell r="D4103" t="str">
            <v>CONTENÇÃO EM PERFIL PRANCHADO COM PAINEL TRELIÇADO DUPLA FACE DE CONCRETO PRÉ-FABRICADO, PERFIS ESPAÇADOS A 2 M PARA 2 OU MAIS SUBSOLOS. AF_11/2024</v>
          </cell>
          <cell r="E4103" t="str">
            <v>M2</v>
          </cell>
          <cell r="F4103">
            <v>0</v>
          </cell>
        </row>
        <row r="4104">
          <cell r="A4104" t="str">
            <v>SINAPI 105805</v>
          </cell>
          <cell r="D4104" t="str">
            <v>CONTENÇÃO EM PERFIL PRANCHADO COM PRANCHÃO DE MADEIRA, PERFIS ESPAÇADOS A 1,5 M PARA 1 SUBSOLO. AF_11/2024</v>
          </cell>
          <cell r="E4104" t="str">
            <v>M2</v>
          </cell>
          <cell r="F4104">
            <v>848.48</v>
          </cell>
        </row>
        <row r="4105">
          <cell r="A4105" t="str">
            <v>SINAPI 105806</v>
          </cell>
          <cell r="D4105" t="str">
            <v>CONTENÇÃO EM PERFIL PRANCHADO COM PRANCHÃO DE MADEIRA, PERFIS ESPAÇADOS A 1,5 M PARA 2 OU MAIS SUBSOLOS. AF_11/2024</v>
          </cell>
          <cell r="E4105" t="str">
            <v>M2</v>
          </cell>
          <cell r="F4105">
            <v>529.54</v>
          </cell>
        </row>
        <row r="4106">
          <cell r="A4106" t="str">
            <v>SINAPI 105807</v>
          </cell>
          <cell r="D4106" t="str">
            <v>CONTENÇÃO EM PERFIL PRANCHADO COM PRANCHÃO DE MADEIRA, PERFIS ESPAÇADOS A 2 M PARA 1 SUBSOLO. AF_11/2024</v>
          </cell>
          <cell r="E4106" t="str">
            <v>M2</v>
          </cell>
          <cell r="F4106">
            <v>673.9</v>
          </cell>
        </row>
        <row r="4107">
          <cell r="A4107" t="str">
            <v>SINAPI 105808</v>
          </cell>
          <cell r="D4107" t="str">
            <v>CONTENÇÃO EM PERFIL PRANCHADO COM PRANCHÃO DE MADEIRA, PERFIS ESPAÇADOS A 2 M PARA 2 OU MAIS SUBSOLOS. AF_11/2024</v>
          </cell>
          <cell r="E4107" t="str">
            <v>M2</v>
          </cell>
          <cell r="F4107">
            <v>434.7</v>
          </cell>
        </row>
        <row r="4108">
          <cell r="A4108" t="str">
            <v>SINAPI 100341</v>
          </cell>
          <cell r="D4108" t="str">
            <v>FABRICAÇÃO, MONTAGEM E DESMONTAGEM DE FÔRMA PARA CORTINA DE CONTENÇÃO, EM CHAPA DE MADEIRA COMPENSADA PLASTIFICADA, E = 18 MM, 10 UTILIZAÇÕES. AF_11/2024</v>
          </cell>
          <cell r="E4108" t="str">
            <v>M2</v>
          </cell>
          <cell r="F4108">
            <v>41.09</v>
          </cell>
        </row>
        <row r="4109">
          <cell r="A4109" t="str">
            <v>SINAPI 100351</v>
          </cell>
          <cell r="D4109" t="str">
            <v>MURO DE ARRIMO COM BLOCOS DE CONCRETO ESTRUTURAL E PILARES INTERMEDIÁRIOS, COM ALTURA MAIOR QUE 1,6 M E MENOR OU IGUAL A 2,8 M (EXCETO FUNDAÇÃO). AF_11/2024</v>
          </cell>
          <cell r="E4109" t="str">
            <v>M2</v>
          </cell>
          <cell r="F4109">
            <v>0</v>
          </cell>
        </row>
        <row r="4110">
          <cell r="A4110" t="str">
            <v>SINAPI 100353</v>
          </cell>
          <cell r="D4110" t="str">
            <v>MURO DE ARRIMO COM BLOCOS DE CONCRETO ESTRUTURAL E PILARES INTERMEDIÁRIOS, COM ALTURA MAIOR QUE 2,8 M E MENOR OU IGUAL A 4,0 M (EXCETO FUNDAÇÃO). AF_11/2024</v>
          </cell>
          <cell r="E4110" t="str">
            <v>M2</v>
          </cell>
          <cell r="F4110">
            <v>0</v>
          </cell>
        </row>
        <row r="4111">
          <cell r="A4111" t="str">
            <v>SINAPI 100350</v>
          </cell>
          <cell r="D4111" t="str">
            <v>MURO DE ARRIMO COM BLOCOS DE CONCRETO ESTRUTURAL, ATÉ 1,6 M DE ALTURA (EXCETO FUNDAÇÃO). AF_11/2024</v>
          </cell>
          <cell r="E4111" t="str">
            <v>M2</v>
          </cell>
          <cell r="F4111">
            <v>0</v>
          </cell>
        </row>
        <row r="4112">
          <cell r="A4112" t="str">
            <v>SINAPI 105043</v>
          </cell>
          <cell r="D4112" t="str">
            <v>PILAR DE MADEIRA ROLIÇA, EUCALIPTO OU EQUIVALENTE DA REGIÃO, FIXADO COM PORTA PILAR METÁLICO, DIÂMETRO DE 12 A 15 CM, APOIO ARTICULADO, COMPRIMENTO DE 3 M. AF_03/2024</v>
          </cell>
          <cell r="E4112" t="str">
            <v>M</v>
          </cell>
          <cell r="F4112">
            <v>0</v>
          </cell>
        </row>
        <row r="4113">
          <cell r="A4113" t="str">
            <v>SINAPI 105047</v>
          </cell>
          <cell r="D4113" t="str">
            <v>PILAR DE MADEIRA ROLIÇA, EUCALIPTO OU EQUIVALENTE DA REGIÃO, FIXADO COM PORTA PILAR METÁLICO, DIÂMETRO DE 12 A 15 CM, APOIO ARTICULADO, COMPRIMENTO DE 6 M. AF_03/2024</v>
          </cell>
          <cell r="E4113" t="str">
            <v>M</v>
          </cell>
          <cell r="F4113">
            <v>0</v>
          </cell>
        </row>
        <row r="4114">
          <cell r="A4114" t="str">
            <v>SINAPI 105044</v>
          </cell>
          <cell r="D4114" t="str">
            <v>PILAR DE MADEIRA ROLIÇA, EUCALIPTO OU EQUIVALENTE DA REGIÃO, FIXADO COM PORTA PILAR METÁLICO, DIÂMETRO DE 12 A 15 CM, APOIO ENGASTADO, COMPRIMENTO DE 3 M. AF_03/2024</v>
          </cell>
          <cell r="E4114" t="str">
            <v>M</v>
          </cell>
          <cell r="F4114">
            <v>0</v>
          </cell>
        </row>
        <row r="4115">
          <cell r="A4115" t="str">
            <v>SINAPI 105094</v>
          </cell>
          <cell r="D4115" t="str">
            <v>PILAR DE MADEIRA ROLIÇA, EUCALIPTO OU EQUIVALENTE DA REGIÃO, FIXADO COM PORTA PILAR METÁLICO, DIÂMETRO DE 12 A 15 CM, APOIO ENGASTADO, COMPRIMENTO DE 6 M. AF_03/2024</v>
          </cell>
          <cell r="E4115" t="str">
            <v>M</v>
          </cell>
          <cell r="F4115">
            <v>0</v>
          </cell>
        </row>
        <row r="4116">
          <cell r="A4116" t="str">
            <v>SINAPI 105096</v>
          </cell>
          <cell r="D4116" t="str">
            <v>PILAR DE MADEIRA ROLIÇA, EUCALIPTO OU EQUIVALENTE DA REGIÃO, FIXADO COM PORTA PILAR METÁLICO, DIÂMETRO DE 16 A 20 CM, APOIO ARTICULADO, COMPRIMENTO DE 3 M. AF_03/2024</v>
          </cell>
          <cell r="E4116" t="str">
            <v>M</v>
          </cell>
          <cell r="F4116">
            <v>0</v>
          </cell>
        </row>
        <row r="4117">
          <cell r="A4117" t="str">
            <v>SINAPI 105048</v>
          </cell>
          <cell r="D4117" t="str">
            <v>PILAR DE MADEIRA ROLIÇA, EUCALIPTO OU EQUIVALENTE DA REGIÃO, FIXADO COM PORTA PILAR METÁLICO, DIÂMETRO DE 16 A 20 CM, APOIO ARTICULADO, COMPRIMENTO DE 6 M. AF_03/2024</v>
          </cell>
          <cell r="E4117" t="str">
            <v>M</v>
          </cell>
          <cell r="F4117">
            <v>0</v>
          </cell>
        </row>
        <row r="4118">
          <cell r="A4118" t="str">
            <v>SINAPI 105097</v>
          </cell>
          <cell r="D4118" t="str">
            <v>PILAR DE MADEIRA ROLIÇA, EUCALIPTO OU EQUIVALENTE DA REGIÃO, FIXADO COM PORTA PILAR METÁLICO, DIÂMETRO DE 16 A 20 CM, APOIO ENGASTADO, COMPRIMENTO DE 3 M. AF_03/2024</v>
          </cell>
          <cell r="E4118" t="str">
            <v>M</v>
          </cell>
          <cell r="F4118">
            <v>0</v>
          </cell>
        </row>
        <row r="4119">
          <cell r="A4119" t="str">
            <v>SINAPI 105049</v>
          </cell>
          <cell r="D4119" t="str">
            <v>PILAR DE MADEIRA ROLIÇA, EUCALIPTO OU EQUIVALENTE DA REGIÃO, FIXADO COM PORTA PILAR METÁLICO, DIÂMETRO DE 16 A 20 CM, APOIO ENGASTADO, COMPRIMENTO DE 6 M. AF_03/2024</v>
          </cell>
          <cell r="E4119" t="str">
            <v>M</v>
          </cell>
          <cell r="F4119">
            <v>0</v>
          </cell>
        </row>
        <row r="4120">
          <cell r="A4120" t="str">
            <v>SINAPI 105051</v>
          </cell>
          <cell r="D4120" t="str">
            <v>PILAR DE MADEIRA ROLIÇA, EUCALIPTO OU EQUIVALENTE DA REGIÃO, FIXADO COM PORTA PILAR METÁLICO, DIÂMETRO DE 21 A 29 CM, APOIO ARTICULADO, COMPRIMENTO DE 3 M. AF_03/2024</v>
          </cell>
          <cell r="E4120" t="str">
            <v>M</v>
          </cell>
          <cell r="F4120">
            <v>0</v>
          </cell>
        </row>
        <row r="4121">
          <cell r="A4121" t="str">
            <v>SINAPI 105054</v>
          </cell>
          <cell r="D4121" t="str">
            <v>PILAR DE MADEIRA ROLIÇA, EUCALIPTO OU EQUIVALENTE DA REGIÃO, FIXADO COM PORTA PILAR METÁLICO, DIÂMETRO DE 21 A 29 CM, APOIO ARTICULADO, COMPRIMENTO DE 6 M. AF_03/2024</v>
          </cell>
          <cell r="E4121" t="str">
            <v>M</v>
          </cell>
          <cell r="F4121">
            <v>0</v>
          </cell>
        </row>
        <row r="4122">
          <cell r="A4122" t="str">
            <v>SINAPI 105052</v>
          </cell>
          <cell r="D4122" t="str">
            <v>PILAR DE MADEIRA ROLIÇA, EUCALIPTO OU EQUIVALENTE DA REGIÃO, FIXADO COM PORTA PILAR METÁLICO, DIÂMETRO DE 21 A 29 CM, APOIO ENGASTADO, COMPRIMENTO DE 3 M. AF_03/2024</v>
          </cell>
          <cell r="E4122" t="str">
            <v>M</v>
          </cell>
          <cell r="F4122">
            <v>0</v>
          </cell>
        </row>
        <row r="4123">
          <cell r="A4123" t="str">
            <v>SINAPI 105055</v>
          </cell>
          <cell r="D4123" t="str">
            <v>PILAR DE MADEIRA ROLIÇA, EUCALIPTO OU EQUIVALENTE DA REGIÃO, FIXADO COM PORTA PILAR METÁLICO, DIÂMETRO DE 21 A 29 CM, APOIO ENGASTADO, COMPRIMENTO DE 6 M. AF_03/2024</v>
          </cell>
          <cell r="E4123" t="str">
            <v>M</v>
          </cell>
          <cell r="F4123">
            <v>0</v>
          </cell>
        </row>
        <row r="4124">
          <cell r="A4124" t="str">
            <v>SINAPI 105065</v>
          </cell>
          <cell r="D4124" t="str">
            <v>PILAR DE MADEIRA ROLIÇA, EUCALIPTO OU EQUIVALENTE DA REGIÃO, FIXADO COM PORTA PILAR METÁLICO, DIÂMETRO DE 30 A 34 CM, APOIO ARTICULADO, COMPRIMENTO DE 3 M. AF_03/2024</v>
          </cell>
          <cell r="E4124" t="str">
            <v>M</v>
          </cell>
          <cell r="F4124">
            <v>0</v>
          </cell>
        </row>
        <row r="4125">
          <cell r="A4125" t="str">
            <v>SINAPI 105059</v>
          </cell>
          <cell r="D4125" t="str">
            <v>PILAR DE MADEIRA ROLIÇA, EUCALIPTO OU EQUIVALENTE DA REGIÃO, FIXADO COM PORTA PILAR METÁLICO, DIÂMETRO DE 30 A 34 CM, APOIO ARTICULADO, COMPRIMENTO DE 6 M. AF_03/2024</v>
          </cell>
          <cell r="E4125" t="str">
            <v>M</v>
          </cell>
          <cell r="F4125">
            <v>0</v>
          </cell>
        </row>
        <row r="4126">
          <cell r="A4126" t="str">
            <v>SINAPI 105057</v>
          </cell>
          <cell r="D4126" t="str">
            <v>PILAR DE MADEIRA ROLIÇA, EUCALIPTO OU EQUIVALENTE DA REGIÃO, FIXADO COM PORTA PILAR METÁLICO, DIÂMETRO DE 30 A 34 CM, APOIO ENGASTADO, COMPRIMENTO DE 3 M. AF_03/2024</v>
          </cell>
          <cell r="E4126" t="str">
            <v>M</v>
          </cell>
          <cell r="F4126">
            <v>0</v>
          </cell>
        </row>
        <row r="4127">
          <cell r="A4127" t="str">
            <v>SINAPI 105060</v>
          </cell>
          <cell r="D4127" t="str">
            <v>PILAR DE MADEIRA ROLIÇA, EUCALIPTO OU EQUIVALENTE DA REGIÃO, FIXADO COM PORTA PILAR METÁLICO, DIÂMETRO DE 30 A 34 CM, APOIO ENGASTADO, COMPRIMENTO DE 6 M. AF_03/2024</v>
          </cell>
          <cell r="E4127" t="str">
            <v>M</v>
          </cell>
          <cell r="F4127">
            <v>0</v>
          </cell>
        </row>
        <row r="4128">
          <cell r="A4128" t="str">
            <v>SINAPI 105042</v>
          </cell>
          <cell r="D4128" t="str">
            <v>PILAR DE MADEIRA ROLIÇA, EUCALIPTO OU EQUIVALENTE DA REGIÃO, FIXADO COM VERGALHÃO, DIÂMETRO DE 12 A 15 CM, APOIO ARTICULADO, COMPRIMENTO DE 3 M. AF_03/2024</v>
          </cell>
          <cell r="E4128" t="str">
            <v>M</v>
          </cell>
          <cell r="F4128">
            <v>60.35</v>
          </cell>
        </row>
        <row r="4129">
          <cell r="A4129" t="str">
            <v>SINAPI 105046</v>
          </cell>
          <cell r="D4129" t="str">
            <v>PILAR DE MADEIRA ROLIÇA, EUCALIPTO OU EQUIVALENTE DA REGIÃO, FIXADO COM VERGALHÃO, DIÂMETRO DE 12 A 15 CM, APOIO ARTICULADO, COMPRIMENTO DE 6 M. AF_03/2024</v>
          </cell>
          <cell r="E4129" t="str">
            <v>M</v>
          </cell>
          <cell r="F4129">
            <v>49.54</v>
          </cell>
        </row>
        <row r="4130">
          <cell r="A4130" t="str">
            <v>SINAPI 105095</v>
          </cell>
          <cell r="D4130" t="str">
            <v>PILAR DE MADEIRA ROLIÇA, EUCALIPTO OU EQUIVALENTE DA REGIÃO, FIXADO COM VERGALHÃO, DIÂMETRO DE 16 A 20 CM, APOIO ARTICULADO, COMPRIMENTO DE 3 M. AF_03/2024</v>
          </cell>
          <cell r="E4130" t="str">
            <v>M</v>
          </cell>
          <cell r="F4130">
            <v>87.67</v>
          </cell>
        </row>
        <row r="4131">
          <cell r="A4131" t="str">
            <v>SINAPI 105098</v>
          </cell>
          <cell r="D4131" t="str">
            <v>PILAR DE MADEIRA ROLIÇA, EUCALIPTO OU EQUIVALENTE DA REGIÃO, FIXADO COM VERGALHÃO, DIÂMETRO DE 16 A 20 CM, APOIO ARTICULADO, COMPRIMENTO DE 6 M. AF_03/2024</v>
          </cell>
          <cell r="E4131" t="str">
            <v>M</v>
          </cell>
          <cell r="F4131">
            <v>76.900000000000006</v>
          </cell>
        </row>
        <row r="4132">
          <cell r="A4132" t="str">
            <v>SINAPI 105050</v>
          </cell>
          <cell r="D4132" t="str">
            <v>PILAR DE MADEIRA ROLIÇA, EUCALIPTO OU EQUIVALENTE DA REGIÃO, FIXADO COM VERGALHÃO, DIÂMETRO DE 21 A 29 CM, APOIO ARTICULADO, COMPRIMENTO DE 3 M. AF_03/2024</v>
          </cell>
          <cell r="E4132" t="str">
            <v>M</v>
          </cell>
          <cell r="F4132">
            <v>177.07</v>
          </cell>
        </row>
        <row r="4133">
          <cell r="A4133" t="str">
            <v>SINAPI 105053</v>
          </cell>
          <cell r="D4133" t="str">
            <v>PILAR DE MADEIRA ROLIÇA, EUCALIPTO OU EQUIVALENTE DA REGIÃO, FIXADO COM VERGALHÃO, DIÂMETRO DE 21 A 29 CM, APOIO ARTICULADO, COMPRIMENTO DE 6 M. AF_03/2024</v>
          </cell>
          <cell r="E4133" t="str">
            <v>M</v>
          </cell>
          <cell r="F4133">
            <v>166.42</v>
          </cell>
        </row>
        <row r="4134">
          <cell r="A4134" t="str">
            <v>SINAPI 105056</v>
          </cell>
          <cell r="D4134" t="str">
            <v>PILAR DE MADEIRA ROLIÇA, EUCALIPTO OU EQUIVALENTE DA REGIÃO, FIXADO COM VERGALHÃO, DIÂMETRO DE 30 A 34 CM, APOIO ARTICULADO, COMPRIMENTO DE 3 M. AF_03/2024</v>
          </cell>
          <cell r="E4134" t="str">
            <v>M</v>
          </cell>
          <cell r="F4134">
            <v>242.89</v>
          </cell>
        </row>
        <row r="4135">
          <cell r="A4135" t="str">
            <v>SINAPI 105058</v>
          </cell>
          <cell r="D4135" t="str">
            <v>PILAR DE MADEIRA ROLIÇA, EUCALIPTO OU EQUIVALENTE DA REGIÃO, FIXADO COM VERGALHÃO, DIÂMETRO DE 30 A 34 CM, APOIO ARTICULADO, COMPRIMENTO DE 6 M. AF_03/2024</v>
          </cell>
          <cell r="E4135" t="str">
            <v>M</v>
          </cell>
          <cell r="F4135">
            <v>232.99</v>
          </cell>
        </row>
        <row r="4136">
          <cell r="A4136" t="str">
            <v>SINAPI 105062</v>
          </cell>
          <cell r="D4136" t="str">
            <v>PILAR DE MADEIRA SERRADA, MAÇARANDUBA OU EQUIVALENTE DA REGIÃO, NÃO APARELHADO, FIXADO COM PORTA PILAR METÁLICO, SEÇÃO QUADRADA 10 X 10 CM, APOIO ARTICULADO, COMPRIMENTO DE 3 M. AF_03/2024</v>
          </cell>
          <cell r="E4136" t="str">
            <v>M</v>
          </cell>
          <cell r="F4136">
            <v>0</v>
          </cell>
        </row>
        <row r="4137">
          <cell r="A4137" t="str">
            <v>SINAPI 105066</v>
          </cell>
          <cell r="D4137" t="str">
            <v>PILAR DE MADEIRA SERRADA, MAÇARANDUBA OU EQUIVALENTE DA REGIÃO, NÃO APARELHADO, FIXADO COM PORTA PILAR METÁLICO, SEÇÃO QUADRADA 10 X 10 CM, APOIO ARTICULADO, COMPRIMENTO DE 6 M. AF_03/2024</v>
          </cell>
          <cell r="E4137" t="str">
            <v>M</v>
          </cell>
          <cell r="F4137">
            <v>0</v>
          </cell>
        </row>
        <row r="4138">
          <cell r="A4138" t="str">
            <v>SINAPI 105063</v>
          </cell>
          <cell r="D4138" t="str">
            <v>PILAR DE MADEIRA SERRADA, MAÇARANDUBA OU EQUIVALENTE DA REGIÃO, NÃO APARELHADO, FIXADO COM PORTA PILAR METÁLICO, SEÇÃO QUADRADA 10 X 10 CM, APOIO ENGASTADO, COMPRIMENTO DE 3 M. AF_03/2024</v>
          </cell>
          <cell r="E4138" t="str">
            <v>M</v>
          </cell>
          <cell r="F4138">
            <v>0</v>
          </cell>
        </row>
        <row r="4139">
          <cell r="A4139" t="str">
            <v>SINAPI 105067</v>
          </cell>
          <cell r="D4139" t="str">
            <v>PILAR DE MADEIRA SERRADA, MAÇARANDUBA OU EQUIVALENTE DA REGIÃO, NÃO APARELHADO, FIXADO COM PORTA PILAR METÁLICO, SEÇÃO QUADRADA 10 X 10 CM, APOIO ENGASTADO, COMPRIMENTO DE 6 M. AF_03/2024</v>
          </cell>
          <cell r="E4139" t="str">
            <v>M</v>
          </cell>
          <cell r="F4139">
            <v>0</v>
          </cell>
        </row>
        <row r="4140">
          <cell r="A4140" t="str">
            <v>SINAPI 105069</v>
          </cell>
          <cell r="D4140" t="str">
            <v>PILAR DE MADEIRA SERRADA, MAÇARANDUBA OU EQUIVALENTE DA REGIÃO, NÃO APARELHADO, FIXADO COM PORTA PILAR METÁLICO, SEÇÃO QUADRADA 15 X 15 CM, APOIO ARTICULADO, COMPRIMENTO DE 3 M. AF_03/2024</v>
          </cell>
          <cell r="E4140" t="str">
            <v>M</v>
          </cell>
          <cell r="F4140">
            <v>0</v>
          </cell>
        </row>
        <row r="4141">
          <cell r="A4141" t="str">
            <v>SINAPI 105072</v>
          </cell>
          <cell r="D4141" t="str">
            <v>PILAR DE MADEIRA SERRADA, MAÇARANDUBA OU EQUIVALENTE DA REGIÃO, NÃO APARELHADO, FIXADO COM PORTA PILAR METÁLICO, SEÇÃO QUADRADA 15 X 15 CM, APOIO ARTICULADO, COMPRIMENTO DE 6 M. AF_03/2024</v>
          </cell>
          <cell r="E4141" t="str">
            <v>M</v>
          </cell>
          <cell r="F4141">
            <v>0</v>
          </cell>
        </row>
        <row r="4142">
          <cell r="A4142" t="str">
            <v>SINAPI 105070</v>
          </cell>
          <cell r="D4142" t="str">
            <v>PILAR DE MADEIRA SERRADA, MAÇARANDUBA OU EQUIVALENTE DA REGIÃO, NÃO APARELHADO, FIXADO COM PORTA PILAR METÁLICO, SEÇÃO QUADRADA 15 X 15 CM, APOIO ENGASTADO, COMPRIMENTO DE 3 M. AF_03/2024</v>
          </cell>
          <cell r="E4142" t="str">
            <v>M</v>
          </cell>
          <cell r="F4142">
            <v>0</v>
          </cell>
        </row>
        <row r="4143">
          <cell r="A4143" t="str">
            <v>SINAPI 105073</v>
          </cell>
          <cell r="D4143" t="str">
            <v>PILAR DE MADEIRA SERRADA, MAÇARANDUBA OU EQUIVALENTE DA REGIÃO, NÃO APARELHADO, FIXADO COM PORTA PILAR METÁLICO, SEÇÃO QUADRADA 15 X 15 CM, APOIO ENGASTADO, COMPRIMENTO DE 6 M. AF_03/2024</v>
          </cell>
          <cell r="E4143" t="str">
            <v>M</v>
          </cell>
          <cell r="F4143">
            <v>0</v>
          </cell>
        </row>
        <row r="4144">
          <cell r="A4144" t="str">
            <v>SINAPI 105075</v>
          </cell>
          <cell r="D4144" t="str">
            <v>PILAR DE MADEIRA SERRADA, MAÇARANDUBA OU EQUIVALENTE DA REGIÃO, NÃO APARELHADO, FIXADO COM PORTA PILAR METÁLICO, SEÇÃO QUADRADA 20 X 20 CM, APOIO ARTICULADO, COMPRIMENTO DE 3 M. AF_03/2024</v>
          </cell>
          <cell r="E4144" t="str">
            <v>M</v>
          </cell>
          <cell r="F4144">
            <v>0</v>
          </cell>
        </row>
        <row r="4145">
          <cell r="A4145" t="str">
            <v>SINAPI 105078</v>
          </cell>
          <cell r="D4145" t="str">
            <v>PILAR DE MADEIRA SERRADA, MAÇARANDUBA OU EQUIVALENTE DA REGIÃO, NÃO APARELHADO, FIXADO COM PORTA PILAR METÁLICO, SEÇÃO QUADRADA 20 X 20 CM, APOIO ARTICULADO, COMPRIMENTO DE 6 M. AF_03/2024</v>
          </cell>
          <cell r="E4145" t="str">
            <v>M</v>
          </cell>
          <cell r="F4145">
            <v>0</v>
          </cell>
        </row>
        <row r="4146">
          <cell r="A4146" t="str">
            <v>SINAPI 105076</v>
          </cell>
          <cell r="D4146" t="str">
            <v>PILAR DE MADEIRA SERRADA, MAÇARANDUBA OU EQUIVALENTE DA REGIÃO, NÃO APARELHADO, FIXADO COM PORTA PILAR METÁLICO, SEÇÃO QUADRADA 20 X 20 CM, APOIO ENGASTADO, COMPRIMENTO DE 3 M. AF_03/2024</v>
          </cell>
          <cell r="E4146" t="str">
            <v>M</v>
          </cell>
          <cell r="F4146">
            <v>0</v>
          </cell>
        </row>
        <row r="4147">
          <cell r="A4147" t="str">
            <v>SINAPI 105079</v>
          </cell>
          <cell r="D4147" t="str">
            <v>PILAR DE MADEIRA SERRADA, MAÇARANDUBA OU EQUIVALENTE DA REGIÃO, NÃO APARELHADO, FIXADO COM PORTA PILAR METÁLICO, SEÇÃO QUADRADA 20 X 20 CM, APOIO ENGASTADO, COMPRIMENTO DE 6 M. AF_03/2024</v>
          </cell>
          <cell r="E4147" t="str">
            <v>M</v>
          </cell>
          <cell r="F4147">
            <v>0</v>
          </cell>
        </row>
        <row r="4148">
          <cell r="A4148" t="str">
            <v>SINAPI 105061</v>
          </cell>
          <cell r="D4148" t="str">
            <v>PILAR DE MADEIRA SERRADA, MAÇARANDUBA OU EQUIVALENTE DA REGIÃO, NÃO APARELHADO, FIXADO COM VERGALHÃO, SEÇÃO QUADRADA 10 X 10 CM, APOIO ARTICULADO, COMPRIMENTO DE 3 M. AF_03/2024</v>
          </cell>
          <cell r="E4148" t="str">
            <v>M</v>
          </cell>
          <cell r="F4148">
            <v>115.47</v>
          </cell>
        </row>
        <row r="4149">
          <cell r="A4149" t="str">
            <v>SINAPI 105064</v>
          </cell>
          <cell r="D4149" t="str">
            <v>PILAR DE MADEIRA SERRADA, MAÇARANDUBA OU EQUIVALENTE DA REGIÃO, NÃO APARELHADO, FIXADO COM VERGALHÃO, SEÇÃO QUADRADA 10 X 10 CM, APOIO ARTICULADO, COMPRIMENTO DE 6 M. AF_03/2024</v>
          </cell>
          <cell r="E4149" t="str">
            <v>M</v>
          </cell>
          <cell r="F4149">
            <v>101.64</v>
          </cell>
        </row>
        <row r="4150">
          <cell r="A4150" t="str">
            <v>SINAPI 105068</v>
          </cell>
          <cell r="D4150" t="str">
            <v>PILAR DE MADEIRA SERRADA, MAÇARANDUBA OU EQUIVALENTE DA REGIÃO, NÃO APARELHADO, FIXADO COM VERGALHÃO, SEÇÃO QUADRADA 15 X 15 CM, APOIO ARTICULADO, COMPRIMENTO DE 3 M. AF_03/2024</v>
          </cell>
          <cell r="E4150" t="str">
            <v>M</v>
          </cell>
          <cell r="F4150">
            <v>200.69</v>
          </cell>
        </row>
        <row r="4151">
          <cell r="A4151" t="str">
            <v>SINAPI 105071</v>
          </cell>
          <cell r="D4151" t="str">
            <v>PILAR DE MADEIRA SERRADA, MAÇARANDUBA OU EQUIVALENTE DA REGIÃO, NÃO APARELHADO, FIXADO COM VERGALHÃO, SEÇÃO QUADRADA 15 X 15 CM, APOIO ARTICULADO, COMPRIMENTO DE 6 M. AF_03/2024</v>
          </cell>
          <cell r="E4151" t="str">
            <v>M</v>
          </cell>
          <cell r="F4151">
            <v>186.88</v>
          </cell>
        </row>
        <row r="4152">
          <cell r="A4152" t="str">
            <v>SINAPI 105074</v>
          </cell>
          <cell r="D4152" t="str">
            <v>PILAR DE MADEIRA SERRADA, MAÇARANDUBA OU EQUIVALENTE DA REGIÃO, NÃO APARELHADO, FIXADO COM VERGALHÃO, SEÇÃO QUADRADA 20 X 20 CM, APOIO ARTICULADO, COMPRIMENTO DE 3 M. AF_03/2024</v>
          </cell>
          <cell r="E4152" t="str">
            <v>M</v>
          </cell>
          <cell r="F4152">
            <v>319.95999999999998</v>
          </cell>
        </row>
        <row r="4153">
          <cell r="A4153" t="str">
            <v>SINAPI 105077</v>
          </cell>
          <cell r="D4153" t="str">
            <v>PILAR DE MADEIRA SERRADA, MAÇARANDUBA OU EQUIVALENTE DA REGIÃO, NÃO APARELHADO, FIXADO COM VERGALHÃO, SEÇÃO QUADRADA 20 X 20 CM, APOIO ARTICULADO, COMPRIMENTO DE 6 M. AF_03/2024</v>
          </cell>
          <cell r="E4153" t="str">
            <v>M</v>
          </cell>
          <cell r="F4153">
            <v>306.20999999999998</v>
          </cell>
        </row>
        <row r="4154">
          <cell r="A4154" t="str">
            <v>SINAPI 105090</v>
          </cell>
          <cell r="D4154" t="str">
            <v>PISO DE MADEIRA, SOBRE VIGOTAS DE MADEIRA SEÇÃO 7,5 X 15 CM. AF_03/2024</v>
          </cell>
          <cell r="E4154" t="str">
            <v>M2</v>
          </cell>
          <cell r="F4154">
            <v>570.62</v>
          </cell>
        </row>
        <row r="4155">
          <cell r="A4155" t="str">
            <v>SINAPI 105099</v>
          </cell>
          <cell r="D4155" t="str">
            <v>VIGA DE MADEIRA ROLIÇA, EUCALIPTO OU EQUIVALENTE DA REGIÃO, DIÂMETRO DE 12 A 15 CM. AF_03/2024</v>
          </cell>
          <cell r="E4155" t="str">
            <v>M</v>
          </cell>
          <cell r="F4155">
            <v>78.77</v>
          </cell>
        </row>
        <row r="4156">
          <cell r="A4156" t="str">
            <v>SINAPI 105100</v>
          </cell>
          <cell r="D4156" t="str">
            <v>VIGA DE MADEIRA ROLIÇA, EUCALIPTO OU EQUIVALENTE DA REGIÃO, DIÂMETRO DE 16 A 20 CM. AF_03/2024</v>
          </cell>
          <cell r="E4156" t="str">
            <v>M</v>
          </cell>
          <cell r="F4156">
            <v>109.03</v>
          </cell>
        </row>
        <row r="4157">
          <cell r="A4157" t="str">
            <v>SINAPI 105101</v>
          </cell>
          <cell r="D4157" t="str">
            <v>VIGA DE MADEIRA ROLIÇA, EUCALIPTO OU EQUIVALENTE DA REGIÃO, DIÂMETRO DE 21 A 29 CM. AF_03/2024</v>
          </cell>
          <cell r="E4157" t="str">
            <v>M</v>
          </cell>
          <cell r="F4157">
            <v>204.54</v>
          </cell>
        </row>
        <row r="4158">
          <cell r="A4158" t="str">
            <v>SINAPI 105102</v>
          </cell>
          <cell r="D4158" t="str">
            <v>VIGA DE MADEIRA ROLIÇA, EUCALIPTO OU EQUIVALENTE DA REGIÃO, DIÂMETRO DE 30 A 34 CM. AF_03/2024</v>
          </cell>
          <cell r="E4158" t="str">
            <v>M</v>
          </cell>
          <cell r="F4158">
            <v>278.3</v>
          </cell>
        </row>
        <row r="4159">
          <cell r="A4159" t="str">
            <v>SINAPI 105080</v>
          </cell>
          <cell r="D4159" t="str">
            <v>VIGA DE MADEIRA SERRADA, MAÇARANDUBA OU EQUIVALENTE DA REGIÃO, APARELHADA, SEÇÃO RETANGULAR 6 X 12 CM. AF_03/2024</v>
          </cell>
          <cell r="E4159" t="str">
            <v>M</v>
          </cell>
          <cell r="F4159">
            <v>76.48</v>
          </cell>
        </row>
        <row r="4160">
          <cell r="A4160" t="str">
            <v>SINAPI 105081</v>
          </cell>
          <cell r="D4160" t="str">
            <v>VIGA DE MADEIRA SERRADA, MAÇARANDUBA OU EQUIVALENTE DA REGIÃO, APARELHADA, SEÇÃO RETANGULAR 6 X 16 CM. AF_03/2024</v>
          </cell>
          <cell r="E4160" t="str">
            <v>M</v>
          </cell>
          <cell r="F4160">
            <v>89.73</v>
          </cell>
        </row>
        <row r="4161">
          <cell r="A4161" t="str">
            <v>SINAPI 105091</v>
          </cell>
          <cell r="D4161" t="str">
            <v>VIGA DE MADEIRA SERRADA, MAÇARANDUBA OU EQUIVALENTE DA REGIÃO, APARELHADA, SEÇÃO RETANGULAR 7,5 X 23 CM. AF_03/2024</v>
          </cell>
          <cell r="E4161" t="str">
            <v>M</v>
          </cell>
          <cell r="F4161">
            <v>162.94</v>
          </cell>
        </row>
        <row r="4162">
          <cell r="A4162" t="str">
            <v>SINAPI 105089</v>
          </cell>
          <cell r="D4162" t="str">
            <v>VIGA DE MADEIRA SERRADA, MAÇARANDUBA OU EQUIVALENTE DA REGIÃO, APARELHADA, SEÇÃO RETANGULAR 8 X 30 CM. AF_03/2024</v>
          </cell>
          <cell r="E4162" t="str">
            <v>M</v>
          </cell>
          <cell r="F4162">
            <v>207.7</v>
          </cell>
        </row>
        <row r="4163">
          <cell r="A4163" t="str">
            <v>SINAPI 105082</v>
          </cell>
          <cell r="D4163" t="str">
            <v>VIGA DE MADEIRA SERRADA, MAÇARANDUBA OU EQUIVALENTE DA REGIÃO, NÃO APARELHADA, SEÇÃO RETANGULAR 6 X 12 CM. AF_03/2024</v>
          </cell>
          <cell r="E4163" t="str">
            <v>M</v>
          </cell>
          <cell r="F4163">
            <v>80.11</v>
          </cell>
        </row>
        <row r="4164">
          <cell r="A4164" t="str">
            <v>SINAPI 105083</v>
          </cell>
          <cell r="D4164" t="str">
            <v>VIGA DE MADEIRA SERRADA, MAÇARANDUBA OU EQUIVALENTE DA REGIÃO, NÃO APARELHADA, SEÇÃO RETANGULAR 6 X 16 CM. AF_03/2024</v>
          </cell>
          <cell r="E4164" t="str">
            <v>M</v>
          </cell>
          <cell r="F4164">
            <v>91.39</v>
          </cell>
        </row>
        <row r="4165">
          <cell r="A4165" t="str">
            <v>SINAPI 105084</v>
          </cell>
          <cell r="D4165" t="str">
            <v>VIGA DE MADEIRA SERRADA, MAÇARANDUBA OU EQUIVALENTE DA REGIÃO, NÃO APARELHADA, SEÇÃO RETANGULAR 6 X 20 CM. AF_03/2024</v>
          </cell>
          <cell r="E4165" t="str">
            <v>M</v>
          </cell>
          <cell r="F4165">
            <v>115.62</v>
          </cell>
        </row>
        <row r="4166">
          <cell r="A4166" t="str">
            <v>SINAPI 105086</v>
          </cell>
          <cell r="D4166" t="str">
            <v>VIGA DE MADEIRA SERRADA, MAÇARANDUBA OU EQUIVALENTE DA REGIÃO, NÃO APARELHADA, SEÇÃO RETANGULAR 6 X 25 CM. AF_03/2024</v>
          </cell>
          <cell r="E4166" t="str">
            <v>M</v>
          </cell>
          <cell r="F4166">
            <v>106.47</v>
          </cell>
        </row>
        <row r="4167">
          <cell r="A4167" t="str">
            <v>SINAPI 105087</v>
          </cell>
          <cell r="D4167" t="str">
            <v>VIGA DE MADEIRA SERRADA, MAÇARANDUBA OU EQUIVALENTE DA REGIÃO, NÃO APARELHADA, SEÇÃO RETANGULAR 6 X 30 CM. AF_03/2024</v>
          </cell>
          <cell r="E4167" t="str">
            <v>M</v>
          </cell>
          <cell r="F4167">
            <v>120.56</v>
          </cell>
        </row>
        <row r="4168">
          <cell r="A4168" t="str">
            <v>SINAPI 105088</v>
          </cell>
          <cell r="D4168" t="str">
            <v>VIGA DE MADEIRA SERRADA, MAÇARANDUBA OU EQUIVALENTE DA REGIÃO, NÃO APARELHADA, SEÇÃO RETANGULAR 6 X 40 CM. AF_03/2024</v>
          </cell>
          <cell r="E4168" t="str">
            <v>M</v>
          </cell>
          <cell r="F4168">
            <v>225.96</v>
          </cell>
        </row>
        <row r="4169">
          <cell r="A4169" t="str">
            <v>SINAPI 105092</v>
          </cell>
          <cell r="D4169" t="str">
            <v>VIGA DE MADEIRA SERRADA, MAÇARANDUBA OU EQUIVALENTE DA REGIÃO, NÃO APARELHADA, SEÇÃO RETANGULAR 7,5 X 23 CM. AF_03/2024</v>
          </cell>
          <cell r="E4169" t="str">
            <v>M</v>
          </cell>
          <cell r="F4169">
            <v>178.16</v>
          </cell>
        </row>
        <row r="4170">
          <cell r="A4170" t="str">
            <v>SINAPI 105085</v>
          </cell>
          <cell r="D4170" t="str">
            <v>VIGA DE MADEIRA SERRADA, MAÇARANDUBA OU EQUIVALENTE DA REGIÃO, NÃO APARELHADA, SEÇÃO RETANGULAR 8 X 16 CM. AF_03/2024</v>
          </cell>
          <cell r="E4170" t="str">
            <v>M</v>
          </cell>
          <cell r="F4170">
            <v>121.23</v>
          </cell>
        </row>
        <row r="4171">
          <cell r="A4171" t="str">
            <v>SINAPI 105093</v>
          </cell>
          <cell r="D4171" t="str">
            <v>VIGA DE MADEIRA SERRADA, MAÇARANDUBA OU EQUIVALENTE DA REGIÃO, NÃO APARELHADA, SEÇÃO RETANGULAR 8 X 30 CM. AF_03/2024</v>
          </cell>
          <cell r="E4171" t="str">
            <v>M</v>
          </cell>
          <cell r="F4171">
            <v>180.3</v>
          </cell>
        </row>
        <row r="4172">
          <cell r="A4172" t="str">
            <v>SINAPI 105041</v>
          </cell>
          <cell r="D4172" t="str">
            <v>VIGA DE MADEIRA SERRADA, PINUS OU EQUIVALENTE DA REGIÃO, SEÇÃO RETANGULAR 7,5 X 10 CM. AF_03/2024</v>
          </cell>
          <cell r="E4172" t="str">
            <v>M</v>
          </cell>
          <cell r="F4172">
            <v>54.6</v>
          </cell>
        </row>
        <row r="4173">
          <cell r="A4173" t="str">
            <v>SINAPI 105045</v>
          </cell>
          <cell r="D4173" t="str">
            <v>VIGA DE MADEIRA SERRADA, PINUS OU EQUIVALENTE DA REGIÃO, SEÇÃO RETANGULAR 7,5 X 15 CM. AF_03/2024</v>
          </cell>
          <cell r="E4173" t="str">
            <v>M</v>
          </cell>
          <cell r="F4173">
            <v>61.99</v>
          </cell>
        </row>
        <row r="4174">
          <cell r="A4174" t="str">
            <v>SINAPI 93961</v>
          </cell>
          <cell r="D4174" t="str">
            <v>EXECUÇÃO DE GRAMPO PARA SOLO GRAMPEADO COM COMPRIMENTO MAIOR QUE 10 M, DIÂMETRO DE 10 CM, PERFURAÇÃO COM EQUIPAMENTO MANUAL E ARMADURA COM DIÂMETRO DE 20 MM. AF_07/2024</v>
          </cell>
          <cell r="E4174" t="str">
            <v>M</v>
          </cell>
          <cell r="F4174">
            <v>233.15</v>
          </cell>
        </row>
        <row r="4175">
          <cell r="A4175" t="str">
            <v>SINAPI 93971</v>
          </cell>
          <cell r="D4175" t="str">
            <v>EXECUÇÃO DE GRAMPO PARA SOLO GRAMPEADO COM COMPRIMENTO MAIOR QUE 10 M, DIÂMETRO DE 7 CM, PERFURAÇÃO COM EQUIPAMENTO MANUAL E ARMADURA COM DIÂMETRO DE 20 MM. AF_07/2024</v>
          </cell>
          <cell r="E4175" t="str">
            <v>M</v>
          </cell>
          <cell r="F4175">
            <v>195.68</v>
          </cell>
        </row>
        <row r="4176">
          <cell r="A4176" t="str">
            <v>SINAPI 93959</v>
          </cell>
          <cell r="D4176" t="str">
            <v>EXECUÇÃO DE GRAMPO PARA SOLO GRAMPEADO COM COMPRIMENTO MAIOR QUE 6 M E MENOR OU IGUAL A 10 M, DIÂMETRO DE 10 CM, PERFURAÇÃO COM EQUIPAMENTO MANUAL E ARMADURA COM DIÂMETRO DE 20 MM. AF_07/2024</v>
          </cell>
          <cell r="E4176" t="str">
            <v>M</v>
          </cell>
          <cell r="F4176">
            <v>259.26</v>
          </cell>
        </row>
        <row r="4177">
          <cell r="A4177" t="str">
            <v>SINAPI 93969</v>
          </cell>
          <cell r="D4177" t="str">
            <v>EXECUÇÃO DE GRAMPO PARA SOLO GRAMPEADO COM COMPRIMENTO MAIOR QUE 6 M E MENOR OU IGUAL A 10 M, DIÂMETRO DE 7 CM, PERFURAÇÃO COM EQUIPAMENTO MANUAL E ARMADURA COM DIÂMETRO DE 20 MM. AF_07/2024</v>
          </cell>
          <cell r="E4177" t="str">
            <v>M</v>
          </cell>
          <cell r="F4177">
            <v>216.74</v>
          </cell>
        </row>
        <row r="4178">
          <cell r="A4178" t="str">
            <v>SINAPI 93957</v>
          </cell>
          <cell r="D4178" t="str">
            <v>EXECUÇÃO DE GRAMPO PARA SOLO GRAMPEADO COM COMPRIMENTO MENOR OU IGUAL A 6 M, DIÂMETRO DE 10 CM, PERFURAÇÃO COM EQUIPAMENTO MANUAL E ARMADURA COM DIÂMETRO DE 20 MM. AF_07/2024</v>
          </cell>
          <cell r="E4178" t="str">
            <v>M</v>
          </cell>
          <cell r="F4178">
            <v>321.45</v>
          </cell>
        </row>
        <row r="4179">
          <cell r="A4179" t="str">
            <v>SINAPI 93967</v>
          </cell>
          <cell r="D4179" t="str">
            <v>EXECUÇÃO DE GRAMPO PARA SOLO GRAMPEADO COM COMPRIMENTO MENOR OU IGUAL A 6 M, DIÂMETRO DE 7 CM, PERFURAÇÃO COM EQUIPAMENTO MANUAL E ARMADURA COM DIÂMETRO DE 20 MM. AF_07/2024</v>
          </cell>
          <cell r="E4179" t="str">
            <v>M</v>
          </cell>
          <cell r="F4179">
            <v>268.61</v>
          </cell>
        </row>
        <row r="4180">
          <cell r="A4180" t="str">
            <v>SINAPI 104878</v>
          </cell>
          <cell r="D4180" t="str">
            <v>EXECUÇÃO DE LONGARINA, PARA TIRANTES PERMANENTES, COM PERFIL METÁLICO, INCLUINDO CUNHA E SOLIDARIZAÇÃO. AF_11/2023</v>
          </cell>
          <cell r="E4180" t="str">
            <v>UN</v>
          </cell>
          <cell r="F4180">
            <v>2347.0300000000002</v>
          </cell>
        </row>
        <row r="4181">
          <cell r="A4181" t="str">
            <v>SINAPI 104877</v>
          </cell>
          <cell r="D4181" t="str">
            <v>EXECUÇÃO DE LONGARINA, PARA TIRANTES PROVISÓRIOS, COM PERFIL METÁLICO, INCLUINDO CUNHA E SOLIDARIZAÇÃO. AF_11/2023</v>
          </cell>
          <cell r="E4181" t="str">
            <v>UN</v>
          </cell>
          <cell r="F4181">
            <v>644.63</v>
          </cell>
        </row>
        <row r="4182">
          <cell r="A4182" t="str">
            <v>SINAPI 104841</v>
          </cell>
          <cell r="D4182" t="str">
            <v>EXECUÇÃO DE PERFURAÇÃO PARA TIRANTE, COMPRIMENTO MAIOR OU IGUAL A 14 M E MENOR QUE 22 M, COM DIÂMETRO DE FURO DE 100 MM EXECUTADO COM HASTE E TUBOS DE REVESTIMENTO UTILIZANDO PERFURATRIZ SOBRE ESTEIRA. AF_11/2023</v>
          </cell>
          <cell r="E4182" t="str">
            <v>M</v>
          </cell>
          <cell r="F4182">
            <v>92.6</v>
          </cell>
        </row>
        <row r="4183">
          <cell r="A4183" t="str">
            <v>SINAPI 104849</v>
          </cell>
          <cell r="D4183" t="str">
            <v>EXECUÇÃO DE PERFURAÇÃO PARA TIRANTE, COMPRIMENTO MAIOR OU IGUAL A 14 M E MENOR QUE 22 M, COM DIÂMETRO DE FURO DE 100 MM EXECUTADO COM HASTE UTILIZANDO PERFURATRIZ MANUAL SOBRE BASE DE MONTAGEM. AF_11/2023</v>
          </cell>
          <cell r="E4183" t="str">
            <v>M</v>
          </cell>
          <cell r="F4183">
            <v>65.010000000000005</v>
          </cell>
        </row>
        <row r="4184">
          <cell r="A4184" t="str">
            <v>SINAPI 104887</v>
          </cell>
          <cell r="D4184" t="str">
            <v>EXECUÇÃO DE PERFURAÇÃO PARA TIRANTE, COMPRIMENTO MAIOR OU IGUAL A 14 M E MENOR QUE 22 M, COM DIÂMETRO DE FURO DE 100 MM EXECUTADO COM HASTE UTILIZANDO PERFURATRIZ SOBRE ESTEIRA. AF_11/2023</v>
          </cell>
          <cell r="E4184" t="str">
            <v>M</v>
          </cell>
          <cell r="F4184">
            <v>50.07</v>
          </cell>
        </row>
        <row r="4185">
          <cell r="A4185" t="str">
            <v>SINAPI 104844</v>
          </cell>
          <cell r="D4185" t="str">
            <v>EXECUÇÃO DE PERFURAÇÃO PARA TIRANTE, COMPRIMENTO MAIOR OU IGUAL A 14 M E MENOR QUE 22 M, COM DIÂMETRO DE FURO DE 150 MM EXECUTADO COM HASTE E TUBOS DE REVESTIMENTO UTILIZANDO PERFURATRIZ SOBRE ESTEIRA. AF_11/2023</v>
          </cell>
          <cell r="E4185" t="str">
            <v>M</v>
          </cell>
          <cell r="F4185">
            <v>102</v>
          </cell>
        </row>
        <row r="4186">
          <cell r="A4186" t="str">
            <v>SINAPI 104852</v>
          </cell>
          <cell r="D4186" t="str">
            <v>EXECUÇÃO DE PERFURAÇÃO PARA TIRANTE, COMPRIMENTO MAIOR OU IGUAL A 14 M E MENOR QUE 22 M, COM DIÂMETRO DE FURO DE 150 MM EXECUTADO COM HASTE UTILIZANDO PERFURATRIZ MANUAL SOBRE BASE DE MONTAGEM. AF_11/2023</v>
          </cell>
          <cell r="E4186" t="str">
            <v>M</v>
          </cell>
          <cell r="F4186">
            <v>71.430000000000007</v>
          </cell>
        </row>
        <row r="4187">
          <cell r="A4187" t="str">
            <v>SINAPI 104846</v>
          </cell>
          <cell r="D4187" t="str">
            <v>EXECUÇÃO DE PERFURAÇÃO PARA TIRANTE, COMPRIMENTO MAIOR OU IGUAL A 14 M E MENOR QUE 22 M, COM DIÂMETRO DE FURO DE 200 MM EXECUTADO COM HASTE E TUBOS DE REVESTIMENTO UTILIZANDO PERFURATRIZ SOBRE ESTEIRA. AF_11/2023</v>
          </cell>
          <cell r="E4187" t="str">
            <v>M</v>
          </cell>
          <cell r="F4187">
            <v>115.99</v>
          </cell>
        </row>
        <row r="4188">
          <cell r="A4188" t="str">
            <v>SINAPI 104854</v>
          </cell>
          <cell r="D4188" t="str">
            <v>EXECUÇÃO DE PERFURAÇÃO PARA TIRANTE, COMPRIMENTO MAIOR OU IGUAL A 14 M E MENOR QUE 22 M, COM DIÂMETRO DE FURO DE 200 MM EXECUTADO COM HASTE UTILIZANDO PERFURATRIZ MANUAL SOBRE BASE DE MONTAGEM. AF_11/2023</v>
          </cell>
          <cell r="E4188" t="str">
            <v>M</v>
          </cell>
          <cell r="F4188">
            <v>80.98</v>
          </cell>
        </row>
        <row r="4189">
          <cell r="A4189" t="str">
            <v>SINAPI 104890</v>
          </cell>
          <cell r="D4189" t="str">
            <v>EXECUÇÃO DE PERFURAÇÃO PARA TIRANTE, COMPRIMENTO MAIOR OU IGUAL A 14 M E MENOR QUE 22 M, COM DIÂMETRO DE FURO DE 200 MM EXECUTADO COM HASTE UTILIZANDO PERFURATRIZ SOBRE ESTEIRA. AF_11/2023</v>
          </cell>
          <cell r="E4189" t="str">
            <v>M</v>
          </cell>
          <cell r="F4189">
            <v>57.14</v>
          </cell>
        </row>
        <row r="4190">
          <cell r="A4190" t="str">
            <v>SINAPI 104842</v>
          </cell>
          <cell r="D4190" t="str">
            <v>EXECUÇÃO DE PERFURAÇÃO PARA TIRANTE, COMPRIMENTO MAIOR OU IGUAL A 22 M E MENOR QUE 30 M, COM DIÂMETRO DE FURO DE 100 MM EXECUTADO COM HASTE E TUBOS DE REVESTIMENTO UTILIZANDO PERFURATRIZ SOBRE ESTEIRA. AF_11/2023</v>
          </cell>
          <cell r="E4190" t="str">
            <v>M</v>
          </cell>
          <cell r="F4190">
            <v>79.39</v>
          </cell>
        </row>
        <row r="4191">
          <cell r="A4191" t="str">
            <v>SINAPI 104850</v>
          </cell>
          <cell r="D4191" t="str">
            <v>EXECUÇÃO DE PERFURAÇÃO PARA TIRANTE, COMPRIMENTO MAIOR OU IGUAL A 22 M E MENOR QUE 30 M, COM DIÂMETRO DE FURO DE 100 MM EXECUTADO COM HASTE UTILIZANDO PERFURATRIZ MANUAL SOBRE BASE DE MONTAGEM. AF_11/2023</v>
          </cell>
          <cell r="E4191" t="str">
            <v>M</v>
          </cell>
          <cell r="F4191">
            <v>58.03</v>
          </cell>
        </row>
        <row r="4192">
          <cell r="A4192" t="str">
            <v>SINAPI 104888</v>
          </cell>
          <cell r="D4192" t="str">
            <v>EXECUÇÃO DE PERFURAÇÃO PARA TIRANTE, COMPRIMENTO MAIOR OU IGUAL A 22 M E MENOR QUE 30 M, COM DIÂMETRO DE FURO DE 100 MM EXECUTADO COM HASTE UTILIZANDO PERFURATRIZ SOBRE ESTEIRA. AF_11/2023</v>
          </cell>
          <cell r="E4192" t="str">
            <v>M</v>
          </cell>
          <cell r="F4192">
            <v>45.61</v>
          </cell>
        </row>
        <row r="4193">
          <cell r="A4193" t="str">
            <v>SINAPI 104879</v>
          </cell>
          <cell r="D4193" t="str">
            <v>EXECUÇÃO DE PERFURAÇÃO PARA TIRANTE, COMPRIMENTO MAIOR OU IGUAL A 22 M E MENOR QUE 30 M, COM DIÂMETRO DE FURO DE 150 MM EXECUTADO COM HASTE E TUBOS DE REVESTIMENTO UTILIZANDO PERFURATRIZ SOBRE ESTEIRA. AF_11/2023</v>
          </cell>
          <cell r="E4193" t="str">
            <v>M</v>
          </cell>
          <cell r="F4193">
            <v>87.26</v>
          </cell>
        </row>
        <row r="4194">
          <cell r="A4194" t="str">
            <v>SINAPI 104853</v>
          </cell>
          <cell r="D4194" t="str">
            <v>EXECUÇÃO DE PERFURAÇÃO PARA TIRANTE, COMPRIMENTO MAIOR OU IGUAL A 22 M E MENOR QUE 30 M, COM DIÂMETRO DE FURO DE 150 MM EXECUTADO COM HASTE UTILIZANDO PERFURATRIZ MANUAL SOBRE BASE DE MONTAGEM. AF_11/2023</v>
          </cell>
          <cell r="E4194" t="str">
            <v>M</v>
          </cell>
          <cell r="F4194">
            <v>63.41</v>
          </cell>
        </row>
        <row r="4195">
          <cell r="A4195" t="str">
            <v>SINAPI 104847</v>
          </cell>
          <cell r="D4195" t="str">
            <v>EXECUÇÃO DE PERFURAÇÃO PARA TIRANTE, COMPRIMENTO MAIOR OU IGUAL A 22 M E MENOR QUE 30 M, COM DIÂMETRO DE FURO DE 200 MM EXECUTADO COM HASTE E TUBOS DE REVESTIMENTO UTILIZANDO PERFURATRIZ SOBRE ESTEIRA. AF_11/2023</v>
          </cell>
          <cell r="E4195" t="str">
            <v>M</v>
          </cell>
          <cell r="F4195">
            <v>98.9</v>
          </cell>
        </row>
        <row r="4196">
          <cell r="A4196" t="str">
            <v>SINAPI 104855</v>
          </cell>
          <cell r="D4196" t="str">
            <v>EXECUÇÃO DE PERFURAÇÃO PARA TIRANTE, COMPRIMENTO MAIOR OU IGUAL A 22 M E MENOR QUE 30 M, COM DIÂMETRO DE FURO DE 200 MM EXECUTADO COM HASTE UTILIZANDO PERFURATRIZ MANUAL SOBRE BASE DE MONTAGEM. AF_11/2023</v>
          </cell>
          <cell r="E4196" t="str">
            <v>M</v>
          </cell>
          <cell r="F4196">
            <v>71.37</v>
          </cell>
        </row>
        <row r="4197">
          <cell r="A4197" t="str">
            <v>SINAPI 104891</v>
          </cell>
          <cell r="D4197" t="str">
            <v>EXECUÇÃO DE PERFURAÇÃO PARA TIRANTE, COMPRIMENTO MAIOR OU IGUAL A 22 M E MENOR QUE 30 M, COM DIÂMETRO DE FURO DE 200 MM EXECUTADO COM HASTE UTILIZANDO PERFURATRIZ SOBRE ESTEIRA. AF_11/2023</v>
          </cell>
          <cell r="E4197" t="str">
            <v>M</v>
          </cell>
          <cell r="F4197">
            <v>51.58</v>
          </cell>
        </row>
        <row r="4198">
          <cell r="A4198" t="str">
            <v>SINAPI 104892</v>
          </cell>
          <cell r="D4198" t="str">
            <v>EXECUÇÃO DE PERFURAÇÃO PARA TIRANTE, COMPRIMENTO MAIOR OU IGUAL A 6 M E MENOR QUE 14 M, COM DIÂMETRO DE FURO DE 100 MM EXECUTADO COM HASTE E TUBOS DE REVESTIMENTO UTILIZANDO PERFURATRIZ SOBRE ESTEIRA. AF_11/2023</v>
          </cell>
          <cell r="E4198" t="str">
            <v>M</v>
          </cell>
          <cell r="F4198">
            <v>114.64</v>
          </cell>
        </row>
        <row r="4199">
          <cell r="A4199" t="str">
            <v>SINAPI 104848</v>
          </cell>
          <cell r="D4199" t="str">
            <v>EXECUÇÃO DE PERFURAÇÃO PARA TIRANTE, COMPRIMENTO MAIOR OU IGUAL A 6 M E MENOR QUE 14 M, COM DIÂMETRO DE FURO DE 100 MM EXECUTADO COM HASTE UTILIZANDO PERFURATRIZ MANUAL SOBRE BASE DE MONTAGEM. AF_11/2023</v>
          </cell>
          <cell r="E4199" t="str">
            <v>M</v>
          </cell>
          <cell r="F4199">
            <v>75.39</v>
          </cell>
        </row>
        <row r="4200">
          <cell r="A4200" t="str">
            <v>SINAPI 104886</v>
          </cell>
          <cell r="D4200" t="str">
            <v>EXECUÇÃO DE PERFURAÇÃO PARA TIRANTE, COMPRIMENTO MAIOR OU IGUAL A 6 M E MENOR QUE 14 M, COM DIÂMETRO DE FURO DE 100 MM EXECUTADO COM HASTE UTILIZANDO PERFURATRIZ SOBRE ESTEIRA. AF_11/2023</v>
          </cell>
          <cell r="E4200" t="str">
            <v>M</v>
          </cell>
          <cell r="F4200">
            <v>56.66</v>
          </cell>
        </row>
        <row r="4201">
          <cell r="A4201" t="str">
            <v>SINAPI 104843</v>
          </cell>
          <cell r="D4201" t="str">
            <v>EXECUÇÃO DE PERFURAÇÃO PARA TIRANTE, COMPRIMENTO MAIOR OU IGUAL A 6 M E MENOR QUE 14 M, COM DIÂMETRO DE FURO DE 150 MM EXECUTADO COM HASTE E TUBOS DE REVESTIMENTO UTILIZANDO PERFURATRIZ SOBRE ESTEIRA. AF_11/2023</v>
          </cell>
          <cell r="E4201" t="str">
            <v>M</v>
          </cell>
          <cell r="F4201">
            <v>126.36</v>
          </cell>
        </row>
        <row r="4202">
          <cell r="A4202" t="str">
            <v>SINAPI 104851</v>
          </cell>
          <cell r="D4202" t="str">
            <v>EXECUÇÃO DE PERFURAÇÃO PARA TIRANTE, COMPRIMENTO MAIOR OU IGUAL A 6 M E MENOR QUE 14 M, COM DIÂMETRO DE FURO DE 150 MM EXECUTADO COM HASTE UTILIZANDO PERFURATRIZ MANUAL SOBRE BASE DE MONTAGEM. AF_11/2023</v>
          </cell>
          <cell r="E4202" t="str">
            <v>M</v>
          </cell>
          <cell r="F4202">
            <v>83.41</v>
          </cell>
        </row>
        <row r="4203">
          <cell r="A4203" t="str">
            <v>SINAPI 104845</v>
          </cell>
          <cell r="D4203" t="str">
            <v>EXECUÇÃO DE PERFURAÇÃO PARA TIRANTE, COMPRIMENTO MAIOR OU IGUAL A 6 M E MENOR QUE 14 M, COM DIÂMETRO DE FURO DE 200 MM EXECUTADO COM HASTE E TUBOS DE REVESTIMENTO UTILIZANDO PERFURATRIZ SOBRE ESTEIRA. AF_11/2023</v>
          </cell>
          <cell r="E4203" t="str">
            <v>M</v>
          </cell>
          <cell r="F4203">
            <v>143.82</v>
          </cell>
        </row>
        <row r="4204">
          <cell r="A4204" t="str">
            <v>SINAPI 104880</v>
          </cell>
          <cell r="D4204" t="str">
            <v>EXECUÇÃO DE PERFURAÇÃO PARA TIRANTE, COMPRIMENTO MAIOR OU IGUAL A 6 M E MENOR QUE 14 M, COM DIÂMETRO DE FURO DE 200 MM EXECUTADO COM HASTE UTILIZANDO PERFURATRIZ MANUAL SOBRE BASE DE MONTAGEM. AF_11/2023</v>
          </cell>
          <cell r="E4204" t="str">
            <v>M</v>
          </cell>
          <cell r="F4204">
            <v>95.28</v>
          </cell>
        </row>
        <row r="4205">
          <cell r="A4205" t="str">
            <v>SINAPI 104889</v>
          </cell>
          <cell r="D4205" t="str">
            <v>EXECUÇÃO DE PERFURAÇÃO PARA TIRANTE, COMPRIMENTO MAIOR OU IGUAL A 6 M E MENOR QUE 14 M, COM DIÂMETRO DE FURO DE 200 MM EXECUTADO COM HASTE UTILIZANDO PERFURATRIZ SOBRE ESTEIRA. AF_11/2023</v>
          </cell>
          <cell r="E4205" t="str">
            <v>M</v>
          </cell>
          <cell r="F4205">
            <v>65.44</v>
          </cell>
        </row>
        <row r="4206">
          <cell r="A4206" t="str">
            <v>SINAPI 95108</v>
          </cell>
          <cell r="D4206" t="str">
            <v>EXECUÇÃO DE PROTEÇÃO DA CABEÇA DO TIRANTE COM USO DE FÔRMAS METÁLICAS, 50 UTILIZAÇÕES, E CONCRETO FCK =15 MPA. AF_11/2023</v>
          </cell>
          <cell r="E4206" t="str">
            <v>UN</v>
          </cell>
          <cell r="F4206">
            <v>40.229999999999997</v>
          </cell>
        </row>
        <row r="4207">
          <cell r="A4207" t="str">
            <v>SINAPI 104857</v>
          </cell>
          <cell r="D4207" t="str">
            <v>INJEÇÃO DE CALDA DE CIMENTO PARA CHUMBAMENTO DE TIRANTE COM 8 CORDOALHAS DE 12,7 MM, COMPRIMENTO MAIOR OU IGUAL A 22 M E MENOR QUE 30 M, DIÂMETRO DE 100 MM, INCLUSIVE PRODUÇÃO. AF_11/2023</v>
          </cell>
          <cell r="E4207" t="str">
            <v>M</v>
          </cell>
          <cell r="F4207">
            <v>0</v>
          </cell>
        </row>
        <row r="4208">
          <cell r="A4208" t="str">
            <v>SINAPI 104859</v>
          </cell>
          <cell r="D4208" t="str">
            <v>INJEÇÃO DE CALDA DE CIMENTO PARA CHUMBAMENTO DE TIRANTE COM 8 CORDOALHAS DE 12,7 MM, COMPRIMENTO MAIOR OU IGUAL A 22 M E MENOR QUE 30 M, DIÂMETRO DE 150 MM, INCLUSIVE PRODUÇÃO. AF_11/2023</v>
          </cell>
          <cell r="E4208" t="str">
            <v>M</v>
          </cell>
          <cell r="F4208">
            <v>0</v>
          </cell>
        </row>
        <row r="4209">
          <cell r="A4209" t="str">
            <v>SINAPI 104861</v>
          </cell>
          <cell r="D4209" t="str">
            <v>INJEÇÃO DE CALDA DE CIMENTO PARA CHUMBAMENTO DE TIRANTE COM 8 CORDOALHAS DE 12,7 MM, COMPRIMENTO MAIOR OU IGUAL A 22 M E MENOR QUE 30 M, DIÂMETRO DE 200 MM, INCLUSIVE PRODUÇÃO. AF_11/2023</v>
          </cell>
          <cell r="E4209" t="str">
            <v>M</v>
          </cell>
          <cell r="F4209">
            <v>0</v>
          </cell>
        </row>
        <row r="4210">
          <cell r="A4210" t="str">
            <v>SINAPI 104856</v>
          </cell>
          <cell r="D4210" t="str">
            <v>INJEÇÃO DE CALDA DE CIMENTO PARA CHUMBAMENTO DE TIRANTE MONOBARRA COM ARMADURA DE 36 MM, COMPRIMENTO MAIOR OU IGUAL A 22 M E MENOR QUE 30 M, DIÂMETRO DE 100 MM, INCLUSIVE PRODUÇÃO. AF_11/2023</v>
          </cell>
          <cell r="E4210" t="str">
            <v>M</v>
          </cell>
          <cell r="F4210">
            <v>0</v>
          </cell>
        </row>
        <row r="4211">
          <cell r="A4211" t="str">
            <v>SINAPI 104858</v>
          </cell>
          <cell r="D4211" t="str">
            <v>INJEÇÃO DE CALDA DE CIMENTO PARA CHUMBAMENTO DE TIRANTE MONOBARRA COM ARMADURA DE 36 MM, COMPRIMENTO MAIOR OU IGUAL A 22 M E MENOR QUE 30 M, DIÂMETRO DE 150 MM, INCLUSIVE PRODUÇÃO. AF_11/2023</v>
          </cell>
          <cell r="E4211" t="str">
            <v>M</v>
          </cell>
          <cell r="F4211">
            <v>0</v>
          </cell>
        </row>
        <row r="4212">
          <cell r="A4212" t="str">
            <v>SINAPI 104860</v>
          </cell>
          <cell r="D4212" t="str">
            <v>INJEÇÃO DE CALDA DE CIMENTO PARA CHUMBAMENTO DE TIRANTE MONOBARRA COM ARMADURA DE 36 MM, COMPRIMENTO MAIOR OU IGUAL A 22 M E MENOR QUE 30 M, DIÂMETRO DE 200 MM, INCLUSIVE PRODUÇÃO. AF_11/2023</v>
          </cell>
          <cell r="E4212" t="str">
            <v>M</v>
          </cell>
          <cell r="F4212">
            <v>0</v>
          </cell>
        </row>
        <row r="4213">
          <cell r="A4213" t="str">
            <v>SINAPI 104871</v>
          </cell>
          <cell r="D4213" t="str">
            <v>INSTALAÇÃO DE TIRANTE COM 4 CORDOALHAS DE 12,7 MM, COMPRIMENTO MAIOR OU IGUAL A 14 M E MENOR QUE 22 M, INCLUSIVE MONTAGEM, INSTALAÇÃO E PROTENSÃO. AF_11/2023</v>
          </cell>
          <cell r="E4213" t="str">
            <v>M</v>
          </cell>
          <cell r="F4213">
            <v>0</v>
          </cell>
        </row>
        <row r="4214">
          <cell r="A4214" t="str">
            <v>SINAPI 104883</v>
          </cell>
          <cell r="D4214" t="str">
            <v>INSTALAÇÃO DE TIRANTE COM 4 CORDOALHAS DE 12,7 MM, COMPRIMENTO MAIOR OU IGUAL A 22 M E MENOR QUE 30 M, INCLUSIVE MONTAGEM, INSTALAÇÃO E PROTENSÃO. AF_11/2023</v>
          </cell>
          <cell r="E4214" t="str">
            <v>M</v>
          </cell>
          <cell r="F4214">
            <v>0</v>
          </cell>
        </row>
        <row r="4215">
          <cell r="A4215" t="str">
            <v>SINAPI 104865</v>
          </cell>
          <cell r="D4215" t="str">
            <v>INSTALAÇÃO DE TIRANTE COM 4 CORDOALHAS DE 12,7 MM, COMPRIMENTO MAIOR OU IGUAL A 6 M E MENOR QUE 14 M, INCLUSIVE MONTAGEM, INSTALAÇÃO E PROTENSÃO. AF_11/2023</v>
          </cell>
          <cell r="E4215" t="str">
            <v>M</v>
          </cell>
          <cell r="F4215">
            <v>0</v>
          </cell>
        </row>
        <row r="4216">
          <cell r="A4216" t="str">
            <v>SINAPI 104872</v>
          </cell>
          <cell r="D4216" t="str">
            <v>INSTALAÇÃO DE TIRANTE COM 6 CORDOALHAS DE 12,7 MM, COMPRIMENTO MAIOR OU IGUAL A 14 M E MENOR QUE 22 M, INCLUSIVE MONTAGEM, INSTALAÇÃO E PROTENSÃO. AF_11/2023</v>
          </cell>
          <cell r="E4216" t="str">
            <v>M</v>
          </cell>
          <cell r="F4216">
            <v>0</v>
          </cell>
        </row>
        <row r="4217">
          <cell r="A4217" t="str">
            <v>SINAPI 104884</v>
          </cell>
          <cell r="D4217" t="str">
            <v>INSTALAÇÃO DE TIRANTE COM 6 CORDOALHAS DE 12,7 MM, COMPRIMENTO MAIOR OU IGUAL A 22 M E MENOR QUE 30 M, INCLUSIVE MONTAGEM, INSTALAÇÃO E PROTENSÃO. AF_11/2023</v>
          </cell>
          <cell r="E4217" t="str">
            <v>M</v>
          </cell>
          <cell r="F4217">
            <v>0</v>
          </cell>
        </row>
        <row r="4218">
          <cell r="A4218" t="str">
            <v>SINAPI 104866</v>
          </cell>
          <cell r="D4218" t="str">
            <v>INSTALAÇÃO DE TIRANTE COM 6 CORDOALHAS DE 12,7 MM, COMPRIMENTO MAIOR OU IGUAL A 6 M E MENOR QUE 14 M, INCLUSIVE MONTAGEM, INSTALAÇÃO E PROTENSÃO. AF_11/2023</v>
          </cell>
          <cell r="E4218" t="str">
            <v>M</v>
          </cell>
          <cell r="F4218">
            <v>0</v>
          </cell>
        </row>
        <row r="4219">
          <cell r="A4219" t="str">
            <v>SINAPI 104873</v>
          </cell>
          <cell r="D4219" t="str">
            <v>INSTALAÇÃO DE TIRANTE COM 8 CORDOALHAS DE 12,7 MM, COMPRIMENTO MAIOR OU IGUAL A 14 M E MENOR QUE 22 M, INCLUSIVE MONTAGEM, INSTALAÇÃO E PROTENSÃO. AF_11/2023</v>
          </cell>
          <cell r="E4219" t="str">
            <v>M</v>
          </cell>
          <cell r="F4219">
            <v>0</v>
          </cell>
        </row>
        <row r="4220">
          <cell r="A4220" t="str">
            <v>SINAPI 104885</v>
          </cell>
          <cell r="D4220" t="str">
            <v>INSTALAÇÃO DE TIRANTE COM 8 CORDOALHAS DE 12,7 MM, COMPRIMENTO MAIOR OU IGUAL A 22 M E MENOR QUE 30 M, INCLUSIVE MONTAGEM, INSTALAÇÃO E PROTENSÃO. AF_11/2023</v>
          </cell>
          <cell r="E4220" t="str">
            <v>M</v>
          </cell>
          <cell r="F4220">
            <v>0</v>
          </cell>
        </row>
        <row r="4221">
          <cell r="A4221" t="str">
            <v>SINAPI 104867</v>
          </cell>
          <cell r="D4221" t="str">
            <v>INSTALAÇÃO DE TIRANTE COM 8 CORDOALHAS DE 12,7 MM, COMPRIMENTO MAIOR OU IGUAL A 6 M E MENOR QUE 14 M, INCLUSIVE MONTAGEM, INSTALAÇÃO E PROTENSÃO. AF_11/2023</v>
          </cell>
          <cell r="E4221" t="str">
            <v>M</v>
          </cell>
          <cell r="F4221">
            <v>0</v>
          </cell>
        </row>
        <row r="4222">
          <cell r="A4222" t="str">
            <v>SINAPI 104868</v>
          </cell>
          <cell r="D4222" t="str">
            <v>INSTALAÇÃO DE TIRANTE MONOBARRA COM ARMADURA DE 25 MM, COMPRIMENTO MAIOR OU IGUAL A 14 M E MENOR QUE 22 M, INCLUSIVE MONTAGEM, INSTALAÇÃO E PROTENSÃO. AF_11/2023</v>
          </cell>
          <cell r="E4222" t="str">
            <v>M</v>
          </cell>
          <cell r="F4222">
            <v>0</v>
          </cell>
        </row>
        <row r="4223">
          <cell r="A4223" t="str">
            <v>SINAPI 104874</v>
          </cell>
          <cell r="D4223" t="str">
            <v>INSTALAÇÃO DE TIRANTE MONOBARRA COM ARMADURA DE 25 MM, COMPRIMENTO MAIOR OU IGUAL A 22 M E MENOR QUE 30 M, INCLUSIVE MONTAGEM, INSTALAÇÃO E PROTENSÃO. AF_11/2023</v>
          </cell>
          <cell r="E4223" t="str">
            <v>M</v>
          </cell>
          <cell r="F4223">
            <v>0</v>
          </cell>
        </row>
        <row r="4224">
          <cell r="A4224" t="str">
            <v>SINAPI 104862</v>
          </cell>
          <cell r="D4224" t="str">
            <v>INSTALAÇÃO DE TIRANTE MONOBARRA COM ARMADURA DE 25 MM, COMPRIMENTO MAIOR OU IGUAL A 6 M E MENOR QUE 14 M, INCLUSIVE MONTAGEM, INSTALAÇÃO E PROTENSÃO. AF_11/2023</v>
          </cell>
          <cell r="E4224" t="str">
            <v>M</v>
          </cell>
          <cell r="F4224">
            <v>0</v>
          </cell>
        </row>
        <row r="4225">
          <cell r="A4225" t="str">
            <v>SINAPI 104869</v>
          </cell>
          <cell r="D4225" t="str">
            <v>INSTALAÇÃO DE TIRANTE MONOBARRA COM ARMADURA DE 32 MM, COMPRIMENTO MAIOR OU IGUAL A 14 M E MENOR QUE 22 M, INCLUSIVE MONTAGEM, INSTALAÇÃO E PROTENSÃO. AF_11/2023</v>
          </cell>
          <cell r="E4225" t="str">
            <v>M</v>
          </cell>
          <cell r="F4225">
            <v>0</v>
          </cell>
        </row>
        <row r="4226">
          <cell r="A4226" t="str">
            <v>SINAPI 104881</v>
          </cell>
          <cell r="D4226" t="str">
            <v>INSTALAÇÃO DE TIRANTE MONOBARRA COM ARMADURA DE 32 MM, COMPRIMENTO MAIOR OU IGUAL A 22 M E MENOR QUE 30 M, INCLUSIVE MONTAGEM, INSTALAÇÃO E PROTENSÃO. AF_11/2023</v>
          </cell>
          <cell r="E4226" t="str">
            <v>M</v>
          </cell>
          <cell r="F4226">
            <v>0</v>
          </cell>
        </row>
        <row r="4227">
          <cell r="A4227" t="str">
            <v>SINAPI 104863</v>
          </cell>
          <cell r="D4227" t="str">
            <v>INSTALAÇÃO DE TIRANTE MONOBARRA COM ARMADURA DE 32 MM, COMPRIMENTO MAIOR OU IGUAL A 6 M E MENOR QUE 14 M, INCLUSIVE MONTAGEM, INSTALAÇÃO E PROTENSÃO. AF_11/2023</v>
          </cell>
          <cell r="E4227" t="str">
            <v>M</v>
          </cell>
          <cell r="F4227">
            <v>0</v>
          </cell>
        </row>
        <row r="4228">
          <cell r="A4228" t="str">
            <v>SINAPI 104870</v>
          </cell>
          <cell r="D4228" t="str">
            <v>INSTALAÇÃO DE TIRANTE MONOBARRA COM ARMADURA DE 36 MM, COMPRIMENTO MAIOR OU IGUAL A 14 M E MENOR QUE 22 M, INCLUSIVE MONTAGEM, INSTALAÇÃO E PROTENSÃO. AF_11/2023</v>
          </cell>
          <cell r="E4228" t="str">
            <v>M</v>
          </cell>
          <cell r="F4228">
            <v>0</v>
          </cell>
        </row>
        <row r="4229">
          <cell r="A4229" t="str">
            <v>SINAPI 104882</v>
          </cell>
          <cell r="D4229" t="str">
            <v>INSTALAÇÃO DE TIRANTE MONOBARRA COM ARMADURA DE 36 MM, COMPRIMENTO MAIOR OU IGUAL A 22 M E MENOR QUE 30 M, INCLUSIVE MONTAGEM, INSTALAÇÃO E PROTENSÃO. AF_11/2023</v>
          </cell>
          <cell r="E4229" t="str">
            <v>M</v>
          </cell>
          <cell r="F4229">
            <v>0</v>
          </cell>
        </row>
        <row r="4230">
          <cell r="A4230" t="str">
            <v>SINAPI 104864</v>
          </cell>
          <cell r="D4230" t="str">
            <v>INSTALAÇÃO DE TIRANTE MONOBARRA COM ARMADURA DE 36 MM, COMPRIMENTO MAIOR OU IGUAL A 6 M E MENOR QUE 14 M, INCLUSIVE MONTAGEM, INSTALAÇÃO E PROTENSÃO. AF_11/2023</v>
          </cell>
          <cell r="E4230" t="str">
            <v>M</v>
          </cell>
          <cell r="F4230">
            <v>0</v>
          </cell>
        </row>
        <row r="4231">
          <cell r="A4231" t="str">
            <v>SINAPI 104876</v>
          </cell>
          <cell r="D4231" t="str">
            <v>PERFURAÇÃO DE CORTINA PRÉ-MOLDADA COM MARTELETE ROMPEDOR. AF_11/2023</v>
          </cell>
          <cell r="E4231" t="str">
            <v>UN</v>
          </cell>
          <cell r="F4231">
            <v>24.73</v>
          </cell>
        </row>
        <row r="4232">
          <cell r="A4232" t="str">
            <v>SINAPI 104875</v>
          </cell>
          <cell r="D4232" t="str">
            <v>PERFURAÇÃO DE PAREDE DIAFRAGMA COM COROA DIAMANTADA DE DIÂMETRO DE 102 MM. AF_11/2023</v>
          </cell>
          <cell r="E4232" t="str">
            <v>M</v>
          </cell>
          <cell r="F4232">
            <v>140.38</v>
          </cell>
        </row>
        <row r="4233">
          <cell r="A4233" t="str">
            <v>SINAPI 105942</v>
          </cell>
          <cell r="D4233" t="str">
            <v>REQUADRO DE VÃOS COM PLACAS DE PORCELANATO ASSENTADAS COM ARGAMASSA COLANTE. AF_03/2025</v>
          </cell>
          <cell r="E4233" t="str">
            <v>M</v>
          </cell>
          <cell r="F4233">
            <v>0</v>
          </cell>
        </row>
        <row r="4234">
          <cell r="A4234" t="str">
            <v>SINAPI 105943</v>
          </cell>
          <cell r="D4234" t="str">
            <v>REQUADRO DE VÃOS PLACAS DE GRANITO FIXADAS COM INSERTE METÁLICO. AF_03/2025</v>
          </cell>
          <cell r="E4234" t="str">
            <v>M</v>
          </cell>
          <cell r="F4234">
            <v>0</v>
          </cell>
        </row>
        <row r="4235">
          <cell r="A4235" t="str">
            <v>SINAPI 105941</v>
          </cell>
          <cell r="D4235" t="str">
            <v>REVESTIMENTO NÃO ADERIDO DE PAREDES EXTERNAS COM PLACAS DE GRANITO DE ÁREA MAIOR QUE 10000 CM2, FIXADAS COM INSERTE METÁLICO. AF_03/2025</v>
          </cell>
          <cell r="E4235" t="str">
            <v>M2</v>
          </cell>
          <cell r="F4235">
            <v>0</v>
          </cell>
        </row>
        <row r="4236">
          <cell r="A4236" t="str">
            <v>SINAPI 105940</v>
          </cell>
          <cell r="D4236" t="str">
            <v>REVESTIMENTO NÃO ADERIDO DE PAREDES EXTERNAS COM PLACAS DE GRANITO DE ÁREA MAIOR QUE 3025 CM2 E MENOR OU IGUAL A 10000 CM2, FIXADAS COM INSERTE METÁLICO. AF_03/2025</v>
          </cell>
          <cell r="E4236" t="str">
            <v>M2</v>
          </cell>
          <cell r="F4236">
            <v>0</v>
          </cell>
        </row>
        <row r="4237">
          <cell r="A4237" t="str">
            <v>SINAPI 105938</v>
          </cell>
          <cell r="D4237" t="str">
            <v>REVESTIMENTO NÃO ADERIDO DE PAREDES EXTERNAS COM PLACAS DE PORCELANATO DE ÁREA MAIOR DO QUE 2500 CM2 E MENOR OU IGUAL A 6400 CM2, FIXADAS COM INSERTE METÁLICO. AF_03/2025</v>
          </cell>
          <cell r="E4237" t="str">
            <v>M2</v>
          </cell>
          <cell r="F4237">
            <v>0</v>
          </cell>
        </row>
        <row r="4238">
          <cell r="A4238" t="str">
            <v>SINAPI 105939</v>
          </cell>
          <cell r="D4238" t="str">
            <v>REVESTIMENTO NÃO ADERIDO DE PAREDES EXTERNAS COM PLACAS DE PORCELANATO DE ÁREA MAIOR QUE 6400 CM2 E MENOR QUE 10000 CM2, FIXADAS COM INSERTE METÁLICO. AF_03/2025</v>
          </cell>
          <cell r="E4238" t="str">
            <v>M2</v>
          </cell>
          <cell r="F4238">
            <v>0</v>
          </cell>
        </row>
        <row r="4239">
          <cell r="A4239" t="str">
            <v>SINAPI 96120</v>
          </cell>
          <cell r="D4239" t="str">
            <v>ACABAMENTOS PARA FORRO (MOLDURA DE GESSO). AF_08/2023</v>
          </cell>
          <cell r="E4239" t="str">
            <v>M</v>
          </cell>
          <cell r="F4239">
            <v>3.23</v>
          </cell>
        </row>
        <row r="4240">
          <cell r="A4240" t="str">
            <v>SINAPI 96123</v>
          </cell>
          <cell r="D4240" t="str">
            <v>ACABAMENTOS PARA FORRO (MOLDURA EM DRYWALL, COM LARGURA DE 15 CM). AF_08/2023_PS</v>
          </cell>
          <cell r="E4240" t="str">
            <v>M</v>
          </cell>
          <cell r="F4240">
            <v>28.27</v>
          </cell>
        </row>
        <row r="4241">
          <cell r="A4241" t="str">
            <v>SINAPI 96122</v>
          </cell>
          <cell r="D4241" t="str">
            <v>ACABAMENTOS PARA FORRO (RODA-FORRO EM MADEIRA PINUS). AF_08/2023</v>
          </cell>
          <cell r="E4241" t="str">
            <v>M</v>
          </cell>
          <cell r="F4241">
            <v>57.04</v>
          </cell>
        </row>
        <row r="4242">
          <cell r="A4242" t="str">
            <v>SINAPI 96121</v>
          </cell>
          <cell r="D4242" t="str">
            <v>ACABAMENTOS PARA FORRO (RODA-FORRO EM PERFIL METÁLICO E PLÁSTICO). AF_08/2023</v>
          </cell>
          <cell r="E4242" t="str">
            <v>M</v>
          </cell>
          <cell r="F4242">
            <v>11.71</v>
          </cell>
        </row>
        <row r="4243">
          <cell r="A4243" t="str">
            <v>SINAPI 99054</v>
          </cell>
          <cell r="D4243" t="str">
            <v>ACABAMENTOS PARA FORRO (SANCA DE GESSO, MONTADA NA OBRA). AF_08/2023_PS</v>
          </cell>
          <cell r="E4243" t="str">
            <v>M2</v>
          </cell>
          <cell r="F4243">
            <v>63.6</v>
          </cell>
        </row>
        <row r="4244">
          <cell r="A4244" t="str">
            <v>SINAPI 96110</v>
          </cell>
          <cell r="D4244" t="str">
            <v>FORRO EM DRYWALL PARA AMBIENTES RESIDENCIAIS, INCLUSIVE ESTRUTURA UNIDIRECIONAL DE FIXAÇÃO. AF_08/2023_PS</v>
          </cell>
          <cell r="E4244" t="str">
            <v>M2</v>
          </cell>
          <cell r="F4244">
            <v>74.41</v>
          </cell>
        </row>
        <row r="4245">
          <cell r="A4245" t="str">
            <v>SINAPI 96114</v>
          </cell>
          <cell r="D4245" t="str">
            <v>FORRO EM DRYWALL, PARA AMBIENTES COMERCIAIS, INCLUSIVE ESTRUTURA BIRECIONAL DE FIXAÇÃO. AF_08/2023_PS</v>
          </cell>
          <cell r="E4245" t="str">
            <v>M2</v>
          </cell>
          <cell r="F4245">
            <v>74.98</v>
          </cell>
        </row>
        <row r="4246">
          <cell r="A4246" t="str">
            <v>SINAPI 104757</v>
          </cell>
          <cell r="D4246" t="str">
            <v>FORRO EM FIBRA MINERAL, PARA AMBIENTES COMERCIAIS, INCLUSIVE ESTRUTURA DE FIXAÇÃO. AF_08/2023_PS</v>
          </cell>
          <cell r="E4246" t="str">
            <v>M2</v>
          </cell>
          <cell r="F4246">
            <v>109.48</v>
          </cell>
        </row>
        <row r="4247">
          <cell r="A4247" t="str">
            <v>SINAPI 104756</v>
          </cell>
          <cell r="D4247" t="str">
            <v>FORRO EM MADEIRA PINUS, PARA AMBIENTES RESIDENCIAIS E COMERCIAIS, INCLUSIVE ESTRUTURA BIDIRECIONAL DE FIXAÇÃO. AF_08/2023</v>
          </cell>
          <cell r="E4247" t="str">
            <v>M2</v>
          </cell>
          <cell r="F4247">
            <v>239.54</v>
          </cell>
        </row>
        <row r="4248">
          <cell r="A4248" t="str">
            <v>SINAPI 96112</v>
          </cell>
          <cell r="D4248" t="str">
            <v>FORRO EM MADEIRA PINUS, PARA AMBIENTES RESIDENCIAIS, INCLUSIVE ESTRUTURA UNIDIRECIONAL DE FIXAÇÃO. AF_08/2023</v>
          </cell>
          <cell r="E4248" t="str">
            <v>M2</v>
          </cell>
          <cell r="F4248">
            <v>173.26</v>
          </cell>
        </row>
        <row r="4249">
          <cell r="A4249" t="str">
            <v>SINAPI 96113</v>
          </cell>
          <cell r="D4249" t="str">
            <v>FORRO EM PLACAS DE GESSO, PARA AMBIENTES COMERCIAIS. AF_08/2023_PS</v>
          </cell>
          <cell r="E4249" t="str">
            <v>M2</v>
          </cell>
          <cell r="F4249">
            <v>50.07</v>
          </cell>
        </row>
        <row r="4250">
          <cell r="A4250" t="str">
            <v>SINAPI 96109</v>
          </cell>
          <cell r="D4250" t="str">
            <v>FORRO EM PLACAS DE GESSO, PARA AMBIENTES RESIDENCIAIS. AF_08/2023_PS</v>
          </cell>
          <cell r="E4250" t="str">
            <v>M2</v>
          </cell>
          <cell r="F4250">
            <v>55.55</v>
          </cell>
        </row>
        <row r="4251">
          <cell r="A4251" t="str">
            <v>SINAPI 96116</v>
          </cell>
          <cell r="D4251" t="str">
            <v>FORRO EM RÉGUAS DE PVC, FRISADO, PARA AMBIENTES COMERCIAIS, INCLUSIVE ESTRUTURA BIDIRECIONAL DE FIXAÇÃO. AF_08/2023_PS</v>
          </cell>
          <cell r="E4251" t="str">
            <v>M2</v>
          </cell>
          <cell r="F4251">
            <v>61.9</v>
          </cell>
        </row>
        <row r="4252">
          <cell r="A4252" t="str">
            <v>SINAPI 96111</v>
          </cell>
          <cell r="D4252" t="str">
            <v>FORRO EM RÉGUAS DE PVC, FRISADO, PARA AMBIENTES RESIDENCIAIS, INCLUSIVE ESTRUTURA UNIDIRECIONAL DE FIXAÇÃO. AF_08/2023_PS</v>
          </cell>
          <cell r="E4252" t="str">
            <v>M2</v>
          </cell>
          <cell r="F4252">
            <v>59.73</v>
          </cell>
        </row>
        <row r="4253">
          <cell r="A4253" t="str">
            <v>SINAPI 96486</v>
          </cell>
          <cell r="D4253" t="str">
            <v>FORRO EM RÉGUAS DE PVC, LISO, PARA AMBIENTES COMERCIAIS, INCLUSIVE ESTRUTURA BIDIRECIONAL DE FIXAÇÃO. AF_08/2023_PS</v>
          </cell>
          <cell r="E4253" t="str">
            <v>M2</v>
          </cell>
          <cell r="F4253">
            <v>71.36</v>
          </cell>
        </row>
        <row r="4254">
          <cell r="A4254" t="str">
            <v>SINAPI 96485</v>
          </cell>
          <cell r="D4254" t="str">
            <v>FORRO EM RÉGUAS DE PVC, LISO, PARA AMBIENTES RESIDENCIAIS, INCLUSIVE ESTRUTURA UNIDIRECIONAL DE FIXAÇÃO. AF_08/2023_PS</v>
          </cell>
          <cell r="E4254" t="str">
            <v>M2</v>
          </cell>
          <cell r="F4254">
            <v>69.19</v>
          </cell>
        </row>
        <row r="4255">
          <cell r="A4255" t="str">
            <v>SINAPI 97557</v>
          </cell>
          <cell r="D4255" t="str">
            <v>FORRO METÁLICO, PARA AMBIENTES COMERCIAIS, INCLUSIVE ESTRUTURA DE FIXAÇÃO. AF_08/2023</v>
          </cell>
          <cell r="E4255" t="str">
            <v>M2</v>
          </cell>
          <cell r="F4255">
            <v>0</v>
          </cell>
        </row>
        <row r="4256">
          <cell r="A4256" t="str">
            <v>SINAPI 101807</v>
          </cell>
          <cell r="D4256" t="str">
            <v>CAIXA ENTERRADA DISTRIBUIDORA DE VAZÃO (SUMIDOUROS MÚLTIPLOS), RETANGULAR, EM ALVENARIA COM BLOCOS DE CONCRETO, DIMENSÕES INTERNAS: 0,60 X 0,60 X H=0,50 M. AF_12/2020</v>
          </cell>
          <cell r="E4256" t="str">
            <v>UN</v>
          </cell>
          <cell r="F4256">
            <v>544.59</v>
          </cell>
        </row>
        <row r="4257">
          <cell r="A4257" t="str">
            <v>SINAPI 101806</v>
          </cell>
          <cell r="D4257" t="str">
            <v>CAIXA ENTERRADA DISTRIBUIDORA DE VAZÃO (SUMIDOUROS MÚLTIPLOS), RETANGULAR, EM ALVENARIA COM TIJOLOS MACIÇOS, DIMENSÕES INTERNAS: 0,60 X 0,60 X H=0,50 M. AF_12/2020</v>
          </cell>
          <cell r="E4257" t="str">
            <v>UN</v>
          </cell>
          <cell r="F4257">
            <v>579.73</v>
          </cell>
        </row>
        <row r="4258">
          <cell r="A4258" t="str">
            <v>SINAPI 101808</v>
          </cell>
          <cell r="D4258" t="str">
            <v>CAIXA ENTERRADA DISTRIBUIDORA DE VAZÃO (SUMIDOUROS MÚLTIPLOS), RETANGULAR, EM CONCRETO PRÉ-MOLDADO, DIMENSÕES INTERNAS: 0,60 X 0,60 X H=0,50 M. AF_12/2020</v>
          </cell>
          <cell r="E4258" t="str">
            <v>UN</v>
          </cell>
          <cell r="F4258">
            <v>558.03</v>
          </cell>
        </row>
        <row r="4259">
          <cell r="A4259" t="str">
            <v>SINAPI 98058</v>
          </cell>
          <cell r="D4259" t="str">
            <v>FILTRO ANAERÓBIO CIRCULAR, EM CONCRETO PRÉ-MOLDADO, DIÂMETRO INTERNO = 1,10 M, ALTURA INTERNA = 1,50 M, VOLUME ÚTIL: 1140,4 L (PARA 5 CONTRIBUINTES). AF_12/2020</v>
          </cell>
          <cell r="E4259" t="str">
            <v>UN</v>
          </cell>
          <cell r="F4259">
            <v>1826.84</v>
          </cell>
        </row>
        <row r="4260">
          <cell r="A4260" t="str">
            <v>SINAPI 98059</v>
          </cell>
          <cell r="D4260" t="str">
            <v>FILTRO ANAERÓBIO CIRCULAR, EM CONCRETO PRÉ-MOLDADO, DIÂMETRO INTERNO = 1,88 M, ALTURA INTERNA = 1,50 M, VOLUME ÚTIL: 3331,1 L (PARA 19 CONTRIBUINTES). AF_12/2020</v>
          </cell>
          <cell r="E4260" t="str">
            <v>UN</v>
          </cell>
          <cell r="F4260">
            <v>3935.96</v>
          </cell>
        </row>
        <row r="4261">
          <cell r="A4261" t="str">
            <v>SINAPI 98060</v>
          </cell>
          <cell r="D4261" t="str">
            <v>FILTRO ANAERÓBIO CIRCULAR, EM CONCRETO PRÉ-MOLDADO, DIÂMETRO INTERNO = 2,38 M, ALTURA INTERNA = 1,50 M, VOLUME ÚTIL: 5338,6 L (PARA 34 CONTRIBUINTES). AF_12/2020</v>
          </cell>
          <cell r="E4261" t="str">
            <v>UN</v>
          </cell>
          <cell r="F4261">
            <v>5513.5</v>
          </cell>
        </row>
        <row r="4262">
          <cell r="A4262" t="str">
            <v>SINAPI 98061</v>
          </cell>
          <cell r="D4262" t="str">
            <v>FILTRO ANAERÓBIO CIRCULAR, EM CONCRETO PRÉ-MOLDADO, DIÂMETRO INTERNO = 2,88 M, ALTURA INTERNA = 1,50 M, VOLUME ÚTIL: 7817,3 L (PARA 75 CONTRIBUINTES). AF_12/2020</v>
          </cell>
          <cell r="E4262" t="str">
            <v>UN</v>
          </cell>
          <cell r="F4262">
            <v>7697.88</v>
          </cell>
        </row>
        <row r="4263">
          <cell r="A4263" t="str">
            <v>SINAPI 98088</v>
          </cell>
          <cell r="D4263" t="str">
            <v>FILTRO ANAERÓBIO RETANGULAR, EM ALVENARIA COM BLOCOS DE CONCRETO, DIMENSÕES INTERNAS: 0,8 X 1,2 X H=1,67 M, VOLUME ÚTIL: 1152 L (PARA 5 CONTRIBUINTES). AF_12/2020</v>
          </cell>
          <cell r="E4263" t="str">
            <v>UN</v>
          </cell>
          <cell r="F4263">
            <v>3437.88</v>
          </cell>
        </row>
        <row r="4264">
          <cell r="A4264" t="str">
            <v>SINAPI 98089</v>
          </cell>
          <cell r="D4264" t="str">
            <v>FILTRO ANAERÓBIO RETANGULAR, EM ALVENARIA COM BLOCOS DE CONCRETO, DIMENSÕES INTERNAS: 1,2 X 1,8 X H=1,67 M, VOLUME ÚTIL: 2592 L (PARA 13 CONTRIBUINTES). AF_12/2020</v>
          </cell>
          <cell r="E4264" t="str">
            <v>UN</v>
          </cell>
          <cell r="F4264">
            <v>5447.93</v>
          </cell>
        </row>
        <row r="4265">
          <cell r="A4265" t="str">
            <v>SINAPI 98090</v>
          </cell>
          <cell r="D4265" t="str">
            <v>FILTRO ANAERÓBIO RETANGULAR, EM ALVENARIA COM BLOCOS DE CONCRETO, DIMENSÕES INTERNAS: 1,4 X 3,0 X H=1,67 M, VOLUME ÚTIL: 5040 L (PARA 32 CONTRIBUINTES). AF_12/2020</v>
          </cell>
          <cell r="E4265" t="str">
            <v>UN</v>
          </cell>
          <cell r="F4265">
            <v>8577.75</v>
          </cell>
        </row>
        <row r="4266">
          <cell r="A4266" t="str">
            <v>SINAPI 98091</v>
          </cell>
          <cell r="D4266" t="str">
            <v>FILTRO ANAERÓBIO RETANGULAR, EM ALVENARIA COM BLOCOS DE CONCRETO, DIMENSÕES INTERNAS: 1,4 X 4,2 X H=1,67 M, VOLUME ÚTIL: 7056 L (PARA 67 CONTRIBUINTES). AF_12/2020</v>
          </cell>
          <cell r="E4266" t="str">
            <v>UN</v>
          </cell>
          <cell r="F4266">
            <v>11216.23</v>
          </cell>
        </row>
        <row r="4267">
          <cell r="A4267" t="str">
            <v>SINAPI 98092</v>
          </cell>
          <cell r="D4267" t="str">
            <v>FILTRO ANAERÓBIO RETANGULAR, EM ALVENARIA COM BLOCOS DE CONCRETO, DIMENSÕES INTERNAS: 1,6 X 4,6 X H=1,67 M, VOLUME ÚTIL: 8832 L (PARA 84 CONTRIBUINTES). AF_12/2020</v>
          </cell>
          <cell r="E4267" t="str">
            <v>UN</v>
          </cell>
          <cell r="F4267">
            <v>13037.46</v>
          </cell>
        </row>
        <row r="4268">
          <cell r="A4268" t="str">
            <v>SINAPI 98093</v>
          </cell>
          <cell r="D4268" t="str">
            <v>FILTRO ANAERÓBIO RETANGULAR, EM ALVENARIA COM BLOCOS DE CONCRETO, DIMENSÕES INTERNAS: 1,6 X 5,6 X H=1,67 M, VOLUME ÚTIL: 10752 L (PARA 103 CONTRIBUINTES). AF_12/2020</v>
          </cell>
          <cell r="E4268" t="str">
            <v>UN</v>
          </cell>
          <cell r="F4268">
            <v>15397.39</v>
          </cell>
        </row>
        <row r="4269">
          <cell r="A4269" t="str">
            <v>SINAPI 98072</v>
          </cell>
          <cell r="D4269" t="str">
            <v>FILTRO ANAERÓBIO RETANGULAR, EM ALVENARIA COM TIJOLOS CERÂMICOS MACIÇOS, DIMENSÕES INTERNAS: 0,8 X 1,2 X H=1,67 M, VOLUME ÚTIL: 1152 L (PARA 5 CONTRIBUINTES). AF_12/2020</v>
          </cell>
          <cell r="E4269" t="str">
            <v>UN</v>
          </cell>
          <cell r="F4269">
            <v>4068.44</v>
          </cell>
        </row>
        <row r="4270">
          <cell r="A4270" t="str">
            <v>SINAPI 98073</v>
          </cell>
          <cell r="D4270" t="str">
            <v>FILTRO ANAERÓBIO RETANGULAR, EM ALVENARIA COM TIJOLOS CERÂMICOS MACIÇOS, DIMENSÕES INTERNAS: 1,2 X 1,8 X H=1,67 M, VOLUME ÚTIL: 2592 L (PARA 13 CONTRIBUINTES). AF_12/2020</v>
          </cell>
          <cell r="E4270" t="str">
            <v>UN</v>
          </cell>
          <cell r="F4270">
            <v>6419.16</v>
          </cell>
        </row>
        <row r="4271">
          <cell r="A4271" t="str">
            <v>SINAPI 98074</v>
          </cell>
          <cell r="D4271" t="str">
            <v>FILTRO ANAERÓBIO RETANGULAR, EM ALVENARIA COM TIJOLOS CERÂMICOS MACIÇOS, DIMENSÕES INTERNAS: 1,4 X 3,0 X H=1,67 M, VOLUME ÚTIL: 5040 L (PARA 32 CONTRIBUINTES). AF_12/2020</v>
          </cell>
          <cell r="E4271" t="str">
            <v>UN</v>
          </cell>
          <cell r="F4271">
            <v>10043.790000000001</v>
          </cell>
        </row>
        <row r="4272">
          <cell r="A4272" t="str">
            <v>SINAPI 98075</v>
          </cell>
          <cell r="D4272" t="str">
            <v>FILTRO ANAERÓBIO RETANGULAR, EM ALVENARIA COM TIJOLOS CERÂMICOS MACIÇOS, DIMENSÕES INTERNAS: 1,4 X 4,2 X H=1,67 M, VOLUME ÚTIL: 7056 L (PARA 67 CONTRIBUINTES). AF_12/2020</v>
          </cell>
          <cell r="E4272" t="str">
            <v>UN</v>
          </cell>
          <cell r="F4272">
            <v>13100.26</v>
          </cell>
        </row>
        <row r="4273">
          <cell r="A4273" t="str">
            <v>SINAPI 98076</v>
          </cell>
          <cell r="D4273" t="str">
            <v>FILTRO ANAERÓBIO RETANGULAR, EM ALVENARIA COM TIJOLOS CERÂMICOS MACIÇOS, DIMENSÕES INTERNAS: 1,6 X 4,6 X H=1,67 M, VOLUME ÚTIL: 8832 L (PARA 84 CONTRIBUINTES). AF_12/2020</v>
          </cell>
          <cell r="E4273" t="str">
            <v>UN</v>
          </cell>
          <cell r="F4273">
            <v>15144.54</v>
          </cell>
        </row>
        <row r="4274">
          <cell r="A4274" t="str">
            <v>SINAPI 98077</v>
          </cell>
          <cell r="D4274" t="str">
            <v>FILTRO ANAERÓBIO RETANGULAR, EM ALVENARIA COM TIJOLOS CERÂMICOS MACIÇOS, DIMENSÕES INTERNAS: 1,6 X 5,6 X H=1,67 M, VOLUME ÚTIL: 10752 L (PARA 103 CONTRIBUINTES). AF_12/2020</v>
          </cell>
          <cell r="E4274" t="str">
            <v>UN</v>
          </cell>
          <cell r="F4274">
            <v>17857.5</v>
          </cell>
        </row>
        <row r="4275">
          <cell r="A4275" t="str">
            <v>SINAPI 98062</v>
          </cell>
          <cell r="D4275" t="str">
            <v>SUMIDOURO CIRCULAR, EM CONCRETO PRÉ-MOLDADO, DIÂMETRO INTERNO = 1,88 M, ALTURA INTERNA = 2,00 M, ÁREA DE INFILTRAÇÃO: 13,1 M² (PARA 5 CONTRIBUINTES). AF_12/2020</v>
          </cell>
          <cell r="E4275" t="str">
            <v>UN</v>
          </cell>
          <cell r="F4275">
            <v>3105.01</v>
          </cell>
        </row>
        <row r="4276">
          <cell r="A4276" t="str">
            <v>SINAPI 98063</v>
          </cell>
          <cell r="D4276" t="str">
            <v>SUMIDOURO CIRCULAR, EM CONCRETO PRÉ-MOLDADO, DIÂMETRO INTERNO = 2,38 M, ALTURA INTERNA = 2,50 M, ÁREA DE INFILTRAÇÃO: 21,3 M² (PARA 8 CONTRIBUINTES). AF_12/2020</v>
          </cell>
          <cell r="E4276" t="str">
            <v>UN</v>
          </cell>
          <cell r="F4276">
            <v>4743.57</v>
          </cell>
        </row>
        <row r="4277">
          <cell r="A4277" t="str">
            <v>SINAPI 98064</v>
          </cell>
          <cell r="D4277" t="str">
            <v>SUMIDOURO CIRCULAR, EM CONCRETO PRÉ-MOLDADO, DIÂMETRO INTERNO = 2,38 M, ALTURA INTERNA = 3,0 M, ÁREA DE INFILTRAÇÃO: 25 M² (PARA 10 CONTRIBUINTES). AF_12/2020</v>
          </cell>
          <cell r="E4277" t="str">
            <v>UN</v>
          </cell>
          <cell r="F4277">
            <v>5484.56</v>
          </cell>
        </row>
        <row r="4278">
          <cell r="A4278" t="str">
            <v>SINAPI 98065</v>
          </cell>
          <cell r="D4278" t="str">
            <v>SUMIDOURO CIRCULAR, EM CONCRETO PRÉ-MOLDADO, DIÂMETRO INTERNO = 2,88 M, ALTURA INTERNA = 3,0 M, ÁREA DE INFILTRAÇÃO: 31,4 M² (PARA 12 CONTRIBUINTES). AF_12/2020</v>
          </cell>
          <cell r="E4278" t="str">
            <v>UN</v>
          </cell>
          <cell r="F4278">
            <v>7620.11</v>
          </cell>
        </row>
        <row r="4279">
          <cell r="A4279" t="str">
            <v>SINAPI 98094</v>
          </cell>
          <cell r="D4279" t="str">
            <v>SUMIDOURO RETANGULAR, EM ALVENARIA COM BLOCOS DE CONCRETO, DIMENSÕES INTERNAS: 0,8 X 1,4 X H=3,0 M, ÁREA DE INFILTRAÇÃO: 13,2 M² (PARA 5 CONTRIBUINTES). AF_12/2020</v>
          </cell>
          <cell r="E4279" t="str">
            <v>UN</v>
          </cell>
          <cell r="F4279">
            <v>2872.28</v>
          </cell>
        </row>
        <row r="4280">
          <cell r="A4280" t="str">
            <v>SINAPI 98099</v>
          </cell>
          <cell r="D4280" t="str">
            <v>SUMIDOURO RETANGULAR, EM ALVENARIA COM BLOCOS DE CONCRETO, DIMENSÕES INTERNAS: 1,0 X 3,0 X H=3,0 M, ÁREA DE INFILTRAÇÃO: 25 M² (PARA 10 CONTRIBUINTES). AF_12/2020</v>
          </cell>
          <cell r="E4280" t="str">
            <v>UN</v>
          </cell>
          <cell r="F4280">
            <v>4919.6499999999996</v>
          </cell>
        </row>
        <row r="4281">
          <cell r="A4281" t="str">
            <v>SINAPI 98100</v>
          </cell>
          <cell r="D4281" t="str">
            <v>SUMIDOURO RETANGULAR, EM ALVENARIA COM BLOCOS DE CONCRETO, DIMENSÕES INTERNAS: 1,6 X 3,4 X H=3,0 M, ÁREA DE INFILTRAÇÃO: 32,9 M² (PARA 13 CONTRIBUINTES). . AF_12/2020</v>
          </cell>
          <cell r="E4281" t="str">
            <v>UN</v>
          </cell>
          <cell r="F4281">
            <v>6458.87</v>
          </cell>
        </row>
        <row r="4282">
          <cell r="A4282" t="str">
            <v>SINAPI 98101</v>
          </cell>
          <cell r="D4282" t="str">
            <v>SUMIDOURO RETANGULAR, EM ALVENARIA COM BLOCOS DE CONCRETO, DIMENSÕES INTERNAS: 1,6 X 5,8 X H=3,0 M, ÁREA DE INFILTRAÇÃO: 50 M² (PARA 20 CONTRIBUINTES). . AF_12/2020</v>
          </cell>
          <cell r="E4282" t="str">
            <v>UN</v>
          </cell>
          <cell r="F4282">
            <v>9559.8700000000008</v>
          </cell>
        </row>
        <row r="4283">
          <cell r="A4283" t="str">
            <v>SINAPI 98078</v>
          </cell>
          <cell r="D4283" t="str">
            <v>SUMIDOURO RETANGULAR, EM ALVENARIA COM TIJOLOS CERÂMICOS MACIÇOS, DIMENSÕES INTERNAS: 0,8 X 1,4 X H=3,0 M, ÁREA DE INFILTRAÇÃO: 13,2 M² (PARA 5 CONTRIBUINTES). AF_12/2020</v>
          </cell>
          <cell r="E4283" t="str">
            <v>UN</v>
          </cell>
          <cell r="F4283">
            <v>4322.68</v>
          </cell>
        </row>
        <row r="4284">
          <cell r="A4284" t="str">
            <v>SINAPI 98079</v>
          </cell>
          <cell r="D4284" t="str">
            <v>SUMIDOURO RETANGULAR, EM ALVENARIA COM TIJOLOS CERÂMICOS MACIÇOS, DIMENSÕES INTERNAS: 1,0 X 3,0 X H=3,0 M, ÁREA DE INFILTRAÇÃO: 25 M² (PARA 10 CONTRIBUINTES). AF_12/2020</v>
          </cell>
          <cell r="E4284" t="str">
            <v>UN</v>
          </cell>
          <cell r="F4284">
            <v>7604.96</v>
          </cell>
        </row>
        <row r="4285">
          <cell r="A4285" t="str">
            <v>SINAPI 98080</v>
          </cell>
          <cell r="D4285" t="str">
            <v>SUMIDOURO RETANGULAR, EM ALVENARIA COM TIJOLOS CERÂMICOS MACIÇOS, DIMENSÕES INTERNAS: 1,6 X 3,4 X H=3,0 M, ÁREA DE INFILTRAÇÃO: 32,9 M² (PARA 13 CONTRIBUINTES). AF_12/2020</v>
          </cell>
          <cell r="E4285" t="str">
            <v>UN</v>
          </cell>
          <cell r="F4285">
            <v>9830.31</v>
          </cell>
        </row>
        <row r="4286">
          <cell r="A4286" t="str">
            <v>SINAPI 98081</v>
          </cell>
          <cell r="D4286" t="str">
            <v>SUMIDOURO RETANGULAR, EM ALVENARIA COM TIJOLOS CERÂMICOS MACIÇOS, DIMENSÕES INTERNAS: 1,6 X 5,8 X H=3,0 M, ÁREA DE INFILTRAÇÃO: 50 M² (PARA 20 CONTRIBUINTES). AF_12/2020</v>
          </cell>
          <cell r="E4286" t="str">
            <v>UN</v>
          </cell>
          <cell r="F4286">
            <v>14603.01</v>
          </cell>
        </row>
        <row r="4287">
          <cell r="A4287" t="str">
            <v>SINAPI 98052</v>
          </cell>
          <cell r="D4287" t="str">
            <v>TANQUE SÉPTICO CIRCULAR, EM CONCRETO PRÉ-MOLDADO, DIÂMETRO INTERNO = 1,10 M, ALTURA INTERNA = 2,50 M, VOLUME ÚTIL: 2138,2 L (PARA 5 CONTRIBUINTES). AF_12/2020</v>
          </cell>
          <cell r="E4287" t="str">
            <v>UN</v>
          </cell>
          <cell r="F4287">
            <v>2098.92</v>
          </cell>
        </row>
        <row r="4288">
          <cell r="A4288" t="str">
            <v>SINAPI 98053</v>
          </cell>
          <cell r="D4288" t="str">
            <v>TANQUE SÉPTICO CIRCULAR, EM CONCRETO PRÉ-MOLDADO, DIÂMETRO INTERNO = 1,40 M, ALTURA INTERNA = 2,50 M, VOLUME ÚTIL: 3463,6 L (PARA 13 CONTRIBUINTES). AF_12/2020</v>
          </cell>
          <cell r="E4288" t="str">
            <v>UN</v>
          </cell>
          <cell r="F4288">
            <v>2888.26</v>
          </cell>
        </row>
        <row r="4289">
          <cell r="A4289" t="str">
            <v>SINAPI 98054</v>
          </cell>
          <cell r="D4289" t="str">
            <v>TANQUE SÉPTICO CIRCULAR, EM CONCRETO PRÉ-MOLDADO, DIÂMETRO INTERNO = 1,88 M, ALTURA INTERNA = 2,50 M, VOLUME ÚTIL: 6245,8 L (PARA 32 CONTRIBUINTES). AF_12/2020</v>
          </cell>
          <cell r="E4289" t="str">
            <v>UN</v>
          </cell>
          <cell r="F4289">
            <v>4678.4799999999996</v>
          </cell>
        </row>
        <row r="4290">
          <cell r="A4290" t="str">
            <v>SINAPI 98055</v>
          </cell>
          <cell r="D4290" t="str">
            <v>TANQUE SÉPTICO CIRCULAR, EM CONCRETO PRÉ-MOLDADO, DIÂMETRO INTERNO = 2,38 M, ALTURA INTERNA = 2,50 M, VOLUME ÚTIL: 10009,8 L (PARA 69 CONTRIBUINTES). AF_12/2020</v>
          </cell>
          <cell r="E4290" t="str">
            <v>UN</v>
          </cell>
          <cell r="F4290">
            <v>6362.37</v>
          </cell>
        </row>
        <row r="4291">
          <cell r="A4291" t="str">
            <v>SINAPI 98056</v>
          </cell>
          <cell r="D4291" t="str">
            <v>TANQUE SÉPTICO CIRCULAR, EM CONCRETO PRÉ-MOLDADO, DIÂMETRO INTERNO = 2,38 M, ALTURA INTERNA = 3,0 M, VOLUME ÚTIL: 12234,2 L (PARA 86 CONTRIBUINTES). AF_12/2020</v>
          </cell>
          <cell r="E4291" t="str">
            <v>UN</v>
          </cell>
          <cell r="F4291">
            <v>7426.06</v>
          </cell>
        </row>
        <row r="4292">
          <cell r="A4292" t="str">
            <v>SINAPI 98057</v>
          </cell>
          <cell r="D4292" t="str">
            <v>TANQUE SÉPTICO CIRCULAR, EM CONCRETO PRÉ-MOLDADO, DIÂMETRO INTERNO = 2,88 M, ALTURA INTERNA = 2,50 M, VOLUME ÚTIL: 14657,4 L (PARA 105 CONTRIBUINTES). AF_12/2020</v>
          </cell>
          <cell r="E4292" t="str">
            <v>UN</v>
          </cell>
          <cell r="F4292">
            <v>8840.3700000000008</v>
          </cell>
        </row>
        <row r="4293">
          <cell r="A4293" t="str">
            <v>SINAPI 98082</v>
          </cell>
          <cell r="D4293" t="str">
            <v>TANQUE SÉPTICO RETANGULAR, EM ALVENARIA COM BLOCOS DE CONCRETO, DIMENSÕES INTERNAS: 1,0 X 2,0 X H=1,4 M, VOLUME ÚTIL: 2000 L (PARA 5 CONTRIBUINTES). AF_12/2020</v>
          </cell>
          <cell r="E4293" t="str">
            <v>UN</v>
          </cell>
          <cell r="F4293">
            <v>3968.9</v>
          </cell>
        </row>
        <row r="4294">
          <cell r="A4294" t="str">
            <v>SINAPI 98083</v>
          </cell>
          <cell r="D4294" t="str">
            <v>TANQUE SÉPTICO RETANGULAR, EM ALVENARIA COM BLOCOS DE CONCRETO, DIMENSÕES INTERNAS: 1,2 X 2,4 X H=1,6 M, VOLUME ÚTIL: 3456 L (PARA 13 CONTRIBUINTES). AF_12/2020</v>
          </cell>
          <cell r="E4294" t="str">
            <v>UN</v>
          </cell>
          <cell r="F4294">
            <v>5232.82</v>
          </cell>
        </row>
        <row r="4295">
          <cell r="A4295" t="str">
            <v>SINAPI 98084</v>
          </cell>
          <cell r="D4295" t="str">
            <v>TANQUE SÉPTICO RETANGULAR, EM ALVENARIA COM BLOCOS DE CONCRETO, DIMENSÕES INTERNAS: 1,4 X 3,2 X H=1,8 M, VOLUME ÚTIL: 6272 L (PARA 32 CONTRIBUINTES). AF_12/2020</v>
          </cell>
          <cell r="E4295" t="str">
            <v>UN</v>
          </cell>
          <cell r="F4295">
            <v>7335.01</v>
          </cell>
        </row>
        <row r="4296">
          <cell r="A4296" t="str">
            <v>SINAPI 98085</v>
          </cell>
          <cell r="D4296" t="str">
            <v>TANQUE SÉPTICO RETANGULAR, EM ALVENARIA COM BLOCOS DE CONCRETO, DIMENSÕES INTERNAS: 1,6 X 4,4 X H=1,8 M, VOLUME ÚTIL: 9856 L (PARA 68 CONTRIBUINTES). AF_12/2020</v>
          </cell>
          <cell r="E4296" t="str">
            <v>UN</v>
          </cell>
          <cell r="F4296">
            <v>9942.85</v>
          </cell>
        </row>
        <row r="4297">
          <cell r="A4297" t="str">
            <v>SINAPI 98087</v>
          </cell>
          <cell r="D4297" t="str">
            <v>TANQUE SÉPTICO RETANGULAR, EM ALVENARIA COM BLOCOS DE CONCRETO, DIMENSÕES INTERNAS: 1,6 X 4,6 X H=2,4 M, VOLUME ÚTIL: 14720 L (PARA 105 CONTRIBUINTES). AF_12/2020</v>
          </cell>
          <cell r="E4297" t="str">
            <v>UN</v>
          </cell>
          <cell r="F4297">
            <v>11978.58</v>
          </cell>
        </row>
        <row r="4298">
          <cell r="A4298" t="str">
            <v>SINAPI 98086</v>
          </cell>
          <cell r="D4298" t="str">
            <v>TANQUE SÉPTICO RETANGULAR, EM ALVENARIA COM BLOCOS DE CONCRETO, DIMENSÕES INTERNAS: 1,6 X 4,8 X H=2,0 M, VOLUME ÚTIL: 12288 L (PARA 86 CONTRIBUINTES). AF_12/2020</v>
          </cell>
          <cell r="E4298" t="str">
            <v>UN</v>
          </cell>
          <cell r="F4298">
            <v>11223</v>
          </cell>
        </row>
        <row r="4299">
          <cell r="A4299" t="str">
            <v>SINAPI 98066</v>
          </cell>
          <cell r="D4299" t="str">
            <v>TANQUE SÉPTICO RETANGULAR, EM ALVENARIA COM TIJOLOS CERÂMICOS MACIÇOS, DIMENSÕES INTERNAS: 1,0 X 2,0 X H=1,4 M, VOLUME ÚTIL: 2000 L (PARA 5 CONTRIBUINTES). AF_12/2020</v>
          </cell>
          <cell r="E4299" t="str">
            <v>UN</v>
          </cell>
          <cell r="F4299">
            <v>4817.62</v>
          </cell>
        </row>
        <row r="4300">
          <cell r="A4300" t="str">
            <v>SINAPI 98067</v>
          </cell>
          <cell r="D4300" t="str">
            <v>TANQUE SÉPTICO RETANGULAR, EM ALVENARIA COM TIJOLOS CERÂMICOS MACIÇOS, DIMENSÕES INTERNAS: 1,2 X 2,4 X H=1,6 M, VOLUME ÚTIL: 3456 L (PARA 13 CONTRIBUINTES). AF_12/2020</v>
          </cell>
          <cell r="E4300" t="str">
            <v>UN</v>
          </cell>
          <cell r="F4300">
            <v>6417.85</v>
          </cell>
        </row>
        <row r="4301">
          <cell r="A4301" t="str">
            <v>SINAPI 98068</v>
          </cell>
          <cell r="D4301" t="str">
            <v>TANQUE SÉPTICO RETANGULAR, EM ALVENARIA COM TIJOLOS CERÂMICOS MACIÇOS, DIMENSÕES INTERNAS: 1,4 X 3,2 X H=1,8 M, VOLUME ÚTIL: 6272 L (PARA 32 CONTRIBUINTES). AF_12/2020</v>
          </cell>
          <cell r="E4301" t="str">
            <v>UN</v>
          </cell>
          <cell r="F4301">
            <v>9065.5400000000009</v>
          </cell>
        </row>
        <row r="4302">
          <cell r="A4302" t="str">
            <v>SINAPI 98069</v>
          </cell>
          <cell r="D4302" t="str">
            <v>TANQUE SÉPTICO RETANGULAR, EM ALVENARIA COM TIJOLOS CERÂMICOS MACIÇOS, DIMENSÕES INTERNAS: 1,6 X 4,4 X H=1,8 M, VOLUME ÚTIL: 9856 L (PARA 68 CONTRIBUINTES). AF_12/2020</v>
          </cell>
          <cell r="E4302" t="str">
            <v>UN</v>
          </cell>
          <cell r="F4302">
            <v>12214.25</v>
          </cell>
        </row>
        <row r="4303">
          <cell r="A4303" t="str">
            <v>SINAPI 98071</v>
          </cell>
          <cell r="D4303" t="str">
            <v>TANQUE SÉPTICO RETANGULAR, EM ALVENARIA COM TIJOLOS CERÂMICOS MACIÇOS, DIMENSÕES INTERNAS: 1,6 X 4,6 X H=2,4 M, VOLUME ÚTIL: 14720 L (PARA 105 CONTRIBUINTES). AF_12/2020</v>
          </cell>
          <cell r="E4303" t="str">
            <v>UN</v>
          </cell>
          <cell r="F4303">
            <v>15157.31</v>
          </cell>
        </row>
        <row r="4304">
          <cell r="A4304" t="str">
            <v>SINAPI 98070</v>
          </cell>
          <cell r="D4304" t="str">
            <v>TANQUE SÉPTICO RETANGULAR, EM ALVENARIA COM TIJOLOS CERÂMICOS MACIÇOS, DIMENSÕES INTERNAS: 1,6 X 4,8 X H=2,0 M, VOLUME ÚTIL: 12288 L (PARA 86 CONTRIBUINTES). AF_12/2020</v>
          </cell>
          <cell r="E4304" t="str">
            <v>UN</v>
          </cell>
          <cell r="F4304">
            <v>13934.68</v>
          </cell>
        </row>
        <row r="4305">
          <cell r="A4305" t="str">
            <v>SINAPI 104915</v>
          </cell>
          <cell r="D4305" t="str">
            <v>ARMAÇÃO DE BLOCO E SAPATA UTILIZANDO AÇO CA-50 DE 25 MM - MONTAGEM. AF_01/2024</v>
          </cell>
          <cell r="E4305" t="str">
            <v>KG</v>
          </cell>
          <cell r="F4305">
            <v>9.77</v>
          </cell>
        </row>
        <row r="4306">
          <cell r="A4306" t="str">
            <v>SINAPI 96546</v>
          </cell>
          <cell r="D4306" t="str">
            <v>ARMAÇÃO DE BLOCO UTILIZANDO AÇO CA-50 DE 10 MM - MONTAGEM. AF_01/2024</v>
          </cell>
          <cell r="E4306" t="str">
            <v>KG</v>
          </cell>
          <cell r="F4306">
            <v>13.98</v>
          </cell>
        </row>
        <row r="4307">
          <cell r="A4307" t="str">
            <v>SINAPI 96544</v>
          </cell>
          <cell r="D4307" t="str">
            <v>ARMAÇÃO DE BLOCO UTILIZANDO AÇO CA-50 DE 6,3 MM - MONTAGEM. AF_01/2024</v>
          </cell>
          <cell r="E4307" t="str">
            <v>KG</v>
          </cell>
          <cell r="F4307">
            <v>18.12</v>
          </cell>
        </row>
        <row r="4308">
          <cell r="A4308" t="str">
            <v>SINAPI 96545</v>
          </cell>
          <cell r="D4308" t="str">
            <v>ARMAÇÃO DE BLOCO UTILIZANDO AÇO CA-50 DE 8 MM - MONTAGEM. AF_01/2024</v>
          </cell>
          <cell r="E4308" t="str">
            <v>KG</v>
          </cell>
          <cell r="F4308">
            <v>16.11</v>
          </cell>
        </row>
        <row r="4309">
          <cell r="A4309" t="str">
            <v>SINAPI 96543</v>
          </cell>
          <cell r="D4309" t="str">
            <v>ARMAÇÃO DE BLOCO UTILIZANDO AÇO CA-60 DE 5 MM - MONTAGEM. AF_01/2024</v>
          </cell>
          <cell r="E4309" t="str">
            <v>KG</v>
          </cell>
          <cell r="F4309">
            <v>20.43</v>
          </cell>
        </row>
        <row r="4310">
          <cell r="A4310" t="str">
            <v>SINAPI 104922</v>
          </cell>
          <cell r="D4310" t="str">
            <v>ARMAÇÃO DE BLOCO, SAPATA ISOLADA E SAPATA CORRIDA UTILIZANDO AÇO CA-50 DE 20 MM - MONTAGEM. AF_01/2024</v>
          </cell>
          <cell r="E4310" t="str">
            <v>KG</v>
          </cell>
          <cell r="F4310">
            <v>10.86</v>
          </cell>
        </row>
        <row r="4311">
          <cell r="A4311" t="str">
            <v>SINAPI 104920</v>
          </cell>
          <cell r="D4311" t="str">
            <v>ARMAÇÃO DE BLOCO, SAPATA ISOLADA, VIGA BALDRAME E SAPATA CORRIDA UTILIZANDO AÇO CA-50 DE 12,5 MM - MONTAGEM. AF_01/2024</v>
          </cell>
          <cell r="E4311" t="str">
            <v>KG</v>
          </cell>
          <cell r="F4311">
            <v>10.63</v>
          </cell>
        </row>
        <row r="4312">
          <cell r="A4312" t="str">
            <v>SINAPI 104921</v>
          </cell>
          <cell r="D4312" t="str">
            <v>ARMAÇÃO DE BLOCO, SAPATA ISOLADA, VIGA BALDRAME E SAPATA CORRIDA UTILIZANDO AÇO CA-50 DE 16 MM - MONTAGEM. AF_01/2024</v>
          </cell>
          <cell r="E4312" t="str">
            <v>KG</v>
          </cell>
          <cell r="F4312">
            <v>9.94</v>
          </cell>
        </row>
        <row r="4313">
          <cell r="A4313" t="str">
            <v>SINAPI 104919</v>
          </cell>
          <cell r="D4313" t="str">
            <v>ARMAÇÃO DE SAPATA ISOLADA, VIGA BALDRAME E SAPATA CORRIDA UTILIZANDO AÇO CA-50 DE 10 MM - MONTAGEM. AF_01/2024</v>
          </cell>
          <cell r="E4313" t="str">
            <v>KG</v>
          </cell>
          <cell r="F4313">
            <v>12.59</v>
          </cell>
        </row>
        <row r="4314">
          <cell r="A4314" t="str">
            <v>SINAPI 104917</v>
          </cell>
          <cell r="D4314" t="str">
            <v>ARMAÇÃO DE SAPATA ISOLADA, VIGA BALDRAME E SAPATA CORRIDA UTILIZANDO AÇO CA-50 DE 6,3 MM - MONTAGEM. AF_01/2024</v>
          </cell>
          <cell r="E4314" t="str">
            <v>KG</v>
          </cell>
          <cell r="F4314">
            <v>15.51</v>
          </cell>
        </row>
        <row r="4315">
          <cell r="A4315" t="str">
            <v>SINAPI 104918</v>
          </cell>
          <cell r="D4315" t="str">
            <v>ARMAÇÃO DE SAPATA ISOLADA, VIGA BALDRAME E SAPATA CORRIDA UTILIZANDO AÇO CA-50 DE 8 MM - MONTAGEM. AF_01/2024</v>
          </cell>
          <cell r="E4315" t="str">
            <v>KG</v>
          </cell>
          <cell r="F4315">
            <v>14.2</v>
          </cell>
        </row>
        <row r="4316">
          <cell r="A4316" t="str">
            <v>SINAPI 104916</v>
          </cell>
          <cell r="D4316" t="str">
            <v>ARMAÇÃO DE SAPATA ISOLADA, VIGA BALDRAME E SAPATA CORRIDA UTILIZANDO AÇO CA-60 DE 5 MM - MONTAGEM. AF_01/2024</v>
          </cell>
          <cell r="E4316" t="str">
            <v>KG</v>
          </cell>
          <cell r="F4316">
            <v>16.97</v>
          </cell>
        </row>
        <row r="4317">
          <cell r="A4317" t="str">
            <v>SINAPI 96557</v>
          </cell>
          <cell r="D4317" t="str">
            <v>CONCRETAGEM DE BLOCO DE COROAMENTO OU VIGA BALDRAME, FCK 30 MPA, COM USO DE BOMBA - LANÇAMENTO, ADENSAMENTO E ACABAMENTO. AF_01/2024</v>
          </cell>
          <cell r="E4317" t="str">
            <v>M3</v>
          </cell>
          <cell r="F4317">
            <v>740.28</v>
          </cell>
        </row>
        <row r="4318">
          <cell r="A4318" t="str">
            <v>SINAPI 96555</v>
          </cell>
          <cell r="D4318" t="str">
            <v>CONCRETAGEM DE BLOCO DE COROAMENTO OU VIGA BALDRAME, FCK 30 MPA, COM USO DE JERICA - LANÇAMENTO, ADENSAMENTO E ACABAMENTO. AF_01/2024</v>
          </cell>
          <cell r="E4318" t="str">
            <v>M3</v>
          </cell>
          <cell r="F4318">
            <v>807.09</v>
          </cell>
        </row>
        <row r="4319">
          <cell r="A4319" t="str">
            <v>SINAPI 104924</v>
          </cell>
          <cell r="D4319" t="str">
            <v>CONCRETAGEM DE SAPATA CORRIDA, FCK 30 MPA, COM USO DE BOMBA - LANÇAMENTO, ADENSAMENTO E ACABAMENTO. AF_01/2024</v>
          </cell>
          <cell r="E4319" t="str">
            <v>M3</v>
          </cell>
          <cell r="F4319">
            <v>764.63</v>
          </cell>
        </row>
        <row r="4320">
          <cell r="A4320" t="str">
            <v>SINAPI 104923</v>
          </cell>
          <cell r="D4320" t="str">
            <v>CONCRETAGEM DE SAPATA CORRIDA, FCK 30 MPA, COM USO DE JERICA - LANÇAMENTO, ADENSAMENTO E ACABAMENTO. AF_01/2024</v>
          </cell>
          <cell r="E4320" t="str">
            <v>M3</v>
          </cell>
          <cell r="F4320">
            <v>866.48</v>
          </cell>
        </row>
        <row r="4321">
          <cell r="A4321" t="str">
            <v>SINAPI 96558</v>
          </cell>
          <cell r="D4321" t="str">
            <v>CONCRETAGEM DE SAPATA, FCK 30 MPA, COM USO DE BOMBA - LANÇAMENTO, ADENSAMENTO E ACABAMENTO. AF_01/2024</v>
          </cell>
          <cell r="E4321" t="str">
            <v>M3</v>
          </cell>
          <cell r="F4321">
            <v>774.09</v>
          </cell>
        </row>
        <row r="4322">
          <cell r="A4322" t="str">
            <v>SINAPI 96556</v>
          </cell>
          <cell r="D4322" t="str">
            <v>CONCRETAGEM DE SAPATA, FCK 30 MPA, COM USO DE JERICA - LANÇAMENTO, ADENSAMENTO E ACABAMENTO. AF_01/2024</v>
          </cell>
          <cell r="E4322" t="str">
            <v>M3</v>
          </cell>
          <cell r="F4322">
            <v>970.15</v>
          </cell>
        </row>
        <row r="4323">
          <cell r="A4323" t="str">
            <v>SINAPI 96523</v>
          </cell>
          <cell r="D4323" t="str">
            <v>ESCAVAÇÃO MANUAL PARA BLOCO DE COROAMENTO OU SAPATA (INCLUINDO ESCAVAÇÃO PARA COLOCAÇÃO DE FÔRMAS). AF_01/2024</v>
          </cell>
          <cell r="E4323" t="str">
            <v>M3</v>
          </cell>
          <cell r="F4323">
            <v>99.14</v>
          </cell>
        </row>
        <row r="4324">
          <cell r="A4324" t="str">
            <v>SINAPI 96522</v>
          </cell>
          <cell r="D4324" t="str">
            <v>ESCAVAÇÃO MANUAL PARA BLOCO DE COROAMENTO OU SAPATA (SEM ESCAVAÇÃO PARA COLOCAÇÃO DE FÔRMAS). AF_01/2024</v>
          </cell>
          <cell r="E4324" t="str">
            <v>M3</v>
          </cell>
          <cell r="F4324">
            <v>150.25</v>
          </cell>
        </row>
        <row r="4325">
          <cell r="A4325" t="str">
            <v>SINAPI 96527</v>
          </cell>
          <cell r="D4325" t="str">
            <v>ESCAVAÇÃO MANUAL PARA VIGA BALDRAME OU SAPATA CORRIDA (INCLUINDO ESCAVAÇÃO PARA COLOCAÇÃO DE FÔRMAS). AF_01/2024</v>
          </cell>
          <cell r="E4325" t="str">
            <v>M3</v>
          </cell>
          <cell r="F4325">
            <v>109</v>
          </cell>
        </row>
        <row r="4326">
          <cell r="A4326" t="str">
            <v>SINAPI 96526</v>
          </cell>
          <cell r="D4326" t="str">
            <v>ESCAVAÇÃO MANUAL PARA VIGA BALDRAME OU SAPATA CORRIDA (SEM ESCAVAÇÃO PARA COLOCAÇÃO DE FÔRMAS). AF_01/2024</v>
          </cell>
          <cell r="E4326" t="str">
            <v>M3</v>
          </cell>
          <cell r="F4326">
            <v>215.41</v>
          </cell>
        </row>
        <row r="4327">
          <cell r="A4327" t="str">
            <v>SINAPI 96521</v>
          </cell>
          <cell r="D4327" t="str">
            <v>ESCAVAÇÃO MECANIZADA PARA BLOCO DE COROAMENTO OU SAPATA COM RETROESCAVADEIRA (INCLUINDO ESCAVAÇÃO PARA COLOCAÇÃO DE FÔRMAS). AF_01/2024</v>
          </cell>
          <cell r="E4327" t="str">
            <v>M3</v>
          </cell>
          <cell r="F4327">
            <v>43.69</v>
          </cell>
        </row>
        <row r="4328">
          <cell r="A4328" t="str">
            <v>SINAPI 96520</v>
          </cell>
          <cell r="D4328" t="str">
            <v>ESCAVAÇÃO MECANIZADA PARA BLOCO DE COROAMENTO OU SAPATA COM RETROESCAVADEIRA (SEM ESCAVAÇÃO PARA COLOCAÇÃO DE FÔRMAS). AF_01/2024</v>
          </cell>
          <cell r="E4328" t="str">
            <v>M3</v>
          </cell>
          <cell r="F4328">
            <v>96.51</v>
          </cell>
        </row>
        <row r="4329">
          <cell r="A4329" t="str">
            <v>SINAPI 96525</v>
          </cell>
          <cell r="D4329" t="str">
            <v>ESCAVAÇÃO MECANIZADA PARA VIGA BALDRAME OU SAPATA CORRIDA COM MINI-ESCAVADEIRA (INCLUINDO ESCAVAÇÃO PARA COLOCAÇÃO DE FÔRMAS). AF_01/2024</v>
          </cell>
          <cell r="E4329" t="str">
            <v>M3</v>
          </cell>
          <cell r="F4329">
            <v>55.93</v>
          </cell>
        </row>
        <row r="4330">
          <cell r="A4330" t="str">
            <v>SINAPI 96524</v>
          </cell>
          <cell r="D4330" t="str">
            <v>ESCAVAÇÃO MECANIZADA PARA VIGA BALDRAME OU SAPATA CORRIDA COM MINI-ESCAVADEIRA (SEM ESCAVAÇÃO PARA COLOCAÇÃO DE FÔRMAS). AF_01/2024</v>
          </cell>
          <cell r="E4330" t="str">
            <v>M3</v>
          </cell>
          <cell r="F4330">
            <v>157.75</v>
          </cell>
        </row>
        <row r="4331">
          <cell r="A4331" t="str">
            <v>SINAPI 96537</v>
          </cell>
          <cell r="D4331" t="str">
            <v>FABRICAÇÃO, MONTAGEM E DESMONTAGEM DE FÔRMA PARA BLOCO DE COROAMENTO, EM CHAPA DE MADEIRA COMPENSADA RESINADA, E=17 MM, 2 UTILIZAÇÕES. AF_01/2024</v>
          </cell>
          <cell r="E4331" t="str">
            <v>M2</v>
          </cell>
          <cell r="F4331">
            <v>187.8</v>
          </cell>
        </row>
        <row r="4332">
          <cell r="A4332" t="str">
            <v>SINAPI 96540</v>
          </cell>
          <cell r="D4332" t="str">
            <v>FABRICAÇÃO, MONTAGEM E DESMONTAGEM DE FÔRMA PARA BLOCO DE COROAMENTO, EM CHAPA DE MADEIRA COMPENSADA RESINADA, E=17 MM, 4 UTILIZAÇÕES. AF_01/2024</v>
          </cell>
          <cell r="E4332" t="str">
            <v>M2</v>
          </cell>
          <cell r="F4332">
            <v>133.68</v>
          </cell>
        </row>
        <row r="4333">
          <cell r="A4333" t="str">
            <v>SINAPI 96528</v>
          </cell>
          <cell r="D4333" t="str">
            <v>FABRICAÇÃO, MONTAGEM E DESMONTAGEM DE FÔRMA PARA BLOCO DE COROAMENTO, EM MADEIRA SERRADA, E=25 MM, 1 UTILIZAÇÃO. AF_01/2024</v>
          </cell>
          <cell r="E4333" t="str">
            <v>M2</v>
          </cell>
          <cell r="F4333">
            <v>157.15</v>
          </cell>
        </row>
        <row r="4334">
          <cell r="A4334" t="str">
            <v>SINAPI 96531</v>
          </cell>
          <cell r="D4334" t="str">
            <v>FABRICAÇÃO, MONTAGEM E DESMONTAGEM DE FÔRMA PARA BLOCO DE COROAMENTO, EM MADEIRA SERRADA, E=25 MM, 2 UTILIZAÇÕES. AF_01/2024</v>
          </cell>
          <cell r="E4334" t="str">
            <v>M2</v>
          </cell>
          <cell r="F4334">
            <v>106.34</v>
          </cell>
        </row>
        <row r="4335">
          <cell r="A4335" t="str">
            <v>SINAPI 96534</v>
          </cell>
          <cell r="D4335" t="str">
            <v>FABRICAÇÃO, MONTAGEM E DESMONTAGEM DE FÔRMA PARA BLOCO DE COROAMENTO, EM MADEIRA SERRADA, E=25 MM, 4 UTILIZAÇÕES. AF_01/2024</v>
          </cell>
          <cell r="E4335" t="str">
            <v>M2</v>
          </cell>
          <cell r="F4335">
            <v>79.88</v>
          </cell>
        </row>
        <row r="4336">
          <cell r="A4336" t="str">
            <v>SINAPI 104928</v>
          </cell>
          <cell r="D4336" t="str">
            <v>FABRICAÇÃO, MONTAGEM E DESMONTAGEM DE FÔRMA PARA SAPATA CORRIDA, EM CHAPA DE MADEIRA COMPENSADA RESINADA, E=17 MM, 2 UTILIZAÇÕES. AF_01/2024</v>
          </cell>
          <cell r="E4336" t="str">
            <v>M2</v>
          </cell>
          <cell r="F4336">
            <v>153.44999999999999</v>
          </cell>
        </row>
        <row r="4337">
          <cell r="A4337" t="str">
            <v>SINAPI 104929</v>
          </cell>
          <cell r="D4337" t="str">
            <v>FABRICAÇÃO, MONTAGEM E DESMONTAGEM DE FÔRMA PARA SAPATA CORRIDA, EM CHAPA DE MADEIRA COMPENSADA RESINADA, E=17 MM, 4 UTILIZAÇÕES. AF_01/2024</v>
          </cell>
          <cell r="E4337" t="str">
            <v>M2</v>
          </cell>
          <cell r="F4337">
            <v>94.24</v>
          </cell>
        </row>
        <row r="4338">
          <cell r="A4338" t="str">
            <v>SINAPI 104925</v>
          </cell>
          <cell r="D4338" t="str">
            <v>FABRICAÇÃO, MONTAGEM E DESMONTAGEM DE FÔRMA PARA SAPATA CORRIDA, EM MADEIRA SERRADA, E=25 MM, 1 UTILIZAÇÃO. AF_01/2024</v>
          </cell>
          <cell r="E4338" t="str">
            <v>M2</v>
          </cell>
          <cell r="F4338">
            <v>161.16999999999999</v>
          </cell>
        </row>
        <row r="4339">
          <cell r="A4339" t="str">
            <v>SINAPI 104926</v>
          </cell>
          <cell r="D4339" t="str">
            <v>FABRICAÇÃO, MONTAGEM E DESMONTAGEM DE FÔRMA PARA SAPATA CORRIDA, EM MADEIRA SERRADA, E=25 MM, 2 UTILIZAÇÕES. AF_01/2024</v>
          </cell>
          <cell r="E4339" t="str">
            <v>M2</v>
          </cell>
          <cell r="F4339">
            <v>104.08</v>
          </cell>
        </row>
        <row r="4340">
          <cell r="A4340" t="str">
            <v>SINAPI 104927</v>
          </cell>
          <cell r="D4340" t="str">
            <v>FABRICAÇÃO, MONTAGEM E DESMONTAGEM DE FÔRMA PARA SAPATA CORRIDA, EM MADEIRA SERRADA, E=25 MM, 4 UTILIZAÇÕES. AF_01/2024</v>
          </cell>
          <cell r="E4340" t="str">
            <v>M2</v>
          </cell>
          <cell r="F4340">
            <v>74.41</v>
          </cell>
        </row>
        <row r="4341">
          <cell r="A4341" t="str">
            <v>SINAPI 96538</v>
          </cell>
          <cell r="D4341" t="str">
            <v>FABRICAÇÃO, MONTAGEM E DESMONTAGEM DE FÔRMA PARA SAPATA, EM CHAPA DE MADEIRA COMPENSADA RESINADA, E=17 MM, 2 UTILIZAÇÕES. AF_01/2024</v>
          </cell>
          <cell r="E4341" t="str">
            <v>M2</v>
          </cell>
          <cell r="F4341">
            <v>254.55</v>
          </cell>
        </row>
        <row r="4342">
          <cell r="A4342" t="str">
            <v>SINAPI 96541</v>
          </cell>
          <cell r="D4342" t="str">
            <v>FABRICAÇÃO, MONTAGEM E DESMONTAGEM DE FÔRMA PARA SAPATA, EM CHAPA DE MADEIRA COMPENSADA RESINADA, E=17 MM, 4 UTILIZAÇÕES. AF_01/2024</v>
          </cell>
          <cell r="E4342" t="str">
            <v>M2</v>
          </cell>
          <cell r="F4342">
            <v>187.86</v>
          </cell>
        </row>
        <row r="4343">
          <cell r="A4343" t="str">
            <v>SINAPI 96529</v>
          </cell>
          <cell r="D4343" t="str">
            <v>FABRICAÇÃO, MONTAGEM E DESMONTAGEM DE FÔRMA PARA SAPATA, EM MADEIRA SERRADA, E=25 MM, 1 UTILIZAÇÃO. AF_01/2024</v>
          </cell>
          <cell r="E4343" t="str">
            <v>M2</v>
          </cell>
          <cell r="F4343">
            <v>267.97000000000003</v>
          </cell>
        </row>
        <row r="4344">
          <cell r="A4344" t="str">
            <v>SINAPI 96532</v>
          </cell>
          <cell r="D4344" t="str">
            <v>FABRICAÇÃO, MONTAGEM E DESMONTAGEM DE FÔRMA PARA SAPATA, EM MADEIRA SERRADA, E=25 MM, 2 UTILIZAÇÕES. AF_01/2024</v>
          </cell>
          <cell r="E4344" t="str">
            <v>M2</v>
          </cell>
          <cell r="F4344">
            <v>182.39</v>
          </cell>
        </row>
        <row r="4345">
          <cell r="A4345" t="str">
            <v>SINAPI 96535</v>
          </cell>
          <cell r="D4345" t="str">
            <v>FABRICAÇÃO, MONTAGEM E DESMONTAGEM DE FÔRMA PARA SAPATA, EM MADEIRA SERRADA, E=25 MM, 4 UTILIZAÇÕES. AF_01/2024</v>
          </cell>
          <cell r="E4345" t="str">
            <v>M2</v>
          </cell>
          <cell r="F4345">
            <v>137.88</v>
          </cell>
        </row>
        <row r="4346">
          <cell r="A4346" t="str">
            <v>SINAPI 96539</v>
          </cell>
          <cell r="D4346" t="str">
            <v>FABRICAÇÃO, MONTAGEM E DESMONTAGEM DE FÔRMA PARA VIGA BALDRAME, EM CHAPA DE MADEIRA COMPENSADA RESINADA, E=17 MM, 2 UTILIZAÇÕES. AF_01/2024</v>
          </cell>
          <cell r="E4346" t="str">
            <v>M2</v>
          </cell>
          <cell r="F4346">
            <v>134.06</v>
          </cell>
        </row>
        <row r="4347">
          <cell r="A4347" t="str">
            <v>SINAPI 96542</v>
          </cell>
          <cell r="D4347" t="str">
            <v>FABRICAÇÃO, MONTAGEM E DESMONTAGEM DE FÔRMA PARA VIGA BALDRAME, EM CHAPA DE MADEIRA COMPENSADA RESINADA, E=17 MM, 4 UTILIZAÇÕES. AF_01/2024</v>
          </cell>
          <cell r="E4347" t="str">
            <v>M2</v>
          </cell>
          <cell r="F4347">
            <v>100.19</v>
          </cell>
        </row>
        <row r="4348">
          <cell r="A4348" t="str">
            <v>SINAPI 96530</v>
          </cell>
          <cell r="D4348" t="str">
            <v>FABRICAÇÃO, MONTAGEM E DESMONTAGEM DE FÔRMA PARA VIGA BALDRAME, EM MADEIRA SERRADA, E=25 MM, 1 UTILIZAÇÃO. AF_01/2024</v>
          </cell>
          <cell r="E4348" t="str">
            <v>M2</v>
          </cell>
          <cell r="F4348">
            <v>143.46</v>
          </cell>
        </row>
        <row r="4349">
          <cell r="A4349" t="str">
            <v>SINAPI 96533</v>
          </cell>
          <cell r="D4349" t="str">
            <v>FABRICAÇÃO, MONTAGEM E DESMONTAGEM DE FÔRMA PARA VIGA BALDRAME, EM MADEIRA SERRADA, E=25 MM, 2 UTILIZAÇÕES. AF_01/2024</v>
          </cell>
          <cell r="E4349" t="str">
            <v>M2</v>
          </cell>
          <cell r="F4349">
            <v>94.59</v>
          </cell>
        </row>
        <row r="4350">
          <cell r="A4350" t="str">
            <v>SINAPI 96536</v>
          </cell>
          <cell r="D4350" t="str">
            <v>FABRICAÇÃO, MONTAGEM E DESMONTAGEM DE FÔRMA PARA VIGA BALDRAME, EM MADEIRA SERRADA, E=25 MM, 4 UTILIZAÇÕES. AF_01/2024</v>
          </cell>
          <cell r="E4350" t="str">
            <v>M2</v>
          </cell>
          <cell r="F4350">
            <v>69.12</v>
          </cell>
        </row>
        <row r="4351">
          <cell r="A4351" t="str">
            <v>SINAPI 105518</v>
          </cell>
          <cell r="D4351" t="str">
            <v>MONTAGEM E DESMONTAGEM DE FÔRMA PARA ESTRUTURA CIRCULAR, COM INSTALAÇÃO EXCLUSIVAMENTE NA FACE INTERNA DA ESTRUTURA, COM AUXÍLIO DE GUINDASTE. AF_07/2024</v>
          </cell>
          <cell r="E4351" t="str">
            <v>M2</v>
          </cell>
          <cell r="F4351">
            <v>0</v>
          </cell>
        </row>
        <row r="4352">
          <cell r="A4352" t="str">
            <v>SINAPI 105517</v>
          </cell>
          <cell r="D4352" t="str">
            <v>MONTAGEM E DESMONTAGEM DE FÔRMA PARA ESTRUTURA CIRCULAR, COM INSTALAÇÃO EXCLUSIVAMENTE NA FACE INTERNA DA ESTRUTURA, SEM AUXÍLIO DE GUINDASTE. AF_07/2024</v>
          </cell>
          <cell r="E4352" t="str">
            <v>M2</v>
          </cell>
          <cell r="F4352">
            <v>0</v>
          </cell>
        </row>
        <row r="4353">
          <cell r="A4353" t="str">
            <v>SINAPI 105520</v>
          </cell>
          <cell r="D4353" t="str">
            <v>MONTAGEM E DESMONTAGEM DE FÔRMA PARA ESTRUTURA CIRCULAR, COM INSTALAÇÃO NA FACE INTERNA E EXTERNA DA EXTRUTURA, COM AUXÍLIO DE GUINDASTE. AF_07/2024</v>
          </cell>
          <cell r="E4353" t="str">
            <v>M2</v>
          </cell>
          <cell r="F4353">
            <v>0</v>
          </cell>
        </row>
        <row r="4354">
          <cell r="A4354" t="str">
            <v>SINAPI 105519</v>
          </cell>
          <cell r="D4354" t="str">
            <v>MONTAGEM E DESMONTAGEM DE FÔRMA PARA ESTRUTURA CIRCULAR, COM INSTALAÇÃO NA FACE INTERNA E EXTERNA DA EXTRUTURA, SEM AUXÍLIO DE GUINDASTE. AF_07/2024</v>
          </cell>
          <cell r="E4354" t="str">
            <v>M2</v>
          </cell>
          <cell r="F4354">
            <v>0</v>
          </cell>
        </row>
        <row r="4355">
          <cell r="A4355" t="str">
            <v>SINAPI 101793</v>
          </cell>
          <cell r="D4355" t="str">
            <v>ESCORAMENTO DE FÔRMAS DE LAJE EM MADEIRA NÃO APARELHADA, PÉ-DIREITO DUPLO, INCLUSO TRAVAMENTO, 4 UTILIZAÇÕES. AF_09/2020</v>
          </cell>
          <cell r="E4355" t="str">
            <v>M3</v>
          </cell>
          <cell r="F4355">
            <v>26.7</v>
          </cell>
        </row>
        <row r="4356">
          <cell r="A4356" t="str">
            <v>SINAPI 101792</v>
          </cell>
          <cell r="D4356" t="str">
            <v>ESCORAMENTO DE FÔRMAS DE LAJE EM MADEIRA NÃO APARELHADA, PÉ-DIREITO SIMPLES, INCLUSO TRAVAMENTO, 4 UTILIZAÇÕES. AF_09/2020</v>
          </cell>
          <cell r="E4356" t="str">
            <v>M3</v>
          </cell>
          <cell r="F4356">
            <v>18.16</v>
          </cell>
        </row>
        <row r="4357">
          <cell r="A4357" t="str">
            <v>SINAPI 92272</v>
          </cell>
          <cell r="D4357" t="str">
            <v>FABRICAÇÃO DE ESCORAS DE VIGA DO TIPO GARFO, EM MADEIRA. AF_09/2020</v>
          </cell>
          <cell r="E4357" t="str">
            <v>M</v>
          </cell>
          <cell r="F4357">
            <v>37.700000000000003</v>
          </cell>
        </row>
        <row r="4358">
          <cell r="A4358" t="str">
            <v>SINAPI 101791</v>
          </cell>
          <cell r="D4358" t="str">
            <v>FABRICAÇÃO DE ESCORAS DO TIPO PONTALETE, EM MADEIRA, PARA PÉ-DIREITO DUPLO. AF_09/2020</v>
          </cell>
          <cell r="E4358" t="str">
            <v>M</v>
          </cell>
          <cell r="F4358">
            <v>25.2</v>
          </cell>
        </row>
        <row r="4359">
          <cell r="A4359" t="str">
            <v>SINAPI 92273</v>
          </cell>
          <cell r="D4359" t="str">
            <v>FABRICAÇÃO DE ESCORAS DO TIPO PONTALETE, EM MADEIRA, PARA PÉ-DIREITO SIMPLES. AF_09/2020</v>
          </cell>
          <cell r="E4359" t="str">
            <v>M</v>
          </cell>
          <cell r="F4359">
            <v>15.19</v>
          </cell>
        </row>
        <row r="4360">
          <cell r="A4360" t="str">
            <v>SINAPI 92268</v>
          </cell>
          <cell r="D4360" t="str">
            <v>FABRICAÇÃO DE FÔRMA PARA LAJES, EM CHAPA DE MADEIRA COMPENSADA PLASTIFICADA, E = 18 MM. AF_09/2020</v>
          </cell>
          <cell r="E4360" t="str">
            <v>M2</v>
          </cell>
          <cell r="F4360">
            <v>93.91</v>
          </cell>
        </row>
        <row r="4361">
          <cell r="A4361" t="str">
            <v>SINAPI 92267</v>
          </cell>
          <cell r="D4361" t="str">
            <v>FABRICAÇÃO DE FÔRMA PARA LAJES, EM CHAPA DE MADEIRA COMPENSADA RESINADA, E = 17 MM. AF_09/2020</v>
          </cell>
          <cell r="E4361" t="str">
            <v>M2</v>
          </cell>
          <cell r="F4361">
            <v>55.94</v>
          </cell>
        </row>
        <row r="4362">
          <cell r="A4362" t="str">
            <v>SINAPI 92271</v>
          </cell>
          <cell r="D4362" t="str">
            <v>FABRICAÇÃO DE FÔRMA PARA LAJES, EM MADEIRA SERRADA, E=25 MM. AF_09/2020</v>
          </cell>
          <cell r="E4362" t="str">
            <v>M2</v>
          </cell>
          <cell r="F4362">
            <v>145.71</v>
          </cell>
        </row>
        <row r="4363">
          <cell r="A4363" t="str">
            <v>SINAPI 92264</v>
          </cell>
          <cell r="D4363" t="str">
            <v>FABRICAÇÃO DE FÔRMA PARA PILARES E ESTRUTURAS SIMILARES, EM CHAPA DE MADEIRA COMPENSADA PLASTIFICADA, E = 18 MM. AF_09/2020</v>
          </cell>
          <cell r="E4363" t="str">
            <v>M2</v>
          </cell>
          <cell r="F4363">
            <v>217.47</v>
          </cell>
        </row>
        <row r="4364">
          <cell r="A4364" t="str">
            <v>SINAPI 92263</v>
          </cell>
          <cell r="D4364" t="str">
            <v>FABRICAÇÃO DE FÔRMA PARA PILARES E ESTRUTURAS SIMILARES, EM CHAPA DE MADEIRA COMPENSADA RESINADA, E = 17 MM. AF_09/2020</v>
          </cell>
          <cell r="E4364" t="str">
            <v>M2</v>
          </cell>
          <cell r="F4364">
            <v>169.16</v>
          </cell>
        </row>
        <row r="4365">
          <cell r="A4365" t="str">
            <v>SINAPI 92269</v>
          </cell>
          <cell r="D4365" t="str">
            <v>FABRICAÇÃO DE FÔRMA PARA PILARES E ESTRUTURAS SIMILARES, EM MADEIRA SERRADA, E=25 MM. AF_09/2020</v>
          </cell>
          <cell r="E4365" t="str">
            <v>M2</v>
          </cell>
          <cell r="F4365">
            <v>129.05000000000001</v>
          </cell>
        </row>
        <row r="4366">
          <cell r="A4366" t="str">
            <v>SINAPI 92270</v>
          </cell>
          <cell r="D4366" t="str">
            <v>FABRICAÇÃO DE FÔRMA PARA VIGAS, COM MADEIRA SERRADA, E = 25 MM. AF_09/2020</v>
          </cell>
          <cell r="E4366" t="str">
            <v>M2</v>
          </cell>
          <cell r="F4366">
            <v>219.05</v>
          </cell>
        </row>
        <row r="4367">
          <cell r="A4367" t="str">
            <v>SINAPI 92266</v>
          </cell>
          <cell r="D4367" t="str">
            <v>FABRICAÇÃO DE FÔRMA PARA VIGAS, EM CHAPA DE MADEIRA COMPENSADA PLASTIFICADA, E = 18 MM. AF_09/2020</v>
          </cell>
          <cell r="E4367" t="str">
            <v>M2</v>
          </cell>
          <cell r="F4367">
            <v>166.47</v>
          </cell>
        </row>
        <row r="4368">
          <cell r="A4368" t="str">
            <v>SINAPI 92265</v>
          </cell>
          <cell r="D4368" t="str">
            <v>FABRICAÇÃO DE FÔRMA PARA VIGAS, EM CHAPA DE MADEIRA COMPENSADA RESINADA, E = 17 MM. AF_09/2020</v>
          </cell>
          <cell r="E4368" t="str">
            <v>M2</v>
          </cell>
          <cell r="F4368">
            <v>125.03</v>
          </cell>
        </row>
        <row r="4369">
          <cell r="A4369" t="str">
            <v>SINAPI 92524</v>
          </cell>
          <cell r="D4369" t="str">
            <v>MONTAGEM E DESMONTAGEM DE FÔRMA DE LAJE MACIÇA, PÉ-DIREITO DUPLO, EM CHAPA DE MADEIRA COMPENSADA PLASTIFICADA, 10 UTILIZAÇÕES. AF_09/2020</v>
          </cell>
          <cell r="E4369" t="str">
            <v>M2</v>
          </cell>
          <cell r="F4369">
            <v>75.099999999999994</v>
          </cell>
        </row>
        <row r="4370">
          <cell r="A4370" t="str">
            <v>SINAPI 92528</v>
          </cell>
          <cell r="D4370" t="str">
            <v>MONTAGEM E DESMONTAGEM DE FÔRMA DE LAJE MACIÇA, PÉ-DIREITO DUPLO, EM CHAPA DE MADEIRA COMPENSADA PLASTIFICADA, 12 UTILIZAÇÕES. AF_09/2020</v>
          </cell>
          <cell r="E4370" t="str">
            <v>M2</v>
          </cell>
          <cell r="F4370">
            <v>71.510000000000005</v>
          </cell>
        </row>
        <row r="4371">
          <cell r="A4371" t="str">
            <v>SINAPI 92532</v>
          </cell>
          <cell r="D4371" t="str">
            <v>MONTAGEM E DESMONTAGEM DE FÔRMA DE LAJE MACIÇA, PÉ-DIREITO DUPLO, EM CHAPA DE MADEIRA COMPENSADA PLASTIFICADA, 14 UTILIZAÇÕES. AF_09/2020</v>
          </cell>
          <cell r="E4371" t="str">
            <v>M2</v>
          </cell>
          <cell r="F4371">
            <v>68.430000000000007</v>
          </cell>
        </row>
        <row r="4372">
          <cell r="A4372" t="str">
            <v>SINAPI 92536</v>
          </cell>
          <cell r="D4372" t="str">
            <v>MONTAGEM E DESMONTAGEM DE FÔRMA DE LAJE MACIÇA, PÉ-DIREITO DUPLO, EM CHAPA DE MADEIRA COMPENSADA PLASTIFICADA, 18 UTILIZAÇÕES. AF_09/2020</v>
          </cell>
          <cell r="E4372" t="str">
            <v>M2</v>
          </cell>
          <cell r="F4372">
            <v>62.47</v>
          </cell>
        </row>
        <row r="4373">
          <cell r="A4373" t="str">
            <v>SINAPI 92508</v>
          </cell>
          <cell r="D4373" t="str">
            <v>MONTAGEM E DESMONTAGEM DE FÔRMA DE LAJE MACIÇA, PÉ-DIREITO DUPLO, EM CHAPA DE MADEIRA COMPENSADA RESINADA, 2 UTILIZAÇÕES. AF_09/2020</v>
          </cell>
          <cell r="E4373" t="str">
            <v>M2</v>
          </cell>
          <cell r="F4373">
            <v>105.62</v>
          </cell>
        </row>
        <row r="4374">
          <cell r="A4374" t="str">
            <v>SINAPI 92512</v>
          </cell>
          <cell r="D4374" t="str">
            <v>MONTAGEM E DESMONTAGEM DE FÔRMA DE LAJE MACIÇA, PÉ-DIREITO DUPLO, EM CHAPA DE MADEIRA COMPENSADA RESINADA, 4 UTILIZAÇÕES. AF_09/2020</v>
          </cell>
          <cell r="E4374" t="str">
            <v>M2</v>
          </cell>
          <cell r="F4374">
            <v>89.36</v>
          </cell>
        </row>
        <row r="4375">
          <cell r="A4375" t="str">
            <v>SINAPI 92515</v>
          </cell>
          <cell r="D4375" t="str">
            <v>MONTAGEM E DESMONTAGEM DE FÔRMA DE LAJE MACIÇA, PÉ-DIREITO DUPLO, EM CHAPA DE MADEIRA COMPENSADA RESINADA, 6 UTILIZAÇÕES. AF_09/2020</v>
          </cell>
          <cell r="E4375" t="str">
            <v>M2</v>
          </cell>
          <cell r="F4375">
            <v>81.14</v>
          </cell>
        </row>
        <row r="4376">
          <cell r="A4376" t="str">
            <v>SINAPI 92520</v>
          </cell>
          <cell r="D4376" t="str">
            <v>MONTAGEM E DESMONTAGEM DE FÔRMA DE LAJE MACIÇA, PÉ-DIREITO DUPLO, EM CHAPA DE MADEIRA COMPENSADA RESINADA, 8 UTILIZAÇÕES. AF_09/2020</v>
          </cell>
          <cell r="E4376" t="str">
            <v>M2</v>
          </cell>
          <cell r="F4376">
            <v>75.709999999999994</v>
          </cell>
        </row>
        <row r="4377">
          <cell r="A4377" t="str">
            <v>SINAPI 92526</v>
          </cell>
          <cell r="D4377" t="str">
            <v>MONTAGEM E DESMONTAGEM DE FÔRMA DE LAJE MACIÇA, PÉ-DIREITO SIMPLES, EM CHAPA DE MADEIRA COMPENSADA PLASTIFICADA, 10 UTILIZAÇÕES. AF_09/2020</v>
          </cell>
          <cell r="E4377" t="str">
            <v>M2</v>
          </cell>
          <cell r="F4377">
            <v>42.78</v>
          </cell>
        </row>
        <row r="4378">
          <cell r="A4378" t="str">
            <v>SINAPI 92530</v>
          </cell>
          <cell r="D4378" t="str">
            <v>MONTAGEM E DESMONTAGEM DE FÔRMA DE LAJE MACIÇA, PÉ-DIREITO SIMPLES, EM CHAPA DE MADEIRA COMPENSADA PLASTIFICADA, 12 UTILIZAÇÕES. AF_09/2020</v>
          </cell>
          <cell r="E4378" t="str">
            <v>M2</v>
          </cell>
          <cell r="F4378">
            <v>40.159999999999997</v>
          </cell>
        </row>
        <row r="4379">
          <cell r="A4379" t="str">
            <v>SINAPI 92534</v>
          </cell>
          <cell r="D4379" t="str">
            <v>MONTAGEM E DESMONTAGEM DE FÔRMA DE LAJE MACIÇA, PÉ-DIREITO SIMPLES, EM CHAPA DE MADEIRA COMPENSADA PLASTIFICADA, 14 UTILIZAÇÕES. AF_09/2020</v>
          </cell>
          <cell r="E4379" t="str">
            <v>M2</v>
          </cell>
          <cell r="F4379">
            <v>37.94</v>
          </cell>
        </row>
        <row r="4380">
          <cell r="A4380" t="str">
            <v>SINAPI 92538</v>
          </cell>
          <cell r="D4380" t="str">
            <v>MONTAGEM E DESMONTAGEM DE FÔRMA DE LAJE MACIÇA, PÉ-DIREITO SIMPLES, EM CHAPA DE MADEIRA COMPENSADA PLASTIFICADA, 18 UTILIZAÇÕES. AF_09/2020</v>
          </cell>
          <cell r="E4380" t="str">
            <v>M2</v>
          </cell>
          <cell r="F4380">
            <v>33.520000000000003</v>
          </cell>
        </row>
        <row r="4381">
          <cell r="A4381" t="str">
            <v>SINAPI 103760</v>
          </cell>
          <cell r="D4381" t="str">
            <v>MONTAGEM E DESMONTAGEM DE FÔRMA DE LAJE MACIÇA, PÉ-DIREITO SIMPLES, EM CHAPA DE MADEIRA COMPENSADA RESINADA E CIMBRAMENTO DE MADEIRA, 2 UTILIZAÇÕES. AF_03/2022</v>
          </cell>
          <cell r="E4381" t="str">
            <v>M2</v>
          </cell>
          <cell r="F4381">
            <v>134.38999999999999</v>
          </cell>
        </row>
        <row r="4382">
          <cell r="A4382" t="str">
            <v>SINAPI 103761</v>
          </cell>
          <cell r="D4382" t="str">
            <v>MONTAGEM E DESMONTAGEM DE FÔRMA DE LAJE MACIÇA, PÉ-DIREITO SIMPLES, EM CHAPA DE MADEIRA COMPENSADA RESINADA E CIMBRAMENTO DE MADEIRA, 4 UTILIZAÇÕES. AF_03/2022</v>
          </cell>
          <cell r="E4382" t="str">
            <v>M2</v>
          </cell>
          <cell r="F4382">
            <v>88.53</v>
          </cell>
        </row>
        <row r="4383">
          <cell r="A4383" t="str">
            <v>SINAPI 103762</v>
          </cell>
          <cell r="D4383" t="str">
            <v>MONTAGEM E DESMONTAGEM DE FÔRMA DE LAJE MACIÇA, PÉ-DIREITO SIMPLES, EM CHAPA DE MADEIRA COMPENSADA RESINADA E CIMBRAMENTO DE MADEIRA, 6 UTILIZAÇÕES. AF_03/2022</v>
          </cell>
          <cell r="E4383" t="str">
            <v>M2</v>
          </cell>
          <cell r="F4383">
            <v>75.48</v>
          </cell>
        </row>
        <row r="4384">
          <cell r="A4384" t="str">
            <v>SINAPI 103763</v>
          </cell>
          <cell r="D4384" t="str">
            <v>MONTAGEM E DESMONTAGEM DE FÔRMA DE LAJE MACIÇA, PÉ-DIREITO SIMPLES, EM CHAPA DE MADEIRA COMPENSADA RESINADA E CIMBRAMENTO DE MADEIRA, 8 UTILIZAÇÕES. AF_03/2022</v>
          </cell>
          <cell r="E4384" t="str">
            <v>M2</v>
          </cell>
          <cell r="F4384">
            <v>66.150000000000006</v>
          </cell>
        </row>
        <row r="4385">
          <cell r="A4385" t="str">
            <v>SINAPI 92510</v>
          </cell>
          <cell r="D4385" t="str">
            <v>MONTAGEM E DESMONTAGEM DE FÔRMA DE LAJE MACIÇA, PÉ-DIREITO SIMPLES, EM CHAPA DE MADEIRA COMPENSADA RESINADA, 2 UTILIZAÇÕES. AF_09/2020</v>
          </cell>
          <cell r="E4385" t="str">
            <v>M2</v>
          </cell>
          <cell r="F4385">
            <v>68.680000000000007</v>
          </cell>
        </row>
        <row r="4386">
          <cell r="A4386" t="str">
            <v>SINAPI 92514</v>
          </cell>
          <cell r="D4386" t="str">
            <v>MONTAGEM E DESMONTAGEM DE FÔRMA DE LAJE MACIÇA, PÉ-DIREITO SIMPLES, EM CHAPA DE MADEIRA COMPENSADA RESINADA, 4 UTILIZAÇÕES. AF_09/2020</v>
          </cell>
          <cell r="E4386" t="str">
            <v>M2</v>
          </cell>
          <cell r="F4386">
            <v>53.68</v>
          </cell>
        </row>
        <row r="4387">
          <cell r="A4387" t="str">
            <v>SINAPI 92518</v>
          </cell>
          <cell r="D4387" t="str">
            <v>MONTAGEM E DESMONTAGEM DE FÔRMA DE LAJE MACIÇA, PÉ-DIREITO SIMPLES, EM CHAPA DE MADEIRA COMPENSADA RESINADA, 6 UTILIZAÇÕES. AF_09/2020</v>
          </cell>
          <cell r="E4387" t="str">
            <v>M2</v>
          </cell>
          <cell r="F4387">
            <v>46.69</v>
          </cell>
        </row>
        <row r="4388">
          <cell r="A4388" t="str">
            <v>SINAPI 92522</v>
          </cell>
          <cell r="D4388" t="str">
            <v>MONTAGEM E DESMONTAGEM DE FÔRMA DE LAJE MACIÇA, PÉ-DIREITO SIMPLES, EM CHAPA DE MADEIRA COMPENSADA RESINADA, 8 UTILIZAÇÕES. AF_09/2020</v>
          </cell>
          <cell r="E4388" t="str">
            <v>M2</v>
          </cell>
          <cell r="F4388">
            <v>42.35</v>
          </cell>
        </row>
        <row r="4389">
          <cell r="A4389" t="str">
            <v>SINAPI 92482</v>
          </cell>
          <cell r="D4389" t="str">
            <v>MONTAGEM E DESMONTAGEM DE FÔRMA DE LAJE MACIÇA, PÉ-DIREITO SIMPLES, EM MADEIRA SERRADA, 1 UTILIZAÇÃO. AF_09/2020</v>
          </cell>
          <cell r="E4389" t="str">
            <v>M2</v>
          </cell>
          <cell r="F4389">
            <v>406.09</v>
          </cell>
        </row>
        <row r="4390">
          <cell r="A4390" t="str">
            <v>SINAPI 92484</v>
          </cell>
          <cell r="D4390" t="str">
            <v>MONTAGEM E DESMONTAGEM DE FÔRMA DE LAJE MACIÇA, PÉ-DIREITO SIMPLES, EM MADEIRA SERRADA, 2 UTILIZAÇÕES. AF_09/2020</v>
          </cell>
          <cell r="E4390" t="str">
            <v>M2</v>
          </cell>
          <cell r="F4390">
            <v>274.23</v>
          </cell>
        </row>
        <row r="4391">
          <cell r="A4391" t="str">
            <v>SINAPI 92486</v>
          </cell>
          <cell r="D4391" t="str">
            <v>MONTAGEM E DESMONTAGEM DE FÔRMA DE LAJE MACIÇA, PÉ-DIREITO SIMPLES, EM MADEIRA SERRADA, 4 UTILIZAÇÕES. AF_09/2020</v>
          </cell>
          <cell r="E4391" t="str">
            <v>M2</v>
          </cell>
          <cell r="F4391">
            <v>191.45</v>
          </cell>
        </row>
        <row r="4392">
          <cell r="A4392" t="str">
            <v>SINAPI 92492</v>
          </cell>
          <cell r="D4392" t="str">
            <v>MONTAGEM E DESMONTAGEM DE FÔRMA DE LAJE NERVURADA COM CUBETA E ASSOALHO, PÉ-DIREITO DUPLO, EM CHAPA DE MADEIRA COMPENSADA RESINADA, 10 UTILIZAÇÕES. AF_09/2020</v>
          </cell>
          <cell r="E4392" t="str">
            <v>M2</v>
          </cell>
          <cell r="F4392">
            <v>100.54</v>
          </cell>
        </row>
        <row r="4393">
          <cell r="A4393" t="str">
            <v>SINAPI 92496</v>
          </cell>
          <cell r="D4393" t="str">
            <v>MONTAGEM E DESMONTAGEM DE FÔRMA DE LAJE NERVURADA COM CUBETA E ASSOALHO, PÉ-DIREITO DUPLO, EM CHAPA DE MADEIRA COMPENSADA RESINADA, 12 UTILIZAÇÕES. AF_09/2020</v>
          </cell>
          <cell r="E4393" t="str">
            <v>M2</v>
          </cell>
          <cell r="F4393">
            <v>95.48</v>
          </cell>
        </row>
        <row r="4394">
          <cell r="A4394" t="str">
            <v>SINAPI 92500</v>
          </cell>
          <cell r="D4394" t="str">
            <v>MONTAGEM E DESMONTAGEM DE FÔRMA DE LAJE NERVURADA COM CUBETA E ASSOALHO, PÉ-DIREITO DUPLO, EM CHAPA DE MADEIRA COMPENSADA RESINADA, 14 UTILIZAÇÕES. AF_09/2020</v>
          </cell>
          <cell r="E4394" t="str">
            <v>M2</v>
          </cell>
          <cell r="F4394">
            <v>91.42</v>
          </cell>
        </row>
        <row r="4395">
          <cell r="A4395" t="str">
            <v>SINAPI 92504</v>
          </cell>
          <cell r="D4395" t="str">
            <v>MONTAGEM E DESMONTAGEM DE FÔRMA DE LAJE NERVURADA COM CUBETA E ASSOALHO, PÉ-DIREITO DUPLO, EM CHAPA DE MADEIRA COMPENSADA RESINADA, 18 UTILIZAÇÕES. AF_09/2020</v>
          </cell>
          <cell r="E4395" t="str">
            <v>M2</v>
          </cell>
          <cell r="F4395">
            <v>84.02</v>
          </cell>
        </row>
        <row r="4396">
          <cell r="A4396" t="str">
            <v>SINAPI 92488</v>
          </cell>
          <cell r="D4396" t="str">
            <v>MONTAGEM E DESMONTAGEM DE FÔRMA DE LAJE NERVURADA COM CUBETA E ASSOALHO, PÉ-DIREITO DUPLO, EM CHAPA DE MADEIRA COMPENSADA RESINADA, 8 UTILIZAÇÕES. AF_09/2020</v>
          </cell>
          <cell r="E4396" t="str">
            <v>M2</v>
          </cell>
          <cell r="F4396">
            <v>106.58</v>
          </cell>
        </row>
        <row r="4397">
          <cell r="A4397" t="str">
            <v>SINAPI 92494</v>
          </cell>
          <cell r="D4397" t="str">
            <v>MONTAGEM E DESMONTAGEM DE FÔRMA DE LAJE NERVURADA COM CUBETA E ASSOALHO, PÉ-DIREITO SIMPLES, EM CHAPA DE MADEIRA COMPENSADA RESINADA, 10 UTILIZAÇÕES. AF_09/2020</v>
          </cell>
          <cell r="E4397" t="str">
            <v>M2</v>
          </cell>
          <cell r="F4397">
            <v>66.83</v>
          </cell>
        </row>
        <row r="4398">
          <cell r="A4398" t="str">
            <v>SINAPI 92498</v>
          </cell>
          <cell r="D4398" t="str">
            <v>MONTAGEM E DESMONTAGEM DE FÔRMA DE LAJE NERVURADA COM CUBETA E ASSOALHO, PÉ-DIREITO SIMPLES, EM CHAPA DE MADEIRA COMPENSADA RESINADA, 12 UTILIZAÇÕES. AF_09/2020</v>
          </cell>
          <cell r="E4398" t="str">
            <v>M2</v>
          </cell>
          <cell r="F4398">
            <v>62.8</v>
          </cell>
        </row>
        <row r="4399">
          <cell r="A4399" t="str">
            <v>SINAPI 92502</v>
          </cell>
          <cell r="D4399" t="str">
            <v>MONTAGEM E DESMONTAGEM DE FÔRMA DE LAJE NERVURADA COM CUBETA E ASSOALHO, PÉ-DIREITO SIMPLES, EM CHAPA DE MADEIRA COMPENSADA RESINADA, 14 UTILIZAÇÕES. AF_09/2020</v>
          </cell>
          <cell r="E4399" t="str">
            <v>M2</v>
          </cell>
          <cell r="F4399">
            <v>59.72</v>
          </cell>
        </row>
        <row r="4400">
          <cell r="A4400" t="str">
            <v>SINAPI 92506</v>
          </cell>
          <cell r="D4400" t="str">
            <v>MONTAGEM E DESMONTAGEM DE FÔRMA DE LAJE NERVURADA COM CUBETA E ASSOALHO, PÉ-DIREITO SIMPLES, EM CHAPA DE MADEIRA COMPENSADA RESINADA, 18 UTILIZAÇÕES. AF_09/2020</v>
          </cell>
          <cell r="E4400" t="str">
            <v>M2</v>
          </cell>
          <cell r="F4400">
            <v>54.03</v>
          </cell>
        </row>
        <row r="4401">
          <cell r="A4401" t="str">
            <v>SINAPI 92490</v>
          </cell>
          <cell r="D4401" t="str">
            <v>MONTAGEM E DESMONTAGEM DE FÔRMA DE LAJE NERVURADA COM CUBETA E ASSOALHO, PÉ-DIREITO SIMPLES, EM CHAPA DE MADEIRA COMPENSADA RESINADA, 8 UTILIZAÇÕES. AF_09/2020</v>
          </cell>
          <cell r="E4401" t="str">
            <v>M2</v>
          </cell>
          <cell r="F4401">
            <v>71.680000000000007</v>
          </cell>
        </row>
        <row r="4402">
          <cell r="A4402" t="str">
            <v>SINAPI 92433</v>
          </cell>
          <cell r="D4402" t="str">
            <v>MONTAGEM E DESMONTAGEM DE FÔRMA DE PILARES RETANGULARES E ESTRUTURAS SIMILARES, PÉ-DIREITO DUPLO, EM CHAPA DE MADEIRA COMPENSADA PLASTIFICADA, 10 UTILIZAÇÕES. AF_09/2020</v>
          </cell>
          <cell r="E4402" t="str">
            <v>M2</v>
          </cell>
          <cell r="F4402">
            <v>75.849999999999994</v>
          </cell>
        </row>
        <row r="4403">
          <cell r="A4403" t="str">
            <v>SINAPI 92437</v>
          </cell>
          <cell r="D4403" t="str">
            <v>MONTAGEM E DESMONTAGEM DE FÔRMA DE PILARES RETANGULARES E ESTRUTURAS SIMILARES, PÉ-DIREITO DUPLO, EM CHAPA DE MADEIRA COMPENSADA PLASTIFICADA, 12 UTILIZAÇÕES. AF_09/2020</v>
          </cell>
          <cell r="E4403" t="str">
            <v>M2</v>
          </cell>
          <cell r="F4403">
            <v>72.180000000000007</v>
          </cell>
        </row>
        <row r="4404">
          <cell r="A4404" t="str">
            <v>SINAPI 92441</v>
          </cell>
          <cell r="D4404" t="str">
            <v>MONTAGEM E DESMONTAGEM DE FÔRMA DE PILARES RETANGULARES E ESTRUTURAS SIMILARES, PÉ-DIREITO DUPLO, EM CHAPA DE MADEIRA COMPENSADA PLASTIFICADA, 14 UTILIZAÇÕES. AF_09/2020</v>
          </cell>
          <cell r="E4404" t="str">
            <v>M2</v>
          </cell>
          <cell r="F4404">
            <v>69.540000000000006</v>
          </cell>
        </row>
        <row r="4405">
          <cell r="A4405" t="str">
            <v>SINAPI 92445</v>
          </cell>
          <cell r="D4405" t="str">
            <v>MONTAGEM E DESMONTAGEM DE FÔRMA DE PILARES RETANGULARES E ESTRUTURAS SIMILARES, PÉ-DIREITO DUPLO, EM CHAPA DE MADEIRA COMPENSADA PLASTIFICADA, 18 UTILIZAÇÕES. AF_09/2020</v>
          </cell>
          <cell r="E4405" t="str">
            <v>M2</v>
          </cell>
          <cell r="F4405">
            <v>64.17</v>
          </cell>
        </row>
        <row r="4406">
          <cell r="A4406" t="str">
            <v>SINAPI 92417</v>
          </cell>
          <cell r="D4406" t="str">
            <v>MONTAGEM E DESMONTAGEM DE FÔRMA DE PILARES RETANGULARES E ESTRUTURAS SIMILARES, PÉ-DIREITO DUPLO, EM CHAPA DE MADEIRA COMPENSADA RESINADA, 2 UTILIZAÇÕES. AF_09/2020</v>
          </cell>
          <cell r="E4406" t="str">
            <v>M2</v>
          </cell>
          <cell r="F4406">
            <v>168.08</v>
          </cell>
        </row>
        <row r="4407">
          <cell r="A4407" t="str">
            <v>SINAPI 92421</v>
          </cell>
          <cell r="D4407" t="str">
            <v>MONTAGEM E DESMONTAGEM DE FÔRMA DE PILARES RETANGULARES E ESTRUTURAS SIMILARES, PÉ-DIREITO DUPLO, EM CHAPA DE MADEIRA COMPENSADA RESINADA, 4 UTILIZAÇÕES. AF_09/2020</v>
          </cell>
          <cell r="E4407" t="str">
            <v>M2</v>
          </cell>
          <cell r="F4407">
            <v>109.07</v>
          </cell>
        </row>
        <row r="4408">
          <cell r="A4408" t="str">
            <v>SINAPI 92425</v>
          </cell>
          <cell r="D4408" t="str">
            <v>MONTAGEM E DESMONTAGEM DE FÔRMA DE PILARES RETANGULARES E ESTRUTURAS SIMILARES, PÉ-DIREITO DUPLO, EM CHAPA DE MADEIRA COMPENSADA RESINADA, 6 UTILIZAÇÕES. AF_09/2020</v>
          </cell>
          <cell r="E4408" t="str">
            <v>M2</v>
          </cell>
          <cell r="F4408">
            <v>89.99</v>
          </cell>
        </row>
        <row r="4409">
          <cell r="A4409" t="str">
            <v>SINAPI 92429</v>
          </cell>
          <cell r="D4409" t="str">
            <v>MONTAGEM E DESMONTAGEM DE FÔRMA DE PILARES RETANGULARES E ESTRUTURAS SIMILARES, PÉ-DIREITO DUPLO, EM CHAPA DE MADEIRA COMPENSADA RESINADA, 8 UTILIZAÇÕES. AF_09/2020</v>
          </cell>
          <cell r="E4409" t="str">
            <v>M2</v>
          </cell>
          <cell r="F4409">
            <v>80.37</v>
          </cell>
        </row>
        <row r="4410">
          <cell r="A4410" t="str">
            <v>SINAPI 92431</v>
          </cell>
          <cell r="D4410" t="str">
            <v>MONTAGEM E DESMONTAGEM DE FÔRMA DE PILARES RETANGULARES E ESTRUTURAS SIMILARES, PÉ-DIREITO SIMPLES, EM CHAPA DE MADEIRA COMPENSADA PLASTIFICADA, 10 UTILIZAÇÕES. AF_09/2020</v>
          </cell>
          <cell r="E4410" t="str">
            <v>M2</v>
          </cell>
          <cell r="F4410">
            <v>61.2</v>
          </cell>
        </row>
        <row r="4411">
          <cell r="A4411" t="str">
            <v>SINAPI 92435</v>
          </cell>
          <cell r="D4411" t="str">
            <v>MONTAGEM E DESMONTAGEM DE FÔRMA DE PILARES RETANGULARES E ESTRUTURAS SIMILARES, PÉ-DIREITO SIMPLES, EM CHAPA DE MADEIRA COMPENSADA PLASTIFICADA, 12 UTILIZAÇÕES. AF_09/2020</v>
          </cell>
          <cell r="E4411" t="str">
            <v>M2</v>
          </cell>
          <cell r="F4411">
            <v>58.04</v>
          </cell>
        </row>
        <row r="4412">
          <cell r="A4412" t="str">
            <v>SINAPI 92439</v>
          </cell>
          <cell r="D4412" t="str">
            <v>MONTAGEM E DESMONTAGEM DE FÔRMA DE PILARES RETANGULARES E ESTRUTURAS SIMILARES, PÉ-DIREITO SIMPLES, EM CHAPA DE MADEIRA COMPENSADA PLASTIFICADA, 14 UTILIZAÇÕES. AF_09/2020</v>
          </cell>
          <cell r="E4412" t="str">
            <v>M2</v>
          </cell>
          <cell r="F4412">
            <v>55.74</v>
          </cell>
        </row>
        <row r="4413">
          <cell r="A4413" t="str">
            <v>SINAPI 92443</v>
          </cell>
          <cell r="D4413" t="str">
            <v>MONTAGEM E DESMONTAGEM DE FÔRMA DE PILARES RETANGULARES E ESTRUTURAS SIMILARES, PÉ-DIREITO SIMPLES, EM CHAPA DE MADEIRA COMPENSADA PLASTIFICADA, 18 UTILIZAÇÕES. AF_09/2020</v>
          </cell>
          <cell r="E4413" t="str">
            <v>M2</v>
          </cell>
          <cell r="F4413">
            <v>50.86</v>
          </cell>
        </row>
        <row r="4414">
          <cell r="A4414" t="str">
            <v>SINAPI 92415</v>
          </cell>
          <cell r="D4414" t="str">
            <v>MONTAGEM E DESMONTAGEM DE FÔRMA DE PILARES RETANGULARES E ESTRUTURAS SIMILARES, PÉ-DIREITO SIMPLES, EM CHAPA DE MADEIRA COMPENSADA RESINADA, 2 UTILIZAÇÕES. AF_09/2020</v>
          </cell>
          <cell r="E4414" t="str">
            <v>M2</v>
          </cell>
          <cell r="F4414">
            <v>143.13</v>
          </cell>
        </row>
        <row r="4415">
          <cell r="A4415" t="str">
            <v>SINAPI 92419</v>
          </cell>
          <cell r="D4415" t="str">
            <v>MONTAGEM E DESMONTAGEM DE FÔRMA DE PILARES RETANGULARES E ESTRUTURAS SIMILARES, PÉ-DIREITO SIMPLES, EM CHAPA DE MADEIRA COMPENSADA RESINADA, 4 UTILIZAÇÕES. AF_09/2020</v>
          </cell>
          <cell r="E4415" t="str">
            <v>M2</v>
          </cell>
          <cell r="F4415">
            <v>89.94</v>
          </cell>
        </row>
        <row r="4416">
          <cell r="A4416" t="str">
            <v>SINAPI 92423</v>
          </cell>
          <cell r="D4416" t="str">
            <v>MONTAGEM E DESMONTAGEM DE FÔRMA DE PILARES RETANGULARES E ESTRUTURAS SIMILARES, PÉ-DIREITO SIMPLES, EM CHAPA DE MADEIRA COMPENSADA RESINADA, 6 UTILIZAÇÕES. AF_09/2020</v>
          </cell>
          <cell r="E4416" t="str">
            <v>M2</v>
          </cell>
          <cell r="F4416">
            <v>73.34</v>
          </cell>
        </row>
        <row r="4417">
          <cell r="A4417" t="str">
            <v>SINAPI 92427</v>
          </cell>
          <cell r="D4417" t="str">
            <v>MONTAGEM E DESMONTAGEM DE FÔRMA DE PILARES RETANGULARES E ESTRUTURAS SIMILARES, PÉ-DIREITO SIMPLES, EM CHAPA DE MADEIRA COMPENSADA RESINADA, 8 UTILIZAÇÕES. AF_09/2020</v>
          </cell>
          <cell r="E4417" t="str">
            <v>M2</v>
          </cell>
          <cell r="F4417">
            <v>64.95</v>
          </cell>
        </row>
        <row r="4418">
          <cell r="A4418" t="str">
            <v>SINAPI 92409</v>
          </cell>
          <cell r="D4418" t="str">
            <v>MONTAGEM E DESMONTAGEM DE FÔRMA DE PILARES RETANGULARES E ESTRUTURAS SIMILARES, PÉ-DIREITO SIMPLES, EM MADEIRA SERRADA, 1 UTILIZAÇÃO. AF_09/2020</v>
          </cell>
          <cell r="E4418" t="str">
            <v>M2</v>
          </cell>
          <cell r="F4418">
            <v>235.98</v>
          </cell>
        </row>
        <row r="4419">
          <cell r="A4419" t="str">
            <v>SINAPI 92411</v>
          </cell>
          <cell r="D4419" t="str">
            <v>MONTAGEM E DESMONTAGEM DE FÔRMA DE PILARES RETANGULARES E ESTRUTURAS SIMILARES, PÉ-DIREITO SIMPLES, EM MADEIRA SERRADA, 2 UTILIZAÇÕES. AF_09/2020</v>
          </cell>
          <cell r="E4419" t="str">
            <v>M2</v>
          </cell>
          <cell r="F4419">
            <v>160.57</v>
          </cell>
        </row>
        <row r="4420">
          <cell r="A4420" t="str">
            <v>SINAPI 92413</v>
          </cell>
          <cell r="D4420" t="str">
            <v>MONTAGEM E DESMONTAGEM DE FÔRMA DE PILARES RETANGULARES E ESTRUTURAS SIMILARES, PÉ-DIREITO SIMPLES, EM MADEIRA SERRADA, 4 UTILIZAÇÕES. AF_09/2020</v>
          </cell>
          <cell r="E4420" t="str">
            <v>M2</v>
          </cell>
          <cell r="F4420">
            <v>106.52</v>
          </cell>
        </row>
        <row r="4421">
          <cell r="A4421" t="str">
            <v>SINAPI 92465</v>
          </cell>
          <cell r="D4421" t="str">
            <v>MONTAGEM E DESMONTAGEM DE FÔRMA DE VIGA, ESCORAMENTO COM GARFO DE MADEIRA, PÉ-DIREITO DUPLO, EM CHAPA DE MADEIRA PLASTIFICADA, 10 UTILIZAÇÕES. AF_09/2020</v>
          </cell>
          <cell r="E4421" t="str">
            <v>M2</v>
          </cell>
          <cell r="F4421">
            <v>160.72</v>
          </cell>
        </row>
        <row r="4422">
          <cell r="A4422" t="str">
            <v>SINAPI 92469</v>
          </cell>
          <cell r="D4422" t="str">
            <v>MONTAGEM E DESMONTAGEM DE FÔRMA DE VIGA, ESCORAMENTO COM GARFO DE MADEIRA, PÉ-DIREITO DUPLO, EM CHAPA DE MADEIRA PLASTIFICADA, 12 UTILIZAÇÕES. AF_09/2020</v>
          </cell>
          <cell r="E4422" t="str">
            <v>M2</v>
          </cell>
          <cell r="F4422">
            <v>146.66999999999999</v>
          </cell>
        </row>
        <row r="4423">
          <cell r="A4423" t="str">
            <v>SINAPI 92473</v>
          </cell>
          <cell r="D4423" t="str">
            <v>MONTAGEM E DESMONTAGEM DE FÔRMA DE VIGA, ESCORAMENTO COM GARFO DE MADEIRA, PÉ-DIREITO DUPLO, EM CHAPA DE MADEIRA PLASTIFICADA, 14 UTILIZAÇÕES. AF_09/2020</v>
          </cell>
          <cell r="E4423" t="str">
            <v>M2</v>
          </cell>
          <cell r="F4423">
            <v>135.29</v>
          </cell>
        </row>
        <row r="4424">
          <cell r="A4424" t="str">
            <v>SINAPI 92477</v>
          </cell>
          <cell r="D4424" t="str">
            <v>MONTAGEM E DESMONTAGEM DE FÔRMA DE VIGA, ESCORAMENTO COM GARFO DE MADEIRA, PÉ-DIREITO DUPLO, EM CHAPA DE MADEIRA PLASTIFICADA, 18 UTILIZAÇÕES. AF_09/2020</v>
          </cell>
          <cell r="E4424" t="str">
            <v>M2</v>
          </cell>
          <cell r="F4424">
            <v>110.98</v>
          </cell>
        </row>
        <row r="4425">
          <cell r="A4425" t="str">
            <v>SINAPI 92449</v>
          </cell>
          <cell r="D4425" t="str">
            <v>MONTAGEM E DESMONTAGEM DE FÔRMA DE VIGA, ESCORAMENTO COM GARFO DE MADEIRA, PÉ-DIREITO DUPLO, EM CHAPA DE MADEIRA RESINADA, 2 UTILIZAÇÕES. AF_09/2020</v>
          </cell>
          <cell r="E4425" t="str">
            <v>M2</v>
          </cell>
          <cell r="F4425">
            <v>291.13</v>
          </cell>
        </row>
        <row r="4426">
          <cell r="A4426" t="str">
            <v>SINAPI 92453</v>
          </cell>
          <cell r="D4426" t="str">
            <v>MONTAGEM E DESMONTAGEM DE FÔRMA DE VIGA, ESCORAMENTO COM GARFO DE MADEIRA, PÉ-DIREITO DUPLO, EM CHAPA DE MADEIRA RESINADA, 4 UTILIZAÇÕES. AF_09/2020</v>
          </cell>
          <cell r="E4426" t="str">
            <v>M2</v>
          </cell>
          <cell r="F4426">
            <v>248.25</v>
          </cell>
        </row>
        <row r="4427">
          <cell r="A4427" t="str">
            <v>SINAPI 92457</v>
          </cell>
          <cell r="D4427" t="str">
            <v>MONTAGEM E DESMONTAGEM DE FÔRMA DE VIGA, ESCORAMENTO COM GARFO DE MADEIRA, PÉ-DIREITO DUPLO, EM CHAPA DE MADEIRA RESINADA, 6 UTILIZAÇÕES. AF_09/2020</v>
          </cell>
          <cell r="E4427" t="str">
            <v>M2</v>
          </cell>
          <cell r="F4427">
            <v>216.2</v>
          </cell>
        </row>
        <row r="4428">
          <cell r="A4428" t="str">
            <v>SINAPI 92461</v>
          </cell>
          <cell r="D4428" t="str">
            <v>MONTAGEM E DESMONTAGEM DE FÔRMA DE VIGA, ESCORAMENTO COM GARFO DE MADEIRA, PÉ-DIREITO DUPLO, EM CHAPA DE MADEIRA RESINADA, 8 UTILIZAÇÕES. AF_09/2020</v>
          </cell>
          <cell r="E4428" t="str">
            <v>M2</v>
          </cell>
          <cell r="F4428">
            <v>199.71</v>
          </cell>
        </row>
        <row r="4429">
          <cell r="A4429" t="str">
            <v>SINAPI 92467</v>
          </cell>
          <cell r="D4429" t="str">
            <v>MONTAGEM E DESMONTAGEM DE FÔRMA DE VIGA, ESCORAMENTO COM GARFO DE MADEIRA, PÉ-DIREITO SIMPLES, EM CHAPA DE MADEIRA PLASTIFICADA, 10 UTILIZAÇÕES. AF_09/2020</v>
          </cell>
          <cell r="E4429" t="str">
            <v>M2</v>
          </cell>
          <cell r="F4429">
            <v>104.14</v>
          </cell>
        </row>
        <row r="4430">
          <cell r="A4430" t="str">
            <v>SINAPI 92471</v>
          </cell>
          <cell r="D4430" t="str">
            <v>MONTAGEM E DESMONTAGEM DE FÔRMA DE VIGA, ESCORAMENTO COM GARFO DE MADEIRA, PÉ-DIREITO SIMPLES, EM CHAPA DE MADEIRA PLASTIFICADA, 12 UTILIZAÇÕES. AF_09/2020</v>
          </cell>
          <cell r="E4430" t="str">
            <v>M2</v>
          </cell>
          <cell r="F4430">
            <v>95.15</v>
          </cell>
        </row>
        <row r="4431">
          <cell r="A4431" t="str">
            <v>SINAPI 92475</v>
          </cell>
          <cell r="D4431" t="str">
            <v>MONTAGEM E DESMONTAGEM DE FÔRMA DE VIGA, ESCORAMENTO COM GARFO DE MADEIRA, PÉ-DIREITO SIMPLES, EM CHAPA DE MADEIRA PLASTIFICADA, 14 UTILIZAÇÕES. AF_09/2020</v>
          </cell>
          <cell r="E4431" t="str">
            <v>M2</v>
          </cell>
          <cell r="F4431">
            <v>87.87</v>
          </cell>
        </row>
        <row r="4432">
          <cell r="A4432" t="str">
            <v>SINAPI 92479</v>
          </cell>
          <cell r="D4432" t="str">
            <v>MONTAGEM E DESMONTAGEM DE FÔRMA DE VIGA, ESCORAMENTO COM GARFO DE MADEIRA, PÉ-DIREITO SIMPLES, EM CHAPA DE MADEIRA PLASTIFICADA, 18 UTILIZAÇÕES. AF_09/2020</v>
          </cell>
          <cell r="E4432" t="str">
            <v>M2</v>
          </cell>
          <cell r="F4432">
            <v>72.27</v>
          </cell>
        </row>
        <row r="4433">
          <cell r="A4433" t="str">
            <v>SINAPI 92451</v>
          </cell>
          <cell r="D4433" t="str">
            <v>MONTAGEM E DESMONTAGEM DE FÔRMA DE VIGA, ESCORAMENTO COM GARFO DE MADEIRA, PÉ-DIREITO SIMPLES, EM CHAPA DE MADEIRA RESINADA, 2 UTILIZAÇÕES. AF_09/2020</v>
          </cell>
          <cell r="E4433" t="str">
            <v>M2</v>
          </cell>
          <cell r="F4433">
            <v>198.46</v>
          </cell>
        </row>
        <row r="4434">
          <cell r="A4434" t="str">
            <v>SINAPI 92455</v>
          </cell>
          <cell r="D4434" t="str">
            <v>MONTAGEM E DESMONTAGEM DE FÔRMA DE VIGA, ESCORAMENTO COM GARFO DE MADEIRA, PÉ-DIREITO SIMPLES, EM CHAPA DE MADEIRA RESINADA, 4 UTILIZAÇÕES. AF_09/2020</v>
          </cell>
          <cell r="E4434" t="str">
            <v>M2</v>
          </cell>
          <cell r="F4434">
            <v>162.01</v>
          </cell>
        </row>
        <row r="4435">
          <cell r="A4435" t="str">
            <v>SINAPI 92459</v>
          </cell>
          <cell r="D4435" t="str">
            <v>MONTAGEM E DESMONTAGEM DE FÔRMA DE VIGA, ESCORAMENTO COM GARFO DE MADEIRA, PÉ-DIREITO SIMPLES, EM CHAPA DE MADEIRA RESINADA, 6 UTILIZAÇÕES. AF_09/2020</v>
          </cell>
          <cell r="E4435" t="str">
            <v>M2</v>
          </cell>
          <cell r="F4435">
            <v>137.97</v>
          </cell>
        </row>
        <row r="4436">
          <cell r="A4436" t="str">
            <v>SINAPI 92463</v>
          </cell>
          <cell r="D4436" t="str">
            <v>MONTAGEM E DESMONTAGEM DE FÔRMA DE VIGA, ESCORAMENTO COM GARFO DE MADEIRA, PÉ-DIREITO SIMPLES, EM CHAPA DE MADEIRA RESINADA, 8 UTILIZAÇÕES. AF_09/2020</v>
          </cell>
          <cell r="E4436" t="str">
            <v>M2</v>
          </cell>
          <cell r="F4436">
            <v>125.25</v>
          </cell>
        </row>
        <row r="4437">
          <cell r="A4437" t="str">
            <v>SINAPI 92446</v>
          </cell>
          <cell r="D4437" t="str">
            <v>MONTAGEM E DESMONTAGEM DE FÔRMA DE VIGA, ESCORAMENTO COM PONTALETE DE MADEIRA, PÉ-DIREITO SIMPLES, EM MADEIRA SERRADA, 1 UTILIZAÇÃO. AF_09/2020</v>
          </cell>
          <cell r="E4437" t="str">
            <v>M2</v>
          </cell>
          <cell r="F4437">
            <v>359.13</v>
          </cell>
        </row>
        <row r="4438">
          <cell r="A4438" t="str">
            <v>SINAPI 92447</v>
          </cell>
          <cell r="D4438" t="str">
            <v>MONTAGEM E DESMONTAGEM DE FÔRMA DE VIGA, ESCORAMENTO COM PONTALETE DE MADEIRA, PÉ-DIREITO SIMPLES, EM MADEIRA SERRADA, 2 UTILIZAÇÕES. AF_09/2020</v>
          </cell>
          <cell r="E4438" t="str">
            <v>M2</v>
          </cell>
          <cell r="F4438">
            <v>245.56</v>
          </cell>
        </row>
        <row r="4439">
          <cell r="A4439" t="str">
            <v>SINAPI 92448</v>
          </cell>
          <cell r="D4439" t="str">
            <v>MONTAGEM E DESMONTAGEM DE FÔRMA DE VIGA, ESCORAMENTO COM PONTALETE DE MADEIRA, PÉ-DIREITO SIMPLES, EM MADEIRA SERRADA, 4 UTILIZAÇÕES. AF_09/2020</v>
          </cell>
          <cell r="E4439" t="str">
            <v>M2</v>
          </cell>
          <cell r="F4439">
            <v>188.12</v>
          </cell>
        </row>
        <row r="4440">
          <cell r="A4440" t="str">
            <v>SINAPI 92466</v>
          </cell>
          <cell r="D4440" t="str">
            <v>MONTAGEM E DESMONTAGEM DE FÔRMA DE VIGA, ESCORAMENTO METÁLICO, PÉ-DIREITO DUPLO, EM CHAPA DE MADEIRA PLASTIFICADA, 10 UTILIZAÇÕES. AF_09/2020</v>
          </cell>
          <cell r="E4440" t="str">
            <v>M2</v>
          </cell>
          <cell r="F4440">
            <v>229.76</v>
          </cell>
        </row>
        <row r="4441">
          <cell r="A4441" t="str">
            <v>SINAPI 92470</v>
          </cell>
          <cell r="D4441" t="str">
            <v>MONTAGEM E DESMONTAGEM DE FÔRMA DE VIGA, ESCORAMENTO METÁLICO, PÉ-DIREITO DUPLO, EM CHAPA DE MADEIRA PLASTIFICADA, 12 UTILIZAÇÕES. AF_09/2020</v>
          </cell>
          <cell r="E4441" t="str">
            <v>M2</v>
          </cell>
          <cell r="F4441">
            <v>222.47</v>
          </cell>
        </row>
        <row r="4442">
          <cell r="A4442" t="str">
            <v>SINAPI 92474</v>
          </cell>
          <cell r="D4442" t="str">
            <v>MONTAGEM E DESMONTAGEM DE FÔRMA DE VIGA, ESCORAMENTO METÁLICO, PÉ-DIREITO DUPLO, EM CHAPA DE MADEIRA PLASTIFICADA, 14 UTILIZAÇÕES. AF_09/2020</v>
          </cell>
          <cell r="E4442" t="str">
            <v>M2</v>
          </cell>
          <cell r="F4442">
            <v>216.19</v>
          </cell>
        </row>
        <row r="4443">
          <cell r="A4443" t="str">
            <v>SINAPI 92478</v>
          </cell>
          <cell r="D4443" t="str">
            <v>MONTAGEM E DESMONTAGEM DE FÔRMA DE VIGA, ESCORAMENTO METÁLICO, PÉ-DIREITO DUPLO, EM CHAPA DE MADEIRA PLASTIFICADA, 18 UTILIZAÇÕES. AF_09/2020</v>
          </cell>
          <cell r="E4443" t="str">
            <v>M2</v>
          </cell>
          <cell r="F4443">
            <v>203.8</v>
          </cell>
        </row>
        <row r="4444">
          <cell r="A4444" t="str">
            <v>SINAPI 92450</v>
          </cell>
          <cell r="D4444" t="str">
            <v>MONTAGEM E DESMONTAGEM DE FÔRMA DE VIGA, ESCORAMENTO METÁLICO, PÉ-DIREITO DUPLO, EM CHAPA DE MADEIRA RESINADA, 2 UTILIZAÇÕES. AF_09/2020</v>
          </cell>
          <cell r="E4444" t="str">
            <v>M2</v>
          </cell>
          <cell r="F4444">
            <v>302.43</v>
          </cell>
        </row>
        <row r="4445">
          <cell r="A4445" t="str">
            <v>SINAPI 92454</v>
          </cell>
          <cell r="D4445" t="str">
            <v>MONTAGEM E DESMONTAGEM DE FÔRMA DE VIGA, ESCORAMENTO METÁLICO, PÉ-DIREITO DUPLO, EM CHAPA DE MADEIRA RESINADA, 4 UTILIZAÇÕES. AF_09/2020</v>
          </cell>
          <cell r="E4445" t="str">
            <v>M2</v>
          </cell>
          <cell r="F4445">
            <v>269.83999999999997</v>
          </cell>
        </row>
        <row r="4446">
          <cell r="A4446" t="str">
            <v>SINAPI 92458</v>
          </cell>
          <cell r="D4446" t="str">
            <v>MONTAGEM E DESMONTAGEM DE FÔRMA DE VIGA, ESCORAMENTO METÁLICO, PÉ-DIREITO DUPLO, EM CHAPA DE MADEIRA RESINADA, 6 UTILIZAÇÕES. AF_09/2020</v>
          </cell>
          <cell r="E4446" t="str">
            <v>M2</v>
          </cell>
          <cell r="F4446">
            <v>249.53</v>
          </cell>
        </row>
        <row r="4447">
          <cell r="A4447" t="str">
            <v>SINAPI 92462</v>
          </cell>
          <cell r="D4447" t="str">
            <v>MONTAGEM E DESMONTAGEM DE FÔRMA DE VIGA, ESCORAMENTO METÁLICO, PÉ-DIREITO DUPLO, EM CHAPA DE MADEIRA RESINADA, 8 UTILIZAÇÕES. AF_09/2020</v>
          </cell>
          <cell r="E4447" t="str">
            <v>M2</v>
          </cell>
          <cell r="F4447">
            <v>236.65</v>
          </cell>
        </row>
        <row r="4448">
          <cell r="A4448" t="str">
            <v>SINAPI 92468</v>
          </cell>
          <cell r="D4448" t="str">
            <v>MONTAGEM E DESMONTAGEM DE FÔRMA DE VIGA, ESCORAMENTO METÁLICO, PÉ-DIREITO SIMPLES, EM CHAPA DE MADEIRA PLASTIFICADA, 10 UTILIZAÇÕES. AF_09/2020</v>
          </cell>
          <cell r="E4448" t="str">
            <v>M2</v>
          </cell>
          <cell r="F4448">
            <v>113.57</v>
          </cell>
        </row>
        <row r="4449">
          <cell r="A4449" t="str">
            <v>SINAPI 92472</v>
          </cell>
          <cell r="D4449" t="str">
            <v>MONTAGEM E DESMONTAGEM DE FÔRMA DE VIGA, ESCORAMENTO METÁLICO, PÉ-DIREITO SIMPLES, EM CHAPA DE MADEIRA PLASTIFICADA, 12 UTILIZAÇÕES. AF_09/2020</v>
          </cell>
          <cell r="E4449" t="str">
            <v>M2</v>
          </cell>
          <cell r="F4449">
            <v>107.21</v>
          </cell>
        </row>
        <row r="4450">
          <cell r="A4450" t="str">
            <v>SINAPI 92476</v>
          </cell>
          <cell r="D4450" t="str">
            <v>MONTAGEM E DESMONTAGEM DE FÔRMA DE VIGA, ESCORAMENTO METÁLICO, PÉ-DIREITO SIMPLES, EM CHAPA DE MADEIRA PLASTIFICADA, 14 UTILIZAÇÕES. AF_09/2020</v>
          </cell>
          <cell r="E4450" t="str">
            <v>M2</v>
          </cell>
          <cell r="F4450">
            <v>101.8</v>
          </cell>
        </row>
        <row r="4451">
          <cell r="A4451" t="str">
            <v>SINAPI 92480</v>
          </cell>
          <cell r="D4451" t="str">
            <v>MONTAGEM E DESMONTAGEM DE FÔRMA DE VIGA, ESCORAMENTO METÁLICO, PÉ-DIREITO SIMPLES, EM CHAPA DE MADEIRA PLASTIFICADA, 18 UTILIZAÇÕES. AF_09/2020</v>
          </cell>
          <cell r="E4451" t="str">
            <v>M2</v>
          </cell>
          <cell r="F4451">
            <v>91.01</v>
          </cell>
        </row>
        <row r="4452">
          <cell r="A4452" t="str">
            <v>SINAPI 92452</v>
          </cell>
          <cell r="D4452" t="str">
            <v>MONTAGEM E DESMONTAGEM DE FÔRMA DE VIGA, ESCORAMENTO METÁLICO, PÉ-DIREITO SIMPLES, EM CHAPA DE MADEIRA RESINADA, 2 UTILIZAÇÕES. AF_09/2020</v>
          </cell>
          <cell r="E4452" t="str">
            <v>M2</v>
          </cell>
          <cell r="F4452">
            <v>184.85</v>
          </cell>
        </row>
        <row r="4453">
          <cell r="A4453" t="str">
            <v>SINAPI 92456</v>
          </cell>
          <cell r="D4453" t="str">
            <v>MONTAGEM E DESMONTAGEM DE FÔRMA DE VIGA, ESCORAMENTO METÁLICO, PÉ-DIREITO SIMPLES, EM CHAPA DE MADEIRA RESINADA, 4 UTILIZAÇÕES. AF_09/2020</v>
          </cell>
          <cell r="E4453" t="str">
            <v>M2</v>
          </cell>
          <cell r="F4453">
            <v>152.15</v>
          </cell>
        </row>
        <row r="4454">
          <cell r="A4454" t="str">
            <v>SINAPI 92460</v>
          </cell>
          <cell r="D4454" t="str">
            <v>MONTAGEM E DESMONTAGEM DE FÔRMA DE VIGA, ESCORAMENTO METÁLICO, PÉ-DIREITO SIMPLES, EM CHAPA DE MADEIRA RESINADA, 6 UTILIZAÇÕES. AF_09/2020</v>
          </cell>
          <cell r="E4454" t="str">
            <v>M2</v>
          </cell>
          <cell r="F4454">
            <v>127.43</v>
          </cell>
        </row>
        <row r="4455">
          <cell r="A4455" t="str">
            <v>SINAPI 92464</v>
          </cell>
          <cell r="D4455" t="str">
            <v>MONTAGEM E DESMONTAGEM DE FÔRMA DE VIGA, ESCORAMENTO METÁLICO, PÉ-DIREITO SIMPLES, EM CHAPA DE MADEIRA RESINADA, 8 UTILIZAÇÕES. AF_09/2020</v>
          </cell>
          <cell r="E4455" t="str">
            <v>M2</v>
          </cell>
          <cell r="F4455">
            <v>119.97</v>
          </cell>
        </row>
        <row r="4456">
          <cell r="A4456" t="str">
            <v>SINAPI 105403</v>
          </cell>
          <cell r="D4456" t="str">
            <v>FABRICAÇÃO DE FÔRMA PARA PILARES CIRCULARES, EM CHAPA DE MADEIRA COMPENSADA RESINADA, PÉ-DIREITO DUPLO. AF_05/2024</v>
          </cell>
          <cell r="E4456" t="str">
            <v>M2</v>
          </cell>
          <cell r="F4456">
            <v>189.5</v>
          </cell>
        </row>
        <row r="4457">
          <cell r="A4457" t="str">
            <v>SINAPI 96252</v>
          </cell>
          <cell r="D4457" t="str">
            <v>FABRICAÇÃO DE FÔRMA PARA PILARES CIRCULARES, EM CHAPA DE MADEIRA COMPENSADA RESINADA, PÉ-DIREITO SIMPLES. AF_05/2024</v>
          </cell>
          <cell r="E4457" t="str">
            <v>M2</v>
          </cell>
          <cell r="F4457">
            <v>155.85</v>
          </cell>
        </row>
        <row r="4458">
          <cell r="A4458" t="str">
            <v>SINAPI 96254</v>
          </cell>
          <cell r="D4458" t="str">
            <v>MONTAGEM E DESMONTAGEM DE FÔRMA DE PILARES CIRCULARES, COM ÁREA MÉDIA DAS SEÇÕES MAIOR QUE 0,28 M², EM PAPELÃO. AF_05/2024</v>
          </cell>
          <cell r="E4458" t="str">
            <v>M</v>
          </cell>
          <cell r="F4458">
            <v>0</v>
          </cell>
        </row>
        <row r="4459">
          <cell r="A4459" t="str">
            <v>SINAPI 96253</v>
          </cell>
          <cell r="D4459" t="str">
            <v>MONTAGEM E DESMONTAGEM DE FÔRMA DE PILARES CIRCULARES, COM ÁREA MÉDIA DAS SEÇÕES MENOR OU IGUAL A 0,28 M², EM PAPELÃO. AF_05/2024</v>
          </cell>
          <cell r="E4459" t="str">
            <v>M</v>
          </cell>
          <cell r="F4459">
            <v>0</v>
          </cell>
        </row>
        <row r="4460">
          <cell r="A4460" t="str">
            <v>SINAPI 105406</v>
          </cell>
          <cell r="D4460" t="str">
            <v>MONTAGEM E DESMONTAGEM DE FÔRMA DE PILARES CIRCULARES, PÉ-DIREITO DUPLO, EM MADEIRA, 2 UTILIZAÇÕES. AF_05/2024</v>
          </cell>
          <cell r="E4460" t="str">
            <v>M2</v>
          </cell>
          <cell r="F4460">
            <v>200.59</v>
          </cell>
        </row>
        <row r="4461">
          <cell r="A4461" t="str">
            <v>SINAPI 96264</v>
          </cell>
          <cell r="D4461" t="str">
            <v>MONTAGEM E DESMONTAGEM DE FÔRMA DE PILARES CIRCULARES, PÉ-DIREITO DUPLO, METÁLICA. AF_05/2024</v>
          </cell>
          <cell r="E4461" t="str">
            <v>M2</v>
          </cell>
          <cell r="F4461">
            <v>0</v>
          </cell>
        </row>
        <row r="4462">
          <cell r="A4462" t="str">
            <v>SINAPI 105405</v>
          </cell>
          <cell r="D4462" t="str">
            <v>MONTAGEM E DESMONTAGEM DE FÔRMA DE PILARES CIRCULARES, PÉ-DIREITO DUPLO, PLÁSTICA. AF_05/2024</v>
          </cell>
          <cell r="E4462" t="str">
            <v>M2</v>
          </cell>
          <cell r="F4462">
            <v>0</v>
          </cell>
        </row>
        <row r="4463">
          <cell r="A4463" t="str">
            <v>SINAPI 96258</v>
          </cell>
          <cell r="D4463" t="str">
            <v>MONTAGEM E DESMONTAGEM DE FÔRMA DE PILARES CIRCULARES, PÉ-DIREITO SIMPLES, EM MADEIRA, 2 UTILIZAÇÕES. AF_05/2024</v>
          </cell>
          <cell r="E4463" t="str">
            <v>M2</v>
          </cell>
          <cell r="F4463">
            <v>146.54</v>
          </cell>
        </row>
        <row r="4464">
          <cell r="A4464" t="str">
            <v>SINAPI 96262</v>
          </cell>
          <cell r="D4464" t="str">
            <v>MONTAGEM E DESMONTAGEM DE FÔRMA DE PILARES CIRCULARES, PÉ-DIREITO SIMPLES, METÁLICA. AF_05/2024</v>
          </cell>
          <cell r="E4464" t="str">
            <v>M2</v>
          </cell>
          <cell r="F4464">
            <v>0</v>
          </cell>
        </row>
        <row r="4465">
          <cell r="A4465" t="str">
            <v>SINAPI 105404</v>
          </cell>
          <cell r="D4465" t="str">
            <v>MONTAGEM E DESMONTAGEM DE FÔRMA DE PILARES CIRCULARES, PÉ-DIREITO SIMPLES, PLÁSTICA. AF_05/2024</v>
          </cell>
          <cell r="E4465" t="str">
            <v>M2</v>
          </cell>
          <cell r="F4465">
            <v>0</v>
          </cell>
        </row>
        <row r="4466">
          <cell r="A4466" t="str">
            <v>SINAPI 92751</v>
          </cell>
          <cell r="D4466" t="str">
            <v>MURO DE GABIÃO, ENCHIMENTO COM PEDRA DE MÃO TIPO RACHÃO, COM SOLO REFORÇADO, PARA MUROS COM ALTURA MAIOR QUE 12 M E MENOR OU IGUAL A 20 M - FORNECIMENTO E EXECUÇÃO. AF_03/2024</v>
          </cell>
          <cell r="E4466" t="str">
            <v>M3</v>
          </cell>
          <cell r="F4466">
            <v>1902.22</v>
          </cell>
        </row>
        <row r="4467">
          <cell r="A4467" t="str">
            <v>SINAPI 92752</v>
          </cell>
          <cell r="D4467" t="str">
            <v>MURO DE GABIÃO, ENCHIMENTO COM PEDRA DE MÃO TIPO RACHÃO, COM SOLO REFORÇADO, PARA MUROS COM ALTURA MAIOR QUE 20 M E MENOR OU IGUAL A 28 M - FORNECIMENTO E EXECUÇÃO. AF_03/2024</v>
          </cell>
          <cell r="E4467" t="str">
            <v>M3</v>
          </cell>
          <cell r="F4467">
            <v>2249.37</v>
          </cell>
        </row>
        <row r="4468">
          <cell r="A4468" t="str">
            <v>SINAPI 92750</v>
          </cell>
          <cell r="D4468" t="str">
            <v>MURO DE GABIÃO, ENCHIMENTO COM PEDRA DE MÃO TIPO RACHÃO, COM SOLO REFORÇADO, PARA MUROS COM ALTURA MAIOR QUE 4 M E MENOR OU IGUAL A 12 M - FORNECIMENTO E EXECUÇÃO. AF_03/2024</v>
          </cell>
          <cell r="E4468" t="str">
            <v>M3</v>
          </cell>
          <cell r="F4468">
            <v>1552.52</v>
          </cell>
        </row>
        <row r="4469">
          <cell r="A4469" t="str">
            <v>SINAPI 92749</v>
          </cell>
          <cell r="D4469" t="str">
            <v>MURO DE GABIÃO, ENCHIMENTO COM PEDRA DE MÃO TIPO RACHÃO, COM SOLO REFORÇADO, PARA MUROS COM ALTURA MENOR OU IGUAL A 4 M - FORNECIMENTO E EXECUÇÃO. AF_03/2024</v>
          </cell>
          <cell r="E4469" t="str">
            <v>M3</v>
          </cell>
          <cell r="F4469">
            <v>953.95</v>
          </cell>
        </row>
        <row r="4470">
          <cell r="A4470" t="str">
            <v>SINAPI 92745</v>
          </cell>
          <cell r="D4470" t="str">
            <v>MURO DE GABIÃO, ENCHIMENTO COM PEDRA DE MÃO TIPO RACHÃO, DE GRAVIDADE, COM GAIOLAS DE COMPRIMENTO IGUAL A 2 M, PARA MUROS COM ALTURA MAIOR QUE 4 M E MENOR OU IGUAL A 6 M - FORNECIMENTO E EXECUÇÃO. AF_03/2024</v>
          </cell>
          <cell r="E4470" t="str">
            <v>M3</v>
          </cell>
          <cell r="F4470">
            <v>820.52</v>
          </cell>
        </row>
        <row r="4471">
          <cell r="A4471" t="str">
            <v>SINAPI 92747</v>
          </cell>
          <cell r="D4471" t="str">
            <v>MURO DE GABIÃO, ENCHIMENTO COM PEDRA DE MÃO TIPO RACHÃO, DE GRAVIDADE, COM GAIOLAS DE COMPRIMENTO IGUAL A 2 M, PARA MUROS COM ALTURA MAIOR QUE 6 M E MENOR OU IGUAL A 10 M - FORNECIMENTO E EXECUÇÃO. AF_03/2024</v>
          </cell>
          <cell r="E4471" t="str">
            <v>M3</v>
          </cell>
          <cell r="F4471">
            <v>905.23</v>
          </cell>
        </row>
        <row r="4472">
          <cell r="A4472" t="str">
            <v>SINAPI 92743</v>
          </cell>
          <cell r="D4472" t="str">
            <v>MURO DE GABIÃO, ENCHIMENTO COM PEDRA DE MÃO TIPO RACHÃO, DE GRAVIDADE, COM GAIOLAS DE COMPRIMENTO IGUAL A 2 M, PARA MUROS COM ALTURA MENOR OU IGUAL A 4 M - FORNECIMENTO E EXECUÇÃO. AF_03/2024</v>
          </cell>
          <cell r="E4472" t="str">
            <v>M3</v>
          </cell>
          <cell r="F4472">
            <v>684.89</v>
          </cell>
        </row>
        <row r="4473">
          <cell r="A4473" t="str">
            <v>SINAPI 92746</v>
          </cell>
          <cell r="D4473" t="str">
            <v>MURO DE GABIÃO, ENCHIMENTO COM PEDRA DE MÃO TIPO RACHÃO, DE GRAVIDADE, COM GAIOLAS DE COMPRIMENTO IGUAL A 5 M, PARA MUROS COM ALTURA MAIOR QUE 4 M E MENOR OU IGUAL A 6 M - FORNECIMENTO E EXECUÇÃO. AF_03/2024</v>
          </cell>
          <cell r="E4473" t="str">
            <v>M3</v>
          </cell>
          <cell r="F4473">
            <v>743.24</v>
          </cell>
        </row>
        <row r="4474">
          <cell r="A4474" t="str">
            <v>SINAPI 92748</v>
          </cell>
          <cell r="D4474" t="str">
            <v>MURO DE GABIÃO, ENCHIMENTO COM PEDRA DE MÃO TIPO RACHÃO, DE GRAVIDADE, COM GAIOLAS DE COMPRIMENTO IGUAL A 5 M, PARA MUROS COM ALTURA MAIOR QUE 6 M E MENOR OU IGUAL A 10 M- FORNECIMENTO E EXECUÇÃO. AF_03/2024</v>
          </cell>
          <cell r="E4474" t="str">
            <v>M3</v>
          </cell>
          <cell r="F4474">
            <v>810.22</v>
          </cell>
        </row>
        <row r="4475">
          <cell r="A4475" t="str">
            <v>SINAPI 92744</v>
          </cell>
          <cell r="D4475" t="str">
            <v>MURO DE GABIÃO, ENCHIMENTO COM PEDRA DE MÃO TIPO RACHÃO, DE GRAVIDADE, COM GAIOLAS DE COMPRIMENTO IGUAL A 5 M, PARA MUROS COM ALTURA MENOR OU IGUAL A 4 M - FORNECIMENTO E EXECUÇÃO. AF_03/2024</v>
          </cell>
          <cell r="E4475" t="str">
            <v>M3</v>
          </cell>
          <cell r="F4475">
            <v>632.29999999999995</v>
          </cell>
        </row>
        <row r="4476">
          <cell r="A4476" t="str">
            <v>SINAPI 92754</v>
          </cell>
          <cell r="D4476" t="str">
            <v>MURO DE GABIÃO, ENCHIMENTO COM RESÍDUO DE CONSTRUÇÃO E DEMOLIÇÃO, DE GRAVIDADE, COM GAIOLA TRAPEZOIDAL DE COMPRIMENTO IGUAL A 2 M, PARA MUROS COM ALTURA MAIOR QUE 2 M E MENOR OU IGUAL A 4 M - FORNECIMENTO E EXECUÇÃO. AF_03/2024</v>
          </cell>
          <cell r="E4476" t="str">
            <v>M3</v>
          </cell>
          <cell r="F4476">
            <v>607.41</v>
          </cell>
        </row>
        <row r="4477">
          <cell r="A4477" t="str">
            <v>SINAPI 92753</v>
          </cell>
          <cell r="D4477" t="str">
            <v>MURO DE GABIÃO, ENCHIMENTO COM RESÍDUO DE CONSTRUÇÃO E DEMOLIÇÃO, DE GRAVIDADE, COM GAIOLA TRAPEZOIDAL DE COMPRIMENTO IGUAL A 2 M, PARA MUROS COM ALTURA MENOR OU IGUAL A 2 M - FORNECIMENTO E EXECUÇÃO. AF_03/2024</v>
          </cell>
          <cell r="E4477" t="str">
            <v>M3</v>
          </cell>
          <cell r="F4477">
            <v>620.16999999999996</v>
          </cell>
        </row>
        <row r="4478">
          <cell r="A4478" t="str">
            <v>SINAPI 92755</v>
          </cell>
          <cell r="D4478" t="str">
            <v>PROTEÇÃO SUPERFICIAL DE CANAL EM GABIÃO TIPO COLCHÃO, ALTURA DE 17 CENTÍMETROS, ENCHIMENTO COM PEDRA DE MÃO TIPO RACHÃO - FORNECIMENTO E EXECUÇÃO. AF_03/2024</v>
          </cell>
          <cell r="E4478" t="str">
            <v>M2</v>
          </cell>
          <cell r="F4478">
            <v>241.46</v>
          </cell>
        </row>
        <row r="4479">
          <cell r="A4479" t="str">
            <v>SINAPI 92756</v>
          </cell>
          <cell r="D4479" t="str">
            <v>PROTEÇÃO SUPERFICIAL DE CANAL EM GABIÃO TIPO COLCHÃO, ALTURA DE 23 CENTÍMETROS, ENCHIMENTO COM PEDRA DE MÃO TIPO RACHÃO - FORNECIMENTO E EXECUÇÃO. AF_03/2024</v>
          </cell>
          <cell r="E4479" t="str">
            <v>M2</v>
          </cell>
          <cell r="F4479">
            <v>278.98</v>
          </cell>
        </row>
        <row r="4480">
          <cell r="A4480" t="str">
            <v>SINAPI 92757</v>
          </cell>
          <cell r="D4480" t="str">
            <v>PROTEÇÃO SUPERFICIAL DE CANAL EM GABIÃO TIPO COLCHÃO, ALTURA DE 30 CENTÍMETROS, ENCHIMENTO COM PEDRA DE MÃO TIPO RACHÃO - FORNECIMENTO E EXECUÇÃO. AF_03/2024</v>
          </cell>
          <cell r="E4480" t="str">
            <v>M2</v>
          </cell>
          <cell r="F4480">
            <v>323.81</v>
          </cell>
        </row>
        <row r="4481">
          <cell r="A4481" t="str">
            <v>SINAPI 92758</v>
          </cell>
          <cell r="D4481" t="str">
            <v>PROTEÇÃO SUPERFICIAL DE CANAL EM GABIÃO TIPO SACO, DIÂMETRO DE 65 CENTÍMETROS, ENCHIMENTO MANUAL COM PEDRA DE MÃO TIPO RACHÃO - FORNECIMENTO E EXECUÇÃO. AF_03/2024</v>
          </cell>
          <cell r="E4481" t="str">
            <v>M3</v>
          </cell>
          <cell r="F4481">
            <v>687.16</v>
          </cell>
        </row>
        <row r="4482">
          <cell r="A4482" t="str">
            <v>SINAPI 104500</v>
          </cell>
          <cell r="D4482" t="str">
            <v>ADUELA/ GALERIA ABERTA PRE-MOLDADA DE CONCRETO ARMADO, SECAO QUADRANGULAR INTERNA DE 1,50 X 1,50 M (L X A), MISULA DE 20 X 20 CM, C = 1,00 M, ESPESSURA MIN = 15 CM, TB-45 E FCK DO CONCRETO = 30 MPA FORNECIMENTO E ASSENTAMENTO. AF_01/2023</v>
          </cell>
          <cell r="E4482" t="str">
            <v>M</v>
          </cell>
          <cell r="F4482">
            <v>0</v>
          </cell>
        </row>
        <row r="4483">
          <cell r="A4483" t="str">
            <v>SINAPI 104503</v>
          </cell>
          <cell r="D4483" t="str">
            <v>ADUELA/ GALERIA ABERTA PRE-MOLDADA DE CONCRETO ARMADO, SECAO QUADRANGULAR INTERNA DE 2,00 X 2,00 M (L X A), MISULA DE 20 X 20 CM, C = 1,00 M, ESPESSURA MIN = 15 CM, TB-45 E FCK DO CONCRETO = 30 MPA FORNECIMENTO E ASSENTAMENTO. AF_01/2023</v>
          </cell>
          <cell r="E4483" t="str">
            <v>M</v>
          </cell>
          <cell r="F4483">
            <v>0</v>
          </cell>
        </row>
        <row r="4484">
          <cell r="A4484" t="str">
            <v>SINAPI 104504</v>
          </cell>
          <cell r="D4484" t="str">
            <v>ADUELA/ GALERIA ABERTA PRE-MOLDADA DE CONCRETO ARMADO, SECAO QUADRANGULAR INTERNA DE 2,00 X 2,00 M (L X A), MISULA DE 20 X 20 CM, C = 1,00 M, ESPESSURA MIN = 20 CM, TB-45 E FCK DO CONCRETO = 30 MPA FORNECIMENTO E ASSENTAMENTO. AF_01/2023</v>
          </cell>
          <cell r="E4484" t="str">
            <v>M</v>
          </cell>
          <cell r="F4484">
            <v>0</v>
          </cell>
        </row>
        <row r="4485">
          <cell r="A4485" t="str">
            <v>SINAPI 104507</v>
          </cell>
          <cell r="D4485" t="str">
            <v>ADUELA/ GALERIA ABERTA PRE-MOLDADA DE CONCRETO ARMADO, SECAO QUADRANGULAR INTERNA DE 2,50 X 2,50 M (L X A), MISULA DE 20 X 20 CM, C = 1,00 M, ESPESSURA MIN = 15 CM, TB-45 E FCK DO CONCRETO = 30 MPA FORNECIMENTO E ASSENTAMENTO. AF_01/2023</v>
          </cell>
          <cell r="E4485" t="str">
            <v>M</v>
          </cell>
          <cell r="F4485">
            <v>0</v>
          </cell>
        </row>
        <row r="4486">
          <cell r="A4486" t="str">
            <v>SINAPI 104508</v>
          </cell>
          <cell r="D4486" t="str">
            <v>ADUELA/ GALERIA ABERTA PRE-MOLDADA DE CONCRETO ARMADO, SECAO QUADRANGULAR INTERNA DE 2,50 X 2,50 M (L X A), MISULA DE 20 X 20 CM, C = 1,00 M, ESPESSURA MIN = 20 CM, TB-45 E FCK DO CONCRETO = 30 MPA FORNECIMENTO E ASSENTAMENTO. AF_01/2023</v>
          </cell>
          <cell r="E4486" t="str">
            <v>M</v>
          </cell>
          <cell r="F4486">
            <v>0</v>
          </cell>
        </row>
        <row r="4487">
          <cell r="A4487" t="str">
            <v>SINAPI 104509</v>
          </cell>
          <cell r="D4487" t="str">
            <v>ADUELA/ GALERIA ABERTA PRE-MOLDADA DE CONCRETO ARMADO, SECAO QUADRANGULAR INTERNA DE 2,50 X 2,50 M (L X A), MISULA DE 20 X 20 CM, C = 1,00 M, ESPESSURA MIN = 25 CM, TB-45 E FCK DO CONCRETO = 30 MPA FORNECIMENTO E ASSENTAMENTO. AF_01/2023</v>
          </cell>
          <cell r="E4487" t="str">
            <v>M</v>
          </cell>
          <cell r="F4487">
            <v>0</v>
          </cell>
        </row>
        <row r="4488">
          <cell r="A4488" t="str">
            <v>SINAPI 104512</v>
          </cell>
          <cell r="D4488" t="str">
            <v>ADUELA/ GALERIA ABERTA PRE-MOLDADA DE CONCRETO ARMADO, SECAO QUADRANGULAR INTERNA DE 3,00 X 3,00 M (L X A), MISULA DE 20 X 20 CM, C = 1,00 M, ESPESSURA MIN = 20 CM, TB-45 E FCK DO CONCRETO = 30 MPA FORNECIMENTO E ASSENTAMENTO. AF_01/2023</v>
          </cell>
          <cell r="E4488" t="str">
            <v>M</v>
          </cell>
          <cell r="F4488">
            <v>0</v>
          </cell>
        </row>
        <row r="4489">
          <cell r="A4489" t="str">
            <v>SINAPI 104513</v>
          </cell>
          <cell r="D4489" t="str">
            <v>ADUELA/ GALERIA ABERTA PRE-MOLDADA DE CONCRETO ARMADO, SECAO QUADRANGULAR INTERNA DE 3,00 X 3,00 M (L X A), MISULA DE 20 X 20 CM, C = 1,00 M, ESPESSURA MIN = 25 CM, TB-45 E FCK DO CONCRETO = 30 MPA FORNECIMENTO E ASSENTAMENTO. AF_01/2023</v>
          </cell>
          <cell r="E4489" t="str">
            <v>M</v>
          </cell>
          <cell r="F4489">
            <v>0</v>
          </cell>
        </row>
        <row r="4490">
          <cell r="A4490" t="str">
            <v>SINAPI 104514</v>
          </cell>
          <cell r="D4490" t="str">
            <v>ADUELA/ GALERIA ABERTA PRE-MOLDADA DE CONCRETO ARMADO, SECAO QUADRANGULAR INTERNA DE 3,00 X 3,00 M (L X A), MISULA DE 20 X 20 CM, C = 1,00 M, ESPESSURA MIN = 35 CM, TB-45 E FCK DO CONCRETO = 30 MPA FORNECIMENTO E ASSENTAMENTO. AF_01/2023</v>
          </cell>
          <cell r="E4490" t="str">
            <v>M</v>
          </cell>
          <cell r="F4490">
            <v>0</v>
          </cell>
        </row>
        <row r="4491">
          <cell r="A4491" t="str">
            <v>SINAPI 104501</v>
          </cell>
          <cell r="D4491" t="str">
            <v>ADUELA/ GALERIA ABERTA PRE-MOLDADA DE CONCRETO ARMADO, SECAO RETANGULAR INTERNA DE 2,00 X 1,50 M (L X A), MISULA DE 20 X 20 CM, C = 1,00 M, ESPESSURA MIN = 20 CM, TB-45 E FCK DO CONCRETO = 30 MPA FORNECIMENTO E ASSENTAMENTO. AF_01/2023</v>
          </cell>
          <cell r="E4491" t="str">
            <v>M</v>
          </cell>
          <cell r="F4491">
            <v>0</v>
          </cell>
        </row>
        <row r="4492">
          <cell r="A4492" t="str">
            <v>SINAPI 104502</v>
          </cell>
          <cell r="D4492" t="str">
            <v>ADUELA/ GALERIA ABERTA PRE-MOLDADA DE CONCRETO ARMADO, SECAO RETANGULAR INTERNA DE 2,50 X 1,50 M (L X A), MISULA DE 20 X 20 CM, C = 1,00 M, ESPESSURA MIN = 15 CM, TB-45 E FCK DO CONCRETO = 30 MPA FORNECIMENTO E ASSENTAMENTO. AF_01/2023</v>
          </cell>
          <cell r="E4492" t="str">
            <v>M</v>
          </cell>
          <cell r="F4492">
            <v>0</v>
          </cell>
        </row>
        <row r="4493">
          <cell r="A4493" t="str">
            <v>SINAPI 104505</v>
          </cell>
          <cell r="D4493" t="str">
            <v>ADUELA/ GALERIA ABERTA PRE-MOLDADA DE CONCRETO ARMADO, SECAO RETANGULAR INTERNA DE 2,50 X 2,00 M (L X A), MISULA DE 20 X 20 CM, C = 1,00 M, ESPESSURA MIN = 15 CM, TB-45 E FCK DO CONCRETO = 30 MPA FORNECIMENTO E ASSENTAMENTO. AF_01/2023</v>
          </cell>
          <cell r="E4493" t="str">
            <v>M</v>
          </cell>
          <cell r="F4493">
            <v>0</v>
          </cell>
        </row>
        <row r="4494">
          <cell r="A4494" t="str">
            <v>SINAPI 104506</v>
          </cell>
          <cell r="D4494" t="str">
            <v>ADUELA/ GALERIA ABERTA PRE-MOLDADA DE CONCRETO ARMADO, SECAO RETANGULAR INTERNA DE 2,50 X 2,00 M (L X A), MISULA DE 20 X 20 CM, C = 1,00 M, ESPESSURA MIN = 20 CM, TB-45 E FCK DO CONCRETO = 30 MPA FORNECIMENTO E ASSENTAMENTO. AF_01/2023</v>
          </cell>
          <cell r="E4494" t="str">
            <v>M</v>
          </cell>
          <cell r="F4494">
            <v>0</v>
          </cell>
        </row>
        <row r="4495">
          <cell r="A4495" t="str">
            <v>SINAPI 104510</v>
          </cell>
          <cell r="D4495" t="str">
            <v>ADUELA/ GALERIA ABERTA PRE-MOLDADA DE CONCRETO ARMADO, SECAO RETANGULAR INTERNA DE 3,00 X 2,00 M (L X A), MISULA DE 20 X 20 CM, C = 1,00 M, ESPESSURA MIN = 15 CM, TB-45 E FCK DO CONCRETO = 30 MPA FORNECIMENTO E ASSENTAMENTO. AF_01/2023</v>
          </cell>
          <cell r="E4495" t="str">
            <v>M</v>
          </cell>
          <cell r="F4495">
            <v>0</v>
          </cell>
        </row>
        <row r="4496">
          <cell r="A4496" t="str">
            <v>SINAPI 104511</v>
          </cell>
          <cell r="D4496" t="str">
            <v>ADUELA/ GALERIA ABERTA PRE-MOLDADA DE CONCRETO ARMADO, SECAO RETANGULAR INTERNA DE 3,00 X 2,00 M (L X A), MISULA DE 20 X 20 CM, C = 1,00 M, ESPESSURA MIN = 20 CM, TB-45 E FCK DO CONCRETO = 30 MPA FORNECIMENTO E ASSENTAMENTO. AF_01/2023</v>
          </cell>
          <cell r="E4496" t="str">
            <v>M</v>
          </cell>
          <cell r="F4496">
            <v>0</v>
          </cell>
        </row>
        <row r="4497">
          <cell r="A4497" t="str">
            <v>SINAPI 104491</v>
          </cell>
          <cell r="D4497" t="str">
            <v>ADUELA/ GALERIA FECHADA PRE-MOLDADA DE CONCRETO ARMADO, SECAO QUADRANGULAR INTERNA DE 1,50 X 1,50 M (L X A), MISULA DE 20 X 20 CM, C = 1,00 M, ESPESSURA MIN = 15 CM, TB-45 E FCK DO CONCRETO = 30 MPA FORNECIMENTO E ASSENTAMENTO. AF_01/2023</v>
          </cell>
          <cell r="E4497" t="str">
            <v>M</v>
          </cell>
          <cell r="F4497">
            <v>4037.87</v>
          </cell>
        </row>
        <row r="4498">
          <cell r="A4498" t="str">
            <v>SINAPI 104492</v>
          </cell>
          <cell r="D4498" t="str">
            <v>ADUELA/ GALERIA FECHADA PRE-MOLDADA DE CONCRETO ARMADO, SECAO QUADRANGULAR INTERNA DE 2,00 X 2,00 M (L X A), MISULA DE 20 X 20 CM, C = 1,00 M, ESPESSURA MIN = 15 CM, TB-45 E FCK DO CONCRETO = 30 MPA FORNECIMENTO E ASSENTAMENTO. AF_01/2023</v>
          </cell>
          <cell r="E4498" t="str">
            <v>M</v>
          </cell>
          <cell r="F4498">
            <v>5049.0200000000004</v>
          </cell>
        </row>
        <row r="4499">
          <cell r="A4499" t="str">
            <v>SINAPI 104493</v>
          </cell>
          <cell r="D4499" t="str">
            <v>ADUELA/ GALERIA FECHADA PRE-MOLDADA DE CONCRETO ARMADO, SECAO QUADRANGULAR INTERNA DE 2,00 X 2,00 M (L X A), MISULA DE 20 X 20 CM, C = 1,00 M, ESPESSURA MIN = 20 CM, TB-45 E FCK DO CONCRETO = 30 MPA FORNECIMENTO E ASSENTAMENTO. AF_01/2023</v>
          </cell>
          <cell r="E4499" t="str">
            <v>M</v>
          </cell>
          <cell r="F4499">
            <v>0</v>
          </cell>
        </row>
        <row r="4500">
          <cell r="A4500" t="str">
            <v>SINAPI 104494</v>
          </cell>
          <cell r="D4500" t="str">
            <v>ADUELA/ GALERIA FECHADA PRE-MOLDADA DE CONCRETO ARMADO, SECAO QUADRANGULAR INTERNA DE 2,50 X 2,50 M (L X A), MISULA DE 20 X 20 CM, C = 1,00 M, ESPESSURA MIN = 15 CM, TB-45 E FCK DO CONCRETO = 30 MPA FORNECIMENTO E ASSENTAMENTO. AF_01/2023</v>
          </cell>
          <cell r="E4500" t="str">
            <v>M</v>
          </cell>
          <cell r="F4500">
            <v>6819.56</v>
          </cell>
        </row>
        <row r="4501">
          <cell r="A4501" t="str">
            <v>SINAPI 104495</v>
          </cell>
          <cell r="D4501" t="str">
            <v>ADUELA/ GALERIA FECHADA PRE-MOLDADA DE CONCRETO ARMADO, SECAO QUADRANGULAR INTERNA DE 2,50 X 2,50 M (L X A), MISULA DE 20 X 20 CM, C = 1,00 M, ESPESSURA MIN = 20 CM, TB-45 E FCK DO CONCRETO = 30 MPA FORNECIMENTO E ASSENTAMENTO. AF_01/2023</v>
          </cell>
          <cell r="E4501" t="str">
            <v>M</v>
          </cell>
          <cell r="F4501">
            <v>0</v>
          </cell>
        </row>
        <row r="4502">
          <cell r="A4502" t="str">
            <v>SINAPI 104496</v>
          </cell>
          <cell r="D4502" t="str">
            <v>ADUELA/ GALERIA FECHADA PRE-MOLDADA DE CONCRETO ARMADO, SECAO QUADRANGULAR INTERNA DE 2,50 X 2,50 M (L X A), MISULA DE 20 X 20 CM, C = 1,00 M, ESPESSURA MIN = 25 CM, TB-45 E FCK DO CONCRETO = 30 MPA FORNECIMENTO E ASSENTAMENTO. AF_01/2023</v>
          </cell>
          <cell r="E4502" t="str">
            <v>M</v>
          </cell>
          <cell r="F4502">
            <v>0</v>
          </cell>
        </row>
        <row r="4503">
          <cell r="A4503" t="str">
            <v>SINAPI 104497</v>
          </cell>
          <cell r="D4503" t="str">
            <v>ADUELA/ GALERIA FECHADA PRE-MOLDADA DE CONCRETO ARMADO, SECAO QUADRANGULAR INTERNA DE 3,00 X 3,00 M (L X A), MISULA DE 20 X 20 CM, C = 1,00 M, ESPESSURA MIN = 20 CM, TB-45 E FCK DO CONCRETO = 30 MPA FORNECIMENTO E ASSENTAMENTO. AF_01/2023</v>
          </cell>
          <cell r="E4503" t="str">
            <v>M</v>
          </cell>
          <cell r="F4503">
            <v>8179.73</v>
          </cell>
        </row>
        <row r="4504">
          <cell r="A4504" t="str">
            <v>SINAPI 104498</v>
          </cell>
          <cell r="D4504" t="str">
            <v>ADUELA/ GALERIA FECHADA PRE-MOLDADA DE CONCRETO ARMADO, SECAO QUADRANGULAR INTERNA DE 3,00 X 3,00 M (L X A), MISULA DE 20 X 20 CM, C = 1,00 M, ESPESSURA MIN = 25 CM, TB-45 E FCK DO CONCRETO = 30 MPA FORNECIMENTO E ASSENTAMENTO. AF_01/2023</v>
          </cell>
          <cell r="E4504" t="str">
            <v>M</v>
          </cell>
          <cell r="F4504">
            <v>0</v>
          </cell>
        </row>
        <row r="4505">
          <cell r="A4505" t="str">
            <v>SINAPI 104499</v>
          </cell>
          <cell r="D4505" t="str">
            <v>ADUELA/ GALERIA FECHADA PRE-MOLDADA DE CONCRETO ARMADO, SECAO QUADRANGULAR INTERNA DE 3,00 X 3,00 M (L X A), MISULA DE 20 X 20 CM, C = 1,00 M, ESPESSURA MIN = 35 CM, TB-45 E FCK DO CONCRETO = 30 MPA FORNECIMENTO E ASSENTAMENTO. AF_01/2023</v>
          </cell>
          <cell r="E4505" t="str">
            <v>M</v>
          </cell>
          <cell r="F4505">
            <v>0</v>
          </cell>
        </row>
        <row r="4506">
          <cell r="A4506" t="str">
            <v>SINAPI 104515</v>
          </cell>
          <cell r="D4506" t="str">
            <v>APLICAÇÃO DE MANTA GEOTÊXTIL NAS JUNTAS RÍGIDAS DE ADUELAS PRÉ-MOLDADAS DE CONCRETO ARMADO. AF_01/2023</v>
          </cell>
          <cell r="E4506" t="str">
            <v>M2</v>
          </cell>
          <cell r="F4506">
            <v>22</v>
          </cell>
        </row>
        <row r="4507">
          <cell r="A4507" t="str">
            <v>SINAPI 87430</v>
          </cell>
          <cell r="D4507" t="str">
            <v>APLICAÇÃO DE GESSO PROJETADO COM EQUIPAMENTO DE PROJEÇÃO EM PAREDES, DESEMPENADO (SEM TALISCAS), ESPESSURA DE 0,5CM. AF_03/2023</v>
          </cell>
          <cell r="E4507" t="str">
            <v>M2</v>
          </cell>
          <cell r="F4507">
            <v>20.79</v>
          </cell>
        </row>
        <row r="4508">
          <cell r="A4508" t="str">
            <v>SINAPI 87433</v>
          </cell>
          <cell r="D4508" t="str">
            <v>APLICAÇÃO DE GESSO PROJETADO COM EQUIPAMENTO DE PROJEÇÃO EM PAREDES, DESEMPENADO (SEM TALISCAS), ESPESSURA DE 1,0CM. AF_03/2023</v>
          </cell>
          <cell r="E4508" t="str">
            <v>M2</v>
          </cell>
          <cell r="F4508">
            <v>30.08</v>
          </cell>
        </row>
        <row r="4509">
          <cell r="A4509" t="str">
            <v>SINAPI 87436</v>
          </cell>
          <cell r="D4509" t="str">
            <v>APLICAÇÃO DE GESSO PROJETADO COM EQUIPAMENTO DE PROJEÇÃO EM PAREDES, SARRAFEADO (COM TALISCAS), ESPESSURA DE 1,0CM. AF_03/2023</v>
          </cell>
          <cell r="E4509" t="str">
            <v>M2</v>
          </cell>
          <cell r="F4509">
            <v>34.19</v>
          </cell>
        </row>
        <row r="4510">
          <cell r="A4510" t="str">
            <v>SINAPI 87439</v>
          </cell>
          <cell r="D4510" t="str">
            <v>APLICAÇÃO DE GESSO PROJETADO COM EQUIPAMENTO DE PROJEÇÃO EM PAREDES, SARRAFEADO (COM TALISCAS), ESPESSURA DE 1,5CM. AF_03/2023</v>
          </cell>
          <cell r="E4510" t="str">
            <v>M2</v>
          </cell>
          <cell r="F4510">
            <v>41.88</v>
          </cell>
        </row>
        <row r="4511">
          <cell r="A4511" t="str">
            <v>SINAPI 104633</v>
          </cell>
          <cell r="D4511" t="str">
            <v>APLICAÇÃO MANUAL DE GESSO DESEMPENADO (SEM TALISCAS) EM PAREDES COM PÉ DIREITO DUPLO, ESPESSURA DE 0,5CM. AF_03/2023</v>
          </cell>
          <cell r="E4511" t="str">
            <v>M2</v>
          </cell>
          <cell r="F4511">
            <v>28.64</v>
          </cell>
        </row>
        <row r="4512">
          <cell r="A4512" t="str">
            <v>SINAPI 104634</v>
          </cell>
          <cell r="D4512" t="str">
            <v>APLICAÇÃO MANUAL DE GESSO DESEMPENADO (SEM TALISCAS) EM PAREDES COM PÉ DIREITO DUPLO, ESPESSURA DE 1,0CM. AF_03/2023</v>
          </cell>
          <cell r="E4512" t="str">
            <v>M2</v>
          </cell>
          <cell r="F4512">
            <v>42.21</v>
          </cell>
        </row>
        <row r="4513">
          <cell r="A4513" t="str">
            <v>SINAPI 87418</v>
          </cell>
          <cell r="D4513" t="str">
            <v>APLICAÇÃO MANUAL DE GESSO DESEMPENADO (SEM TALISCAS) EM PAREDES, ESPESSURA DE 0,5CM. AF_03/2023</v>
          </cell>
          <cell r="E4513" t="str">
            <v>M2</v>
          </cell>
          <cell r="F4513">
            <v>20.76</v>
          </cell>
        </row>
        <row r="4514">
          <cell r="A4514" t="str">
            <v>SINAPI 87421</v>
          </cell>
          <cell r="D4514" t="str">
            <v>APLICAÇÃO MANUAL DE GESSO DESEMPENADO (SEM TALISCAS) EM PAREDES, ESPESSURA DE 1,0CM. AF_03/2023</v>
          </cell>
          <cell r="E4514" t="str">
            <v>M2</v>
          </cell>
          <cell r="F4514">
            <v>31.71</v>
          </cell>
        </row>
        <row r="4515">
          <cell r="A4515" t="str">
            <v>SINAPI 104628</v>
          </cell>
          <cell r="D4515" t="str">
            <v>APLICAÇÃO MANUAL DE GESSO DESEMPENADO (SEM TALISCAS) EM TETO DE AMBIENTES COM PAREDES EM PÉ DIREITO DUPLO E ÁREA ENTRE 5M² E 10M², ESPESSURA DE 0,5CM. AF_03/2023</v>
          </cell>
          <cell r="E4515" t="str">
            <v>M2</v>
          </cell>
          <cell r="F4515">
            <v>32.5</v>
          </cell>
        </row>
        <row r="4516">
          <cell r="A4516" t="str">
            <v>SINAPI 104631</v>
          </cell>
          <cell r="D4516" t="str">
            <v>APLICAÇÃO MANUAL DE GESSO DESEMPENADO (SEM TALISCAS) EM TETO DE AMBIENTES COM PAREDES EM PÉ DIREITO DUPLO E ÁREA ENTRE 5M² E 10M², ESPESSURA DE 1,0CM. AF_03/2023</v>
          </cell>
          <cell r="E4516" t="str">
            <v>M2</v>
          </cell>
          <cell r="F4516">
            <v>44.27</v>
          </cell>
        </row>
        <row r="4517">
          <cell r="A4517" t="str">
            <v>SINAPI 104627</v>
          </cell>
          <cell r="D4517" t="str">
            <v>APLICAÇÃO MANUAL DE GESSO DESEMPENADO (SEM TALISCAS) EM TETO DE AMBIENTES COM PAREDES EM PÉ DIREITO DUPLO E ÁREA MAIOR QUE 10M², ESPESSURA DE 0,5CM. AF_03/2023</v>
          </cell>
          <cell r="E4517" t="str">
            <v>M2</v>
          </cell>
          <cell r="F4517">
            <v>20.75</v>
          </cell>
        </row>
        <row r="4518">
          <cell r="A4518" t="str">
            <v>SINAPI 104630</v>
          </cell>
          <cell r="D4518" t="str">
            <v>APLICAÇÃO MANUAL DE GESSO DESEMPENADO (SEM TALISCAS) EM TETO DE AMBIENTES COM PAREDES EM PÉ DIREITO DUPLO E ÁREA MAIOR QUE 10M², ESPESSURA DE 1,0CM. AF_03/2023</v>
          </cell>
          <cell r="E4518" t="str">
            <v>M2</v>
          </cell>
          <cell r="F4518">
            <v>32.520000000000003</v>
          </cell>
        </row>
        <row r="4519">
          <cell r="A4519" t="str">
            <v>SINAPI 104629</v>
          </cell>
          <cell r="D4519" t="str">
            <v>APLICAÇÃO MANUAL DE GESSO DESEMPENADO (SEM TALISCAS) EM TETO DE AMBIENTES COM PAREDES EM PÉ DIREITO DUPLO E ÁREA MENOR QUE 5M², ESPESSURA DE 0,5CM. AF_03/2023</v>
          </cell>
          <cell r="E4519" t="str">
            <v>M2</v>
          </cell>
          <cell r="F4519">
            <v>39.26</v>
          </cell>
        </row>
        <row r="4520">
          <cell r="A4520" t="str">
            <v>SINAPI 104632</v>
          </cell>
          <cell r="D4520" t="str">
            <v>APLICAÇÃO MANUAL DE GESSO DESEMPENADO (SEM TALISCAS) EM TETO DE AMBIENTES COM PAREDES EM PÉ DIREITO DUPLO E ÁREA MENOR QUE 5M², ESPESSURA DE 1,0CM. AF_03/2023</v>
          </cell>
          <cell r="E4520" t="str">
            <v>M2</v>
          </cell>
          <cell r="F4520">
            <v>51.03</v>
          </cell>
        </row>
        <row r="4521">
          <cell r="A4521" t="str">
            <v>SINAPI 87412</v>
          </cell>
          <cell r="D4521" t="str">
            <v>APLICAÇÃO MANUAL DE GESSO DESEMPENADO (SEM TALISCAS) EM TETO DE AMBIENTES DE ÁREA ENTRE 5M² E 10M², ESPESSURA DE 0,5CM. AF_03/2023</v>
          </cell>
          <cell r="E4521" t="str">
            <v>M2</v>
          </cell>
          <cell r="F4521">
            <v>26.95</v>
          </cell>
        </row>
        <row r="4522">
          <cell r="A4522" t="str">
            <v>SINAPI 87415</v>
          </cell>
          <cell r="D4522" t="str">
            <v>APLICAÇÃO MANUAL DE GESSO DESEMPENADO (SEM TALISCAS) EM TETO DE AMBIENTES DE ÁREA ENTRE 5M² E 10M², ESPESSURA DE 1,0CM. AF_03/2023</v>
          </cell>
          <cell r="E4522" t="str">
            <v>M2</v>
          </cell>
          <cell r="F4522">
            <v>37.479999999999997</v>
          </cell>
        </row>
        <row r="4523">
          <cell r="A4523" t="str">
            <v>SINAPI 87411</v>
          </cell>
          <cell r="D4523" t="str">
            <v>APLICAÇÃO MANUAL DE GESSO DESEMPENADO (SEM TALISCAS) EM TETO DE AMBIENTES DE ÁREA MAIOR QUE 10M², ESPESSURA DE 0,5CM. AF_03/2023</v>
          </cell>
          <cell r="E4523" t="str">
            <v>M2</v>
          </cell>
          <cell r="F4523">
            <v>17.89</v>
          </cell>
        </row>
        <row r="4524">
          <cell r="A4524" t="str">
            <v>SINAPI 87414</v>
          </cell>
          <cell r="D4524" t="str">
            <v>APLICAÇÃO MANUAL DE GESSO DESEMPENADO (SEM TALISCAS) EM TETO DE AMBIENTES DE ÁREA MAIOR QUE 10M², ESPESSURA DE 1,0CM. AF_03/2023</v>
          </cell>
          <cell r="E4524" t="str">
            <v>M2</v>
          </cell>
          <cell r="F4524">
            <v>28.43</v>
          </cell>
        </row>
        <row r="4525">
          <cell r="A4525" t="str">
            <v>SINAPI 87413</v>
          </cell>
          <cell r="D4525" t="str">
            <v>APLICAÇÃO MANUAL DE GESSO DESEMPENADO (SEM TALISCAS) EM TETO DE AMBIENTES DE ÁREA MENOR QUE 5M², ESPESSURA DE 0,5CM. AF_03/2023</v>
          </cell>
          <cell r="E4525" t="str">
            <v>M2</v>
          </cell>
          <cell r="F4525">
            <v>32.159999999999997</v>
          </cell>
        </row>
        <row r="4526">
          <cell r="A4526" t="str">
            <v>SINAPI 87416</v>
          </cell>
          <cell r="D4526" t="str">
            <v>APLICAÇÃO MANUAL DE GESSO DESEMPENADO (SEM TALISCAS) EM TETO DE AMBIENTES DE ÁREA MENOR QUE 5M², ESPESSURA DE 1,0CM. AF_03/2023</v>
          </cell>
          <cell r="E4526" t="str">
            <v>M2</v>
          </cell>
          <cell r="F4526">
            <v>42.69</v>
          </cell>
        </row>
        <row r="4527">
          <cell r="A4527" t="str">
            <v>SINAPI 104635</v>
          </cell>
          <cell r="D4527" t="str">
            <v>APLICAÇÃO MANUAL DE GESSO SARRAFEADO (COM TALISCAS) EM PAREDES COM PÉ DIREITO DUPLO, ESPESSURA DE 1,0CM. AF_03/2023</v>
          </cell>
          <cell r="E4527" t="str">
            <v>M2</v>
          </cell>
          <cell r="F4527">
            <v>58.56</v>
          </cell>
        </row>
        <row r="4528">
          <cell r="A4528" t="str">
            <v>SINAPI 104636</v>
          </cell>
          <cell r="D4528" t="str">
            <v>APLICAÇÃO MANUAL DE GESSO SARRAFEADO (COM TALISCAS) EM PAREDES COM PÉ DIREITO DUPLO, ESPESSURA DE 1,5CM. AF_03/2023</v>
          </cell>
          <cell r="E4528" t="str">
            <v>M2</v>
          </cell>
          <cell r="F4528">
            <v>68</v>
          </cell>
        </row>
        <row r="4529">
          <cell r="A4529" t="str">
            <v>SINAPI 87424</v>
          </cell>
          <cell r="D4529" t="str">
            <v>APLICAÇÃO MANUAL DE GESSO SARRAFEADO (COM TALISCAS) EM PAREDES, ESPESSURA DE 1,0CM. AF_03/2023</v>
          </cell>
          <cell r="E4529" t="str">
            <v>M2</v>
          </cell>
          <cell r="F4529">
            <v>41.84</v>
          </cell>
        </row>
        <row r="4530">
          <cell r="A4530" t="str">
            <v>SINAPI 87427</v>
          </cell>
          <cell r="D4530" t="str">
            <v>APLICAÇÃO MANUAL DE GESSO SARRAFEADO (COM TALISCAS) EM PAREDES, ESPESSURA DE 1,5CM. AF_03/2023</v>
          </cell>
          <cell r="E4530" t="str">
            <v>M2</v>
          </cell>
          <cell r="F4530">
            <v>49.45</v>
          </cell>
        </row>
        <row r="4531">
          <cell r="A4531" t="str">
            <v>SINAPI 89998</v>
          </cell>
          <cell r="D4531" t="str">
            <v>ARMAÇÃO DE CINTA DE ALVENARIA ESTRUTURAL; DIÂMETRO DE 10,0 MM. AF_09/2021</v>
          </cell>
          <cell r="E4531" t="str">
            <v>KG</v>
          </cell>
          <cell r="F4531">
            <v>9.94</v>
          </cell>
        </row>
        <row r="4532">
          <cell r="A4532" t="str">
            <v>SINAPI 102920</v>
          </cell>
          <cell r="D4532" t="str">
            <v>ARMAÇÃO DE CINTA DE ALVENARIA ESTRUTURAL; DIÂMETRO DE 12,5 MM. AF_09/2021</v>
          </cell>
          <cell r="E4532" t="str">
            <v>KG</v>
          </cell>
          <cell r="F4532">
            <v>8.09</v>
          </cell>
        </row>
        <row r="4533">
          <cell r="A4533" t="str">
            <v>SINAPI 102923</v>
          </cell>
          <cell r="D4533" t="str">
            <v>ARMAÇÃO DE CINTA DE ALVENARIA ESTRUTURAL; DIÂMETRO DE 16,0 MM. AF_09/2021</v>
          </cell>
          <cell r="E4533" t="str">
            <v>KG</v>
          </cell>
          <cell r="F4533">
            <v>7.53</v>
          </cell>
        </row>
        <row r="4534">
          <cell r="A4534" t="str">
            <v>SINAPI 90000</v>
          </cell>
          <cell r="D4534" t="str">
            <v>ARMAÇÃO DE VERGA E CONTRAVERGA DE ALVENARIA ESTRUTURAL; DIÂMETRO DE 10,0 MM. AF_09/2021</v>
          </cell>
          <cell r="E4534" t="str">
            <v>KG</v>
          </cell>
          <cell r="F4534">
            <v>13</v>
          </cell>
        </row>
        <row r="4535">
          <cell r="A4535" t="str">
            <v>SINAPI 103088</v>
          </cell>
          <cell r="D4535" t="str">
            <v>ARMAÇÃO DE VERGA E CONTRAVERGA DE ALVENARIA ESTRUTURAL; DIÂMETRO DE 12,5 MM. AF_09/2021</v>
          </cell>
          <cell r="E4535" t="str">
            <v>KG</v>
          </cell>
          <cell r="F4535">
            <v>10.06</v>
          </cell>
        </row>
        <row r="4536">
          <cell r="A4536" t="str">
            <v>SINAPI 102922</v>
          </cell>
          <cell r="D4536" t="str">
            <v>ARMAÇÃO DE VERGA E CONTRAVERGA DE ALVENARIA ESTRUTURAL; DIÂMETRO DE 16,0 MM. AF_09/2021</v>
          </cell>
          <cell r="E4536" t="str">
            <v>KG</v>
          </cell>
          <cell r="F4536">
            <v>8.7200000000000006</v>
          </cell>
        </row>
        <row r="4537">
          <cell r="A4537" t="str">
            <v>SINAPI 89999</v>
          </cell>
          <cell r="D4537" t="str">
            <v>ARMAÇÃO DE VERGA E CONTRAVERGA DE ALVENARIA ESTRUTURAL; DIÂMETRO DE 8,0 MM. AF_09/2021</v>
          </cell>
          <cell r="E4537" t="str">
            <v>KG</v>
          </cell>
          <cell r="F4537">
            <v>16.46</v>
          </cell>
        </row>
        <row r="4538">
          <cell r="A4538" t="str">
            <v>SINAPI 89996</v>
          </cell>
          <cell r="D4538" t="str">
            <v>ARMAÇÃO VERTICAL DE ALVENARIA ESTRUTURAL; DIÂMETRO DE 10,0 MM. AF_09/2021</v>
          </cell>
          <cell r="E4538" t="str">
            <v>KG</v>
          </cell>
          <cell r="F4538">
            <v>10.53</v>
          </cell>
        </row>
        <row r="4539">
          <cell r="A4539" t="str">
            <v>SINAPI 89997</v>
          </cell>
          <cell r="D4539" t="str">
            <v>ARMAÇÃO VERTICAL DE ALVENARIA ESTRUTURAL; DIÂMETRO DE 12,5 MM. AF_09/2021</v>
          </cell>
          <cell r="E4539" t="str">
            <v>KG</v>
          </cell>
          <cell r="F4539">
            <v>8.4700000000000006</v>
          </cell>
        </row>
        <row r="4540">
          <cell r="A4540" t="str">
            <v>SINAPI 102921</v>
          </cell>
          <cell r="D4540" t="str">
            <v>ARMAÇÃO VERTICAL DE ALVENARIA ESTRUTURAL; DIÂMETRO DE 16,0 MM. AF_09/2021</v>
          </cell>
          <cell r="E4540" t="str">
            <v>KG</v>
          </cell>
          <cell r="F4540">
            <v>7.76</v>
          </cell>
        </row>
        <row r="4541">
          <cell r="A4541" t="str">
            <v>SINAPI 90278</v>
          </cell>
          <cell r="D4541" t="str">
            <v>GRAUTE FGK=15 MPA; TRAÇO 1:0,04:2,2:2,5 (EM MASSA SECA DE CIMENTO/CAL/AREIA GROSSA/BRITA 0) - PREPARO MECÂNICO COM BETONEIRA 400 L. AF_09/2021</v>
          </cell>
          <cell r="E4541" t="str">
            <v>M3</v>
          </cell>
          <cell r="F4541">
            <v>583.33000000000004</v>
          </cell>
        </row>
        <row r="4542">
          <cell r="A4542" t="str">
            <v>SINAPI 90282</v>
          </cell>
          <cell r="D4542" t="str">
            <v>GRAUTE FGK=15 MPA; TRAÇO 1:2,2:2,5:0,3 (EM MASSA SECA DE CIMENTO/ AREIA GROSSA/ BRITA 0/ ADITIVO) - PREPARO MECÂNICO COM BETONEIRA 400 L. AF_09/2021</v>
          </cell>
          <cell r="E4542" t="str">
            <v>M3</v>
          </cell>
          <cell r="F4542">
            <v>570.19000000000005</v>
          </cell>
        </row>
        <row r="4543">
          <cell r="A4543" t="str">
            <v>SINAPI 90279</v>
          </cell>
          <cell r="D4543" t="str">
            <v>GRAUTE FGK=20 MPA; TRAÇO 1:0,04:1,8:2,1 (EM MASSA SECA DE CIMENTO/ CAL/ AREIA GROSSA/ BRITA 0) - PREPARO MECÂNICO COM BETONEIRA 400 L. AF_09/2021</v>
          </cell>
          <cell r="E4543" t="str">
            <v>M3</v>
          </cell>
          <cell r="F4543">
            <v>634.91999999999996</v>
          </cell>
        </row>
        <row r="4544">
          <cell r="A4544" t="str">
            <v>SINAPI 90283</v>
          </cell>
          <cell r="D4544" t="str">
            <v>GRAUTE FGK=20 MPA; TRAÇO 1:1,8:2,1:0,4 (EM MASSA SECA DE CIMENTO/ AREIA GROSSA/ BRITA 0/ ADITIVO) - PREPARO MECÂNICO COM BETONEIRA 400 L. AF_09/2021</v>
          </cell>
          <cell r="E4544" t="str">
            <v>M3</v>
          </cell>
          <cell r="F4544">
            <v>621.27</v>
          </cell>
        </row>
        <row r="4545">
          <cell r="A4545" t="str">
            <v>SINAPI 90280</v>
          </cell>
          <cell r="D4545" t="str">
            <v>GRAUTE FGK=25 MPA; TRAÇO 1:0,02:1,3:1,6 (EM MASSA SECA DE CIMENTO/ CAL/ AREIA GROSSA/ BRITA 0) - PREPARO MECÂNICO COM BETONEIRA 400 L. AF_09/2021</v>
          </cell>
          <cell r="E4545" t="str">
            <v>M3</v>
          </cell>
          <cell r="F4545">
            <v>692.13</v>
          </cell>
        </row>
        <row r="4546">
          <cell r="A4546" t="str">
            <v>SINAPI 90284</v>
          </cell>
          <cell r="D4546" t="str">
            <v>GRAUTE FGK=25 MPA; TRAÇO 1:1,3:1,6:0,4 (EM MASSA SECA DE CIMENTO/ AREIA GROSSA/ BRITA 0/ ADITIVO) - PREPARO MECÂNICO COM BETONEIRA 400 L. AF_09/2021</v>
          </cell>
          <cell r="E4546" t="str">
            <v>M3</v>
          </cell>
          <cell r="F4546">
            <v>682.82</v>
          </cell>
        </row>
        <row r="4547">
          <cell r="A4547" t="str">
            <v>SINAPI 90281</v>
          </cell>
          <cell r="D4547" t="str">
            <v>GRAUTE FGK=30 MPA; TRAÇO 1:0,02:0,9:1,2 (EM MASSA SECA DE CIMENTO/ CAL/ AREIA GROSSA/ BRITA 0) - PREPARO MECÂNICO COM BETONEIRA 400 L. AF_09/2021</v>
          </cell>
          <cell r="E4547" t="str">
            <v>M3</v>
          </cell>
          <cell r="F4547">
            <v>788.31</v>
          </cell>
        </row>
        <row r="4548">
          <cell r="A4548" t="str">
            <v>SINAPI 90285</v>
          </cell>
          <cell r="D4548" t="str">
            <v>GRAUTE FGK=30 MPA; TRAÇO 1:0,9:1,2:0,6 (EM MASSA SECA DE CIMENTO/ AREIA GROSSA/ BRITA 0/ ADITIVO) - PREPARO MECÂNICO COM BETONEIRA 400 L. AF_09/2021</v>
          </cell>
          <cell r="E4548" t="str">
            <v>M3</v>
          </cell>
          <cell r="F4548">
            <v>783.75</v>
          </cell>
        </row>
        <row r="4549">
          <cell r="A4549" t="str">
            <v>SINAPI 89994</v>
          </cell>
          <cell r="D4549" t="str">
            <v>GRAUTEAMENTO DE CINTA INTERMEDIÁRIA OU DE CONTRAVERGA EM ALVENARIA ESTRUTURAL. AF_09/2021</v>
          </cell>
          <cell r="E4549" t="str">
            <v>M3</v>
          </cell>
          <cell r="F4549">
            <v>982.69</v>
          </cell>
        </row>
        <row r="4550">
          <cell r="A4550" t="str">
            <v>SINAPI 89995</v>
          </cell>
          <cell r="D4550" t="str">
            <v>GRAUTEAMENTO DE CINTA SUPERIOR OU DE VERGA EM ALVENARIA ESTRUTURAL. AF_09/2021</v>
          </cell>
          <cell r="E4550" t="str">
            <v>M3</v>
          </cell>
          <cell r="F4550">
            <v>1098.6600000000001</v>
          </cell>
        </row>
        <row r="4551">
          <cell r="A4551" t="str">
            <v>SINAPI 89993</v>
          </cell>
          <cell r="D4551" t="str">
            <v>GRAUTEAMENTO VERTICAL EM ALVENARIA ESTRUTURAL. AF_09/2021</v>
          </cell>
          <cell r="E4551" t="str">
            <v>M3</v>
          </cell>
          <cell r="F4551">
            <v>1138.52</v>
          </cell>
        </row>
        <row r="4552">
          <cell r="A4552" t="str">
            <v>SINAPI 106212</v>
          </cell>
          <cell r="D4552" t="str">
            <v>CORRIMÃO DUPLO CENTRAL FIXADO NO PISO EM AÇO GALVANIZADO DE 1.1/2", MONTANTES TUBULARES 1.1/2" ESPAÇADOS DE 1,00M, FIXADO COM CHUMBADOR MECÂNICO. AF_10/2025</v>
          </cell>
          <cell r="E4552" t="str">
            <v>M</v>
          </cell>
          <cell r="F4552">
            <v>0</v>
          </cell>
        </row>
        <row r="4553">
          <cell r="A4553" t="str">
            <v>SINAPI 106216</v>
          </cell>
          <cell r="D4553" t="str">
            <v>CORRIMÃO DUPLO CENTRAL FIXADO NO PISO EM AÇO INOX DE 1.1/2", MONTANTES TUBULARES 1.1/2" ESPAÇADOS DE 1,00M, FIXADO COM CHUMBADOR MECÂNICO. AF_10/2025</v>
          </cell>
          <cell r="E4553" t="str">
            <v>M</v>
          </cell>
          <cell r="F4553">
            <v>0</v>
          </cell>
        </row>
        <row r="4554">
          <cell r="A4554" t="str">
            <v>SINAPI 99860</v>
          </cell>
          <cell r="D4554" t="str">
            <v>CORRIMÃO DUPLO FIXADO EM PAREDE, DIÂMETRO EXTERNO = 1 1/2", EM ALUMÍNIO. AF_10/2025</v>
          </cell>
          <cell r="E4554" t="str">
            <v>M</v>
          </cell>
          <cell r="F4554">
            <v>0</v>
          </cell>
        </row>
        <row r="4555">
          <cell r="A4555" t="str">
            <v>SINAPI 99858</v>
          </cell>
          <cell r="D4555" t="str">
            <v>CORRIMÃO DUPLO FIXADO EM PAREDE, DIÂMETRO EXTERNO = 1 1/2", EM AÇO GALVANIZADO. AF_10/2025</v>
          </cell>
          <cell r="E4555" t="str">
            <v>M</v>
          </cell>
          <cell r="F4555">
            <v>0</v>
          </cell>
        </row>
        <row r="4556">
          <cell r="A4556" t="str">
            <v>SINAPI 99859</v>
          </cell>
          <cell r="D4556" t="str">
            <v>CORRIMÃO DUPLO FIXADO EM PAREDE, DIÂMETRO EXTERNO = 1 1/2", EM AÇO INOX. AF_10/2025</v>
          </cell>
          <cell r="E4556" t="str">
            <v>M</v>
          </cell>
          <cell r="F4556">
            <v>0</v>
          </cell>
        </row>
        <row r="4557">
          <cell r="A4557" t="str">
            <v>SINAPI 106211</v>
          </cell>
          <cell r="D4557" t="str">
            <v>CORRIMÃO DUPLO FIXADO NO PISO EM AÇO GALVANIZADO DE 1.1/2", MONTANTES TUBULARES 1.1/2" ESPAÇADOS DE 1,00M, FIXADO COM CHUMBADOR MECÂNICO. AF_10/2025</v>
          </cell>
          <cell r="E4557" t="str">
            <v>M</v>
          </cell>
          <cell r="F4557">
            <v>0</v>
          </cell>
        </row>
        <row r="4558">
          <cell r="A4558" t="str">
            <v>SINAPI 106215</v>
          </cell>
          <cell r="D4558" t="str">
            <v>CORRIMÃO DUPLO FIXADO NO PISO EM AÇO INOX DE 1.1/2", MONTANTES TUBULARES 1.1/2" ESPAÇADOS DE 1,00M, FIXADO COM CHUMBADOR MECÂNICO. AF_10/2025</v>
          </cell>
          <cell r="E4558" t="str">
            <v>M</v>
          </cell>
          <cell r="F4558">
            <v>0</v>
          </cell>
        </row>
        <row r="4559">
          <cell r="A4559" t="str">
            <v>SINAPI 99857</v>
          </cell>
          <cell r="D4559" t="str">
            <v>CORRIMÃO SIMPLES FIXADO EM PAREDE, DIÂMETRO EXTERNO = 1 1/2", EM ALUMÍNIO. AF_10/2025_PS</v>
          </cell>
          <cell r="E4559" t="str">
            <v>M</v>
          </cell>
          <cell r="F4559">
            <v>74.23</v>
          </cell>
        </row>
        <row r="4560">
          <cell r="A4560" t="str">
            <v>SINAPI 99855</v>
          </cell>
          <cell r="D4560" t="str">
            <v>CORRIMÃO SIMPLES FIXADO EM PAREDE, DIÂMETRO EXTERNO = 1 1/2", EM AÇO GALVANIZADO. AF_10/2025_PS</v>
          </cell>
          <cell r="E4560" t="str">
            <v>M</v>
          </cell>
          <cell r="F4560">
            <v>102.87</v>
          </cell>
        </row>
        <row r="4561">
          <cell r="A4561" t="str">
            <v>SINAPI 99856</v>
          </cell>
          <cell r="D4561" t="str">
            <v>CORRIMÃO SIMPLES FIXADO EM PAREDE, DIÂMETRO EXTERNO = 1 1/2", EM AÇO INOX. AF_10/2025</v>
          </cell>
          <cell r="E4561" t="str">
            <v>M</v>
          </cell>
          <cell r="F4561">
            <v>0</v>
          </cell>
        </row>
        <row r="4562">
          <cell r="A4562" t="str">
            <v>SINAPI 106210</v>
          </cell>
          <cell r="D4562" t="str">
            <v>CORRIMÃO SIMPLES FIXADO NO PISO EM AÇO GALVANIZADO DE 1.1/2", MONTANTES TUBULARES 1.1/2" ESPAÇADOS DE 1,00M, FIXADO COM CHUMBADOR MECÂNICO. AF_10/2025</v>
          </cell>
          <cell r="E4562" t="str">
            <v>M</v>
          </cell>
          <cell r="F4562">
            <v>0</v>
          </cell>
        </row>
        <row r="4563">
          <cell r="A4563" t="str">
            <v>SINAPI 106214</v>
          </cell>
          <cell r="D4563" t="str">
            <v>CORRIMÃO SIMPLES FIXADO NO PISO EM AÇO INOX DE 1.1/2", MONTANTES TUBULARES 1.1/2" ESPAÇADOS DE 1,00M, FIXADO COM CHUMBADOR MECÂNICO. AF_10/2025</v>
          </cell>
          <cell r="E4563" t="str">
            <v>M</v>
          </cell>
          <cell r="F4563">
            <v>0</v>
          </cell>
        </row>
        <row r="4564">
          <cell r="A4564" t="str">
            <v>SINAPI 99862</v>
          </cell>
          <cell r="D4564" t="str">
            <v>GRADIL EM ALUMÍNIO FIXADO EM VÃOS DE JANELAS, FORMADO POR TUBOS DE 3/4". AF_10/2025</v>
          </cell>
          <cell r="E4564" t="str">
            <v>M2</v>
          </cell>
          <cell r="F4564">
            <v>566.88</v>
          </cell>
        </row>
        <row r="4565">
          <cell r="A4565" t="str">
            <v>SINAPI 99861</v>
          </cell>
          <cell r="D4565" t="str">
            <v>GRADIL EM AÇO FIXADO EM VÃOS DE JANELAS, FORMADO POR BARRAS CHATAS DE 25X4,8 MM. AF_10/2025</v>
          </cell>
          <cell r="E4565" t="str">
            <v>M2</v>
          </cell>
          <cell r="F4565">
            <v>509.96</v>
          </cell>
        </row>
        <row r="4566">
          <cell r="A4566" t="str">
            <v>SINAPI 106213</v>
          </cell>
          <cell r="D4566" t="str">
            <v>GUARDA-CORPO DE AÇO GALVANIZADO 0,92 M, DUPLO CORRIMÃO, MONTANTES TUBULARES DE 1.1/4" ESPAÇADOS DE 1,20M, TRAVESSA SUPERIOR E CORRIMÃO DE 1.1/2", GRADIL FORMADO POR TUBOS HORIZONTAIS DE 3/4", FIXADO COM CHUMBADORES MECÂNICOS. AF_10/2025</v>
          </cell>
          <cell r="E4566" t="str">
            <v>M</v>
          </cell>
          <cell r="F4566">
            <v>0</v>
          </cell>
        </row>
        <row r="4567">
          <cell r="A4567" t="str">
            <v>SINAPI 106220</v>
          </cell>
          <cell r="D4567" t="str">
            <v>GUARDA-CORPO DE AÇO GALVANIZADO COMPLEMENTAR À ALVENARIA, 0,65 M DE ALTURA, MONTANTES TUBULARES DE 1 1/4" ESPAÇADOS DE 1,80 M, TRAVESSA SUPERIOR DE 1 1/2", GRADIL FORMADO POR TUBOS HORIZONTAIS DE 1" E VERTICAIS DE 3/4", FIXADO COM ADESIVO ESTRUTURAL EPÓXI. AF_10/2025</v>
          </cell>
          <cell r="E4567" t="str">
            <v>M</v>
          </cell>
          <cell r="F4567">
            <v>0</v>
          </cell>
        </row>
        <row r="4568">
          <cell r="A4568" t="str">
            <v>SINAPI 106221</v>
          </cell>
          <cell r="D4568" t="str">
            <v>GUARDA-CORPO DE AÇO GALVANIZADO COMPLEMENTAR À ALVENARIA, 0,65 M DE ALTURA, MONTANTES TUBULARES DE 1 1/4" ESPAÇADOS DE 1,80 M, TRAVESSA SUPERIOR DE 1 1/2", GRADIL FORMADO POR TUBOS HORIZONTAIS DE 3/4", FIXADO COM ADESIVO ESTRUTURAL EPÓXI. AF_10/2025</v>
          </cell>
          <cell r="E4568" t="str">
            <v>M</v>
          </cell>
          <cell r="F4568">
            <v>0</v>
          </cell>
        </row>
        <row r="4569">
          <cell r="A4569" t="str">
            <v>SINAPI 99853</v>
          </cell>
          <cell r="D4569" t="str">
            <v>GUARDA-CORPO DE AÇO GALVANIZADO DE 1,10M, DUPLO CORRIMÃO, MONTANTES TUBULARES DE 1.1/2" ESPAÇADOS DE 1,20M, TRAVESSA SUPERIOR DE 2", GRADIL DE BARRAS CHATAS DE 32X4,8MM, FIXADO COM ADESIVO ESTRUTURAL EPOXI. AF_10/2025</v>
          </cell>
          <cell r="E4569" t="str">
            <v>M</v>
          </cell>
          <cell r="F4569">
            <v>0</v>
          </cell>
        </row>
        <row r="4570">
          <cell r="A4570" t="str">
            <v>SINAPI 99851</v>
          </cell>
          <cell r="D4570" t="str">
            <v>GUARDA-CORPO DE AÇO GALVANIZADO DE 1,10M, DUPLO CORRIMÃO, MONTANTES TUBULARES DE 1.1/4" ESPAÇADOS DE 1,20M, TRAVESSA SUPERIOR DE 1.1/2", GRADIL EM TUBOS HORIZONTAIS DE 1" E VERTICAIS DE 3/4", FIXADO COM ADESIVO ESTRUTURAL EPOXI. AF_10/2025</v>
          </cell>
          <cell r="E4570" t="str">
            <v>M</v>
          </cell>
          <cell r="F4570">
            <v>0</v>
          </cell>
        </row>
        <row r="4571">
          <cell r="A4571" t="str">
            <v>SINAPI 99854</v>
          </cell>
          <cell r="D4571" t="str">
            <v>GUARDA-CORPO DE AÇO GALVANIZADO DE 1,10M, DUPLO CORRIMÃO, MONTANTES TUBULARES DE 100X50MM ESPAÇADOS DE 1,20M, TRAVESSA SUPERIOR DE 3", GRADIL EM CANTONEIRA 51X51X4,8 MM E BARRAS CHATAS NA VERTICAL DE 32X4,8 MM, FIXADO COM ADESIVO EPOXI. AF_10/2025</v>
          </cell>
          <cell r="E4571" t="str">
            <v>M</v>
          </cell>
          <cell r="F4571">
            <v>0</v>
          </cell>
        </row>
        <row r="4572">
          <cell r="A4572" t="str">
            <v>SINAPI 99852</v>
          </cell>
          <cell r="D4572" t="str">
            <v>GUARDA-CORPO DE AÇO GALVANIZADO DE 1,10M, DUPLO CORRIMÃO, MONTANTES TUBULARES DE 30X30 MM ESPAÇADOS DE 1,20M, TRAVESSA SUPERIOR DE 1.1/2", GRADIL EM TUBOS HORIZONTAIS DE 25X25MM E VERTICAIS DE 20X20MM, FIXADO COM ADESIVO ESTRUTURAL EPOXI. AF_10/2025</v>
          </cell>
          <cell r="E4572" t="str">
            <v>M</v>
          </cell>
          <cell r="F4572">
            <v>0</v>
          </cell>
        </row>
        <row r="4573">
          <cell r="A4573" t="str">
            <v>SINAPI 99844</v>
          </cell>
          <cell r="D4573" t="str">
            <v>GUARDA-CORPO DE AÇO GALVANIZADO DE 1,10M, MONTANTES TUBULARES DE 1.1/2" ESPAÇADOS 1,20M, TRAVESSA SUPERIOR DE 2", GRADIL FORMADO POR BARRAS CHATAS DE 32X4,8MM, FIXADO COM ADESIVO ESTRUTURAL EPOXI. AF_10/2025</v>
          </cell>
          <cell r="E4573" t="str">
            <v>M</v>
          </cell>
          <cell r="F4573">
            <v>0</v>
          </cell>
        </row>
        <row r="4574">
          <cell r="A4574" t="str">
            <v>SINAPI 99842</v>
          </cell>
          <cell r="D4574" t="str">
            <v>GUARDA-CORPO DE AÇO GALVANIZADO DE 1,10M, MONTANTES TUBULARES DE 1.1/4" ESPAÇADOS 1,20M, TRAVESSA SUPERIOR DE 1.1/2", GRADIL FORMADO POR TUBOS HORIZONTAIS DE 1" E VERTICAIS DE 3/4", FIXADO COM ADESIVO ESTRUTURAL EPOXI. AF_10/2025_PS</v>
          </cell>
          <cell r="E4574" t="str">
            <v>M</v>
          </cell>
          <cell r="F4574">
            <v>586.91999999999996</v>
          </cell>
        </row>
        <row r="4575">
          <cell r="A4575" t="str">
            <v>SINAPI 99845</v>
          </cell>
          <cell r="D4575" t="str">
            <v>GUARDA-CORPO DE AÇO GALVANIZADO DE 1,10M, MONTANTES TUBULARES DE 100X50MM ESPAÇADOS DE 1,20M, TRAVESSA SUPERIOR DE 3", GRADIL EM CANTONEIRA 51X51X4,8 MM E BARRAS CHATAS NA VERTICAL DE 32X4,8 MM, FIXADO COM ADESIVO ESTRUTURAL EPOXI. AF_10/2025</v>
          </cell>
          <cell r="E4575" t="str">
            <v>M</v>
          </cell>
          <cell r="F4575">
            <v>0</v>
          </cell>
        </row>
        <row r="4576">
          <cell r="A4576" t="str">
            <v>SINAPI 99843</v>
          </cell>
          <cell r="D4576" t="str">
            <v>GUARDA-CORPO DE AÇO GALVANIZADO DE 1,10M, MONTANTES TUBULARES DE 30X30 MM ESPAÇADOS 1,20M, TRAVESSA SUPERIOR DE 1.1/2", GRADIL DE TUBOS HORIZONTAIS DE 25X25MM E VERTICAIS DE 20X20MM, FIXADO COM ADESIVO ESTRUTURAL EPOXI. AF_10/2025</v>
          </cell>
          <cell r="E4576" t="str">
            <v>M</v>
          </cell>
          <cell r="F4576">
            <v>0</v>
          </cell>
        </row>
        <row r="4577">
          <cell r="A4577" t="str">
            <v>SINAPI 106217</v>
          </cell>
          <cell r="D4577" t="str">
            <v>GUARDA-CORPO DE AÇO INOX DE 0,92 M, DUPLO CORRIMÃO, MONTANTES TUBULARES DE 1.1/4" ESPAÇADOS DE 1,20M, TRAVESSA SUPERIOR E CORRIMÃO DE 1.1/2", GRADIL FORMADO POR TUBOS HORIZONTAIS DE 3/4", FIXADO COM CHUMBADORES MECÂNICOS. AF_10/2025</v>
          </cell>
          <cell r="E4577" t="str">
            <v>M</v>
          </cell>
          <cell r="F4577">
            <v>0</v>
          </cell>
        </row>
        <row r="4578">
          <cell r="A4578" t="str">
            <v>SINAPI 106218</v>
          </cell>
          <cell r="D4578" t="str">
            <v>GUARDA-CORPO DE VIDRO LAMINADO 8 MM PARA ESCADAS, FIXADO NA LATERAL DOS DEGRAUS COM CHUMBADOR MECÂNICO. AF_10/2025</v>
          </cell>
          <cell r="E4578" t="str">
            <v>M</v>
          </cell>
          <cell r="F4578">
            <v>0</v>
          </cell>
        </row>
        <row r="4579">
          <cell r="A4579" t="str">
            <v>SINAPI 106219</v>
          </cell>
          <cell r="D4579" t="str">
            <v>GUARDA-CORPO EM AÇO INOX DE 1,10 M, COM MONTANTES TUBULARES DE 1 1/4" ESPAÇADOS DE 1,20 M, TRAVESSA SUPERIOR DE 1 1/2", PREENCHIMENTO EM VIDRO LAMINADO DE 8 MM (4+4), FIXADO COM CHUMBADOR MECÂNICO. AF_10/2025</v>
          </cell>
          <cell r="E4579" t="str">
            <v>M</v>
          </cell>
          <cell r="F4579">
            <v>0</v>
          </cell>
        </row>
        <row r="4580">
          <cell r="A4580" t="str">
            <v>SINAPI 99846</v>
          </cell>
          <cell r="D4580" t="str">
            <v>GUARDA-CORPO PANORÂMICO DE 1,10M, MONTANTES EM ALUMÍNIO DE 90X45 MM ESPAÇADOS DE 1,20M, TRAVESSA SUPERIOR EM ALUMÍNIO DE 120X60 MM E VIDRO LAMINADO 8 MM, FIXADO COM ADESIVO ESTRUTURAL EPOXI. AF_10/2025</v>
          </cell>
          <cell r="E4580" t="str">
            <v>M</v>
          </cell>
          <cell r="F4580">
            <v>0</v>
          </cell>
        </row>
        <row r="4581">
          <cell r="A4581" t="str">
            <v>SINAPI 94276</v>
          </cell>
          <cell r="D4581" t="str">
            <v>ASSENTAMENTO DE GUIA (MEIO-FIO) EM TRECHO CURVO, CONFECCIONADA EM CONCRETO PRÉ-FABRICADO, DIMENSÕES 100X15X13X20 CM (COMPRIMENTO X BASE INFERIOR X BASE SUPERIOR X ALTURA). AF_01/2024</v>
          </cell>
          <cell r="E4581" t="str">
            <v>M</v>
          </cell>
          <cell r="F4581">
            <v>62.56</v>
          </cell>
        </row>
        <row r="4582">
          <cell r="A4582" t="str">
            <v>SINAPI 94274</v>
          </cell>
          <cell r="D4582" t="str">
            <v>ASSENTAMENTO DE GUIA (MEIO-FIO) EM TRECHO CURVO, CONFECCIONADA EM CONCRETO PRÉ-FABRICADO, DIMENSÕES 100X15X13X30 CM (COMPRIMENTO X BASE INFERIOR X BASE SUPERIOR X ALTURA). AF_01/2024</v>
          </cell>
          <cell r="E4582" t="str">
            <v>M</v>
          </cell>
          <cell r="F4582">
            <v>68.59</v>
          </cell>
        </row>
        <row r="4583">
          <cell r="A4583" t="str">
            <v>SINAPI 94280</v>
          </cell>
          <cell r="D4583" t="str">
            <v>ASSENTAMENTO DE GUIA (MEIO-FIO) EM TRECHO CURVO, CONFECCIONADA EM CONCRETO PRÉ-FABRICADO, DIMENSÕES 39X6,5X6,5X19 CM (COMPRIMENTO X BASE INFERIOR X BASE SUPERIOR X ALTURA), PARA DELIMITAÇÃO DE JARDINS, PRAÇAS OU PASSEIOS. AF_01/2024</v>
          </cell>
          <cell r="E4583" t="str">
            <v>M</v>
          </cell>
          <cell r="F4583">
            <v>67.08</v>
          </cell>
        </row>
        <row r="4584">
          <cell r="A4584" t="str">
            <v>SINAPI 94278</v>
          </cell>
          <cell r="D4584" t="str">
            <v>ASSENTAMENTO DE GUIA (MEIO-FIO) EM TRECHO CURVO, CONFECCIONADA EM CONCRETO PRÉ-FABRICADO, DIMENSÕES 80X08X08X25 CM (COMPRIMENTO X BASE INFERIOR X BASE SUPERIOR X ALTURA). AF_01/2024</v>
          </cell>
          <cell r="E4584" t="str">
            <v>M</v>
          </cell>
          <cell r="F4584">
            <v>55.13</v>
          </cell>
        </row>
        <row r="4585">
          <cell r="A4585" t="str">
            <v>SINAPI 94275</v>
          </cell>
          <cell r="D4585" t="str">
            <v>ASSENTAMENTO DE GUIA (MEIO-FIO) EM TRECHO RETO, CONFECCIONADA EM CONCRETO PRÉ-FABRICADO, DIMENSÕES 100X15X13X20 CM (COMPRIMENTO X BASE INFERIOR X BASE SUPERIOR X ALTURA). AF_01/2024</v>
          </cell>
          <cell r="E4585" t="str">
            <v>M</v>
          </cell>
          <cell r="F4585">
            <v>59.59</v>
          </cell>
        </row>
        <row r="4586">
          <cell r="A4586" t="str">
            <v>SINAPI 94273</v>
          </cell>
          <cell r="D4586" t="str">
            <v>ASSENTAMENTO DE GUIA (MEIO-FIO) EM TRECHO RETO, CONFECCIONADA EM CONCRETO PRÉ-FABRICADO, DIMENSÕES 100X15X13X30 CM (COMPRIMENTO X BASE INFERIOR X BASE SUPERIOR X ALTURA). AF_01/2024</v>
          </cell>
          <cell r="E4586" t="str">
            <v>M</v>
          </cell>
          <cell r="F4586">
            <v>65.62</v>
          </cell>
        </row>
        <row r="4587">
          <cell r="A4587" t="str">
            <v>SINAPI 94279</v>
          </cell>
          <cell r="D4587" t="str">
            <v>ASSENTAMENTO DE GUIA (MEIO-FIO) EM TRECHO RETO, CONFECCIONADA EM CONCRETO PRÉ-FABRICADO, DIMENSÕES 39X6,5X6,5X19 CM (COMPRIMENTO X BASE INFERIOR X BASE SUPERIOR X ALTURA), PARA DELIMITAÇÃO DE JARDINS, PRAÇAS OU PASSEIOS. AF_01/2024</v>
          </cell>
          <cell r="E4587" t="str">
            <v>M</v>
          </cell>
          <cell r="F4587">
            <v>64.11</v>
          </cell>
        </row>
        <row r="4588">
          <cell r="A4588" t="str">
            <v>SINAPI 94277</v>
          </cell>
          <cell r="D4588" t="str">
            <v>ASSENTAMENTO DE GUIA (MEIO-FIO) EM TRECHO RETO, CONFECCIONADA EM CONCRETO PRÉ-FABRICADO, DIMENSÕES 80X08X08X25 CM (COMPRIMENTO X BASE INFERIOR X BASE SUPERIOR X ALTURA). AF_01/2024</v>
          </cell>
          <cell r="E4588" t="str">
            <v>M</v>
          </cell>
          <cell r="F4588">
            <v>52.17</v>
          </cell>
        </row>
        <row r="4589">
          <cell r="A4589" t="str">
            <v>SINAPI 104930</v>
          </cell>
          <cell r="D4589" t="str">
            <v>ASSENTAMENTO DE GUIA (MEIO-FIO), TIPO PAVER (FINCADINHA) EM TRECHO RETO, EM CONCRETO PRÉ-FABRICADO, DIMENSÕES 45X08X608X19 CM (COMPRIMENTO X BASE INFERIOR X BASE SUPERIOR X ALTURA), PARA DELIMITAÇÃO DE JARDINS, PRAÇAS OU PASSEIOS. AF_01/2024</v>
          </cell>
          <cell r="E4589" t="str">
            <v>M</v>
          </cell>
          <cell r="F4589">
            <v>0</v>
          </cell>
        </row>
        <row r="4590">
          <cell r="A4590" t="str">
            <v>SINAPI 104931</v>
          </cell>
          <cell r="D4590" t="str">
            <v>ASSENTAMENTO DE GUIA (MEIO-FIO), TIPO PAVER, FINCADINHA, EM TRECHO CURVO, EM CONCRETO PRÉ-FABRICADO, DIMENSÕES 45X08X08X19 CM (COMPRIMENTO X BASE INFERIOR X BASE SUPERIOR X ALTURA), PARA DELIMITAÇÃO DE JARDINS, PRAÇAS OU PASSEIOS. AF_01/2024</v>
          </cell>
          <cell r="E4590" t="str">
            <v>M</v>
          </cell>
          <cell r="F4590">
            <v>0</v>
          </cell>
        </row>
        <row r="4591">
          <cell r="A4591" t="str">
            <v>SINAPI 94294</v>
          </cell>
          <cell r="D4591" t="str">
            <v>EXECUÇÃO DE ESCORAS DE CONCRETO PARA CONTENÇÃO DE GUIAS PRÉ-FABRICADAS. AF_01/2024</v>
          </cell>
          <cell r="E4591" t="str">
            <v>M</v>
          </cell>
          <cell r="F4591">
            <v>9.2100000000000009</v>
          </cell>
        </row>
        <row r="4592">
          <cell r="A4592" t="str">
            <v>SINAPI 94288</v>
          </cell>
          <cell r="D4592" t="str">
            <v>EXECUÇÃO DE SARJETA DE CONCRETO USINADO, MOLDADA IN LOCO EM TRECHO CURVO, 30 CM BASE X 10 CM ALTURA. AF_01/2024</v>
          </cell>
          <cell r="E4592" t="str">
            <v>M</v>
          </cell>
          <cell r="F4592">
            <v>41.64</v>
          </cell>
        </row>
        <row r="4593">
          <cell r="A4593" t="str">
            <v>SINAPI 94282</v>
          </cell>
          <cell r="D4593" t="str">
            <v>EXECUÇÃO DE SARJETA DE CONCRETO USINADO, MOLDADA IN LOCO EM TRECHO CURVO, 30 CM BASE X 15 CM ALTURA. AF_01/2024</v>
          </cell>
          <cell r="E4593" t="str">
            <v>M</v>
          </cell>
          <cell r="F4593">
            <v>53.49</v>
          </cell>
        </row>
        <row r="4594">
          <cell r="A4594" t="str">
            <v>SINAPI 94290</v>
          </cell>
          <cell r="D4594" t="str">
            <v>EXECUÇÃO DE SARJETA DE CONCRETO USINADO, MOLDADA IN LOCO EM TRECHO CURVO, 45 CM BASE X 10 CM ALTURA. AF_01/2024</v>
          </cell>
          <cell r="E4594" t="str">
            <v>M</v>
          </cell>
          <cell r="F4594">
            <v>52.3</v>
          </cell>
        </row>
        <row r="4595">
          <cell r="A4595" t="str">
            <v>SINAPI 94284</v>
          </cell>
          <cell r="D4595" t="str">
            <v>EXECUÇÃO DE SARJETA DE CONCRETO USINADO, MOLDADA IN LOCO EM TRECHO CURVO, 45 CM BASE X 15 CM ALTURA. AF_01/2024</v>
          </cell>
          <cell r="E4595" t="str">
            <v>M</v>
          </cell>
          <cell r="F4595">
            <v>70.16</v>
          </cell>
        </row>
        <row r="4596">
          <cell r="A4596" t="str">
            <v>SINAPI 94292</v>
          </cell>
          <cell r="D4596" t="str">
            <v>EXECUÇÃO DE SARJETA DE CONCRETO USINADO, MOLDADA IN LOCO EM TRECHO CURVO, 60 CM BASE X 10 CM ALTURA. AF_01/2024</v>
          </cell>
          <cell r="E4596" t="str">
            <v>M</v>
          </cell>
          <cell r="F4596">
            <v>63.48</v>
          </cell>
        </row>
        <row r="4597">
          <cell r="A4597" t="str">
            <v>SINAPI 94286</v>
          </cell>
          <cell r="D4597" t="str">
            <v>EXECUÇÃO DE SARJETA DE CONCRETO USINADO, MOLDADA IN LOCO EM TRECHO CURVO, 60 CM BASE X 15 CM ALTURA. AF_01/2024</v>
          </cell>
          <cell r="E4597" t="str">
            <v>M</v>
          </cell>
          <cell r="F4597">
            <v>89.24</v>
          </cell>
        </row>
        <row r="4598">
          <cell r="A4598" t="str">
            <v>SINAPI 94287</v>
          </cell>
          <cell r="D4598" t="str">
            <v>EXECUÇÃO DE SARJETA DE CONCRETO USINADO, MOLDADA IN LOCO EM TRECHO RETO, 30 CM BASE X 10 CM ALTURA. AF_01/2024</v>
          </cell>
          <cell r="E4598" t="str">
            <v>M</v>
          </cell>
          <cell r="F4598">
            <v>34.67</v>
          </cell>
        </row>
        <row r="4599">
          <cell r="A4599" t="str">
            <v>SINAPI 94281</v>
          </cell>
          <cell r="D4599" t="str">
            <v>EXECUÇÃO DE SARJETA DE CONCRETO USINADO, MOLDADA IN LOCO EM TRECHO RETO, 30 CM BASE X 15 CM ALTURA. AF_01/2024</v>
          </cell>
          <cell r="E4599" t="str">
            <v>M</v>
          </cell>
          <cell r="F4599">
            <v>45.65</v>
          </cell>
        </row>
        <row r="4600">
          <cell r="A4600" t="str">
            <v>SINAPI 94289</v>
          </cell>
          <cell r="D4600" t="str">
            <v>EXECUÇÃO DE SARJETA DE CONCRETO USINADO, MOLDADA IN LOCO EM TRECHO RETO, 45 CM BASE X 10 CM ALTURA. AF_01/2024</v>
          </cell>
          <cell r="E4600" t="str">
            <v>M</v>
          </cell>
          <cell r="F4600">
            <v>45.33</v>
          </cell>
        </row>
        <row r="4601">
          <cell r="A4601" t="str">
            <v>SINAPI 94283</v>
          </cell>
          <cell r="D4601" t="str">
            <v>EXECUÇÃO DE SARJETA DE CONCRETO USINADO, MOLDADA IN LOCO EM TRECHO RETO, 45 CM BASE X 15 CM ALTURA. AF_01/2024</v>
          </cell>
          <cell r="E4601" t="str">
            <v>M</v>
          </cell>
          <cell r="F4601">
            <v>62.31</v>
          </cell>
        </row>
        <row r="4602">
          <cell r="A4602" t="str">
            <v>SINAPI 94291</v>
          </cell>
          <cell r="D4602" t="str">
            <v>EXECUÇÃO DE SARJETA DE CONCRETO USINADO, MOLDADA IN LOCO EM TRECHO RETO, 60 CM BASE X 10 CM ALTURA. AF_01/2024</v>
          </cell>
          <cell r="E4602" t="str">
            <v>M</v>
          </cell>
          <cell r="F4602">
            <v>56.52</v>
          </cell>
        </row>
        <row r="4603">
          <cell r="A4603" t="str">
            <v>SINAPI 94285</v>
          </cell>
          <cell r="D4603" t="str">
            <v>EXECUÇÃO DE SARJETA DE CONCRETO USINADO, MOLDADA IN LOCO EM TRECHO RETO, 60 CM BASE X 15 CM ALTURA. AF_01/2024</v>
          </cell>
          <cell r="E4603" t="str">
            <v>M</v>
          </cell>
          <cell r="F4603">
            <v>81.400000000000006</v>
          </cell>
        </row>
        <row r="4604">
          <cell r="A4604" t="str">
            <v>SINAPI 94293</v>
          </cell>
          <cell r="D4604" t="str">
            <v>EXECUÇÃO DE SARJETÃO DE CONCRETO USINADO, MOLDADA IN LOCO EM TRECHO RETO, 100 CM BASE X 20 CM ALTURA. AF_01/2024</v>
          </cell>
          <cell r="E4604" t="str">
            <v>M</v>
          </cell>
          <cell r="F4604">
            <v>181.42</v>
          </cell>
        </row>
        <row r="4605">
          <cell r="A4605" t="str">
            <v>SINAPI 94264</v>
          </cell>
          <cell r="D4605" t="str">
            <v>GUIA (MEIO-FIO) CONCRETO, MOLDADA IN LOCO EM TRECHO CURVO COM EXTRUSORA, 13 CM BASE X 22 CM ALTURA. AF_01/2024</v>
          </cell>
          <cell r="E4605" t="str">
            <v>M</v>
          </cell>
          <cell r="F4605">
            <v>41.28</v>
          </cell>
        </row>
        <row r="4606">
          <cell r="A4606" t="str">
            <v>SINAPI 94266</v>
          </cell>
          <cell r="D4606" t="str">
            <v>GUIA (MEIO-FIO) CONCRETO, MOLDADA IN LOCO EM TRECHO CURVO COM EXTRUSORA, 15 CM BASE X 30 CM ALTURA. AF_01/2024</v>
          </cell>
          <cell r="E4606" t="str">
            <v>M</v>
          </cell>
          <cell r="F4606">
            <v>54.9</v>
          </cell>
        </row>
        <row r="4607">
          <cell r="A4607" t="str">
            <v>SINAPI 94263</v>
          </cell>
          <cell r="D4607" t="str">
            <v>GUIA (MEIO-FIO) CONCRETO, MOLDADA IN LOCO EM TRECHO RETO COM EXTRUSORA, 13 CM BASE X 22 CM ALTURA. AF_01/2024</v>
          </cell>
          <cell r="E4607" t="str">
            <v>M</v>
          </cell>
          <cell r="F4607">
            <v>36.380000000000003</v>
          </cell>
        </row>
        <row r="4608">
          <cell r="A4608" t="str">
            <v>SINAPI 94265</v>
          </cell>
          <cell r="D4608" t="str">
            <v>GUIA (MEIO-FIO) CONCRETO, MOLDADA IN LOCO EM TRECHO RETO COM EXTRUSORA, 15 CM BASE X 30 CM ALTURA. AF_01/2024</v>
          </cell>
          <cell r="E4608" t="str">
            <v>M</v>
          </cell>
          <cell r="F4608">
            <v>49.3</v>
          </cell>
        </row>
        <row r="4609">
          <cell r="A4609" t="str">
            <v>SINAPI 94268</v>
          </cell>
          <cell r="D4609" t="str">
            <v>GUIA (MEIO-FIO) E SARJETA CONJUGADOS DE CONCRETO, MOLDADA IN LOCO EM TRECHO CURVO COM EXTRUSORA, 45 CM BASE (15 CM BASE DA GUIA + 30 CM BASE DA SARJETA) X 22 CM ALTURA. AF_01/2024</v>
          </cell>
          <cell r="E4609" t="str">
            <v>M</v>
          </cell>
          <cell r="F4609">
            <v>65.86</v>
          </cell>
        </row>
        <row r="4610">
          <cell r="A4610" t="str">
            <v>SINAPI 94270</v>
          </cell>
          <cell r="D4610" t="str">
            <v>GUIA (MEIO-FIO) E SARJETA CONJUGADOS DE CONCRETO, MOLDADA IN LOCO EM TRECHO CURVO COM EXTRUSORA, 60 CM BASE (15 CM BASE DA GUIA + 45 CM BASE DA SARJETA) X 26 CM ALTURA. AF_01/2024</v>
          </cell>
          <cell r="E4610" t="str">
            <v>M</v>
          </cell>
          <cell r="F4610">
            <v>94.16</v>
          </cell>
        </row>
        <row r="4611">
          <cell r="A4611" t="str">
            <v>SINAPI 94272</v>
          </cell>
          <cell r="D4611" t="str">
            <v>GUIA (MEIO-FIO) E SARJETA CONJUGADOS DE CONCRETO, MOLDADA IN LOCO EM TRECHO CURVO COM EXTRUSORA, 65 CM BASE (15 CM BASE DA GUIA + 50 CM BASE DA SARJETA) X 26 CM ALTURA. AF_01/2024</v>
          </cell>
          <cell r="E4611" t="str">
            <v>M</v>
          </cell>
          <cell r="F4611">
            <v>115.83</v>
          </cell>
        </row>
        <row r="4612">
          <cell r="A4612" t="str">
            <v>SINAPI 94267</v>
          </cell>
          <cell r="D4612" t="str">
            <v>GUIA (MEIO-FIO) E SARJETA CONJUGADOS DE CONCRETO, MOLDADA IN LOCO EM TRECHO RETO COM EXTRUSORA, 45 CM BASE (15 CM BASE DA GUIA + 30 CM BASE DA SARJETA) X 22 CM ALTURA. AF_01/2024</v>
          </cell>
          <cell r="E4612" t="str">
            <v>M</v>
          </cell>
          <cell r="F4612">
            <v>59.69</v>
          </cell>
        </row>
        <row r="4613">
          <cell r="A4613" t="str">
            <v>SINAPI 94269</v>
          </cell>
          <cell r="D4613" t="str">
            <v>GUIA (MEIO-FIO) E SARJETA CONJUGADOS DE CONCRETO, MOLDADA IN LOCO EM TRECHO RETO COM EXTRUSORA, 60 CM BASE (15 CM BASE DA GUIA + 45 CM BASE DA SARJETA) X 26 CM ALTURA. AF_01/2024</v>
          </cell>
          <cell r="E4613" t="str">
            <v>M</v>
          </cell>
          <cell r="F4613">
            <v>85.58</v>
          </cell>
        </row>
        <row r="4614">
          <cell r="A4614" t="str">
            <v>SINAPI 94271</v>
          </cell>
          <cell r="D4614" t="str">
            <v>GUIA (MEIO-FIO) E SARJETA CONJUGADOS DE CONCRETO, MOLDADA IN LOCO EM TRECHO RETO COM EXTRUSORA, 65 CM BASE (15 CM BASE DA GUIA + 50 CM BASE DA SARJETA) X 26 CM ALTURA. AF_01/2024</v>
          </cell>
          <cell r="E4614" t="str">
            <v>M</v>
          </cell>
          <cell r="F4614">
            <v>104.37</v>
          </cell>
        </row>
        <row r="4615">
          <cell r="A4615" t="str">
            <v>SINAPI 105555</v>
          </cell>
          <cell r="D4615" t="str">
            <v>BLOCO AUTÔNOMO DE ILUMINAÇÃO DE EMERGÊNCIA COM DOIS REFLETORES - FORNECIMENTO E INSTALAÇÃO. AF_09/2024</v>
          </cell>
          <cell r="E4615" t="str">
            <v>UN</v>
          </cell>
          <cell r="F4615">
            <v>0</v>
          </cell>
        </row>
        <row r="4616">
          <cell r="A4616" t="str">
            <v>SINAPI 97603</v>
          </cell>
          <cell r="D4616" t="str">
            <v>CÂMERA DE MONITORAMENTO COM ATÉ 25 METROS DE ALCANCE TIPO BULLET - FORNECIMENTO E INSTALAÇÃO. AF_09/2024</v>
          </cell>
          <cell r="E4616" t="str">
            <v>UN</v>
          </cell>
          <cell r="F4616">
            <v>0</v>
          </cell>
        </row>
        <row r="4617">
          <cell r="A4617" t="str">
            <v>SINAPI 97602</v>
          </cell>
          <cell r="D4617" t="str">
            <v>CÂMERA DE MONITORAMENTO COM ATÉ 25 METROS DE ALCANCE TIPO DOME - FORNECIMENTO E INSTALAÇÃO. AF_09/2024</v>
          </cell>
          <cell r="E4617" t="str">
            <v>UN</v>
          </cell>
          <cell r="F4617">
            <v>0</v>
          </cell>
        </row>
        <row r="4618">
          <cell r="A4618" t="str">
            <v>SINAPI 97604</v>
          </cell>
          <cell r="D4618" t="str">
            <v>CÂMERA DE MONITORAMENTO COM MAIS DE 25 METROS DE ALCANCE TIPO BULLET - FORNECIMENTO E INSTALAÇÃO. AF_09/2024</v>
          </cell>
          <cell r="E4618" t="str">
            <v>UN</v>
          </cell>
          <cell r="F4618">
            <v>0</v>
          </cell>
        </row>
        <row r="4619">
          <cell r="A4619" t="str">
            <v>SINAPI 105553</v>
          </cell>
          <cell r="D4619" t="str">
            <v>CÂMERA IP BULLET - FORNECIMENTO E INSTALAÇÃO. AF_09/2024</v>
          </cell>
          <cell r="E4619" t="str">
            <v>UN</v>
          </cell>
          <cell r="F4619">
            <v>0</v>
          </cell>
        </row>
        <row r="4620">
          <cell r="A4620" t="str">
            <v>SINAPI 105552</v>
          </cell>
          <cell r="D4620" t="str">
            <v>CÂMERA IP DOME RESOLUCAO 1MP - FORNECIMENTO E INSTALAÇÃO. AF_09/2024</v>
          </cell>
          <cell r="E4620" t="str">
            <v>UN</v>
          </cell>
          <cell r="F4620">
            <v>0</v>
          </cell>
        </row>
        <row r="4621">
          <cell r="A4621" t="str">
            <v>SINAPI 105550</v>
          </cell>
          <cell r="D4621" t="str">
            <v>CÂMERA IP SPEED DOME - FORNECIMENTO E INSTALAÇÃO. AF_09/2024</v>
          </cell>
          <cell r="E4621" t="str">
            <v>UN</v>
          </cell>
          <cell r="F4621">
            <v>0</v>
          </cell>
        </row>
        <row r="4622">
          <cell r="A4622" t="str">
            <v>SINAPI 105551</v>
          </cell>
          <cell r="D4622" t="str">
            <v>CÂMERA IP WIFI - FORNECIMENTO E INSTALAÇÃO. AF_09/2024</v>
          </cell>
          <cell r="E4622" t="str">
            <v>UN</v>
          </cell>
          <cell r="F4622">
            <v>0</v>
          </cell>
        </row>
        <row r="4623">
          <cell r="A4623" t="str">
            <v>SINAPI 105549</v>
          </cell>
          <cell r="D4623" t="str">
            <v>DRIVER SLIM PARA FITA LED - FORNECIMENTO E INSTALAÇÃO. AF_09/2024</v>
          </cell>
          <cell r="E4623" t="str">
            <v>UN</v>
          </cell>
          <cell r="F4623">
            <v>0</v>
          </cell>
        </row>
        <row r="4624">
          <cell r="A4624" t="str">
            <v>SINAPI 105547</v>
          </cell>
          <cell r="D4624" t="str">
            <v>FITA LED - FORNECIMENTO E INSTALAÇÃO. AF_09/2024</v>
          </cell>
          <cell r="E4624" t="str">
            <v>M</v>
          </cell>
          <cell r="F4624">
            <v>0</v>
          </cell>
        </row>
        <row r="4625">
          <cell r="A4625" t="str">
            <v>SINAPI 97605</v>
          </cell>
          <cell r="D4625" t="str">
            <v>LUMINÁRIA ARANDELA TIPO MEIA LUA, DE SOBREPOR, COM 1 LÂMPADA LED DE 6 W, SEM REATOR - FORNECIMENTO E INSTALAÇÃO. AF_09/2024</v>
          </cell>
          <cell r="E4625" t="str">
            <v>UN</v>
          </cell>
          <cell r="F4625">
            <v>83.98</v>
          </cell>
        </row>
        <row r="4626">
          <cell r="A4626" t="str">
            <v>SINAPI 97607</v>
          </cell>
          <cell r="D4626" t="str">
            <v>LUMINÁRIA ARANDELA TIPO TARTARUGA, DE SOBREPOR, COM 1 LÂMPADA LED DE 6 W, SEM REATOR - FORNECIMENTO E INSTALAÇÃO. AF_09/2024</v>
          </cell>
          <cell r="E4626" t="str">
            <v>UN</v>
          </cell>
          <cell r="F4626">
            <v>106.85</v>
          </cell>
        </row>
        <row r="4627">
          <cell r="A4627" t="str">
            <v>SINAPI 97599</v>
          </cell>
          <cell r="D4627" t="str">
            <v>LUMINÁRIA DE EMERGÊNCIA, COM 30 LÂMPADAS LED DE 2 W, SEM REATOR - FORNECIMENTO E INSTALAÇÃO. AF_09/2024</v>
          </cell>
          <cell r="E4627" t="str">
            <v>UN</v>
          </cell>
          <cell r="F4627">
            <v>19.21</v>
          </cell>
        </row>
        <row r="4628">
          <cell r="A4628" t="str">
            <v>SINAPI 105542</v>
          </cell>
          <cell r="D4628" t="str">
            <v>LUMINÁRIA LED DE EMBUTIR - QUADRADA 60X60CM, INCLUSO DRIVER - FORNECIMENTO E INSTALAÇÃO. AF_09/2024</v>
          </cell>
          <cell r="E4628" t="str">
            <v>UN</v>
          </cell>
          <cell r="F4628">
            <v>0</v>
          </cell>
        </row>
        <row r="4629">
          <cell r="A4629" t="str">
            <v>SINAPI 105543</v>
          </cell>
          <cell r="D4629" t="str">
            <v>LUMINÁRIA LED DE SOBREPOR - QUADRADA *60X60*CM, INCLUSO DRIVER - FORNECIMENTO E INSTALAÇÃO. AF_09/2024</v>
          </cell>
          <cell r="E4629" t="str">
            <v>UN</v>
          </cell>
          <cell r="F4629">
            <v>0</v>
          </cell>
        </row>
        <row r="4630">
          <cell r="A4630" t="str">
            <v>SINAPI 105544</v>
          </cell>
          <cell r="D4630" t="str">
            <v>LUMINÁRIA LED DE SOBREPOR HERMÉTICA - *60X15CM*, INCLUSO DRIVER - FORNECIMENTO E INSTALAÇÃO. AF_09/2024</v>
          </cell>
          <cell r="E4630" t="str">
            <v>UN</v>
          </cell>
          <cell r="F4630">
            <v>0</v>
          </cell>
        </row>
        <row r="4631">
          <cell r="A4631" t="str">
            <v>SINAPI 100913</v>
          </cell>
          <cell r="D4631" t="str">
            <v>LUMINÁRIA TIPO CALHA, DE EMBUTIR, COM 1 LÂMPADA TUBULAR LED DE 18 W, SEM REATOR - FORNECIMENTO E INSTALAÇÃO. AF_09/2024</v>
          </cell>
          <cell r="E4631" t="str">
            <v>UN</v>
          </cell>
          <cell r="F4631">
            <v>0</v>
          </cell>
        </row>
        <row r="4632">
          <cell r="A4632" t="str">
            <v>SINAPI 100916</v>
          </cell>
          <cell r="D4632" t="str">
            <v>LUMINÁRIA TIPO CALHA, DE EMBUTIR, COM 2 LÂMPADAS TUBULARES LED DE 18 W, SEM REATOR - FORNECIMENTO E INSTALAÇÃO. AF_09/2024</v>
          </cell>
          <cell r="E4632" t="str">
            <v>UN</v>
          </cell>
          <cell r="F4632">
            <v>0</v>
          </cell>
        </row>
        <row r="4633">
          <cell r="A4633" t="str">
            <v>SINAPI 100918</v>
          </cell>
          <cell r="D4633" t="str">
            <v>LUMINÁRIA TIPO CALHA, DE EMBUTIR, COM 2 LÂMPADAS TUBULARES LED DE 9 W, SEM REATOR - FORNECIMENTO E INSTALAÇÃO. AF_09/2024</v>
          </cell>
          <cell r="E4633" t="str">
            <v>UN</v>
          </cell>
          <cell r="F4633">
            <v>0</v>
          </cell>
        </row>
        <row r="4634">
          <cell r="A4634" t="str">
            <v>SINAPI 100914</v>
          </cell>
          <cell r="D4634" t="str">
            <v>LUMINÁRIA TIPO CALHA, DE EMBUTIR, PARA 1 LÂMPADA TUBULAR LED DE 36 W, SEM LÂMPADA E SEM REATOR - FORNECIMENTO E INSTALAÇÃO. AF_09/2024</v>
          </cell>
          <cell r="E4634" t="str">
            <v>UN</v>
          </cell>
          <cell r="F4634">
            <v>0</v>
          </cell>
        </row>
        <row r="4635">
          <cell r="A4635" t="str">
            <v>SINAPI 100917</v>
          </cell>
          <cell r="D4635" t="str">
            <v>LUMINÁRIA TIPO CALHA, DE EMBUTIR, PARA 2 LÂMPADAS TUBULARES LED DE 36 W, SEM LÂMPADA E SEM REATOR - FORNECIMENTO E INSTALAÇÃO. AF_09/2024</v>
          </cell>
          <cell r="E4635" t="str">
            <v>UN</v>
          </cell>
          <cell r="F4635">
            <v>0</v>
          </cell>
        </row>
        <row r="4636">
          <cell r="A4636" t="str">
            <v>SINAPI 100907</v>
          </cell>
          <cell r="D4636" t="str">
            <v>LUMINÁRIA TIPO CALHA, DE SOBREPOR, COM 1 LÂMPADA TUBULAR LED DE 18 W, SEM REATOR - FORNECIMENTO E INSTALAÇÃO. AF_09/2024</v>
          </cell>
          <cell r="E4636" t="str">
            <v>UN</v>
          </cell>
          <cell r="F4636">
            <v>0</v>
          </cell>
        </row>
        <row r="4637">
          <cell r="A4637" t="str">
            <v>SINAPI 102467</v>
          </cell>
          <cell r="D4637" t="str">
            <v>LUMINÁRIA TIPO CALHA, DE SOBREPOR, COM 1 LÂMPADA TUBULAR LED DE 9 W SEM REATOR - FORNECIMENTO E INSTALAÇÃO. AF_09/2024</v>
          </cell>
          <cell r="E4637" t="str">
            <v>UN</v>
          </cell>
          <cell r="F4637">
            <v>0</v>
          </cell>
        </row>
        <row r="4638">
          <cell r="A4638" t="str">
            <v>SINAPI 100910</v>
          </cell>
          <cell r="D4638" t="str">
            <v>LUMINÁRIA TIPO CALHA, DE SOBREPOR, COM 2 LÂMPADAS TUBULARES LED DE 18 W, SEM REATOR - FORNECIMENTO E INSTALAÇÃO. AF_09/2024</v>
          </cell>
          <cell r="E4638" t="str">
            <v>UN</v>
          </cell>
          <cell r="F4638">
            <v>0</v>
          </cell>
        </row>
        <row r="4639">
          <cell r="A4639" t="str">
            <v>SINAPI 105541</v>
          </cell>
          <cell r="D4639" t="str">
            <v>LUMINÁRIA TIPO CALHA, DE SOBREPOR, COM 2 LÂMPADAS TUBULARES LED DE 9 W SEM REATOR - FORNECIMENTO E INSTALAÇÃO. AF_09/2024</v>
          </cell>
          <cell r="E4639" t="str">
            <v>UN</v>
          </cell>
          <cell r="F4639">
            <v>0</v>
          </cell>
        </row>
        <row r="4640">
          <cell r="A4640" t="str">
            <v>SINAPI 100908</v>
          </cell>
          <cell r="D4640" t="str">
            <v>LUMINÁRIA TIPO CALHA, DE SOBREPOR, PARA 1 LÂMPADA TUBULAR LED DE 36 W, SEM LÂMPADA E SEM REATOR - FORNECIMENTO E INSTALAÇÃO. AF_09/2024</v>
          </cell>
          <cell r="E4640" t="str">
            <v>UN</v>
          </cell>
          <cell r="F4640">
            <v>0</v>
          </cell>
        </row>
        <row r="4641">
          <cell r="A4641" t="str">
            <v>SINAPI 100911</v>
          </cell>
          <cell r="D4641" t="str">
            <v>LUMINÁRIA TIPO CALHA, DE SOBREPOR, PARA 2 LÂMPADAS TUBULARES LED DE 36 W, SEM LÂMPADA E SEM REATOR - FORNECIMENTO E INSTALAÇÃO. AF_09/2024</v>
          </cell>
          <cell r="E4641" t="str">
            <v>UN</v>
          </cell>
          <cell r="F4641">
            <v>0</v>
          </cell>
        </row>
        <row r="4642">
          <cell r="A4642" t="str">
            <v>SINAPI 103782</v>
          </cell>
          <cell r="D4642" t="str">
            <v>LUMINÁRIA TIPO PLAFON CIRCULAR, DE SOBREPOR, COM LED DE 12/13 W - FORNECIMENTO E INSTALAÇÃO. AF_09/2024</v>
          </cell>
          <cell r="E4642" t="str">
            <v>UN</v>
          </cell>
          <cell r="F4642">
            <v>29.97</v>
          </cell>
        </row>
        <row r="4643">
          <cell r="A4643" t="str">
            <v>SINAPI 103786</v>
          </cell>
          <cell r="D4643" t="str">
            <v>LUMINÁRIA TIPO PLAFON QUADRADA, DE EMBUTIR, COM LED DE 12 W - FORNECIMENTO E INSTALAÇÃO. AF_09/2024</v>
          </cell>
          <cell r="E4643" t="str">
            <v>UN</v>
          </cell>
          <cell r="F4643">
            <v>0</v>
          </cell>
        </row>
        <row r="4644">
          <cell r="A4644" t="str">
            <v>SINAPI 103787</v>
          </cell>
          <cell r="D4644" t="str">
            <v>LUMINÁRIA TIPO PLAFON QUADRADA, DE EMBUTIR, COM LED DE 18 W - FORNECIMENTO E INSTALAÇÃO. AF_09/2024</v>
          </cell>
          <cell r="E4644" t="str">
            <v>UN</v>
          </cell>
          <cell r="F4644">
            <v>0</v>
          </cell>
        </row>
        <row r="4645">
          <cell r="A4645" t="str">
            <v>SINAPI 103788</v>
          </cell>
          <cell r="D4645" t="str">
            <v>LUMINÁRIA TIPO PLAFON QUADRADA, DE EMBUTIR, COM LED DE 24 W - FORNECIMENTO E INSTALAÇÃO. AF_09/2024</v>
          </cell>
          <cell r="E4645" t="str">
            <v>UN</v>
          </cell>
          <cell r="F4645">
            <v>0</v>
          </cell>
        </row>
        <row r="4646">
          <cell r="A4646" t="str">
            <v>SINAPI 103783</v>
          </cell>
          <cell r="D4646" t="str">
            <v>LUMINÁRIA TIPO PLAFON QUADRADA, DE SOBREPOR, COM LED DE 12 W - FORNECIMENTO E INSTALAÇÃO. AF_09/2024</v>
          </cell>
          <cell r="E4646" t="str">
            <v>UN</v>
          </cell>
          <cell r="F4646">
            <v>0</v>
          </cell>
        </row>
        <row r="4647">
          <cell r="A4647" t="str">
            <v>SINAPI 103784</v>
          </cell>
          <cell r="D4647" t="str">
            <v>LUMINÁRIA TIPO PLAFON QUADRADA, DE SOBREPOR, COM LED DE 18 W - FORNECIMENTO E INSTALAÇÃO. AF_09/2024</v>
          </cell>
          <cell r="E4647" t="str">
            <v>UN</v>
          </cell>
          <cell r="F4647">
            <v>0</v>
          </cell>
        </row>
        <row r="4648">
          <cell r="A4648" t="str">
            <v>SINAPI 103785</v>
          </cell>
          <cell r="D4648" t="str">
            <v>LUMINÁRIA TIPO PLAFON QUADRADA, DE SOBREPOR, COM LED DE 24 W - FORNECIMENTO E INSTALAÇÃO. AF_09/2024</v>
          </cell>
          <cell r="E4648" t="str">
            <v>UN</v>
          </cell>
          <cell r="F4648">
            <v>0</v>
          </cell>
        </row>
        <row r="4649">
          <cell r="A4649" t="str">
            <v>SINAPI 105546</v>
          </cell>
          <cell r="D4649" t="str">
            <v>LUMINÁRIA TIPO SPOT, DE EMBUTIR, COM 1 LÂMPADA LED PAR20 - FORNECIMENTO E INSTALAÇÃO. AF_09/2024</v>
          </cell>
          <cell r="E4649" t="str">
            <v>UN</v>
          </cell>
          <cell r="F4649">
            <v>0</v>
          </cell>
        </row>
        <row r="4650">
          <cell r="A4650" t="str">
            <v>SINAPI 105545</v>
          </cell>
          <cell r="D4650" t="str">
            <v>LUMINÁRIA TIPO SPOT, DE SOBREPOR, COM 1 LÂMPADA LED PAR20 - FORNECIMENTO E INSTALAÇÃO. AF_09/2024</v>
          </cell>
          <cell r="E4650" t="str">
            <v>UN</v>
          </cell>
          <cell r="F4650">
            <v>0</v>
          </cell>
        </row>
        <row r="4651">
          <cell r="A4651" t="str">
            <v>SINAPI 97610</v>
          </cell>
          <cell r="D4651" t="str">
            <v>LÂMPADA COMPACTA DE LED 10 W, BASE E27 - FORNECIMENTO E INSTALAÇÃO. AF_09/2024</v>
          </cell>
          <cell r="E4651" t="str">
            <v>UN</v>
          </cell>
          <cell r="F4651">
            <v>14.13</v>
          </cell>
        </row>
        <row r="4652">
          <cell r="A4652" t="str">
            <v>SINAPI 97609</v>
          </cell>
          <cell r="D4652" t="str">
            <v>LÂMPADA COMPACTA DE LED 6 W, BASE E27 - FORNECIMENTO E INSTALAÇÃO. AF_09/2024</v>
          </cell>
          <cell r="E4652" t="str">
            <v>UN</v>
          </cell>
          <cell r="F4652">
            <v>13.48</v>
          </cell>
        </row>
        <row r="4653">
          <cell r="A4653" t="str">
            <v>SINAPI 105554</v>
          </cell>
          <cell r="D4653" t="str">
            <v>LÂMPADA TUBULAR LED 9/10W SEM SOQUETE - FORNECIMENTO E INSTALAÇÃO. AF_09/2024</v>
          </cell>
          <cell r="E4653" t="str">
            <v>UN</v>
          </cell>
          <cell r="F4653">
            <v>15.82</v>
          </cell>
        </row>
        <row r="4654">
          <cell r="A4654" t="str">
            <v>SINAPI 100903</v>
          </cell>
          <cell r="D4654" t="str">
            <v>LÂMPADA TUBULAR LED DE 18/20 W, COM SOQUETE, BASE G13 - FORNECIMENTO E INSTALAÇÃO. AF_09/2024_PS</v>
          </cell>
          <cell r="E4654" t="str">
            <v>UN</v>
          </cell>
          <cell r="F4654">
            <v>30.73</v>
          </cell>
        </row>
        <row r="4655">
          <cell r="A4655" t="str">
            <v>SINAPI 100902</v>
          </cell>
          <cell r="D4655" t="str">
            <v>LÂMPADA TUBULAR LED DE 9/10 W, COM SOQUETE, BASE G13 - FORNECIMENTO E INSTALAÇÃO. AF_09/2024_PS</v>
          </cell>
          <cell r="E4655" t="str">
            <v>UN</v>
          </cell>
          <cell r="F4655">
            <v>27.85</v>
          </cell>
        </row>
        <row r="4656">
          <cell r="A4656" t="str">
            <v>SINAPI 105548</v>
          </cell>
          <cell r="D4656" t="str">
            <v>PERFIL COM FITA LED - FORNECIMENTO E INSTALAÇÃO. AF_09/2024</v>
          </cell>
          <cell r="E4656" t="str">
            <v>M</v>
          </cell>
          <cell r="F4656">
            <v>0</v>
          </cell>
        </row>
        <row r="4657">
          <cell r="A4657" t="str">
            <v>SINAPI 97595</v>
          </cell>
          <cell r="D4657" t="str">
            <v>SENSOR DE PRESENÇA COM FOTOCÉLULA, FIXAÇÃO EM PAREDE - FORNECIMENTO E INSTALAÇÃO. AF_09/2024</v>
          </cell>
          <cell r="E4657" t="str">
            <v>UN</v>
          </cell>
          <cell r="F4657">
            <v>102.1</v>
          </cell>
        </row>
        <row r="4658">
          <cell r="A4658" t="str">
            <v>SINAPI 97597</v>
          </cell>
          <cell r="D4658" t="str">
            <v>SENSOR DE PRESENÇA COM FOTOCÉLULA, FIXAÇÃO EM TETO - FORNECIMENTO E INSTALAÇÃO. AF_09/2024</v>
          </cell>
          <cell r="E4658" t="str">
            <v>UN</v>
          </cell>
          <cell r="F4658">
            <v>71.97</v>
          </cell>
        </row>
        <row r="4659">
          <cell r="A4659" t="str">
            <v>SINAPI 97596</v>
          </cell>
          <cell r="D4659" t="str">
            <v>SENSOR DE PRESENÇA SEM FOTOCÉLULA, FIXAÇÃO EM PAREDE - FORNECIMENTO E INSTALAÇÃO. AF_09/2024</v>
          </cell>
          <cell r="E4659" t="str">
            <v>UN</v>
          </cell>
          <cell r="F4659">
            <v>72.37</v>
          </cell>
        </row>
        <row r="4660">
          <cell r="A4660" t="str">
            <v>SINAPI 97598</v>
          </cell>
          <cell r="D4660" t="str">
            <v>SENSOR DE PRESENÇA SEM FOTOCÉLULA, FIXAÇÃO EM TETO - FORNECIMENTO E INSTALAÇÃO. AF_09/2024</v>
          </cell>
          <cell r="E4660" t="str">
            <v>UN</v>
          </cell>
          <cell r="F4660">
            <v>68.17</v>
          </cell>
        </row>
        <row r="4661">
          <cell r="A4661" t="str">
            <v>SINAPI 98549</v>
          </cell>
          <cell r="D4661" t="str">
            <v>IMPERMEABILIZAÇÃO COM MANTA ASFÁLTICA COLADA COM ASFALTO DERRETIDO, DUAS CAMADAS, E = 3MM E E=4MM. AF_09/2023</v>
          </cell>
          <cell r="E4661" t="str">
            <v>M2</v>
          </cell>
          <cell r="F4661">
            <v>0</v>
          </cell>
        </row>
        <row r="4662">
          <cell r="A4662" t="str">
            <v>SINAPI 98562</v>
          </cell>
          <cell r="D4662" t="str">
            <v>IMPERMEABILIZAÇÃO DE SUPERFÍCIE COM ARGAMASSA DE CIMENTO E AREIA, COM ADITIVO IMPERMEABILIZANTE, E = 1,5CM. AF_09/2023</v>
          </cell>
          <cell r="E4662" t="str">
            <v>M2</v>
          </cell>
          <cell r="F4662">
            <v>53.19</v>
          </cell>
        </row>
        <row r="4663">
          <cell r="A4663" t="str">
            <v>SINAPI 98555</v>
          </cell>
          <cell r="D4663" t="str">
            <v>IMPERMEABILIZAÇÃO DE SUPERFÍCIE COM ARGAMASSA POLIMÉRICA / MEMBRANA ACRÍLICA, 3 DEMÃOS. AF_09/2023</v>
          </cell>
          <cell r="E4663" t="str">
            <v>M2</v>
          </cell>
          <cell r="F4663">
            <v>32.020000000000003</v>
          </cell>
        </row>
        <row r="4664">
          <cell r="A4664" t="str">
            <v>SINAPI 98556</v>
          </cell>
          <cell r="D4664" t="str">
            <v>IMPERMEABILIZAÇÃO DE SUPERFÍCIE COM ARGAMASSA POLIMÉRICA / MEMBRANA ACRÍLICA, 4 DEMÃOS, REFORÇADA COM VÉU DE POLIÉSTER (MAV). AF_09/2023</v>
          </cell>
          <cell r="E4664" t="str">
            <v>M2</v>
          </cell>
          <cell r="F4664">
            <v>57.91</v>
          </cell>
        </row>
        <row r="4665">
          <cell r="A4665" t="str">
            <v>SINAPI 98557</v>
          </cell>
          <cell r="D4665" t="str">
            <v>IMPERMEABILIZAÇÃO DE SUPERFÍCIE COM EMULSÃO ASFÁLTICA, 2 DEMÃOS. AF_09/2023</v>
          </cell>
          <cell r="E4665" t="str">
            <v>M2</v>
          </cell>
          <cell r="F4665">
            <v>40.520000000000003</v>
          </cell>
        </row>
        <row r="4666">
          <cell r="A4666" t="str">
            <v>SINAPI 98548</v>
          </cell>
          <cell r="D4666" t="str">
            <v>IMPERMEABILIZAÇÃO DE SUPERFÍCIE COM MANTA ASFÁLTICA COLADA COM ASFALTO DERRETIDO, UMA CAMADA, E=4MM. AF_09/2023</v>
          </cell>
          <cell r="E4666" t="str">
            <v>M2</v>
          </cell>
          <cell r="F4666">
            <v>0</v>
          </cell>
        </row>
        <row r="4667">
          <cell r="A4667" t="str">
            <v>SINAPI 98547</v>
          </cell>
          <cell r="D4667" t="str">
            <v>IMPERMEABILIZAÇÃO DE SUPERFÍCIE COM MANTA ASFÁLTICA, DUAS CAMADAS, INCLUSIVE APLICAÇÃO DE PRIMER ASFÁLTICO, E=3MM E E=4MM. AF_09/2023</v>
          </cell>
          <cell r="E4667" t="str">
            <v>M2</v>
          </cell>
          <cell r="F4667">
            <v>191.45</v>
          </cell>
        </row>
        <row r="4668">
          <cell r="A4668" t="str">
            <v>SINAPI 98546</v>
          </cell>
          <cell r="D4668" t="str">
            <v>IMPERMEABILIZAÇÃO DE SUPERFÍCIE COM MANTA ASFÁLTICA, UMA CAMADA, INCLUSIVE APLICAÇÃO DE PRIMER ASFÁLTICO, E=4MM. AF_09/2023</v>
          </cell>
          <cell r="E4668" t="str">
            <v>M2</v>
          </cell>
          <cell r="F4668">
            <v>114.36</v>
          </cell>
        </row>
        <row r="4669">
          <cell r="A4669" t="str">
            <v>SINAPI 98552</v>
          </cell>
          <cell r="D4669" t="str">
            <v>IMPERMEABILIZAÇÃO DE SUPERFÍCIE COM MEMBRANA A BASE DE POLIURÉIA, 2 DEMÃOS. AF_09/2023</v>
          </cell>
          <cell r="E4669" t="str">
            <v>M2</v>
          </cell>
          <cell r="F4669">
            <v>0</v>
          </cell>
        </row>
        <row r="4670">
          <cell r="A4670" t="str">
            <v>SINAPI 98553</v>
          </cell>
          <cell r="D4670" t="str">
            <v>IMPERMEABILIZAÇÃO DE SUPERFÍCIE COM MEMBRANA À BASE DE POLIURETANO, 2 DEMÃOS. AF_09/2023</v>
          </cell>
          <cell r="E4670" t="str">
            <v>M2</v>
          </cell>
          <cell r="F4670">
            <v>170.7</v>
          </cell>
        </row>
        <row r="4671">
          <cell r="A4671" t="str">
            <v>SINAPI 98554</v>
          </cell>
          <cell r="D4671" t="str">
            <v>IMPERMEABILIZAÇÃO DE SUPERFÍCIE COM MEMBRANA À BASE DE RESINA ACRÍLICA, 3 DEMÃOS. AF_09/2023</v>
          </cell>
          <cell r="E4671" t="str">
            <v>M2</v>
          </cell>
          <cell r="F4671">
            <v>45.49</v>
          </cell>
        </row>
        <row r="4672">
          <cell r="A4672" t="str">
            <v>SINAPI 98565</v>
          </cell>
          <cell r="D4672" t="str">
            <v>PROTEÇÃO MECÂNICA DE SUPERFICIE HORIZONTAL COM ARGAMASSA DE CIMENTO E AREIA, TRAÇO 1:3, E=3CM. AF_09/2023</v>
          </cell>
          <cell r="E4672" t="str">
            <v>M2</v>
          </cell>
          <cell r="F4672">
            <v>57.94</v>
          </cell>
        </row>
        <row r="4673">
          <cell r="A4673" t="str">
            <v>SINAPI 98567</v>
          </cell>
          <cell r="D4673" t="str">
            <v>PROTEÇÃO MECÂNICA DE SUPERFICIE HORIZONTAL COM ARGAMASSA DE CIMENTO E AREIA, TRAÇO 1:3, E=4CM. AF_09/2023</v>
          </cell>
          <cell r="E4673" t="str">
            <v>M2</v>
          </cell>
          <cell r="F4673">
            <v>74.44</v>
          </cell>
        </row>
        <row r="4674">
          <cell r="A4674" t="str">
            <v>SINAPI 98569</v>
          </cell>
          <cell r="D4674" t="str">
            <v>PROTEÇÃO MECÂNICA DE SUPERFICIE HORIZONTAL COM ARGAMASSA DE CIMENTO E AREIA, TRAÇO 1:3, E=5CM. AF_09/2023</v>
          </cell>
          <cell r="E4674" t="str">
            <v>M2</v>
          </cell>
          <cell r="F4674">
            <v>91.84</v>
          </cell>
        </row>
        <row r="4675">
          <cell r="A4675" t="str">
            <v>SINAPI 98571</v>
          </cell>
          <cell r="D4675" t="str">
            <v>PROTEÇÃO MECÂNICA DE SUPERFICIE HORIZONTAL COM CONCRETO 15 MPA, E=4CM. AF_09/2023</v>
          </cell>
          <cell r="E4675" t="str">
            <v>M2</v>
          </cell>
          <cell r="F4675">
            <v>46.93</v>
          </cell>
        </row>
        <row r="4676">
          <cell r="A4676" t="str">
            <v>SINAPI 98572</v>
          </cell>
          <cell r="D4676" t="str">
            <v>PROTEÇÃO MECÂNICA DE SUPERFICIE HORIZONTAL COM CONCRETO 15 MPA, E=5CM. AF_09/2023</v>
          </cell>
          <cell r="E4676" t="str">
            <v>M2</v>
          </cell>
          <cell r="F4676">
            <v>57.68</v>
          </cell>
        </row>
        <row r="4677">
          <cell r="A4677" t="str">
            <v>SINAPI 98563</v>
          </cell>
          <cell r="D4677" t="str">
            <v>PROTEÇÃO MECÂNICA DE SUPERFÍCIE HORIZONTAL COM ARGAMASSA DE CIMENTO E AREIA, TRAÇO 1:3, E=2CM. AF_09/2023</v>
          </cell>
          <cell r="E4677" t="str">
            <v>M2</v>
          </cell>
          <cell r="F4677">
            <v>40.549999999999997</v>
          </cell>
        </row>
        <row r="4678">
          <cell r="A4678" t="str">
            <v>SINAPI 98564</v>
          </cell>
          <cell r="D4678" t="str">
            <v>PROTEÇÃO MECÂNICA DE SUPERFÍCIE VERTICAL COM ARGAMASSA DE CIMENTO E AREIA, TRAÇO 1:3, E=2CM. AF_09/2023</v>
          </cell>
          <cell r="E4678" t="str">
            <v>M2</v>
          </cell>
          <cell r="F4678">
            <v>52.52</v>
          </cell>
        </row>
        <row r="4679">
          <cell r="A4679" t="str">
            <v>SINAPI 98566</v>
          </cell>
          <cell r="D4679" t="str">
            <v>PROTEÇÃO MECÂNICA DE SUPERFÍCIE VERTICAL COM ARGAMASSA DE CIMENTO E AREIA, TRAÇO 1:3, E=3CM. AF_09/2023</v>
          </cell>
          <cell r="E4679" t="str">
            <v>M2</v>
          </cell>
          <cell r="F4679">
            <v>69.92</v>
          </cell>
        </row>
        <row r="4680">
          <cell r="A4680" t="str">
            <v>SINAPI 98568</v>
          </cell>
          <cell r="D4680" t="str">
            <v>PROTEÇÃO MECÂNICA DE SUPERFÍCIE VERTICAL COM ARGAMASSA DE CIMENTO E AREIA, TRAÇO 1:3, E=4CM. AF_09/2023</v>
          </cell>
          <cell r="E4680" t="str">
            <v>M2</v>
          </cell>
          <cell r="F4680">
            <v>86.42</v>
          </cell>
        </row>
        <row r="4681">
          <cell r="A4681" t="str">
            <v>SINAPI 98570</v>
          </cell>
          <cell r="D4681" t="str">
            <v>PROTEÇÃO MECÂNICA DE SUPERFÍCIE VERTICAL COM ARGAMASSA DE CIMENTO E AREIA, TRAÇO 1:3, E=5CM. AF_09/2023</v>
          </cell>
          <cell r="E4681" t="str">
            <v>M2</v>
          </cell>
          <cell r="F4681">
            <v>103.81</v>
          </cell>
        </row>
        <row r="4682">
          <cell r="A4682" t="str">
            <v>SINAPI 98573</v>
          </cell>
          <cell r="D4682" t="str">
            <v>PROTEÇÃO MECÂNICA DE SUPERFÍCIE VERTICAL COM CONCRETO 15 MPA, E=5CM. AF_09/2023</v>
          </cell>
          <cell r="E4682" t="str">
            <v>M2</v>
          </cell>
          <cell r="F4682">
            <v>69.05</v>
          </cell>
        </row>
        <row r="4683">
          <cell r="A4683" t="str">
            <v>SINAPI 98576</v>
          </cell>
          <cell r="D4683" t="str">
            <v>TRATAMENTO DE JUNTA DE DILATAÇÃO COM MANTA ASFÁLTICA ADERIDA COM MAÇARICO. AF_09/2023</v>
          </cell>
          <cell r="E4683" t="str">
            <v>M</v>
          </cell>
          <cell r="F4683">
            <v>20.91</v>
          </cell>
        </row>
        <row r="4684">
          <cell r="A4684" t="str">
            <v>SINAPI 98575</v>
          </cell>
          <cell r="D4684" t="str">
            <v>TRATAMENTO DE JUNTA DE DILATAÇÃO, COM TARUGO DE POLIETILENO E SELANTE PU, INCLUSO PREENCHIMENTO COM ESPUMA EXPANSIVA PU. AF_09/2023</v>
          </cell>
          <cell r="E4684" t="str">
            <v>M</v>
          </cell>
          <cell r="F4684">
            <v>70.069999999999993</v>
          </cell>
        </row>
        <row r="4685">
          <cell r="A4685" t="str">
            <v>SINAPI 98577</v>
          </cell>
          <cell r="D4685" t="str">
            <v>TRATAMENTO DE JUNTA SERRADA, COM TARUGO DE POLIETILENO E SELANTE À BASE DE SILICONE. AF_09/2023</v>
          </cell>
          <cell r="E4685" t="str">
            <v>M</v>
          </cell>
          <cell r="F4685">
            <v>49.08</v>
          </cell>
        </row>
        <row r="4686">
          <cell r="A4686" t="str">
            <v>SINAPI 98558</v>
          </cell>
          <cell r="D4686" t="str">
            <v>TRATAMENTO DE RALO OU PONTO EMERGENTE COM ARGAMASSA POLIMÉRICA / MEMBRANA ACRÍLICA REFORÇADO COM TELA DE POLIÉSTER (MAV). AF_09/2023</v>
          </cell>
          <cell r="E4686" t="str">
            <v>UN</v>
          </cell>
          <cell r="F4686">
            <v>9.35</v>
          </cell>
        </row>
        <row r="4687">
          <cell r="A4687" t="str">
            <v>SINAPI 106110</v>
          </cell>
          <cell r="D4687" t="str">
            <v>TRATAMENTO DE RALO OU PONTO EMERGENTE COM MANTA ASFÁLTICA COLADA COM ASFÁLTO DERRETIDO, E=4MM. AF_09/2023</v>
          </cell>
          <cell r="E4687" t="str">
            <v>UN</v>
          </cell>
          <cell r="F4687">
            <v>0</v>
          </cell>
        </row>
        <row r="4688">
          <cell r="A4688" t="str">
            <v>SINAPI 98551</v>
          </cell>
          <cell r="D4688" t="str">
            <v>TRATAMENTO DE RODAPÉ COM MANTA ASFÁLTICA COLADA COM ASFALTO DERRETIDO, E=4MM. AF_09/2023</v>
          </cell>
          <cell r="E4688" t="str">
            <v>M</v>
          </cell>
          <cell r="F4688">
            <v>0</v>
          </cell>
        </row>
        <row r="4689">
          <cell r="A4689" t="str">
            <v>SINAPI 98559</v>
          </cell>
          <cell r="D4689" t="str">
            <v>TRATAMENTO DE RODAPÉ COM TELA DE POLIÉSTER. AF_09/2023</v>
          </cell>
          <cell r="E4689" t="str">
            <v>M</v>
          </cell>
          <cell r="F4689">
            <v>4.74</v>
          </cell>
        </row>
        <row r="4690">
          <cell r="A4690" t="str">
            <v>SINAPI 91925</v>
          </cell>
          <cell r="D4690" t="str">
            <v>CABO DE COBRE FLEXÍVEL ISOLADO, 1,5 MM², ANTI-CHAMA 0,6/1,0 KV, PARA CIRCUITOS TERMINAIS - FORNECIMENTO E INSTALAÇÃO. AF_03/2023</v>
          </cell>
          <cell r="E4690" t="str">
            <v>M</v>
          </cell>
          <cell r="F4690">
            <v>3.89</v>
          </cell>
        </row>
        <row r="4691">
          <cell r="A4691" t="str">
            <v>SINAPI 91924</v>
          </cell>
          <cell r="D4691" t="str">
            <v>CABO DE COBRE FLEXÍVEL ISOLADO, 1,5 MM², ANTI-CHAMA 450/750 V, PARA CIRCUITOS TERMINAIS - FORNECIMENTO E INSTALAÇÃO. AF_03/2023</v>
          </cell>
          <cell r="E4691" t="str">
            <v>M</v>
          </cell>
          <cell r="F4691">
            <v>3.22</v>
          </cell>
        </row>
        <row r="4692">
          <cell r="A4692" t="str">
            <v>SINAPI 91933</v>
          </cell>
          <cell r="D4692" t="str">
            <v>CABO DE COBRE FLEXÍVEL ISOLADO, 10 MM², ANTI-CHAMA 0,6/1,0 KV, PARA CIRCUITOS TERMINAIS - FORNECIMENTO E INSTALAÇÃO. AF_03/2023</v>
          </cell>
          <cell r="E4692" t="str">
            <v>M</v>
          </cell>
          <cell r="F4692">
            <v>17.55</v>
          </cell>
        </row>
        <row r="4693">
          <cell r="A4693" t="str">
            <v>SINAPI 91932</v>
          </cell>
          <cell r="D4693" t="str">
            <v>CABO DE COBRE FLEXÍVEL ISOLADO, 10 MM², ANTI-CHAMA 450/750 V, PARA CIRCUITOS TERMINAIS - FORNECIMENTO E INSTALAÇÃO. AF_03/2023</v>
          </cell>
          <cell r="E4693" t="str">
            <v>M</v>
          </cell>
          <cell r="F4693">
            <v>18.190000000000001</v>
          </cell>
        </row>
        <row r="4694">
          <cell r="A4694" t="str">
            <v>SINAPI 91935</v>
          </cell>
          <cell r="D4694" t="str">
            <v>CABO DE COBRE FLEXÍVEL ISOLADO, 16 MM², ANTI-CHAMA 0,6/1,0 KV, PARA CIRCUITOS TERMINAIS - FORNECIMENTO E INSTALAÇÃO. AF_03/2023</v>
          </cell>
          <cell r="E4694" t="str">
            <v>M</v>
          </cell>
          <cell r="F4694">
            <v>27.55</v>
          </cell>
        </row>
        <row r="4695">
          <cell r="A4695" t="str">
            <v>SINAPI 91934</v>
          </cell>
          <cell r="D4695" t="str">
            <v>CABO DE COBRE FLEXÍVEL ISOLADO, 16 MM², ANTI-CHAMA 450/750 V, PARA CIRCUITOS TERMINAIS - FORNECIMENTO E INSTALAÇÃO. AF_03/2023</v>
          </cell>
          <cell r="E4695" t="str">
            <v>M</v>
          </cell>
          <cell r="F4695">
            <v>26.29</v>
          </cell>
        </row>
        <row r="4696">
          <cell r="A4696" t="str">
            <v>SINAPI 91927</v>
          </cell>
          <cell r="D4696" t="str">
            <v>CABO DE COBRE FLEXÍVEL ISOLADO, 2,5 MM², ANTI-CHAMA 0,6/1,0 KV, PARA CIRCUITOS TERMINAIS - FORNECIMENTO E INSTALAÇÃO. AF_03/2023</v>
          </cell>
          <cell r="E4696" t="str">
            <v>M</v>
          </cell>
          <cell r="F4696">
            <v>5.27</v>
          </cell>
        </row>
        <row r="4697">
          <cell r="A4697" t="str">
            <v>SINAPI 91926</v>
          </cell>
          <cell r="D4697" t="str">
            <v>CABO DE COBRE FLEXÍVEL ISOLADO, 2,5 MM², ANTI-CHAMA 450/750 V, PARA CIRCUITOS TERMINAIS - FORNECIMENTO E INSTALAÇÃO. AF_03/2023</v>
          </cell>
          <cell r="E4697" t="str">
            <v>M</v>
          </cell>
          <cell r="F4697">
            <v>4.6900000000000004</v>
          </cell>
        </row>
        <row r="4698">
          <cell r="A4698" t="str">
            <v>SINAPI 91929</v>
          </cell>
          <cell r="D4698" t="str">
            <v>CABO DE COBRE FLEXÍVEL ISOLADO, 4 MM², ANTI-CHAMA 0,6/1,0 KV, PARA CIRCUITOS TERMINAIS - FORNECIMENTO E INSTALAÇÃO. AF_03/2023</v>
          </cell>
          <cell r="E4698" t="str">
            <v>M</v>
          </cell>
          <cell r="F4698">
            <v>7.77</v>
          </cell>
        </row>
        <row r="4699">
          <cell r="A4699" t="str">
            <v>SINAPI 91928</v>
          </cell>
          <cell r="D4699" t="str">
            <v>CABO DE COBRE FLEXÍVEL ISOLADO, 4 MM², ANTI-CHAMA 450/750 V, PARA CIRCUITOS TERMINAIS - FORNECIMENTO E INSTALAÇÃO. AF_03/2023</v>
          </cell>
          <cell r="E4699" t="str">
            <v>M</v>
          </cell>
          <cell r="F4699">
            <v>7.27</v>
          </cell>
        </row>
        <row r="4700">
          <cell r="A4700" t="str">
            <v>SINAPI 91931</v>
          </cell>
          <cell r="D4700" t="str">
            <v>CABO DE COBRE FLEXÍVEL ISOLADO, 6 MM², ANTI-CHAMA 0,6/1,0 KV, PARA CIRCUITOS TERMINAIS - FORNECIMENTO E INSTALAÇÃO. AF_03/2023</v>
          </cell>
          <cell r="E4700" t="str">
            <v>M</v>
          </cell>
          <cell r="F4700">
            <v>10.97</v>
          </cell>
        </row>
        <row r="4701">
          <cell r="A4701" t="str">
            <v>SINAPI 91930</v>
          </cell>
          <cell r="D4701" t="str">
            <v>CABO DE COBRE FLEXÍVEL ISOLADO, 6 MM², ANTI-CHAMA 450/750 V, PARA CIRCUITOS TERMINAIS - FORNECIMENTO E INSTALAÇÃO. AF_03/2023</v>
          </cell>
          <cell r="E4701" t="str">
            <v>M</v>
          </cell>
          <cell r="F4701">
            <v>10.15</v>
          </cell>
        </row>
        <row r="4702">
          <cell r="A4702" t="str">
            <v>SINAPI 104620</v>
          </cell>
          <cell r="D4702" t="str">
            <v>CAIXA ELÉTRICA 4"X2" AUTOTRAVANTE PARA FURO CIRCULAR ALTA (2,00 M DO PISO), PVC, INSTALADA EM PAREDE - FORNECIMENTO E INSTALAÇÃO. AF_03/2023</v>
          </cell>
          <cell r="E4702" t="str">
            <v>UN</v>
          </cell>
          <cell r="F4702">
            <v>0</v>
          </cell>
        </row>
        <row r="4703">
          <cell r="A4703" t="str">
            <v>SINAPI 104624</v>
          </cell>
          <cell r="D4703" t="str">
            <v>CAIXA ELÉTRICA 4"X2" AUTOTRAVANTE PARA FURO CIRCULAR BAIXA (0,30 M DO PISO), PVC, INSTALADA EM PAREDE - FORNECIMENTO E INSTALAÇÃO. AF_03/2023</v>
          </cell>
          <cell r="E4703" t="str">
            <v>UN</v>
          </cell>
          <cell r="F4703">
            <v>0</v>
          </cell>
        </row>
        <row r="4704">
          <cell r="A4704" t="str">
            <v>SINAPI 104622</v>
          </cell>
          <cell r="D4704" t="str">
            <v>CAIXA ELÉTRICA 4"X2" AUTOTRAVANTE PARA FURO CIRCULAR MÉDIA (1,30 M DO PISO), PVC, INSTALADA EM PAREDE - FORNECIMENTO E INSTALAÇÃO. AF_03/2023</v>
          </cell>
          <cell r="E4704" t="str">
            <v>UN</v>
          </cell>
          <cell r="F4704">
            <v>0</v>
          </cell>
        </row>
        <row r="4705">
          <cell r="A4705" t="str">
            <v>SINAPI 104621</v>
          </cell>
          <cell r="D4705" t="str">
            <v>CAIXA ELÉTRICA 4"X4" AUTOTRAVANTE PARA FURO CIRCULAR ALTA (2,00 M DO PISO), PVC, INSTALADA EM PAREDE - FORNECIMENTO E INSTALAÇÃO. AF_03/2023</v>
          </cell>
          <cell r="E4705" t="str">
            <v>UN</v>
          </cell>
          <cell r="F4705">
            <v>0</v>
          </cell>
        </row>
        <row r="4706">
          <cell r="A4706" t="str">
            <v>SINAPI 104625</v>
          </cell>
          <cell r="D4706" t="str">
            <v>CAIXA ELÉTRICA 4"X4" AUTOTRAVANTE PARA FURO CIRCULAR BAIXA (0,30 M DO PISO), PVC, INSTALADA EM PAREDE - FORNECIMENTO E INSTALAÇÃO. AF_03/2023</v>
          </cell>
          <cell r="E4706" t="str">
            <v>UN</v>
          </cell>
          <cell r="F4706">
            <v>0</v>
          </cell>
        </row>
        <row r="4707">
          <cell r="A4707" t="str">
            <v>SINAPI 104623</v>
          </cell>
          <cell r="D4707" t="str">
            <v>CAIXA ELÉTRICA 4"X4" AUTOTRAVANTE PARA FURO CIRCULAR MÉDIA (1,30 M DO PISO), PVC, INSTALADA EM PAREDE - FORNECIMENTO E INSTALAÇÃO. AF_03/2023</v>
          </cell>
          <cell r="E4707" t="str">
            <v>UN</v>
          </cell>
          <cell r="F4707">
            <v>0</v>
          </cell>
        </row>
        <row r="4708">
          <cell r="A4708" t="str">
            <v>SINAPI 91937</v>
          </cell>
          <cell r="D4708" t="str">
            <v>CAIXA OCTOGONAL 3" X 3", PVC, INSTALADA EM LAJE - FORNECIMENTO E INSTALAÇÃO. AF_03/2023</v>
          </cell>
          <cell r="E4708" t="str">
            <v>UN</v>
          </cell>
          <cell r="F4708">
            <v>17.57</v>
          </cell>
        </row>
        <row r="4709">
          <cell r="A4709" t="str">
            <v>SINAPI 92865</v>
          </cell>
          <cell r="D4709" t="str">
            <v>CAIXA OCTOGONAL 4" X 4", METÁLICA, INSTALADA EM LAJE - FORNECIMENTO E INSTALAÇÃO. AF_03/2023</v>
          </cell>
          <cell r="E4709" t="str">
            <v>UN</v>
          </cell>
          <cell r="F4709">
            <v>15.63</v>
          </cell>
        </row>
        <row r="4710">
          <cell r="A4710" t="str">
            <v>SINAPI 91936</v>
          </cell>
          <cell r="D4710" t="str">
            <v>CAIXA OCTOGONAL 4" X 4", PVC, INSTALADA EM LAJE - FORNECIMENTO E INSTALAÇÃO. AF_03/2023</v>
          </cell>
          <cell r="E4710" t="str">
            <v>UN</v>
          </cell>
          <cell r="F4710">
            <v>19.87</v>
          </cell>
        </row>
        <row r="4711">
          <cell r="A4711" t="str">
            <v>SINAPI 92867</v>
          </cell>
          <cell r="D4711" t="str">
            <v>CAIXA RETANGULAR 4" X 2" ALTA (2,00 M DO PISO), METÁLICA, INSTALADA EM PAREDE - FORNECIMENTO E INSTALAÇÃO. AF_03/2023</v>
          </cell>
          <cell r="E4711" t="str">
            <v>UN</v>
          </cell>
          <cell r="F4711">
            <v>32.89</v>
          </cell>
        </row>
        <row r="4712">
          <cell r="A4712" t="str">
            <v>SINAPI 91939</v>
          </cell>
          <cell r="D4712" t="str">
            <v>CAIXA RETANGULAR 4" X 2" ALTA (2,00 M DO PISO), PVC, INSTALADA EM PAREDE - FORNECIMENTO E INSTALAÇÃO. AF_03/2023</v>
          </cell>
          <cell r="E4712" t="str">
            <v>UN</v>
          </cell>
          <cell r="F4712">
            <v>34.25</v>
          </cell>
        </row>
        <row r="4713">
          <cell r="A4713" t="str">
            <v>SINAPI 92869</v>
          </cell>
          <cell r="D4713" t="str">
            <v>CAIXA RETANGULAR 4" X 2" BAIXA (0,30 M DO PISO), METÁLICA, INSTALADA EM PAREDE - FORNECIMENTO E INSTALAÇÃO. AF_03/2023</v>
          </cell>
          <cell r="E4713" t="str">
            <v>UN</v>
          </cell>
          <cell r="F4713">
            <v>11.34</v>
          </cell>
        </row>
        <row r="4714">
          <cell r="A4714" t="str">
            <v>SINAPI 91941</v>
          </cell>
          <cell r="D4714" t="str">
            <v>CAIXA RETANGULAR 4" X 2" BAIXA (0,30 M DO PISO), PVC, INSTALADA EM PAREDE - FORNECIMENTO E INSTALAÇÃO. AF_03/2023</v>
          </cell>
          <cell r="E4714" t="str">
            <v>UN</v>
          </cell>
          <cell r="F4714">
            <v>12.7</v>
          </cell>
        </row>
        <row r="4715">
          <cell r="A4715" t="str">
            <v>SINAPI 92868</v>
          </cell>
          <cell r="D4715" t="str">
            <v>CAIXA RETANGULAR 4" X 2" MÉDIA (1,30 M DO PISO), METÁLICA, INSTALADA EM PAREDE - FORNECIMENTO E INSTALAÇÃO. AF_03/2023</v>
          </cell>
          <cell r="E4715" t="str">
            <v>UN</v>
          </cell>
          <cell r="F4715">
            <v>18.43</v>
          </cell>
        </row>
        <row r="4716">
          <cell r="A4716" t="str">
            <v>SINAPI 91940</v>
          </cell>
          <cell r="D4716" t="str">
            <v>CAIXA RETANGULAR 4" X 2" MÉDIA (1,30 M DO PISO), PVC, INSTALADA EM PAREDE - FORNECIMENTO E INSTALAÇÃO. AF_03/2023</v>
          </cell>
          <cell r="E4716" t="str">
            <v>UN</v>
          </cell>
          <cell r="F4716">
            <v>19.79</v>
          </cell>
        </row>
        <row r="4717">
          <cell r="A4717" t="str">
            <v>SINAPI 92870</v>
          </cell>
          <cell r="D4717" t="str">
            <v>CAIXA RETANGULAR 4" X 4" ALTA (2,00 M DO PISO), METÁLICA, INSTALADA EM PAREDE - FORNECIMENTO E INSTALAÇÃO. AF_03/2023</v>
          </cell>
          <cell r="E4717" t="str">
            <v>UN</v>
          </cell>
          <cell r="F4717">
            <v>35.89</v>
          </cell>
        </row>
        <row r="4718">
          <cell r="A4718" t="str">
            <v>SINAPI 91942</v>
          </cell>
          <cell r="D4718" t="str">
            <v>CAIXA RETANGULAR 4" X 4" ALTA (2,00 M DO PISO), PVC, INSTALADA EM PAREDE - FORNECIMENTO E INSTALAÇÃO. AF_03/2023</v>
          </cell>
          <cell r="E4718" t="str">
            <v>UN</v>
          </cell>
          <cell r="F4718">
            <v>38.4</v>
          </cell>
        </row>
        <row r="4719">
          <cell r="A4719" t="str">
            <v>SINAPI 92872</v>
          </cell>
          <cell r="D4719" t="str">
            <v>CAIXA RETANGULAR 4" X 4" BAIXA (0,30 M DO PISO), METÁLICA, INSTALADA EM PAREDE - FORNECIMENTO E INSTALAÇÃO. AF_03/2023</v>
          </cell>
          <cell r="E4719" t="str">
            <v>UN</v>
          </cell>
          <cell r="F4719">
            <v>13.55</v>
          </cell>
        </row>
        <row r="4720">
          <cell r="A4720" t="str">
            <v>SINAPI 91944</v>
          </cell>
          <cell r="D4720" t="str">
            <v>CAIXA RETANGULAR 4" X 4" BAIXA (0,30 M DO PISO), PVC, INSTALADA EM PAREDE - FORNECIMENTO E INSTALAÇÃO. AF_03/2023</v>
          </cell>
          <cell r="E4720" t="str">
            <v>UN</v>
          </cell>
          <cell r="F4720">
            <v>16.059999999999999</v>
          </cell>
        </row>
        <row r="4721">
          <cell r="A4721" t="str">
            <v>SINAPI 92871</v>
          </cell>
          <cell r="D4721" t="str">
            <v>CAIXA RETANGULAR 4" X 4" MÉDIA (1,30 M DO PISO), METÁLICA, INSTALADA EM PAREDE - FORNECIMENTO E INSTALAÇÃO. AF_03/2023</v>
          </cell>
          <cell r="E4721" t="str">
            <v>UN</v>
          </cell>
          <cell r="F4721">
            <v>20.93</v>
          </cell>
        </row>
        <row r="4722">
          <cell r="A4722" t="str">
            <v>SINAPI 91943</v>
          </cell>
          <cell r="D4722" t="str">
            <v>CAIXA RETANGULAR 4" X 4" MÉDIA (1,30 M DO PISO), PVC, INSTALADA EM PAREDE - FORNECIMENTO E INSTALAÇÃO. AF_03/2023</v>
          </cell>
          <cell r="E4722" t="str">
            <v>UN</v>
          </cell>
          <cell r="F4722">
            <v>23.44</v>
          </cell>
        </row>
        <row r="4723">
          <cell r="A4723" t="str">
            <v>SINAPI 92866</v>
          </cell>
          <cell r="D4723" t="str">
            <v>CAIXA SEXTAVADA 3" X 3", METÁLICA, INSTALADA EM LAJE - FORNECIMENTO E INSTALAÇÃO. AF_03/2023</v>
          </cell>
          <cell r="E4723" t="str">
            <v>UN</v>
          </cell>
          <cell r="F4723">
            <v>13.87</v>
          </cell>
        </row>
        <row r="4724">
          <cell r="A4724" t="str">
            <v>SINAPI 91987</v>
          </cell>
          <cell r="D4724" t="str">
            <v>CAMPAINHA CIGARRA (1 MÓDULO), 10A/250V, INCLUINDO SUPORTE E PLACA - FORNECIMENTO E INSTALAÇÃO. AF_03/2023</v>
          </cell>
          <cell r="E4724" t="str">
            <v>UN</v>
          </cell>
          <cell r="F4724">
            <v>48.41</v>
          </cell>
        </row>
        <row r="4725">
          <cell r="A4725" t="str">
            <v>SINAPI 91986</v>
          </cell>
          <cell r="D4725" t="str">
            <v>CAMPAINHA CIGARRA (1 MÓDULO), 10A/250V, SEM SUPORTE E SEM PLACA - FORNECIMENTO E INSTALAÇÃO. AF_03/2023</v>
          </cell>
          <cell r="E4725" t="str">
            <v>UN</v>
          </cell>
          <cell r="F4725">
            <v>37.18</v>
          </cell>
        </row>
        <row r="4726">
          <cell r="A4726" t="str">
            <v>SINAPI 97559</v>
          </cell>
          <cell r="D4726" t="str">
            <v>CURVA 135 GRAUS PARA ELETRODUTO, PVC, ROSCÁVEL, DN 25 MM (3/4"), PARA CIRCUITOS TERMINAIS, INSTALADA EM FORRO - FORNECIMENTO E INSTALAÇÃO. AF_03/2023</v>
          </cell>
          <cell r="E4726" t="str">
            <v>UN</v>
          </cell>
          <cell r="F4726">
            <v>14.57</v>
          </cell>
        </row>
        <row r="4727">
          <cell r="A4727" t="str">
            <v>SINAPI 97562</v>
          </cell>
          <cell r="D4727" t="str">
            <v>CURVA 135 GRAUS PARA ELETRODUTO, PVC, ROSCÁVEL, DN 25 MM (3/4"), PARA CIRCUITOS TERMINAIS, INSTALADA EM LAJE - FORNECIMENTO E INSTALAÇÃO. AF_03/2023</v>
          </cell>
          <cell r="E4727" t="str">
            <v>UN</v>
          </cell>
          <cell r="F4727">
            <v>12.12</v>
          </cell>
        </row>
        <row r="4728">
          <cell r="A4728" t="str">
            <v>SINAPI 97564</v>
          </cell>
          <cell r="D4728" t="str">
            <v>CURVA 135 GRAUS PARA ELETRODUTO, PVC, ROSCÁVEL, DN 25 MM (3/4"), PARA CIRCUITOS TERMINAIS, INSTALADA EM PAREDE - FORNECIMENTO E INSTALAÇÃO. AF_03/2023</v>
          </cell>
          <cell r="E4728" t="str">
            <v>UN</v>
          </cell>
          <cell r="F4728">
            <v>19.55</v>
          </cell>
        </row>
        <row r="4729">
          <cell r="A4729" t="str">
            <v>SINAPI 91889</v>
          </cell>
          <cell r="D4729" t="str">
            <v>CURVA 180 GRAUS PARA ELETRODUTO, PVC, ROSCÁVEL, DN 20 MM (1/2"), PARA CIRCUITOS TERMINAIS, INSTALADA EM FORRO - FORNECIMENTO E INSTALAÇÃO. AF_03/2023</v>
          </cell>
          <cell r="E4729" t="str">
            <v>UN</v>
          </cell>
          <cell r="F4729">
            <v>13.1</v>
          </cell>
        </row>
        <row r="4730">
          <cell r="A4730" t="str">
            <v>SINAPI 91901</v>
          </cell>
          <cell r="D4730" t="str">
            <v>CURVA 180 GRAUS PARA ELETRODUTO, PVC, ROSCÁVEL, DN 20 MM (1/2"), PARA CIRCUITOS TERMINAIS, INSTALADA EM LAJE - FORNECIMENTO E INSTALAÇÃO. AF_03/2023</v>
          </cell>
          <cell r="E4730" t="str">
            <v>UN</v>
          </cell>
          <cell r="F4730">
            <v>10.64</v>
          </cell>
        </row>
        <row r="4731">
          <cell r="A4731" t="str">
            <v>SINAPI 91913</v>
          </cell>
          <cell r="D4731" t="str">
            <v>CURVA 180 GRAUS PARA ELETRODUTO, PVC, ROSCÁVEL, DN 20 MM (1/2"), PARA CIRCUITOS TERMINAIS, INSTALADA EM PAREDE - FORNECIMENTO E INSTALAÇÃO. AF_03/2023</v>
          </cell>
          <cell r="E4731" t="str">
            <v>UN</v>
          </cell>
          <cell r="F4731">
            <v>18.13</v>
          </cell>
        </row>
        <row r="4732">
          <cell r="A4732" t="str">
            <v>SINAPI 91892</v>
          </cell>
          <cell r="D4732" t="str">
            <v>CURVA 180 GRAUS PARA ELETRODUTO, PVC, ROSCÁVEL, DN 25 MM (3/4"), PARA CIRCUITOS TERMINAIS, INSTALADA EM FORRO - FORNECIMENTO E INSTALAÇÃO. AF_03/2023</v>
          </cell>
          <cell r="E4732" t="str">
            <v>UN</v>
          </cell>
          <cell r="F4732">
            <v>17.239999999999998</v>
          </cell>
        </row>
        <row r="4733">
          <cell r="A4733" t="str">
            <v>SINAPI 91904</v>
          </cell>
          <cell r="D4733" t="str">
            <v>CURVA 180 GRAUS PARA ELETRODUTO, PVC, ROSCÁVEL, DN 25 MM (3/4"), PARA CIRCUITOS TERMINAIS, INSTALADA EM LAJE - FORNECIMENTO E INSTALAÇÃO. AF_03/2023</v>
          </cell>
          <cell r="E4733" t="str">
            <v>UN</v>
          </cell>
          <cell r="F4733">
            <v>14.79</v>
          </cell>
        </row>
        <row r="4734">
          <cell r="A4734" t="str">
            <v>SINAPI 91916</v>
          </cell>
          <cell r="D4734" t="str">
            <v>CURVA 180 GRAUS PARA ELETRODUTO, PVC, ROSCÁVEL, DN 25 MM (3/4"), PARA CIRCUITOS TERMINAIS, INSTALADA EM PAREDE - FORNECIMENTO E INSTALAÇÃO. AF_03/2023</v>
          </cell>
          <cell r="E4734" t="str">
            <v>UN</v>
          </cell>
          <cell r="F4734">
            <v>22.22</v>
          </cell>
        </row>
        <row r="4735">
          <cell r="A4735" t="str">
            <v>SINAPI 91895</v>
          </cell>
          <cell r="D4735" t="str">
            <v>CURVA 180 GRAUS PARA ELETRODUTO, PVC, ROSCÁVEL, DN 32 MM (1"), PARA CIRCUITOS TERMINAIS, INSTALADA EM FORRO - FORNECIMENTO E INSTALAÇÃO. AF_03/2023</v>
          </cell>
          <cell r="E4735" t="str">
            <v>UN</v>
          </cell>
          <cell r="F4735">
            <v>20.91</v>
          </cell>
        </row>
        <row r="4736">
          <cell r="A4736" t="str">
            <v>SINAPI 91907</v>
          </cell>
          <cell r="D4736" t="str">
            <v>CURVA 180 GRAUS PARA ELETRODUTO, PVC, ROSCÁVEL, DN 32 MM (1"), PARA CIRCUITOS TERMINAIS, INSTALADA EM LAJE - FORNECIMENTO E INSTALAÇÃO. AF_03/2023</v>
          </cell>
          <cell r="E4736" t="str">
            <v>UN</v>
          </cell>
          <cell r="F4736">
            <v>18.45</v>
          </cell>
        </row>
        <row r="4737">
          <cell r="A4737" t="str">
            <v>SINAPI 91919</v>
          </cell>
          <cell r="D4737" t="str">
            <v>CURVA 180 GRAUS PARA ELETRODUTO, PVC, ROSCÁVEL, DN 32 MM (1"), PARA CIRCUITOS TERMINAIS, INSTALADA EM PAREDE - FORNECIMENTO E INSTALAÇÃO. AF_03/2023</v>
          </cell>
          <cell r="E4737" t="str">
            <v>UN</v>
          </cell>
          <cell r="F4737">
            <v>25.83</v>
          </cell>
        </row>
        <row r="4738">
          <cell r="A4738" t="str">
            <v>SINAPI 91898</v>
          </cell>
          <cell r="D4738" t="str">
            <v>CURVA 180 GRAUS PARA ELETRODUTO, PVC, ROSCÁVEL, DN 40 MM (1 1/4"), PARA CIRCUITOS TERMINAIS, INSTALADA EM FORRO - FORNECIMENTO E INSTALAÇÃO. AF_03/2023</v>
          </cell>
          <cell r="E4738" t="str">
            <v>UN</v>
          </cell>
          <cell r="F4738">
            <v>23.86</v>
          </cell>
        </row>
        <row r="4739">
          <cell r="A4739" t="str">
            <v>SINAPI 91910</v>
          </cell>
          <cell r="D4739" t="str">
            <v>CURVA 180 GRAUS PARA ELETRODUTO, PVC, ROSCÁVEL, DN 40 MM (1 1/4"), PARA CIRCUITOS TERMINAIS, INSTALADA EM LAJE - FORNECIMENTO E INSTALAÇÃO. AF_03/2023</v>
          </cell>
          <cell r="E4739" t="str">
            <v>UN</v>
          </cell>
          <cell r="F4739">
            <v>21.45</v>
          </cell>
        </row>
        <row r="4740">
          <cell r="A4740" t="str">
            <v>SINAPI 91922</v>
          </cell>
          <cell r="D4740" t="str">
            <v>CURVA 180 GRAUS PARA ELETRODUTO, PVC, ROSCÁVEL, DN 40 MM (1 1/4"), PARA CIRCUITOS TERMINAIS, INSTALADA EM PAREDE - FORNECIMENTO E INSTALAÇÃO. AF_03/2023</v>
          </cell>
          <cell r="E4740" t="str">
            <v>UN</v>
          </cell>
          <cell r="F4740">
            <v>28.71</v>
          </cell>
        </row>
        <row r="4741">
          <cell r="A4741" t="str">
            <v>SINAPI 91887</v>
          </cell>
          <cell r="D4741" t="str">
            <v>CURVA 90 GRAUS PARA ELETRODUTO, PVC, ROSCÁVEL, DN 20 MM (1/2"), PARA CIRCUITOS TERMINAIS, INSTALADA EM FORRO - FORNECIMENTO E INSTALAÇÃO. AF_03/2023</v>
          </cell>
          <cell r="E4741" t="str">
            <v>UN</v>
          </cell>
          <cell r="F4741">
            <v>13.46</v>
          </cell>
        </row>
        <row r="4742">
          <cell r="A4742" t="str">
            <v>SINAPI 91899</v>
          </cell>
          <cell r="D4742" t="str">
            <v>CURVA 90 GRAUS PARA ELETRODUTO, PVC, ROSCÁVEL, DN 20 MM (1/2"), PARA CIRCUITOS TERMINAIS, INSTALADA EM LAJE - FORNECIMENTO E INSTALAÇÃO. AF_03/2023</v>
          </cell>
          <cell r="E4742" t="str">
            <v>UN</v>
          </cell>
          <cell r="F4742">
            <v>11</v>
          </cell>
        </row>
        <row r="4743">
          <cell r="A4743" t="str">
            <v>SINAPI 91911</v>
          </cell>
          <cell r="D4743" t="str">
            <v>CURVA 90 GRAUS PARA ELETRODUTO, PVC, ROSCÁVEL, DN 20 MM (1/2"), PARA CIRCUITOS TERMINAIS, INSTALADA EM PAREDE - FORNECIMENTO E INSTALAÇÃO. AF_03/2023</v>
          </cell>
          <cell r="E4743" t="str">
            <v>UN</v>
          </cell>
          <cell r="F4743">
            <v>18.489999999999998</v>
          </cell>
        </row>
        <row r="4744">
          <cell r="A4744" t="str">
            <v>SINAPI 91890</v>
          </cell>
          <cell r="D4744" t="str">
            <v>CURVA 90 GRAUS PARA ELETRODUTO, PVC, ROSCÁVEL, DN 25 MM (3/4"), PARA CIRCUITOS TERMINAIS, INSTALADA EM FORRO - FORNECIMENTO E INSTALAÇÃO. AF_03/2023</v>
          </cell>
          <cell r="E4744" t="str">
            <v>UN</v>
          </cell>
          <cell r="F4744">
            <v>14.84</v>
          </cell>
        </row>
        <row r="4745">
          <cell r="A4745" t="str">
            <v>SINAPI 91902</v>
          </cell>
          <cell r="D4745" t="str">
            <v>CURVA 90 GRAUS PARA ELETRODUTO, PVC, ROSCÁVEL, DN 25 MM (3/4"), PARA CIRCUITOS TERMINAIS, INSTALADA EM LAJE - FORNECIMENTO E INSTALAÇÃO. AF_03/2023</v>
          </cell>
          <cell r="E4745" t="str">
            <v>UN</v>
          </cell>
          <cell r="F4745">
            <v>12.39</v>
          </cell>
        </row>
        <row r="4746">
          <cell r="A4746" t="str">
            <v>SINAPI 91914</v>
          </cell>
          <cell r="D4746" t="str">
            <v>CURVA 90 GRAUS PARA ELETRODUTO, PVC, ROSCÁVEL, DN 25 MM (3/4"), PARA CIRCUITOS TERMINAIS, INSTALADA EM PAREDE - FORNECIMENTO E INSTALAÇÃO. AF_03/2023</v>
          </cell>
          <cell r="E4746" t="str">
            <v>UN</v>
          </cell>
          <cell r="F4746">
            <v>19.82</v>
          </cell>
        </row>
        <row r="4747">
          <cell r="A4747" t="str">
            <v>SINAPI 91893</v>
          </cell>
          <cell r="D4747" t="str">
            <v>CURVA 90 GRAUS PARA ELETRODUTO, PVC, ROSCÁVEL, DN 32 MM (1"), PARA CIRCUITOS TERMINAIS, INSTALADA EM FORRO - FORNECIMENTO E INSTALAÇÃO. AF_03/2023</v>
          </cell>
          <cell r="E4747" t="str">
            <v>UN</v>
          </cell>
          <cell r="F4747">
            <v>18.47</v>
          </cell>
        </row>
        <row r="4748">
          <cell r="A4748" t="str">
            <v>SINAPI 91905</v>
          </cell>
          <cell r="D4748" t="str">
            <v>CURVA 90 GRAUS PARA ELETRODUTO, PVC, ROSCÁVEL, DN 32 MM (1"), PARA CIRCUITOS TERMINAIS, INSTALADA EM LAJE - FORNECIMENTO E INSTALAÇÃO. AF_03/2023</v>
          </cell>
          <cell r="E4748" t="str">
            <v>UN</v>
          </cell>
          <cell r="F4748">
            <v>16.010000000000002</v>
          </cell>
        </row>
        <row r="4749">
          <cell r="A4749" t="str">
            <v>SINAPI 91917</v>
          </cell>
          <cell r="D4749" t="str">
            <v>CURVA 90 GRAUS PARA ELETRODUTO, PVC, ROSCÁVEL, DN 32 MM (1"), PARA CIRCUITOS TERMINAIS, INSTALADA EM PAREDE - FORNECIMENTO E INSTALAÇÃO. AF_03/2023</v>
          </cell>
          <cell r="E4749" t="str">
            <v>UN</v>
          </cell>
          <cell r="F4749">
            <v>23.39</v>
          </cell>
        </row>
        <row r="4750">
          <cell r="A4750" t="str">
            <v>SINAPI 91896</v>
          </cell>
          <cell r="D4750" t="str">
            <v>CURVA 90 GRAUS PARA ELETRODUTO, PVC, ROSCÁVEL, DN 40 MM (1 1/4"), PARA CIRCUITOS TERMINAIS, INSTALADA EM FORRO - FORNECIMENTO E INSTALAÇÃO. AF_03/2023</v>
          </cell>
          <cell r="E4750" t="str">
            <v>UN</v>
          </cell>
          <cell r="F4750">
            <v>21.25</v>
          </cell>
        </row>
        <row r="4751">
          <cell r="A4751" t="str">
            <v>SINAPI 91908</v>
          </cell>
          <cell r="D4751" t="str">
            <v>CURVA 90 GRAUS PARA ELETRODUTO, PVC, ROSCÁVEL, DN 40 MM (1 1/4"), PARA CIRCUITOS TERMINAIS, INSTALADA EM LAJE - FORNECIMENTO E INSTALAÇÃO. AF_03/2023</v>
          </cell>
          <cell r="E4751" t="str">
            <v>UN</v>
          </cell>
          <cell r="F4751">
            <v>18.84</v>
          </cell>
        </row>
        <row r="4752">
          <cell r="A4752" t="str">
            <v>SINAPI 91920</v>
          </cell>
          <cell r="D4752" t="str">
            <v>CURVA 90 GRAUS PARA ELETRODUTO, PVC, ROSCÁVEL, DN 40 MM (1 1/4"), PARA CIRCUITOS TERMINAIS, INSTALADA EM PAREDE - FORNECIMENTO E INSTALAÇÃO. AF_03/2023</v>
          </cell>
          <cell r="E4752" t="str">
            <v>UN</v>
          </cell>
          <cell r="F4752">
            <v>26.1</v>
          </cell>
        </row>
        <row r="4753">
          <cell r="A4753" t="str">
            <v>SINAPI 91983</v>
          </cell>
          <cell r="D4753" t="str">
            <v>DIMMER ROTATIVO (1 MÓDULO), 220V/600W, INCLUINDO SUPORTE E PLACA - FORNECIMENTO E INSTALAÇÃO. AF_03/2023</v>
          </cell>
          <cell r="E4753" t="str">
            <v>UN</v>
          </cell>
          <cell r="F4753">
            <v>94.93</v>
          </cell>
        </row>
        <row r="4754">
          <cell r="A4754" t="str">
            <v>SINAPI 91982</v>
          </cell>
          <cell r="D4754" t="str">
            <v>DIMMER ROTATIVO (1 MÓDULO), 220V/600W, SEM SUPORTE E SEM PLACA - FORNECIMENTO E INSTALAÇÃO. AF_03/2023</v>
          </cell>
          <cell r="E4754" t="str">
            <v>UN</v>
          </cell>
          <cell r="F4754">
            <v>83.7</v>
          </cell>
        </row>
        <row r="4755">
          <cell r="A4755" t="str">
            <v>SINAPI 91833</v>
          </cell>
          <cell r="D4755" t="str">
            <v>ELETRODUTO FLEXÍVEL CORRUGADO REFORÇADO, PVC, DN 20 MM (1/2"), PARA CIRCUITOS TERMINAIS, INSTALADO EM FORRO - FORNECIMENTO E INSTALAÇÃO. AF_03/2023</v>
          </cell>
          <cell r="E4755" t="str">
            <v>M</v>
          </cell>
          <cell r="F4755">
            <v>18.04</v>
          </cell>
        </row>
        <row r="4756">
          <cell r="A4756" t="str">
            <v>SINAPI 91843</v>
          </cell>
          <cell r="D4756" t="str">
            <v>ELETRODUTO FLEXÍVEL CORRUGADO REFORÇADO, PVC, DN 20 MM (1/2"), PARA CIRCUITOS TERMINAIS, INSTALADO EM LAJE - FORNECIMENTO E INSTALAÇÃO. AF_03/2023</v>
          </cell>
          <cell r="E4756" t="str">
            <v>M</v>
          </cell>
          <cell r="F4756">
            <v>6.8</v>
          </cell>
        </row>
        <row r="4757">
          <cell r="A4757" t="str">
            <v>SINAPI 91853</v>
          </cell>
          <cell r="D4757" t="str">
            <v>ELETRODUTO FLEXÍVEL CORRUGADO REFORÇADO, PVC, DN 20 MM (1/2"), PARA CIRCUITOS TERMINAIS, INSTALADO EM PAREDE - FORNECIMENTO E INSTALAÇÃO. AF_03/2023</v>
          </cell>
          <cell r="E4757" t="str">
            <v>M</v>
          </cell>
          <cell r="F4757">
            <v>10.050000000000001</v>
          </cell>
        </row>
        <row r="4758">
          <cell r="A4758" t="str">
            <v>SINAPI 91835</v>
          </cell>
          <cell r="D4758" t="str">
            <v>ELETRODUTO FLEXÍVEL CORRUGADO REFORÇADO, PVC, DN 25 MM (3/4"), PARA CIRCUITOS TERMINAIS, INSTALADO EM FORRO - FORNECIMENTO E INSTALAÇÃO. AF_03/2023</v>
          </cell>
          <cell r="E4758" t="str">
            <v>M</v>
          </cell>
          <cell r="F4758">
            <v>19.84</v>
          </cell>
        </row>
        <row r="4759">
          <cell r="A4759" t="str">
            <v>SINAPI 91845</v>
          </cell>
          <cell r="D4759" t="str">
            <v>ELETRODUTO FLEXÍVEL CORRUGADO REFORÇADO, PVC, DN 25 MM (3/4"), PARA CIRCUITOS TERMINAIS, INSTALADO EM LAJE - FORNECIMENTO E INSTALAÇÃO. AF_03/2023</v>
          </cell>
          <cell r="E4759" t="str">
            <v>M</v>
          </cell>
          <cell r="F4759">
            <v>8.5500000000000007</v>
          </cell>
        </row>
        <row r="4760">
          <cell r="A4760" t="str">
            <v>SINAPI 91855</v>
          </cell>
          <cell r="D4760" t="str">
            <v>ELETRODUTO FLEXÍVEL CORRUGADO REFORÇADO, PVC, DN 25 MM (3/4"), PARA CIRCUITOS TERMINAIS, INSTALADO EM PAREDE - FORNECIMENTO E INSTALAÇÃO. AF_03/2023</v>
          </cell>
          <cell r="E4760" t="str">
            <v>M</v>
          </cell>
          <cell r="F4760">
            <v>11.7</v>
          </cell>
        </row>
        <row r="4761">
          <cell r="A4761" t="str">
            <v>SINAPI 91837</v>
          </cell>
          <cell r="D4761" t="str">
            <v>ELETRODUTO FLEXÍVEL CORRUGADO REFORÇADO, PVC, DN 32 MM (1"), PARA CIRCUITOS TERMINAIS, INSTALADO EM FORRO - FORNECIMENTO E INSTALAÇÃO. AF_03/2023</v>
          </cell>
          <cell r="E4761" t="str">
            <v>M</v>
          </cell>
          <cell r="F4761">
            <v>24.86</v>
          </cell>
        </row>
        <row r="4762">
          <cell r="A4762" t="str">
            <v>SINAPI 91847</v>
          </cell>
          <cell r="D4762" t="str">
            <v>ELETRODUTO FLEXÍVEL CORRUGADO REFORÇADO, PVC, DN 32 MM (1"), PARA CIRCUITOS TERMINAIS, INSTALADO EM LAJE - FORNECIMENTO E INSTALAÇÃO. AF_03/2023</v>
          </cell>
          <cell r="E4762" t="str">
            <v>M</v>
          </cell>
          <cell r="F4762">
            <v>13.64</v>
          </cell>
        </row>
        <row r="4763">
          <cell r="A4763" t="str">
            <v>SINAPI 91857</v>
          </cell>
          <cell r="D4763" t="str">
            <v>ELETRODUTO FLEXÍVEL CORRUGADO REFORÇADO, PVC, DN 32 MM (1"), PARA CIRCUITOS TERMINAIS, INSTALADO EM PAREDE - FORNECIMENTO E INSTALAÇÃO. AF_03/2023</v>
          </cell>
          <cell r="E4763" t="str">
            <v>M</v>
          </cell>
          <cell r="F4763">
            <v>16.45</v>
          </cell>
        </row>
        <row r="4764">
          <cell r="A4764" t="str">
            <v>SINAPI 91838</v>
          </cell>
          <cell r="D4764" t="str">
            <v>ELETRODUTO FLEXÍVEL CORRUGADO, PEAD, DN 32 MM (1"), PARA CIRCUITOS TERMINAIS, INSTALADO EM FORRO - FORNECIMENTO E INSTALAÇÃO. AF_03/2023</v>
          </cell>
          <cell r="E4764" t="str">
            <v>M</v>
          </cell>
          <cell r="F4764">
            <v>0</v>
          </cell>
        </row>
        <row r="4765">
          <cell r="A4765" t="str">
            <v>SINAPI 91848</v>
          </cell>
          <cell r="D4765" t="str">
            <v>ELETRODUTO FLEXÍVEL CORRUGADO, PEAD, DN 32 MM (1"), PARA CIRCUITOS TERMINAIS, INSTALADO EM LAJE - FORNECIMENTO E INSTALAÇÃO. AF_03/2023</v>
          </cell>
          <cell r="E4765" t="str">
            <v>M</v>
          </cell>
          <cell r="F4765">
            <v>0</v>
          </cell>
        </row>
        <row r="4766">
          <cell r="A4766" t="str">
            <v>SINAPI 91858</v>
          </cell>
          <cell r="D4766" t="str">
            <v>ELETRODUTO FLEXÍVEL CORRUGADO, PEAD, DN 32 MM (1"), PARA CIRCUITOS TERMINAIS, INSTALADO EM PAREDE - FORNECIMENTO E INSTALAÇÃO. AF_03/2023</v>
          </cell>
          <cell r="E4766" t="str">
            <v>M</v>
          </cell>
          <cell r="F4766">
            <v>0</v>
          </cell>
        </row>
        <row r="4767">
          <cell r="A4767" t="str">
            <v>SINAPI 91840</v>
          </cell>
          <cell r="D4767" t="str">
            <v>ELETRODUTO FLEXÍVEL CORRUGADO, PEAD, DN 40 MM (1 1/4"), PARA CIRCUITOS TERMINAIS, INSTALADO EM FORRO - FORNECIMENTO E INSTALAÇÃO. AF_03/2023</v>
          </cell>
          <cell r="E4767" t="str">
            <v>M</v>
          </cell>
          <cell r="F4767">
            <v>20.36</v>
          </cell>
        </row>
        <row r="4768">
          <cell r="A4768" t="str">
            <v>SINAPI 91850</v>
          </cell>
          <cell r="D4768" t="str">
            <v>ELETRODUTO FLEXÍVEL CORRUGADO, PEAD, DN 40 MM (1 1/4"), PARA CIRCUITOS TERMINAIS, INSTALADO EM LAJE - FORNECIMENTO E INSTALAÇÃO. AF_03/2023</v>
          </cell>
          <cell r="E4768" t="str">
            <v>M</v>
          </cell>
          <cell r="F4768">
            <v>9.09</v>
          </cell>
        </row>
        <row r="4769">
          <cell r="A4769" t="str">
            <v>SINAPI 91860</v>
          </cell>
          <cell r="D4769" t="str">
            <v>ELETRODUTO FLEXÍVEL CORRUGADO, PEAD, DN 40 MM (1 1/4"), PARA CIRCUITOS TERMINAIS, INSTALADO EM PAREDE - FORNECIMENTO E INSTALAÇÃO. AF_03/2023</v>
          </cell>
          <cell r="E4769" t="str">
            <v>M</v>
          </cell>
          <cell r="F4769">
            <v>12.32</v>
          </cell>
        </row>
        <row r="4770">
          <cell r="A4770" t="str">
            <v>SINAPI 91831</v>
          </cell>
          <cell r="D4770" t="str">
            <v>ELETRODUTO FLEXÍVEL CORRUGADO, PVC, DN 20 MM (1/2"), PARA CIRCUITOS TERMINAIS, INSTALADO EM FORRO - FORNECIMENTO E INSTALAÇÃO. AF_03/2023</v>
          </cell>
          <cell r="E4770" t="str">
            <v>M</v>
          </cell>
          <cell r="F4770">
            <v>17.43</v>
          </cell>
        </row>
        <row r="4771">
          <cell r="A4771" t="str">
            <v>SINAPI 91852</v>
          </cell>
          <cell r="D4771" t="str">
            <v>ELETRODUTO FLEXÍVEL CORRUGADO, PVC, DN 20 MM (1/2"), PARA CIRCUITOS TERMINAIS, INSTALADO EM PAREDE - FORNECIMENTO E INSTALAÇÃO. AF_03/2023</v>
          </cell>
          <cell r="E4771" t="str">
            <v>M</v>
          </cell>
          <cell r="F4771">
            <v>9.48</v>
          </cell>
        </row>
        <row r="4772">
          <cell r="A4772" t="str">
            <v>SINAPI 91834</v>
          </cell>
          <cell r="D4772" t="str">
            <v>ELETRODUTO FLEXÍVEL CORRUGADO, PVC, DN 25 MM (3/4"), PARA CIRCUITOS TERMINAIS, INSTALADO EM FORRO - FORNECIMENTO E INSTALAÇÃO. AF_03/2023</v>
          </cell>
          <cell r="E4772" t="str">
            <v>M</v>
          </cell>
          <cell r="F4772">
            <v>18.27</v>
          </cell>
        </row>
        <row r="4773">
          <cell r="A4773" t="str">
            <v>SINAPI 91854</v>
          </cell>
          <cell r="D4773" t="str">
            <v>ELETRODUTO FLEXÍVEL CORRUGADO, PVC, DN 25 MM (3/4"), PARA CIRCUITOS TERMINAIS, INSTALADO EM PAREDE - FORNECIMENTO E INSTALAÇÃO. AF_03/2023</v>
          </cell>
          <cell r="E4773" t="str">
            <v>M</v>
          </cell>
          <cell r="F4773">
            <v>10.24</v>
          </cell>
        </row>
        <row r="4774">
          <cell r="A4774" t="str">
            <v>SINAPI 91836</v>
          </cell>
          <cell r="D4774" t="str">
            <v>ELETRODUTO FLEXÍVEL CORRUGADO, PVC, DN 32 MM (1"), PARA CIRCUITOS TERMINAIS, INSTALADO EM FORRO - FORNECIMENTO E INSTALAÇÃO. AF_03/2023</v>
          </cell>
          <cell r="E4774" t="str">
            <v>M</v>
          </cell>
          <cell r="F4774">
            <v>21.18</v>
          </cell>
        </row>
        <row r="4775">
          <cell r="A4775" t="str">
            <v>SINAPI 91856</v>
          </cell>
          <cell r="D4775" t="str">
            <v>ELETRODUTO FLEXÍVEL CORRUGADO, PVC, DN 32 MM (1"), PARA CIRCUITOS TERMINAIS, INSTALADO EM PAREDE - FORNECIMENTO E INSTALAÇÃO. AF_03/2023</v>
          </cell>
          <cell r="E4775" t="str">
            <v>M</v>
          </cell>
          <cell r="F4775">
            <v>13.05</v>
          </cell>
        </row>
        <row r="4776">
          <cell r="A4776" t="str">
            <v>SINAPI 91839</v>
          </cell>
          <cell r="D4776" t="str">
            <v>ELETRODUTO FLEXÍVEL LISO, PEAD, DN 32 MM (1"), PARA CIRCUITOS TERMINAIS, INSTALADO EM FORRO - FORNECIMENTO E INSTALAÇÃO. AF_03/2023</v>
          </cell>
          <cell r="E4776" t="str">
            <v>M</v>
          </cell>
          <cell r="F4776">
            <v>18.23</v>
          </cell>
        </row>
        <row r="4777">
          <cell r="A4777" t="str">
            <v>SINAPI 91849</v>
          </cell>
          <cell r="D4777" t="str">
            <v>ELETRODUTO FLEXÍVEL LISO, PEAD, DN 32 MM (1"), PARA CIRCUITOS TERMINAIS, INSTALADO EM LAJE - FORNECIMENTO E INSTALAÇÃO. AF_03/2023</v>
          </cell>
          <cell r="E4777" t="str">
            <v>M</v>
          </cell>
          <cell r="F4777">
            <v>7.01</v>
          </cell>
        </row>
        <row r="4778">
          <cell r="A4778" t="str">
            <v>SINAPI 91859</v>
          </cell>
          <cell r="D4778" t="str">
            <v>ELETRODUTO FLEXÍVEL LISO, PEAD, DN 32 MM (1"), PARA CIRCUITOS TERMINAIS, INSTALADO EM PAREDE - FORNECIMENTO E INSTALAÇÃO. AF_03/2023</v>
          </cell>
          <cell r="E4778" t="str">
            <v>M</v>
          </cell>
          <cell r="F4778">
            <v>10.33</v>
          </cell>
        </row>
        <row r="4779">
          <cell r="A4779" t="str">
            <v>SINAPI 91841</v>
          </cell>
          <cell r="D4779" t="str">
            <v>ELETRODUTO FLEXÍVEL LISO, PEAD, DN 40 MM (1 1/4"), PARA CIRCUITOS TERMINAIS, INSTALADO EM FORRO - FORNECIMENTO E INSTALAÇÃO. AF_03/2023</v>
          </cell>
          <cell r="E4779" t="str">
            <v>M</v>
          </cell>
          <cell r="F4779">
            <v>19.850000000000001</v>
          </cell>
        </row>
        <row r="4780">
          <cell r="A4780" t="str">
            <v>SINAPI 91851</v>
          </cell>
          <cell r="D4780" t="str">
            <v>ELETRODUTO FLEXÍVEL LISO, PEAD, DN 40 MM (1 1/4"), PARA CIRCUITOS TERMINAIS, INSTALADO EM LAJE - FORNECIMENTO E INSTALAÇÃO. AF_03/2023</v>
          </cell>
          <cell r="E4780" t="str">
            <v>M</v>
          </cell>
          <cell r="F4780">
            <v>8.58</v>
          </cell>
        </row>
        <row r="4781">
          <cell r="A4781" t="str">
            <v>SINAPI 91861</v>
          </cell>
          <cell r="D4781" t="str">
            <v>ELETRODUTO FLEXÍVEL LISO, PEAD, DN 40 MM (1 1/4"), PARA CIRCUITOS TERMINAIS, INSTALADO EM PAREDE - FORNECIMENTO E INSTALAÇÃO. AF_03/2023</v>
          </cell>
          <cell r="E4781" t="str">
            <v>M</v>
          </cell>
          <cell r="F4781">
            <v>11.85</v>
          </cell>
        </row>
        <row r="4782">
          <cell r="A4782" t="str">
            <v>SINAPI 91862</v>
          </cell>
          <cell r="D4782" t="str">
            <v>ELETRODUTO RÍGIDO ROSCÁVEL, PVC, DN 20 MM (1/2"), PARA CIRCUITOS TERMINAIS, INSTALADO EM FORRO - FORNECIMENTO E INSTALAÇÃO. AF_03/2023</v>
          </cell>
          <cell r="E4782" t="str">
            <v>M</v>
          </cell>
          <cell r="F4782">
            <v>10.09</v>
          </cell>
        </row>
        <row r="4783">
          <cell r="A4783" t="str">
            <v>SINAPI 91866</v>
          </cell>
          <cell r="D4783" t="str">
            <v>ELETRODUTO RÍGIDO ROSCÁVEL, PVC, DN 20 MM (1/2"), PARA CIRCUITOS TERMINAIS, INSTALADO EM LAJE - FORNECIMENTO E INSTALAÇÃO. AF_03/2023</v>
          </cell>
          <cell r="E4783" t="str">
            <v>M</v>
          </cell>
          <cell r="F4783">
            <v>8.73</v>
          </cell>
        </row>
        <row r="4784">
          <cell r="A4784" t="str">
            <v>SINAPI 91870</v>
          </cell>
          <cell r="D4784" t="str">
            <v>ELETRODUTO RÍGIDO ROSCÁVEL, PVC, DN 20 MM (1/2"), PARA CIRCUITOS TERMINAIS, INSTALADO EM PAREDE - FORNECIMENTO E INSTALAÇÃO. AF_03/2023</v>
          </cell>
          <cell r="E4784" t="str">
            <v>M</v>
          </cell>
          <cell r="F4784">
            <v>13.33</v>
          </cell>
        </row>
        <row r="4785">
          <cell r="A4785" t="str">
            <v>SINAPI 91863</v>
          </cell>
          <cell r="D4785" t="str">
            <v>ELETRODUTO RÍGIDO ROSCÁVEL, PVC, DN 25 MM (3/4"), PARA CIRCUITOS TERMINAIS, INSTALADO EM FORRO - FORNECIMENTO E INSTALAÇÃO. AF_03/2023</v>
          </cell>
          <cell r="E4785" t="str">
            <v>M</v>
          </cell>
          <cell r="F4785">
            <v>11.9</v>
          </cell>
        </row>
        <row r="4786">
          <cell r="A4786" t="str">
            <v>SINAPI 91867</v>
          </cell>
          <cell r="D4786" t="str">
            <v>ELETRODUTO RÍGIDO ROSCÁVEL, PVC, DN 25 MM (3/4"), PARA CIRCUITOS TERMINAIS, INSTALADO EM LAJE - FORNECIMENTO E INSTALAÇÃO. AF_03/2023</v>
          </cell>
          <cell r="E4786" t="str">
            <v>M</v>
          </cell>
          <cell r="F4786">
            <v>10.54</v>
          </cell>
        </row>
        <row r="4787">
          <cell r="A4787" t="str">
            <v>SINAPI 91871</v>
          </cell>
          <cell r="D4787" t="str">
            <v>ELETRODUTO RÍGIDO ROSCÁVEL, PVC, DN 25 MM (3/4"), PARA CIRCUITOS TERMINAIS, INSTALADO EM PAREDE - FORNECIMENTO E INSTALAÇÃO. AF_03/2023</v>
          </cell>
          <cell r="E4787" t="str">
            <v>M</v>
          </cell>
          <cell r="F4787">
            <v>15.14</v>
          </cell>
        </row>
        <row r="4788">
          <cell r="A4788" t="str">
            <v>SINAPI 91864</v>
          </cell>
          <cell r="D4788" t="str">
            <v>ELETRODUTO RÍGIDO ROSCÁVEL, PVC, DN 32 MM (1"), PARA CIRCUITOS TERMINAIS, INSTALADO EM FORRO - FORNECIMENTO E INSTALAÇÃO. AF_03/2023</v>
          </cell>
          <cell r="E4788" t="str">
            <v>M</v>
          </cell>
          <cell r="F4788">
            <v>16</v>
          </cell>
        </row>
        <row r="4789">
          <cell r="A4789" t="str">
            <v>SINAPI 91868</v>
          </cell>
          <cell r="D4789" t="str">
            <v>ELETRODUTO RÍGIDO ROSCÁVEL, PVC, DN 32 MM (1"), PARA CIRCUITOS TERMINAIS, INSTALADO EM LAJE - FORNECIMENTO E INSTALAÇÃO. AF_03/2023</v>
          </cell>
          <cell r="E4789" t="str">
            <v>M</v>
          </cell>
          <cell r="F4789">
            <v>14.64</v>
          </cell>
        </row>
        <row r="4790">
          <cell r="A4790" t="str">
            <v>SINAPI 91872</v>
          </cell>
          <cell r="D4790" t="str">
            <v>ELETRODUTO RÍGIDO ROSCÁVEL, PVC, DN 32 MM (1"), PARA CIRCUITOS TERMINAIS, INSTALADO EM PAREDE - FORNECIMENTO E INSTALAÇÃO. AF_03/2023</v>
          </cell>
          <cell r="E4790" t="str">
            <v>M</v>
          </cell>
          <cell r="F4790">
            <v>19.23</v>
          </cell>
        </row>
        <row r="4791">
          <cell r="A4791" t="str">
            <v>SINAPI 91865</v>
          </cell>
          <cell r="D4791" t="str">
            <v>ELETRODUTO RÍGIDO ROSCÁVEL, PVC, DN 40 MM (1 1/4"), PARA CIRCUITOS TERMINAIS, INSTALADO EM FORRO - FORNECIMENTO E INSTALAÇÃO. AF_03/2023</v>
          </cell>
          <cell r="E4791" t="str">
            <v>M</v>
          </cell>
          <cell r="F4791">
            <v>20.02</v>
          </cell>
        </row>
        <row r="4792">
          <cell r="A4792" t="str">
            <v>SINAPI 91869</v>
          </cell>
          <cell r="D4792" t="str">
            <v>ELETRODUTO RÍGIDO ROSCÁVEL, PVC, DN 40 MM (1 1/4"), PARA CIRCUITOS TERMINAIS, INSTALADO EM LAJE - FORNECIMENTO E INSTALAÇÃO. AF_03/2023</v>
          </cell>
          <cell r="E4792" t="str">
            <v>M</v>
          </cell>
          <cell r="F4792">
            <v>18.600000000000001</v>
          </cell>
        </row>
        <row r="4793">
          <cell r="A4793" t="str">
            <v>SINAPI 91873</v>
          </cell>
          <cell r="D4793" t="str">
            <v>ELETRODUTO RÍGIDO ROSCÁVEL, PVC, DN 40 MM (1 1/4"), PARA CIRCUITOS TERMINAIS, INSTALADO EM PAREDE - FORNECIMENTO E INSTALAÇÃO. AF_03/2023</v>
          </cell>
          <cell r="E4793" t="str">
            <v>M</v>
          </cell>
          <cell r="F4793">
            <v>23.2</v>
          </cell>
        </row>
        <row r="4794">
          <cell r="A4794" t="str">
            <v>SINAPI 91981</v>
          </cell>
          <cell r="D4794" t="str">
            <v>INTERRUPTOR BIPOLAR (1 MÓDULO), 10A/250V, INCLUINDO SUPORTE E PLACA - FORNECIMENTO E INSTALAÇÃO. AF_03/2023</v>
          </cell>
          <cell r="E4794" t="str">
            <v>UN</v>
          </cell>
          <cell r="F4794">
            <v>50.14</v>
          </cell>
        </row>
        <row r="4795">
          <cell r="A4795" t="str">
            <v>SINAPI 91980</v>
          </cell>
          <cell r="D4795" t="str">
            <v>INTERRUPTOR BIPOLAR (1 MÓDULO), 10A/250V, SEM SUPORTE E SEM PLACA - FORNECIMENTO E INSTALAÇÃO. AF_03/2023</v>
          </cell>
          <cell r="E4795" t="str">
            <v>UN</v>
          </cell>
          <cell r="F4795">
            <v>38.909999999999997</v>
          </cell>
        </row>
        <row r="4796">
          <cell r="A4796" t="str">
            <v>SINAPI 91979</v>
          </cell>
          <cell r="D4796" t="str">
            <v>INTERRUPTOR INTERMEDIÁRIO (1 MÓDULO), 10A/250V, INCLUINDO SUPORTE E PLACA - FORNECIMENTO E INSTALAÇÃO. AF_03/2023</v>
          </cell>
          <cell r="E4796" t="str">
            <v>UN</v>
          </cell>
          <cell r="F4796">
            <v>51.25</v>
          </cell>
        </row>
        <row r="4797">
          <cell r="A4797" t="str">
            <v>SINAPI 91978</v>
          </cell>
          <cell r="D4797" t="str">
            <v>INTERRUPTOR INTERMEDIÁRIO (1 MÓDULO), 10A/250V, SEM SUPORTE E SEM PLACA - FORNECIMENTO E INSTALAÇÃO. AF_03/2023</v>
          </cell>
          <cell r="E4797" t="str">
            <v>UN</v>
          </cell>
          <cell r="F4797">
            <v>40.020000000000003</v>
          </cell>
        </row>
        <row r="4798">
          <cell r="A4798" t="str">
            <v>SINAPI 92029</v>
          </cell>
          <cell r="D4798" t="str">
            <v>INTERRUPTOR PARALELO (1 MÓDULO) COM 1 TOMADA DE EMBUTIR 2P+T 10 A, INCLUINDO SUPORTE E PLACA - FORNECIMENTO E INSTALAÇÃO. AF_03/2023</v>
          </cell>
          <cell r="E4798" t="str">
            <v>UN</v>
          </cell>
          <cell r="F4798">
            <v>58.67</v>
          </cell>
        </row>
        <row r="4799">
          <cell r="A4799" t="str">
            <v>SINAPI 92028</v>
          </cell>
          <cell r="D4799" t="str">
            <v>INTERRUPTOR PARALELO (1 MÓDULO) COM 1 TOMADA DE EMBUTIR 2P+T 10 A, SEM SUPORTE E SEM PLACA - FORNECIMENTO E INSTALAÇÃO. AF_03/2023</v>
          </cell>
          <cell r="E4799" t="str">
            <v>UN</v>
          </cell>
          <cell r="F4799">
            <v>47.44</v>
          </cell>
        </row>
        <row r="4800">
          <cell r="A4800" t="str">
            <v>SINAPI 92031</v>
          </cell>
          <cell r="D4800" t="str">
            <v>INTERRUPTOR PARALELO (1 MÓDULO) COM 2 TOMADAS DE EMBUTIR 2P+T 10 A, INCLUINDO SUPORTE E PLACA - FORNECIMENTO E INSTALAÇÃO. AF_03/2023</v>
          </cell>
          <cell r="E4800" t="str">
            <v>UN</v>
          </cell>
          <cell r="F4800">
            <v>80.08</v>
          </cell>
        </row>
        <row r="4801">
          <cell r="A4801" t="str">
            <v>SINAPI 92030</v>
          </cell>
          <cell r="D4801" t="str">
            <v>INTERRUPTOR PARALELO (1 MÓDULO) COM 2 TOMADAS DE EMBUTIR 2P+T 10 A, SEM SUPORTE E SEM PLACA - FORNECIMENTO E INSTALAÇÃO. AF_03/2023</v>
          </cell>
          <cell r="E4801" t="str">
            <v>UN</v>
          </cell>
          <cell r="F4801">
            <v>68.849999999999994</v>
          </cell>
        </row>
        <row r="4802">
          <cell r="A4802" t="str">
            <v>SINAPI 91955</v>
          </cell>
          <cell r="D4802" t="str">
            <v>INTERRUPTOR PARALELO (1 MÓDULO), 10A/250V, INCLUINDO SUPORTE E PLACA - FORNECIMENTO E INSTALAÇÃO. AF_03/2023</v>
          </cell>
          <cell r="E4802" t="str">
            <v>UN</v>
          </cell>
          <cell r="F4802">
            <v>37.200000000000003</v>
          </cell>
        </row>
        <row r="4803">
          <cell r="A4803" t="str">
            <v>SINAPI 91954</v>
          </cell>
          <cell r="D4803" t="str">
            <v>INTERRUPTOR PARALELO (1 MÓDULO), 10A/250V, SEM SUPORTE E SEM PLACA - FORNECIMENTO E INSTALAÇÃO. AF_03/2023</v>
          </cell>
          <cell r="E4803" t="str">
            <v>UN</v>
          </cell>
          <cell r="F4803">
            <v>25.97</v>
          </cell>
        </row>
        <row r="4804">
          <cell r="A4804" t="str">
            <v>SINAPI 92033</v>
          </cell>
          <cell r="D4804" t="str">
            <v>INTERRUPTOR PARALELO (2 MÓDULOS) COM 1 TOMADA DE EMBUTIR 2P+T 10 A, INCLUINDO SUPORTE E PLACA - FORNECIMENTO E INSTALAÇÃO. AF_03/2023</v>
          </cell>
          <cell r="E4804" t="str">
            <v>UN</v>
          </cell>
          <cell r="F4804">
            <v>81.13</v>
          </cell>
        </row>
        <row r="4805">
          <cell r="A4805" t="str">
            <v>SINAPI 92032</v>
          </cell>
          <cell r="D4805" t="str">
            <v>INTERRUPTOR PARALELO (2 MÓDULOS) COM 1 TOMADA DE EMBUTIR 2P+T 10 A, SEM SUPORTE E SEM PLACA - FORNECIMENTO E INSTALAÇÃO. AF_03/2023</v>
          </cell>
          <cell r="E4805" t="str">
            <v>UN</v>
          </cell>
          <cell r="F4805">
            <v>69.900000000000006</v>
          </cell>
        </row>
        <row r="4806">
          <cell r="A4806" t="str">
            <v>SINAPI 91961</v>
          </cell>
          <cell r="D4806" t="str">
            <v>INTERRUPTOR PARALELO (2 MÓDULOS), 10A/250V, INCLUINDO SUPORTE E PLACA - FORNECIMENTO E INSTALAÇÃO. AF_03/2023</v>
          </cell>
          <cell r="E4806" t="str">
            <v>UN</v>
          </cell>
          <cell r="F4806">
            <v>59.72</v>
          </cell>
        </row>
        <row r="4807">
          <cell r="A4807" t="str">
            <v>SINAPI 91960</v>
          </cell>
          <cell r="D4807" t="str">
            <v>INTERRUPTOR PARALELO (2 MÓDULOS), 10A/250V, SEM SUPORTE E SEM PLACA - FORNECIMENTO E INSTALAÇÃO. AF_03/2023</v>
          </cell>
          <cell r="E4807" t="str">
            <v>UN</v>
          </cell>
          <cell r="F4807">
            <v>48.49</v>
          </cell>
        </row>
        <row r="4808">
          <cell r="A4808" t="str">
            <v>SINAPI 91969</v>
          </cell>
          <cell r="D4808" t="str">
            <v>INTERRUPTOR PARALELO (3 MÓDULOS), 10A/250V, INCLUINDO SUPORTE E PLACA - FORNECIMENTO E INSTALAÇÃO. AF_03/2023</v>
          </cell>
          <cell r="E4808" t="str">
            <v>UN</v>
          </cell>
          <cell r="F4808">
            <v>82.18</v>
          </cell>
        </row>
        <row r="4809">
          <cell r="A4809" t="str">
            <v>SINAPI 91968</v>
          </cell>
          <cell r="D4809" t="str">
            <v>INTERRUPTOR PARALELO (3 MÓDULOS), 10A/250V, SEM SUPORTE E SEM PLACA - FORNECIMENTO E INSTALAÇÃO. AF_03/2023</v>
          </cell>
          <cell r="E4809" t="str">
            <v>UN</v>
          </cell>
          <cell r="F4809">
            <v>70.95</v>
          </cell>
        </row>
        <row r="4810">
          <cell r="A4810" t="str">
            <v>SINAPI 91985</v>
          </cell>
          <cell r="D4810" t="str">
            <v>INTERRUPTOR PULSADOR CAMPAINHA (1 MÓDULO), 10A/250V, INCLUINDO SUPORTE E PLACA - FORNECIMENTO E INSTALAÇÃO. AF_03/2023</v>
          </cell>
          <cell r="E4810" t="str">
            <v>UN</v>
          </cell>
          <cell r="F4810">
            <v>29.5</v>
          </cell>
        </row>
        <row r="4811">
          <cell r="A4811" t="str">
            <v>SINAPI 91984</v>
          </cell>
          <cell r="D4811" t="str">
            <v>INTERRUPTOR PULSADOR CAMPAINHA (1 MÓDULO), 10A/250V, SEM SUPORTE E SEM PLACA - FORNECIMENTO E INSTALAÇÃO. AF_03/2023</v>
          </cell>
          <cell r="E4811" t="str">
            <v>UN</v>
          </cell>
          <cell r="F4811">
            <v>18.27</v>
          </cell>
        </row>
        <row r="4812">
          <cell r="A4812" t="str">
            <v>SINAPI 91989</v>
          </cell>
          <cell r="D4812" t="str">
            <v>INTERRUPTOR PULSADOR MINUTERIA (1 MÓDULO), 10A/250V, INCLUINDO SUPORTE E PLACA - FORNECIMENTO E INSTALAÇÃO. AF_03/2023</v>
          </cell>
          <cell r="E4812" t="str">
            <v>UN</v>
          </cell>
          <cell r="F4812">
            <v>33.25</v>
          </cell>
        </row>
        <row r="4813">
          <cell r="A4813" t="str">
            <v>SINAPI 91988</v>
          </cell>
          <cell r="D4813" t="str">
            <v>INTERRUPTOR PULSADOR MINUTERIA (1 MÓDULO), 10A/250V, SEM SUPORTE E SEM PLACA - FORNECIMENTO E INSTALAÇÃO. AF_03/2023</v>
          </cell>
          <cell r="E4813" t="str">
            <v>UN</v>
          </cell>
          <cell r="F4813">
            <v>22.02</v>
          </cell>
        </row>
        <row r="4814">
          <cell r="A4814" t="str">
            <v>SINAPI 92023</v>
          </cell>
          <cell r="D4814" t="str">
            <v>INTERRUPTOR SIMPLES (1 MÓDULO) COM 1 TOMADA DE EMBUTIR 2P+T 10 A, INCLUINDO SUPORTE E PLACA - FORNECIMENTO E INSTALAÇÃO. AF_03/2023</v>
          </cell>
          <cell r="E4814" t="str">
            <v>UN</v>
          </cell>
          <cell r="F4814">
            <v>51.94</v>
          </cell>
        </row>
        <row r="4815">
          <cell r="A4815" t="str">
            <v>SINAPI 92022</v>
          </cell>
          <cell r="D4815" t="str">
            <v>INTERRUPTOR SIMPLES (1 MÓDULO) COM 1 TOMADA DE EMBUTIR 2P+T 10 A, SEM SUPORTE E SEM PLACA - FORNECIMENTO E INSTALAÇÃO. AF_03/2023</v>
          </cell>
          <cell r="E4815" t="str">
            <v>UN</v>
          </cell>
          <cell r="F4815">
            <v>40.71</v>
          </cell>
        </row>
        <row r="4816">
          <cell r="A4816" t="str">
            <v>SINAPI 92025</v>
          </cell>
          <cell r="D4816" t="str">
            <v>INTERRUPTOR SIMPLES (1 MÓDULO) COM 2 TOMADAS DE EMBUTIR 2P+T 10 A, INCLUINDO SUPORTE E PLACA - FORNECIMENTO E INSTALAÇÃO. AF_03/2023</v>
          </cell>
          <cell r="E4816" t="str">
            <v>UN</v>
          </cell>
          <cell r="F4816">
            <v>73.41</v>
          </cell>
        </row>
        <row r="4817">
          <cell r="A4817" t="str">
            <v>SINAPI 92024</v>
          </cell>
          <cell r="D4817" t="str">
            <v>INTERRUPTOR SIMPLES (1 MÓDULO) COM 2 TOMADAS DE EMBUTIR 2P+T 10 A, SEM SUPORTE E SEM PLACA - FORNECIMENTO E INSTALAÇÃO. AF_03/2023</v>
          </cell>
          <cell r="E4817" t="str">
            <v>UN</v>
          </cell>
          <cell r="F4817">
            <v>62.18</v>
          </cell>
        </row>
        <row r="4818">
          <cell r="A4818" t="str">
            <v>SINAPI 91957</v>
          </cell>
          <cell r="D4818" t="str">
            <v>INTERRUPTOR SIMPLES (1 MÓDULO) COM INTERRUPTOR PARALELO (1 MÓDULO), 10A/250V, INCLUINDO SUPORTE E PLACA - FORNECIMENTO E INSTALAÇÃO. AF_03/2023</v>
          </cell>
          <cell r="E4818" t="str">
            <v>UN</v>
          </cell>
          <cell r="F4818">
            <v>52.99</v>
          </cell>
        </row>
        <row r="4819">
          <cell r="A4819" t="str">
            <v>SINAPI 91956</v>
          </cell>
          <cell r="D4819" t="str">
            <v>INTERRUPTOR SIMPLES (1 MÓDULO) COM INTERRUPTOR PARALELO (1 MÓDULO), 10A/250V, SEM SUPORTE E SEM PLACA - FORNECIMENTO E INSTALAÇÃO. AF_03/2023</v>
          </cell>
          <cell r="E4819" t="str">
            <v>UN</v>
          </cell>
          <cell r="F4819">
            <v>41.76</v>
          </cell>
        </row>
        <row r="4820">
          <cell r="A4820" t="str">
            <v>SINAPI 91963</v>
          </cell>
          <cell r="D4820" t="str">
            <v>INTERRUPTOR SIMPLES (1 MÓDULO) COM INTERRUPTOR PARALELO (2 MÓDULOS), 10A/250V, INCLUINDO SUPORTE E PLACA - FORNECIMENTO E INSTALAÇÃO. AF_03/2023</v>
          </cell>
          <cell r="E4820" t="str">
            <v>UN</v>
          </cell>
          <cell r="F4820">
            <v>75.510000000000005</v>
          </cell>
        </row>
        <row r="4821">
          <cell r="A4821" t="str">
            <v>SINAPI 91962</v>
          </cell>
          <cell r="D4821" t="str">
            <v>INTERRUPTOR SIMPLES (1 MÓDULO) COM INTERRUPTOR PARALELO (2 MÓDULOS), 10A/250V, SEM SUPORTE E SEM PLACA - FORNECIMENTO E INSTALAÇÃO. AF_03/2023</v>
          </cell>
          <cell r="E4821" t="str">
            <v>UN</v>
          </cell>
          <cell r="F4821">
            <v>64.28</v>
          </cell>
        </row>
        <row r="4822">
          <cell r="A4822" t="str">
            <v>SINAPI 91953</v>
          </cell>
          <cell r="D4822" t="str">
            <v>INTERRUPTOR SIMPLES (1 MÓDULO), 10A/250V, INCLUINDO SUPORTE E PLACA - FORNECIMENTO E INSTALAÇÃO. AF_03/2023</v>
          </cell>
          <cell r="E4822" t="str">
            <v>UN</v>
          </cell>
          <cell r="F4822">
            <v>30.53</v>
          </cell>
        </row>
        <row r="4823">
          <cell r="A4823" t="str">
            <v>SINAPI 91952</v>
          </cell>
          <cell r="D4823" t="str">
            <v>INTERRUPTOR SIMPLES (1 MÓDULO), 10A/250V, SEM SUPORTE E SEM PLACA - FORNECIMENTO E INSTALAÇÃO. AF_03/2023</v>
          </cell>
          <cell r="E4823" t="str">
            <v>UN</v>
          </cell>
          <cell r="F4823">
            <v>19.3</v>
          </cell>
        </row>
        <row r="4824">
          <cell r="A4824" t="str">
            <v>SINAPI 92035</v>
          </cell>
          <cell r="D4824" t="str">
            <v>INTERRUPTOR SIMPLES (1 MÓDULO), INTERRUPTOR PARALELO (1 MÓDULO) E 1 TOMADA DE EMBUTIR 2P+T 10 A, INCLUINDO SUPORTE E PLACA - FORNECIMENTO E INSTALAÇÃO. AF_03/2023</v>
          </cell>
          <cell r="E4824" t="str">
            <v>UN</v>
          </cell>
          <cell r="F4824">
            <v>74.459999999999994</v>
          </cell>
        </row>
        <row r="4825">
          <cell r="A4825" t="str">
            <v>SINAPI 92034</v>
          </cell>
          <cell r="D4825" t="str">
            <v>INTERRUPTOR SIMPLES (1 MÓDULO), INTERRUPTOR PARALELO (1 MÓDULO) E 1 TOMADA DE EMBUTIR 2P+T 10 A, SEM SUPORTE E SEM PLACA - FORNECIMENTO E INSTALAÇÃO. AF_03/2023</v>
          </cell>
          <cell r="E4825" t="str">
            <v>UN</v>
          </cell>
          <cell r="F4825">
            <v>63.23</v>
          </cell>
        </row>
        <row r="4826">
          <cell r="A4826" t="str">
            <v>SINAPI 92027</v>
          </cell>
          <cell r="D4826" t="str">
            <v>INTERRUPTOR SIMPLES (2 MÓDULOS) COM 1 TOMADA DE EMBUTIR 2P+T 10 A, INCLUINDO SUPORTE E PLACA - FORNECIMENTO E INSTALAÇÃO. AF_03/2023</v>
          </cell>
          <cell r="E4826" t="str">
            <v>UN</v>
          </cell>
          <cell r="F4826">
            <v>67.78</v>
          </cell>
        </row>
        <row r="4827">
          <cell r="A4827" t="str">
            <v>SINAPI 92026</v>
          </cell>
          <cell r="D4827" t="str">
            <v>INTERRUPTOR SIMPLES (2 MÓDULOS) COM 1 TOMADA DE EMBUTIR 2P+T 10 A, SEM SUPORTE E SEM PLACA - FORNECIMENTO E INSTALAÇÃO. AF_03/2023</v>
          </cell>
          <cell r="E4827" t="str">
            <v>UN</v>
          </cell>
          <cell r="F4827">
            <v>56.55</v>
          </cell>
        </row>
        <row r="4828">
          <cell r="A4828" t="str">
            <v>SINAPI 91965</v>
          </cell>
          <cell r="D4828" t="str">
            <v>INTERRUPTOR SIMPLES (2 MÓDULOS) COM INTERRUPTOR PARALELO (1 MÓDULO), 10A/250V, INCLUINDO SUPORTE E PLACA - FORNECIMENTO E INSTALAÇÃO. AF_03/2023</v>
          </cell>
          <cell r="E4828" t="str">
            <v>UN</v>
          </cell>
          <cell r="F4828">
            <v>68.83</v>
          </cell>
        </row>
        <row r="4829">
          <cell r="A4829" t="str">
            <v>SINAPI 91964</v>
          </cell>
          <cell r="D4829" t="str">
            <v>INTERRUPTOR SIMPLES (2 MÓDULOS) COM INTERRUPTOR PARALELO (1 MÓDULO), 10A/250V, SEM SUPORTE E SEM PLACA - FORNECIMENTO E INSTALAÇÃO. AF_03/2023</v>
          </cell>
          <cell r="E4829" t="str">
            <v>UN</v>
          </cell>
          <cell r="F4829">
            <v>57.6</v>
          </cell>
        </row>
        <row r="4830">
          <cell r="A4830" t="str">
            <v>SINAPI 91973</v>
          </cell>
          <cell r="D4830" t="str">
            <v>INTERRUPTOR SIMPLES (2 MÓDULOS) COM INTERRUPTOR PARALELO (2 MÓDULOS), 10A/250V, INCLUINDO SUPORTE E PLACA - FORNECIMENTO E INSTALAÇÃO. AF_03/2023</v>
          </cell>
          <cell r="E4830" t="str">
            <v>UN</v>
          </cell>
          <cell r="F4830">
            <v>96.68</v>
          </cell>
        </row>
        <row r="4831">
          <cell r="A4831" t="str">
            <v>SINAPI 91972</v>
          </cell>
          <cell r="D4831" t="str">
            <v>INTERRUPTOR SIMPLES (2 MÓDULOS) COM INTERRUPTOR PARALELO (2 MÓDULOS), 10A/250V, SEM SUPORTE E SEM PLACA - FORNECIMENTO E INSTALAÇÃO. AF_03/2023</v>
          </cell>
          <cell r="E4831" t="str">
            <v>UN</v>
          </cell>
          <cell r="F4831">
            <v>80.56</v>
          </cell>
        </row>
        <row r="4832">
          <cell r="A4832" t="str">
            <v>SINAPI 91959</v>
          </cell>
          <cell r="D4832" t="str">
            <v>INTERRUPTOR SIMPLES (2 MÓDULOS), 10A/250V, INCLUINDO SUPORTE E PLACA - FORNECIMENTO E INSTALAÇÃO. AF_03/2023</v>
          </cell>
          <cell r="E4832" t="str">
            <v>UN</v>
          </cell>
          <cell r="F4832">
            <v>46.37</v>
          </cell>
        </row>
        <row r="4833">
          <cell r="A4833" t="str">
            <v>SINAPI 91958</v>
          </cell>
          <cell r="D4833" t="str">
            <v>INTERRUPTOR SIMPLES (2 MÓDULOS), 10A/250V, SEM SUPORTE E SEM PLACA - FORNECIMENTO E INSTALAÇÃO. AF_03/2023</v>
          </cell>
          <cell r="E4833" t="str">
            <v>UN</v>
          </cell>
          <cell r="F4833">
            <v>35.14</v>
          </cell>
        </row>
        <row r="4834">
          <cell r="A4834" t="str">
            <v>SINAPI 91971</v>
          </cell>
          <cell r="D4834" t="str">
            <v>INTERRUPTOR SIMPLES (3 MÓDULOS) COM INTERRUPTOR PARALELO (1 MÓDULO), 10A/250V, INCLUINDO SUPORTE E PLACA - FORNECIMENTO E INSTALAÇÃO. AF_03/2023</v>
          </cell>
          <cell r="E4834" t="str">
            <v>UN</v>
          </cell>
          <cell r="F4834">
            <v>89.96</v>
          </cell>
        </row>
        <row r="4835">
          <cell r="A4835" t="str">
            <v>SINAPI 91970</v>
          </cell>
          <cell r="D4835" t="str">
            <v>INTERRUPTOR SIMPLES (3 MÓDULOS) COM INTERRUPTOR PARALELO (1 MÓDULO), 10A/250V, SEM SUPORTE E SEM PLACA - FORNECIMENTO E INSTALAÇÃO. AF_03/2023</v>
          </cell>
          <cell r="E4835" t="str">
            <v>UN</v>
          </cell>
          <cell r="F4835">
            <v>73.84</v>
          </cell>
        </row>
        <row r="4836">
          <cell r="A4836" t="str">
            <v>SINAPI 91967</v>
          </cell>
          <cell r="D4836" t="str">
            <v>INTERRUPTOR SIMPLES (3 MÓDULOS), 10A/250V, INCLUINDO SUPORTE E PLACA - FORNECIMENTO E INSTALAÇÃO. AF_03/2023</v>
          </cell>
          <cell r="E4836" t="str">
            <v>UN</v>
          </cell>
          <cell r="F4836">
            <v>62.21</v>
          </cell>
        </row>
        <row r="4837">
          <cell r="A4837" t="str">
            <v>SINAPI 91966</v>
          </cell>
          <cell r="D4837" t="str">
            <v>INTERRUPTOR SIMPLES (3 MÓDULOS), 10A/250V, SEM SUPORTE E SEM PLACA - FORNECIMENTO E INSTALAÇÃO. AF_03/2023</v>
          </cell>
          <cell r="E4837" t="str">
            <v>UN</v>
          </cell>
          <cell r="F4837">
            <v>50.98</v>
          </cell>
        </row>
        <row r="4838">
          <cell r="A4838" t="str">
            <v>SINAPI 91975</v>
          </cell>
          <cell r="D4838" t="str">
            <v>INTERRUPTOR SIMPLES (4 MÓDULOS), 10A/250V, INCLUINDO SUPORTE E PLACA - FORNECIMENTO E INSTALAÇÃO. AF_03/2023</v>
          </cell>
          <cell r="E4838" t="str">
            <v>UN</v>
          </cell>
          <cell r="F4838">
            <v>83.28</v>
          </cell>
        </row>
        <row r="4839">
          <cell r="A4839" t="str">
            <v>SINAPI 91974</v>
          </cell>
          <cell r="D4839" t="str">
            <v>INTERRUPTOR SIMPLES (4 MÓDULOS), 10A/250V, SEM SUPORTE E SEM PLACA - FORNECIMENTO E INSTALAÇÃO. AF_03/2023</v>
          </cell>
          <cell r="E4839" t="str">
            <v>UN</v>
          </cell>
          <cell r="F4839">
            <v>67.16</v>
          </cell>
        </row>
        <row r="4840">
          <cell r="A4840" t="str">
            <v>SINAPI 91977</v>
          </cell>
          <cell r="D4840" t="str">
            <v>INTERRUPTOR SIMPLES (6 MÓDULOS), 10A/250V, INCLUINDO SUPORTE E PLACA - FORNECIMENTO E INSTALAÇÃO. AF_03/2023</v>
          </cell>
          <cell r="E4840" t="str">
            <v>UN</v>
          </cell>
          <cell r="F4840">
            <v>115.02</v>
          </cell>
        </row>
        <row r="4841">
          <cell r="A4841" t="str">
            <v>SINAPI 91976</v>
          </cell>
          <cell r="D4841" t="str">
            <v>INTERRUPTOR SIMPLES (6 MÓDULOS), 10A/250V, SEM SUPORTE E SEM PLACA - FORNECIMENTO E INSTALAÇÃO. AF_03/2023</v>
          </cell>
          <cell r="E4841" t="str">
            <v>UN</v>
          </cell>
          <cell r="F4841">
            <v>98.9</v>
          </cell>
        </row>
        <row r="4842">
          <cell r="A4842" t="str">
            <v>SINAPI 91874</v>
          </cell>
          <cell r="D4842" t="str">
            <v>LUVA PARA ELETRODUTO, PVC, ROSCÁVEL, DN 20 MM (1/2"), PARA CIRCUITOS TERMINAIS, INSTALADA EM FORRO - FORNECIMENTO E INSTALAÇÃO. AF_03/2023</v>
          </cell>
          <cell r="E4842" t="str">
            <v>UN</v>
          </cell>
          <cell r="F4842">
            <v>7.72</v>
          </cell>
        </row>
        <row r="4843">
          <cell r="A4843" t="str">
            <v>SINAPI 91878</v>
          </cell>
          <cell r="D4843" t="str">
            <v>LUVA PARA ELETRODUTO, PVC, ROSCÁVEL, DN 20 MM (1/2"), PARA CIRCUITOS TERMINAIS, INSTALADA EM LAJE - FORNECIMENTO E INSTALAÇÃO. AF_03/2023</v>
          </cell>
          <cell r="E4843" t="str">
            <v>UN</v>
          </cell>
          <cell r="F4843">
            <v>6.1</v>
          </cell>
        </row>
        <row r="4844">
          <cell r="A4844" t="str">
            <v>SINAPI 91882</v>
          </cell>
          <cell r="D4844" t="str">
            <v>LUVA PARA ELETRODUTO, PVC, ROSCÁVEL, DN 20 MM (1/2"), PARA CIRCUITOS TERMINAIS, INSTALADA EM PAREDE - FORNECIMENTO E INSTALAÇÃO. AF_03/2023</v>
          </cell>
          <cell r="E4844" t="str">
            <v>UN</v>
          </cell>
          <cell r="F4844">
            <v>11.07</v>
          </cell>
        </row>
        <row r="4845">
          <cell r="A4845" t="str">
            <v>SINAPI 91875</v>
          </cell>
          <cell r="D4845" t="str">
            <v>LUVA PARA ELETRODUTO, PVC, ROSCÁVEL, DN 25 MM (3/4"), PARA CIRCUITOS TERMINAIS, INSTALADA EM FORRO - FORNECIMENTO E INSTALAÇÃO. AF_03/2023</v>
          </cell>
          <cell r="E4845" t="str">
            <v>UN</v>
          </cell>
          <cell r="F4845">
            <v>9.09</v>
          </cell>
        </row>
        <row r="4846">
          <cell r="A4846" t="str">
            <v>SINAPI 91879</v>
          </cell>
          <cell r="D4846" t="str">
            <v>LUVA PARA ELETRODUTO, PVC, ROSCÁVEL, DN 25 MM (3/4"), PARA CIRCUITOS TERMINAIS, INSTALADA EM LAJE - FORNECIMENTO E INSTALAÇÃO. AF_03/2023</v>
          </cell>
          <cell r="E4846" t="str">
            <v>UN</v>
          </cell>
          <cell r="F4846">
            <v>7.48</v>
          </cell>
        </row>
        <row r="4847">
          <cell r="A4847" t="str">
            <v>SINAPI 91884</v>
          </cell>
          <cell r="D4847" t="str">
            <v>LUVA PARA ELETRODUTO, PVC, ROSCÁVEL, DN 25 MM (3/4"), PARA CIRCUITOS TERMINAIS, INSTALADA EM PAREDE - FORNECIMENTO E INSTALAÇÃO. AF_03/2023</v>
          </cell>
          <cell r="E4847" t="str">
            <v>UN</v>
          </cell>
          <cell r="F4847">
            <v>12.44</v>
          </cell>
        </row>
        <row r="4848">
          <cell r="A4848" t="str">
            <v>SINAPI 91876</v>
          </cell>
          <cell r="D4848" t="str">
            <v>LUVA PARA ELETRODUTO, PVC, ROSCÁVEL, DN 32 MM (1"), PARA CIRCUITOS TERMINAIS, INSTALADA EM FORRO - FORNECIMENTO E INSTALAÇÃO. AF_03/2023</v>
          </cell>
          <cell r="E4848" t="str">
            <v>UN</v>
          </cell>
          <cell r="F4848">
            <v>10.96</v>
          </cell>
        </row>
        <row r="4849">
          <cell r="A4849" t="str">
            <v>SINAPI 91880</v>
          </cell>
          <cell r="D4849" t="str">
            <v>LUVA PARA ELETRODUTO, PVC, ROSCÁVEL, DN 32 MM (1"), PARA CIRCUITOS TERMINAIS, INSTALADA EM LAJE - FORNECIMENTO E INSTALAÇÃO. AF_03/2023</v>
          </cell>
          <cell r="E4849" t="str">
            <v>UN</v>
          </cell>
          <cell r="F4849">
            <v>9.33</v>
          </cell>
        </row>
        <row r="4850">
          <cell r="A4850" t="str">
            <v>SINAPI 91885</v>
          </cell>
          <cell r="D4850" t="str">
            <v>LUVA PARA ELETRODUTO, PVC, ROSCÁVEL, DN 32 MM (1"), PARA CIRCUITOS TERMINAIS, INSTALADA EM PAREDE - FORNECIMENTO E INSTALAÇÃO. AF_03/2023</v>
          </cell>
          <cell r="E4850" t="str">
            <v>UN</v>
          </cell>
          <cell r="F4850">
            <v>14.25</v>
          </cell>
        </row>
        <row r="4851">
          <cell r="A4851" t="str">
            <v>SINAPI 91877</v>
          </cell>
          <cell r="D4851" t="str">
            <v>LUVA PARA ELETRODUTO, PVC, ROSCÁVEL, DN 40 MM (1 1/4"), PARA CIRCUITOS TERMINAIS, INSTALADA EM FORRO - FORNECIMENTO E INSTALAÇÃO. AF_03/2023</v>
          </cell>
          <cell r="E4851" t="str">
            <v>UN</v>
          </cell>
          <cell r="F4851">
            <v>13.53</v>
          </cell>
        </row>
        <row r="4852">
          <cell r="A4852" t="str">
            <v>SINAPI 91881</v>
          </cell>
          <cell r="D4852" t="str">
            <v>LUVA PARA ELETRODUTO, PVC, ROSCÁVEL, DN 40 MM (1 1/4"), PARA CIRCUITOS TERMINAIS, INSTALADA EM LAJE - FORNECIMENTO E INSTALAÇÃO. AF_03/2023</v>
          </cell>
          <cell r="E4852" t="str">
            <v>UN</v>
          </cell>
          <cell r="F4852">
            <v>11.91</v>
          </cell>
        </row>
        <row r="4853">
          <cell r="A4853" t="str">
            <v>SINAPI 91886</v>
          </cell>
          <cell r="D4853" t="str">
            <v>LUVA PARA ELETRODUTO, PVC, ROSCÁVEL, DN 40 MM (1 1/4"), PARA CIRCUITOS TERMINAIS, INSTALADA EM PAREDE - FORNECIMENTO E INSTALAÇÃO. AF_03/2023</v>
          </cell>
          <cell r="E4853" t="str">
            <v>UN</v>
          </cell>
          <cell r="F4853">
            <v>16.760000000000002</v>
          </cell>
        </row>
        <row r="4854">
          <cell r="A4854" t="str">
            <v>SINAPI 91945</v>
          </cell>
          <cell r="D4854" t="str">
            <v>SUPORTE PARAFUSADO COM PLACA DE ENCAIXE 4" X 2" ALTO (2,00 M DO PISO) PARA PONTO ELÉTRICO - FORNECIMENTO E INSTALAÇÃO. AF_03/2023</v>
          </cell>
          <cell r="E4854" t="str">
            <v>UN</v>
          </cell>
          <cell r="F4854">
            <v>14.53</v>
          </cell>
        </row>
        <row r="4855">
          <cell r="A4855" t="str">
            <v>SINAPI 91947</v>
          </cell>
          <cell r="D4855" t="str">
            <v>SUPORTE PARAFUSADO COM PLACA DE ENCAIXE 4" X 2" BAIXO (0,30 M DO PISO) PARA PONTO ELÉTRICO - FORNECIMENTO E INSTALAÇÃO. AF_03/2023</v>
          </cell>
          <cell r="E4855" t="str">
            <v>UN</v>
          </cell>
          <cell r="F4855">
            <v>9.16</v>
          </cell>
        </row>
        <row r="4856">
          <cell r="A4856" t="str">
            <v>SINAPI 91946</v>
          </cell>
          <cell r="D4856" t="str">
            <v>SUPORTE PARAFUSADO COM PLACA DE ENCAIXE 4" X 2" MÉDIO (1,30 M DO PISO) PARA PONTO ELÉTRICO - FORNECIMENTO E INSTALAÇÃO. AF_03/2023</v>
          </cell>
          <cell r="E4856" t="str">
            <v>UN</v>
          </cell>
          <cell r="F4856">
            <v>11.23</v>
          </cell>
        </row>
        <row r="4857">
          <cell r="A4857" t="str">
            <v>SINAPI 91949</v>
          </cell>
          <cell r="D4857" t="str">
            <v>SUPORTE PARAFUSADO COM PLACA DE ENCAIXE 4" X 4" ALTO (2,00 M DO PISO) PARA PONTO ELÉTRICO - FORNECIMENTO E INSTALAÇÃO. AF_03/2023</v>
          </cell>
          <cell r="E4857" t="str">
            <v>UN</v>
          </cell>
          <cell r="F4857">
            <v>20.149999999999999</v>
          </cell>
        </row>
        <row r="4858">
          <cell r="A4858" t="str">
            <v>SINAPI 91951</v>
          </cell>
          <cell r="D4858" t="str">
            <v>SUPORTE PARAFUSADO COM PLACA DE ENCAIXE 4" X 4" BAIXO (0,30 M DO PISO) PARA PONTO ELÉTRICO - FORNECIMENTO E INSTALAÇÃO. AF_03/2023</v>
          </cell>
          <cell r="E4858" t="str">
            <v>UN</v>
          </cell>
          <cell r="F4858">
            <v>13.72</v>
          </cell>
        </row>
        <row r="4859">
          <cell r="A4859" t="str">
            <v>SINAPI 91950</v>
          </cell>
          <cell r="D4859" t="str">
            <v>SUPORTE PARAFUSADO COM PLACA DE ENCAIXE 4" X 4" MÉDIO (1,30 M DO PISO) PARA PONTO ELÉTRICO - FORNECIMENTO E INSTALAÇÃO. AF_03/2023</v>
          </cell>
          <cell r="E4859" t="str">
            <v>UN</v>
          </cell>
          <cell r="F4859">
            <v>16.12</v>
          </cell>
        </row>
        <row r="4860">
          <cell r="A4860" t="str">
            <v>SINAPI 91992</v>
          </cell>
          <cell r="D4860" t="str">
            <v>TOMADA ALTA DE EMBUTIR (1 MÓDULO), 2P+T 10 A, INCLUINDO SUPORTE E PLACA - FORNECIMENTO E INSTALAÇÃO. AF_03/2023</v>
          </cell>
          <cell r="E4860" t="str">
            <v>UN</v>
          </cell>
          <cell r="F4860">
            <v>46.99</v>
          </cell>
        </row>
        <row r="4861">
          <cell r="A4861" t="str">
            <v>SINAPI 91990</v>
          </cell>
          <cell r="D4861" t="str">
            <v>TOMADA ALTA DE EMBUTIR (1 MÓDULO), 2P+T 10 A, SEM SUPORTE E SEM PLACA - FORNECIMENTO E INSTALAÇÃO. AF_03/2023</v>
          </cell>
          <cell r="E4861" t="str">
            <v>UN</v>
          </cell>
          <cell r="F4861">
            <v>35.76</v>
          </cell>
        </row>
        <row r="4862">
          <cell r="A4862" t="str">
            <v>SINAPI 91993</v>
          </cell>
          <cell r="D4862" t="str">
            <v>TOMADA ALTA DE EMBUTIR (1 MÓDULO), 2P+T 20 A, INCLUINDO SUPORTE E PLACA - FORNECIMENTO E INSTALAÇÃO. AF_03/2023</v>
          </cell>
          <cell r="E4862" t="str">
            <v>UN</v>
          </cell>
          <cell r="F4862">
            <v>49.01</v>
          </cell>
        </row>
        <row r="4863">
          <cell r="A4863" t="str">
            <v>SINAPI 91991</v>
          </cell>
          <cell r="D4863" t="str">
            <v>TOMADA ALTA DE EMBUTIR (1 MÓDULO), 2P+T 20 A, SEM SUPORTE E SEM PLACA - FORNECIMENTO E INSTALAÇÃO. AF_03/2023</v>
          </cell>
          <cell r="E4863" t="str">
            <v>UN</v>
          </cell>
          <cell r="F4863">
            <v>37.78</v>
          </cell>
        </row>
        <row r="4864">
          <cell r="A4864" t="str">
            <v>SINAPI 92000</v>
          </cell>
          <cell r="D4864" t="str">
            <v>TOMADA BAIXA DE EMBUTIR (1 MÓDULO), 2P+T 10 A, INCLUINDO SUPORTE E PLACA - FORNECIMENTO E INSTALAÇÃO. AF_03/2023</v>
          </cell>
          <cell r="E4864" t="str">
            <v>UN</v>
          </cell>
          <cell r="F4864">
            <v>31.96</v>
          </cell>
        </row>
        <row r="4865">
          <cell r="A4865" t="str">
            <v>SINAPI 91998</v>
          </cell>
          <cell r="D4865" t="str">
            <v>TOMADA BAIXA DE EMBUTIR (1 MÓDULO), 2P+T 10 A, SEM SUPORTE E SEM PLACA - FORNECIMENTO E INSTALAÇÃO. AF_03/2023</v>
          </cell>
          <cell r="E4865" t="str">
            <v>UN</v>
          </cell>
          <cell r="F4865">
            <v>20.73</v>
          </cell>
        </row>
        <row r="4866">
          <cell r="A4866" t="str">
            <v>SINAPI 92001</v>
          </cell>
          <cell r="D4866" t="str">
            <v>TOMADA BAIXA DE EMBUTIR (1 MÓDULO), 2P+T 20 A, INCLUINDO SUPORTE E PLACA - FORNECIMENTO E INSTALAÇÃO. AF_03/2023</v>
          </cell>
          <cell r="E4866" t="str">
            <v>UN</v>
          </cell>
          <cell r="F4866">
            <v>33.979999999999997</v>
          </cell>
        </row>
        <row r="4867">
          <cell r="A4867" t="str">
            <v>SINAPI 91999</v>
          </cell>
          <cell r="D4867" t="str">
            <v>TOMADA BAIXA DE EMBUTIR (1 MÓDULO), 2P+T 20 A, SEM SUPORTE E SEM PLACA - FORNECIMENTO E INSTALAÇÃO. AF_03/2023</v>
          </cell>
          <cell r="E4867" t="str">
            <v>UN</v>
          </cell>
          <cell r="F4867">
            <v>22.75</v>
          </cell>
        </row>
        <row r="4868">
          <cell r="A4868" t="str">
            <v>SINAPI 92008</v>
          </cell>
          <cell r="D4868" t="str">
            <v>TOMADA BAIXA DE EMBUTIR (2 MÓDULOS), 2P+T 10 A, INCLUINDO SUPORTE E PLACA - FORNECIMENTO E INSTALAÇÃO. AF_03/2023</v>
          </cell>
          <cell r="E4868" t="str">
            <v>UN</v>
          </cell>
          <cell r="F4868">
            <v>49.19</v>
          </cell>
        </row>
        <row r="4869">
          <cell r="A4869" t="str">
            <v>SINAPI 92006</v>
          </cell>
          <cell r="D4869" t="str">
            <v>TOMADA BAIXA DE EMBUTIR (2 MÓDULOS), 2P+T 10 A, SEM SUPORTE E SEM PLACA - FORNECIMENTO E INSTALAÇÃO. AF_03/2023</v>
          </cell>
          <cell r="E4869" t="str">
            <v>UN</v>
          </cell>
          <cell r="F4869">
            <v>37.96</v>
          </cell>
        </row>
        <row r="4870">
          <cell r="A4870" t="str">
            <v>SINAPI 92009</v>
          </cell>
          <cell r="D4870" t="str">
            <v>TOMADA BAIXA DE EMBUTIR (2 MÓDULOS), 2P+T 20 A, INCLUINDO SUPORTE E PLACA - FORNECIMENTO E INSTALAÇÃO. AF_03/2023</v>
          </cell>
          <cell r="E4870" t="str">
            <v>UN</v>
          </cell>
          <cell r="F4870">
            <v>53.23</v>
          </cell>
        </row>
        <row r="4871">
          <cell r="A4871" t="str">
            <v>SINAPI 92007</v>
          </cell>
          <cell r="D4871" t="str">
            <v>TOMADA BAIXA DE EMBUTIR (2 MÓDULOS), 2P+T 20 A, SEM SUPORTE E SEM PLACA - FORNECIMENTO E INSTALAÇÃO. AF_03/2023</v>
          </cell>
          <cell r="E4871" t="str">
            <v>UN</v>
          </cell>
          <cell r="F4871">
            <v>42</v>
          </cell>
        </row>
        <row r="4872">
          <cell r="A4872" t="str">
            <v>SINAPI 92016</v>
          </cell>
          <cell r="D4872" t="str">
            <v>TOMADA BAIXA DE EMBUTIR (3 MÓDULOS), 2P+T 10 A, INCLUINDO SUPORTE E PLACA - FORNECIMENTO E INSTALAÇÃO. AF_03/2023</v>
          </cell>
          <cell r="E4872" t="str">
            <v>UN</v>
          </cell>
          <cell r="F4872">
            <v>66.42</v>
          </cell>
        </row>
        <row r="4873">
          <cell r="A4873" t="str">
            <v>SINAPI 92014</v>
          </cell>
          <cell r="D4873" t="str">
            <v>TOMADA BAIXA DE EMBUTIR (3 MÓDULOS), 2P+T 10 A, SEM SUPORTE E SEM PLACA - FORNECIMENTO E INSTALAÇÃO. AF_03/2023</v>
          </cell>
          <cell r="E4873" t="str">
            <v>UN</v>
          </cell>
          <cell r="F4873">
            <v>55.19</v>
          </cell>
        </row>
        <row r="4874">
          <cell r="A4874" t="str">
            <v>SINAPI 92017</v>
          </cell>
          <cell r="D4874" t="str">
            <v>TOMADA BAIXA DE EMBUTIR (3 MÓDULOS), 2P+T 20 A, INCLUINDO SUPORTE E PLACA - FORNECIMENTO E INSTALAÇÃO. AF_03/2023</v>
          </cell>
          <cell r="E4874" t="str">
            <v>UN</v>
          </cell>
          <cell r="F4874">
            <v>72.48</v>
          </cell>
        </row>
        <row r="4875">
          <cell r="A4875" t="str">
            <v>SINAPI 92015</v>
          </cell>
          <cell r="D4875" t="str">
            <v>TOMADA BAIXA DE EMBUTIR (3 MÓDULOS), 2P+T 20 A, SEM SUPORTE E SEM PLACA - FORNECIMENTO E INSTALAÇÃO. AF_03/2023</v>
          </cell>
          <cell r="E4875" t="str">
            <v>UN</v>
          </cell>
          <cell r="F4875">
            <v>61.25</v>
          </cell>
        </row>
        <row r="4876">
          <cell r="A4876" t="str">
            <v>SINAPI 92019</v>
          </cell>
          <cell r="D4876" t="str">
            <v>TOMADA BAIXA DE EMBUTIR (4 MÓDULOS), 2P+T 10 A, INCLUINDO SUPORTE E PLACA - FORNECIMENTO E INSTALAÇÃO. AF_03/2023</v>
          </cell>
          <cell r="E4876" t="str">
            <v>UN</v>
          </cell>
          <cell r="F4876">
            <v>89.15</v>
          </cell>
        </row>
        <row r="4877">
          <cell r="A4877" t="str">
            <v>SINAPI 92018</v>
          </cell>
          <cell r="D4877" t="str">
            <v>TOMADA BAIXA DE EMBUTIR (4 MÓDULOS), 2P+T 10 A, SEM SUPORTE E SEM PLACA - FORNECIMENTO E INSTALAÇÃO. AF_03/2023</v>
          </cell>
          <cell r="E4877" t="str">
            <v>UN</v>
          </cell>
          <cell r="F4877">
            <v>73.03</v>
          </cell>
        </row>
        <row r="4878">
          <cell r="A4878" t="str">
            <v>SINAPI 92021</v>
          </cell>
          <cell r="D4878" t="str">
            <v>TOMADA BAIXA DE EMBUTIR (6 MÓDULOS), 2P+T 10 A, INCLUINDO SUPORTE E PLACA - FORNECIMENTO E INSTALAÇÃO. AF_03/2023</v>
          </cell>
          <cell r="E4878" t="str">
            <v>UN</v>
          </cell>
          <cell r="F4878">
            <v>123.87</v>
          </cell>
        </row>
        <row r="4879">
          <cell r="A4879" t="str">
            <v>SINAPI 92020</v>
          </cell>
          <cell r="D4879" t="str">
            <v>TOMADA BAIXA DE EMBUTIR (6 MÓDULOS), 2P+T 10 A, SEM SUPORTE E SEM PLACA - FORNECIMENTO E INSTALAÇÃO. AF_03/2023</v>
          </cell>
          <cell r="E4879" t="str">
            <v>UN</v>
          </cell>
          <cell r="F4879">
            <v>107.75</v>
          </cell>
        </row>
        <row r="4880">
          <cell r="A4880" t="str">
            <v>SINAPI 91996</v>
          </cell>
          <cell r="D4880" t="str">
            <v>TOMADA MÉDIA DE EMBUTIR (1 MÓDULO), 2P+T 10 A, INCLUINDO SUPORTE E PLACA - FORNECIMENTO E INSTALAÇÃO. AF_03/2023</v>
          </cell>
          <cell r="E4880" t="str">
            <v>UN</v>
          </cell>
          <cell r="F4880">
            <v>36.15</v>
          </cell>
        </row>
        <row r="4881">
          <cell r="A4881" t="str">
            <v>SINAPI 91994</v>
          </cell>
          <cell r="D4881" t="str">
            <v>TOMADA MÉDIA DE EMBUTIR (1 MÓDULO), 2P+T 10 A, SEM SUPORTE E SEM PLACA - FORNECIMENTO E INSTALAÇÃO. AF_03/2023</v>
          </cell>
          <cell r="E4881" t="str">
            <v>UN</v>
          </cell>
          <cell r="F4881">
            <v>24.92</v>
          </cell>
        </row>
        <row r="4882">
          <cell r="A4882" t="str">
            <v>SINAPI 91997</v>
          </cell>
          <cell r="D4882" t="str">
            <v>TOMADA MÉDIA DE EMBUTIR (1 MÓDULO), 2P+T 20 A, INCLUINDO SUPORTE E PLACA - FORNECIMENTO E INSTALAÇÃO. AF_03/2023</v>
          </cell>
          <cell r="E4882" t="str">
            <v>UN</v>
          </cell>
          <cell r="F4882">
            <v>38.17</v>
          </cell>
        </row>
        <row r="4883">
          <cell r="A4883" t="str">
            <v>SINAPI 91995</v>
          </cell>
          <cell r="D4883" t="str">
            <v>TOMADA MÉDIA DE EMBUTIR (1 MÓDULO), 2P+T 20 A, SEM SUPORTE E SEM PLACA - FORNECIMENTO E INSTALAÇÃO. AF_03/2023</v>
          </cell>
          <cell r="E4883" t="str">
            <v>UN</v>
          </cell>
          <cell r="F4883">
            <v>26.94</v>
          </cell>
        </row>
        <row r="4884">
          <cell r="A4884" t="str">
            <v>SINAPI 92004</v>
          </cell>
          <cell r="D4884" t="str">
            <v>TOMADA MÉDIA DE EMBUTIR (2 MÓDULOS), 2P+T 10 A, INCLUINDO SUPORTE E PLACA - FORNECIMENTO E INSTALAÇÃO. AF_03/2023</v>
          </cell>
          <cell r="E4884" t="str">
            <v>UN</v>
          </cell>
          <cell r="F4884">
            <v>57.62</v>
          </cell>
        </row>
        <row r="4885">
          <cell r="A4885" t="str">
            <v>SINAPI 92002</v>
          </cell>
          <cell r="D4885" t="str">
            <v>TOMADA MÉDIA DE EMBUTIR (2 MÓDULOS), 2P+T 10 A, SEM SUPORTE E SEM PLACA - FORNECIMENTO E INSTALAÇÃO. AF_03/2023</v>
          </cell>
          <cell r="E4885" t="str">
            <v>UN</v>
          </cell>
          <cell r="F4885">
            <v>46.39</v>
          </cell>
        </row>
        <row r="4886">
          <cell r="A4886" t="str">
            <v>SINAPI 92005</v>
          </cell>
          <cell r="D4886" t="str">
            <v>TOMADA MÉDIA DE EMBUTIR (2 MÓDULOS), 2P+T 20 A, INCLUINDO SUPORTE E PLACA - FORNECIMENTO E INSTALAÇÃO. AF_03/2023</v>
          </cell>
          <cell r="E4886" t="str">
            <v>UN</v>
          </cell>
          <cell r="F4886">
            <v>61.66</v>
          </cell>
        </row>
        <row r="4887">
          <cell r="A4887" t="str">
            <v>SINAPI 92003</v>
          </cell>
          <cell r="D4887" t="str">
            <v>TOMADA MÉDIA DE EMBUTIR (2 MÓDULOS), 2P+T 20 A, SEM SUPORTE E SEM PLACA - FORNECIMENTO E INSTALAÇÃO. AF_03/2023</v>
          </cell>
          <cell r="E4887" t="str">
            <v>UN</v>
          </cell>
          <cell r="F4887">
            <v>50.43</v>
          </cell>
        </row>
        <row r="4888">
          <cell r="A4888" t="str">
            <v>SINAPI 92012</v>
          </cell>
          <cell r="D4888" t="str">
            <v>TOMADA MÉDIA DE EMBUTIR (3 MÓDULOS), 2P+T 10 A, INCLUINDO SUPORTE E PLACA - FORNECIMENTO E INSTALAÇÃO. AF_03/2023</v>
          </cell>
          <cell r="E4888" t="str">
            <v>UN</v>
          </cell>
          <cell r="F4888">
            <v>79.03</v>
          </cell>
        </row>
        <row r="4889">
          <cell r="A4889" t="str">
            <v>SINAPI 92010</v>
          </cell>
          <cell r="D4889" t="str">
            <v>TOMADA MÉDIA DE EMBUTIR (3 MÓDULOS), 2P+T 10 A, SEM SUPORTE E SEM PLACA - FORNECIMENTO E INSTALAÇÃO. AF_03/2023</v>
          </cell>
          <cell r="E4889" t="str">
            <v>UN</v>
          </cell>
          <cell r="F4889">
            <v>67.8</v>
          </cell>
        </row>
        <row r="4890">
          <cell r="A4890" t="str">
            <v>SINAPI 92013</v>
          </cell>
          <cell r="D4890" t="str">
            <v>TOMADA MÉDIA DE EMBUTIR (3 MÓDULOS), 2P+T 20 A, INCLUINDO SUPORTE E PLACA - FORNECIMENTO E INSTALAÇÃO. AF_03/2023</v>
          </cell>
          <cell r="E4890" t="str">
            <v>UN</v>
          </cell>
          <cell r="F4890">
            <v>85.09</v>
          </cell>
        </row>
        <row r="4891">
          <cell r="A4891" t="str">
            <v>SINAPI 92011</v>
          </cell>
          <cell r="D4891" t="str">
            <v>TOMADA MÉDIA DE EMBUTIR (3 MÓDULOS), 2P+T 20 A, SEM SUPORTE E SEM PLACA - FORNECIMENTO E INSTALAÇÃO. AF_03/2023</v>
          </cell>
          <cell r="E4891" t="str">
            <v>UN</v>
          </cell>
          <cell r="F4891">
            <v>73.86</v>
          </cell>
        </row>
        <row r="4892">
          <cell r="A4892" t="str">
            <v>SINAPI 95777</v>
          </cell>
          <cell r="D4892" t="str">
            <v>CONDULETE DE ALUMÍNIO, TIPO B, PARA ELETRODUTO DE AÇO GALVANIZADO DN 20 MM (3/4''), APARENTE - FORNECIMENTO E INSTALAÇÃO. AF_10/2022</v>
          </cell>
          <cell r="E4892" t="str">
            <v>UN</v>
          </cell>
          <cell r="F4892">
            <v>30.69</v>
          </cell>
        </row>
        <row r="4893">
          <cell r="A4893" t="str">
            <v>SINAPI 95780</v>
          </cell>
          <cell r="D4893" t="str">
            <v>CONDULETE DE ALUMÍNIO, TIPO B, PARA ELETRODUTO DE AÇO GALVANIZADO DN 25 MM (1''), APARENTE - FORNECIMENTO E INSTALAÇÃO. AF_10/2022</v>
          </cell>
          <cell r="E4893" t="str">
            <v>UN</v>
          </cell>
          <cell r="F4893">
            <v>36.950000000000003</v>
          </cell>
        </row>
        <row r="4894">
          <cell r="A4894" t="str">
            <v>SINAPI 95783</v>
          </cell>
          <cell r="D4894" t="str">
            <v>CONDULETE DE ALUMÍNIO, TIPO B, PARA ELETRODUTO DE AÇO GALVANIZADO DN 32 MM (1 1/4''), APARENTE - FORNECIMENTO E INSTALAÇÃO. AF_10/2022</v>
          </cell>
          <cell r="E4894" t="str">
            <v>UN</v>
          </cell>
          <cell r="F4894">
            <v>0</v>
          </cell>
        </row>
        <row r="4895">
          <cell r="A4895" t="str">
            <v>SINAPI 95778</v>
          </cell>
          <cell r="D4895" t="str">
            <v>CONDULETE DE ALUMÍNIO, TIPO C, PARA ELETRODUTO DE AÇO GALVANIZADO DN 20 MM (3/4''), APARENTE - FORNECIMENTO E INSTALAÇÃO. AF_10/2022</v>
          </cell>
          <cell r="E4895" t="str">
            <v>UN</v>
          </cell>
          <cell r="F4895">
            <v>34.1</v>
          </cell>
        </row>
        <row r="4896">
          <cell r="A4896" t="str">
            <v>SINAPI 95781</v>
          </cell>
          <cell r="D4896" t="str">
            <v>CONDULETE DE ALUMÍNIO, TIPO C, PARA ELETRODUTO DE AÇO GALVANIZADO DN 25 MM (1''), APARENTE - FORNECIMENTO E INSTALAÇÃO. AF_10/2022</v>
          </cell>
          <cell r="E4896" t="str">
            <v>UN</v>
          </cell>
          <cell r="F4896">
            <v>41.5</v>
          </cell>
        </row>
        <row r="4897">
          <cell r="A4897" t="str">
            <v>SINAPI 95784</v>
          </cell>
          <cell r="D4897" t="str">
            <v>CONDULETE DE ALUMÍNIO, TIPO C, PARA ELETRODUTO DE AÇO GALVANIZADO DN 32 MM (1 1/4''), APARENTE - FORNECIMENTO E INSTALAÇÃO. AF_10/2022</v>
          </cell>
          <cell r="E4897" t="str">
            <v>UN</v>
          </cell>
          <cell r="F4897">
            <v>0</v>
          </cell>
        </row>
        <row r="4898">
          <cell r="A4898" t="str">
            <v>SINAPI 95782</v>
          </cell>
          <cell r="D4898" t="str">
            <v>CONDULETE DE ALUMÍNIO, TIPO E, ELETRODUTO DE AÇO GALVANIZADO DN 25 MM (1''), APARENTE - FORNECIMENTO E INSTALAÇÃO. AF_10/2022</v>
          </cell>
          <cell r="E4898" t="str">
            <v>UN</v>
          </cell>
          <cell r="F4898">
            <v>39.76</v>
          </cell>
        </row>
        <row r="4899">
          <cell r="A4899" t="str">
            <v>SINAPI 95779</v>
          </cell>
          <cell r="D4899" t="str">
            <v>CONDULETE DE ALUMÍNIO, TIPO E, PARA ELETRODUTO DE AÇO GALVANIZADO DN 20 MM (3/4''), APARENTE - FORNECIMENTO E INSTALAÇÃO. AF_10/2022</v>
          </cell>
          <cell r="E4899" t="str">
            <v>UN</v>
          </cell>
          <cell r="F4899">
            <v>28.23</v>
          </cell>
        </row>
        <row r="4900">
          <cell r="A4900" t="str">
            <v>SINAPI 95785</v>
          </cell>
          <cell r="D4900" t="str">
            <v>CONDULETE DE ALUMÍNIO, TIPO E, PARA ELETRODUTO DE AÇO GALVANIZADO DN 32 MM (1 1/4''), APARENTE - FORNECIMENTO E INSTALAÇÃO. AF_10/2022</v>
          </cell>
          <cell r="E4900" t="str">
            <v>UN</v>
          </cell>
          <cell r="F4900">
            <v>47.37</v>
          </cell>
        </row>
        <row r="4901">
          <cell r="A4901" t="str">
            <v>SINAPI 95792</v>
          </cell>
          <cell r="D4901" t="str">
            <v>CONDULETE DE ALUMÍNIO, TIPO LB, PARA ELETRODUTO DE AÇO GALVANIZADO DN 20 MM (3/4''), APARENTE - FORNECIMENTO E INSTALAÇÃO. AF_10/2022</v>
          </cell>
          <cell r="E4901" t="str">
            <v>UN</v>
          </cell>
          <cell r="F4901">
            <v>0</v>
          </cell>
        </row>
        <row r="4902">
          <cell r="A4902" t="str">
            <v>SINAPI 95793</v>
          </cell>
          <cell r="D4902" t="str">
            <v>CONDULETE DE ALUMÍNIO, TIPO LB, PARA ELETRODUTO DE AÇO GALVANIZADO DN 25 MM (1''), APARENTE - FORNECIMENTO E INSTALAÇÃO. AF_10/2022</v>
          </cell>
          <cell r="E4902" t="str">
            <v>UN</v>
          </cell>
          <cell r="F4902">
            <v>0</v>
          </cell>
        </row>
        <row r="4903">
          <cell r="A4903" t="str">
            <v>SINAPI 95794</v>
          </cell>
          <cell r="D4903" t="str">
            <v>CONDULETE DE ALUMÍNIO, TIPO LB, PARA ELETRODUTO DE AÇO GALVANIZADO DN 32 MM (1 1/4''), APARENTE - FORNECIMENTO E INSTALAÇÃO. AF_10/2022</v>
          </cell>
          <cell r="E4903" t="str">
            <v>UN</v>
          </cell>
          <cell r="F4903">
            <v>0</v>
          </cell>
        </row>
        <row r="4904">
          <cell r="A4904" t="str">
            <v>SINAPI 95786</v>
          </cell>
          <cell r="D4904" t="str">
            <v>CONDULETE DE ALUMÍNIO, TIPO LL, PARA ELETRODUTO DE AÇO GALVANIZADO DN 20 MM (3/4''), APARENTE - FORNECIMENTO E INSTALAÇÃO. AF_10/2022</v>
          </cell>
          <cell r="E4904" t="str">
            <v>UN</v>
          </cell>
          <cell r="F4904">
            <v>0</v>
          </cell>
        </row>
        <row r="4905">
          <cell r="A4905" t="str">
            <v>SINAPI 95788</v>
          </cell>
          <cell r="D4905" t="str">
            <v>CONDULETE DE ALUMÍNIO, TIPO LL, PARA ELETRODUTO DE AÇO GALVANIZADO DN 25 MM (1''), APARENTE - FORNECIMENTO E INSTALAÇÃO. AF_10/2022</v>
          </cell>
          <cell r="E4905" t="str">
            <v>UN</v>
          </cell>
          <cell r="F4905">
            <v>0</v>
          </cell>
        </row>
        <row r="4906">
          <cell r="A4906" t="str">
            <v>SINAPI 95790</v>
          </cell>
          <cell r="D4906" t="str">
            <v>CONDULETE DE ALUMÍNIO, TIPO LL, PARA ELETRODUTO DE AÇO GALVANIZADO DN 32 MM (1 1/4''), APARENTE - FORNECIMENTO E INSTALAÇÃO. AF_10/2022</v>
          </cell>
          <cell r="E4906" t="str">
            <v>UN</v>
          </cell>
          <cell r="F4906">
            <v>0</v>
          </cell>
        </row>
        <row r="4907">
          <cell r="A4907" t="str">
            <v>SINAPI 95787</v>
          </cell>
          <cell r="D4907" t="str">
            <v>CONDULETE DE ALUMÍNIO, TIPO LR, PARA ELETRODUTO DE AÇO GALVANIZADO DN 20 MM (3/4''), APARENTE - FORNECIMENTO E INSTALAÇÃO. AF_10/2022</v>
          </cell>
          <cell r="E4907" t="str">
            <v>UN</v>
          </cell>
          <cell r="F4907">
            <v>33.49</v>
          </cell>
        </row>
        <row r="4908">
          <cell r="A4908" t="str">
            <v>SINAPI 95789</v>
          </cell>
          <cell r="D4908" t="str">
            <v>CONDULETE DE ALUMÍNIO, TIPO LR, PARA ELETRODUTO DE AÇO GALVANIZADO DN 25 MM (1''), APARENTE - FORNECIMENTO E INSTALAÇÃO. AF_10/2022</v>
          </cell>
          <cell r="E4908" t="str">
            <v>UN</v>
          </cell>
          <cell r="F4908">
            <v>46.47</v>
          </cell>
        </row>
        <row r="4909">
          <cell r="A4909" t="str">
            <v>SINAPI 95791</v>
          </cell>
          <cell r="D4909" t="str">
            <v>CONDULETE DE ALUMÍNIO, TIPO LR, PARA ELETRODUTO DE AÇO GALVANIZADO DN 32 MM (1 1/4''), APARENTE - FORNECIMENTO E INSTALAÇÃO. AF_10/2022</v>
          </cell>
          <cell r="E4909" t="str">
            <v>UN</v>
          </cell>
          <cell r="F4909">
            <v>65.599999999999994</v>
          </cell>
        </row>
        <row r="4910">
          <cell r="A4910" t="str">
            <v>SINAPI 95795</v>
          </cell>
          <cell r="D4910" t="str">
            <v>CONDULETE DE ALUMÍNIO, TIPO T, PARA ELETRODUTO DE AÇO GALVANIZADO DN 20 MM (3/4''), APARENTE - FORNECIMENTO E INSTALAÇÃO. AF_10/2022</v>
          </cell>
          <cell r="E4910" t="str">
            <v>UN</v>
          </cell>
          <cell r="F4910">
            <v>38.24</v>
          </cell>
        </row>
        <row r="4911">
          <cell r="A4911" t="str">
            <v>SINAPI 95796</v>
          </cell>
          <cell r="D4911" t="str">
            <v>CONDULETE DE ALUMÍNIO, TIPO T, PARA ELETRODUTO DE AÇO GALVANIZADO DN 25 MM (1''), APARENTE - FORNECIMENTO E INSTALAÇÃO. AF_10/2022</v>
          </cell>
          <cell r="E4911" t="str">
            <v>UN</v>
          </cell>
          <cell r="F4911">
            <v>54.66</v>
          </cell>
        </row>
        <row r="4912">
          <cell r="A4912" t="str">
            <v>SINAPI 95797</v>
          </cell>
          <cell r="D4912" t="str">
            <v>CONDULETE DE ALUMÍNIO, TIPO T, PARA ELETRODUTO DE AÇO GALVANIZADO DN 32 MM (1 1/4''), APARENTE - FORNECIMENTO E INSTALAÇÃO. AF_10/2022</v>
          </cell>
          <cell r="E4912" t="str">
            <v>UN</v>
          </cell>
          <cell r="F4912">
            <v>76.34</v>
          </cell>
        </row>
        <row r="4913">
          <cell r="A4913" t="str">
            <v>SINAPI 95798</v>
          </cell>
          <cell r="D4913" t="str">
            <v>CONDULETE DE ALUMÍNIO, TIPO TB, PARA ELETRODUTO DE AÇO GALVANIZADO DN 20 MM (3/4''), APARENTE - FORNECIMENTO E INSTALAÇÃO. AF_10/2022</v>
          </cell>
          <cell r="E4913" t="str">
            <v>UN</v>
          </cell>
          <cell r="F4913">
            <v>0</v>
          </cell>
        </row>
        <row r="4914">
          <cell r="A4914" t="str">
            <v>SINAPI 95799</v>
          </cell>
          <cell r="D4914" t="str">
            <v>CONDULETE DE ALUMÍNIO, TIPO TB, PARA ELETRODUTO DE AÇO GALVANIZADO DN 25 MM (1''), APARENTE - FORNECIMENTO E INSTALAÇÃO. AF_10/2022</v>
          </cell>
          <cell r="E4914" t="str">
            <v>UN</v>
          </cell>
          <cell r="F4914">
            <v>0</v>
          </cell>
        </row>
        <row r="4915">
          <cell r="A4915" t="str">
            <v>SINAPI 95800</v>
          </cell>
          <cell r="D4915" t="str">
            <v>CONDULETE DE ALUMÍNIO, TIPO TB, PARA ELETRODUTO DE AÇO GALVANIZADO DN 32 MM (1 1/4''), APARENTE - FORNECIMENTO E INSTALAÇÃO. AF_10/2022</v>
          </cell>
          <cell r="E4915" t="str">
            <v>UN</v>
          </cell>
          <cell r="F4915">
            <v>0</v>
          </cell>
        </row>
        <row r="4916">
          <cell r="A4916" t="str">
            <v>SINAPI 95801</v>
          </cell>
          <cell r="D4916" t="str">
            <v>CONDULETE DE ALUMÍNIO, TIPO X, PARA ELETRODUTO DE AÇO GALVANIZADO DN 20 MM (3/4''), APARENTE - FORNECIMENTO E INSTALAÇÃO. AF_10/2022</v>
          </cell>
          <cell r="E4916" t="str">
            <v>UN</v>
          </cell>
          <cell r="F4916">
            <v>46.31</v>
          </cell>
        </row>
        <row r="4917">
          <cell r="A4917" t="str">
            <v>SINAPI 95802</v>
          </cell>
          <cell r="D4917" t="str">
            <v>CONDULETE DE ALUMÍNIO, TIPO X, PARA ELETRODUTO DE AÇO GALVANIZADO DN 25 MM (1''), APARENTE - FORNECIMENTO E INSTALAÇÃO. AF_10/2022</v>
          </cell>
          <cell r="E4917" t="str">
            <v>UN</v>
          </cell>
          <cell r="F4917">
            <v>57.2</v>
          </cell>
        </row>
        <row r="4918">
          <cell r="A4918" t="str">
            <v>SINAPI 95803</v>
          </cell>
          <cell r="D4918" t="str">
            <v>CONDULETE DE ALUMÍNIO, TIPO X, PARA ELETRODUTO DE AÇO GALVANIZADO DN 32 MM (1 1/4''), APARENTE - FORNECIMENTO E INSTALAÇÃO. AF_10/2022</v>
          </cell>
          <cell r="E4918" t="str">
            <v>UN</v>
          </cell>
          <cell r="F4918">
            <v>84.5</v>
          </cell>
        </row>
        <row r="4919">
          <cell r="A4919" t="str">
            <v>SINAPI 95804</v>
          </cell>
          <cell r="D4919" t="str">
            <v>CONDULETE DE PVC, TIPO B, PARA ELETRODUTO DE PVC SOLDÁVEL DN 20 MM (1/2''), APARENTE - FORNECIMENTO E INSTALAÇÃO. AF_10/2022</v>
          </cell>
          <cell r="E4919" t="str">
            <v>UN</v>
          </cell>
          <cell r="F4919">
            <v>24.63</v>
          </cell>
        </row>
        <row r="4920">
          <cell r="A4920" t="str">
            <v>SINAPI 95805</v>
          </cell>
          <cell r="D4920" t="str">
            <v>CONDULETE DE PVC, TIPO B, PARA ELETRODUTO DE PVC SOLDÁVEL DN 25 MM (3/4''), APARENTE - FORNECIMENTO E INSTALAÇÃO. AF_10/2022</v>
          </cell>
          <cell r="E4920" t="str">
            <v>UN</v>
          </cell>
          <cell r="F4920">
            <v>26.01</v>
          </cell>
        </row>
        <row r="4921">
          <cell r="A4921" t="str">
            <v>SINAPI 95806</v>
          </cell>
          <cell r="D4921" t="str">
            <v>CONDULETE DE PVC, TIPO B, PARA ELETRODUTO DE PVC SOLDÁVEL DN 32 MM (1''), APARENTE - FORNECIMENTO E INSTALAÇÃO. AF_10/2022</v>
          </cell>
          <cell r="E4921" t="str">
            <v>UN</v>
          </cell>
          <cell r="F4921">
            <v>28.52</v>
          </cell>
        </row>
        <row r="4922">
          <cell r="A4922" t="str">
            <v>SINAPI 104401</v>
          </cell>
          <cell r="D4922" t="str">
            <v>CONDULETE DE PVC, TIPO C, PARA ELETRODUTO DE PVC SOLDÁVEL DN 20 MM (1/2''), APARENTE - FORNECIMENTO E INSTALAÇÃO. AF_10/2022</v>
          </cell>
          <cell r="E4922" t="str">
            <v>UN</v>
          </cell>
          <cell r="F4922">
            <v>27.38</v>
          </cell>
        </row>
        <row r="4923">
          <cell r="A4923" t="str">
            <v>SINAPI 104402</v>
          </cell>
          <cell r="D4923" t="str">
            <v>CONDULETE DE PVC, TIPO C, PARA ELETRODUTO DE PVC SOLDÁVEL DN 25 MM (3/4''), APARENTE - FORNECIMENTO E INSTALAÇÃO. AF_10/2022</v>
          </cell>
          <cell r="E4923" t="str">
            <v>UN</v>
          </cell>
          <cell r="F4923">
            <v>28.67</v>
          </cell>
        </row>
        <row r="4924">
          <cell r="A4924" t="str">
            <v>SINAPI 104403</v>
          </cell>
          <cell r="D4924" t="str">
            <v>CONDULETE DE PVC, TIPO C, PARA ELETRODUTO DE PVC SOLDÁVEL DN 32 MM (1''), APARENTE - FORNECIMENTO E INSTALAÇÃO. AF_10/2022</v>
          </cell>
          <cell r="E4924" t="str">
            <v>UN</v>
          </cell>
          <cell r="F4924">
            <v>35.619999999999997</v>
          </cell>
        </row>
        <row r="4925">
          <cell r="A4925" t="str">
            <v>SINAPI 104395</v>
          </cell>
          <cell r="D4925" t="str">
            <v>CONDULETE DE PVC, TIPO E, PARA ELETRODUTO DE PVC SOLDÁVEL DN 20 MM (1/2''), APARENTE - FORNECIMENTO E INSTALAÇÃO. AF_10/2022</v>
          </cell>
          <cell r="E4925" t="str">
            <v>UN</v>
          </cell>
          <cell r="F4925">
            <v>24.07</v>
          </cell>
        </row>
        <row r="4926">
          <cell r="A4926" t="str">
            <v>SINAPI 104396</v>
          </cell>
          <cell r="D4926" t="str">
            <v>CONDULETE DE PVC, TIPO E, PARA ELETRODUTO DE PVC SOLDÁVEL DN 25 MM (3/4''), APARENTE - FORNECIMENTO E INSTALAÇÃO. AF_10/2022</v>
          </cell>
          <cell r="E4926" t="str">
            <v>UN</v>
          </cell>
          <cell r="F4926">
            <v>24.52</v>
          </cell>
        </row>
        <row r="4927">
          <cell r="A4927" t="str">
            <v>SINAPI 104397</v>
          </cell>
          <cell r="D4927" t="str">
            <v>CONDULETE DE PVC, TIPO E, PARA ELETRODUTO DE PVC SOLDÁVEL DN 32 MM (1''), APARENTE - FORNECIMENTO E INSTALAÇÃO. AF_10/2022</v>
          </cell>
          <cell r="E4927" t="str">
            <v>UN</v>
          </cell>
          <cell r="F4927">
            <v>29.23</v>
          </cell>
        </row>
        <row r="4928">
          <cell r="A4928" t="str">
            <v>SINAPI 95810</v>
          </cell>
          <cell r="D4928" t="str">
            <v>CONDULETE DE PVC, TIPO LB, PARA ELETRODUTO DE PVC SOLDÁVEL DN 20 MM (1/2''), APARENTE - FORNECIMENTO E INSTALAÇÃO. AF_10/2022</v>
          </cell>
          <cell r="E4928" t="str">
            <v>UN</v>
          </cell>
          <cell r="F4928">
            <v>17.98</v>
          </cell>
        </row>
        <row r="4929">
          <cell r="A4929" t="str">
            <v>SINAPI 95811</v>
          </cell>
          <cell r="D4929" t="str">
            <v>CONDULETE DE PVC, TIPO LB, PARA ELETRODUTO DE PVC SOLDÁVEL DN 25 MM (3/4''), APARENTE - FORNECIMENTO E INSTALAÇÃO. AF_10/2022</v>
          </cell>
          <cell r="E4929" t="str">
            <v>UN</v>
          </cell>
          <cell r="F4929">
            <v>22.16</v>
          </cell>
        </row>
        <row r="4930">
          <cell r="A4930" t="str">
            <v>SINAPI 95812</v>
          </cell>
          <cell r="D4930" t="str">
            <v>CONDULETE DE PVC, TIPO LB, PARA ELETRODUTO DE PVC SOLDÁVEL DN 32 MM (1''), APARENTE - FORNECIMENTO E INSTALAÇÃO. AF_10/2022</v>
          </cell>
          <cell r="E4930" t="str">
            <v>UN</v>
          </cell>
          <cell r="F4930">
            <v>30.19</v>
          </cell>
        </row>
        <row r="4931">
          <cell r="A4931" t="str">
            <v>SINAPI 95807</v>
          </cell>
          <cell r="D4931" t="str">
            <v>CONDULETE DE PVC, TIPO LL, PARA ELETRODUTO DE PVC SOLDÁVEL DN 20 MM (1/2''), APARENTE - FORNECIMENTO E INSTALAÇÃO. AF_10/2022</v>
          </cell>
          <cell r="E4931" t="str">
            <v>UN</v>
          </cell>
          <cell r="F4931">
            <v>28.93</v>
          </cell>
        </row>
        <row r="4932">
          <cell r="A4932" t="str">
            <v>SINAPI 95808</v>
          </cell>
          <cell r="D4932" t="str">
            <v>CONDULETE DE PVC, TIPO LL, PARA ELETRODUTO DE PVC SOLDÁVEL DN 25 MM (3/4''), APARENTE - FORNECIMENTO E INSTALAÇÃO. AF_10/2022</v>
          </cell>
          <cell r="E4932" t="str">
            <v>UN</v>
          </cell>
          <cell r="F4932">
            <v>33.1</v>
          </cell>
        </row>
        <row r="4933">
          <cell r="A4933" t="str">
            <v>SINAPI 95809</v>
          </cell>
          <cell r="D4933" t="str">
            <v>CONDULETE DE PVC, TIPO LL, PARA ELETRODUTO DE PVC SOLDÁVEL DN 32 MM (1''), APARENTE - FORNECIMENTO E INSTALAÇÃO. AF_10/2022</v>
          </cell>
          <cell r="E4933" t="str">
            <v>UN</v>
          </cell>
          <cell r="F4933">
            <v>41.15</v>
          </cell>
        </row>
        <row r="4934">
          <cell r="A4934" t="str">
            <v>SINAPI 104398</v>
          </cell>
          <cell r="D4934" t="str">
            <v>CONDULETE DE PVC, TIPO LR, PARA ELETRODUTO DE PVC SOLDÁVEL DN 20 MM (1/2''), APARENTE - FORNECIMENTO E INSTALAÇÃO. AF_10/2022</v>
          </cell>
          <cell r="E4934" t="str">
            <v>UN</v>
          </cell>
          <cell r="F4934">
            <v>28.91</v>
          </cell>
        </row>
        <row r="4935">
          <cell r="A4935" t="str">
            <v>SINAPI 104399</v>
          </cell>
          <cell r="D4935" t="str">
            <v>CONDULETE DE PVC, TIPO LR, PARA ELETRODUTO DE PVC SOLDÁVEL DN 25 MM (3/4''), APARENTE - FORNECIMENTO E INSTALAÇÃO. AF_10/2022</v>
          </cell>
          <cell r="E4935" t="str">
            <v>UN</v>
          </cell>
          <cell r="F4935">
            <v>31.6</v>
          </cell>
        </row>
        <row r="4936">
          <cell r="A4936" t="str">
            <v>SINAPI 104400</v>
          </cell>
          <cell r="D4936" t="str">
            <v>CONDULETE DE PVC, TIPO LR, PARA ELETRODUTO DE PVC SOLDÁVEL DN 32 MM (1''), APARENTE - FORNECIMENTO E INSTALAÇÃO. AF_10/2022</v>
          </cell>
          <cell r="E4936" t="str">
            <v>UN</v>
          </cell>
          <cell r="F4936">
            <v>40.5</v>
          </cell>
        </row>
        <row r="4937">
          <cell r="A4937" t="str">
            <v>SINAPI 104404</v>
          </cell>
          <cell r="D4937" t="str">
            <v>CONDULETE DE PVC, TIPO T, PARA ELETRODUTO DE PVC SOLDÁVEL DN 25 MM (3/4''), APARENTE - FORNECIMENTO E INSTALAÇÃO. AF_10/2022</v>
          </cell>
          <cell r="E4937" t="str">
            <v>UN</v>
          </cell>
          <cell r="F4937">
            <v>36.93</v>
          </cell>
        </row>
        <row r="4938">
          <cell r="A4938" t="str">
            <v>SINAPI 104405</v>
          </cell>
          <cell r="D4938" t="str">
            <v>CONDULETE DE PVC, TIPO T, PARA ELETRODUTO DE PVC SOLDÁVEL DN 32 MM (1''), APARENTE - FORNECIMENTO E INSTALAÇÃO. AF_10/2022</v>
          </cell>
          <cell r="E4938" t="str">
            <v>UN</v>
          </cell>
          <cell r="F4938">
            <v>49.9</v>
          </cell>
        </row>
        <row r="4939">
          <cell r="A4939" t="str">
            <v>SINAPI 95813</v>
          </cell>
          <cell r="D4939" t="str">
            <v>CONDULETE DE PVC, TIPO TB, PARA ELETRODUTO DE PVC SOLDÁVEL DN 20 MM (1/2''), APARENTE - FORNECIMENTO E INSTALAÇÃO. AF_10/2022</v>
          </cell>
          <cell r="E4939" t="str">
            <v>UN</v>
          </cell>
          <cell r="F4939">
            <v>20.89</v>
          </cell>
        </row>
        <row r="4940">
          <cell r="A4940" t="str">
            <v>SINAPI 95814</v>
          </cell>
          <cell r="D4940" t="str">
            <v>CONDULETE DE PVC, TIPO TB, PARA ELETRODUTO DE PVC SOLDÁVEL DN 25 MM (3/4''), APARENTE - FORNECIMENTO E INSTALAÇÃO. AF_10/2022</v>
          </cell>
          <cell r="E4940" t="str">
            <v>UN</v>
          </cell>
          <cell r="F4940">
            <v>26.46</v>
          </cell>
        </row>
        <row r="4941">
          <cell r="A4941" t="str">
            <v>SINAPI 95815</v>
          </cell>
          <cell r="D4941" t="str">
            <v>CONDULETE DE PVC, TIPO TB, PARA ELETRODUTO DE PVC SOLDÁVEL DN 32 MM (1''), APARENTE - FORNECIMENTO E INSTALAÇÃO. AF_10/2022</v>
          </cell>
          <cell r="E4941" t="str">
            <v>UN</v>
          </cell>
          <cell r="F4941">
            <v>38.96</v>
          </cell>
        </row>
        <row r="4942">
          <cell r="A4942" t="str">
            <v>SINAPI 95816</v>
          </cell>
          <cell r="D4942" t="str">
            <v>CONDULETE DE PVC, TIPO X, PARA ELETRODUTO DE PVC SOLDÁVEL DN 20 MM (1/2''), APARENTE - FORNECIMENTO E INSTALAÇÃO. AF_10/2022</v>
          </cell>
          <cell r="E4942" t="str">
            <v>UN</v>
          </cell>
          <cell r="F4942">
            <v>35.049999999999997</v>
          </cell>
        </row>
        <row r="4943">
          <cell r="A4943" t="str">
            <v>SINAPI 95817</v>
          </cell>
          <cell r="D4943" t="str">
            <v>CONDULETE DE PVC, TIPO X, PARA ELETRODUTO DE PVC SOLDÁVEL DN 25 MM (3/4"), APARENTE - FORNECIMENTO E INSTALAÇÃO. AF_10/2022</v>
          </cell>
          <cell r="E4943" t="str">
            <v>UN</v>
          </cell>
          <cell r="F4943">
            <v>41.46</v>
          </cell>
        </row>
        <row r="4944">
          <cell r="A4944" t="str">
            <v>SINAPI 95818</v>
          </cell>
          <cell r="D4944" t="str">
            <v>CONDULETE DE PVC, TIPO X, PARA ELETRODUTO DE PVC SOLDÁVEL DN 32 MM (1''), APARENTE - FORNECIMENTO E INSTALAÇÃO. AF_10/2022</v>
          </cell>
          <cell r="E4944" t="str">
            <v>UN</v>
          </cell>
          <cell r="F4944">
            <v>57.55</v>
          </cell>
        </row>
        <row r="4945">
          <cell r="A4945" t="str">
            <v>SINAPI 104391</v>
          </cell>
          <cell r="D4945" t="str">
            <v>CURVA 135 GRAUS PARA ELETRODUTO, AÇO GALVANIZADO, DN 20 MM (3/4''), APARENTE - FORNECIMENTO E INSTALAÇÃO. AF_10/2022</v>
          </cell>
          <cell r="E4945" t="str">
            <v>UN</v>
          </cell>
          <cell r="F4945">
            <v>0</v>
          </cell>
        </row>
        <row r="4946">
          <cell r="A4946" t="str">
            <v>SINAPI 104392</v>
          </cell>
          <cell r="D4946" t="str">
            <v>CURVA 135 GRAUS PARA ELETRODUTO, AÇO GALVANIZADO, DN 25 MM (1''), APARENTE - FORNECIMENTO E INSTALAÇÃO. AF_10/2022</v>
          </cell>
          <cell r="E4946" t="str">
            <v>UN</v>
          </cell>
          <cell r="F4946">
            <v>0</v>
          </cell>
        </row>
        <row r="4947">
          <cell r="A4947" t="str">
            <v>SINAPI 104393</v>
          </cell>
          <cell r="D4947" t="str">
            <v>CURVA 135 GRAUS PARA ELETRODUTO, AÇO GALVANIZADO, DN 32 MM (1 1/4''), APARENTE - FORNECIMENTO E INSTALAÇÃO. AF_10/2022</v>
          </cell>
          <cell r="E4947" t="str">
            <v>UN</v>
          </cell>
          <cell r="F4947">
            <v>0</v>
          </cell>
        </row>
        <row r="4948">
          <cell r="A4948" t="str">
            <v>SINAPI 104394</v>
          </cell>
          <cell r="D4948" t="str">
            <v>CURVA 135 GRAUS PARA ELETRODUTO, AÇO GALVANIZADO, DN 40 MM (1 1/2''), APARENTE - FORNECIMENTO E INSTALAÇÃO. AF_10/2022</v>
          </cell>
          <cell r="E4948" t="str">
            <v>UN</v>
          </cell>
          <cell r="F4948">
            <v>0</v>
          </cell>
        </row>
        <row r="4949">
          <cell r="A4949" t="str">
            <v>SINAPI 95761</v>
          </cell>
          <cell r="D4949" t="str">
            <v>CURVA 45 GRAUS PARA ELETRODUTO, AÇO GALVANIZADO, DN 20 MM (3/4''), APARENTE - FORNECIMENTO E INSTALAÇÃO. AF_10/2022</v>
          </cell>
          <cell r="E4949" t="str">
            <v>UN</v>
          </cell>
          <cell r="F4949">
            <v>0</v>
          </cell>
        </row>
        <row r="4950">
          <cell r="A4950" t="str">
            <v>SINAPI 95763</v>
          </cell>
          <cell r="D4950" t="str">
            <v>CURVA 45 GRAUS PARA ELETRODUTO, AÇO GALVANIZADO, DN 25 MM (1''), APARENTE - FORNECIMENTO E INSTALAÇÃO. AF_10/2022</v>
          </cell>
          <cell r="E4950" t="str">
            <v>UN</v>
          </cell>
          <cell r="F4950">
            <v>0</v>
          </cell>
        </row>
        <row r="4951">
          <cell r="A4951" t="str">
            <v>SINAPI 95765</v>
          </cell>
          <cell r="D4951" t="str">
            <v>CURVA 45 GRAUS PARA ELETRODUTO, AÇO GALVANIZADO, DN 32 MM (1 1/4''), APARENTE - FORNECIMENTO E INSTALAÇÃO. AF_10/2022</v>
          </cell>
          <cell r="E4951" t="str">
            <v>UN</v>
          </cell>
          <cell r="F4951">
            <v>0</v>
          </cell>
        </row>
        <row r="4952">
          <cell r="A4952" t="str">
            <v>SINAPI 95767</v>
          </cell>
          <cell r="D4952" t="str">
            <v>CURVA 45 GRAUS PARA ELETRODUTO, AÇO GALVANIZADO, DN 40 MM (1 1/2''), APARENTE - FORNECIMENTO E INSTALAÇÃO. AF_10/2022</v>
          </cell>
          <cell r="E4952" t="str">
            <v>UN</v>
          </cell>
          <cell r="F4952">
            <v>0</v>
          </cell>
        </row>
        <row r="4953">
          <cell r="A4953" t="str">
            <v>SINAPI 95762</v>
          </cell>
          <cell r="D4953" t="str">
            <v>CURVA 90 GRAUS PARA ELETRODUTO, AÇO GALVANIZADO, DN 20 MM (3/4''), APARENTE - FORNECIMENTO E INSTALAÇÃO. AF_10/2022</v>
          </cell>
          <cell r="E4953" t="str">
            <v>UN</v>
          </cell>
          <cell r="F4953">
            <v>0</v>
          </cell>
        </row>
        <row r="4954">
          <cell r="A4954" t="str">
            <v>SINAPI 95764</v>
          </cell>
          <cell r="D4954" t="str">
            <v>CURVA 90 GRAUS PARA ELETRODUTO, AÇO GALVANIZADO, DN 25 MM (1"), APARENTE - FORNECIMENTO E INSTALAÇÃO. AF_10/2022</v>
          </cell>
          <cell r="E4954" t="str">
            <v>UN</v>
          </cell>
          <cell r="F4954">
            <v>0</v>
          </cell>
        </row>
        <row r="4955">
          <cell r="A4955" t="str">
            <v>SINAPI 95766</v>
          </cell>
          <cell r="D4955" t="str">
            <v>CURVA 90 GRAUS PARA ELETRODUTO, AÇO GALVANIZADO, DN 32 MM (1 1/4''), APARENTE - FORNECIMENTO E INSTALAÇÃO. AF_10/2022</v>
          </cell>
          <cell r="E4955" t="str">
            <v>UN</v>
          </cell>
          <cell r="F4955">
            <v>0</v>
          </cell>
        </row>
        <row r="4956">
          <cell r="A4956" t="str">
            <v>SINAPI 95768</v>
          </cell>
          <cell r="D4956" t="str">
            <v>CURVA 90 GRAUS PARA ELETRODUTO, AÇO GALVANIZADO, DN 40 MM (1 1/2''), APARENTE - FORNECIMENTO E INSTALAÇÃO. AF_10/2022</v>
          </cell>
          <cell r="E4956" t="str">
            <v>UN</v>
          </cell>
          <cell r="F4956">
            <v>0</v>
          </cell>
        </row>
        <row r="4957">
          <cell r="A4957" t="str">
            <v>SINAPI 95739</v>
          </cell>
          <cell r="D4957" t="str">
            <v>CURVA 90 GRAUS PARA ELETRODUTO, PVC, SOLDÁVEL, DN 20 MM (1/2''), APARENTE - FORNECIMENTO E INSTALAÇÃO. AF_10/2022</v>
          </cell>
          <cell r="E4957" t="str">
            <v>UN</v>
          </cell>
          <cell r="F4957">
            <v>0</v>
          </cell>
        </row>
        <row r="4958">
          <cell r="A4958" t="str">
            <v>SINAPI 95740</v>
          </cell>
          <cell r="D4958" t="str">
            <v>CURVA 90 GRAUS PARA ELETRODUTO, PVC, SOLDÁVEL, DN 25 MM (3/4''), APARENTE - FORNECIMENTO E INSTALAÇÃO. AF_10/2022</v>
          </cell>
          <cell r="E4958" t="str">
            <v>UN</v>
          </cell>
          <cell r="F4958">
            <v>0</v>
          </cell>
        </row>
        <row r="4959">
          <cell r="A4959" t="str">
            <v>SINAPI 95741</v>
          </cell>
          <cell r="D4959" t="str">
            <v>CURVA 90 GRAUS PARA ELETRODUTO, PVC, SOLDÁVEL, DN 32 MM (1''), APARENTE - FORNECIMENTO E INSTALAÇÃO. AF_10/2022</v>
          </cell>
          <cell r="E4959" t="str">
            <v>UN</v>
          </cell>
          <cell r="F4959">
            <v>0</v>
          </cell>
        </row>
        <row r="4960">
          <cell r="A4960" t="str">
            <v>SINAPI 104409</v>
          </cell>
          <cell r="D4960" t="str">
            <v>ELETRODUTO RIGIDO, EM ACO ZINCADO OU GALVANIZADO, TIPO PESADO, DN=1 1/2", APARENTE - FORNECIMENTO E INSTALAÇÃO. AF_10/2022</v>
          </cell>
          <cell r="E4960" t="str">
            <v>M</v>
          </cell>
          <cell r="F4960">
            <v>0</v>
          </cell>
        </row>
        <row r="4961">
          <cell r="A4961" t="str">
            <v>SINAPI 104408</v>
          </cell>
          <cell r="D4961" t="str">
            <v>ELETRODUTO RIGIDO, EM ACO ZINCADO OU GALVANIZADO, TIPO PESADO, DN=1 1/4", APARENTE- FORNECIMENTO E INSTALAÇÃO. AF_10/2022</v>
          </cell>
          <cell r="E4961" t="str">
            <v>M</v>
          </cell>
          <cell r="F4961">
            <v>0</v>
          </cell>
        </row>
        <row r="4962">
          <cell r="A4962" t="str">
            <v>SINAPI 104407</v>
          </cell>
          <cell r="D4962" t="str">
            <v>ELETRODUTO RIGIDO, EM ACO ZINCADO OU GALVANIZADO, TIPO PESADO, DN=1", APARENTE - FORNECIMENTO E INSTALAÇÃO. AF_10/2022</v>
          </cell>
          <cell r="E4962" t="str">
            <v>M</v>
          </cell>
          <cell r="F4962">
            <v>0</v>
          </cell>
        </row>
        <row r="4963">
          <cell r="A4963" t="str">
            <v>SINAPI 104406</v>
          </cell>
          <cell r="D4963" t="str">
            <v>ELETRODUTO RIGIDO, EM ACO ZINCADO OU GALVANIZADO, TIPO PESADO, DN=3/4", APARENTE - FORNECIMENTO E INSTALAÇÃO. AF_10/2022</v>
          </cell>
          <cell r="E4963" t="str">
            <v>M</v>
          </cell>
          <cell r="F4963">
            <v>0</v>
          </cell>
        </row>
        <row r="4964">
          <cell r="A4964" t="str">
            <v>SINAPI 95726</v>
          </cell>
          <cell r="D4964" t="str">
            <v>ELETRODUTO RÍGIDO SOLDÁVEL, PVC, DN 20 MM (1/2"), APARENTE - FORNECIMENTO E INSTALAÇÃO. AF_10/2022</v>
          </cell>
          <cell r="E4964" t="str">
            <v>M</v>
          </cell>
          <cell r="F4964">
            <v>16.32</v>
          </cell>
        </row>
        <row r="4965">
          <cell r="A4965" t="str">
            <v>SINAPI 95727</v>
          </cell>
          <cell r="D4965" t="str">
            <v>ELETRODUTO RÍGIDO SOLDÁVEL, PVC, DN 25 MM (3/4"), APARENTE - FORNECIMENTO E INSTALAÇÃO. AF_10/2022</v>
          </cell>
          <cell r="E4965" t="str">
            <v>M</v>
          </cell>
          <cell r="F4965">
            <v>20.190000000000001</v>
          </cell>
        </row>
        <row r="4966">
          <cell r="A4966" t="str">
            <v>SINAPI 95728</v>
          </cell>
          <cell r="D4966" t="str">
            <v>ELETRODUTO RÍGIDO SOLDÁVEL, PVC, DN 32 MM (1"), APARENTE - FORNECIMENTO E INSTALAÇÃO. AF_10/2022</v>
          </cell>
          <cell r="E4966" t="str">
            <v>M</v>
          </cell>
          <cell r="F4966">
            <v>26.46</v>
          </cell>
        </row>
        <row r="4967">
          <cell r="A4967" t="str">
            <v>SINAPI 104452</v>
          </cell>
          <cell r="D4967" t="str">
            <v>LUVA DE EMENDA PARA ELETRODUTO, AÇO GALVANIZADO, DN 20 MM (3/4''), APARENTE - FORNECIMENTO E INSTALAÇÃO. AF_10/2022</v>
          </cell>
          <cell r="E4967" t="str">
            <v>UN</v>
          </cell>
          <cell r="F4967">
            <v>0</v>
          </cell>
        </row>
        <row r="4968">
          <cell r="A4968" t="str">
            <v>SINAPI 104448</v>
          </cell>
          <cell r="D4968" t="str">
            <v>LUVA DE EMENDA PARA ELETRODUTO, AÇO GALVANIZADO, DN 25 MM (1''), APARENTE - FORNECIMENTO E INSTALAÇÃO. AF_10/2022</v>
          </cell>
          <cell r="E4968" t="str">
            <v>UN</v>
          </cell>
          <cell r="F4968">
            <v>0</v>
          </cell>
        </row>
        <row r="4969">
          <cell r="A4969" t="str">
            <v>SINAPI 104449</v>
          </cell>
          <cell r="D4969" t="str">
            <v>LUVA DE EMENDA PARA ELETRODUTO, AÇO GALVANIZADO, DN 32 MM (1 1/4''), APARENTE - FORNECIMENTO E INSTALAÇÃO. AF_10/2022</v>
          </cell>
          <cell r="E4969" t="str">
            <v>UN</v>
          </cell>
          <cell r="F4969">
            <v>0</v>
          </cell>
        </row>
        <row r="4970">
          <cell r="A4970" t="str">
            <v>SINAPI 104450</v>
          </cell>
          <cell r="D4970" t="str">
            <v>LUVA DE EMENDA PARA ELETRODUTO, AÇO GALVANIZADO, DN 40 MM (1 1/2''), APARENTE - FORNECIMENTO E INSTALAÇÃO. AF_10/2022</v>
          </cell>
          <cell r="E4970" t="str">
            <v>UN</v>
          </cell>
          <cell r="F4970">
            <v>0</v>
          </cell>
        </row>
        <row r="4971">
          <cell r="A4971" t="str">
            <v>SINAPI 104445</v>
          </cell>
          <cell r="D4971" t="str">
            <v>LUVA PARA ELETRODUTO, PVC, SOLDÁVEL, DN 20 MM (1/2''), APARENTE - FORNECIMENTO E INSTALAÇÃO. AF_10/2022</v>
          </cell>
          <cell r="E4971" t="str">
            <v>UN</v>
          </cell>
          <cell r="F4971">
            <v>0</v>
          </cell>
        </row>
        <row r="4972">
          <cell r="A4972" t="str">
            <v>SINAPI 104446</v>
          </cell>
          <cell r="D4972" t="str">
            <v>LUVA PARA ELETRODUTO, PVC, SOLDÁVEL, DN 25 MM (3/4''), APARENTE - FORNECIMENTO E INSTALAÇÃO. AF_10/2022</v>
          </cell>
          <cell r="E4972" t="str">
            <v>UN</v>
          </cell>
          <cell r="F4972">
            <v>0</v>
          </cell>
        </row>
        <row r="4973">
          <cell r="A4973" t="str">
            <v>SINAPI 104447</v>
          </cell>
          <cell r="D4973" t="str">
            <v>LUVA PARA ELETRODUTO, PVC, SOLDÁVEL, DN 32 MM (1''), APARENTE - FORNECIMENTO E INSTALAÇÃO. AF_10/2022</v>
          </cell>
          <cell r="E4973" t="str">
            <v>UN</v>
          </cell>
          <cell r="F4973">
            <v>0</v>
          </cell>
        </row>
        <row r="4974">
          <cell r="A4974" t="str">
            <v>SINAPI 101884</v>
          </cell>
          <cell r="D4974" t="str">
            <v>CABO DE COBRE ISOLADO, 10 MM², ANTI-CHAMA 450/750 V, INSTALADO EM ELETROCALHA OU PERFILADO - FORNECIMENTO E INSTALAÇÃO. AF_07/2025</v>
          </cell>
          <cell r="E4974" t="str">
            <v>M</v>
          </cell>
          <cell r="F4974">
            <v>11.74</v>
          </cell>
        </row>
        <row r="4975">
          <cell r="A4975" t="str">
            <v>SINAPI 101886</v>
          </cell>
          <cell r="D4975" t="str">
            <v>CABO DE COBRE ISOLADO, 16 MM², ANTI-CHAMA 450/750 V, INSTALADO EM ELETROCALHA OU PERFILADO - FORNECIMENTO E INSTALAÇÃO. AF_07/2025</v>
          </cell>
          <cell r="E4975" t="str">
            <v>M</v>
          </cell>
          <cell r="F4975">
            <v>16.829999999999998</v>
          </cell>
        </row>
        <row r="4976">
          <cell r="A4976" t="str">
            <v>SINAPI 101888</v>
          </cell>
          <cell r="D4976" t="str">
            <v>CABO DE COBRE ISOLADO, 25 MM², ANTI-CHAMA 450/750 V, INSTALADO EM ELETROCALHA OU PERFILADO - FORNECIMENTO E INSTALAÇÃO. AF_07/2025</v>
          </cell>
          <cell r="E4976" t="str">
            <v>M</v>
          </cell>
          <cell r="F4976">
            <v>26.89</v>
          </cell>
        </row>
        <row r="4977">
          <cell r="A4977" t="str">
            <v>SINAPI 101938</v>
          </cell>
          <cell r="D4977" t="str">
            <v>CAIXA DE PROTEÇÃO PARA MEDIDOR MONOFÁSICO DE EMBUTIR - FORNECIMENTO E INSTALAÇÃO. AF_07/2025</v>
          </cell>
          <cell r="E4977" t="str">
            <v>UN</v>
          </cell>
          <cell r="F4977">
            <v>159.19999999999999</v>
          </cell>
        </row>
        <row r="4978">
          <cell r="A4978" t="str">
            <v>SINAPI 101904</v>
          </cell>
          <cell r="D4978" t="str">
            <v>CONTATOR TRIPOLAR I NOMIMAL 95A - FORNECIMENTO E INSTALAÇÃO. AF_07/2025</v>
          </cell>
          <cell r="E4978" t="str">
            <v>UN</v>
          </cell>
          <cell r="F4978">
            <v>1632.14</v>
          </cell>
        </row>
        <row r="4979">
          <cell r="A4979" t="str">
            <v>SINAPI 101901</v>
          </cell>
          <cell r="D4979" t="str">
            <v>CONTATOR TRIPOLAR I NOMINAL 12A - FORNECIMENTO E INSTALAÇÃO. AF_07/2025</v>
          </cell>
          <cell r="E4979" t="str">
            <v>UN</v>
          </cell>
          <cell r="F4979">
            <v>170.75</v>
          </cell>
        </row>
        <row r="4980">
          <cell r="A4980" t="str">
            <v>SINAPI 101902</v>
          </cell>
          <cell r="D4980" t="str">
            <v>CONTATOR TRIPOLAR I NOMINAL 22A - FORNECIMENTO E INSTALAÇÃO. AF_07/2025</v>
          </cell>
          <cell r="E4980" t="str">
            <v>UN</v>
          </cell>
          <cell r="F4980">
            <v>210.25</v>
          </cell>
        </row>
        <row r="4981">
          <cell r="A4981" t="str">
            <v>SINAPI 101903</v>
          </cell>
          <cell r="D4981" t="str">
            <v>CONTATOR TRIPOLAR I NOMINAL 38A - FORNECIMENTO E INSTALAÇÃO. AF_07/2025</v>
          </cell>
          <cell r="E4981" t="str">
            <v>UN</v>
          </cell>
          <cell r="F4981">
            <v>436.9</v>
          </cell>
        </row>
        <row r="4982">
          <cell r="A4982" t="str">
            <v>SINAPI 97414</v>
          </cell>
          <cell r="D4982" t="str">
            <v>COTOVELO PARA BARRAMENTO BLINDADO, 1000A - FORNECIMENTO E INSTALAÇÃO. AF_07/2025</v>
          </cell>
          <cell r="E4982" t="str">
            <v>UN</v>
          </cell>
          <cell r="F4982">
            <v>0</v>
          </cell>
        </row>
        <row r="4983">
          <cell r="A4983" t="str">
            <v>SINAPI 97415</v>
          </cell>
          <cell r="D4983" t="str">
            <v>COTOVELO PARA BARRAMENTO BLINDADO, 1250A - FORNECIMENTO E INSTALAÇÃO. AF_07/2025</v>
          </cell>
          <cell r="E4983" t="str">
            <v>UN</v>
          </cell>
          <cell r="F4983">
            <v>0</v>
          </cell>
        </row>
        <row r="4984">
          <cell r="A4984" t="str">
            <v>SINAPI 97416</v>
          </cell>
          <cell r="D4984" t="str">
            <v>COTOVELO PARA BARRAMENTO BLINDADO, 1600A - FORNECIMENTO E INSTALAÇÃO. AF_07/2025</v>
          </cell>
          <cell r="E4984" t="str">
            <v>UN</v>
          </cell>
          <cell r="F4984">
            <v>0</v>
          </cell>
        </row>
        <row r="4985">
          <cell r="A4985" t="str">
            <v>SINAPI 97417</v>
          </cell>
          <cell r="D4985" t="str">
            <v>COTOVELO PARA BARRAMENTO BLINDADO, 2000A - FORNECIMENTO E INSTALAÇÃO. AF_07/2025</v>
          </cell>
          <cell r="E4985" t="str">
            <v>UN</v>
          </cell>
          <cell r="F4985">
            <v>0</v>
          </cell>
        </row>
        <row r="4986">
          <cell r="A4986" t="str">
            <v>SINAPI 97418</v>
          </cell>
          <cell r="D4986" t="str">
            <v>COTOVELO PARA BARRAMENTO BLINDADO, 2500A - FORNECIMENTO E INSTALAÇÃO. AF_07/2025</v>
          </cell>
          <cell r="E4986" t="str">
            <v>UN</v>
          </cell>
          <cell r="F4986">
            <v>0</v>
          </cell>
        </row>
        <row r="4987">
          <cell r="A4987" t="str">
            <v>SINAPI 97409</v>
          </cell>
          <cell r="D4987" t="str">
            <v>COTOVELO PARA BARRAMENTO BLINDADO, 250A - FORNECIMENTO E INSTALAÇÃO. AF_07/2025</v>
          </cell>
          <cell r="E4987" t="str">
            <v>UN</v>
          </cell>
          <cell r="F4987">
            <v>0</v>
          </cell>
        </row>
        <row r="4988">
          <cell r="A4988" t="str">
            <v>SINAPI 97410</v>
          </cell>
          <cell r="D4988" t="str">
            <v>COTOVELO PARA BARRAMENTO BLINDADO, 350A - FORNECIMENTO E INSTALAÇÃO. AF_07/2025</v>
          </cell>
          <cell r="E4988" t="str">
            <v>UN</v>
          </cell>
          <cell r="F4988">
            <v>0</v>
          </cell>
        </row>
        <row r="4989">
          <cell r="A4989" t="str">
            <v>SINAPI 97411</v>
          </cell>
          <cell r="D4989" t="str">
            <v>COTOVELO PARA BARRAMENTO BLINDADO, 450A - FORNECIMENTO E INSTALAÇÃO. AF_07/2025</v>
          </cell>
          <cell r="E4989" t="str">
            <v>UN</v>
          </cell>
          <cell r="F4989">
            <v>0</v>
          </cell>
        </row>
        <row r="4990">
          <cell r="A4990" t="str">
            <v>SINAPI 97412</v>
          </cell>
          <cell r="D4990" t="str">
            <v>COTOVELO PARA BARRAMENTO BLINDADO, 550A - FORNECIMENTO E INSTALAÇÃO. AF_07/2025</v>
          </cell>
          <cell r="E4990" t="str">
            <v>UN</v>
          </cell>
          <cell r="F4990">
            <v>0</v>
          </cell>
        </row>
        <row r="4991">
          <cell r="A4991" t="str">
            <v>SINAPI 97413</v>
          </cell>
          <cell r="D4991" t="str">
            <v>COTOVELO PARA BARRAMENTO BLINDADO, 630A - FORNECIMENTO E INSTALAÇÃO. AF_07/2025</v>
          </cell>
          <cell r="E4991" t="str">
            <v>UN</v>
          </cell>
          <cell r="F4991">
            <v>0</v>
          </cell>
        </row>
        <row r="4992">
          <cell r="A4992" t="str">
            <v>SINAPI 101900</v>
          </cell>
          <cell r="D4992" t="str">
            <v>DISJUNTOR BAIXA TENSÃO TRIPOLAR A SECO 800A/600V - FORNECIMENTO E INSTALAÇÃO. AF_07/2025</v>
          </cell>
          <cell r="E4992" t="str">
            <v>UN</v>
          </cell>
          <cell r="F4992">
            <v>5648.62</v>
          </cell>
        </row>
        <row r="4993">
          <cell r="A4993" t="str">
            <v>SINAPI 106030</v>
          </cell>
          <cell r="D4993" t="str">
            <v>DISJUNTOR BIPOLAR DR 63A - FORNECIMENTO E INSTALAÇÃO. AF_07/2025</v>
          </cell>
          <cell r="E4993" t="str">
            <v>UN</v>
          </cell>
          <cell r="F4993">
            <v>212.72</v>
          </cell>
        </row>
        <row r="4994">
          <cell r="A4994" t="str">
            <v>SINAPI 93660</v>
          </cell>
          <cell r="D4994" t="str">
            <v>DISJUNTOR BIPOLAR TIPO DIN, CORRENTE NOMINAL DE 10A - FORNECIMENTO E INSTALAÇÃO. AF_07/2025</v>
          </cell>
          <cell r="E4994" t="str">
            <v>UN</v>
          </cell>
          <cell r="F4994">
            <v>70.81</v>
          </cell>
        </row>
        <row r="4995">
          <cell r="A4995" t="str">
            <v>SINAPI 93661</v>
          </cell>
          <cell r="D4995" t="str">
            <v>DISJUNTOR BIPOLAR TIPO DIN, CORRENTE NOMINAL DE 16A - FORNECIMENTO E INSTALAÇÃO. AF_07/2025</v>
          </cell>
          <cell r="E4995" t="str">
            <v>UN</v>
          </cell>
          <cell r="F4995">
            <v>70.81</v>
          </cell>
        </row>
        <row r="4996">
          <cell r="A4996" t="str">
            <v>SINAPI 93662</v>
          </cell>
          <cell r="D4996" t="str">
            <v>DISJUNTOR BIPOLAR TIPO DIN, CORRENTE NOMINAL DE 20A - FORNECIMENTO E INSTALAÇÃO. AF_07/2025</v>
          </cell>
          <cell r="E4996" t="str">
            <v>UN</v>
          </cell>
          <cell r="F4996">
            <v>72.88</v>
          </cell>
        </row>
        <row r="4997">
          <cell r="A4997" t="str">
            <v>SINAPI 93663</v>
          </cell>
          <cell r="D4997" t="str">
            <v>DISJUNTOR BIPOLAR TIPO DIN, CORRENTE NOMINAL DE 25A - FORNECIMENTO E INSTALAÇÃO. AF_07/2025</v>
          </cell>
          <cell r="E4997" t="str">
            <v>UN</v>
          </cell>
          <cell r="F4997">
            <v>74.8</v>
          </cell>
        </row>
        <row r="4998">
          <cell r="A4998" t="str">
            <v>SINAPI 93664</v>
          </cell>
          <cell r="D4998" t="str">
            <v>DISJUNTOR BIPOLAR TIPO DIN, CORRENTE NOMINAL DE 32A - FORNECIMENTO E INSTALAÇÃO. AF_07/2025</v>
          </cell>
          <cell r="E4998" t="str">
            <v>UN</v>
          </cell>
          <cell r="F4998">
            <v>78.010000000000005</v>
          </cell>
        </row>
        <row r="4999">
          <cell r="A4999" t="str">
            <v>SINAPI 93665</v>
          </cell>
          <cell r="D4999" t="str">
            <v>DISJUNTOR BIPOLAR TIPO DIN, CORRENTE NOMINAL DE 40A - FORNECIMENTO E INSTALAÇÃO. AF_07/2025</v>
          </cell>
          <cell r="E4999" t="str">
            <v>UN</v>
          </cell>
          <cell r="F4999">
            <v>81.86</v>
          </cell>
        </row>
        <row r="5000">
          <cell r="A5000" t="str">
            <v>SINAPI 93666</v>
          </cell>
          <cell r="D5000" t="str">
            <v>DISJUNTOR BIPOLAR TIPO DIN, CORRENTE NOMINAL DE 50A - FORNECIMENTO E INSTALAÇÃO. AF_07/2025</v>
          </cell>
          <cell r="E5000" t="str">
            <v>UN</v>
          </cell>
          <cell r="F5000">
            <v>88.2</v>
          </cell>
        </row>
        <row r="5001">
          <cell r="A5001" t="str">
            <v>SINAPI 93674</v>
          </cell>
          <cell r="D5001" t="str">
            <v>DISJUNTOR BIPOLAR TIPO DR, CORRENTE NOMINAL DE 25A - FORNECIMENTO E INSTALAÇÃO. AF_07/2025</v>
          </cell>
          <cell r="E5001" t="str">
            <v>UN</v>
          </cell>
          <cell r="F5001">
            <v>183.08</v>
          </cell>
        </row>
        <row r="5002">
          <cell r="A5002" t="str">
            <v>SINAPI 93675</v>
          </cell>
          <cell r="D5002" t="str">
            <v>DISJUNTOR BIPOLAR TIPO DR, CORRENTE NOMINAL DE 40A - FORNECIMENTO E INSTALAÇÃO. AF_07/2025</v>
          </cell>
          <cell r="E5002" t="str">
            <v>UN</v>
          </cell>
          <cell r="F5002">
            <v>194.2</v>
          </cell>
        </row>
        <row r="5003">
          <cell r="A5003" t="str">
            <v>SINAPI 101892</v>
          </cell>
          <cell r="D5003" t="str">
            <v>DISJUNTOR BIPOLAR TIPO NEMA, CORRENTE NOMINAL DE 10 ATÉ 50A - FORNECIMENTO E INSTALAÇÃO. AF_07/2025</v>
          </cell>
          <cell r="E5003" t="str">
            <v>UN</v>
          </cell>
          <cell r="F5003">
            <v>88.67</v>
          </cell>
        </row>
        <row r="5004">
          <cell r="A5004" t="str">
            <v>SINAPI 93653</v>
          </cell>
          <cell r="D5004" t="str">
            <v>DISJUNTOR MONOPOLAR TIPO DIN, CORRENTE NOMINAL DE 10A - FORNECIMENTO E INSTALAÇÃO. AF_07/2025</v>
          </cell>
          <cell r="E5004" t="str">
            <v>UN</v>
          </cell>
          <cell r="F5004">
            <v>14.49</v>
          </cell>
        </row>
        <row r="5005">
          <cell r="A5005" t="str">
            <v>SINAPI 93654</v>
          </cell>
          <cell r="D5005" t="str">
            <v>DISJUNTOR MONOPOLAR TIPO DIN, CORRENTE NOMINAL DE 16A - FORNECIMENTO E INSTALAÇÃO. AF_07/2025</v>
          </cell>
          <cell r="E5005" t="str">
            <v>UN</v>
          </cell>
          <cell r="F5005">
            <v>14.49</v>
          </cell>
        </row>
        <row r="5006">
          <cell r="A5006" t="str">
            <v>SINAPI 93655</v>
          </cell>
          <cell r="D5006" t="str">
            <v>DISJUNTOR MONOPOLAR TIPO DIN, CORRENTE NOMINAL DE 20A - FORNECIMENTO E INSTALAÇÃO. AF_07/2025</v>
          </cell>
          <cell r="E5006" t="str">
            <v>UN</v>
          </cell>
          <cell r="F5006">
            <v>15.52</v>
          </cell>
        </row>
        <row r="5007">
          <cell r="A5007" t="str">
            <v>SINAPI 93656</v>
          </cell>
          <cell r="D5007" t="str">
            <v>DISJUNTOR MONOPOLAR TIPO DIN, CORRENTE NOMINAL DE 25A - FORNECIMENTO E INSTALAÇÃO. AF_07/2025</v>
          </cell>
          <cell r="E5007" t="str">
            <v>UN</v>
          </cell>
          <cell r="F5007">
            <v>16.489999999999998</v>
          </cell>
        </row>
        <row r="5008">
          <cell r="A5008" t="str">
            <v>SINAPI 93657</v>
          </cell>
          <cell r="D5008" t="str">
            <v>DISJUNTOR MONOPOLAR TIPO DIN, CORRENTE NOMINAL DE 32A - FORNECIMENTO E INSTALAÇÃO. AF_07/2025</v>
          </cell>
          <cell r="E5008" t="str">
            <v>UN</v>
          </cell>
          <cell r="F5008">
            <v>18.149999999999999</v>
          </cell>
        </row>
        <row r="5009">
          <cell r="A5009" t="str">
            <v>SINAPI 93658</v>
          </cell>
          <cell r="D5009" t="str">
            <v>DISJUNTOR MONOPOLAR TIPO DIN, CORRENTE NOMINAL DE 40A - FORNECIMENTO E INSTALAÇÃO. AF_07/2025</v>
          </cell>
          <cell r="E5009" t="str">
            <v>UN</v>
          </cell>
          <cell r="F5009">
            <v>25.92</v>
          </cell>
        </row>
        <row r="5010">
          <cell r="A5010" t="str">
            <v>SINAPI 93659</v>
          </cell>
          <cell r="D5010" t="str">
            <v>DISJUNTOR MONOPOLAR TIPO DIN, CORRENTE NOMINAL DE 50A - FORNECIMENTO E INSTALAÇÃO. AF_07/2025</v>
          </cell>
          <cell r="E5010" t="str">
            <v>UN</v>
          </cell>
          <cell r="F5010">
            <v>29.09</v>
          </cell>
        </row>
        <row r="5011">
          <cell r="A5011" t="str">
            <v>SINAPI 101890</v>
          </cell>
          <cell r="D5011" t="str">
            <v>DISJUNTOR MONOPOLAR TIPO NEMA, CORRENTE NOMINAL DE 10 ATÉ 30A - FORNECIMENTO E INSTALAÇÃO. AF_07/2025</v>
          </cell>
          <cell r="E5011" t="str">
            <v>UN</v>
          </cell>
          <cell r="F5011">
            <v>18.829999999999998</v>
          </cell>
        </row>
        <row r="5012">
          <cell r="A5012" t="str">
            <v>SINAPI 101891</v>
          </cell>
          <cell r="D5012" t="str">
            <v>DISJUNTOR MONOPOLAR TIPO NEMA, CORRENTE NOMINAL DE 35 ATÉ 50A - FORNECIMENTO E INSTALAÇÃO. AF_07/2025</v>
          </cell>
          <cell r="E5012" t="str">
            <v>UN</v>
          </cell>
          <cell r="F5012">
            <v>33.65</v>
          </cell>
        </row>
        <row r="5013">
          <cell r="A5013" t="str">
            <v>SINAPI 101895</v>
          </cell>
          <cell r="D5013" t="str">
            <v>DISJUNTOR TERMOMAGNÉTICO TRIPOLAR, CORRENTE NOMINAL DE 125A - FORNECIMENTO E INSTALAÇÃO. AF_07/2025</v>
          </cell>
          <cell r="E5013" t="str">
            <v>UN</v>
          </cell>
          <cell r="F5013">
            <v>518.80999999999995</v>
          </cell>
        </row>
        <row r="5014">
          <cell r="A5014" t="str">
            <v>SINAPI 101896</v>
          </cell>
          <cell r="D5014" t="str">
            <v>DISJUNTOR TERMOMAGNÉTICO TRIPOLAR, CORRENTE NOMINAL DE 200A - FORNECIMENTO E INSTALAÇÃO. AF_07/2025</v>
          </cell>
          <cell r="E5014" t="str">
            <v>UN</v>
          </cell>
          <cell r="F5014">
            <v>784.36</v>
          </cell>
        </row>
        <row r="5015">
          <cell r="A5015" t="str">
            <v>SINAPI 101897</v>
          </cell>
          <cell r="D5015" t="str">
            <v>DISJUNTOR TERMOMAGNÉTICO TRIPOLAR, CORRENTE NOMINAL DE 250A - FORNECIMENTO E INSTALAÇÃO. AF_07/2025</v>
          </cell>
          <cell r="E5015" t="str">
            <v>UN</v>
          </cell>
          <cell r="F5015">
            <v>1258.6500000000001</v>
          </cell>
        </row>
        <row r="5016">
          <cell r="A5016" t="str">
            <v>SINAPI 101898</v>
          </cell>
          <cell r="D5016" t="str">
            <v>DISJUNTOR TERMOMAGNÉTICO TRIPOLAR, CORRENTE NOMINAL DE 400A - FORNECIMENTO E INSTALAÇÃO. AF_07/2025</v>
          </cell>
          <cell r="E5016" t="str">
            <v>UN</v>
          </cell>
          <cell r="F5016">
            <v>1686.18</v>
          </cell>
        </row>
        <row r="5017">
          <cell r="A5017" t="str">
            <v>SINAPI 101899</v>
          </cell>
          <cell r="D5017" t="str">
            <v>DISJUNTOR TERMOMAGNÉTICO TRIPOLAR, CORRENTE NOMINAL DE 600A - FORNECIMENTO E INSTALAÇÃO. AF_07/2025</v>
          </cell>
          <cell r="E5017" t="str">
            <v>UN</v>
          </cell>
          <cell r="F5017">
            <v>2703.12</v>
          </cell>
        </row>
        <row r="5018">
          <cell r="A5018" t="str">
            <v>SINAPI 93676</v>
          </cell>
          <cell r="D5018" t="str">
            <v>DISJUNTOR TETRAPOLAR TIPO DR, CORRENTE NOMINAL DE 25A - FORNECIMENTO E INSTALAÇÃO. AF_07/2025</v>
          </cell>
          <cell r="E5018" t="str">
            <v>UN</v>
          </cell>
          <cell r="F5018">
            <v>217.7</v>
          </cell>
        </row>
        <row r="5019">
          <cell r="A5019" t="str">
            <v>SINAPI 97711</v>
          </cell>
          <cell r="D5019" t="str">
            <v>DISJUNTOR TETRAPOLAR TIPO DR, CORRENTE NOMINAL DE 40A - FORNECIMENTO E INSTALAÇÃO. AF_07/2025</v>
          </cell>
          <cell r="E5019" t="str">
            <v>UN</v>
          </cell>
          <cell r="F5019">
            <v>233.96</v>
          </cell>
        </row>
        <row r="5020">
          <cell r="A5020" t="str">
            <v>SINAPI 106020</v>
          </cell>
          <cell r="D5020" t="str">
            <v>DISJUNTOR TRIPOLAR DIN 63A - FORNECIMENTO E INSTALAÇÃO. AF_07/2025</v>
          </cell>
          <cell r="E5020" t="str">
            <v>UN</v>
          </cell>
          <cell r="F5020">
            <v>131.43</v>
          </cell>
        </row>
        <row r="5021">
          <cell r="A5021" t="str">
            <v>SINAPI 106031</v>
          </cell>
          <cell r="D5021" t="str">
            <v>DISJUNTOR TRIPOLAR DIN 80A - FORNECIMENTO E INSTALAÇÃO. AF_07/2025</v>
          </cell>
          <cell r="E5021" t="str">
            <v>UN</v>
          </cell>
          <cell r="F5021">
            <v>0</v>
          </cell>
        </row>
        <row r="5022">
          <cell r="A5022" t="str">
            <v>SINAPI 93667</v>
          </cell>
          <cell r="D5022" t="str">
            <v>DISJUNTOR TRIPOLAR TIPO DIN, CORRENTE NOMINAL DE 10A - FORNECIMENTO E INSTALAÇÃO. AF_07/2025</v>
          </cell>
          <cell r="E5022" t="str">
            <v>UN</v>
          </cell>
          <cell r="F5022">
            <v>88.56</v>
          </cell>
        </row>
        <row r="5023">
          <cell r="A5023" t="str">
            <v>SINAPI 93668</v>
          </cell>
          <cell r="D5023" t="str">
            <v>DISJUNTOR TRIPOLAR TIPO DIN, CORRENTE NOMINAL DE 16A - FORNECIMENTO E INSTALAÇÃO. AF_07/2025</v>
          </cell>
          <cell r="E5023" t="str">
            <v>UN</v>
          </cell>
          <cell r="F5023">
            <v>88.56</v>
          </cell>
        </row>
        <row r="5024">
          <cell r="A5024" t="str">
            <v>SINAPI 93669</v>
          </cell>
          <cell r="D5024" t="str">
            <v>DISJUNTOR TRIPOLAR TIPO DIN, CORRENTE NOMINAL DE 20A - FORNECIMENTO E INSTALAÇÃO. AF_07/2025</v>
          </cell>
          <cell r="E5024" t="str">
            <v>UN</v>
          </cell>
          <cell r="F5024">
            <v>91.67</v>
          </cell>
        </row>
        <row r="5025">
          <cell r="A5025" t="str">
            <v>SINAPI 93670</v>
          </cell>
          <cell r="D5025" t="str">
            <v>DISJUNTOR TRIPOLAR TIPO DIN, CORRENTE NOMINAL DE 25A - FORNECIMENTO E INSTALAÇÃO. AF_07/2025</v>
          </cell>
          <cell r="E5025" t="str">
            <v>UN</v>
          </cell>
          <cell r="F5025">
            <v>94.55</v>
          </cell>
        </row>
        <row r="5026">
          <cell r="A5026" t="str">
            <v>SINAPI 93671</v>
          </cell>
          <cell r="D5026" t="str">
            <v>DISJUNTOR TRIPOLAR TIPO DIN, CORRENTE NOMINAL DE 32A - FORNECIMENTO E INSTALAÇÃO. AF_07/2025</v>
          </cell>
          <cell r="E5026" t="str">
            <v>UN</v>
          </cell>
          <cell r="F5026">
            <v>99.36</v>
          </cell>
        </row>
        <row r="5027">
          <cell r="A5027" t="str">
            <v>SINAPI 93672</v>
          </cell>
          <cell r="D5027" t="str">
            <v>DISJUNTOR TRIPOLAR TIPO DIN, CORRENTE NOMINAL DE 40A - FORNECIMENTO E INSTALAÇÃO. AF_07/2025</v>
          </cell>
          <cell r="E5027" t="str">
            <v>UN</v>
          </cell>
          <cell r="F5027">
            <v>106.63</v>
          </cell>
        </row>
        <row r="5028">
          <cell r="A5028" t="str">
            <v>SINAPI 93673</v>
          </cell>
          <cell r="D5028" t="str">
            <v>DISJUNTOR TRIPOLAR TIPO DIN, CORRENTE NOMINAL DE 50A - FORNECIMENTO E INSTALAÇÃO. AF_07/2025</v>
          </cell>
          <cell r="E5028" t="str">
            <v>UN</v>
          </cell>
          <cell r="F5028">
            <v>116.14</v>
          </cell>
        </row>
        <row r="5029">
          <cell r="A5029" t="str">
            <v>SINAPI 101893</v>
          </cell>
          <cell r="D5029" t="str">
            <v>DISJUNTOR TRIPOLAR TIPO NEMA, CORRENTE NOMINAL DE 10 ATÉ 50A - FORNECIMENTO E INSTALAÇÃO. AF_07/2025</v>
          </cell>
          <cell r="E5029" t="str">
            <v>UN</v>
          </cell>
          <cell r="F5029">
            <v>113.27</v>
          </cell>
        </row>
        <row r="5030">
          <cell r="A5030" t="str">
            <v>SINAPI 101894</v>
          </cell>
          <cell r="D5030" t="str">
            <v>DISJUNTOR TRIPOLAR TIPO NEMA, CORRENTE NOMINAL DE 60 ATÉ 100A - FORNECIMENTO E INSTALAÇÃO. AF_07/2025</v>
          </cell>
          <cell r="E5030" t="str">
            <v>UN</v>
          </cell>
          <cell r="F5030">
            <v>188.74</v>
          </cell>
        </row>
        <row r="5031">
          <cell r="A5031" t="str">
            <v>SINAPI 106027</v>
          </cell>
          <cell r="D5031" t="str">
            <v>DISPOSITIVO DPS 20KA-175V OU 275V - FORNECIMENTO E INSTALAÇÃO. AF_07/2025</v>
          </cell>
          <cell r="E5031" t="str">
            <v>UN</v>
          </cell>
          <cell r="F5031">
            <v>93.26</v>
          </cell>
        </row>
        <row r="5032">
          <cell r="A5032" t="str">
            <v>SINAPI 106028</v>
          </cell>
          <cell r="D5032" t="str">
            <v>DISPOSITIVO DPS 40KA-175V OU 275V - FORNECIMENTO E INSTALAÇÃO. AF_07/2025</v>
          </cell>
          <cell r="E5032" t="str">
            <v>UN</v>
          </cell>
          <cell r="F5032">
            <v>0</v>
          </cell>
        </row>
        <row r="5033">
          <cell r="A5033" t="str">
            <v>SINAPI 106029</v>
          </cell>
          <cell r="D5033" t="str">
            <v>DISPOSITIVO DPS 60KA-275V - FORNECIMENTO E INSTALAÇÃO. AF_07/2025</v>
          </cell>
          <cell r="E5033" t="str">
            <v>UN</v>
          </cell>
          <cell r="F5033">
            <v>0</v>
          </cell>
        </row>
        <row r="5034">
          <cell r="A5034" t="str">
            <v>SINAPI 97421</v>
          </cell>
          <cell r="D5034" t="str">
            <v>GABARITO PARA BARRAMENTO BLINDADO - FORNECIMENTO E INSTALAÇÃO. AF_07/2025</v>
          </cell>
          <cell r="E5034" t="str">
            <v>UN</v>
          </cell>
          <cell r="F5034">
            <v>0</v>
          </cell>
        </row>
        <row r="5035">
          <cell r="A5035" t="str">
            <v>SINAPI 97373</v>
          </cell>
          <cell r="D5035" t="str">
            <v>PEÇA RETA DE BARRAMENTO BLINDADO, 1000A - FORNECIMENTO E INSTALAÇÃO. AF_07/2025</v>
          </cell>
          <cell r="E5035" t="str">
            <v>M</v>
          </cell>
          <cell r="F5035">
            <v>0</v>
          </cell>
        </row>
        <row r="5036">
          <cell r="A5036" t="str">
            <v>SINAPI 97374</v>
          </cell>
          <cell r="D5036" t="str">
            <v>PEÇA RETA DE BARRAMENTO BLINDADO, 1250A - FORNECIMENTO E INSTALAÇÃO. AF_07/2025</v>
          </cell>
          <cell r="E5036" t="str">
            <v>M</v>
          </cell>
          <cell r="F5036">
            <v>0</v>
          </cell>
        </row>
        <row r="5037">
          <cell r="A5037" t="str">
            <v>SINAPI 97375</v>
          </cell>
          <cell r="D5037" t="str">
            <v>PEÇA RETA DE BARRAMENTO BLINDADO, 1600A - FORNECIMENTO E INSTALAÇÃO. AF_07/2025</v>
          </cell>
          <cell r="E5037" t="str">
            <v>M</v>
          </cell>
          <cell r="F5037">
            <v>0</v>
          </cell>
        </row>
        <row r="5038">
          <cell r="A5038" t="str">
            <v>SINAPI 97376</v>
          </cell>
          <cell r="D5038" t="str">
            <v>PEÇA RETA DE BARRAMENTO BLINDADO, 2000A - FORNECIMENTO E INSTALAÇÃO. AF_07/2025</v>
          </cell>
          <cell r="E5038" t="str">
            <v>M</v>
          </cell>
          <cell r="F5038">
            <v>0</v>
          </cell>
        </row>
        <row r="5039">
          <cell r="A5039" t="str">
            <v>SINAPI 97377</v>
          </cell>
          <cell r="D5039" t="str">
            <v>PEÇA RETA DE BARRAMENTO BLINDADO, 2500A - FORNECIMENTO E INSTALAÇÃO. AF_07/2025</v>
          </cell>
          <cell r="E5039" t="str">
            <v>M</v>
          </cell>
          <cell r="F5039">
            <v>0</v>
          </cell>
        </row>
        <row r="5040">
          <cell r="A5040" t="str">
            <v>SINAPI 97368</v>
          </cell>
          <cell r="D5040" t="str">
            <v>PEÇA RETA DE BARRAMENTO BLINDADO, 250A - FORNECIMENTO E INSTALAÇÃO. AF_07/2025</v>
          </cell>
          <cell r="E5040" t="str">
            <v>M</v>
          </cell>
          <cell r="F5040">
            <v>0</v>
          </cell>
        </row>
        <row r="5041">
          <cell r="A5041" t="str">
            <v>SINAPI 97369</v>
          </cell>
          <cell r="D5041" t="str">
            <v>PEÇA RETA DE BARRAMENTO BLINDADO, 350A - FORNECIMENTO E INSTALAÇÃO. AF_07/2025</v>
          </cell>
          <cell r="E5041" t="str">
            <v>M</v>
          </cell>
          <cell r="F5041">
            <v>0</v>
          </cell>
        </row>
        <row r="5042">
          <cell r="A5042" t="str">
            <v>SINAPI 97370</v>
          </cell>
          <cell r="D5042" t="str">
            <v>PEÇA RETA DE BARRAMENTO BLINDADO, 450A - FORNECIMENTO E INSTALAÇÃO. AF_07/2025</v>
          </cell>
          <cell r="E5042" t="str">
            <v>M</v>
          </cell>
          <cell r="F5042">
            <v>0</v>
          </cell>
        </row>
        <row r="5043">
          <cell r="A5043" t="str">
            <v>SINAPI 97371</v>
          </cell>
          <cell r="D5043" t="str">
            <v>PEÇA RETA DE BARRAMENTO BLINDADO, 550A - FORNECIMENTO E INSTALAÇÃO. AF_07/2025</v>
          </cell>
          <cell r="E5043" t="str">
            <v>M</v>
          </cell>
          <cell r="F5043">
            <v>0</v>
          </cell>
        </row>
        <row r="5044">
          <cell r="A5044" t="str">
            <v>SINAPI 97372</v>
          </cell>
          <cell r="D5044" t="str">
            <v>PEÇA RETA DE BARRAMENTO BLINDADO, 630A - FORNECIMENTO E INSTALAÇÃO. AF_07/2025</v>
          </cell>
          <cell r="E5044" t="str">
            <v>M</v>
          </cell>
          <cell r="F5044">
            <v>0</v>
          </cell>
        </row>
        <row r="5045">
          <cell r="A5045" t="str">
            <v>SINAPI 101875</v>
          </cell>
          <cell r="D5045" t="str">
            <v>QUADRO DE DISTRIBUIÇÃO DE ENERGIA EM CHAPA DE AÇO GALVANIZADO, DE EMBUTIR, COM BARRAMENTO TRIFÁSICO, PARA 12 DISJUNTORES DIN 100A - FORNECIMENTO E INSTALAÇÃO. AF_07/2025</v>
          </cell>
          <cell r="E5045" t="str">
            <v>UN</v>
          </cell>
          <cell r="F5045">
            <v>437.18</v>
          </cell>
        </row>
        <row r="5046">
          <cell r="A5046" t="str">
            <v>SINAPI 101883</v>
          </cell>
          <cell r="D5046" t="str">
            <v>QUADRO DE DISTRIBUIÇÃO DE ENERGIA EM CHAPA DE AÇO GALVANIZADO, DE EMBUTIR, COM BARRAMENTO TRIFÁSICO, PARA 18 DISJUNTORES DIN 100A - FORNECIMENTO E INSTALAÇÃO. AF_07/2025</v>
          </cell>
          <cell r="E5046" t="str">
            <v>UN</v>
          </cell>
          <cell r="F5046">
            <v>589.01</v>
          </cell>
        </row>
        <row r="5047">
          <cell r="A5047" t="str">
            <v>SINAPI 101879</v>
          </cell>
          <cell r="D5047" t="str">
            <v>QUADRO DE DISTRIBUIÇÃO DE ENERGIA EM CHAPA DE AÇO GALVANIZADO, DE EMBUTIR, COM BARRAMENTO TRIFÁSICO, PARA 24 DISJUNTORES DIN 100A - FORNECIMENTO E INSTALAÇÃO. AF_07/2025</v>
          </cell>
          <cell r="E5047" t="str">
            <v>UN</v>
          </cell>
          <cell r="F5047">
            <v>614.76</v>
          </cell>
        </row>
        <row r="5048">
          <cell r="A5048" t="str">
            <v>SINAPI 106021</v>
          </cell>
          <cell r="D5048" t="str">
            <v>QUADRO DE DISTRIBUIÇÃO DE ENERGIA EM CHAPA DE AÇO GALVANIZADO, DE EMBUTIR, COM BARRAMENTO TRIFÁSICO, PARA 28 DISJUNTORES DIN 100A - FORNECIMENTO E INSTALAÇÃO. AF_07/2025</v>
          </cell>
          <cell r="E5048" t="str">
            <v>UN</v>
          </cell>
          <cell r="F5048">
            <v>0</v>
          </cell>
        </row>
        <row r="5049">
          <cell r="A5049" t="str">
            <v>SINAPI 101880</v>
          </cell>
          <cell r="D5049" t="str">
            <v>QUADRO DE DISTRIBUIÇÃO DE ENERGIA EM CHAPA DE AÇO GALVANIZADO, DE EMBUTIR, COM BARRAMENTO TRIFÁSICO, PARA 30 DISJUNTORES DIN 150A - FORNECIMENTO E INSTALAÇÃO. AF_07/2025</v>
          </cell>
          <cell r="E5049" t="str">
            <v>UN</v>
          </cell>
          <cell r="F5049">
            <v>714.83</v>
          </cell>
        </row>
        <row r="5050">
          <cell r="A5050" t="str">
            <v>SINAPI 101882</v>
          </cell>
          <cell r="D5050" t="str">
            <v>QUADRO DE DISTRIBUIÇÃO DE ENERGIA EM CHAPA DE AÇO GALVANIZADO, DE EMBUTIR, COM BARRAMENTO TRIFÁSICO, PARA 30 DISJUNTORES DIN 225A - FORNECIMENTO E INSTALAÇÃO. AF_07/2025</v>
          </cell>
          <cell r="E5050" t="str">
            <v>UN</v>
          </cell>
          <cell r="F5050">
            <v>1366.19</v>
          </cell>
        </row>
        <row r="5051">
          <cell r="A5051" t="str">
            <v>SINAPI 106022</v>
          </cell>
          <cell r="D5051" t="str">
            <v>QUADRO DE DISTRIBUIÇÃO DE ENERGIA EM CHAPA DE AÇO GALVANIZADO, DE EMBUTIR, COM BARRAMENTO TRIFÁSICO, PARA 36 DISJUNTORES DIN 100A - FORNECIMENTO E INSTALAÇÃO. AF_07/2025</v>
          </cell>
          <cell r="E5051" t="str">
            <v>UN</v>
          </cell>
          <cell r="F5051">
            <v>0</v>
          </cell>
        </row>
        <row r="5052">
          <cell r="A5052" t="str">
            <v>SINAPI 101881</v>
          </cell>
          <cell r="D5052" t="str">
            <v>QUADRO DE DISTRIBUIÇÃO DE ENERGIA EM CHAPA DE AÇO GALVANIZADO, DE EMBUTIR, COM BARRAMENTO TRIFÁSICO, PARA 40 DISJUNTORES DIN 100A - FORNECIMENTO E INSTALAÇÃO. AF_07/2025</v>
          </cell>
          <cell r="E5052" t="str">
            <v>UN</v>
          </cell>
          <cell r="F5052">
            <v>989.42</v>
          </cell>
        </row>
        <row r="5053">
          <cell r="A5053" t="str">
            <v>SINAPI 106023</v>
          </cell>
          <cell r="D5053" t="str">
            <v>QUADRO DE DISTRIBUIÇÃO DE ENERGIA EM CHAPA DE AÇO GALVANIZADO, DE EMBUTIR, COM BARRAMENTO TRIFÁSICO, PARA 48 DISJUNTORES DIN 100A - FORNECIMENTO E INSTALAÇÃO. AF_07/2025</v>
          </cell>
          <cell r="E5053" t="str">
            <v>UN</v>
          </cell>
          <cell r="F5053">
            <v>0</v>
          </cell>
        </row>
        <row r="5054">
          <cell r="A5054" t="str">
            <v>SINAPI 101878</v>
          </cell>
          <cell r="D5054" t="str">
            <v>QUADRO DE DISTRIBUIÇÃO DE ENERGIA EM CHAPA DE AÇO GALVANIZADO, DE SOBREPOR, COM BARRAMENTO TRIFÁSICO, PARA 18 DISJUNTORES DIN 100A - FORNECIMENTO E INSTALAÇÃO. AF_07/2025</v>
          </cell>
          <cell r="E5054" t="str">
            <v>UN</v>
          </cell>
          <cell r="F5054">
            <v>467.63</v>
          </cell>
        </row>
        <row r="5055">
          <cell r="A5055" t="str">
            <v>SINAPI 106024</v>
          </cell>
          <cell r="D5055" t="str">
            <v>QUADRO DE DISTRIBUIÇÃO DE ENERGIA EM CHAPA DE AÇO GALVANIZADO, DE SOBREPOR, COM BARRAMENTO TRIFÁSICO, PARA 28 DISJUNTORES DIN 100A - FORNECIMENTO E INSTALAÇÃO. AF_07/2025</v>
          </cell>
          <cell r="E5055" t="str">
            <v>UN</v>
          </cell>
          <cell r="F5055">
            <v>0</v>
          </cell>
        </row>
        <row r="5056">
          <cell r="A5056" t="str">
            <v>SINAPI 106025</v>
          </cell>
          <cell r="D5056" t="str">
            <v>QUADRO DE DISTRIBUIÇÃO DE ENERGIA EM CHAPA DE AÇO GALVANIZADO, DE SOBREPOR, COM BARRAMENTO TRIFÁSICO, PARA 36 DISJUNTORES DIN 100A - FORNECIMENTO E INSTALAÇÃO. AF_07/2025</v>
          </cell>
          <cell r="E5056" t="str">
            <v>UN</v>
          </cell>
          <cell r="F5056">
            <v>0</v>
          </cell>
        </row>
        <row r="5057">
          <cell r="A5057" t="str">
            <v>SINAPI 106026</v>
          </cell>
          <cell r="D5057" t="str">
            <v>QUADRO DE DISTRIBUIÇÃO DE ENERGIA EM CHAPA DE AÇO GALVANIZADO, DE SOBREPOR, COM BARRAMENTO TRIFÁSICO, PARA 48 DISJUNTORES DIN 100A - FORNECIMENTO E INSTALAÇÃO. AF_07/2025</v>
          </cell>
          <cell r="E5057" t="str">
            <v>UN</v>
          </cell>
          <cell r="F5057">
            <v>0</v>
          </cell>
        </row>
        <row r="5058">
          <cell r="A5058" t="str">
            <v>SINAPI 101877</v>
          </cell>
          <cell r="D5058" t="str">
            <v>QUADRO DE DISTRIBUIÇÃO DE ENERGIA EM PVC, DE EMBUTIR, SEM BARRAMENTO, PARA 3 DISJUNTORES - FORNECIMENTO E INSTALAÇÃO. AF_07/2025</v>
          </cell>
          <cell r="E5058" t="str">
            <v>UN</v>
          </cell>
          <cell r="F5058">
            <v>85.27</v>
          </cell>
        </row>
        <row r="5059">
          <cell r="A5059" t="str">
            <v>SINAPI 101876</v>
          </cell>
          <cell r="D5059" t="str">
            <v>QUADRO DE DISTRIBUIÇÃO DE ENERGIA EM PVC, DE EMBUTIR, SEM BARRAMENTO, PARA 6 DISJUNTORES - FORNECIMENTO E INSTALAÇÃO. AF_07/2025</v>
          </cell>
          <cell r="E5059" t="str">
            <v>UN</v>
          </cell>
          <cell r="F5059">
            <v>117.93</v>
          </cell>
        </row>
        <row r="5060">
          <cell r="A5060" t="str">
            <v>SINAPI 101873</v>
          </cell>
          <cell r="D5060" t="str">
            <v>QUADRO DE DISTRIBUIÇÃO DE LUZ EM PVC PARA 12 DISJUNTORES - FORNECIMENTO E INSTALAÇÃO. AF_07/2025</v>
          </cell>
          <cell r="E5060" t="str">
            <v>UN</v>
          </cell>
          <cell r="F5060">
            <v>0</v>
          </cell>
        </row>
        <row r="5061">
          <cell r="A5061" t="str">
            <v>SINAPI 101874</v>
          </cell>
          <cell r="D5061" t="str">
            <v>QUADRO DE DISTRIBUIÇÃO DE LUZ EM PVC PARA 24 DISJUNTORES - FORNECIMENTO E INSTALAÇÃO. AF_07/2025</v>
          </cell>
          <cell r="E5061" t="str">
            <v>UN</v>
          </cell>
          <cell r="F5061">
            <v>0</v>
          </cell>
        </row>
        <row r="5062">
          <cell r="A5062" t="str">
            <v>SINAPI 101871</v>
          </cell>
          <cell r="D5062" t="str">
            <v>QUADRO DE DISTRIBUIÇÃO DE LUZ EM PVC PARA 4 DISJUNTORES - FORNECIMENTO E INSTALAÇÃO. AF_07/2025</v>
          </cell>
          <cell r="E5062" t="str">
            <v>UN</v>
          </cell>
          <cell r="F5062">
            <v>0</v>
          </cell>
        </row>
        <row r="5063">
          <cell r="A5063" t="str">
            <v>SINAPI 101872</v>
          </cell>
          <cell r="D5063" t="str">
            <v>QUADRO DE DISTRIBUIÇÃO DE LUZ EM PVC PARA 8 DISJUNTORES - FORNECIMENTO E INSTALAÇÃO. AF_07/2025</v>
          </cell>
          <cell r="E5063" t="str">
            <v>UN</v>
          </cell>
          <cell r="F5063">
            <v>0</v>
          </cell>
        </row>
        <row r="5064">
          <cell r="A5064" t="str">
            <v>SINAPI 97360</v>
          </cell>
          <cell r="D5064" t="str">
            <v>QUADRO DE MEDIÇÃO GERAL DE ENERGIA COM 12 MEDIDORES - FORNECIMENTO E INSTALAÇÃO. AF_07/2025</v>
          </cell>
          <cell r="E5064" t="str">
            <v>UN</v>
          </cell>
          <cell r="F5064">
            <v>7482.85</v>
          </cell>
        </row>
        <row r="5065">
          <cell r="A5065" t="str">
            <v>SINAPI 97361</v>
          </cell>
          <cell r="D5065" t="str">
            <v>QUADRO DE MEDIÇÃO GERAL DE ENERGIA COM 16 MEDIDORES - FORNECIMENTO E INSTALAÇÃO. AF_07/2025</v>
          </cell>
          <cell r="E5065" t="str">
            <v>UN</v>
          </cell>
          <cell r="F5065">
            <v>9977.1299999999992</v>
          </cell>
        </row>
        <row r="5066">
          <cell r="A5066" t="str">
            <v>SINAPI 97359</v>
          </cell>
          <cell r="D5066" t="str">
            <v>QUADRO DE MEDIÇÃO GERAL DE ENERGIA COM 8 MEDIDORES - FORNECIMENTO E INSTALAÇÃO. AF_07/2025</v>
          </cell>
          <cell r="E5066" t="str">
            <v>UN</v>
          </cell>
          <cell r="F5066">
            <v>3882.22</v>
          </cell>
        </row>
        <row r="5067">
          <cell r="A5067" t="str">
            <v>SINAPI 101946</v>
          </cell>
          <cell r="D5067" t="str">
            <v>QUADRO DE MEDIÇÃO GERAL DE ENERGIA PARA 1 MEDIDOR DE SOBREPOR - FORNECIMENTO E INSTALAÇÃO. AF_07/2025</v>
          </cell>
          <cell r="E5067" t="str">
            <v>UN</v>
          </cell>
          <cell r="F5067">
            <v>119.98</v>
          </cell>
        </row>
        <row r="5068">
          <cell r="A5068" t="str">
            <v>SINAPI 97362</v>
          </cell>
          <cell r="D5068" t="str">
            <v>QUADRO DE MEDIÇÃO GERAL DE ENERGIA PARA BARRAMENTO BLINDADO COM 4 MEDIDORES - FORNECIMENTO E INSTALAÇÃO. AF_07/2025</v>
          </cell>
          <cell r="E5068" t="str">
            <v>UN</v>
          </cell>
          <cell r="F5068">
            <v>1757.21</v>
          </cell>
        </row>
        <row r="5069">
          <cell r="A5069" t="str">
            <v>SINAPI 101553</v>
          </cell>
          <cell r="D5069" t="str">
            <v>ALÇA PREFORMADA DE DISTRIBUIÇÃO, EM AÇO GALVANIZADO, AWG 1 - FORNECIMENTO E INSTALAÇÃO. AF_12/2025</v>
          </cell>
          <cell r="E5069" t="str">
            <v>UN</v>
          </cell>
          <cell r="F5069">
            <v>14.62</v>
          </cell>
        </row>
        <row r="5070">
          <cell r="A5070" t="str">
            <v>SINAPI 101554</v>
          </cell>
          <cell r="D5070" t="str">
            <v>ALÇA PREFORMADA DE DISTRIBUIÇÃO, EM AÇO GALVANIZADO, AWG 2 - FORNECIMENTO E INSTALAÇÃO. AF_12/2025</v>
          </cell>
          <cell r="E5070" t="str">
            <v>UN</v>
          </cell>
          <cell r="F5070">
            <v>10.82</v>
          </cell>
        </row>
        <row r="5071">
          <cell r="A5071" t="str">
            <v>SINAPI 101555</v>
          </cell>
          <cell r="D5071" t="str">
            <v>ALÇA PREFORMADA DE DISTRIBUIÇÃO, EM AÇO GALVANIZADO, AWG 4 - FORNECIMENTO E INSTALAÇÃO. AF_12/2025</v>
          </cell>
          <cell r="E5071" t="str">
            <v>UN</v>
          </cell>
          <cell r="F5071">
            <v>7.36</v>
          </cell>
        </row>
        <row r="5072">
          <cell r="A5072" t="str">
            <v>SINAPI 101556</v>
          </cell>
          <cell r="D5072" t="str">
            <v>ALÇA PREFORMADA DE DISTRIBUIÇÃO, EM AÇO GALVANIZADO, AWG 6 - FORNECIMENTO E INSTALAÇÃO. AF_12/2025</v>
          </cell>
          <cell r="E5072" t="str">
            <v>UN</v>
          </cell>
          <cell r="F5072">
            <v>6.81</v>
          </cell>
        </row>
        <row r="5073">
          <cell r="A5073" t="str">
            <v>SINAPI 101537</v>
          </cell>
          <cell r="D5073" t="str">
            <v>APARELHO SINALIZADOR DE SAÍDA DE GARAGEM, COM CÉLULA FOTOELÉTRICA - FORNECIMENTO E INSTALAÇÃO. AF_12/2025</v>
          </cell>
          <cell r="E5073" t="str">
            <v>UN</v>
          </cell>
          <cell r="F5073">
            <v>97.49</v>
          </cell>
        </row>
        <row r="5074">
          <cell r="A5074" t="str">
            <v>SINAPI 101538</v>
          </cell>
          <cell r="D5074" t="str">
            <v>ARMAÇÃO SECUNDÁRIA, COM 1 ESTRIBO E 1 ISOLADOR - FORNECIMENTO E INSTALAÇÃO. AF_12/2025</v>
          </cell>
          <cell r="E5074" t="str">
            <v>UN</v>
          </cell>
          <cell r="F5074">
            <v>42.24</v>
          </cell>
        </row>
        <row r="5075">
          <cell r="A5075" t="str">
            <v>SINAPI 101542</v>
          </cell>
          <cell r="D5075" t="str">
            <v>ARMAÇÃO SECUNDÁRIA, COM 1 ESTRIBO, SEM ISOLADOR - FORNECIMENTO E INSTALAÇÃO. AF_12/2025</v>
          </cell>
          <cell r="E5075" t="str">
            <v>UN</v>
          </cell>
          <cell r="F5075">
            <v>32.42</v>
          </cell>
        </row>
        <row r="5076">
          <cell r="A5076" t="str">
            <v>SINAPI 101539</v>
          </cell>
          <cell r="D5076" t="str">
            <v>ARMAÇÃO SECUNDÁRIA, COM 2 ESTRIBOS E 2 ISOLADORES - FORNECIMENTO E INSTALAÇÃO. AF_12/2025</v>
          </cell>
          <cell r="E5076" t="str">
            <v>UN</v>
          </cell>
          <cell r="F5076">
            <v>71.099999999999994</v>
          </cell>
        </row>
        <row r="5077">
          <cell r="A5077" t="str">
            <v>SINAPI 101543</v>
          </cell>
          <cell r="D5077" t="str">
            <v>ARMAÇÃO SECUNDÁRIA, COM 2 ESTRIBOS, SEM ISOLADOR - FORNECIMENTO E INSTALAÇÃO. AF_12/2025</v>
          </cell>
          <cell r="E5077" t="str">
            <v>UN</v>
          </cell>
          <cell r="F5077">
            <v>58.36</v>
          </cell>
        </row>
        <row r="5078">
          <cell r="A5078" t="str">
            <v>SINAPI 101540</v>
          </cell>
          <cell r="D5078" t="str">
            <v>ARMAÇÃO SECUNDÁRIA, COM 3 ESTRIBOS E 3 ISOLADORES - FORNECIMENTO E INSTALAÇÃO. AF_12/2025</v>
          </cell>
          <cell r="E5078" t="str">
            <v>UN</v>
          </cell>
          <cell r="F5078">
            <v>118.56</v>
          </cell>
        </row>
        <row r="5079">
          <cell r="A5079" t="str">
            <v>SINAPI 101544</v>
          </cell>
          <cell r="D5079" t="str">
            <v>ARMAÇÃO SECUNDÁRIA, COM 3 ESTRIBOS, SEM ISOLADOR - FORNECIMENTO E INSTALAÇÃO. AF_12/2025</v>
          </cell>
          <cell r="E5079" t="str">
            <v>UN</v>
          </cell>
          <cell r="F5079">
            <v>92.7</v>
          </cell>
        </row>
        <row r="5080">
          <cell r="A5080" t="str">
            <v>SINAPI 101541</v>
          </cell>
          <cell r="D5080" t="str">
            <v>ARMAÇÃO SECUNDÁRIA, COM 4 ESTRIBOS E 4 ISOLADORES - FORNECIMENTO E INSTALAÇÃO. AF_12/2025</v>
          </cell>
          <cell r="E5080" t="str">
            <v>UN</v>
          </cell>
          <cell r="F5080">
            <v>154.94999999999999</v>
          </cell>
        </row>
        <row r="5081">
          <cell r="A5081" t="str">
            <v>SINAPI 101545</v>
          </cell>
          <cell r="D5081" t="str">
            <v>ARMAÇÃO SECUNDÁRIA, COM 4 ESTRIBOS, SEM ISOLADOR - FORNECIMENTO E INSTALAÇÃO. AF_12/2025</v>
          </cell>
          <cell r="E5081" t="str">
            <v>UN</v>
          </cell>
          <cell r="F5081">
            <v>133.36000000000001</v>
          </cell>
        </row>
        <row r="5082">
          <cell r="A5082" t="str">
            <v>SINAPI 106502</v>
          </cell>
          <cell r="D5082" t="str">
            <v>CABO DE ALUMÍNIO NÚ COM ALMA DE AÇO, BITOLA 1/0 AWG PARA REDE AÉREA DE DISTRIBUIÇÃO DE ENERGIA ELÉTRICA DE MÉDIA TENSÃO - FORNECIMENTO E INSTALAÇÃO. AF_12/2025</v>
          </cell>
          <cell r="E5082" t="str">
            <v>M</v>
          </cell>
          <cell r="F5082">
            <v>12.29</v>
          </cell>
        </row>
        <row r="5083">
          <cell r="A5083" t="str">
            <v>SINAPI 106503</v>
          </cell>
          <cell r="D5083" t="str">
            <v>CABO DE ALUMÍNIO NÚ COM ALMA DE AÇO, BITOLA 2 AWG PARA REDE AÉREA DE DISTRIBUIÇÃO DE ENERGIA ELÉTRICA DE MÉDIA TENSÃO - FORNECIMENTO E INSTALAÇÃO. AF_12/2025</v>
          </cell>
          <cell r="E5083" t="str">
            <v>M</v>
          </cell>
          <cell r="F5083">
            <v>7.74</v>
          </cell>
        </row>
        <row r="5084">
          <cell r="A5084" t="str">
            <v>SINAPI 106504</v>
          </cell>
          <cell r="D5084" t="str">
            <v>CABO DE ALUMÍNIO NÚ COM ALMA DE AÇO, BITOLA 2/0 AWG PARA REDE AÉREA DE DISTRIBUIÇÃO DE ENERGIA ELÉTRICA DE MÉDIA TENSÃO - FORNECIMENTO E INSTALAÇÃO. AF_12/2025</v>
          </cell>
          <cell r="E5084" t="str">
            <v>M</v>
          </cell>
          <cell r="F5084">
            <v>15.49</v>
          </cell>
        </row>
        <row r="5085">
          <cell r="A5085" t="str">
            <v>SINAPI 106505</v>
          </cell>
          <cell r="D5085" t="str">
            <v>CABO DE ALUMÍNIO NÚ COM ALMA DE AÇO, BITOLA 4 AWG PARA REDE AÉREA DE DISTRIBUIÇÃO DE ENERGIA ELÉTRICA DE MÉDIA TENSÃO - FORNECIMENTO E INSTALAÇÃO. AF_12/2025</v>
          </cell>
          <cell r="E5085" t="str">
            <v>M</v>
          </cell>
          <cell r="F5085">
            <v>5</v>
          </cell>
        </row>
        <row r="5086">
          <cell r="A5086" t="str">
            <v>SINAPI 106526</v>
          </cell>
          <cell r="D5086" t="str">
            <v>CABO DE ALUMÍNIO NÚ COM ALMA DE AÇO, BITOLA 4/0 AWG PARA REDE AÉREA DE DISTRIBUIÇÃO DE ENERGIA ELÉTRICA DE MÉDIA TENSÃO - FORNECIMENTO E INSTALAÇÃO. AF_12/2025</v>
          </cell>
          <cell r="E5086" t="str">
            <v>M</v>
          </cell>
          <cell r="F5086">
            <v>0</v>
          </cell>
        </row>
        <row r="5087">
          <cell r="A5087" t="str">
            <v>SINAPI 106506</v>
          </cell>
          <cell r="D5087" t="str">
            <v>CABO DE ALUMÍNIO NÚ SEM ALMA DE AÇO, BITOLA 1/0 AWG PARA REDE AÉREA DE DISTRIBUIÇÃO DE ENERGIA ELÉTRICA DE MÉDIA TENSÃO - FORNECIMENTO E INSTALAÇÃO. AF_12/2025</v>
          </cell>
          <cell r="E5087" t="str">
            <v>M</v>
          </cell>
          <cell r="F5087">
            <v>9.42</v>
          </cell>
        </row>
        <row r="5088">
          <cell r="A5088" t="str">
            <v>SINAPI 106507</v>
          </cell>
          <cell r="D5088" t="str">
            <v>CABO DE ALUMÍNIO NÚ SEM ALMA DE AÇO, BITOLA 2 AWG PARA REDE AÉREA DE DISTRIBUIÇÃO DE ENERGIA ELÉTRICA DE MÉDIA TENSÃO - FORNECIMENTO E INSTALAÇÃO. AF_12/2025</v>
          </cell>
          <cell r="E5088" t="str">
            <v>M</v>
          </cell>
          <cell r="F5088">
            <v>6.03</v>
          </cell>
        </row>
        <row r="5089">
          <cell r="A5089" t="str">
            <v>SINAPI 106508</v>
          </cell>
          <cell r="D5089" t="str">
            <v>CABO DE ALUMÍNIO NÚ SEM ALMA DE AÇO, BITOLA 2/0 AWG PARA REDE AÉREA DE DISTRIBUIÇÃO DE ENERGIA ELÉTRICA DE MÉDIA TENSÃO - FORNECIMENTO E INSTALAÇÃO. AF_12/2025</v>
          </cell>
          <cell r="E5089" t="str">
            <v>M</v>
          </cell>
          <cell r="F5089">
            <v>11.89</v>
          </cell>
        </row>
        <row r="5090">
          <cell r="A5090" t="str">
            <v>SINAPI 106509</v>
          </cell>
          <cell r="D5090" t="str">
            <v>CABO DE ALUMÍNIO NÚ SEM ALMA DE AÇO, BITOLA 4 AWG PARA REDE AÉREA DE DISTRIBUIÇÃO DE ENERGIA ELÉTRICA DE MÉDIA TENSÃO - FORNECIMENTO E INSTALAÇÃO. AF_12/2025</v>
          </cell>
          <cell r="E5090" t="str">
            <v>M</v>
          </cell>
          <cell r="F5090">
            <v>3.89</v>
          </cell>
        </row>
        <row r="5091">
          <cell r="A5091" t="str">
            <v>SINAPI 106527</v>
          </cell>
          <cell r="D5091" t="str">
            <v>CABO DE ALUMÍNIO NÚ SEM ALMA DE AÇO, BITOLA 4/0 AWG PARA REDE AÉREA DE DISTRIBUIÇÃO DE ENERGIA ELÉTRICA DE MÉDIA TENSÃO - FORNECIMENTO E INSTALAÇÃO. AF_12/2025</v>
          </cell>
          <cell r="E5091" t="str">
            <v>M</v>
          </cell>
          <cell r="F5091">
            <v>0</v>
          </cell>
        </row>
        <row r="5092">
          <cell r="A5092" t="str">
            <v>SINAPI 106499</v>
          </cell>
          <cell r="D5092" t="str">
            <v>CABO DE ALUMÍNIO PROTEGIDO XLPE 90°C 35MM² TR 15KV AÉREO PARA REDE AÉREA COMPACTA DE DISTRIBUIÇÃO DE ENERGIA ELÉTRICA DE MÉDIA TENSÃO - FORNECIMENTO E INSTALAÇÃO. AF_12/2025</v>
          </cell>
          <cell r="E5092" t="str">
            <v>M</v>
          </cell>
          <cell r="F5092">
            <v>0</v>
          </cell>
        </row>
        <row r="5093">
          <cell r="A5093" t="str">
            <v>SINAPI 106500</v>
          </cell>
          <cell r="D5093" t="str">
            <v>CABO DE ALUMÍNIO PROTEGIDO XLPE 90°C 50MM² TR 15KV AÉREO PARA REDE AÉREA COMPACTA DE DISTRIBUIÇÃO DE ENERGIA ELÉTRICA DE MÉDIA TENSÃO - FORNECIMENTO E INSTALAÇÃO. AF_12/2025</v>
          </cell>
          <cell r="E5093" t="str">
            <v>M</v>
          </cell>
          <cell r="F5093">
            <v>0</v>
          </cell>
        </row>
        <row r="5094">
          <cell r="A5094" t="str">
            <v>SINAPI 106501</v>
          </cell>
          <cell r="D5094" t="str">
            <v>CABO DE ALUMÍNIO PROTEGIDO XLPE 90°C 70MM² TR 15KV AÉREO PARA REDE AÉREA COMPACTA DE DISTRIBUIÇÃO DE ENERGIA ELÉTRICA DE MÉDIA TENSÃO - FORNECIMENTO E INSTALAÇÃO. AF_12/2025</v>
          </cell>
          <cell r="E5094" t="str">
            <v>M</v>
          </cell>
          <cell r="F5094">
            <v>0</v>
          </cell>
        </row>
        <row r="5095">
          <cell r="A5095" t="str">
            <v>SINAPI 101560</v>
          </cell>
          <cell r="D5095" t="str">
            <v>CABO DE COBRE FLEXÍVEL ISOLADO, 10 MM², 0,6/1,0 KV, PARA REDE AÉREA DE DISTRIBUIÇÃO DE ENERGIA ELÉTRICA DE BAIXA TENSÃO - FORNECIMENTO E INSTALAÇÃO. AF_12/2025</v>
          </cell>
          <cell r="E5095" t="str">
            <v>M</v>
          </cell>
          <cell r="F5095">
            <v>11.19</v>
          </cell>
        </row>
        <row r="5096">
          <cell r="A5096" t="str">
            <v>SINAPI 101568</v>
          </cell>
          <cell r="D5096" t="str">
            <v>CABO DE COBRE FLEXÍVEL ISOLADO, 120 MM², 0,6/1,0 KV, PARA REDE AÉREA DE DISTRIBUIÇÃO DE ENERGIA ELÉTRICA DE BAIXA TENSÃO - FORNECIMENTO E INSTALAÇÃO. AF_12/2025</v>
          </cell>
          <cell r="E5096" t="str">
            <v>M</v>
          </cell>
          <cell r="F5096">
            <v>136.33000000000001</v>
          </cell>
        </row>
        <row r="5097">
          <cell r="A5097" t="str">
            <v>SINAPI 101561</v>
          </cell>
          <cell r="D5097" t="str">
            <v>CABO DE COBRE FLEXÍVEL ISOLADO, 16 MM², 0,6/1,0 KV, PARA REDE AÉREA DE DISTRIBUIÇÃO DE ENERGIA ELÉTRICA DE BAIXA TENSÃO - FORNECIMENTO E INSTALAÇÃO. AF_12/2025</v>
          </cell>
          <cell r="E5097" t="str">
            <v>M</v>
          </cell>
          <cell r="F5097">
            <v>17.78</v>
          </cell>
        </row>
        <row r="5098">
          <cell r="A5098" t="str">
            <v>SINAPI 101562</v>
          </cell>
          <cell r="D5098" t="str">
            <v>CABO DE COBRE FLEXÍVEL ISOLADO, 25 MM², 0,6/1,0 KV, PARA REDE AÉREA DE DISTRIBUIÇÃO DE ENERGIA ELÉTRICA DE BAIXA TENSÃO - FORNECIMENTO E INSTALAÇÃO. AF_12/2025</v>
          </cell>
          <cell r="E5098" t="str">
            <v>M</v>
          </cell>
          <cell r="F5098">
            <v>27.52</v>
          </cell>
        </row>
        <row r="5099">
          <cell r="A5099" t="str">
            <v>SINAPI 101563</v>
          </cell>
          <cell r="D5099" t="str">
            <v>CABO DE COBRE FLEXÍVEL ISOLADO, 35 MM², 0,6/1,0 KV, PARA REDE AÉREA DE DISTRIBUIÇÃO DE ENERGIA ELÉTRICA DE BAIXA TENSÃO - FORNECIMENTO E INSTALAÇÃO. AF_12/2025</v>
          </cell>
          <cell r="E5099" t="str">
            <v>M</v>
          </cell>
          <cell r="F5099">
            <v>38.869999999999997</v>
          </cell>
        </row>
        <row r="5100">
          <cell r="A5100" t="str">
            <v>SINAPI 101564</v>
          </cell>
          <cell r="D5100" t="str">
            <v>CABO DE COBRE FLEXÍVEL ISOLADO, 50 MM², 0,6/1,0 KV, PARA REDE AÉREA DE DISTRIBUIÇÃO DE ENERGIA ELÉTRICA DE BAIXA TENSÃO - FORNECIMENTO E INSTALAÇÃO. AF_12/2025</v>
          </cell>
          <cell r="E5100" t="str">
            <v>M</v>
          </cell>
          <cell r="F5100">
            <v>57.44</v>
          </cell>
        </row>
        <row r="5101">
          <cell r="A5101" t="str">
            <v>SINAPI 101565</v>
          </cell>
          <cell r="D5101" t="str">
            <v>CABO DE COBRE FLEXÍVEL ISOLADO, 70 MM², 0,6/1,0 KV, PARA REDE AÉREA DE DISTRIBUIÇÃO DE ENERGIA ELÉTRICA DE BAIXA TENSÃO - FORNECIMENTO E INSTALAÇÃO. AF_12/2025</v>
          </cell>
          <cell r="E5101" t="str">
            <v>M</v>
          </cell>
          <cell r="F5101">
            <v>80.319999999999993</v>
          </cell>
        </row>
        <row r="5102">
          <cell r="A5102" t="str">
            <v>SINAPI 101567</v>
          </cell>
          <cell r="D5102" t="str">
            <v>CABO DE COBRE FLEXÍVEL ISOLADO, 95 MM², 0,6/1,0 KV, PARA REDE AÉREA DE DISTRIBUIÇÃO DE ENERGIA ELÉTRICA DE BAIXA TENSÃO - FORNECIMENTO E INSTALAÇÃO. AF_12/2025</v>
          </cell>
          <cell r="E5102" t="str">
            <v>M</v>
          </cell>
          <cell r="F5102">
            <v>104.26</v>
          </cell>
        </row>
        <row r="5103">
          <cell r="A5103" t="str">
            <v>SINAPI 106524</v>
          </cell>
          <cell r="D5103" t="str">
            <v>CABO MENSAGEIRO PARA REDES AÉREAS COMPACTAS. AF_12/2025</v>
          </cell>
          <cell r="E5103" t="str">
            <v>M</v>
          </cell>
          <cell r="F5103">
            <v>0</v>
          </cell>
        </row>
        <row r="5104">
          <cell r="A5104" t="str">
            <v>SINAPI 106525</v>
          </cell>
          <cell r="D5104" t="str">
            <v>CHAVE FUSÍVEL 15KV CPF XS 100A, PARA REDES AÉREAS DE DISTRIBUIÇÃO DE ENERGIA ELÉTRICA DE MÉDIA TENSÃO - FORNECIMENTO E INSTALAÇÃO. AF_12/2025</v>
          </cell>
          <cell r="E5104" t="str">
            <v>UN</v>
          </cell>
          <cell r="F5104">
            <v>0</v>
          </cell>
        </row>
        <row r="5105">
          <cell r="A5105" t="str">
            <v>SINAPI 101551</v>
          </cell>
          <cell r="D5105" t="str">
            <v>CONECTOR CUNHA, PARA REDES AÉREAS DE DISTRIBUIÇÃO DE ENERGIA ELÉTRICA DE BAIXA TENSÃO - FORNECIMENTO E INSTALAÇÃO. AF_12/2025</v>
          </cell>
          <cell r="E5105" t="str">
            <v>UN</v>
          </cell>
          <cell r="F5105">
            <v>0</v>
          </cell>
        </row>
        <row r="5106">
          <cell r="A5106" t="str">
            <v>SINAPI 101552</v>
          </cell>
          <cell r="D5106" t="str">
            <v>CONECTOR H, PARA REDES AÉREAS DE DISTRIBUIÇÃO DE ENERGIA ELÉTRICA DE BAIXA TENSÃO - FORNECIMENTO E INSTALAÇÃO. AF_12/2025</v>
          </cell>
          <cell r="E5106" t="str">
            <v>UN</v>
          </cell>
          <cell r="F5106">
            <v>0</v>
          </cell>
        </row>
        <row r="5107">
          <cell r="A5107" t="str">
            <v>SINAPI 101550</v>
          </cell>
          <cell r="D5107" t="str">
            <v>CONECTOR PERFURANTE, PARA REDES AÉREAS DE DISTRIBUIÇÃO DE ENERGIA ELÉTRICA DE BAIXA TENSÃO - FORNECIMENTO E INSTALAÇÃO. AF_12/2025</v>
          </cell>
          <cell r="E5107" t="str">
            <v>UN</v>
          </cell>
          <cell r="F5107">
            <v>0</v>
          </cell>
        </row>
        <row r="5108">
          <cell r="A5108" t="str">
            <v>SINAPI 101501</v>
          </cell>
          <cell r="D5108" t="str">
            <v>ENTRADA DE ENERGIA ELÉTRICA, AÉREA, BIFÁSICA, COM CAIXA DE EMBUTIR, CABO DE 10 MM2 E DISJUNTOR DIN 50A (NÃO INCLUSO O POSTE DE CONCRETO). AF_12/2025</v>
          </cell>
          <cell r="E5108" t="str">
            <v>UN</v>
          </cell>
          <cell r="F5108">
            <v>1909.3</v>
          </cell>
        </row>
        <row r="5109">
          <cell r="A5109" t="str">
            <v>SINAPI 101502</v>
          </cell>
          <cell r="D5109" t="str">
            <v>ENTRADA DE ENERGIA ELÉTRICA, AÉREA, BIFÁSICA, COM CAIXA DE EMBUTIR, CABO DE 16 MM2 E DISJUNTOR DIN 50A (NÃO INCLUSO O POSTE DE CONCRETO). AF_12/2025</v>
          </cell>
          <cell r="E5109" t="str">
            <v>UN</v>
          </cell>
          <cell r="F5109">
            <v>2075.8000000000002</v>
          </cell>
        </row>
        <row r="5110">
          <cell r="A5110" t="str">
            <v>SINAPI 101503</v>
          </cell>
          <cell r="D5110" t="str">
            <v>ENTRADA DE ENERGIA ELÉTRICA, AÉREA, BIFÁSICA, COM CAIXA DE EMBUTIR, CABO DE 25 MM2 E DISJUNTOR DIN 50A (NÃO INCLUSO O POSTE DE CONCRETO). AF_12/2025</v>
          </cell>
          <cell r="E5110" t="str">
            <v>UN</v>
          </cell>
          <cell r="F5110">
            <v>2119.9299999999998</v>
          </cell>
        </row>
        <row r="5111">
          <cell r="A5111" t="str">
            <v>SINAPI 101504</v>
          </cell>
          <cell r="D5111" t="str">
            <v>ENTRADA DE ENERGIA ELÉTRICA, AÉREA, BIFÁSICA, COM CAIXA DE EMBUTIR, CABO DE 35 MM2 E DISJUNTOR DIN 50A (NÃO INCLUSO O POSTE DE CONCRETO). AF_12/2025</v>
          </cell>
          <cell r="E5111" t="str">
            <v>UN</v>
          </cell>
          <cell r="F5111">
            <v>2344.35</v>
          </cell>
        </row>
        <row r="5112">
          <cell r="A5112" t="str">
            <v>SINAPI 101497</v>
          </cell>
          <cell r="D5112" t="str">
            <v>ENTRADA DE ENERGIA ELÉTRICA, AÉREA, BIFÁSICA, COM CAIXA DE SOBREPOR, CABO DE 10 MM2 E DISJUNTOR DIN 50A (NÃO INCLUSO O POSTE DE CONCRETO). AF_12/2025</v>
          </cell>
          <cell r="E5112" t="str">
            <v>UN</v>
          </cell>
          <cell r="F5112">
            <v>1916.32</v>
          </cell>
        </row>
        <row r="5113">
          <cell r="A5113" t="str">
            <v>SINAPI 101498</v>
          </cell>
          <cell r="D5113" t="str">
            <v>ENTRADA DE ENERGIA ELÉTRICA, AÉREA, BIFÁSICA, COM CAIXA DE SOBREPOR, CABO DE 16 MM2 E DISJUNTOR DIN 50A (NÃO INCLUSO O POSTE DE CONCRETO). AF_12/2025</v>
          </cell>
          <cell r="E5113" t="str">
            <v>UN</v>
          </cell>
          <cell r="F5113">
            <v>2082.8200000000002</v>
          </cell>
        </row>
        <row r="5114">
          <cell r="A5114" t="str">
            <v>SINAPI 101499</v>
          </cell>
          <cell r="D5114" t="str">
            <v>ENTRADA DE ENERGIA ELÉTRICA, AÉREA, BIFÁSICA, COM CAIXA DE SOBREPOR, CABO DE 25 MM2 E DISJUNTOR DIN 50A (NÃO INCLUSO O POSTE DE CONCRETO). AF_12/2025</v>
          </cell>
          <cell r="E5114" t="str">
            <v>UN</v>
          </cell>
          <cell r="F5114">
            <v>2126.9499999999998</v>
          </cell>
        </row>
        <row r="5115">
          <cell r="A5115" t="str">
            <v>SINAPI 101500</v>
          </cell>
          <cell r="D5115" t="str">
            <v>ENTRADA DE ENERGIA ELÉTRICA, AÉREA, BIFÁSICA, COM CAIXA DE SOBREPOR, CABO DE 35 MM2 E DISJUNTOR DIN 50A (NÃO INCLUSO O POSTE DE CONCRETO). AF_12/2025</v>
          </cell>
          <cell r="E5115" t="str">
            <v>UN</v>
          </cell>
          <cell r="F5115">
            <v>2351.37</v>
          </cell>
        </row>
        <row r="5116">
          <cell r="A5116" t="str">
            <v>SINAPI 101493</v>
          </cell>
          <cell r="D5116" t="str">
            <v>ENTRADA DE ENERGIA ELÉTRICA, AÉREA, MONOFÁSICA, COM CAIXA DE EMBUTIR, CABO DE 10 MM2 E DISJUNTOR DIN 50A (NÃO INCLUSO O POSTE DE CONCRETO). AF_12/2025</v>
          </cell>
          <cell r="E5116" t="str">
            <v>UN</v>
          </cell>
          <cell r="F5116">
            <v>1618.86</v>
          </cell>
        </row>
        <row r="5117">
          <cell r="A5117" t="str">
            <v>SINAPI 101494</v>
          </cell>
          <cell r="D5117" t="str">
            <v>ENTRADA DE ENERGIA ELÉTRICA, AÉREA, MONOFÁSICA, COM CAIXA DE EMBUTIR, CABO DE 16 MM2 E DISJUNTOR DIN 50A (NÃO INCLUSO O POSTE DE CONCRETO). AF_12/2025</v>
          </cell>
          <cell r="E5117" t="str">
            <v>UN</v>
          </cell>
          <cell r="F5117">
            <v>1728.86</v>
          </cell>
        </row>
        <row r="5118">
          <cell r="A5118" t="str">
            <v>SINAPI 101495</v>
          </cell>
          <cell r="D5118" t="str">
            <v>ENTRADA DE ENERGIA ELÉTRICA, AÉREA, MONOFÁSICA, COM CAIXA DE EMBUTIR, CABO DE 25 MM2 E DISJUNTOR DIN 50A (NÃO INCLUSO O POSTE DE CONCRETO). AF_12/2025</v>
          </cell>
          <cell r="E5118" t="str">
            <v>UN</v>
          </cell>
          <cell r="F5118">
            <v>1758.01</v>
          </cell>
        </row>
        <row r="5119">
          <cell r="A5119" t="str">
            <v>SINAPI 101496</v>
          </cell>
          <cell r="D5119" t="str">
            <v>ENTRADA DE ENERGIA ELÉTRICA, AÉREA, MONOFÁSICA, COM CAIXA DE EMBUTIR, CABO DE 35 MM2 E DISJUNTOR DIN 50A (NÃO INCLUSO O POSTE DE CONCRETO). AF_12/2025</v>
          </cell>
          <cell r="E5119" t="str">
            <v>UN</v>
          </cell>
          <cell r="F5119">
            <v>1917.18</v>
          </cell>
        </row>
        <row r="5120">
          <cell r="A5120" t="str">
            <v>SINAPI 101489</v>
          </cell>
          <cell r="D5120" t="str">
            <v>ENTRADA DE ENERGIA ELÉTRICA, AÉREA, MONOFÁSICA, COM CAIXA DE SOBREPOR, CABO DE 10 MM2 E DISJUNTOR DIN 50A (NÃO INCLUSO O POSTE DE CONCRETO). AF_12/2025</v>
          </cell>
          <cell r="E5120" t="str">
            <v>UN</v>
          </cell>
          <cell r="F5120">
            <v>1634.75</v>
          </cell>
        </row>
        <row r="5121">
          <cell r="A5121" t="str">
            <v>SINAPI 101490</v>
          </cell>
          <cell r="D5121" t="str">
            <v>ENTRADA DE ENERGIA ELÉTRICA, AÉREA, MONOFÁSICA, COM CAIXA DE SOBREPOR, CABO DE 16 MM2 E DISJUNTOR DIN 50A (NÃO INCLUSO O POSTE DE CONCRETO). AF_12/2025</v>
          </cell>
          <cell r="E5121" t="str">
            <v>UN</v>
          </cell>
          <cell r="F5121">
            <v>1744.75</v>
          </cell>
        </row>
        <row r="5122">
          <cell r="A5122" t="str">
            <v>SINAPI 101491</v>
          </cell>
          <cell r="D5122" t="str">
            <v>ENTRADA DE ENERGIA ELÉTRICA, AÉREA, MONOFÁSICA, COM CAIXA DE SOBREPOR, CABO DE 25 MM2 E DISJUNTOR DIN 50A (NÃO INCLUSO O POSTE DE CONCRETO). AF_12/2025</v>
          </cell>
          <cell r="E5122" t="str">
            <v>UN</v>
          </cell>
          <cell r="F5122">
            <v>1773.9</v>
          </cell>
        </row>
        <row r="5123">
          <cell r="A5123" t="str">
            <v>SINAPI 101492</v>
          </cell>
          <cell r="D5123" t="str">
            <v>ENTRADA DE ENERGIA ELÉTRICA, AÉREA, MONOFÁSICA, COM CAIXA DE SOBREPOR, CABO DE 35 MM2 E DISJUNTOR DIN 50A (NÃO INCLUSO O POSTE DE CONCRETO). AF_12/2025</v>
          </cell>
          <cell r="E5123" t="str">
            <v>UN</v>
          </cell>
          <cell r="F5123">
            <v>1933.07</v>
          </cell>
        </row>
        <row r="5124">
          <cell r="A5124" t="str">
            <v>SINAPI 101509</v>
          </cell>
          <cell r="D5124" t="str">
            <v>ENTRADA DE ENERGIA ELÉTRICA, AÉREA, TRIFÁSICA, COM CAIXA DE EMBUTIR, CABO DE 10 MM2 E DISJUNTOR DIN 50A (NÃO INCLUSO O POSTE DE CONCRETO). AF_12/2025</v>
          </cell>
          <cell r="E5124" t="str">
            <v>UN</v>
          </cell>
          <cell r="F5124">
            <v>2083.23</v>
          </cell>
        </row>
        <row r="5125">
          <cell r="A5125" t="str">
            <v>SINAPI 101510</v>
          </cell>
          <cell r="D5125" t="str">
            <v>ENTRADA DE ENERGIA ELÉTRICA, AÉREA, TRIFÁSICA, COM CAIXA DE EMBUTIR, CABO DE 16 MM2 E DISJUNTOR DIN 50A (NÃO INCLUSO O POSTE DE CONCRETO). AF_12/2025</v>
          </cell>
          <cell r="E5125" t="str">
            <v>UN</v>
          </cell>
          <cell r="F5125">
            <v>2305.23</v>
          </cell>
        </row>
        <row r="5126">
          <cell r="A5126" t="str">
            <v>SINAPI 101511</v>
          </cell>
          <cell r="D5126" t="str">
            <v>ENTRADA DE ENERGIA ELÉTRICA, AÉREA, TRIFÁSICA, COM CAIXA DE EMBUTIR, CABO DE 25 MM2 E DISJUNTOR DIN 50A (NÃO INCLUSO O POSTE DE CONCRETO). AF_12/2025</v>
          </cell>
          <cell r="E5126" t="str">
            <v>UN</v>
          </cell>
          <cell r="F5126">
            <v>2364.06</v>
          </cell>
        </row>
        <row r="5127">
          <cell r="A5127" t="str">
            <v>SINAPI 101512</v>
          </cell>
          <cell r="D5127" t="str">
            <v>ENTRADA DE ENERGIA ELÉTRICA, AÉREA, TRIFÁSICA, COM CAIXA DE EMBUTIR, CABO DE 35 MM2 E DISJUNTOR DIN 50A (NÃO INCLUSO O POSTE DE CONCRETO). AF_12/2025</v>
          </cell>
          <cell r="E5127" t="str">
            <v>UN</v>
          </cell>
          <cell r="F5127">
            <v>2652.59</v>
          </cell>
        </row>
        <row r="5128">
          <cell r="A5128" t="str">
            <v>SINAPI 101505</v>
          </cell>
          <cell r="D5128" t="str">
            <v>ENTRADA DE ENERGIA ELÉTRICA, AÉREA, TRIFÁSICA, COM CAIXA DE SOBREPOR, CABO DE 10 MM2 E DISJUNTOR DIN 50A (NÃO INCLUSO O POSTE DE CONCRETO). AF_12/2025</v>
          </cell>
          <cell r="E5128" t="str">
            <v>UN</v>
          </cell>
          <cell r="F5128">
            <v>2041.67</v>
          </cell>
        </row>
        <row r="5129">
          <cell r="A5129" t="str">
            <v>SINAPI 101506</v>
          </cell>
          <cell r="D5129" t="str">
            <v>ENTRADA DE ENERGIA ELÉTRICA, AÉREA, TRIFÁSICA, COM CAIXA DE SOBREPOR, CABO DE 16 MM2 E DISJUNTOR DIN 50A (NÃO INCLUSO O POSTE DE CONCRETO). AF_12/2025</v>
          </cell>
          <cell r="E5129" t="str">
            <v>UN</v>
          </cell>
          <cell r="F5129">
            <v>2263.67</v>
          </cell>
        </row>
        <row r="5130">
          <cell r="A5130" t="str">
            <v>SINAPI 101507</v>
          </cell>
          <cell r="D5130" t="str">
            <v>ENTRADA DE ENERGIA ELÉTRICA, AÉREA, TRIFÁSICA, COM CAIXA DE SOBREPOR, CABO DE 25 MM2 E DISJUNTOR DIN 50A (NÃO INCLUSO O POSTE DE CONCRETO). AF_12/2025</v>
          </cell>
          <cell r="E5130" t="str">
            <v>UN</v>
          </cell>
          <cell r="F5130">
            <v>2322.5</v>
          </cell>
        </row>
        <row r="5131">
          <cell r="A5131" t="str">
            <v>SINAPI 101508</v>
          </cell>
          <cell r="D5131" t="str">
            <v>ENTRADA DE ENERGIA ELÉTRICA, AÉREA, TRIFÁSICA, COM CAIXA DE SOBREPOR, CABO DE 35 MM2 E DISJUNTOR DIN 50A (NÃO INCLUSO O POSTE DE CONCRETO). AF_12/2025</v>
          </cell>
          <cell r="E5131" t="str">
            <v>UN</v>
          </cell>
          <cell r="F5131">
            <v>2611.0300000000002</v>
          </cell>
        </row>
        <row r="5132">
          <cell r="A5132" t="str">
            <v>SINAPI 101525</v>
          </cell>
          <cell r="D5132" t="str">
            <v>ENTRADA DE ENERGIA ELÉTRICA, SUBTERRÂNEA, BIFÁSICA, COM CAIXA DE EMBUTIR, CABO DE 10 MM2 E DISJUNTOR DIN 50A (NÃO INCLUSA MURETA DE ALVENARIA). AF_12/2025</v>
          </cell>
          <cell r="E5132" t="str">
            <v>UN</v>
          </cell>
          <cell r="F5132">
            <v>1145.6400000000001</v>
          </cell>
        </row>
        <row r="5133">
          <cell r="A5133" t="str">
            <v>SINAPI 101526</v>
          </cell>
          <cell r="D5133" t="str">
            <v>ENTRADA DE ENERGIA ELÉTRICA, SUBTERRÂNEA, BIFÁSICA, COM CAIXA DE EMBUTIR, CABO DE 16 MM2 E DISJUNTOR DIN 50A (NÃO INCLUSA MURETA DE ALVENARIA). AF_12/2025</v>
          </cell>
          <cell r="E5133" t="str">
            <v>UN</v>
          </cell>
          <cell r="F5133">
            <v>1343.64</v>
          </cell>
        </row>
        <row r="5134">
          <cell r="A5134" t="str">
            <v>SINAPI 101527</v>
          </cell>
          <cell r="D5134" t="str">
            <v>ENTRADA DE ENERGIA ELÉTRICA, SUBTERRÂNEA, BIFÁSICA, COM CAIXA DE EMBUTIR, CABO DE 25 MM2 E DISJUNTOR DIN 50A (NÃO INCLUSA MURETA DE ALVENARIA). AF_12/2025</v>
          </cell>
          <cell r="E5134" t="str">
            <v>UN</v>
          </cell>
          <cell r="F5134">
            <v>1396.11</v>
          </cell>
        </row>
        <row r="5135">
          <cell r="A5135" t="str">
            <v>SINAPI 101528</v>
          </cell>
          <cell r="D5135" t="str">
            <v>ENTRADA DE ENERGIA ELÉTRICA, SUBTERRÂNEA, BIFÁSICA, COM CAIXA DE EMBUTIR, CABO DE 35 MM2 E DISJUNTOR DIN 50A (NÃO INCLUSA MURETA DE ALVENARIA). AF_12/2025</v>
          </cell>
          <cell r="E5135" t="str">
            <v>UN</v>
          </cell>
          <cell r="F5135">
            <v>1624.8</v>
          </cell>
        </row>
        <row r="5136">
          <cell r="A5136" t="str">
            <v>SINAPI 101521</v>
          </cell>
          <cell r="D5136" t="str">
            <v>ENTRADA DE ENERGIA ELÉTRICA, SUBTERRÂNEA, BIFÁSICA, COM CAIXA DE SOBREPOR, CABO DE 10 MM2 E DISJUNTOR DIN 50A (NÃO INCLUSA MURETA DE ALVENARIA). AF_12/2025</v>
          </cell>
          <cell r="E5136" t="str">
            <v>UN</v>
          </cell>
          <cell r="F5136">
            <v>1152.6600000000001</v>
          </cell>
        </row>
        <row r="5137">
          <cell r="A5137" t="str">
            <v>SINAPI 101522</v>
          </cell>
          <cell r="D5137" t="str">
            <v>ENTRADA DE ENERGIA ELÉTRICA, SUBTERRÂNEA, BIFÁSICA, COM CAIXA DE SOBREPOR, CABO DE 16 MM2 E DISJUNTOR DIN 50A (NÃO INCLUSA MURETA DE ALVENARIA). AF_12/2025</v>
          </cell>
          <cell r="E5137" t="str">
            <v>UN</v>
          </cell>
          <cell r="F5137">
            <v>1350.66</v>
          </cell>
        </row>
        <row r="5138">
          <cell r="A5138" t="str">
            <v>SINAPI 101523</v>
          </cell>
          <cell r="D5138" t="str">
            <v>ENTRADA DE ENERGIA ELÉTRICA, SUBTERRÂNEA, BIFÁSICA, COM CAIXA DE SOBREPOR, CABO DE 25 MM2 E DISJUNTOR DIN 50A (NÃO INCLUSA MURETA DE ALVENARIA). AF_12/2025</v>
          </cell>
          <cell r="E5138" t="str">
            <v>UN</v>
          </cell>
          <cell r="F5138">
            <v>1403.13</v>
          </cell>
        </row>
        <row r="5139">
          <cell r="A5139" t="str">
            <v>SINAPI 101524</v>
          </cell>
          <cell r="D5139" t="str">
            <v>ENTRADA DE ENERGIA ELÉTRICA, SUBTERRÂNEA, BIFÁSICA, COM CAIXA DE SOBREPOR, CABO DE 35 MM2 E DISJUNTOR DIN 50A (NÃO INCLUSA MURETA DE ALVENARIA). AF_12/2025</v>
          </cell>
          <cell r="E5139" t="str">
            <v>UN</v>
          </cell>
          <cell r="F5139">
            <v>1631.82</v>
          </cell>
        </row>
        <row r="5140">
          <cell r="A5140" t="str">
            <v>SINAPI 101517</v>
          </cell>
          <cell r="D5140" t="str">
            <v>ENTRADA DE ENERGIA ELÉTRICA, SUBTERRÂNEA, MONOFÁSICA, COM CAIXA DE EMBUTIR, CABO DE 10 MM2 E DISJUNTOR DIN 50A (NÃO INCLUSA MURETA DE ALVENARIA). AF_12/2025</v>
          </cell>
          <cell r="E5140" t="str">
            <v>UN</v>
          </cell>
          <cell r="F5140">
            <v>838.52</v>
          </cell>
        </row>
        <row r="5141">
          <cell r="A5141" t="str">
            <v>SINAPI 101518</v>
          </cell>
          <cell r="D5141" t="str">
            <v>ENTRADA DE ENERGIA ELÉTRICA, SUBTERRÂNEA, MONOFÁSICA, COM CAIXA DE EMBUTIR, CABO DE 16 MM2 E DISJUNTOR DIN 50A (NÃO INCLUSA MURETA DE ALVENARIA). AF_12/2025</v>
          </cell>
          <cell r="E5141" t="str">
            <v>UN</v>
          </cell>
          <cell r="F5141">
            <v>970.52</v>
          </cell>
        </row>
        <row r="5142">
          <cell r="A5142" t="str">
            <v>SINAPI 101519</v>
          </cell>
          <cell r="D5142" t="str">
            <v>ENTRADA DE ENERGIA ELÉTRICA, SUBTERRÂNEA, MONOFÁSICA, COM CAIXA DE EMBUTIR, CABO DE 25 MM2 E DISJUNTOR DIN 50A (NÃO INCLUSA MURETA DE ALVENARIA). AF_12/2025</v>
          </cell>
          <cell r="E5142" t="str">
            <v>UN</v>
          </cell>
          <cell r="F5142">
            <v>1005.5</v>
          </cell>
        </row>
        <row r="5143">
          <cell r="A5143" t="str">
            <v>SINAPI 101520</v>
          </cell>
          <cell r="D5143" t="str">
            <v>ENTRADA DE ENERGIA ELÉTRICA, SUBTERRÂNEA, MONOFÁSICA, COM CAIXA DE EMBUTIR, CABO DE 35 MM2 E DISJUNTOR DIN 50A (NÃO INCLUSA MURETA DE ALVENARIA). AF_12/2025</v>
          </cell>
          <cell r="E5143" t="str">
            <v>UN</v>
          </cell>
          <cell r="F5143">
            <v>1157.96</v>
          </cell>
        </row>
        <row r="5144">
          <cell r="A5144" t="str">
            <v>SINAPI 101513</v>
          </cell>
          <cell r="D5144" t="str">
            <v>ENTRADA DE ENERGIA ELÉTRICA, SUBTERRÂNEA, MONOFÁSICA, COM CAIXA DE SOBREPOR, CABO DE 10 MM2 E DISJUNTOR DIN 50A (NÃO INCLUSA MURETA DE ALVENARIA). AF_12/2025</v>
          </cell>
          <cell r="E5144" t="str">
            <v>UN</v>
          </cell>
          <cell r="F5144">
            <v>854.41</v>
          </cell>
        </row>
        <row r="5145">
          <cell r="A5145" t="str">
            <v>SINAPI 101514</v>
          </cell>
          <cell r="D5145" t="str">
            <v>ENTRADA DE ENERGIA ELÉTRICA, SUBTERRÂNEA, MONOFÁSICA, COM CAIXA DE SOBREPOR, CABO DE 16 MM2 E DISJUNTOR DIN 50A (NÃO INCLUSA MURETA DE ALVENARIA). AF_12/2025</v>
          </cell>
          <cell r="E5145" t="str">
            <v>UN</v>
          </cell>
          <cell r="F5145">
            <v>986.41</v>
          </cell>
        </row>
        <row r="5146">
          <cell r="A5146" t="str">
            <v>SINAPI 101515</v>
          </cell>
          <cell r="D5146" t="str">
            <v>ENTRADA DE ENERGIA ELÉTRICA, SUBTERRÂNEA, MONOFÁSICA, COM CAIXA DE SOBREPOR, CABO DE 25 MM2 E DISJUNTOR DIN 50A (NÃO INCLUSA MURETA DE ALVENARIA). AF_12/2025</v>
          </cell>
          <cell r="E5146" t="str">
            <v>UN</v>
          </cell>
          <cell r="F5146">
            <v>1021.39</v>
          </cell>
        </row>
        <row r="5147">
          <cell r="A5147" t="str">
            <v>SINAPI 101516</v>
          </cell>
          <cell r="D5147" t="str">
            <v>ENTRADA DE ENERGIA ELÉTRICA, SUBTERRÂNEA, MONOFÁSICA, COM CAIXA DE SOBREPOR, CABO DE 35 MM2 E DISJUNTOR DIN 50A (NÃO INCLUSA MURETA DE ALVENARIA). AF_12/2025</v>
          </cell>
          <cell r="E5147" t="str">
            <v>UN</v>
          </cell>
          <cell r="F5147">
            <v>1173.8499999999999</v>
          </cell>
        </row>
        <row r="5148">
          <cell r="A5148" t="str">
            <v>SINAPI 101533</v>
          </cell>
          <cell r="D5148" t="str">
            <v>ENTRADA DE ENERGIA ELÉTRICA, SUBTERRÂNEA, TRIFÁSICA, COM CAIXA DE EMBUTIR, CABO DE 10 MM2 E DISJUNTOR DIN 50A (NÃO INCLUSA MURETA DE ALVENARIA). AF_12/2025</v>
          </cell>
          <cell r="E5148" t="str">
            <v>UN</v>
          </cell>
          <cell r="F5148">
            <v>1337.99</v>
          </cell>
        </row>
        <row r="5149">
          <cell r="A5149" t="str">
            <v>SINAPI 101534</v>
          </cell>
          <cell r="D5149" t="str">
            <v>ENTRADA DE ENERGIA ELÉTRICA, SUBTERRÂNEA, TRIFÁSICA, COM CAIXA DE EMBUTIR, CABO DE 16 MM2 E DISJUNTOR DIN 50A (NÃO INCLUSA MURETA DE ALVENARIA). AF_12/2025</v>
          </cell>
          <cell r="E5149" t="str">
            <v>UN</v>
          </cell>
          <cell r="F5149">
            <v>1601.99</v>
          </cell>
        </row>
        <row r="5150">
          <cell r="A5150" t="str">
            <v>SINAPI 101535</v>
          </cell>
          <cell r="D5150" t="str">
            <v>ENTRADA DE ENERGIA ELÉTRICA, SUBTERRÂNEA, TRIFÁSICA, COM CAIXA DE EMBUTIR, CABO DE 25 MM2 E DISJUNTOR DIN 50A (NÃO INCLUSA MURETA DE ALVENARIA). AF_12/2025</v>
          </cell>
          <cell r="E5150" t="str">
            <v>UN</v>
          </cell>
          <cell r="F5150">
            <v>1671.95</v>
          </cell>
        </row>
        <row r="5151">
          <cell r="A5151" t="str">
            <v>SINAPI 101536</v>
          </cell>
          <cell r="D5151" t="str">
            <v>ENTRADA DE ENERGIA ELÉTRICA, SUBTERRÂNEA, TRIFÁSICA, COM CAIXA DE EMBUTIR, CABO DE 35 MM2 E DISJUNTOR DIN 50A (NÃO INCLUSA MURETA DE ALVENARIA). AF_12/2025</v>
          </cell>
          <cell r="E5151" t="str">
            <v>UN</v>
          </cell>
          <cell r="F5151">
            <v>1976.87</v>
          </cell>
        </row>
        <row r="5152">
          <cell r="A5152" t="str">
            <v>SINAPI 101529</v>
          </cell>
          <cell r="D5152" t="str">
            <v>ENTRADA DE ENERGIA ELÉTRICA, SUBTERRÂNEA, TRIFÁSICA, COM CAIXA DE SOBREPOR, CABO DE 10 MM2 E DISJUNTOR DIN 50A (NÃO INCLUSA MURETA DE ALVENARIA). AF_12/2025</v>
          </cell>
          <cell r="E5152" t="str">
            <v>UN</v>
          </cell>
          <cell r="F5152">
            <v>1296.43</v>
          </cell>
        </row>
        <row r="5153">
          <cell r="A5153" t="str">
            <v>SINAPI 101530</v>
          </cell>
          <cell r="D5153" t="str">
            <v>ENTRADA DE ENERGIA ELÉTRICA, SUBTERRÂNEA, TRIFÁSICA, COM CAIXA DE SOBREPOR, CABO DE 16 MM2 E DISJUNTOR DIN 50A (NÃO INCLUSA MURETA DE ALVENARIA). AF_12/2025</v>
          </cell>
          <cell r="E5153" t="str">
            <v>UN</v>
          </cell>
          <cell r="F5153">
            <v>1560.43</v>
          </cell>
        </row>
        <row r="5154">
          <cell r="A5154" t="str">
            <v>SINAPI 101531</v>
          </cell>
          <cell r="D5154" t="str">
            <v>ENTRADA DE ENERGIA ELÉTRICA, SUBTERRÂNEA, TRIFÁSICA, COM CAIXA DE SOBREPOR, CABO DE 25 MM2 E DISJUNTOR DIN 50A (NÃO INCLUSA MURETA DE ALVENARIA). AF_12/2025</v>
          </cell>
          <cell r="E5154" t="str">
            <v>UN</v>
          </cell>
          <cell r="F5154">
            <v>1630.39</v>
          </cell>
        </row>
        <row r="5155">
          <cell r="A5155" t="str">
            <v>SINAPI 101532</v>
          </cell>
          <cell r="D5155" t="str">
            <v>ENTRADA DE ENERGIA ELÉTRICA, SUBTERRÂNEA, TRIFÁSICA, COM CAIXA DE SOBREPOR, CABO DE 35 MM2 E DISJUNTOR DIN 50A (NÃO INCLUSA MURETA DE ALVENARIA). AF_12/2025</v>
          </cell>
          <cell r="E5155" t="str">
            <v>UN</v>
          </cell>
          <cell r="F5155">
            <v>1935.31</v>
          </cell>
        </row>
        <row r="5156">
          <cell r="A5156" t="str">
            <v>SINAPI 106510</v>
          </cell>
          <cell r="D5156" t="str">
            <v>ESTRUTURA B1 DE ACONCORAGEM EM POSTE CIRCULAR. AF_12/2025</v>
          </cell>
          <cell r="E5156" t="str">
            <v>UN</v>
          </cell>
          <cell r="F5156">
            <v>0</v>
          </cell>
        </row>
        <row r="5157">
          <cell r="A5157" t="str">
            <v>SINAPI 106514</v>
          </cell>
          <cell r="D5157" t="str">
            <v>ESTRUTURA B1 DE ACONCORAGEM EM POSTE DUPLO T. AF_12/2025</v>
          </cell>
          <cell r="E5157" t="str">
            <v>UN</v>
          </cell>
          <cell r="F5157">
            <v>0</v>
          </cell>
        </row>
        <row r="5158">
          <cell r="A5158" t="str">
            <v>SINAPI 106511</v>
          </cell>
          <cell r="D5158" t="str">
            <v>ESTRUTURA B2 DE ACONCORAGEM EM POSTE CIRCULAR. AF_12/2025</v>
          </cell>
          <cell r="E5158" t="str">
            <v>UN</v>
          </cell>
          <cell r="F5158">
            <v>0</v>
          </cell>
        </row>
        <row r="5159">
          <cell r="A5159" t="str">
            <v>SINAPI 106515</v>
          </cell>
          <cell r="D5159" t="str">
            <v>ESTRUTURA B2 DE ACONCORAGEM EM POSTE DUPLO T. AF_12/2025</v>
          </cell>
          <cell r="E5159" t="str">
            <v>UN</v>
          </cell>
          <cell r="F5159">
            <v>0</v>
          </cell>
        </row>
        <row r="5160">
          <cell r="A5160" t="str">
            <v>SINAPI 106512</v>
          </cell>
          <cell r="D5160" t="str">
            <v>ESTRUTURA B3 DE ACONCORAGEM EM POSTE CIRCULAR. AF_12/2025</v>
          </cell>
          <cell r="E5160" t="str">
            <v>UN</v>
          </cell>
          <cell r="F5160">
            <v>0</v>
          </cell>
        </row>
        <row r="5161">
          <cell r="A5161" t="str">
            <v>SINAPI 106516</v>
          </cell>
          <cell r="D5161" t="str">
            <v>ESTRUTURA B3 DE ACONCORAGEM EM POSTE DUPLO T. AF_12/2025</v>
          </cell>
          <cell r="E5161" t="str">
            <v>UN</v>
          </cell>
          <cell r="F5161">
            <v>0</v>
          </cell>
        </row>
        <row r="5162">
          <cell r="A5162" t="str">
            <v>SINAPI 106513</v>
          </cell>
          <cell r="D5162" t="str">
            <v>ESTRUTURA B4 DE ACONCORAGEM EM POSTE CIRCULAR. AF_12/2025</v>
          </cell>
          <cell r="E5162" t="str">
            <v>UN</v>
          </cell>
          <cell r="F5162">
            <v>0</v>
          </cell>
        </row>
        <row r="5163">
          <cell r="A5163" t="str">
            <v>SINAPI 106517</v>
          </cell>
          <cell r="D5163" t="str">
            <v>ESTRUTURA B4 DE ACONCORAGEM EM POSTE DUPLO T. AF_12/2025</v>
          </cell>
          <cell r="E5163" t="str">
            <v>UN</v>
          </cell>
          <cell r="F5163">
            <v>0</v>
          </cell>
        </row>
        <row r="5164">
          <cell r="A5164" t="str">
            <v>SINAPI 106518</v>
          </cell>
          <cell r="D5164" t="str">
            <v>ESTRUTURA CE1 REDE DE DISTRIBUIÇÃO COMPACTA EM POSTE CIRCULAR. AF_12/2025</v>
          </cell>
          <cell r="E5164" t="str">
            <v>UN</v>
          </cell>
          <cell r="F5164">
            <v>0</v>
          </cell>
        </row>
        <row r="5165">
          <cell r="A5165" t="str">
            <v>SINAPI 106519</v>
          </cell>
          <cell r="D5165" t="str">
            <v>ESTRUTURA CE1 REDE DE DISTRIBUIÇÃO COMPACTA EM POSTE DUPLO T. AF_12/2025</v>
          </cell>
          <cell r="E5165" t="str">
            <v>UN</v>
          </cell>
          <cell r="F5165">
            <v>0</v>
          </cell>
        </row>
        <row r="5166">
          <cell r="A5166" t="str">
            <v>SINAPI 106520</v>
          </cell>
          <cell r="D5166" t="str">
            <v>ESTRUTURA CE1A REDE DE DISTRIBUIÇÃO COMPACTA EM POSTE CIRCULAR. AF_12/2025</v>
          </cell>
          <cell r="E5166" t="str">
            <v>UN</v>
          </cell>
          <cell r="F5166">
            <v>0</v>
          </cell>
        </row>
        <row r="5167">
          <cell r="A5167" t="str">
            <v>SINAPI 106521</v>
          </cell>
          <cell r="D5167" t="str">
            <v>ESTRUTURA CE1A REDE DE DISTRIBUIÇÃO COMPACTA EM POSTE DUPLO T. AF_12/2025</v>
          </cell>
          <cell r="E5167" t="str">
            <v>UN</v>
          </cell>
          <cell r="F5167">
            <v>0</v>
          </cell>
        </row>
        <row r="5168">
          <cell r="A5168" t="str">
            <v>SINAPI 106522</v>
          </cell>
          <cell r="D5168" t="str">
            <v>ESTRUTURA CE2 REDE DE DISTRIBUIÇÃO COMPACTA EM POSTE CIRCULAR. AF_12/2025</v>
          </cell>
          <cell r="E5168" t="str">
            <v>UN</v>
          </cell>
          <cell r="F5168">
            <v>0</v>
          </cell>
        </row>
        <row r="5169">
          <cell r="A5169" t="str">
            <v>SINAPI 106523</v>
          </cell>
          <cell r="D5169" t="str">
            <v>ESTRUTURA CE2 REDE DE DISTRIBUIÇÃO COMPACTA EM POSTE DUPLO T. AF_12/2025</v>
          </cell>
          <cell r="E5169" t="str">
            <v>UN</v>
          </cell>
          <cell r="F5169">
            <v>0</v>
          </cell>
        </row>
        <row r="5170">
          <cell r="A5170" t="str">
            <v>SINAPI 101549</v>
          </cell>
          <cell r="D5170" t="str">
            <v>GRAMPO PARALELO METÁLICO, PARA REDES AÉREAS DE DISTRIBUIÇÃO DE ENERGIA ELÉTRICA DE BAIXA TENSÃO - FORNECIMENTO E INSTALAÇÃO. AF_12/2025</v>
          </cell>
          <cell r="E5170" t="str">
            <v>UN</v>
          </cell>
          <cell r="F5170">
            <v>23.99</v>
          </cell>
        </row>
        <row r="5171">
          <cell r="A5171" t="str">
            <v>SINAPI 101547</v>
          </cell>
          <cell r="D5171" t="str">
            <v>ISOLADOR, TIPO DISCO, PARA TENSÃO 15 KV - FORNECIMENTO E INSTALAÇÃO. AF_12/2025</v>
          </cell>
          <cell r="E5171" t="str">
            <v>UN</v>
          </cell>
          <cell r="F5171">
            <v>98.55</v>
          </cell>
        </row>
        <row r="5172">
          <cell r="A5172" t="str">
            <v>SINAPI 101546</v>
          </cell>
          <cell r="D5172" t="str">
            <v>ISOLADOR, TIPO PINO, PARA TENSÃO 15 KV - FORNECIMENTO E INSTALAÇÃO. AF_12/2025</v>
          </cell>
          <cell r="E5172" t="str">
            <v>UN</v>
          </cell>
          <cell r="F5172">
            <v>31.54</v>
          </cell>
        </row>
        <row r="5173">
          <cell r="A5173" t="str">
            <v>SINAPI 101548</v>
          </cell>
          <cell r="D5173" t="str">
            <v>ISOLADOR, TIPO ROLDANA, PARA BAIXA TENSÃO - FORNECIMENTO E INSTALAÇÃO. AF_12/2025</v>
          </cell>
          <cell r="E5173" t="str">
            <v>UN</v>
          </cell>
          <cell r="F5173">
            <v>7.9</v>
          </cell>
        </row>
        <row r="5174">
          <cell r="A5174" t="str">
            <v>SINAPI 106528</v>
          </cell>
          <cell r="D5174" t="str">
            <v>TERMINAL MUFLA 15/25KV. AF_12/2025</v>
          </cell>
          <cell r="E5174" t="str">
            <v>UN</v>
          </cell>
          <cell r="F5174">
            <v>0</v>
          </cell>
        </row>
        <row r="5175">
          <cell r="A5175" t="str">
            <v>SINAPI 94764</v>
          </cell>
          <cell r="D5175" t="str">
            <v>ADAPTADOR COM FLANGE E ANEL DE VEDAÇÃO, CPVC, ROSCÁVEL, DN 15 MM, INSTALADO EM RESERVAÇÃO PREDIAL DE ÁGUA - FORNECIMENTO E INSTALAÇÃO. AF_04/2024</v>
          </cell>
          <cell r="E5175" t="str">
            <v>UN</v>
          </cell>
          <cell r="F5175">
            <v>38.36</v>
          </cell>
        </row>
        <row r="5176">
          <cell r="A5176" t="str">
            <v>SINAPI 94765</v>
          </cell>
          <cell r="D5176" t="str">
            <v>ADAPTADOR COM FLANGE E ANEL DE VEDAÇÃO, CPVC, ROSCÁVEL, DN 22 MM, INSTALADO EM RESERVAÇÃO PREDIAL DE ÁGUA - FORNECIMENTO E INSTALAÇÃO. AF_04/2024</v>
          </cell>
          <cell r="E5176" t="str">
            <v>UN</v>
          </cell>
          <cell r="F5176">
            <v>42.31</v>
          </cell>
        </row>
        <row r="5177">
          <cell r="A5177" t="str">
            <v>SINAPI 94766</v>
          </cell>
          <cell r="D5177" t="str">
            <v>ADAPTADOR COM FLANGE E ANEL DE VEDAÇÃO, CPVC, ROSCÁVEL, DN 28 MM, INSTALADO EM RESERVAÇÃO PREDIAL DE ÁGUA - FORNECIMENTO E INSTALAÇÃO. AF_04/2024</v>
          </cell>
          <cell r="E5177" t="str">
            <v>UN</v>
          </cell>
          <cell r="F5177">
            <v>47.33</v>
          </cell>
        </row>
        <row r="5178">
          <cell r="A5178" t="str">
            <v>SINAPI 94767</v>
          </cell>
          <cell r="D5178" t="str">
            <v>ADAPTADOR COM FLANGE E ANEL DE VEDAÇÃO, CPVC, ROSCÁVEL, DN 35 MM, INSTALADO EM RESERVAÇÃO PREDIAL DE ÁGUA - FORNECIMENTO E INSTALAÇÃO. AF_04/2024</v>
          </cell>
          <cell r="E5178" t="str">
            <v>UN</v>
          </cell>
          <cell r="F5178">
            <v>70.239999999999995</v>
          </cell>
        </row>
        <row r="5179">
          <cell r="A5179" t="str">
            <v>SINAPI 94768</v>
          </cell>
          <cell r="D5179" t="str">
            <v>ADAPTADOR COM FLANGE E ANEL DE VEDAÇÃO, CPVC, ROSCÁVEL, DN 42 MM, INSTALADO EM RESERVAÇÃO PREDIAL DE ÁGUA - FORNECIMENTO E INSTALAÇÃO. AF_04/2024</v>
          </cell>
          <cell r="E5179" t="str">
            <v>UN</v>
          </cell>
          <cell r="F5179">
            <v>79.59</v>
          </cell>
        </row>
        <row r="5180">
          <cell r="A5180" t="str">
            <v>SINAPI 94769</v>
          </cell>
          <cell r="D5180" t="str">
            <v>ADAPTADOR COM FLANGE E ANEL DE VEDAÇÃO, CPVC, ROSCÁVEL, DN 54 MM, INSTALADO EM RESERVAÇÃO PREDIAL DE ÁGUA - FORNECIMENTO E INSTALAÇÃO. AF_04/2024</v>
          </cell>
          <cell r="E5180" t="str">
            <v>UN</v>
          </cell>
          <cell r="F5180">
            <v>106.32</v>
          </cell>
        </row>
        <row r="5181">
          <cell r="A5181" t="str">
            <v>SINAPI 94783</v>
          </cell>
          <cell r="D5181" t="str">
            <v>ADAPTADOR COM FLANGE E ANEL DE VEDAÇÃO, PVC, SOLDÁVEL, DN 20 MM X 1/2", INSTALADO EM RESERVAÇÃO PREDIAL DE ÁGUA - FORNECIMENTO E INSTALAÇÃO. AF_04/2024</v>
          </cell>
          <cell r="E5181" t="str">
            <v>UN</v>
          </cell>
          <cell r="F5181">
            <v>19.39</v>
          </cell>
        </row>
        <row r="5182">
          <cell r="A5182" t="str">
            <v>SINAPI 94703</v>
          </cell>
          <cell r="D5182" t="str">
            <v>ADAPTADOR COM FLANGE E ANEL DE VEDAÇÃO, PVC, SOLDÁVEL, DN 25 MM X 3/4", INSTALADO EM RESERVAÇÃO PREDIAL DE ÁGUA - FORNECIMENTO E INSTALAÇÃO. AF_04/2024</v>
          </cell>
          <cell r="E5182" t="str">
            <v>UN</v>
          </cell>
          <cell r="F5182">
            <v>20.75</v>
          </cell>
        </row>
        <row r="5183">
          <cell r="A5183" t="str">
            <v>SINAPI 94704</v>
          </cell>
          <cell r="D5183" t="str">
            <v>ADAPTADOR COM FLANGE E ANEL DE VEDAÇÃO, PVC, SOLDÁVEL, DN 32 MM X 1", INSTALADO EM RESERVAÇÃO PREDIAL DE ÁGUA - FORNECIMENTO E INSTALAÇÃO. AF_04/2024</v>
          </cell>
          <cell r="E5183" t="str">
            <v>UN</v>
          </cell>
          <cell r="F5183">
            <v>27.73</v>
          </cell>
        </row>
        <row r="5184">
          <cell r="A5184" t="str">
            <v>SINAPI 94705</v>
          </cell>
          <cell r="D5184" t="str">
            <v>ADAPTADOR COM FLANGE E ANEL DE VEDAÇÃO, PVC, SOLDÁVEL, DN 40 MM X 1 1/4", INSTALADO EM RESERVAÇÃO PREDIAL DE ÁGUA - FORNECIMENTO E INSTALAÇÃO. AF_04/2024</v>
          </cell>
          <cell r="E5184" t="str">
            <v>UN</v>
          </cell>
          <cell r="F5184">
            <v>37.9</v>
          </cell>
        </row>
        <row r="5185">
          <cell r="A5185" t="str">
            <v>SINAPI 94706</v>
          </cell>
          <cell r="D5185" t="str">
            <v>ADAPTADOR COM FLANGE E ANEL DE VEDAÇÃO, PVC, SOLDÁVEL, DN 50 MM X 1 1/2", INSTALADO EM RESERVAÇÃO PREDIAL DE ÁGUA - FORNECIMENTO E INSTALAÇÃO. AF_04/2024</v>
          </cell>
          <cell r="E5185" t="str">
            <v>UN</v>
          </cell>
          <cell r="F5185">
            <v>37.11</v>
          </cell>
        </row>
        <row r="5186">
          <cell r="A5186" t="str">
            <v>SINAPI 94707</v>
          </cell>
          <cell r="D5186" t="str">
            <v>ADAPTADOR COM FLANGE E ANEL DE VEDAÇÃO, PVC, SOLDÁVEL, DN 60 MM X 2", INSTALADO EM RESERVAÇÃO PREDIAL DE ÁGUA - FORNECIMENTO E INSTALAÇÃO. AF_04/2024</v>
          </cell>
          <cell r="E5186" t="str">
            <v>UN</v>
          </cell>
          <cell r="F5186">
            <v>58.59</v>
          </cell>
        </row>
        <row r="5187">
          <cell r="A5187" t="str">
            <v>SINAPI 94715</v>
          </cell>
          <cell r="D5187" t="str">
            <v>ADAPTADOR COM FLANGES LIVRES, PVC, SOLDÁVEL, DN 110 MM X 4", INSTALADO EM RESERVAÇÃO PREDIAL DE ÁGUA - FORNECIMENTO E INSTALAÇÃO. AF_04/2024</v>
          </cell>
          <cell r="E5187" t="str">
            <v>UN</v>
          </cell>
          <cell r="F5187">
            <v>303.27</v>
          </cell>
        </row>
        <row r="5188">
          <cell r="A5188" t="str">
            <v>SINAPI 94713</v>
          </cell>
          <cell r="D5188" t="str">
            <v>ADAPTADOR COM FLANGES LIVRES, PVC, SOLDÁVEL, DN 75 MM X 2 1/2", INSTALADO EM RESERVAÇÃO PREDIAL DE ÁGUA - FORNECIMENTO E INSTALAÇÃO. AF_04/2024</v>
          </cell>
          <cell r="E5188" t="str">
            <v>UN</v>
          </cell>
          <cell r="F5188">
            <v>242.97</v>
          </cell>
        </row>
        <row r="5189">
          <cell r="A5189" t="str">
            <v>SINAPI 94714</v>
          </cell>
          <cell r="D5189" t="str">
            <v>ADAPTADOR COM FLANGES LIVRES, PVC, SOLDÁVEL, DN 85 MM X 3", INSTALADO EM RESERVAÇÃO PREDIAL DE ÁGUA - FORNECIMENTO E INSTALAÇÃO. AF_04/2024</v>
          </cell>
          <cell r="E5189" t="str">
            <v>UN</v>
          </cell>
          <cell r="F5189">
            <v>341.02</v>
          </cell>
        </row>
        <row r="5190">
          <cell r="A5190" t="str">
            <v>SINAPI 94670</v>
          </cell>
          <cell r="D5190" t="str">
            <v>ADAPTADOR CURTO COM BOLSA E ROSCA PARA REGISTRO, PVC, SOLDÁVEL, DN 110 MM X 4", INSTALADO EM RESERVAÇÃO PREDIAL DE ÁGUA - FORNECIMENTO E INSTALAÇÃO. AF_04/2024</v>
          </cell>
          <cell r="E5190" t="str">
            <v>UN</v>
          </cell>
          <cell r="F5190">
            <v>71.31</v>
          </cell>
        </row>
        <row r="5191">
          <cell r="A5191" t="str">
            <v>SINAPI 94656</v>
          </cell>
          <cell r="D5191" t="str">
            <v>ADAPTADOR CURTO COM BOLSA E ROSCA PARA REGISTRO, PVC, SOLDÁVEL, DN 25 MM X 3/4", INSTALADO EM RESERVAÇÃO PREDIAL DE ÁGUA - FORNECIMENTO E INSTALAÇÃO. AF_04/2024</v>
          </cell>
          <cell r="E5191" t="str">
            <v>UN</v>
          </cell>
          <cell r="F5191">
            <v>3.66</v>
          </cell>
        </row>
        <row r="5192">
          <cell r="A5192" t="str">
            <v>SINAPI 94658</v>
          </cell>
          <cell r="D5192" t="str">
            <v>ADAPTADOR CURTO COM BOLSA E ROSCA PARA REGISTRO, PVC, SOLDÁVEL, DN 32 MM X 1", INSTALADO EM RESERVAÇÃO PREDIAL DE ÁGUA - FORNECIMENTO E INSTALAÇÃO. AF_04/2024</v>
          </cell>
          <cell r="E5192" t="str">
            <v>UN</v>
          </cell>
          <cell r="F5192">
            <v>5.48</v>
          </cell>
        </row>
        <row r="5193">
          <cell r="A5193" t="str">
            <v>SINAPI 94660</v>
          </cell>
          <cell r="D5193" t="str">
            <v>ADAPTADOR CURTO COM BOLSA E ROSCA PARA REGISTRO, PVC, SOLDÁVEL, DN 40 MM X 1 1/4", INSTALADO EM RESERVAÇÃO PREDIAL DE ÁGUA - FORNECIMENTO E INSTALAÇÃO. AF_04/2024</v>
          </cell>
          <cell r="E5193" t="str">
            <v>UN</v>
          </cell>
          <cell r="F5193">
            <v>8.65</v>
          </cell>
        </row>
        <row r="5194">
          <cell r="A5194" t="str">
            <v>SINAPI 94662</v>
          </cell>
          <cell r="D5194" t="str">
            <v>ADAPTADOR CURTO COM BOLSA E ROSCA PARA REGISTRO, PVC, SOLDÁVEL, DN 50 MM X 1 1/2", INSTALADO EM RESERVAÇÃO PREDIAL DE ÁGUA - FORNECIMENTO E INSTALAÇÃO. AF_04/2024</v>
          </cell>
          <cell r="E5194" t="str">
            <v>UN</v>
          </cell>
          <cell r="F5194">
            <v>11.4</v>
          </cell>
        </row>
        <row r="5195">
          <cell r="A5195" t="str">
            <v>SINAPI 94664</v>
          </cell>
          <cell r="D5195" t="str">
            <v>ADAPTADOR CURTO COM BOLSA E ROSCA PARA REGISTRO, PVC, SOLDÁVEL, DN 60 MM X 2", INSTALADO EM RESERVAÇÃO PREDIAL DE ÁGUA - FORNECIMENTO E INSTALAÇÃO. AF_04/2024</v>
          </cell>
          <cell r="E5195" t="str">
            <v>UN</v>
          </cell>
          <cell r="F5195">
            <v>20.78</v>
          </cell>
        </row>
        <row r="5196">
          <cell r="A5196" t="str">
            <v>SINAPI 94666</v>
          </cell>
          <cell r="D5196" t="str">
            <v>ADAPTADOR CURTO COM BOLSA E ROSCA PARA REGISTRO, PVC, SOLDÁVEL, DN 75 MM X 2 1/2", INSTALADO EM RESERVAÇÃO PREDIAL DE ÁGUA - FORNECIMENTO E INSTALAÇÃO. AF_04/2024</v>
          </cell>
          <cell r="E5196" t="str">
            <v>UN</v>
          </cell>
          <cell r="F5196">
            <v>33.770000000000003</v>
          </cell>
        </row>
        <row r="5197">
          <cell r="A5197" t="str">
            <v>SINAPI 94668</v>
          </cell>
          <cell r="D5197" t="str">
            <v>ADAPTADOR CURTO COM BOLSA E ROSCA PARA REGISTRO, PVC, SOLDÁVEL, DN 85 MM X 3", INSTALADO EM RESERVAÇÃO PREDIAL DE ÁGUA - FORNECIMENTO E INSTALAÇÃO. AF_04/2024</v>
          </cell>
          <cell r="E5197" t="str">
            <v>UN</v>
          </cell>
          <cell r="F5197">
            <v>44.87</v>
          </cell>
        </row>
        <row r="5198">
          <cell r="A5198" t="str">
            <v>SINAPI 105215</v>
          </cell>
          <cell r="D5198" t="str">
            <v>BUCHA DE REDUÇÃO CPVC, SOLDÁVEL, DN 28 X 22 MM, INSTALADO EM RESERVAÇÃO PREDIAL DE ÁGUA - FORNECIMENTO E INSTALAÇÃO. AF_04/2024</v>
          </cell>
          <cell r="E5198" t="str">
            <v>UN</v>
          </cell>
          <cell r="F5198">
            <v>9.98</v>
          </cell>
        </row>
        <row r="5199">
          <cell r="A5199" t="str">
            <v>SINAPI 105216</v>
          </cell>
          <cell r="D5199" t="str">
            <v>BUCHA DE REDUÇÃO CPVC, SOLDÁVEL, DN 35 X 28 MM, INSTALADO EM RESERVAÇÃO PREDIAL DE ÁGUA - FORNECIMENTO E INSTALAÇÃO. AF_04/2024</v>
          </cell>
          <cell r="E5199" t="str">
            <v>UN</v>
          </cell>
          <cell r="F5199">
            <v>36.9</v>
          </cell>
        </row>
        <row r="5200">
          <cell r="A5200" t="str">
            <v>SINAPI 105217</v>
          </cell>
          <cell r="D5200" t="str">
            <v>BUCHA DE REDUÇÃO CPVC, SOLDÁVEL, DN 42 X 22 MM, INSTALADO EM RESERVAÇÃO PREDIAL DE ÁGUA - FORNECIMENTO E INSTALAÇÃO. AF_04/2024</v>
          </cell>
          <cell r="E5200" t="str">
            <v>UN</v>
          </cell>
          <cell r="F5200">
            <v>41.54</v>
          </cell>
        </row>
        <row r="5201">
          <cell r="A5201" t="str">
            <v>SINAPI 105214</v>
          </cell>
          <cell r="D5201" t="str">
            <v>BUCHA DE REDUÇÃO CPVC, SOLDÁVEL, DN 54 X 28 MM, INSTALADO EM RESERVAÇÃO PREDIAL DE ÁGUA - FORNECIMENTO E INSTALAÇÃO. AF_04/2024</v>
          </cell>
          <cell r="E5201" t="str">
            <v>UN</v>
          </cell>
          <cell r="F5201">
            <v>43.49</v>
          </cell>
        </row>
        <row r="5202">
          <cell r="A5202" t="str">
            <v>SINAPI 105218</v>
          </cell>
          <cell r="D5202" t="str">
            <v>BUCHA DE REDUÇÃO CPVC, SOLDÁVEL, DN 54 X 35 MM, INSTALADO EM RESERVAÇÃO PREDIAL DE ÁGUA - FORNECIMENTO E INSTALAÇÃO. AF_04/2024</v>
          </cell>
          <cell r="E5202" t="str">
            <v>UN</v>
          </cell>
          <cell r="F5202">
            <v>71.930000000000007</v>
          </cell>
        </row>
        <row r="5203">
          <cell r="A5203" t="str">
            <v>SINAPI 105213</v>
          </cell>
          <cell r="D5203" t="str">
            <v>BUCHA DE REDUÇÃO EM COBRE, PONTA X BOLSA, 66 X 54 MM, INSTALADO EM RESERVAÇÃO PREDIAL DE ÁGUA - FORNECIMENTO E INSTALAÇÃO. AF_04/2024</v>
          </cell>
          <cell r="E5203" t="str">
            <v>UN</v>
          </cell>
          <cell r="F5203">
            <v>193.61</v>
          </cell>
        </row>
        <row r="5204">
          <cell r="A5204" t="str">
            <v>SINAPI 105233</v>
          </cell>
          <cell r="D5204" t="str">
            <v>BUCHA DE REDUÇÃO PVC, SOLDÁVEL, LONGA, DN 40 X 25 MM, INSTALADO EM RESERVAÇÃO PREDIAL DE ÁGUA - FORNECIMENTO E INSTALAÇÃO. AF_04/2024</v>
          </cell>
          <cell r="E5204" t="str">
            <v>UN</v>
          </cell>
          <cell r="F5204">
            <v>8.32</v>
          </cell>
        </row>
        <row r="5205">
          <cell r="A5205" t="str">
            <v>SINAPI 105234</v>
          </cell>
          <cell r="D5205" t="str">
            <v>BUCHA DE REDUÇÃO PVC, SOLDÁVEL, LONGA, DN 50 X 25 MM, INSTALADO EM RESERVAÇÃO PREDIAL DE ÁGUA - FORNECIMENTO E INSTALAÇÃO. AF_04/2024</v>
          </cell>
          <cell r="E5205" t="str">
            <v>UN</v>
          </cell>
          <cell r="F5205">
            <v>10.18</v>
          </cell>
        </row>
        <row r="5206">
          <cell r="A5206" t="str">
            <v>SINAPI 105228</v>
          </cell>
          <cell r="D5206" t="str">
            <v>BUCHA DE REDUÇÃO PVC, SOLDÁVEL, LONGA, DN 50 X 32 MM, INSTALADO EM RESERVAÇÃO PREDIAL DE ÁGUA - FORNECIMENTO E INSTALAÇÃO. AF_04/2024</v>
          </cell>
          <cell r="E5206" t="str">
            <v>UN</v>
          </cell>
          <cell r="F5206">
            <v>12.25</v>
          </cell>
        </row>
        <row r="5207">
          <cell r="A5207" t="str">
            <v>SINAPI 105138</v>
          </cell>
          <cell r="D5207" t="str">
            <v>BUCHA DE REDUÇÃO PVC, SOLDÁVEL, LONGA, DN 60 X 25 MM, INSTALADO EM RESERVAÇÃO PREDIAL DE ÁGUA - FORNECIMENTO E INSTALAÇÃO. AF_04/2024</v>
          </cell>
          <cell r="E5207" t="str">
            <v>UN</v>
          </cell>
          <cell r="F5207">
            <v>17.829999999999998</v>
          </cell>
        </row>
        <row r="5208">
          <cell r="A5208" t="str">
            <v>SINAPI 105139</v>
          </cell>
          <cell r="D5208" t="str">
            <v>BUCHA DE REDUÇÃO PVC, SOLDÁVEL, LONGA, DN 60 X 32 MM, INSTALADO EM RESERVAÇÃO PREDIAL DE ÁGUA - FORNECIMENTO E INSTALAÇÃO. AF_04/2024</v>
          </cell>
          <cell r="E5208" t="str">
            <v>UN</v>
          </cell>
          <cell r="F5208">
            <v>20.95</v>
          </cell>
        </row>
        <row r="5209">
          <cell r="A5209" t="str">
            <v>SINAPI 105140</v>
          </cell>
          <cell r="D5209" t="str">
            <v>BUCHA DE REDUÇÃO PVC, SOLDÁVEL, LONGA, DN 60 X 50 MM, INSTALADO EM RESERVAÇÃO PREDIAL DE ÁGUA - FORNECIMENTO E INSTALAÇÃO. AF_04/2024</v>
          </cell>
          <cell r="E5209" t="str">
            <v>UN</v>
          </cell>
          <cell r="F5209">
            <v>26.93</v>
          </cell>
        </row>
        <row r="5210">
          <cell r="A5210" t="str">
            <v>SINAPI 105141</v>
          </cell>
          <cell r="D5210" t="str">
            <v>BUCHA DE REDUÇÃO PVC, SOLDÁVEL, LONGA, DN 75 X 50 MM, INSTALADO EM RESERVAÇÃO PREDIAL DE ÁGUA - FORNECIMENTO E INSTALAÇÃO. AF_04/2024</v>
          </cell>
          <cell r="E5210" t="str">
            <v>UN</v>
          </cell>
          <cell r="F5210">
            <v>32.049999999999997</v>
          </cell>
        </row>
        <row r="5211">
          <cell r="A5211" t="str">
            <v>SINAPI 105172</v>
          </cell>
          <cell r="D5211" t="str">
            <v>BUCHA DE REDUÇÃO, EM FERRO GALVANIZADO, CONEXÃO ROSQUEADA, DN 80 MM X 50 MM (3" X 2"), INSTALADO EM RESERVAÇÃO PREDIAL DE ÁGUA - FORNECIMENTO E INSTALAÇÃO. AF_04/2024</v>
          </cell>
          <cell r="E5211" t="str">
            <v>UN</v>
          </cell>
          <cell r="F5211">
            <v>86.64</v>
          </cell>
        </row>
        <row r="5212">
          <cell r="A5212" t="str">
            <v>SINAPI 105169</v>
          </cell>
          <cell r="D5212" t="str">
            <v>BUCHA DE REDUÇÃO, EM FERRO GALVANIZADO, CONEXÃO ROSQUEADA, DN 80 MM X 65 MM (3" X 2 1/2"), INSTALADO EM RESERVAÇÃO PREDIAL DE ÁGUA - FORNECIMENTO E INSTALAÇÃO. AF_04/2024</v>
          </cell>
          <cell r="E5212" t="str">
            <v>UN</v>
          </cell>
          <cell r="F5212">
            <v>86.64</v>
          </cell>
        </row>
        <row r="5213">
          <cell r="A5213" t="str">
            <v>SINAPI 105230</v>
          </cell>
          <cell r="D5213" t="str">
            <v>BUCHA DE REDUÇÃO, PPR, DN 25 X 20 MM, INSTALADO EM RESERVAÇÃO PREDIAL DE ÁGUA - FORNECIMENTO E INSTALAÇÃO. AF_04/2024</v>
          </cell>
          <cell r="E5213" t="str">
            <v>UN</v>
          </cell>
          <cell r="F5213">
            <v>8.3800000000000008</v>
          </cell>
        </row>
        <row r="5214">
          <cell r="A5214" t="str">
            <v>SINAPI 105231</v>
          </cell>
          <cell r="D5214" t="str">
            <v>BUCHA DE REDUÇÃO, PPR, DN 32 X 25 MM, INSTALADO EM RESERVAÇÃO PREDIAL DE ÁGUA - FORNECIMENTO E INSTALAÇÃO. AF_04/2024</v>
          </cell>
          <cell r="E5214" t="str">
            <v>UN</v>
          </cell>
          <cell r="F5214">
            <v>9.8699999999999992</v>
          </cell>
        </row>
        <row r="5215">
          <cell r="A5215" t="str">
            <v>SINAPI 105232</v>
          </cell>
          <cell r="D5215" t="str">
            <v>BUCHA DE REDUÇÃO, PPR, DN 40 X 25 MM, INSTALADO EM RESERVAÇÃO PREDIAL DE ÁGUA - FORNECIMENTO E INSTALAÇÃO. AF_04/2024</v>
          </cell>
          <cell r="E5215" t="str">
            <v>UN</v>
          </cell>
          <cell r="F5215">
            <v>19.21</v>
          </cell>
        </row>
        <row r="5216">
          <cell r="A5216" t="str">
            <v>SINAPI 105229</v>
          </cell>
          <cell r="D5216" t="str">
            <v>BUCHA DE REDUÇÃO, PPR, DN 50 X 25 MM, INSTALADO EM RESERVAÇÃO PREDIAL DE ÁGUA - FORNECIMENTO E INSTALAÇÃO. AF_04/2024</v>
          </cell>
          <cell r="E5216" t="str">
            <v>UN</v>
          </cell>
          <cell r="F5216">
            <v>30.69</v>
          </cell>
        </row>
        <row r="5217">
          <cell r="A5217" t="str">
            <v>SINAPI 105146</v>
          </cell>
          <cell r="D5217" t="str">
            <v>BUCHA DE REDUÇÃO, PPR, DN 50 X 32 MM, INSTALADO EM RESERVAÇÃO PREDIAL DE ÁGUA - FORNECIMENTO E INSTALAÇÃO. AF_04/2024</v>
          </cell>
          <cell r="E5217" t="str">
            <v>UN</v>
          </cell>
          <cell r="F5217">
            <v>24.64</v>
          </cell>
        </row>
        <row r="5218">
          <cell r="A5218" t="str">
            <v>SINAPI 94613</v>
          </cell>
          <cell r="D5218" t="str">
            <v>CONECTOR EM BRONZE/LATÃO, DN 104 MM X 4", SEM ANEL DE SOLDA, BOLSA X ROSCA, INSTALADO EM RESERVAÇÃO PREDIAL DE ÁGUA - FORNECIMENTO E INSTALAÇÃO. AF_04/2024</v>
          </cell>
          <cell r="E5218" t="str">
            <v>UN</v>
          </cell>
          <cell r="F5218">
            <v>0</v>
          </cell>
        </row>
        <row r="5219">
          <cell r="A5219" t="str">
            <v>SINAPI 94607</v>
          </cell>
          <cell r="D5219" t="str">
            <v>CONECTOR EM BRONZE/LATÃO, DN 54 MM X 2", SEM ANEL DE SOLDA, BOLSA X ROSCA, INSTALADO EM RESERVAÇÃO PREDIAL DE ÁGUA - FORNECIMENTO E INSTALAÇÃO. AF_04/2024</v>
          </cell>
          <cell r="E5219" t="str">
            <v>UN</v>
          </cell>
          <cell r="F5219">
            <v>0</v>
          </cell>
        </row>
        <row r="5220">
          <cell r="A5220" t="str">
            <v>SINAPI 94609</v>
          </cell>
          <cell r="D5220" t="str">
            <v>CONECTOR EM BRONZE/LATÃO, DN 66 MM X 2 1/2", SEM ANEL DE SOLDA, BOLSA X ROSCA, INSTALADO EM RESERVAÇÃO PREDIAL DE ÁGUA - FORNECIMENTO E INSTALAÇÃO. AF_04/2024</v>
          </cell>
          <cell r="E5220" t="str">
            <v>UN</v>
          </cell>
          <cell r="F5220">
            <v>0</v>
          </cell>
        </row>
        <row r="5221">
          <cell r="A5221" t="str">
            <v>SINAPI 94611</v>
          </cell>
          <cell r="D5221" t="str">
            <v>CONECTOR EM BRONZE/LATÃO, DN 79 MM X 3", SEM ANEL DE SOLDA, BOLSA X ROSCA, INSTALADO EM RESERVAÇÃO PREDIAL DE ÁGUA - FORNECIMENTO E INSTALAÇÃO. AF_04/2024</v>
          </cell>
          <cell r="E5221" t="str">
            <v>UN</v>
          </cell>
          <cell r="F5221">
            <v>0</v>
          </cell>
        </row>
        <row r="5222">
          <cell r="A5222" t="str">
            <v>SINAPI 96738</v>
          </cell>
          <cell r="D5222" t="str">
            <v>CONECTOR MACHO, PPR, 25 MM X 1/2'', INSTALADO EM RESERVAÇÃO PREDIAL DE ÁGUA - FORNECIMENTO E INSTALAÇÃO. AF_04/2024</v>
          </cell>
          <cell r="E5222" t="str">
            <v>UN</v>
          </cell>
          <cell r="F5222">
            <v>25.75</v>
          </cell>
        </row>
        <row r="5223">
          <cell r="A5223" t="str">
            <v>SINAPI 96740</v>
          </cell>
          <cell r="D5223" t="str">
            <v>CONECTOR MACHO, PPR, 32 MM X 3/4'', INSTALADO EM RESERVAÇÃO PREDIAL DE ÁGUA - FORNECIMENTO E INSTALAÇÃO. AF_04/2024</v>
          </cell>
          <cell r="E5223" t="str">
            <v>UN</v>
          </cell>
          <cell r="F5223">
            <v>35.75</v>
          </cell>
        </row>
        <row r="5224">
          <cell r="A5224" t="str">
            <v>SINAPI 94738</v>
          </cell>
          <cell r="D5224" t="str">
            <v>CONECTOR, CPVC, SOLDÁVEL, DN 114 MM X 4", INSTALADO EM RESERVAÇÃO PREDIAL DE ÁGUA - FORNECIMENTO E INSTALAÇÃO. AF_04/2024</v>
          </cell>
          <cell r="E5224" t="str">
            <v>UN</v>
          </cell>
          <cell r="F5224">
            <v>1707.01</v>
          </cell>
        </row>
        <row r="5225">
          <cell r="A5225" t="str">
            <v>SINAPI 94724</v>
          </cell>
          <cell r="D5225" t="str">
            <v>CONECTOR, CPVC, SOLDÁVEL, DN 22 MM X 3/4", INSTALADO EM RESERVAÇÃO PREDIAL DE ÁGUA - FORNECIMENTO E INSTALAÇÃO. AF_04/2024</v>
          </cell>
          <cell r="E5225" t="str">
            <v>UN</v>
          </cell>
          <cell r="F5225">
            <v>27.09</v>
          </cell>
        </row>
        <row r="5226">
          <cell r="A5226" t="str">
            <v>SINAPI 94726</v>
          </cell>
          <cell r="D5226" t="str">
            <v>CONECTOR, CPVC, SOLDÁVEL, DN 28 MM X 1", INSTALADO EM RESERVAÇÃO PREDIAL DE ÁGUA - FORNECIMENTO E INSTALAÇÃO. AF_04/2024</v>
          </cell>
          <cell r="E5226" t="str">
            <v>UN</v>
          </cell>
          <cell r="F5226">
            <v>34.909999999999997</v>
          </cell>
        </row>
        <row r="5227">
          <cell r="A5227" t="str">
            <v>SINAPI 94728</v>
          </cell>
          <cell r="D5227" t="str">
            <v>CONECTOR, CPVC, SOLDÁVEL, DN 35 MM X 1 1/4", INSTALADO EM RESERVAÇÃO PREDIAL DE ÁGUA - FORNECIMENTO E INSTALAÇÃO. AF_04/2024</v>
          </cell>
          <cell r="E5227" t="str">
            <v>UN</v>
          </cell>
          <cell r="F5227">
            <v>54.46</v>
          </cell>
        </row>
        <row r="5228">
          <cell r="A5228" t="str">
            <v>SINAPI 94730</v>
          </cell>
          <cell r="D5228" t="str">
            <v>CONECTOR, CPVC, SOLDÁVEL, DN 42 MM X 1 1/2", INSTALADO EM RESERVAÇÃO PREDIAL DE ÁGUA - FORNECIMENTO E INSTALAÇÃO. AF_04/2024</v>
          </cell>
          <cell r="E5228" t="str">
            <v>UN</v>
          </cell>
          <cell r="F5228">
            <v>66.77</v>
          </cell>
        </row>
        <row r="5229">
          <cell r="A5229" t="str">
            <v>SINAPI 94732</v>
          </cell>
          <cell r="D5229" t="str">
            <v>CONECTOR, CPVC, SOLDÁVEL, DN 54 MM X 2", INSTALADO EM RESERVAÇÃO PREDIAL DE ÁGUA - FORNECIMENTO E INSTALAÇÃO. AF_04/2024</v>
          </cell>
          <cell r="E5229" t="str">
            <v>UN</v>
          </cell>
          <cell r="F5229">
            <v>107.02</v>
          </cell>
        </row>
        <row r="5230">
          <cell r="A5230" t="str">
            <v>SINAPI 94734</v>
          </cell>
          <cell r="D5230" t="str">
            <v>CONECTOR, CPVC, SOLDÁVEL, DN 73 MM X 2 1/2", INSTALADO EM RESERVAÇÃO PREDIAL DE ÁGUA - FORNECIMENTO E INSTALAÇÃO. AF_04/2024</v>
          </cell>
          <cell r="E5230" t="str">
            <v>UN</v>
          </cell>
          <cell r="F5230">
            <v>389.87</v>
          </cell>
        </row>
        <row r="5231">
          <cell r="A5231" t="str">
            <v>SINAPI 94736</v>
          </cell>
          <cell r="D5231" t="str">
            <v>CONECTOR, CPVC, SOLDÁVEL, DN 89 MM X 3", INSTALADO EM RESERVAÇÃO PREDIAL DE ÁGUA - FORNECIMENTO E INSTALAÇÃO. AF_04/2024</v>
          </cell>
          <cell r="E5231" t="str">
            <v>UN</v>
          </cell>
          <cell r="F5231">
            <v>566.91</v>
          </cell>
        </row>
        <row r="5232">
          <cell r="A5232" t="str">
            <v>SINAPI 94483</v>
          </cell>
          <cell r="D5232" t="str">
            <v>CONJUNTO HIDRÁULICO EM AÇO ROSCÁVEL PARA INSTALAÇÃO DE BOMBA, DN SUCÇÃO 32 MM (1 1/4") E DN RECALQUE 25 MM (1"), PARA EDIFICAÇÃO COM 4 PAVIMENTOS - FORNECIMENTO E INSTALAÇÃO. AF_04/2024</v>
          </cell>
          <cell r="E5232" t="str">
            <v>UN</v>
          </cell>
          <cell r="F5232">
            <v>1410.05</v>
          </cell>
        </row>
        <row r="5233">
          <cell r="A5233" t="str">
            <v>SINAPI 94482</v>
          </cell>
          <cell r="D5233" t="str">
            <v>CONJUNTO HIDRÁULICO EM AÇO ROSCÁVEL PARA INSTALAÇÃO DE BOMBA, DN SUCÇÃO 40 MM (1 1/2") E DN RECALQUE 32 MM (1 1/4"), PARA EDIFICAÇÃO COM 8 PAVIMENTOS - FORNECIMENTO E INSTALAÇÃO. AF_04/2024</v>
          </cell>
          <cell r="E5233" t="str">
            <v>UN</v>
          </cell>
          <cell r="F5233">
            <v>1693.56</v>
          </cell>
        </row>
        <row r="5234">
          <cell r="A5234" t="str">
            <v>SINAPI 94481</v>
          </cell>
          <cell r="D5234" t="str">
            <v>CONJUNTO HIDRÁULICO EM AÇO ROSCÁVEL PARA INSTALAÇÃO DE BOMBA, DN SUCÇÃO 50 MM (2") E DN RECALQUE 40 MM (1 1/2"), PARA EDIFICAÇÃO COM 12 PAVIMENTOS - FORNECIMENTO E INSTALAÇÃO. AF_04/2024</v>
          </cell>
          <cell r="E5234" t="str">
            <v>UN</v>
          </cell>
          <cell r="F5234">
            <v>2168.0500000000002</v>
          </cell>
        </row>
        <row r="5235">
          <cell r="A5235" t="str">
            <v>SINAPI 94480</v>
          </cell>
          <cell r="D5235" t="str">
            <v>CONJUNTO HIDRÁULICO EM AÇO ROSCÁVEL PARA INSTALAÇÃO DE BOMBA, DN SUCÇÃO 65 MM (2½") E DN RECALQUE 50 MM (2"), PARA EDIFICAÇÃO COM 18 PAVIMENTOS - FORNECIMENTO E INSTALAÇÃO. AF_04/2024</v>
          </cell>
          <cell r="E5235" t="str">
            <v>UN</v>
          </cell>
          <cell r="F5235">
            <v>3129.75</v>
          </cell>
        </row>
        <row r="5236">
          <cell r="A5236" t="str">
            <v>SINAPI 94472</v>
          </cell>
          <cell r="D5236" t="str">
            <v>COTOVELO 45 GRAUS, EM FERRO GALVANIZADO, CONEXÃO ROSQUEADA, DN 50 MM (2"), INSTALADO EM RESERVAÇÃO PREDIAL DE ÁGUA - FORNECIMENTO E INSTALAÇÃO. AF_04/2024</v>
          </cell>
          <cell r="E5236" t="str">
            <v>UN</v>
          </cell>
          <cell r="F5236">
            <v>78.010000000000005</v>
          </cell>
        </row>
        <row r="5237">
          <cell r="A5237" t="str">
            <v>SINAPI 94474</v>
          </cell>
          <cell r="D5237" t="str">
            <v>COTOVELO 45 GRAUS, EM FERRO GALVANIZADO, CONEXÃO ROSQUEADA, DN 65 MM (2 1/2"), INSTALADO EM RESERVAÇÃO PREDIAL DE ÁGUA - FORNECIMENTO E INSTALAÇÃO. AF_04/2024</v>
          </cell>
          <cell r="E5237" t="str">
            <v>UN</v>
          </cell>
          <cell r="F5237">
            <v>131.08000000000001</v>
          </cell>
        </row>
        <row r="5238">
          <cell r="A5238" t="str">
            <v>SINAPI 94476</v>
          </cell>
          <cell r="D5238" t="str">
            <v>COTOVELO 45 GRAUS, EM FERRO GALVANIZADO, CONEXÃO ROSQUEADA, DN 80 MM (3"), INSTALADO EM RESERVAÇÃO PREDIAL DE ÁGUA - FORNECIMENTO E INSTALAÇÃO. AF_04/2024</v>
          </cell>
          <cell r="E5238" t="str">
            <v>UN</v>
          </cell>
          <cell r="F5238">
            <v>183.12</v>
          </cell>
        </row>
        <row r="5239">
          <cell r="A5239" t="str">
            <v>SINAPI 94471</v>
          </cell>
          <cell r="D5239" t="str">
            <v>COTOVELO 90 GRAUS, EM FERRO GALVANIZADO, CONEXÃO ROSQUEADA, DN 50 MM (2"), INSTALADO EM RESERVAÇÃO PREDIAL DE ÁGUA - FORNECIMENTO E INSTALAÇÃO. AF_04/2024</v>
          </cell>
          <cell r="E5239" t="str">
            <v>UN</v>
          </cell>
          <cell r="F5239">
            <v>75.73</v>
          </cell>
        </row>
        <row r="5240">
          <cell r="A5240" t="str">
            <v>SINAPI 94473</v>
          </cell>
          <cell r="D5240" t="str">
            <v>COTOVELO 90 GRAUS, EM FERRO GALVANIZADO, CONEXÃO ROSQUEADA, DN 65 MM (2 1/2"), INSTALADO EM RESERVAÇÃO PREDIAL DE ÁGUA - FORNECIMENTO E INSTALAÇÃO. AF_04/2024</v>
          </cell>
          <cell r="E5240" t="str">
            <v>UN</v>
          </cell>
          <cell r="F5240">
            <v>121.03</v>
          </cell>
        </row>
        <row r="5241">
          <cell r="A5241" t="str">
            <v>SINAPI 94475</v>
          </cell>
          <cell r="D5241" t="str">
            <v>COTOVELO 90 GRAUS, EM FERRO GALVANIZADO, CONEXÃO ROSQUEADA, DN 80 MM (3"), INSTALADO EM RESERVAÇÃO PREDIAL DE ÁGUA - FORNECIMENTO E INSTALAÇÃO. AF_04/2024</v>
          </cell>
          <cell r="E5241" t="str">
            <v>UN</v>
          </cell>
          <cell r="F5241">
            <v>163.75</v>
          </cell>
        </row>
        <row r="5242">
          <cell r="A5242" t="str">
            <v>SINAPI 105194</v>
          </cell>
          <cell r="D5242" t="str">
            <v>COTOVELO 90 GRAUS, EM FERRO GALVANIZADO, MACHO/FÊMEA, CONEXÃO ROSQUEADA, DN 50 MM (2"), INSTALADO EM RESERVAÇÃO PREDIAL DE ÁGUA - FORNECIMENTO E INSTALAÇÃO. AF_04/2024</v>
          </cell>
          <cell r="E5242" t="str">
            <v>UN</v>
          </cell>
          <cell r="F5242">
            <v>84.28</v>
          </cell>
        </row>
        <row r="5243">
          <cell r="A5243" t="str">
            <v>SINAPI 105195</v>
          </cell>
          <cell r="D5243" t="str">
            <v>COTOVELO 90 GRAUS, EM FERRO GALVANIZADO, MACHO/FÊMEA, CONEXÃO ROSQUEADA, DN 80 MM (3"), INSTALADO EM RESERVAÇÃO PREDIAL DE ÁGUA - FORNECIMENTO E INSTALAÇÃO. AF_04/2024</v>
          </cell>
          <cell r="E5243" t="str">
            <v>UN</v>
          </cell>
          <cell r="F5243">
            <v>215.75</v>
          </cell>
        </row>
        <row r="5244">
          <cell r="A5244" t="str">
            <v>SINAPI 105178</v>
          </cell>
          <cell r="D5244" t="str">
            <v>COTOVELO DE REDUÇÃO, 90 GRAUS, EM FERRO GALVANIZADO, CONEXÃO ROSQUEADA, DN 65 MM X 50 MM (2 1/2" X 2"), INSTALADO EM RESERVAÇÃO PREDIAL DE ÁGUA - FORNECIMENTO E INSTALAÇÃO. AF_04/2024</v>
          </cell>
          <cell r="E5244" t="str">
            <v>UN</v>
          </cell>
          <cell r="F5244">
            <v>135.79</v>
          </cell>
        </row>
        <row r="5245">
          <cell r="A5245" t="str">
            <v>SINAPI 94620</v>
          </cell>
          <cell r="D5245" t="str">
            <v>COTOVELO EM COBRE, DN 104 MM, 90 GRAUS, SEM ANEL DE SOLDA, INSTALADO EM RESERVAÇÃO PREDIAL DE ÁGUA - FORNECIMENTO E INSTALAÇÃO. AF_04/2024</v>
          </cell>
          <cell r="E5245" t="str">
            <v>UN</v>
          </cell>
          <cell r="F5245">
            <v>893.23</v>
          </cell>
        </row>
        <row r="5246">
          <cell r="A5246" t="str">
            <v>SINAPI 94614</v>
          </cell>
          <cell r="D5246" t="str">
            <v>COTOVELO EM COBRE, DN 54 MM, 90 GRAUS, SEM ANEL DE SOLDA, INSTALADO EM RESERVAÇÃO PREDIAL DE ÁGUA - FORNECIMENTO E INSTALAÇÃO. AF_04/2024</v>
          </cell>
          <cell r="E5246" t="str">
            <v>UN</v>
          </cell>
          <cell r="F5246">
            <v>142.61000000000001</v>
          </cell>
        </row>
        <row r="5247">
          <cell r="A5247" t="str">
            <v>SINAPI 94616</v>
          </cell>
          <cell r="D5247" t="str">
            <v>COTOVELO EM COBRE, DN 66 MM, 90 GRAUS, SEM ANEL DE SOLDA, INSTALADO EM RESERVAÇÃO PREDIAL DE ÁGUA - FORNECIMENTO E INSTALAÇÃO. AF_04/2024</v>
          </cell>
          <cell r="E5247" t="str">
            <v>UN</v>
          </cell>
          <cell r="F5247">
            <v>398.57</v>
          </cell>
        </row>
        <row r="5248">
          <cell r="A5248" t="str">
            <v>SINAPI 94618</v>
          </cell>
          <cell r="D5248" t="str">
            <v>COTOVELO EM COBRE, DN 79 MM, 90 GRAUS, SEM ANEL DE SOLDA, INSTALADO EM RESERVAÇÃO PREDIAL DE ÁGUA - FORNECIMENTO E INSTALAÇÃO. AF_04/2024</v>
          </cell>
          <cell r="E5248" t="str">
            <v>UN</v>
          </cell>
          <cell r="F5248">
            <v>387.44</v>
          </cell>
        </row>
        <row r="5249">
          <cell r="A5249" t="str">
            <v>SINAPI 105193</v>
          </cell>
          <cell r="D5249" t="str">
            <v>COTOVELO, 90 GRAUS, EM FERRO GALVANIZADO, MACHO/FÊMEA, CONEXÃO ROSQUEADA, DN 65 MM (2 1/2"), INSTALADO EM RESERVAÇÃO PREDIAL DE ÁGUA - FORNECIMENTO E INSTALAÇÃO. AF_04/2024</v>
          </cell>
          <cell r="E5249" t="str">
            <v>UN</v>
          </cell>
          <cell r="F5249">
            <v>148.63</v>
          </cell>
        </row>
        <row r="5250">
          <cell r="A5250" t="str">
            <v>SINAPI 105197</v>
          </cell>
          <cell r="D5250" t="str">
            <v>CURVA 45 GRAUS, EM FERRO GALVANIZADO, FÊMEA, CONEXÃO ROSQUEADA, DN 50 MM (2"), INSTALADO EM RESERVAÇÃO PREDIAL DE ÁGUA - FORNECIMENTO E INSTALAÇÃO. AF_04/2024</v>
          </cell>
          <cell r="E5250" t="str">
            <v>UN</v>
          </cell>
          <cell r="F5250">
            <v>158.63999999999999</v>
          </cell>
        </row>
        <row r="5251">
          <cell r="A5251" t="str">
            <v>SINAPI 105196</v>
          </cell>
          <cell r="D5251" t="str">
            <v>CURVA 45 GRAUS, EM FERRO GALVANIZADO, FÊMEA, CONEXÃO ROSQUEADA, DN 65 MM (2 1/2"), INSTALADO EM RESERVAÇÃO PREDIAL DE ÁGUA - FORNECIMENTO E INSTALAÇÃO. AF_04/2024</v>
          </cell>
          <cell r="E5251" t="str">
            <v>UN</v>
          </cell>
          <cell r="F5251">
            <v>230.31</v>
          </cell>
        </row>
        <row r="5252">
          <cell r="A5252" t="str">
            <v>SINAPI 105198</v>
          </cell>
          <cell r="D5252" t="str">
            <v>CURVA 45 GRAUS, EM FERRO GALVANIZADO, FÊMEA, CONEXÃO ROSQUEADA, DN 80 MM (3"), INSTALADO EM RESERVAÇÃO PREDIAL DE ÁGUA - FORNECIMENTO E INSTALAÇÃO. AF_04/2024</v>
          </cell>
          <cell r="E5252" t="str">
            <v>UN</v>
          </cell>
          <cell r="F5252">
            <v>326.66000000000003</v>
          </cell>
        </row>
        <row r="5253">
          <cell r="A5253" t="str">
            <v>SINAPI 105200</v>
          </cell>
          <cell r="D5253" t="str">
            <v>CURVA 45 GRAUS, EM FERRO GALVANIZADO, MACHO/FÊMEA, CONEXÃO ROSQUEADA, DN 50 MM (2"), INSTALADO EM RESERVAÇÃO PREDIAL DE ÁGUA - FORNECIMENTO E INSTALAÇÃO. AF_04/2024</v>
          </cell>
          <cell r="E5253" t="str">
            <v>UN</v>
          </cell>
          <cell r="F5253">
            <v>125.17</v>
          </cell>
        </row>
        <row r="5254">
          <cell r="A5254" t="str">
            <v>SINAPI 105199</v>
          </cell>
          <cell r="D5254" t="str">
            <v>CURVA 45 GRAUS, EM FERRO GALVANIZADO, MACHO/FÊMEA, CONEXÃO ROSQUEADA, DN 65 MM (2 1/2"), INSTALADO EM RESERVAÇÃO PREDIAL DE ÁGUA - FORNECIMENTO E INSTALAÇÃO. AF_04/2024</v>
          </cell>
          <cell r="E5254" t="str">
            <v>UN</v>
          </cell>
          <cell r="F5254">
            <v>209.34</v>
          </cell>
        </row>
        <row r="5255">
          <cell r="A5255" t="str">
            <v>SINAPI 105201</v>
          </cell>
          <cell r="D5255" t="str">
            <v>CURVA 45 GRAUS, EM FERRO GALVANIZADO, MACHO/FÊMEA, CONEXÃO ROSQUEADA, DN 80 MM (3"), INSTALADO EM RESERVAÇÃO PREDIAL DE ÁGUA - FORNECIMENTO E INSTALAÇÃO. AF_04/2024</v>
          </cell>
          <cell r="E5255" t="str">
            <v>UN</v>
          </cell>
          <cell r="F5255">
            <v>286.45</v>
          </cell>
        </row>
        <row r="5256">
          <cell r="A5256" t="str">
            <v>SINAPI 94755</v>
          </cell>
          <cell r="D5256" t="str">
            <v>CURVA 90 GRAUS, CPVC, SOLDÁVEL, DN 114 MM, INSTALADO EM RESERVAÇÃO PREDIAL DE ÁGUA - FORNECIMENTO E INSTALAÇÃO. AF_04/2024</v>
          </cell>
          <cell r="E5256" t="str">
            <v>UN</v>
          </cell>
          <cell r="F5256">
            <v>0</v>
          </cell>
        </row>
        <row r="5257">
          <cell r="A5257" t="str">
            <v>SINAPI 94741</v>
          </cell>
          <cell r="D5257" t="str">
            <v>CURVA 90 GRAUS, CPVC, SOLDÁVEL, DN 22 MM, INSTALADO EM RESERVAÇÃO PREDIAL DE ÁGUA - FORNECIMENTO E INSTALAÇÃO. AF_04/2024</v>
          </cell>
          <cell r="E5257" t="str">
            <v>UN</v>
          </cell>
          <cell r="F5257">
            <v>13.48</v>
          </cell>
        </row>
        <row r="5258">
          <cell r="A5258" t="str">
            <v>SINAPI 94743</v>
          </cell>
          <cell r="D5258" t="str">
            <v>CURVA 90 GRAUS, CPVC, SOLDÁVEL, DN 28 MM, INSTALADO EM RESERVAÇÃO PREDIAL DE ÁGUA - FORNECIMENTO E INSTALAÇÃO. AF_04/2024</v>
          </cell>
          <cell r="E5258" t="str">
            <v>UN</v>
          </cell>
          <cell r="F5258">
            <v>21.95</v>
          </cell>
        </row>
        <row r="5259">
          <cell r="A5259" t="str">
            <v>SINAPI 94745</v>
          </cell>
          <cell r="D5259" t="str">
            <v>CURVA 90 GRAUS, CPVC, SOLDÁVEL, DN 35 MM, INSTALADO EM RESERVAÇÃO PREDIAL DE ÁGUA - FORNECIMENTO E INSTALAÇÃO. AF_04/2024</v>
          </cell>
          <cell r="E5259" t="str">
            <v>UN</v>
          </cell>
          <cell r="F5259">
            <v>0</v>
          </cell>
        </row>
        <row r="5260">
          <cell r="A5260" t="str">
            <v>SINAPI 94747</v>
          </cell>
          <cell r="D5260" t="str">
            <v>CURVA 90 GRAUS, CPVC, SOLDÁVEL, DN 42 MM, INSTALADO EM RESERVAÇÃO PREDIAL DE ÁGUA - FORNECIMENTO E INSTALAÇÃO. AF_04/2024</v>
          </cell>
          <cell r="E5260" t="str">
            <v>UN</v>
          </cell>
          <cell r="F5260">
            <v>0</v>
          </cell>
        </row>
        <row r="5261">
          <cell r="A5261" t="str">
            <v>SINAPI 94749</v>
          </cell>
          <cell r="D5261" t="str">
            <v>CURVA 90 GRAUS, CPVC, SOLDÁVEL, DN 54 MM, INSTALADO EM RESERVAÇÃO PREDIAL DE ÁGUA - FORNECIMENTO E INSTALAÇÃO. AF_04/2024</v>
          </cell>
          <cell r="E5261" t="str">
            <v>UN</v>
          </cell>
          <cell r="F5261">
            <v>0</v>
          </cell>
        </row>
        <row r="5262">
          <cell r="A5262" t="str">
            <v>SINAPI 94751</v>
          </cell>
          <cell r="D5262" t="str">
            <v>CURVA 90 GRAUS, CPVC, SOLDÁVEL, DN 73 MM, INSTALADO EM RESERVAÇÃO PREDIAL DE ÁGUA - FORNECIMENTO E INSTALAÇÃO. AF_04/2024</v>
          </cell>
          <cell r="E5262" t="str">
            <v>UN</v>
          </cell>
          <cell r="F5262">
            <v>0</v>
          </cell>
        </row>
        <row r="5263">
          <cell r="A5263" t="str">
            <v>SINAPI 94753</v>
          </cell>
          <cell r="D5263" t="str">
            <v>CURVA 90 GRAUS, CPVC, SOLDÁVEL, DN 89 MM, INSTALADO EM RESERVAÇÃO PREDIAL DE ÁGUA - FORNECIMENTO E INSTALAÇÃO. AF_04/2024</v>
          </cell>
          <cell r="E5263" t="str">
            <v>UN</v>
          </cell>
          <cell r="F5263">
            <v>0</v>
          </cell>
        </row>
        <row r="5264">
          <cell r="A5264" t="str">
            <v>SINAPI 105209</v>
          </cell>
          <cell r="D5264" t="str">
            <v>CURVA 90 GRAUS, EM FERRO GALVANIZADO, CONEXÃO ROSQUEADA, DN 50 MM (2"), INSTALADO EM RESERVAÇÃO PREDIAL DE ÁGUA - FORNECIMENTO E INSTALAÇÃO. AF_04/2024</v>
          </cell>
          <cell r="E5264" t="str">
            <v>UN</v>
          </cell>
          <cell r="F5264">
            <v>153.63</v>
          </cell>
        </row>
        <row r="5265">
          <cell r="A5265" t="str">
            <v>SINAPI 105208</v>
          </cell>
          <cell r="D5265" t="str">
            <v>CURVA 90 GRAUS, EM FERRO GALVANIZADO, CONEXÃO ROSQUEADA, DN 65 MM (2 1/2"), INSTALADO EM RESERVAÇÃO PREDIAL DE ÁGUA - FORNECIMENTO E INSTALAÇÃO. AF_04/2024</v>
          </cell>
          <cell r="E5265" t="str">
            <v>UN</v>
          </cell>
          <cell r="F5265">
            <v>315.83</v>
          </cell>
        </row>
        <row r="5266">
          <cell r="A5266" t="str">
            <v>SINAPI 105210</v>
          </cell>
          <cell r="D5266" t="str">
            <v>CURVA 90 GRAUS, EM FERRO GALVANIZADO, CONEXÃO ROSQUEADA, DN 80 MM (3"), INSTALADO EM RESERVAÇÃO PREDIAL DE ÁGUA - FORNECIMENTO E INSTALAÇÃO. AF_04/2024</v>
          </cell>
          <cell r="E5266" t="str">
            <v>UN</v>
          </cell>
          <cell r="F5266">
            <v>407.65</v>
          </cell>
        </row>
        <row r="5267">
          <cell r="A5267" t="str">
            <v>SINAPI 105203</v>
          </cell>
          <cell r="D5267" t="str">
            <v>CURVA 90 GRAUS, EM FERRO GALVANIZADO, FÊMEA, CONEXÃO ROSQUEADA, DN 50 MM (2"), INSTALADO EM RESERVAÇÃO PREDIAL DE ÁGUA - FORNECIMENTO E INSTALAÇÃO. AF_04/2024</v>
          </cell>
          <cell r="E5267" t="str">
            <v>UN</v>
          </cell>
          <cell r="F5267">
            <v>157.94999999999999</v>
          </cell>
        </row>
        <row r="5268">
          <cell r="A5268" t="str">
            <v>SINAPI 105202</v>
          </cell>
          <cell r="D5268" t="str">
            <v>CURVA 90 GRAUS, EM FERRO GALVANIZADO, FÊMEA, CONEXÃO ROSQUEADA, DN 65 MM (2 1/2"), INSTALADO EM RESERVAÇÃO PREDIAL DE ÁGUA - FORNECIMENTO E INSTALAÇÃO. AF_04/2024</v>
          </cell>
          <cell r="E5268" t="str">
            <v>UN</v>
          </cell>
          <cell r="F5268">
            <v>259.5</v>
          </cell>
        </row>
        <row r="5269">
          <cell r="A5269" t="str">
            <v>SINAPI 105204</v>
          </cell>
          <cell r="D5269" t="str">
            <v>CURVA 90 GRAUS, EM FERRO GALVANIZADO, FÊMEA, CONEXÃO ROSQUEADA, DN 80 (3"), INSTALADO EM RESERVAÇÃO PREDIAL DE ÁGUA - FORNECIMENTO E INSTALAÇÃO. AF_04/2024</v>
          </cell>
          <cell r="E5269" t="str">
            <v>UN</v>
          </cell>
          <cell r="F5269">
            <v>345.16</v>
          </cell>
        </row>
        <row r="5270">
          <cell r="A5270" t="str">
            <v>SINAPI 105206</v>
          </cell>
          <cell r="D5270" t="str">
            <v>CURVA 90 GRAUS, EM FERRO GALVANIZADO, MACHO/FÊMEA, CONEXÃO ROSQUEADA, DN 50 MM (2"), INSTALADO EM RESERVAÇÃO PREDIAL DE ÁGUA - FORNECIMENTO E INSTALAÇÃO. AF_04/2024</v>
          </cell>
          <cell r="E5270" t="str">
            <v>UN</v>
          </cell>
          <cell r="F5270">
            <v>150.51</v>
          </cell>
        </row>
        <row r="5271">
          <cell r="A5271" t="str">
            <v>SINAPI 105205</v>
          </cell>
          <cell r="D5271" t="str">
            <v>CURVA 90 GRAUS, EM FERRO GALVANIZADO, MACHO/FÊMEA, CONEXÃO ROSQUEADA, DN 65 MM (2 1/2"), INSTALADO EM RESERVAÇÃO PREDIAL DE ÁGUA - FORNECIMENTO E INSTALAÇÃO. AF_04/2024</v>
          </cell>
          <cell r="E5271" t="str">
            <v>UN</v>
          </cell>
          <cell r="F5271">
            <v>239.71</v>
          </cell>
        </row>
        <row r="5272">
          <cell r="A5272" t="str">
            <v>SINAPI 105207</v>
          </cell>
          <cell r="D5272" t="str">
            <v>CURVA 90 GRAUS, EM FERRO GALVANIZADO, MACHO/FÊMEA, CONEXÃO ROSQUEADA, DN 80 MM (3"), INSTALADO EM RESERVAÇÃO PREDIAL DE ÁGUA - FORNECIMENTO E INSTALAÇÃO. AF_04/2024</v>
          </cell>
          <cell r="E5272" t="str">
            <v>UN</v>
          </cell>
          <cell r="F5272">
            <v>335.26</v>
          </cell>
        </row>
        <row r="5273">
          <cell r="A5273" t="str">
            <v>SINAPI 94687</v>
          </cell>
          <cell r="D5273" t="str">
            <v>CURVA 90 GRAUS, PVC, SOLDÁVEL, DN 110 MM, INSTALADO EM RESERVAÇÃO PREDIAL DE ÁGUA - FORNECIMENTO E INSTALAÇÃO. AF_04/2024</v>
          </cell>
          <cell r="E5273" t="str">
            <v>UN</v>
          </cell>
          <cell r="F5273">
            <v>234.28</v>
          </cell>
        </row>
        <row r="5274">
          <cell r="A5274" t="str">
            <v>SINAPI 94673</v>
          </cell>
          <cell r="D5274" t="str">
            <v>CURVA 90 GRAUS, PVC, SOLDÁVEL, DN 25 MM, INSTALADO EM RESERVAÇÃO PREDIAL DE ÁGUA - FORNECIMENTO E INSTALAÇÃO. AF_04/2024</v>
          </cell>
          <cell r="E5274" t="str">
            <v>UN</v>
          </cell>
          <cell r="F5274">
            <v>7.45</v>
          </cell>
        </row>
        <row r="5275">
          <cell r="A5275" t="str">
            <v>SINAPI 94675</v>
          </cell>
          <cell r="D5275" t="str">
            <v>CURVA 90 GRAUS, PVC, SOLDÁVEL, DN 32 MM, INSTALADO EM RESERVAÇÃO PREDIAL DE ÁGUA - FORNECIMENTO E INSTALAÇÃO. AF_04/2024</v>
          </cell>
          <cell r="E5275" t="str">
            <v>UN</v>
          </cell>
          <cell r="F5275">
            <v>12.48</v>
          </cell>
        </row>
        <row r="5276">
          <cell r="A5276" t="str">
            <v>SINAPI 94677</v>
          </cell>
          <cell r="D5276" t="str">
            <v>CURVA 90 GRAUS, PVC, SOLDÁVEL, DN 40 MM, INSTALADO EM RESERVAÇÃO PREDIAL DE ÁGUA - FORNECIMENTO E INSTALAÇÃO. AF_04/2024</v>
          </cell>
          <cell r="E5276" t="str">
            <v>UN</v>
          </cell>
          <cell r="F5276">
            <v>20.149999999999999</v>
          </cell>
        </row>
        <row r="5277">
          <cell r="A5277" t="str">
            <v>SINAPI 94679</v>
          </cell>
          <cell r="D5277" t="str">
            <v>CURVA 90 GRAUS, PVC, SOLDÁVEL, DN 50 MM, INSTALADO EM RESERVAÇÃO PREDIAL DE ÁGUA - FORNECIMENTO E INSTALAÇÃO. AF_04/2024</v>
          </cell>
          <cell r="E5277" t="str">
            <v>UN</v>
          </cell>
          <cell r="F5277">
            <v>24.4</v>
          </cell>
        </row>
        <row r="5278">
          <cell r="A5278" t="str">
            <v>SINAPI 94681</v>
          </cell>
          <cell r="D5278" t="str">
            <v>CURVA 90 GRAUS, PVC, SOLDÁVEL, DN 60 MM, INSTALADO EM RESERVAÇÃO PREDIAL DE ÁGUA - FORNECIMENTO E INSTALAÇÃO. AF_04/2024</v>
          </cell>
          <cell r="E5278" t="str">
            <v>UN</v>
          </cell>
          <cell r="F5278">
            <v>50.25</v>
          </cell>
        </row>
        <row r="5279">
          <cell r="A5279" t="str">
            <v>SINAPI 94683</v>
          </cell>
          <cell r="D5279" t="str">
            <v>CURVA 90 GRAUS, PVC, SOLDÁVEL, DN 75 MM, INSTALADO EM RESERVAÇÃO PREDIAL DE ÁGUA - FORNECIMENTO E INSTALAÇÃO. AF_04/2024</v>
          </cell>
          <cell r="E5279" t="str">
            <v>UN</v>
          </cell>
          <cell r="F5279">
            <v>76.349999999999994</v>
          </cell>
        </row>
        <row r="5280">
          <cell r="A5280" t="str">
            <v>SINAPI 94685</v>
          </cell>
          <cell r="D5280" t="str">
            <v>CURVA 90 GRAUS, PVC, SOLDÁVEL, DN 85 MM, INSTALADO EM RESERVAÇÃO PREDIAL DE ÁGUA - FORNECIMENTO E INSTALAÇÃO. AF_04/2024</v>
          </cell>
          <cell r="E5280" t="str">
            <v>UN</v>
          </cell>
          <cell r="F5280">
            <v>97.24</v>
          </cell>
        </row>
        <row r="5281">
          <cell r="A5281" t="str">
            <v>SINAPI 94621</v>
          </cell>
          <cell r="D5281" t="str">
            <v>CURVA EM COBRE, DN 104 MM, 45 GRAUS, SEM ANEL DE SOLDA, BOLSA X BOLSA, INSTALADO EM RESERVAÇÃO PREDIAL DE ÁGUA - FORNECIMENTO E INSTALAÇÃO. AF_04/2024</v>
          </cell>
          <cell r="E5281" t="str">
            <v>UN</v>
          </cell>
          <cell r="F5281">
            <v>0</v>
          </cell>
        </row>
        <row r="5282">
          <cell r="A5282" t="str">
            <v>SINAPI 94615</v>
          </cell>
          <cell r="D5282" t="str">
            <v>CURVA EM COBRE, DN 54 MM, 45 GRAUS, SEM ANEL DE SOLDA, BOLSA X BOLSA, INSTALADO EM RESERVAÇÃO PREDIAL DE ÁGUA - FORNECIMENTO E INSTALAÇÃO. AF_04/2024</v>
          </cell>
          <cell r="E5282" t="str">
            <v>UN</v>
          </cell>
          <cell r="F5282">
            <v>161.83000000000001</v>
          </cell>
        </row>
        <row r="5283">
          <cell r="A5283" t="str">
            <v>SINAPI 94617</v>
          </cell>
          <cell r="D5283" t="str">
            <v>CURVA EM COBRE, DN 66 MM, 45 GRAUS, SEM ANEL DE SOLDA, BOLSA X BOLSA, INSTALADO EM RESERVAÇÃO PREDIAL DE ÁGUA - FORNECIMENTO E INSTALAÇÃO. AF_04/2024</v>
          </cell>
          <cell r="E5283" t="str">
            <v>UN</v>
          </cell>
          <cell r="F5283">
            <v>331.74</v>
          </cell>
        </row>
        <row r="5284">
          <cell r="A5284" t="str">
            <v>SINAPI 94619</v>
          </cell>
          <cell r="D5284" t="str">
            <v>CURVA EM COBRE, DN 79 MM, 45 GRAUS, SEM ANEL DE SOLDA, BOLSA X BOLSA, INSTALADO EM RESERVAÇÃO PREDIAL DE ÁGUA - FORNECIMENTO E INSTALAÇÃO. AF_04/2024</v>
          </cell>
          <cell r="E5284" t="str">
            <v>UN</v>
          </cell>
          <cell r="F5284">
            <v>0</v>
          </cell>
        </row>
        <row r="5285">
          <cell r="A5285" t="str">
            <v>SINAPI 105147</v>
          </cell>
          <cell r="D5285" t="str">
            <v>CURVA PPR 90 GRAUS, DN 20 MM, INSTALADO EM RESERVAÇÃO PREDIAL DE ÁGUA - FORNECIMENTO E INSTALAÇÃO. AF_04/2024</v>
          </cell>
          <cell r="E5285" t="str">
            <v>UN</v>
          </cell>
          <cell r="F5285">
            <v>16.989999999999998</v>
          </cell>
        </row>
        <row r="5286">
          <cell r="A5286" t="str">
            <v>SINAPI 105148</v>
          </cell>
          <cell r="D5286" t="str">
            <v>CURVA PPR 90 GRAUS, DN 25 MM, INSTALADO EM RESERVAÇÃO PREDIAL DE ÁGUA - FORNECIMENTO E INSTALAÇÃO. AF_04/2024</v>
          </cell>
          <cell r="E5286" t="str">
            <v>UN</v>
          </cell>
          <cell r="F5286">
            <v>24.55</v>
          </cell>
        </row>
        <row r="5287">
          <cell r="A5287" t="str">
            <v>SINAPI 105154</v>
          </cell>
          <cell r="D5287" t="str">
            <v>CURVA PVC 45 GRAUS, SOLDÁVEL, DN 25 MM, INSTALADO EM RESERVAÇÃO PREDIAL DE ÁGUA - FORNECIMENTO E INSTALAÇÃO. AF_04/2024</v>
          </cell>
          <cell r="E5287" t="str">
            <v>UN</v>
          </cell>
          <cell r="F5287">
            <v>6.89</v>
          </cell>
        </row>
        <row r="5288">
          <cell r="A5288" t="str">
            <v>SINAPI 105155</v>
          </cell>
          <cell r="D5288" t="str">
            <v>CURVA PVC 45 GRAUS, SOLDÁVEL, DN 32 MM, INSTALADO EM RESERVAÇÃO PREDIAL DE ÁGUA - FORNECIMENTO E INSTALAÇÃO. AF_04/2024</v>
          </cell>
          <cell r="E5288" t="str">
            <v>UN</v>
          </cell>
          <cell r="F5288">
            <v>10.38</v>
          </cell>
        </row>
        <row r="5289">
          <cell r="A5289" t="str">
            <v>SINAPI 105156</v>
          </cell>
          <cell r="D5289" t="str">
            <v>CURVA PVC 45 GRAUS, SOLDÁVEL, DN 40 MM, INSTALADO EM RESERVAÇÃO PREDIAL DE ÁGUA - FORNECIMENTO E INSTALAÇÃO. AF_04/2024</v>
          </cell>
          <cell r="E5289" t="str">
            <v>UN</v>
          </cell>
          <cell r="F5289">
            <v>13.19</v>
          </cell>
        </row>
        <row r="5290">
          <cell r="A5290" t="str">
            <v>SINAPI 105157</v>
          </cell>
          <cell r="D5290" t="str">
            <v>CURVA PVC 45 GRAUS, SOLDÁVEL, DN 50 MM, INSTALADO EM RESERVAÇÃO PREDIAL DE ÁGUA - FORNECIMENTO E INSTALAÇÃO. AF_04/2024</v>
          </cell>
          <cell r="E5290" t="str">
            <v>UN</v>
          </cell>
          <cell r="F5290">
            <v>20.420000000000002</v>
          </cell>
        </row>
        <row r="5291">
          <cell r="A5291" t="str">
            <v>SINAPI 105158</v>
          </cell>
          <cell r="D5291" t="str">
            <v>CURVA PVC 45 GRAUS, SOLDÁVEL, DN 60 MM, INSTALADO EM RESERVAÇÃO PREDIAL DE ÁGUA - FORNECIMENTO E INSTALAÇÃO. AF_04/2024</v>
          </cell>
          <cell r="E5291" t="str">
            <v>UN</v>
          </cell>
          <cell r="F5291">
            <v>30.08</v>
          </cell>
        </row>
        <row r="5292">
          <cell r="A5292" t="str">
            <v>SINAPI 105159</v>
          </cell>
          <cell r="D5292" t="str">
            <v>CURVA PVC 45 GRAUS, SOLDÁVEL, DN 75 MM, INSTALADO EM RESERVAÇÃO PREDIAL DE ÁGUA - FORNECIMENTO E INSTALAÇÃO. AF_04/2024</v>
          </cell>
          <cell r="E5292" t="str">
            <v>UN</v>
          </cell>
          <cell r="F5292">
            <v>53.79</v>
          </cell>
        </row>
        <row r="5293">
          <cell r="A5293" t="str">
            <v>SINAPI 105160</v>
          </cell>
          <cell r="D5293" t="str">
            <v>CURVA PVC 45 GRAUS, SOLDÁVEL, DN 85 MM, INSTALADO EM RESERVAÇÃO PREDIAL DE ÁGUA - FORNECIMENTO E INSTALAÇÃO. AF_04/2024</v>
          </cell>
          <cell r="E5293" t="str">
            <v>UN</v>
          </cell>
          <cell r="F5293">
            <v>66.36</v>
          </cell>
        </row>
        <row r="5294">
          <cell r="A5294" t="str">
            <v>SINAPI 94634</v>
          </cell>
          <cell r="D5294" t="str">
            <v>FLANGE CURTA EM COBRE, DN 104 MM X 4", INSTALADO EM RESERVAÇÃO PREDIAL DE ÁGUA - FORNECIMENTO E INSTALAÇÃO. AF_04/2024</v>
          </cell>
          <cell r="E5294" t="str">
            <v>UN</v>
          </cell>
          <cell r="F5294">
            <v>0</v>
          </cell>
        </row>
        <row r="5295">
          <cell r="A5295" t="str">
            <v>SINAPI 94631</v>
          </cell>
          <cell r="D5295" t="str">
            <v>FLANGE CURTA EM COBRE, DN 54 MM X 2", INSTALADO EM RESERVAÇÃO PREDIAL DE ÁGUA - FORNECIMENTO E INSTALAÇÃO. AF_04/2024</v>
          </cell>
          <cell r="E5295" t="str">
            <v>UN</v>
          </cell>
          <cell r="F5295">
            <v>0</v>
          </cell>
        </row>
        <row r="5296">
          <cell r="A5296" t="str">
            <v>SINAPI 94632</v>
          </cell>
          <cell r="D5296" t="str">
            <v>FLANGE CURTA EM COBRE, DN 66 MM X 2 1/2", INSTALADO EM RESERVAÇÃO PREDIAL DE ÁGUA - FORNECIMENTO E INSTALAÇÃO. AF_04/2024</v>
          </cell>
          <cell r="E5296" t="str">
            <v>UN</v>
          </cell>
          <cell r="F5296">
            <v>0</v>
          </cell>
        </row>
        <row r="5297">
          <cell r="A5297" t="str">
            <v>SINAPI 94633</v>
          </cell>
          <cell r="D5297" t="str">
            <v>FLANGE CURTA EM COBRE, DN 79 MM X 3", INSTALADO EM RESERVAÇÃO PREDIAL DE ÁGUA - FORNECIMENTO E INSTALAÇÃO. AF_04/2024</v>
          </cell>
          <cell r="E5297" t="str">
            <v>UN</v>
          </cell>
          <cell r="F5297">
            <v>0</v>
          </cell>
        </row>
        <row r="5298">
          <cell r="A5298" t="str">
            <v>SINAPI 94672</v>
          </cell>
          <cell r="D5298" t="str">
            <v>JOELHO 90 GRAUS COM BUCHA DE LATÃO, PVC, SOLDÁVEL, DN 25 MM X 3/4", INSTALADO EM RESERVAÇÃO PREDIAL DE ÁGUA - FORNECIMENTO E INSTALAÇÃO. AF_04/2024</v>
          </cell>
          <cell r="E5298" t="str">
            <v>UN</v>
          </cell>
          <cell r="F5298">
            <v>6.32</v>
          </cell>
        </row>
        <row r="5299">
          <cell r="A5299" t="str">
            <v>SINAPI 94754</v>
          </cell>
          <cell r="D5299" t="str">
            <v>JOELHO 90 GRAUS, CPVC, SOLDÁVEL, DN 114 MM, INSTALADO EM RESERVAÇÃO PREDIAL DE ÁGUA - FORNECIMENTO E INSTALAÇÃO. AF_04/2024</v>
          </cell>
          <cell r="E5299" t="str">
            <v>UN</v>
          </cell>
          <cell r="F5299">
            <v>298.63</v>
          </cell>
        </row>
        <row r="5300">
          <cell r="A5300" t="str">
            <v>SINAPI 94740</v>
          </cell>
          <cell r="D5300" t="str">
            <v>JOELHO 90 GRAUS, CPVC, SOLDÁVEL, DN 22 MM, INSTALADO EM RESERVAÇÃO PREDIAL DE ÁGUA - FORNECIMENTO E INSTALAÇÃO. AF_04/2024</v>
          </cell>
          <cell r="E5300" t="str">
            <v>UN</v>
          </cell>
          <cell r="F5300">
            <v>10.43</v>
          </cell>
        </row>
        <row r="5301">
          <cell r="A5301" t="str">
            <v>SINAPI 94742</v>
          </cell>
          <cell r="D5301" t="str">
            <v>JOELHO 90 GRAUS, CPVC, SOLDÁVEL, DN 28 MM, INSTALADO EM RESERVAÇÃO PREDIAL DE ÁGUA - FORNECIMENTO E INSTALAÇÃO. AF_04/2024</v>
          </cell>
          <cell r="E5301" t="str">
            <v>UN</v>
          </cell>
          <cell r="F5301">
            <v>17.350000000000001</v>
          </cell>
        </row>
        <row r="5302">
          <cell r="A5302" t="str">
            <v>SINAPI 94744</v>
          </cell>
          <cell r="D5302" t="str">
            <v>JOELHO 90 GRAUS, CPVC, SOLDÁVEL, DN 35 MM, INSTALADO EM RESERVAÇÃO PREDIAL DE ÁGUA - FORNECIMENTO E INSTALAÇÃO. AF_04/2024</v>
          </cell>
          <cell r="E5302" t="str">
            <v>UN</v>
          </cell>
          <cell r="F5302">
            <v>27.33</v>
          </cell>
        </row>
        <row r="5303">
          <cell r="A5303" t="str">
            <v>SINAPI 94746</v>
          </cell>
          <cell r="D5303" t="str">
            <v>JOELHO 90 GRAUS, CPVC, SOLDÁVEL, DN 42 MM, INSTALADO EM RESERVAÇÃO PREDIAL DE ÁGUA - FORNECIMENTO E INSTALAÇÃO. AF_04/2024</v>
          </cell>
          <cell r="E5303" t="str">
            <v>UN</v>
          </cell>
          <cell r="F5303">
            <v>39.19</v>
          </cell>
        </row>
        <row r="5304">
          <cell r="A5304" t="str">
            <v>SINAPI 94748</v>
          </cell>
          <cell r="D5304" t="str">
            <v>JOELHO 90 GRAUS, CPVC, SOLDÁVEL, DN 54 MM, INSTALADO EM RESERVAÇÃO PREDIAL DE ÁGUA - FORNECIMENTO E INSTALAÇÃO. AF_04/2024</v>
          </cell>
          <cell r="E5304" t="str">
            <v>UN</v>
          </cell>
          <cell r="F5304">
            <v>85.86</v>
          </cell>
        </row>
        <row r="5305">
          <cell r="A5305" t="str">
            <v>SINAPI 94750</v>
          </cell>
          <cell r="D5305" t="str">
            <v>JOELHO 90 GRAUS, CPVC, SOLDÁVEL, DN 73 MM, INSTALADO EM RESERVAÇÃO PREDIAL DE ÁGUA - FORNECIMENTO E INSTALAÇÃO. AF_04/2024</v>
          </cell>
          <cell r="E5305" t="str">
            <v>UN</v>
          </cell>
          <cell r="F5305">
            <v>173.2</v>
          </cell>
        </row>
        <row r="5306">
          <cell r="A5306" t="str">
            <v>SINAPI 94752</v>
          </cell>
          <cell r="D5306" t="str">
            <v>JOELHO 90 GRAUS, CPVC, SOLDÁVEL, DN 89 MM, INSTALADO EM RESERVAÇÃO PREDIAL DE ÁGUA - FORNECIMENTO E INSTALAÇÃO. AF_04/2024</v>
          </cell>
          <cell r="E5306" t="str">
            <v>UN</v>
          </cell>
          <cell r="F5306">
            <v>208.37</v>
          </cell>
        </row>
        <row r="5307">
          <cell r="A5307" t="str">
            <v>SINAPI 96755</v>
          </cell>
          <cell r="D5307" t="str">
            <v>JOELHO 90 GRAUS, PPR, DN 110 MM, INSTALADO EM RESERVAÇÃO PREDIAL DE ÁGUA - FORNECIMENTO E INSTALAÇÃO. AF_04/2024</v>
          </cell>
          <cell r="E5307" t="str">
            <v>UN</v>
          </cell>
          <cell r="F5307">
            <v>373.58</v>
          </cell>
        </row>
        <row r="5308">
          <cell r="A5308" t="str">
            <v>SINAPI 96747</v>
          </cell>
          <cell r="D5308" t="str">
            <v>JOELHO 90 GRAUS, PPR, DN 20 MM, INSTALADO EM RESERVAÇÃO PREDIAL DE ÁGUA - FORNECIMENTO E INSTALAÇÃO. AF_04/2024</v>
          </cell>
          <cell r="E5308" t="str">
            <v>UN</v>
          </cell>
          <cell r="F5308">
            <v>7.57</v>
          </cell>
        </row>
        <row r="5309">
          <cell r="A5309" t="str">
            <v>SINAPI 96748</v>
          </cell>
          <cell r="D5309" t="str">
            <v>JOELHO 90 GRAUS, PPR, DN 25 MM, INSTALADO EM RESERVAÇÃO PREDIAL DE ÁGUA - FORNECIMENTO E INSTALAÇÃO. AF_04/2024</v>
          </cell>
          <cell r="E5309" t="str">
            <v>UN</v>
          </cell>
          <cell r="F5309">
            <v>8.85</v>
          </cell>
        </row>
        <row r="5310">
          <cell r="A5310" t="str">
            <v>SINAPI 96749</v>
          </cell>
          <cell r="D5310" t="str">
            <v>JOELHO 90 GRAUS, PPR, DN 32 MM, INSTALADO EM RESERVAÇÃO PREDIAL DE ÁGUA - FORNECIMENTO E INSTALAÇÃO. AF_04/2024</v>
          </cell>
          <cell r="E5310" t="str">
            <v>UN</v>
          </cell>
          <cell r="F5310">
            <v>11.3</v>
          </cell>
        </row>
        <row r="5311">
          <cell r="A5311" t="str">
            <v>SINAPI 96750</v>
          </cell>
          <cell r="D5311" t="str">
            <v>JOELHO 90 GRAUS, PPR, DN 40 MM, INSTALADO EM RESERVAÇÃO PREDIAL DE ÁGUA - FORNECIMENTO E INSTALAÇÃO. AF_04/2024</v>
          </cell>
          <cell r="E5311" t="str">
            <v>UN</v>
          </cell>
          <cell r="F5311">
            <v>18.100000000000001</v>
          </cell>
        </row>
        <row r="5312">
          <cell r="A5312" t="str">
            <v>SINAPI 96751</v>
          </cell>
          <cell r="D5312" t="str">
            <v>JOELHO 90 GRAUS, PPR, DN 50 MM, INSTALADO EM RESERVAÇÃO PREDIAL DE ÁGUA - FORNECIMENTO E INSTALAÇÃO. AF_04/2024</v>
          </cell>
          <cell r="E5312" t="str">
            <v>UN</v>
          </cell>
          <cell r="F5312">
            <v>26.68</v>
          </cell>
        </row>
        <row r="5313">
          <cell r="A5313" t="str">
            <v>SINAPI 96752</v>
          </cell>
          <cell r="D5313" t="str">
            <v>JOELHO 90 GRAUS, PPR, DN 63 MM, INSTALADO EM RESERVAÇÃO PREDIAL DE ÁGUA - FORNECIMENTO E INSTALAÇÃO. AF_04/2024</v>
          </cell>
          <cell r="E5313" t="str">
            <v>UN</v>
          </cell>
          <cell r="F5313">
            <v>40.28</v>
          </cell>
        </row>
        <row r="5314">
          <cell r="A5314" t="str">
            <v>SINAPI 96753</v>
          </cell>
          <cell r="D5314" t="str">
            <v>JOELHO 90 GRAUS, PPR, DN 75 MM, INSTALADO EM RESERVAÇÃO PREDIAL DE ÁGUA - FORNECIMENTO E INSTALAÇÃO. AF_04/2024</v>
          </cell>
          <cell r="E5314" t="str">
            <v>UN</v>
          </cell>
          <cell r="F5314">
            <v>94.28</v>
          </cell>
        </row>
        <row r="5315">
          <cell r="A5315" t="str">
            <v>SINAPI 96754</v>
          </cell>
          <cell r="D5315" t="str">
            <v>JOELHO 90 GRAUS, PPR, DN 90 MM, INSTALADO EM RESERVAÇÃO PREDIAL DE ÁGUA - FORNECIMENTO E INSTALAÇÃO. AF_04/2024</v>
          </cell>
          <cell r="E5315" t="str">
            <v>UN</v>
          </cell>
          <cell r="F5315">
            <v>120.87</v>
          </cell>
        </row>
        <row r="5316">
          <cell r="A5316" t="str">
            <v>SINAPI 94686</v>
          </cell>
          <cell r="D5316" t="str">
            <v>JOELHO 90 GRAUS, PVC, SOLDÁVEL, DN 110 MM INSTALADO EM RESERVAÇÃO PREDIAL DE ÁGUA - FORNECIMENTO E INSTALAÇÃO. AF_04/2024</v>
          </cell>
          <cell r="E5316" t="str">
            <v>UN</v>
          </cell>
          <cell r="F5316">
            <v>258.77999999999997</v>
          </cell>
        </row>
        <row r="5317">
          <cell r="A5317" t="str">
            <v>SINAPI 94674</v>
          </cell>
          <cell r="D5317" t="str">
            <v>JOELHO 90 GRAUS, PVC, SOLDÁVEL, DN 32 MM INSTALADO EM RESERVAÇÃO PREDIAL DE ÁGUA - FORNECIMENTO E INSTALAÇÃO. AF_04/2024</v>
          </cell>
          <cell r="E5317" t="str">
            <v>UN</v>
          </cell>
          <cell r="F5317">
            <v>8.23</v>
          </cell>
        </row>
        <row r="5318">
          <cell r="A5318" t="str">
            <v>SINAPI 94676</v>
          </cell>
          <cell r="D5318" t="str">
            <v>JOELHO 90 GRAUS, PVC, SOLDÁVEL, DN 40 MM INSTALADO EM RESERVAÇÃO PREDIAL DE ÁGUA - FORNECIMENTO E INSTALAÇÃO. AF_04/2024</v>
          </cell>
          <cell r="E5318" t="str">
            <v>UN</v>
          </cell>
          <cell r="F5318">
            <v>13.69</v>
          </cell>
        </row>
        <row r="5319">
          <cell r="A5319" t="str">
            <v>SINAPI 94678</v>
          </cell>
          <cell r="D5319" t="str">
            <v>JOELHO 90 GRAUS, PVC, SOLDÁVEL, DN 50 MM INSTALADO EM RESERVAÇÃO PREDIAL DE ÁGUA - FORNECIMENTO E INSTALAÇÃO. AF_04/2024</v>
          </cell>
          <cell r="E5319" t="str">
            <v>UN</v>
          </cell>
          <cell r="F5319">
            <v>15.91</v>
          </cell>
        </row>
        <row r="5320">
          <cell r="A5320" t="str">
            <v>SINAPI 94680</v>
          </cell>
          <cell r="D5320" t="str">
            <v>JOELHO 90 GRAUS, PVC, SOLDÁVEL, DN 60 MM INSTALADO EM RESERVAÇÃO PREDIAL DE ÁGUA - FORNECIMENTO E INSTALAÇÃO. AF_04/2024</v>
          </cell>
          <cell r="E5320" t="str">
            <v>UN</v>
          </cell>
          <cell r="F5320">
            <v>44.82</v>
          </cell>
        </row>
        <row r="5321">
          <cell r="A5321" t="str">
            <v>SINAPI 94682</v>
          </cell>
          <cell r="D5321" t="str">
            <v>JOELHO 90 GRAUS, PVC, SOLDÁVEL, DN 75 MM INSTALADO EM RESERVAÇÃO PREDIAL DE ÁGUA - FORNECIMENTO E INSTALAÇÃO. AF_04/2024</v>
          </cell>
          <cell r="E5321" t="str">
            <v>UN</v>
          </cell>
          <cell r="F5321">
            <v>111.18</v>
          </cell>
        </row>
        <row r="5322">
          <cell r="A5322" t="str">
            <v>SINAPI 94684</v>
          </cell>
          <cell r="D5322" t="str">
            <v>JOELHO 90 GRAUS, PVC, SOLDÁVEL, DN 85 MM INSTALADO EM RESERVAÇÃO PREDIAL DE ÁGUA - FORNECIMENTO E INSTALAÇÃO. AF_04/2024</v>
          </cell>
          <cell r="E5322" t="str">
            <v>UN</v>
          </cell>
          <cell r="F5322">
            <v>134.16</v>
          </cell>
        </row>
        <row r="5323">
          <cell r="A5323" t="str">
            <v>SINAPI 105219</v>
          </cell>
          <cell r="D5323" t="str">
            <v>JOELHO CPVC, SOLDÁVEL, 45 GRAUS, DN 22 MM, INSTALADO EM RESERVAÇÃO PREDIAL DE ÁGUA - FORNECIMENTO E INSTALAÇÃO. AF_04/2024</v>
          </cell>
          <cell r="E5323" t="str">
            <v>UN</v>
          </cell>
          <cell r="F5323">
            <v>12.13</v>
          </cell>
        </row>
        <row r="5324">
          <cell r="A5324" t="str">
            <v>SINAPI 105220</v>
          </cell>
          <cell r="D5324" t="str">
            <v>JOELHO CPVC, SOLDÁVEL, 45 GRAUS, DN 28 MM, INSTALADO EM RESERVAÇÃO PREDIAL DE ÁGUA - FORNECIMENTO E INSTALAÇÃO. AF_04/2024</v>
          </cell>
          <cell r="E5324" t="str">
            <v>UN</v>
          </cell>
          <cell r="F5324">
            <v>16.649999999999999</v>
          </cell>
        </row>
        <row r="5325">
          <cell r="A5325" t="str">
            <v>SINAPI 105221</v>
          </cell>
          <cell r="D5325" t="str">
            <v>JOELHO CPVC, SOLDÁVEL, 45 GRAUS, DN 35 MM, INSTALADO EM RESERVAÇÃO PREDIAL DE ÁGUA - FORNECIMENTO E INSTALAÇÃO. AF_04/2024</v>
          </cell>
          <cell r="E5325" t="str">
            <v>UN</v>
          </cell>
          <cell r="F5325">
            <v>25.59</v>
          </cell>
        </row>
        <row r="5326">
          <cell r="A5326" t="str">
            <v>SINAPI 105166</v>
          </cell>
          <cell r="D5326" t="str">
            <v>JOELHO CPVC, SOLDÁVEL, 45 GRAUS, DN 42 MM, INSTALADO EM RESERVAÇÃO PREDIAL DE ÁGUA - FORNECIMENTO E INSTALAÇÃO. AF_04/2024</v>
          </cell>
          <cell r="E5326" t="str">
            <v>UN</v>
          </cell>
          <cell r="F5326">
            <v>38.76</v>
          </cell>
        </row>
        <row r="5327">
          <cell r="A5327" t="str">
            <v>SINAPI 105222</v>
          </cell>
          <cell r="D5327" t="str">
            <v>JOELHO CPVC, SOLDÁVEL, 45 GRAUS, DN 54 MM, INSTALADO EM RESERVAÇÃO PREDIAL DE ÁGUA - FORNECIMENTO E INSTALAÇÃO. AF_04/2024</v>
          </cell>
          <cell r="E5327" t="str">
            <v>UN</v>
          </cell>
          <cell r="F5327">
            <v>73.17</v>
          </cell>
        </row>
        <row r="5328">
          <cell r="A5328" t="str">
            <v>SINAPI 105223</v>
          </cell>
          <cell r="D5328" t="str">
            <v>JOELHO CPVC, SOLDÁVEL, 45 GRAUS, DN 73 MM, INSTALADO EM RESERVAÇÃO PREDIAL DE ÁGUA - FORNECIMENTO E INSTALAÇÃO. AF_04/2024</v>
          </cell>
          <cell r="E5328" t="str">
            <v>UN</v>
          </cell>
          <cell r="F5328">
            <v>167.46</v>
          </cell>
        </row>
        <row r="5329">
          <cell r="A5329" t="str">
            <v>SINAPI 105224</v>
          </cell>
          <cell r="D5329" t="str">
            <v>JOELHO CPVC, SOLDÁVEL, 45 GRAUS, DN 89 MM, INSTALADO EM RESERVAÇÃO PREDIAL DE ÁGUA - FORNECIMENTO E INSTALAÇÃO. AF_04/2024</v>
          </cell>
          <cell r="E5329" t="str">
            <v>UN</v>
          </cell>
          <cell r="F5329">
            <v>244.1</v>
          </cell>
        </row>
        <row r="5330">
          <cell r="A5330" t="str">
            <v>SINAPI 105149</v>
          </cell>
          <cell r="D5330" t="str">
            <v>JOELHO PPR 45 GRAUS, SOLDÁVEL, DN 20 MM, INSTALADO EM RESERVAÇÃO PREDIAL DE ÁGUA - FORNECIMENTO E INSTALAÇÃO. AF_04/2024</v>
          </cell>
          <cell r="E5330" t="str">
            <v>UN</v>
          </cell>
          <cell r="F5330">
            <v>7.84</v>
          </cell>
        </row>
        <row r="5331">
          <cell r="A5331" t="str">
            <v>SINAPI 105150</v>
          </cell>
          <cell r="D5331" t="str">
            <v>JOELHO PPR 45 GRAUS, SOLDÁVEL, DN 25 MM, INSTALADO EM RESERVAÇÃO PREDIAL DE ÁGUA - FORNECIMENTO E INSTALAÇÃO. AF_04/2024</v>
          </cell>
          <cell r="E5331" t="str">
            <v>UN</v>
          </cell>
          <cell r="F5331">
            <v>9.2899999999999991</v>
          </cell>
        </row>
        <row r="5332">
          <cell r="A5332" t="str">
            <v>SINAPI 105151</v>
          </cell>
          <cell r="D5332" t="str">
            <v>JOELHO PPR 45 GRAUS, SOLDÁVEL, DN 40 MM, INSTALADO EM RESERVAÇÃO PREDIAL DE ÁGUA - FORNECIMENTO E INSTALAÇÃO. AF_04/2024</v>
          </cell>
          <cell r="E5332" t="str">
            <v>UN</v>
          </cell>
          <cell r="F5332">
            <v>24.15</v>
          </cell>
        </row>
        <row r="5333">
          <cell r="A5333" t="str">
            <v>SINAPI 105152</v>
          </cell>
          <cell r="D5333" t="str">
            <v>JOELHO PPR 45 GRAUS, SOLDÁVEL, DN 50 MM, INSTALADO EM RESERVAÇÃO PREDIAL DE ÁGUA - FORNECIMENTO E INSTALAÇÃO. AF_04/2024</v>
          </cell>
          <cell r="E5333" t="str">
            <v>UN</v>
          </cell>
          <cell r="F5333">
            <v>36.26</v>
          </cell>
        </row>
        <row r="5334">
          <cell r="A5334" t="str">
            <v>SINAPI 105153</v>
          </cell>
          <cell r="D5334" t="str">
            <v>JOELHO PPR 45 GRAUS, SOLDÁVEL, DN 63 MM, INSTALADO EM RESERVAÇÃO PREDIAL DE ÁGUA - FORNECIMENTO E INSTALAÇÃO. AF_04/2024</v>
          </cell>
          <cell r="E5334" t="str">
            <v>UN</v>
          </cell>
          <cell r="F5334">
            <v>57.37</v>
          </cell>
        </row>
        <row r="5335">
          <cell r="A5335" t="str">
            <v>SINAPI 105161</v>
          </cell>
          <cell r="D5335" t="str">
            <v>JOELHO PPR 45 GRAUS, SOLDÁVEL, DN 75 MM, INSTALADO EM RESERVAÇÃO PREDIAL DE ÁGUA - FORNECIMENTO E INSTALAÇÃO. AF_04/2024</v>
          </cell>
          <cell r="E5335" t="str">
            <v>UN</v>
          </cell>
          <cell r="F5335">
            <v>104.71</v>
          </cell>
        </row>
        <row r="5336">
          <cell r="A5336" t="str">
            <v>SINAPI 105162</v>
          </cell>
          <cell r="D5336" t="str">
            <v>JOELHO PPR 45 GRAUS, SOLDÁVEL, DN 90 MM, INSTALADO EM RESERVAÇÃO PREDIAL DE ÁGUA - FORNECIMENTO E INSTALAÇÃO. AF_04/2024</v>
          </cell>
          <cell r="E5336" t="str">
            <v>UN</v>
          </cell>
          <cell r="F5336">
            <v>179.96</v>
          </cell>
        </row>
        <row r="5337">
          <cell r="A5337" t="str">
            <v>SINAPI 105163</v>
          </cell>
          <cell r="D5337" t="str">
            <v>JOELHO PPR, 45 GRAUS, SOLDÁVEL, DN 32 MM, INSTALADO EM RESERVAÇÃO PREDIAL DE ÁGUA - FORNECIMENTO E INSTALAÇÃO. AF_04/2024</v>
          </cell>
          <cell r="E5337" t="str">
            <v>UN</v>
          </cell>
          <cell r="F5337">
            <v>15.02</v>
          </cell>
        </row>
        <row r="5338">
          <cell r="A5338" t="str">
            <v>SINAPI 105170</v>
          </cell>
          <cell r="D5338" t="str">
            <v>JOELHO PVC, SOLDÁVEL, 45 GRAUS, DN 25 MM, INSTALADO EM RESERVAÇÃO PREDIAL DE ÁGUA - FORNECIMENTO E INSTALAÇÃO. AF_04/2024</v>
          </cell>
          <cell r="E5338" t="str">
            <v>UN</v>
          </cell>
          <cell r="F5338">
            <v>5.88</v>
          </cell>
        </row>
        <row r="5339">
          <cell r="A5339" t="str">
            <v>SINAPI 105179</v>
          </cell>
          <cell r="D5339" t="str">
            <v>JOELHO PVC, SOLDÁVEL, 45 GRAUS, DN 32 MM, INSTALADO EM RESERVAÇÃO PREDIAL DE ÁGUA - FORNECIMENTO E INSTALAÇÃO. AF_04/2024</v>
          </cell>
          <cell r="E5339" t="str">
            <v>UN</v>
          </cell>
          <cell r="F5339">
            <v>10.039999999999999</v>
          </cell>
        </row>
        <row r="5340">
          <cell r="A5340" t="str">
            <v>SINAPI 105180</v>
          </cell>
          <cell r="D5340" t="str">
            <v>JOELHO PVC, SOLDÁVEL, 45 GRAUS, DN 40 MM, INSTALADO EM RESERVAÇÃO PREDIAL DE ÁGUA - FORNECIMENTO E INSTALAÇÃO. AF_04/2024</v>
          </cell>
          <cell r="E5340" t="str">
            <v>UN</v>
          </cell>
          <cell r="F5340">
            <v>13.75</v>
          </cell>
        </row>
        <row r="5341">
          <cell r="A5341" t="str">
            <v>SINAPI 105181</v>
          </cell>
          <cell r="D5341" t="str">
            <v>JOELHO PVC, SOLDÁVEL, 45 GRAUS, DN 50 MM, INSTALADO EM RESERVAÇÃO PREDIAL DE ÁGUA - FORNECIMENTO E INSTALAÇÃO. AF_04/2024</v>
          </cell>
          <cell r="E5341" t="str">
            <v>UN</v>
          </cell>
          <cell r="F5341">
            <v>18.53</v>
          </cell>
        </row>
        <row r="5342">
          <cell r="A5342" t="str">
            <v>SINAPI 105182</v>
          </cell>
          <cell r="D5342" t="str">
            <v>JOELHO PVC, SOLDÁVEL, 45 GRAUS, DN 60 MM, INSTALADO EM RESERVAÇÃO PREDIAL DE ÁGUA - FORNECIMENTO E INSTALAÇÃO. AF_04/2024</v>
          </cell>
          <cell r="E5342" t="str">
            <v>UN</v>
          </cell>
          <cell r="F5342">
            <v>42.98</v>
          </cell>
        </row>
        <row r="5343">
          <cell r="A5343" t="str">
            <v>SINAPI 105183</v>
          </cell>
          <cell r="D5343" t="str">
            <v>JOELHO PVC, SOLDÁVEL, 45 GRAUS, DN 75 MM, INSTALADO EM RESERVAÇÃO PREDIAL DE ÁGUA - FORNECIMENTO E INSTALAÇÃO. AF_04/2024</v>
          </cell>
          <cell r="E5343" t="str">
            <v>UN</v>
          </cell>
          <cell r="F5343">
            <v>89.92</v>
          </cell>
        </row>
        <row r="5344">
          <cell r="A5344" t="str">
            <v>SINAPI 105184</v>
          </cell>
          <cell r="D5344" t="str">
            <v>JOELHO PVC, SOLDÁVEL, 45 GRAUS, DN 85 MM, INSTALADO EM RESERVAÇÃO PREDIAL DE ÁGUA - FORNECIMENTO E INSTALAÇÃO. AF_04/2024</v>
          </cell>
          <cell r="E5344" t="str">
            <v>UN</v>
          </cell>
          <cell r="F5344">
            <v>111.39</v>
          </cell>
        </row>
        <row r="5345">
          <cell r="A5345" t="str">
            <v>SINAPI 94612</v>
          </cell>
          <cell r="D5345" t="str">
            <v>LUVA DE COBRE, DN 104 MM, SEM ANEL DE SOLDA, INSTALADO EM RESERVAÇÃO PREDIAL DE ÁGUA - FORNECIMENTO E INSTALAÇÃO. AF_04/2024</v>
          </cell>
          <cell r="E5345" t="str">
            <v>UN</v>
          </cell>
          <cell r="F5345">
            <v>433.96</v>
          </cell>
        </row>
        <row r="5346">
          <cell r="A5346" t="str">
            <v>SINAPI 105142</v>
          </cell>
          <cell r="D5346" t="str">
            <v>LUVA DE REDUÇÃO SOLDÁVEL, PVC, DN 32 MM X 25 MM, INSTALADO EM RESERVAÇÃO PREDIAL DE ÁGUA - FORNECIMENTO E INSTALAÇÃO. AF_04/2024</v>
          </cell>
          <cell r="E5346" t="str">
            <v>UN</v>
          </cell>
          <cell r="F5346">
            <v>7.08</v>
          </cell>
        </row>
        <row r="5347">
          <cell r="A5347" t="str">
            <v>SINAPI 105143</v>
          </cell>
          <cell r="D5347" t="str">
            <v>LUVA DE REDUÇÃO SOLDÁVEL, PVC, DN 40 MM X 32 MM, INSTALADO EM RESERVAÇÃO PREDIAL DE ÁGUA - FORNECIMENTO E INSTALAÇÃO. AF_04/2024</v>
          </cell>
          <cell r="E5347" t="str">
            <v>UN</v>
          </cell>
          <cell r="F5347">
            <v>10.59</v>
          </cell>
        </row>
        <row r="5348">
          <cell r="A5348" t="str">
            <v>SINAPI 105144</v>
          </cell>
          <cell r="D5348" t="str">
            <v>LUVA DE REDUÇÃO SOLDÁVEL, PVC, DN 60 MM X 50 MM, INSTALADO EM RESERVAÇÃO PREDIAL DE ÁGUA - FORNECIMENTO E INSTALAÇÃO. AF_04/2024</v>
          </cell>
          <cell r="E5348" t="str">
            <v>UN</v>
          </cell>
          <cell r="F5348">
            <v>22.43</v>
          </cell>
        </row>
        <row r="5349">
          <cell r="A5349" t="str">
            <v>SINAPI 105173</v>
          </cell>
          <cell r="D5349" t="str">
            <v>LUVA DE REDUÇÃO, EM FERRO GALVANIZADO, CONEXÃO ROSQUEADA, DN 65 MM X 50 MM (2 1/2" X 2"), INSTALADO EM RESERVAÇÃO PREDIAL DE ÁGUA - FORNECIMENTO E INSTALAÇÃO. AF_04/2024</v>
          </cell>
          <cell r="E5349" t="str">
            <v>UN</v>
          </cell>
          <cell r="F5349">
            <v>87.34</v>
          </cell>
        </row>
        <row r="5350">
          <cell r="A5350" t="str">
            <v>SINAPI 105175</v>
          </cell>
          <cell r="D5350" t="str">
            <v>LUVA DE REDUÇÃO, EM FERRO GALVANIZADO, CONEXÃO ROSQUEADA, DN 80 MM X 50 MM (3" X 2"), INSTALADO EM RESERVAÇÃO PREDIAL DE ÁGUA - FORNECIMENTO E INSTALAÇÃO. AF_04/2024</v>
          </cell>
          <cell r="E5350" t="str">
            <v>UN</v>
          </cell>
          <cell r="F5350">
            <v>124.97</v>
          </cell>
        </row>
        <row r="5351">
          <cell r="A5351" t="str">
            <v>SINAPI 105174</v>
          </cell>
          <cell r="D5351" t="str">
            <v>LUVA DE REDUÇÃO, EM FERRO GALVANIZADO, CONEXÃO ROSQUEADA, DN 80 MM X 65 MM (3" X 2 1/2"), INSTALADO EM RESERVAÇÃO PREDIAL DE ÁGUA - FORNECIMENTO E INSTALAÇÃO. AF_04/2024</v>
          </cell>
          <cell r="E5351" t="str">
            <v>UN</v>
          </cell>
          <cell r="F5351">
            <v>126.49</v>
          </cell>
        </row>
        <row r="5352">
          <cell r="A5352" t="str">
            <v>SINAPI 105145</v>
          </cell>
          <cell r="D5352" t="str">
            <v>LUVA DE REDUÇÃO, SOLDÁVEL, PVC, DN 50 X 25 MM, INSTALADO EM RESERVAÇÃO PREDIAL DE ÁGUA - FORNECIMENTO E INSTALAÇÃO. AF_04/2024</v>
          </cell>
          <cell r="E5352" t="str">
            <v>UN</v>
          </cell>
          <cell r="F5352">
            <v>12.27</v>
          </cell>
        </row>
        <row r="5353">
          <cell r="A5353" t="str">
            <v>SINAPI 94606</v>
          </cell>
          <cell r="D5353" t="str">
            <v>LUVA EM COBRE, DN 54 MM, SEM ANEL DE SOLDA, INSTALADO EM RESERVAÇÃO PREDIAL DE ÁGUA - FORNECIMENTO E INSTALAÇÃO. AF_04/2024</v>
          </cell>
          <cell r="E5353" t="str">
            <v>UN</v>
          </cell>
          <cell r="F5353">
            <v>83.64</v>
          </cell>
        </row>
        <row r="5354">
          <cell r="A5354" t="str">
            <v>SINAPI 94608</v>
          </cell>
          <cell r="D5354" t="str">
            <v>LUVA EM COBRE, DN 66 MM, SEM ANEL DE SOLDA, INSTALADO EM RESERVAÇÃO PREDIAL DE ÁGUA - FORNECIMENTO E INSTALAÇÃO. AF_04/2024</v>
          </cell>
          <cell r="E5354" t="str">
            <v>UN</v>
          </cell>
          <cell r="F5354">
            <v>208.95</v>
          </cell>
        </row>
        <row r="5355">
          <cell r="A5355" t="str">
            <v>SINAPI 94610</v>
          </cell>
          <cell r="D5355" t="str">
            <v>LUVA EM COBRE, DN 79 MM, SEM ANEL DE SOLDA, INSTALADO EM RESERVAÇÃO PREDIAL DE ÁGUA - FORNECIMENTO E INSTALAÇÃO. AF_04/2024</v>
          </cell>
          <cell r="E5355" t="str">
            <v>UN</v>
          </cell>
          <cell r="F5355">
            <v>305.44</v>
          </cell>
        </row>
        <row r="5356">
          <cell r="A5356" t="str">
            <v>SINAPI 94657</v>
          </cell>
          <cell r="D5356" t="str">
            <v>LUVA PVC, SOLDÁVEL, DN 25 MM, INSTALADO EM RESERVAÇÃO PREDIAL DE ÁGUA - FORNECIMENTO E INSTALAÇÃO. AF_04/2024</v>
          </cell>
          <cell r="E5356" t="str">
            <v>UN</v>
          </cell>
          <cell r="F5356">
            <v>4.12</v>
          </cell>
        </row>
        <row r="5357">
          <cell r="A5357" t="str">
            <v>SINAPI 94659</v>
          </cell>
          <cell r="D5357" t="str">
            <v>LUVA PVC, SOLDÁVEL, DN 32 MM, INSTALADO EM RESERVAÇÃO PREDIAL DE ÁGUA - FORNECIMENTO E INSTALAÇÃO. AF_04/2024</v>
          </cell>
          <cell r="E5357" t="str">
            <v>UN</v>
          </cell>
          <cell r="F5357">
            <v>6.44</v>
          </cell>
        </row>
        <row r="5358">
          <cell r="A5358" t="str">
            <v>SINAPI 94739</v>
          </cell>
          <cell r="D5358" t="str">
            <v>LUVA, CPVC, SOLDÁVEL, DN 114 MM, INSTALADO EM RESERVAÇÃO PREDIAL DE ÁGUA - FORNECIMENTO E INSTALAÇÃO. AF_04/2024</v>
          </cell>
          <cell r="E5358" t="str">
            <v>UN</v>
          </cell>
          <cell r="F5358">
            <v>244.15</v>
          </cell>
        </row>
        <row r="5359">
          <cell r="A5359" t="str">
            <v>SINAPI 94725</v>
          </cell>
          <cell r="D5359" t="str">
            <v>LUVA, CPVC, SOLDÁVEL, DN 22 MM, INSTALADO EM RESERVAÇÃO PREDIAL DE ÁGUA - FORNECIMENTO E INSTALAÇÃO. AF_04/2024</v>
          </cell>
          <cell r="E5359" t="str">
            <v>UN</v>
          </cell>
          <cell r="F5359">
            <v>7.45</v>
          </cell>
        </row>
        <row r="5360">
          <cell r="A5360" t="str">
            <v>SINAPI 94727</v>
          </cell>
          <cell r="D5360" t="str">
            <v>LUVA, CPVC, SOLDÁVEL, DN 28 MM, INSTALADO EM RESERVAÇÃO PREDIAL DE ÁGUA - FORNECIMENTO E INSTALAÇÃO. AF_04/2024</v>
          </cell>
          <cell r="E5360" t="str">
            <v>UN</v>
          </cell>
          <cell r="F5360">
            <v>12.07</v>
          </cell>
        </row>
        <row r="5361">
          <cell r="A5361" t="str">
            <v>SINAPI 94729</v>
          </cell>
          <cell r="D5361" t="str">
            <v>LUVA, CPVC, SOLDÁVEL, DN 35 MM, INSTALADO EM RESERVAÇÃO PREDIAL DE ÁGUA - FORNECIMENTO E INSTALAÇÃO. AF_04/2024</v>
          </cell>
          <cell r="E5361" t="str">
            <v>UN</v>
          </cell>
          <cell r="F5361">
            <v>20.78</v>
          </cell>
        </row>
        <row r="5362">
          <cell r="A5362" t="str">
            <v>SINAPI 94731</v>
          </cell>
          <cell r="D5362" t="str">
            <v>LUVA, CPVC, SOLDÁVEL, DN 42 MM, INSTALADO EM RESERVAÇÃO PREDIAL DE ÁGUA - FORNECIMENTO E INSTALAÇÃO. AF_04/2024</v>
          </cell>
          <cell r="E5362" t="str">
            <v>UN</v>
          </cell>
          <cell r="F5362">
            <v>27.51</v>
          </cell>
        </row>
        <row r="5363">
          <cell r="A5363" t="str">
            <v>SINAPI 94733</v>
          </cell>
          <cell r="D5363" t="str">
            <v>LUVA, CPVC, SOLDÁVEL, DN 54 MM, INSTALADO EM RESERVAÇÃO PREDIAL DE ÁGUA - FORNECIMENTO E INSTALAÇÃO. AF_04/2024</v>
          </cell>
          <cell r="E5363" t="str">
            <v>UN</v>
          </cell>
          <cell r="F5363">
            <v>48.09</v>
          </cell>
        </row>
        <row r="5364">
          <cell r="A5364" t="str">
            <v>SINAPI 94863</v>
          </cell>
          <cell r="D5364" t="str">
            <v>LUVA, CPVC, SOLDÁVEL, DN 73 MM, INSTALADO EM RESERVAÇÃO PREDIAL DE ÁGUA - FORNECIMENTO E INSTALAÇÃO. AF_04/2024</v>
          </cell>
          <cell r="E5364" t="str">
            <v>UN</v>
          </cell>
          <cell r="F5364">
            <v>166.17</v>
          </cell>
        </row>
        <row r="5365">
          <cell r="A5365" t="str">
            <v>SINAPI 94737</v>
          </cell>
          <cell r="D5365" t="str">
            <v>LUVA, CPVC, SOLDÁVEL, DN 89 MM, INSTALADO EM RESERVAÇÃO PREDIAL DE ÁGUA - FORNECIMENTO E INSTALAÇÃO. AF_04/2024</v>
          </cell>
          <cell r="E5365" t="str">
            <v>UN</v>
          </cell>
          <cell r="F5365">
            <v>198.34</v>
          </cell>
        </row>
        <row r="5366">
          <cell r="A5366" t="str">
            <v>SINAPI 94465</v>
          </cell>
          <cell r="D5366" t="str">
            <v>LUVA, EM FERRO GALVANIZADO, CONEXÃO ROSQUEADA, DN 50 MM (2"), INSTALADO EM RESERVAÇÃO PREDIAL DE ÁGUA - FORNECIMENTO E INSTALAÇÃO. AF_04/2024</v>
          </cell>
          <cell r="E5366" t="str">
            <v>UN</v>
          </cell>
          <cell r="F5366">
            <v>52.56</v>
          </cell>
        </row>
        <row r="5367">
          <cell r="A5367" t="str">
            <v>SINAPI 94467</v>
          </cell>
          <cell r="D5367" t="str">
            <v>LUVA, EM FERRO GALVANIZADO, CONEXÃO ROSQUEADA, DN 65 MM (2 1/2"), INSTALADO EM RESERVAÇÃO PREDIAL DE ÁGUA - FORNECIMENTO E INSTALAÇÃO. AF_04/2024</v>
          </cell>
          <cell r="E5367" t="str">
            <v>UN</v>
          </cell>
          <cell r="F5367">
            <v>84.5</v>
          </cell>
        </row>
        <row r="5368">
          <cell r="A5368" t="str">
            <v>SINAPI 94469</v>
          </cell>
          <cell r="D5368" t="str">
            <v>LUVA, EM FERRO GALVANIZADO, CONEXÃO ROSQUEADA, DN 80 MM (3"), INSTALADO EM RESERVAÇÃO PREDIAL DE ÁGUA - FORNECIMENTO E INSTALAÇÃO. AF_04/2024</v>
          </cell>
          <cell r="E5368" t="str">
            <v>UN</v>
          </cell>
          <cell r="F5368">
            <v>120.75</v>
          </cell>
        </row>
        <row r="5369">
          <cell r="A5369" t="str">
            <v>SINAPI 96746</v>
          </cell>
          <cell r="D5369" t="str">
            <v>LUVA, PPR, DN 110 MM, CLASSE PN 25, INSTALADO EM RESERVAÇÃO PREDIAL DE ÁGUA - FORNECIMENTO E INSTALAÇÃO. AF_04/2024</v>
          </cell>
          <cell r="E5369" t="str">
            <v>UN</v>
          </cell>
          <cell r="F5369">
            <v>121.9</v>
          </cell>
        </row>
        <row r="5370">
          <cell r="A5370" t="str">
            <v>SINAPI 96736</v>
          </cell>
          <cell r="D5370" t="str">
            <v>LUVA, PPR, DN 20 MM, INSTALADO EM RESERVAÇÃO PREDIAL DE ÁGUA - FORNECIMENTO E INSTALAÇÃO. AF_04/2024</v>
          </cell>
          <cell r="E5370" t="str">
            <v>UN</v>
          </cell>
          <cell r="F5370">
            <v>6.3</v>
          </cell>
        </row>
        <row r="5371">
          <cell r="A5371" t="str">
            <v>SINAPI 96737</v>
          </cell>
          <cell r="D5371" t="str">
            <v>LUVA, PPR, DN 25 MM, INSTALADO EM RESERVAÇÃO PREDIAL DE ÁGUA - FORNECIMENTO E INSTALAÇÃO. AF_04/2024</v>
          </cell>
          <cell r="E5371" t="str">
            <v>UN</v>
          </cell>
          <cell r="F5371">
            <v>6.43</v>
          </cell>
        </row>
        <row r="5372">
          <cell r="A5372" t="str">
            <v>SINAPI 96739</v>
          </cell>
          <cell r="D5372" t="str">
            <v>LUVA, PPR, DN 32 MM, CLASSE PN 25, INSTALADO EM RESERVAÇÃO PREDIAL DE ÁGUA - FORNECIMENTO E INSTALAÇÃO. AF_04/2024</v>
          </cell>
          <cell r="E5372" t="str">
            <v>UN</v>
          </cell>
          <cell r="F5372">
            <v>8.99</v>
          </cell>
        </row>
        <row r="5373">
          <cell r="A5373" t="str">
            <v>SINAPI 96741</v>
          </cell>
          <cell r="D5373" t="str">
            <v>LUVA, PPR, DN 40 MM, CLASSE PN 25, INSTALADO EM RESERVAÇÃO PREDIAL DE ÁGUA - FORNECIMENTO E INSTALAÇÃO. AF_04/2024</v>
          </cell>
          <cell r="E5373" t="str">
            <v>UN</v>
          </cell>
          <cell r="F5373">
            <v>17.98</v>
          </cell>
        </row>
        <row r="5374">
          <cell r="A5374" t="str">
            <v>SINAPI 96742</v>
          </cell>
          <cell r="D5374" t="str">
            <v>LUVA, PPR, DN 50 MM, CLASSE PN 25, INSTALADO EM RESERVAÇÃO PREDIAL DE ÁGUA - FORNECIMENTO E INSTALAÇÃO. AF_04/2024</v>
          </cell>
          <cell r="E5374" t="str">
            <v>UN</v>
          </cell>
          <cell r="F5374">
            <v>22.07</v>
          </cell>
        </row>
        <row r="5375">
          <cell r="A5375" t="str">
            <v>SINAPI 96743</v>
          </cell>
          <cell r="D5375" t="str">
            <v>LUVA, PPR, DN 63 MM, CLASSE PN 25, INSTALADO EM RESERVAÇÃO PREDIAL DE ÁGUA - FORNECIMENTO E INSTALAÇÃO. AF_04/2024</v>
          </cell>
          <cell r="E5375" t="str">
            <v>UN</v>
          </cell>
          <cell r="F5375">
            <v>34.65</v>
          </cell>
        </row>
        <row r="5376">
          <cell r="A5376" t="str">
            <v>SINAPI 96744</v>
          </cell>
          <cell r="D5376" t="str">
            <v>LUVA, PPR, DN 75 MM, CLASSE PN 25, INSTALADO EM RESERVAÇÃO PREDIAL DE ÁGUA - FORNECIMENTO E INSTALAÇÃO. AF_04/2024</v>
          </cell>
          <cell r="E5376" t="str">
            <v>UN</v>
          </cell>
          <cell r="F5376">
            <v>58.99</v>
          </cell>
        </row>
        <row r="5377">
          <cell r="A5377" t="str">
            <v>SINAPI 96745</v>
          </cell>
          <cell r="D5377" t="str">
            <v>LUVA, PPR, DN 90 MM, CLASSE PN 25, INSTALADO EM RESERVAÇÃO PREDIAL DE ÁGUA - FORNECIMENTO E INSTALAÇÃO. AF_04/2024</v>
          </cell>
          <cell r="E5377" t="str">
            <v>UN</v>
          </cell>
          <cell r="F5377">
            <v>92.86</v>
          </cell>
        </row>
        <row r="5378">
          <cell r="A5378" t="str">
            <v>SINAPI 94671</v>
          </cell>
          <cell r="D5378" t="str">
            <v>LUVA, PVC, SOLDÁVEL, DN 110 MM, INSTALADO EM RESERVAÇÃO PREDIAL DE ÁGUA - FORNECIMENTO E INSTALAÇÃO. AF_04/2024</v>
          </cell>
          <cell r="E5378" t="str">
            <v>UN</v>
          </cell>
          <cell r="F5378">
            <v>109.14</v>
          </cell>
        </row>
        <row r="5379">
          <cell r="A5379" t="str">
            <v>SINAPI 94661</v>
          </cell>
          <cell r="D5379" t="str">
            <v>LUVA, PVC, SOLDÁVEL, DN 40 MM, INSTALADO EM RESERVAÇÃO PREDIAL DE ÁGUA - FORNECIMENTO E INSTALAÇÃO. AF_04/2024</v>
          </cell>
          <cell r="E5379" t="str">
            <v>UN</v>
          </cell>
          <cell r="F5379">
            <v>10.16</v>
          </cell>
        </row>
        <row r="5380">
          <cell r="A5380" t="str">
            <v>SINAPI 94663</v>
          </cell>
          <cell r="D5380" t="str">
            <v>LUVA, PVC, SOLDÁVEL, DN 50 MM, INSTALADO EM RESERVAÇÃO PREDIAL DE ÁGUA - FORNECIMENTO E INSTALAÇÃO. AF_04/2024</v>
          </cell>
          <cell r="E5380" t="str">
            <v>UN</v>
          </cell>
          <cell r="F5380">
            <v>12.73</v>
          </cell>
        </row>
        <row r="5381">
          <cell r="A5381" t="str">
            <v>SINAPI 94665</v>
          </cell>
          <cell r="D5381" t="str">
            <v>LUVA, PVC, SOLDÁVEL, DN 60 MM, INSTALADO EM RESERVAÇÃO PREDIAL DE ÁGUA - FORNECIMENTO E INSTALAÇÃO. AF_04/2024</v>
          </cell>
          <cell r="E5381" t="str">
            <v>UN</v>
          </cell>
          <cell r="F5381">
            <v>25</v>
          </cell>
        </row>
        <row r="5382">
          <cell r="A5382" t="str">
            <v>SINAPI 94667</v>
          </cell>
          <cell r="D5382" t="str">
            <v>LUVA, PVC, SOLDÁVEL, DN 75 MM, INSTALADO EM RESERVAÇÃO PREDIAL DE ÁGUA - FORNECIMENTO E INSTALAÇÃO. AF_04/2024</v>
          </cell>
          <cell r="E5382" t="str">
            <v>UN</v>
          </cell>
          <cell r="F5382">
            <v>36.78</v>
          </cell>
        </row>
        <row r="5383">
          <cell r="A5383" t="str">
            <v>SINAPI 94669</v>
          </cell>
          <cell r="D5383" t="str">
            <v>LUVA, PVC, SOLDÁVEL, DN 85 MM, INSTALADO EM RESERVAÇÃO PREDIAL DE ÁGUA - FORNECIMENTO E INSTALAÇÃO. AF_04/2024</v>
          </cell>
          <cell r="E5383" t="str">
            <v>UN</v>
          </cell>
          <cell r="F5383">
            <v>66.52</v>
          </cell>
        </row>
        <row r="5384">
          <cell r="A5384" t="str">
            <v>SINAPI 105177</v>
          </cell>
          <cell r="D5384" t="str">
            <v>NIPLE DE REDUÇÃO, EM FERRO GALVANIZADO, CONEXÃO ROSQUEADA, DN 80 MM X 50 MM (3" X 2"), INSTALADO EM RESERVAÇÃO PREDIAL DE ÁGUA - FORNECIMENTO E INSTALAÇÃO. AF_04/2024</v>
          </cell>
          <cell r="E5384" t="str">
            <v>UN</v>
          </cell>
          <cell r="F5384">
            <v>140.91</v>
          </cell>
        </row>
        <row r="5385">
          <cell r="A5385" t="str">
            <v>SINAPI 105176</v>
          </cell>
          <cell r="D5385" t="str">
            <v>NIPLE DE REDUÇÃO, EM FERRO GALVANIZADO, CONEXÃO ROSQUEADA, DN 80 MM X 65 MM (3" X 2 1/2"), INSTALADO EM RESERVAÇÃO PREDIAL DE ÁGUA - FORNECIMENTO E INSTALAÇÃO. AF_04/2024</v>
          </cell>
          <cell r="E5385" t="str">
            <v>UN</v>
          </cell>
          <cell r="F5385">
            <v>158.33000000000001</v>
          </cell>
        </row>
        <row r="5386">
          <cell r="A5386" t="str">
            <v>SINAPI 94466</v>
          </cell>
          <cell r="D5386" t="str">
            <v>NIPLE, EM FERRO GALVANIZADO, CONEXÃO ROSQUEADA, DN 50 MM (2"), INSTALADO EM RESERVAÇÃO PREDIAL DE ÁGUA - FORNECIMENTO E INSTALAÇÃO. AF_04/2024</v>
          </cell>
          <cell r="E5386" t="str">
            <v>UN</v>
          </cell>
          <cell r="F5386">
            <v>52.59</v>
          </cell>
        </row>
        <row r="5387">
          <cell r="A5387" t="str">
            <v>SINAPI 94468</v>
          </cell>
          <cell r="D5387" t="str">
            <v>NIPLE, EM FERRO GALVANIZADO, CONEXÃO ROSQUEADA, DN 65 MM (2 1/2"), INSTALADO EM RESERVAÇÃO PREDIAL DE ÁGUA - FORNECIMENTO E INSTALAÇÃO. AF_04/2024</v>
          </cell>
          <cell r="E5387" t="str">
            <v>UN</v>
          </cell>
          <cell r="F5387">
            <v>74.23</v>
          </cell>
        </row>
        <row r="5388">
          <cell r="A5388" t="str">
            <v>SINAPI 94470</v>
          </cell>
          <cell r="D5388" t="str">
            <v>NIPLE, EM FERRO GALVANIZADO, CONEXÃO ROSQUEADA, DN 80 MM (3"), INSTALADO EM RESERVAÇÃO PREDIAL DE ÁGUA - FORNECIMENTO E INSTALAÇÃO. AF_04/2024</v>
          </cell>
          <cell r="E5388" t="str">
            <v>UN</v>
          </cell>
          <cell r="F5388">
            <v>111.61</v>
          </cell>
        </row>
        <row r="5389">
          <cell r="A5389" t="str">
            <v>SINAPI 105225</v>
          </cell>
          <cell r="D5389" t="str">
            <v>TE DE REDUÇÃO, CPVC, DN 28 X 22 MM, INSTALADO EM RESERVAÇÃO PREDIAL DE ÁGUA - FORNECIMENTO E INSTALAÇÃO. AF_04/2024</v>
          </cell>
          <cell r="E5389" t="str">
            <v>UN</v>
          </cell>
          <cell r="F5389">
            <v>18.11</v>
          </cell>
        </row>
        <row r="5390">
          <cell r="A5390" t="str">
            <v>SINAPI 105226</v>
          </cell>
          <cell r="D5390" t="str">
            <v>TE DE REDUÇÃO, CPVC, DN 35 X 28 MM, INSTALADO EM RESERVAÇÃO PREDIAL DE ÁGUA - FORNECIMENTO E INSTALAÇÃO. AF_04/2024</v>
          </cell>
          <cell r="E5390" t="str">
            <v>UN</v>
          </cell>
          <cell r="F5390">
            <v>42.07</v>
          </cell>
        </row>
        <row r="5391">
          <cell r="A5391" t="str">
            <v>SINAPI 105227</v>
          </cell>
          <cell r="D5391" t="str">
            <v>TE DE REDUÇÃO, CPVC, DN 42 X 35 MM, INSTALADO EM RESERVAÇÃO PREDIAL DE ÁGUA - FORNECIMENTO E INSTALAÇÃO. AF_04/2024</v>
          </cell>
          <cell r="E5391" t="str">
            <v>UN</v>
          </cell>
          <cell r="F5391">
            <v>60.16</v>
          </cell>
        </row>
        <row r="5392">
          <cell r="A5392" t="str">
            <v>SINAPI 105212</v>
          </cell>
          <cell r="D5392" t="str">
            <v>TE DE REDUÇÃO, EM FERRO GALVANIZADO, CONEXÃO ROSQUEADA, DN 80 MM X 50 MM (3" X 2"), INSTALADO EM RESERVAÇÃO PREDIAL DE ÁGUA - FORNECIMENTO E INSTALAÇÃO. AF_04/2024</v>
          </cell>
          <cell r="E5392" t="str">
            <v>UN</v>
          </cell>
          <cell r="F5392">
            <v>239.14</v>
          </cell>
        </row>
        <row r="5393">
          <cell r="A5393" t="str">
            <v>SINAPI 105211</v>
          </cell>
          <cell r="D5393" t="str">
            <v>TE DE REDUÇÃO, EM FERRO GALVANIZADO, CONEXÃO ROSQUEADA, DN 80 MM X 65 MM (3" X 2 1/2"), INSTALADO EM RESERVAÇÃO PREDIAL DE ÁGUA - FORNECIMENTO E INSTALAÇÃO. AF_04/2024</v>
          </cell>
          <cell r="E5393" t="str">
            <v>UN</v>
          </cell>
          <cell r="F5393">
            <v>241.12</v>
          </cell>
        </row>
        <row r="5394">
          <cell r="A5394" t="str">
            <v>SINAPI 105189</v>
          </cell>
          <cell r="D5394" t="str">
            <v>TE DE REDUÇÃO, PVC, SOLDÁVEL, 90 GRAUS, DN 50 MM X 25 MM, INSTALADO EM RESERVAÇÃO PREDIAL DE ÁGUA - FORNECIMENTO E INSTALAÇÃO. AF_04/2024</v>
          </cell>
          <cell r="E5394" t="str">
            <v>UN</v>
          </cell>
          <cell r="F5394">
            <v>22.52</v>
          </cell>
        </row>
        <row r="5395">
          <cell r="A5395" t="str">
            <v>SINAPI 105190</v>
          </cell>
          <cell r="D5395" t="str">
            <v>TE DE REDUÇÃO, PVC, SOLDÁVEL, 90 GRAUS, DN 50 MM X 32 MM, INSTALADO EM RESERVAÇÃO PREDIAL DE ÁGUA - FORNECIMENTO E INSTALAÇÃO. AF_04/2024</v>
          </cell>
          <cell r="E5395" t="str">
            <v>UN</v>
          </cell>
          <cell r="F5395">
            <v>28.03</v>
          </cell>
        </row>
        <row r="5396">
          <cell r="A5396" t="str">
            <v>SINAPI 94625</v>
          </cell>
          <cell r="D5396" t="str">
            <v>TE EM COBRE, DN 104 MM, SEM ANEL DE SOLDA, INSTALADO EM RESERVAÇÃO PREDIAL DE ÁGUA - FORNECIMENTO E INSTALAÇÃO. AF_04/2024</v>
          </cell>
          <cell r="E5396" t="str">
            <v>UN</v>
          </cell>
          <cell r="F5396">
            <v>1555.57</v>
          </cell>
        </row>
        <row r="5397">
          <cell r="A5397" t="str">
            <v>SINAPI 94622</v>
          </cell>
          <cell r="D5397" t="str">
            <v>TE EM COBRE, DN 54 MM, SEM ANEL DE SOLDA, INSTALADO EM RESERVAÇÃO PREDIAL DE ÁGUA - FORNECIMENTO E INSTALAÇÃO. AF_04/2024</v>
          </cell>
          <cell r="E5397" t="str">
            <v>UN</v>
          </cell>
          <cell r="F5397">
            <v>207.94</v>
          </cell>
        </row>
        <row r="5398">
          <cell r="A5398" t="str">
            <v>SINAPI 94623</v>
          </cell>
          <cell r="D5398" t="str">
            <v>TE EM COBRE, DN 66 MM, SEM ANEL DE SOLDA, INSTALADO EM RESERVAÇÃO PREDIAL DE ÁGUA - FORNECIMENTO E INSTALAÇÃO. AF_04/2024</v>
          </cell>
          <cell r="E5398" t="str">
            <v>UN</v>
          </cell>
          <cell r="F5398">
            <v>493.7</v>
          </cell>
        </row>
        <row r="5399">
          <cell r="A5399" t="str">
            <v>SINAPI 94624</v>
          </cell>
          <cell r="D5399" t="str">
            <v>TE EM COBRE, DN 79 MM, SEM ANEL DE SOLDA, INSTALADO EM RESERVAÇÃO PREDIAL DE ÁGUA - FORNECIMENTO E INSTALAÇÃO. AF_04/2024</v>
          </cell>
          <cell r="E5399" t="str">
            <v>UN</v>
          </cell>
          <cell r="F5399">
            <v>743.18</v>
          </cell>
        </row>
        <row r="5400">
          <cell r="A5400" t="str">
            <v>SINAPI 94763</v>
          </cell>
          <cell r="D5400" t="str">
            <v>TE, CPVC, SOLDÁVEL, DN 114 MM, INSTALADO EM RESERVAÇÃO PREDIAL DE ÁGUA - FORNECIMENTO E INSTALAÇÃO. AF_04/2024</v>
          </cell>
          <cell r="E5400" t="str">
            <v>UN</v>
          </cell>
          <cell r="F5400">
            <v>372.51</v>
          </cell>
        </row>
        <row r="5401">
          <cell r="A5401" t="str">
            <v>SINAPI 94756</v>
          </cell>
          <cell r="D5401" t="str">
            <v>TE, CPVC, SOLDÁVEL, DN 22 MM, INSTALADO EM RESERVAÇÃO PREDIAL DE ÁGUA - FORNECIMENTO E INSTALAÇÃO. AF_04/2024</v>
          </cell>
          <cell r="E5401" t="str">
            <v>UN</v>
          </cell>
          <cell r="F5401">
            <v>13.47</v>
          </cell>
        </row>
        <row r="5402">
          <cell r="A5402" t="str">
            <v>SINAPI 94757</v>
          </cell>
          <cell r="D5402" t="str">
            <v>TE, CPVC, SOLDÁVEL, DN 28 MM, INSTALADO EM RESERVAÇÃO PREDIAL DE ÁGUA - FORNECIMENTO E INSTALAÇÃO. AF_04/2024</v>
          </cell>
          <cell r="E5402" t="str">
            <v>UN</v>
          </cell>
          <cell r="F5402">
            <v>21.18</v>
          </cell>
        </row>
        <row r="5403">
          <cell r="A5403" t="str">
            <v>SINAPI 94758</v>
          </cell>
          <cell r="D5403" t="str">
            <v>TE, CPVC, SOLDÁVEL, DN 35 MM, INSTALADO EM RESERVAÇÃO PREDIAL DE ÁGUA - FORNECIMENTO E INSTALAÇÃO. AF_04/2024</v>
          </cell>
          <cell r="E5403" t="str">
            <v>UN</v>
          </cell>
          <cell r="F5403">
            <v>53.4</v>
          </cell>
        </row>
        <row r="5404">
          <cell r="A5404" t="str">
            <v>SINAPI 94759</v>
          </cell>
          <cell r="D5404" t="str">
            <v>TE, CPVC, SOLDÁVEL, DN 42 MM, INSTALADO EM RESERVAÇÃO PREDIAL DE ÁGUA - FORNECIMENTO E INSTALAÇÃO. AF_04/2024</v>
          </cell>
          <cell r="E5404" t="str">
            <v>UN</v>
          </cell>
          <cell r="F5404">
            <v>67.95</v>
          </cell>
        </row>
        <row r="5405">
          <cell r="A5405" t="str">
            <v>SINAPI 94760</v>
          </cell>
          <cell r="D5405" t="str">
            <v>TE, CPVC, SOLDÁVEL, DN 54 MM, INSTALADO EM RESERVAÇÃO PREDIAL DE ÁGUA - FORNECIMENTO E INSTALAÇÃO. AF_04/2024</v>
          </cell>
          <cell r="E5405" t="str">
            <v>UN</v>
          </cell>
          <cell r="F5405">
            <v>108.08</v>
          </cell>
        </row>
        <row r="5406">
          <cell r="A5406" t="str">
            <v>SINAPI 94761</v>
          </cell>
          <cell r="D5406" t="str">
            <v>TE, CPVC, SOLDÁVEL, DN 73 MM, INSTALADO EM RESERVAÇÃO PREDIAL DE ÁGUA - FORNECIMENTO E INSTALAÇÃO. AF_04/2024</v>
          </cell>
          <cell r="E5406" t="str">
            <v>UN</v>
          </cell>
          <cell r="F5406">
            <v>233.13</v>
          </cell>
        </row>
        <row r="5407">
          <cell r="A5407" t="str">
            <v>SINAPI 94762</v>
          </cell>
          <cell r="D5407" t="str">
            <v>TE, CPVC, SOLDÁVEL, DN 89 MM, INSTALADO EM RESERVAÇÃO PREDIAL DE ÁGUA - FORNECIMENTO E INSTALAÇÃO. AF_04/2024</v>
          </cell>
          <cell r="E5407" t="str">
            <v>UN</v>
          </cell>
          <cell r="F5407">
            <v>283.14999999999998</v>
          </cell>
        </row>
        <row r="5408">
          <cell r="A5408" t="str">
            <v>SINAPI 94462</v>
          </cell>
          <cell r="D5408" t="str">
            <v>TUBO DE AÇO GALVANIZADO COM COSTURA, CLASSE MÉDIA, DN 50 MM (2"), CONEXÃO ROSQUEADA, INSTALADO EM RESERVAÇÃO PREDIAL DE ÁGUA - FORNECIMENTO E INSTALAÇÃO. AF_04/2024</v>
          </cell>
          <cell r="E5408" t="str">
            <v>M</v>
          </cell>
          <cell r="F5408">
            <v>115.5</v>
          </cell>
        </row>
        <row r="5409">
          <cell r="A5409" t="str">
            <v>SINAPI 94463</v>
          </cell>
          <cell r="D5409" t="str">
            <v>TUBO DE AÇO GALVANIZADO COM COSTURA, CLASSE MÉDIA, DN 65 MM (2 1/2"), CONEXÃO ROSQUEADA, INSTALADO EM RESERVAÇÃO PREDIAL DE ÁGUA - FORNECIMENTO E INSTALAÇÃO. AF_04/2024</v>
          </cell>
          <cell r="E5409" t="str">
            <v>M</v>
          </cell>
          <cell r="F5409">
            <v>141.86000000000001</v>
          </cell>
        </row>
        <row r="5410">
          <cell r="A5410" t="str">
            <v>SINAPI 94464</v>
          </cell>
          <cell r="D5410" t="str">
            <v>TUBO DE AÇO GALVANIZADO COM COSTURA, CLASSE MÉDIA, DN 80 MM (3"), CONEXÃO ROSQUEADA, INSTALADO EM RESERVAÇÃO PREDIAL DE ÁGUA - FORNECIMENTO E INSTALAÇÃO. AF_04/2024</v>
          </cell>
          <cell r="E5410" t="str">
            <v>M</v>
          </cell>
          <cell r="F5410">
            <v>186.98</v>
          </cell>
        </row>
        <row r="5411">
          <cell r="A5411" t="str">
            <v>SINAPI 94605</v>
          </cell>
          <cell r="D5411" t="str">
            <v>TUBO EM COBRE RÍGIDO, DN 104 MM, CLASSE E, SEM ISOLAMENTO, INSTALADO EM RESERVAÇÃO PREDIAL DE ÁGUA - FORNECIMENTO E INSTALAÇÃO. AF_04/2024</v>
          </cell>
          <cell r="E5411" t="str">
            <v>M</v>
          </cell>
          <cell r="F5411">
            <v>660.7</v>
          </cell>
        </row>
        <row r="5412">
          <cell r="A5412" t="str">
            <v>SINAPI 94602</v>
          </cell>
          <cell r="D5412" t="str">
            <v>TUBO EM COBRE RÍGIDO, DN 54 MM, CLASSE E, SEM ISOLAMENTO, INSTALADO EM RESERVAÇÃO PREDIAL DE ÁGUA - FORNECIMENTO E INSTALAÇÃO. AF_04/2024</v>
          </cell>
          <cell r="E5412" t="str">
            <v>M</v>
          </cell>
          <cell r="F5412">
            <v>233.85</v>
          </cell>
        </row>
        <row r="5413">
          <cell r="A5413" t="str">
            <v>SINAPI 94603</v>
          </cell>
          <cell r="D5413" t="str">
            <v>TUBO EM COBRE RÍGIDO, DN 66 MM, CLASSE E, SEM ISOLAMENTO, INSTALADO EM RESERVAÇÃO PREDIAL DE ÁGUA - FORNECIMENTO E INSTALAÇÃO. AF_04/2024</v>
          </cell>
          <cell r="E5413" t="str">
            <v>M</v>
          </cell>
          <cell r="F5413">
            <v>319.70999999999998</v>
          </cell>
        </row>
        <row r="5414">
          <cell r="A5414" t="str">
            <v>SINAPI 94604</v>
          </cell>
          <cell r="D5414" t="str">
            <v>TUBO EM COBRE RÍGIDO, DN 79 MM, CLASSE E, SEM ISOLAMENTO, INSTALADO EM RESERVAÇÃO PREDIAL DE ÁGUA - FORNECIMENTO E INSTALAÇÃO. AF_04/2024</v>
          </cell>
          <cell r="E5414" t="str">
            <v>M</v>
          </cell>
          <cell r="F5414">
            <v>455.79</v>
          </cell>
        </row>
        <row r="5415">
          <cell r="A5415" t="str">
            <v>SINAPI 94723</v>
          </cell>
          <cell r="D5415" t="str">
            <v>TUBO, CPVC, SOLDÁVEL, DN 114 MM, INSTALADO EM RESERVAÇÃO PREDIAL DE ÁGUA - FORNECIMENTO E INSTALAÇÃO. AF_04/2024</v>
          </cell>
          <cell r="E5415" t="str">
            <v>M</v>
          </cell>
          <cell r="F5415">
            <v>475.66</v>
          </cell>
        </row>
        <row r="5416">
          <cell r="A5416" t="str">
            <v>SINAPI 94716</v>
          </cell>
          <cell r="D5416" t="str">
            <v>TUBO, CPVC, SOLDÁVEL, DN 22 MM, INSTALADO EM RESERVAÇÃO PREDIAL DE ÁGUA - FORNECIMENTO E INSTALAÇÃO. AF_04/2024</v>
          </cell>
          <cell r="E5416" t="str">
            <v>M</v>
          </cell>
          <cell r="F5416">
            <v>23.32</v>
          </cell>
        </row>
        <row r="5417">
          <cell r="A5417" t="str">
            <v>SINAPI 94717</v>
          </cell>
          <cell r="D5417" t="str">
            <v>TUBO, CPVC, SOLDÁVEL, DN 28 MM, INSTALADO EM RESERVAÇÃO PREDIAL DE ÁGUA - FORNECIMENTO E INSTALAÇÃO. AF_04/2024</v>
          </cell>
          <cell r="E5417" t="str">
            <v>M</v>
          </cell>
          <cell r="F5417">
            <v>39.15</v>
          </cell>
        </row>
        <row r="5418">
          <cell r="A5418" t="str">
            <v>SINAPI 94718</v>
          </cell>
          <cell r="D5418" t="str">
            <v>TUBO, CPVC, SOLDÁVEL, DN 35 MM, INSTALADO EM RESERVAÇÃO PREDIAL DE ÁGUA - FORNECIMENTO E INSTALAÇÃO. AF_04/2024</v>
          </cell>
          <cell r="E5418" t="str">
            <v>M</v>
          </cell>
          <cell r="F5418">
            <v>51.13</v>
          </cell>
        </row>
        <row r="5419">
          <cell r="A5419" t="str">
            <v>SINAPI 94719</v>
          </cell>
          <cell r="D5419" t="str">
            <v>TUBO, CPVC, SOLDÁVEL, DN 42 MM, INSTALADO EM RESERVAÇÃO PREDIAL DE ÁGUA - FORNECIMENTO E INSTALAÇÃO. AF_04/2024</v>
          </cell>
          <cell r="E5419" t="str">
            <v>M</v>
          </cell>
          <cell r="F5419">
            <v>68.23</v>
          </cell>
        </row>
        <row r="5420">
          <cell r="A5420" t="str">
            <v>SINAPI 94720</v>
          </cell>
          <cell r="D5420" t="str">
            <v>TUBO, CPVC, SOLDÁVEL, DN 54 MM, INSTALADO EM RESERVAÇÃO PREDIAL DE ÁGUA - FORNECIMENTO E INSTALAÇÃO. AF_04/2024</v>
          </cell>
          <cell r="E5420" t="str">
            <v>M</v>
          </cell>
          <cell r="F5420">
            <v>99.93</v>
          </cell>
        </row>
        <row r="5421">
          <cell r="A5421" t="str">
            <v>SINAPI 94721</v>
          </cell>
          <cell r="D5421" t="str">
            <v>TUBO, CPVC, SOLDÁVEL, DN 73 MM, INSTALADO EM RESERVAÇÃO PREDIAL DE ÁGUA - FORNECIMENTO E INSTALAÇÃO. AF_04/2024</v>
          </cell>
          <cell r="E5421" t="str">
            <v>M</v>
          </cell>
          <cell r="F5421">
            <v>161.94999999999999</v>
          </cell>
        </row>
        <row r="5422">
          <cell r="A5422" t="str">
            <v>SINAPI 94722</v>
          </cell>
          <cell r="D5422" t="str">
            <v>TUBO, CPVC, SOLDÁVEL, DN 89 MM, INSTALADO EM RESERVAÇÃO PREDIAL DE ÁGUA - FORNECIMENTO E INSTALAÇÃO. AF_04/2024</v>
          </cell>
          <cell r="E5422" t="str">
            <v>M</v>
          </cell>
          <cell r="F5422">
            <v>252.62</v>
          </cell>
        </row>
        <row r="5423">
          <cell r="A5423" t="str">
            <v>SINAPI 96726</v>
          </cell>
          <cell r="D5423" t="str">
            <v>TUBO, PPR, DN 110 MM, CLASSE PN 12, INSTALADO EM RESERVAÇÃO PREDIAL DE ÁGUA - FORNECIMENTO E INSTALAÇÃO. AF_04/2024</v>
          </cell>
          <cell r="E5423" t="str">
            <v>M</v>
          </cell>
          <cell r="F5423">
            <v>181.23</v>
          </cell>
        </row>
        <row r="5424">
          <cell r="A5424" t="str">
            <v>SINAPI 96735</v>
          </cell>
          <cell r="D5424" t="str">
            <v>TUBO, PPR, DN 110 MM, CLASSE PN 25, INSTALADO EM RESERVAÇÃO PREDIAL DE ÁGUA - FORNECIMENTO E INSTALAÇÃO. AF_04/2024</v>
          </cell>
          <cell r="E5424" t="str">
            <v>M</v>
          </cell>
          <cell r="F5424">
            <v>344.8</v>
          </cell>
        </row>
        <row r="5425">
          <cell r="A5425" t="str">
            <v>SINAPI 96718</v>
          </cell>
          <cell r="D5425" t="str">
            <v>TUBO, PPR, DN 20 MM, CLASSE PN 20, INSTALADO EM RESERVAÇÃO PREDIAL DE ÁGUA - FORNECIMENTO E INSTALAÇÃO. AF_04/2024</v>
          </cell>
          <cell r="E5425" t="str">
            <v>M</v>
          </cell>
          <cell r="F5425">
            <v>16.010000000000002</v>
          </cell>
        </row>
        <row r="5426">
          <cell r="A5426" t="str">
            <v>SINAPI 96727</v>
          </cell>
          <cell r="D5426" t="str">
            <v>TUBO, PPR, DN 20 MM, CLASSE PN 25, INSTALADO EM RESERVAÇÃO PREDIAL DE ÁGUA - FORNECIMENTO E INSTALAÇÃO. AF_04/2024</v>
          </cell>
          <cell r="E5426" t="str">
            <v>M</v>
          </cell>
          <cell r="F5426">
            <v>18.170000000000002</v>
          </cell>
        </row>
        <row r="5427">
          <cell r="A5427" t="str">
            <v>SINAPI 96719</v>
          </cell>
          <cell r="D5427" t="str">
            <v>TUBO, PPR, DN 25 MM, CLASSE PN 20, INSTALADO EM RESERVAÇÃO PREDIAL DE ÁGUA - FORNECIMENTO E INSTALAÇÃO. AF_04/2024</v>
          </cell>
          <cell r="E5427" t="str">
            <v>M</v>
          </cell>
          <cell r="F5427">
            <v>20.58</v>
          </cell>
        </row>
        <row r="5428">
          <cell r="A5428" t="str">
            <v>SINAPI 96728</v>
          </cell>
          <cell r="D5428" t="str">
            <v>TUBO, PPR, DN 25 MM, CLASSE PN 25, INSTALADO EM RESERVAÇÃO PREDIAL DE ÁGUA - FORNECIMENTO E INSTALAÇÃO. AF_04/2024</v>
          </cell>
          <cell r="E5428" t="str">
            <v>M</v>
          </cell>
          <cell r="F5428">
            <v>23.6</v>
          </cell>
        </row>
        <row r="5429">
          <cell r="A5429" t="str">
            <v>SINAPI 96720</v>
          </cell>
          <cell r="D5429" t="str">
            <v>TUBO, PPR, DN 32 MM, CLASSE PN 12, INSTALADO EM RESERVAÇÃO PREDIAL DE ÁGUA - FORNECIMENTO E INSTALAÇÃO. AF_04/2024</v>
          </cell>
          <cell r="E5429" t="str">
            <v>M</v>
          </cell>
          <cell r="F5429">
            <v>18.510000000000002</v>
          </cell>
        </row>
        <row r="5430">
          <cell r="A5430" t="str">
            <v>SINAPI 96729</v>
          </cell>
          <cell r="D5430" t="str">
            <v>TUBO, PPR, DN 32 MM, CLASSE PN 25, INSTALADO EM RESERVAÇÃO PREDIAL DE ÁGUA - FORNECIMENTO E INSTALAÇÃO. AF_04/2024</v>
          </cell>
          <cell r="E5430" t="str">
            <v>M</v>
          </cell>
          <cell r="F5430">
            <v>30.51</v>
          </cell>
        </row>
        <row r="5431">
          <cell r="A5431" t="str">
            <v>SINAPI 96721</v>
          </cell>
          <cell r="D5431" t="str">
            <v>TUBO, PPR, DN 40 MM, CLASSE PN 12, INSTALADO EM RESERVAÇÃO PREDIAL DE ÁGUA - FORNECIMENTO E INSTALAÇÃO. AF_04/2024</v>
          </cell>
          <cell r="E5431" t="str">
            <v>M</v>
          </cell>
          <cell r="F5431">
            <v>24.14</v>
          </cell>
        </row>
        <row r="5432">
          <cell r="A5432" t="str">
            <v>SINAPI 96730</v>
          </cell>
          <cell r="D5432" t="str">
            <v>TUBO, PPR, DN 40 MM, CLASSE PN 25, INSTALADO EM RESERVAÇÃO PREDIAL DE ÁGUA - FORNECIMENTO E INSTALAÇÃO. AF_04/2024</v>
          </cell>
          <cell r="E5432" t="str">
            <v>M</v>
          </cell>
          <cell r="F5432">
            <v>42.36</v>
          </cell>
        </row>
        <row r="5433">
          <cell r="A5433" t="str">
            <v>SINAPI 96722</v>
          </cell>
          <cell r="D5433" t="str">
            <v>TUBO, PPR, DN 50 MM, CLASSE PN 12, INSTALADO EM RESERVAÇÃO PREDIAL DE ÁGUA - FORNECIMENTO E INSTALAÇÃO. AF_04/2024</v>
          </cell>
          <cell r="E5433" t="str">
            <v>M</v>
          </cell>
          <cell r="F5433">
            <v>37.270000000000003</v>
          </cell>
        </row>
        <row r="5434">
          <cell r="A5434" t="str">
            <v>SINAPI 96731</v>
          </cell>
          <cell r="D5434" t="str">
            <v>TUBO, PPR, DN 50 MM, CLASSE PN 25, INSTALADO EM RESERVAÇÃO PREDIAL DE ÁGUA - FORNECIMENTO E INSTALAÇÃO. AF_04/2024</v>
          </cell>
          <cell r="E5434" t="str">
            <v>M</v>
          </cell>
          <cell r="F5434">
            <v>64.290000000000006</v>
          </cell>
        </row>
        <row r="5435">
          <cell r="A5435" t="str">
            <v>SINAPI 96723</v>
          </cell>
          <cell r="D5435" t="str">
            <v>TUBO, PPR, DN 63 MM, CLASSE PN 12, INSTALADO EM RESERVAÇÃO PREDIAL DE ÁGUA - FORNECIMENTO E INSTALAÇÃO. AF_04/2024</v>
          </cell>
          <cell r="E5435" t="str">
            <v>M</v>
          </cell>
          <cell r="F5435">
            <v>58.06</v>
          </cell>
        </row>
        <row r="5436">
          <cell r="A5436" t="str">
            <v>SINAPI 96732</v>
          </cell>
          <cell r="D5436" t="str">
            <v>TUBO, PPR, DN 63 MM, CLASSE PN 25, INSTALADO EM RESERVAÇÃO PREDIAL DE ÁGUA - FORNECIMENTO E INSTALAÇÃO. AF_04/2024</v>
          </cell>
          <cell r="E5436" t="str">
            <v>M</v>
          </cell>
          <cell r="F5436">
            <v>108.72</v>
          </cell>
        </row>
        <row r="5437">
          <cell r="A5437" t="str">
            <v>SINAPI 96724</v>
          </cell>
          <cell r="D5437" t="str">
            <v>TUBO, PPR, DN 75 MM, CLASSE PN 12, INSTALADO EM RESERVAÇÃO PREDIAL DE ÁGUA - FORNECIMENTO E INSTALAÇÃO. AF_04/2024</v>
          </cell>
          <cell r="E5437" t="str">
            <v>M</v>
          </cell>
          <cell r="F5437">
            <v>74.540000000000006</v>
          </cell>
        </row>
        <row r="5438">
          <cell r="A5438" t="str">
            <v>SINAPI 96733</v>
          </cell>
          <cell r="D5438" t="str">
            <v>TUBO, PPR, DN 75 MM, CLASSE PN 25, INSTALADO EM RESERVAÇÃO PREDIAL DE ÁGUA - FORNECIMENTO E INSTALAÇÃO. AF_04/2024</v>
          </cell>
          <cell r="E5438" t="str">
            <v>M</v>
          </cell>
          <cell r="F5438">
            <v>148.26</v>
          </cell>
        </row>
        <row r="5439">
          <cell r="A5439" t="str">
            <v>SINAPI 96725</v>
          </cell>
          <cell r="D5439" t="str">
            <v>TUBO, PPR, DN 90 MM, CLASSE PN 12, INSTALADO EM RESERVAÇÃO PREDIAL DE ÁGUA - FORNECIMENTO E INSTALAÇÃO. AF_04/2024</v>
          </cell>
          <cell r="E5439" t="str">
            <v>M</v>
          </cell>
          <cell r="F5439">
            <v>122.5</v>
          </cell>
        </row>
        <row r="5440">
          <cell r="A5440" t="str">
            <v>SINAPI 96734</v>
          </cell>
          <cell r="D5440" t="str">
            <v>TUBO, PPR, DN 90 MM, CLASSE PN 25, INSTALADO EM RESERVAÇÃO PREDIAL DE ÁGUA - FORNECIMENTO E INSTALAÇÃO. AF_04/2024</v>
          </cell>
          <cell r="E5440" t="str">
            <v>M</v>
          </cell>
          <cell r="F5440">
            <v>247.94</v>
          </cell>
        </row>
        <row r="5441">
          <cell r="A5441" t="str">
            <v>SINAPI 94655</v>
          </cell>
          <cell r="D5441" t="str">
            <v>TUBO, PVC, SOLDÁVEL, DE 110MM, INSTALADO EM RESERVAÇÃO PREDIAL DE ÁGUA - FORNECIMENTO E INSTALAÇÃO. AF_04/2024</v>
          </cell>
          <cell r="E5441" t="str">
            <v>M</v>
          </cell>
          <cell r="F5441">
            <v>125.82</v>
          </cell>
        </row>
        <row r="5442">
          <cell r="A5442" t="str">
            <v>SINAPI 94648</v>
          </cell>
          <cell r="D5442" t="str">
            <v>TUBO, PVC, SOLDÁVEL, DE 25MM, INSTALADO EM RESERVAÇÃO PREDIAL DE ÁGUA - FORNECIMENTO E INSTALAÇÃO. AF_04/2024</v>
          </cell>
          <cell r="E5442" t="str">
            <v>M</v>
          </cell>
          <cell r="F5442">
            <v>7.07</v>
          </cell>
        </row>
        <row r="5443">
          <cell r="A5443" t="str">
            <v>SINAPI 94649</v>
          </cell>
          <cell r="D5443" t="str">
            <v>TUBO, PVC, SOLDÁVEL, DE 32MM, INSTALADO EM RESERVAÇÃO PREDIAL DE ÁGUA - FORNECIMENTO E INSTALAÇÃO. AF_04/2024</v>
          </cell>
          <cell r="E5443" t="str">
            <v>M</v>
          </cell>
          <cell r="F5443">
            <v>13.16</v>
          </cell>
        </row>
        <row r="5444">
          <cell r="A5444" t="str">
            <v>SINAPI 94650</v>
          </cell>
          <cell r="D5444" t="str">
            <v>TUBO, PVC, SOLDÁVEL, DE 40MM, INSTALADO EM RESERVAÇÃO PREDIAL DE ÁGUA - FORNECIMENTO E INSTALAÇÃO. AF_04/2024</v>
          </cell>
          <cell r="E5444" t="str">
            <v>M</v>
          </cell>
          <cell r="F5444">
            <v>19.920000000000002</v>
          </cell>
        </row>
        <row r="5445">
          <cell r="A5445" t="str">
            <v>SINAPI 94651</v>
          </cell>
          <cell r="D5445" t="str">
            <v>TUBO, PVC, SOLDÁVEL, DE 50MM, INSTALADO EM RESERVAÇÃO PREDIAL DE ÁGUA - FORNECIMENTO E INSTALAÇÃO. AF_04/2024</v>
          </cell>
          <cell r="E5445" t="str">
            <v>M</v>
          </cell>
          <cell r="F5445">
            <v>23.15</v>
          </cell>
        </row>
        <row r="5446">
          <cell r="A5446" t="str">
            <v>SINAPI 94652</v>
          </cell>
          <cell r="D5446" t="str">
            <v>TUBO, PVC, SOLDÁVEL, DE 60MM, INSTALADO EM RESERVAÇÃO PREDIAL DE ÁGUA - FORNECIMENTO E INSTALAÇÃO. AF_04/2024</v>
          </cell>
          <cell r="E5446" t="str">
            <v>M</v>
          </cell>
          <cell r="F5446">
            <v>36.270000000000003</v>
          </cell>
        </row>
        <row r="5447">
          <cell r="A5447" t="str">
            <v>SINAPI 94653</v>
          </cell>
          <cell r="D5447" t="str">
            <v>TUBO, PVC, SOLDÁVEL, DE 75MM, INSTALADO EM RESERVAÇÃO PREDIAL DE ÁGUA - FORNECIMENTO E INSTALAÇÃO. AF_04/2024</v>
          </cell>
          <cell r="E5447" t="str">
            <v>M</v>
          </cell>
          <cell r="F5447">
            <v>58.62</v>
          </cell>
        </row>
        <row r="5448">
          <cell r="A5448" t="str">
            <v>SINAPI 94654</v>
          </cell>
          <cell r="D5448" t="str">
            <v>TUBO, PVC, SOLDÁVEL, DE 85MM, INSTALADO EM RESERVAÇÃO PREDIAL DE ÁGUA - FORNECIMENTO E INSTALAÇÃO. AF_04/2024</v>
          </cell>
          <cell r="E5448" t="str">
            <v>M</v>
          </cell>
          <cell r="F5448">
            <v>79.900000000000006</v>
          </cell>
        </row>
        <row r="5449">
          <cell r="A5449" t="str">
            <v>SINAPI 94689</v>
          </cell>
          <cell r="D5449" t="str">
            <v>TÊ COM BUCHA DE LATÃO NA BOLSA CENTRAL, PVC, SOLDÁVEL, DN 25 MM X 3/4", INSTALADO EM RESERVAÇÃO PREDIAL DE ÁGUA - FORNECIMENTO E INSTALAÇÃO. AF_04/2024</v>
          </cell>
          <cell r="E5449" t="str">
            <v>UN</v>
          </cell>
          <cell r="F5449">
            <v>9.86</v>
          </cell>
        </row>
        <row r="5450">
          <cell r="A5450" t="str">
            <v>SINAPI 94702</v>
          </cell>
          <cell r="D5450" t="str">
            <v>TÊ DE REDUÇÃO, PVC, SOLDÁVEL, DN 110 MM X 60 MM, INSTALADO EM RESERVAÇÃO PREDIAL DE ÁGUA - FORNECIMENTO E INSTALAÇÃO. AF_04/2024</v>
          </cell>
          <cell r="E5450" t="str">
            <v>UN</v>
          </cell>
          <cell r="F5450">
            <v>194.07</v>
          </cell>
        </row>
        <row r="5451">
          <cell r="A5451" t="str">
            <v>SINAPI 94691</v>
          </cell>
          <cell r="D5451" t="str">
            <v>TÊ DE REDUÇÃO, PVC, SOLDÁVEL, DN 32 MM X 25 MM, INSTALADO EM RESERVAÇÃO PREDIAL DE ÁGUA - FORNECIMENTO E INSTALAÇÃO. AF_04/2024</v>
          </cell>
          <cell r="E5451" t="str">
            <v>UN</v>
          </cell>
          <cell r="F5451">
            <v>14.16</v>
          </cell>
        </row>
        <row r="5452">
          <cell r="A5452" t="str">
            <v>SINAPI 94693</v>
          </cell>
          <cell r="D5452" t="str">
            <v>TÊ DE REDUÇÃO, PVC, SOLDÁVEL, DN 40 MM X 32 MM, INSTALADO EM RESERVAÇÃO PREDIAL DE ÁGUA - FORNECIMENTO E INSTALAÇÃO. AF_04/2024</v>
          </cell>
          <cell r="E5452" t="str">
            <v>UN</v>
          </cell>
          <cell r="F5452">
            <v>18.54</v>
          </cell>
        </row>
        <row r="5453">
          <cell r="A5453" t="str">
            <v>SINAPI 94695</v>
          </cell>
          <cell r="D5453" t="str">
            <v>TÊ DE REDUÇÃO, PVC, SOLDÁVEL, DN 50 MM X 40 MM, INSTALADO EM RESERVAÇÃO PREDIAL DE ÁGUA - FORNECIMENTO E INSTALAÇÃO. AF_04/2024</v>
          </cell>
          <cell r="E5453" t="str">
            <v>UN</v>
          </cell>
          <cell r="F5453">
            <v>32.32</v>
          </cell>
        </row>
        <row r="5454">
          <cell r="A5454" t="str">
            <v>SINAPI 94698</v>
          </cell>
          <cell r="D5454" t="str">
            <v>TÊ DE REDUÇÃO, PVC, SOLDÁVEL, DN 75 MM X 50 MM, INSTALADO EM RESERVAÇÃO PREDIAL DE ÁGUA - FORNECIMENTO E INSTALAÇÃO. AF_04/2024</v>
          </cell>
          <cell r="E5454" t="str">
            <v>UN</v>
          </cell>
          <cell r="F5454">
            <v>69.33</v>
          </cell>
        </row>
        <row r="5455">
          <cell r="A5455" t="str">
            <v>SINAPI 94700</v>
          </cell>
          <cell r="D5455" t="str">
            <v>TÊ DE REDUÇÃO, PVC, SOLDÁVEL, DN 85 MM X 60 MM, INSTALADO EM RESERVAÇÃO PREDIAL DE ÁGUA - FORNECIMENTO E INSTALAÇÃO. AF_04/2024</v>
          </cell>
          <cell r="E5455" t="str">
            <v>UN</v>
          </cell>
          <cell r="F5455">
            <v>134.83000000000001</v>
          </cell>
        </row>
        <row r="5456">
          <cell r="A5456" t="str">
            <v>SINAPI 94477</v>
          </cell>
          <cell r="D5456" t="str">
            <v>TÊ, EM FERRO GALVANIZADO, CONEXÃO ROSQUEADA, DN 50 MM (2"), INSTALADO EM RESERVAÇÃO PREDIAL DE ÁGUA - FORNECIMENTO E INSTALAÇÃO. AF_04/2024</v>
          </cell>
          <cell r="E5456" t="str">
            <v>UN</v>
          </cell>
          <cell r="F5456">
            <v>100.91</v>
          </cell>
        </row>
        <row r="5457">
          <cell r="A5457" t="str">
            <v>SINAPI 94478</v>
          </cell>
          <cell r="D5457" t="str">
            <v>TÊ, EM FERRO GALVANIZADO, CONEXÃO ROSQUEADA, DN 65 MM (2 1/2"), INSTALADO EM RESERVAÇÃO PREDIAL DE ÁGUA - FORNECIMENTO E INSTALAÇÃO. AF_04/2024</v>
          </cell>
          <cell r="E5457" t="str">
            <v>UN</v>
          </cell>
          <cell r="F5457">
            <v>166.42</v>
          </cell>
        </row>
        <row r="5458">
          <cell r="A5458" t="str">
            <v>SINAPI 94479</v>
          </cell>
          <cell r="D5458" t="str">
            <v>TÊ, EM FERRO GALVANIZADO, CONEXÃO ROSQUEADA, DN 80 MM (3"), INSTALADO EM RESERVAÇÃO PREDIAL DE ÁGUA - FORNECIMENTO E INSTALAÇÃO. AF_04/2024</v>
          </cell>
          <cell r="E5458" t="str">
            <v>UN</v>
          </cell>
          <cell r="F5458">
            <v>216.43</v>
          </cell>
        </row>
        <row r="5459">
          <cell r="A5459" t="str">
            <v>SINAPI 96764</v>
          </cell>
          <cell r="D5459" t="str">
            <v>TÊ, PPR, DN 110 MM, INSTALADO EM RESERVAÇÃO PREDIAL DE ÁGUA - FORNECIMENTO E INSTALAÇÃO. AF_04/2024</v>
          </cell>
          <cell r="E5459" t="str">
            <v>UN</v>
          </cell>
          <cell r="F5459">
            <v>338.66</v>
          </cell>
        </row>
        <row r="5460">
          <cell r="A5460" t="str">
            <v>SINAPI 105164</v>
          </cell>
          <cell r="D5460" t="str">
            <v>TÊ, PPR, DN 20 MM, INSTALADO EM RESERVAÇÃO PREDIAL DE ÁGUA - FORNECIMENTO E INSTALAÇÃO. AF_04/2024</v>
          </cell>
          <cell r="E5460" t="str">
            <v>UN</v>
          </cell>
          <cell r="F5460">
            <v>11.35</v>
          </cell>
        </row>
        <row r="5461">
          <cell r="A5461" t="str">
            <v>SINAPI 105165</v>
          </cell>
          <cell r="D5461" t="str">
            <v>TÊ, PPR, DN 25 MM, INSTALADO EM RESERVAÇÃO PREDIAL DE ÁGUA - FORNECIMENTO E INSTALAÇÃO. AF_04/2024</v>
          </cell>
          <cell r="E5461" t="str">
            <v>UN</v>
          </cell>
          <cell r="F5461">
            <v>11.49</v>
          </cell>
        </row>
        <row r="5462">
          <cell r="A5462" t="str">
            <v>SINAPI 96758</v>
          </cell>
          <cell r="D5462" t="str">
            <v>TÊ, PPR, DN 32 MM, INSTALADO EM RESERVAÇÃO PREDIAL DE ÁGUA - FORNECIMENTO E INSTALAÇÃO. AF_04/2024</v>
          </cell>
          <cell r="E5462" t="str">
            <v>UN</v>
          </cell>
          <cell r="F5462">
            <v>17.96</v>
          </cell>
        </row>
        <row r="5463">
          <cell r="A5463" t="str">
            <v>SINAPI 96759</v>
          </cell>
          <cell r="D5463" t="str">
            <v>TÊ, PPR, DN 40 MM, INSTALADO EM RESERVAÇÃO PREDIAL DE ÁGUA - FORNECIMENTO E INSTALAÇÃO. AF_04/2024</v>
          </cell>
          <cell r="E5463" t="str">
            <v>UN</v>
          </cell>
          <cell r="F5463">
            <v>26.94</v>
          </cell>
        </row>
        <row r="5464">
          <cell r="A5464" t="str">
            <v>SINAPI 96760</v>
          </cell>
          <cell r="D5464" t="str">
            <v>TÊ, PPR, DN 50 MM, INSTALADO EM RESERVAÇÃO PREDIAL DE ÁGUA - FORNECIMENTO E INSTALAÇÃO. AF_04/2024</v>
          </cell>
          <cell r="E5464" t="str">
            <v>UN</v>
          </cell>
          <cell r="F5464">
            <v>44.47</v>
          </cell>
        </row>
        <row r="5465">
          <cell r="A5465" t="str">
            <v>SINAPI 96761</v>
          </cell>
          <cell r="D5465" t="str">
            <v>TÊ, PPR, DN 63 MM, INSTALADO EM RESERVAÇÃO PREDIAL DE ÁGUA - FORNECIMENTO E INSTALAÇÃO. AF_04/2024</v>
          </cell>
          <cell r="E5465" t="str">
            <v>UN</v>
          </cell>
          <cell r="F5465">
            <v>66.61</v>
          </cell>
        </row>
        <row r="5466">
          <cell r="A5466" t="str">
            <v>SINAPI 96762</v>
          </cell>
          <cell r="D5466" t="str">
            <v>TÊ, PPR, DN 75 MM, INSTALADO EM RESERVAÇÃO PREDIAL DE ÁGUA - FORNECIMENTO E INSTALAÇÃO. AF_04/2024</v>
          </cell>
          <cell r="E5466" t="str">
            <v>UN</v>
          </cell>
          <cell r="F5466">
            <v>126.89</v>
          </cell>
        </row>
        <row r="5467">
          <cell r="A5467" t="str">
            <v>SINAPI 96763</v>
          </cell>
          <cell r="D5467" t="str">
            <v>TÊ, PPR, DN 90 MM, INSTALADO EM RESERVAÇÃO PREDIAL DE ÁGUA - FORNECIMENTO E INSTALAÇÃO. AF_04/2024</v>
          </cell>
          <cell r="E5467" t="str">
            <v>UN</v>
          </cell>
          <cell r="F5467">
            <v>169.99</v>
          </cell>
        </row>
        <row r="5468">
          <cell r="A5468" t="str">
            <v>SINAPI 94701</v>
          </cell>
          <cell r="D5468" t="str">
            <v>TÊ, PVC, SOLDÁVEL, DN 110 MM INSTALADO EM RESERVAÇÃO PREDIAL DE ÁGUA - FORNECIMENTO E INSTALAÇÃO. AF_04/2024</v>
          </cell>
          <cell r="E5468" t="str">
            <v>UN</v>
          </cell>
          <cell r="F5468">
            <v>232.8</v>
          </cell>
        </row>
        <row r="5469">
          <cell r="A5469" t="str">
            <v>SINAPI 94688</v>
          </cell>
          <cell r="D5469" t="str">
            <v>TÊ, PVC, SOLDÁVEL, DN 25 MM INSTALADO EM RESERVAÇÃO PREDIAL DE ÁGUA - FORNECIMENTO E INSTALAÇÃO. AF_04/2024</v>
          </cell>
          <cell r="E5469" t="str">
            <v>UN</v>
          </cell>
          <cell r="F5469">
            <v>7.2</v>
          </cell>
        </row>
        <row r="5470">
          <cell r="A5470" t="str">
            <v>SINAPI 94690</v>
          </cell>
          <cell r="D5470" t="str">
            <v>TÊ, PVC, SOLDÁVEL, DN 32 MM INSTALADO EM RESERVAÇÃO PREDIAL DE ÁGUA - FORNECIMENTO E INSTALAÇÃO. AF_04/2024</v>
          </cell>
          <cell r="E5470" t="str">
            <v>UN</v>
          </cell>
          <cell r="F5470">
            <v>11.82</v>
          </cell>
        </row>
        <row r="5471">
          <cell r="A5471" t="str">
            <v>SINAPI 94692</v>
          </cell>
          <cell r="D5471" t="str">
            <v>TÊ, PVC, SOLDÁVEL, DN 40 MM INSTALADO EM RESERVAÇÃO PREDIAL DE ÁGUA - FORNECIMENTO E INSTALAÇÃO. AF_04/2024</v>
          </cell>
          <cell r="E5471" t="str">
            <v>UN</v>
          </cell>
          <cell r="F5471">
            <v>20.04</v>
          </cell>
        </row>
        <row r="5472">
          <cell r="A5472" t="str">
            <v>SINAPI 94694</v>
          </cell>
          <cell r="D5472" t="str">
            <v>TÊ, PVC, SOLDÁVEL, DN 50 MM INSTALADO EM RESERVAÇÃO PREDIAL DE ÁGUA - FORNECIMENTO E INSTALAÇÃO. AF_04/2024</v>
          </cell>
          <cell r="E5472" t="str">
            <v>UN</v>
          </cell>
          <cell r="F5472">
            <v>24.88</v>
          </cell>
        </row>
        <row r="5473">
          <cell r="A5473" t="str">
            <v>SINAPI 94696</v>
          </cell>
          <cell r="D5473" t="str">
            <v>TÊ, PVC, SOLDÁVEL, DN 60 MM INSTALADO EM RESERVAÇÃO PREDIAL DE ÁGUA - FORNECIMENTO E INSTALAÇÃO. AF_04/2024</v>
          </cell>
          <cell r="E5473" t="str">
            <v>UN</v>
          </cell>
          <cell r="F5473">
            <v>52.41</v>
          </cell>
        </row>
        <row r="5474">
          <cell r="A5474" t="str">
            <v>SINAPI 94697</v>
          </cell>
          <cell r="D5474" t="str">
            <v>TÊ, PVC, SOLDÁVEL, DN 75 MM INSTALADO EM RESERVAÇÃO PREDIAL DE ÁGUA - FORNECIMENTO E INSTALAÇÃO. AF_04/2024</v>
          </cell>
          <cell r="E5474" t="str">
            <v>UN</v>
          </cell>
          <cell r="F5474">
            <v>89.82</v>
          </cell>
        </row>
        <row r="5475">
          <cell r="A5475" t="str">
            <v>SINAPI 94699</v>
          </cell>
          <cell r="D5475" t="str">
            <v>TÊ, PVC, SOLDÁVEL, DN 85 MM INSTALADO EM RESERVAÇÃO PREDIAL DE ÁGUA - FORNECIMENTO E INSTALAÇÃO. AF_04/2024</v>
          </cell>
          <cell r="E5475" t="str">
            <v>UN</v>
          </cell>
          <cell r="F5475">
            <v>119</v>
          </cell>
        </row>
        <row r="5476">
          <cell r="A5476" t="str">
            <v>SINAPI 105167</v>
          </cell>
          <cell r="D5476" t="str">
            <v>UNIÃO FLANGE, PPR, COM PARAFUSOS, DN 40 MM, INSTALADO EM RESERVAÇÃO PREDIAL DE ÁGUA - FORNECIMENTO E INSTALAÇÃO. AF_04/2024</v>
          </cell>
          <cell r="E5476" t="str">
            <v>UN</v>
          </cell>
          <cell r="F5476">
            <v>233.91</v>
          </cell>
        </row>
        <row r="5477">
          <cell r="A5477" t="str">
            <v>SINAPI 105168</v>
          </cell>
          <cell r="D5477" t="str">
            <v>UNIÃO FLANGE, PPR, COM PARAFUSOS, DN 50 MM, INSTALADO EM RESERVAÇÃO PREDIAL DE ÁGUA - FORNECIMENTO E INSTALAÇÃO. AF_04/2024</v>
          </cell>
          <cell r="E5477" t="str">
            <v>UN</v>
          </cell>
          <cell r="F5477">
            <v>0</v>
          </cell>
        </row>
        <row r="5478">
          <cell r="A5478" t="str">
            <v>SINAPI 105171</v>
          </cell>
          <cell r="D5478" t="str">
            <v>UNIÃO FLANGE, PPR, COM PARAFUSOS, DN 63 MM, INSTALADO EM RESERVAÇÃO PREDIAL DE ÁGUA - FORNECIMENTO E INSTALAÇÃO. AF_04/2024</v>
          </cell>
          <cell r="E5478" t="str">
            <v>UN</v>
          </cell>
          <cell r="F5478">
            <v>0</v>
          </cell>
        </row>
        <row r="5479">
          <cell r="A5479" t="str">
            <v>SINAPI 105191</v>
          </cell>
          <cell r="D5479" t="str">
            <v>UNIÃO FLANGE, PPR, COM PARAFUSOS, DN 75 MM, INSTALADO EM RESERVAÇÃO PREDIAL DE ÁGUA - FORNECIMENTO E INSTALAÇÃO. AF_04/2024</v>
          </cell>
          <cell r="E5479" t="str">
            <v>UN</v>
          </cell>
          <cell r="F5479">
            <v>0</v>
          </cell>
        </row>
        <row r="5480">
          <cell r="A5480" t="str">
            <v>SINAPI 105192</v>
          </cell>
          <cell r="D5480" t="str">
            <v>UNIÃO FLANGE, PPR, COM PARAFUSOS, DN 90 MM, INSTALADO EM RESERVAÇÃO PREDIAL DE ÁGUA - FORNECIMENTO E INSTALAÇÃO. AF_04/2024</v>
          </cell>
          <cell r="E5480" t="str">
            <v>UN</v>
          </cell>
          <cell r="F5480">
            <v>0</v>
          </cell>
        </row>
        <row r="5481">
          <cell r="A5481" t="str">
            <v>SINAPI 96809</v>
          </cell>
          <cell r="D5481" t="str">
            <v>CONEXÃO FIXA, ROSCA FÊMEA, METÁLICA, PARA INSTALAÇÕES EM PEX ÁGUA, DN 16 MM X 1/2", COM ANEL DESLIZANTE. FORNECIMENTO E INSTALAÇÃO. AF_02/2023</v>
          </cell>
          <cell r="E5481" t="str">
            <v>UN</v>
          </cell>
          <cell r="F5481">
            <v>19.22</v>
          </cell>
        </row>
        <row r="5482">
          <cell r="A5482" t="str">
            <v>SINAPI 96812</v>
          </cell>
          <cell r="D5482" t="str">
            <v>CONEXÃO FIXA, ROSCA FÊMEA, METÁLICA, PARA INSTALAÇÕES EM PEX ÁGUA, DN 20 MM X 1/2", COM ANEL DESLIZANTE. FORNECIMENTO E INSTALAÇÃO. AF_02/2023</v>
          </cell>
          <cell r="E5482" t="str">
            <v>UN</v>
          </cell>
          <cell r="F5482">
            <v>20.04</v>
          </cell>
        </row>
        <row r="5483">
          <cell r="A5483" t="str">
            <v>SINAPI 96813</v>
          </cell>
          <cell r="D5483" t="str">
            <v>CONEXÃO FIXA, ROSCA FÊMEA, METÁLICA, PARA INSTALAÇÕES EM PEX ÁGUA, DN 20 MM X 3/4", COM ANEL DESLIZANTE. FORNECIMENTO E INSTALAÇÃO. AF_02/2023</v>
          </cell>
          <cell r="E5483" t="str">
            <v>UN</v>
          </cell>
          <cell r="F5483">
            <v>22.85</v>
          </cell>
        </row>
        <row r="5484">
          <cell r="A5484" t="str">
            <v>SINAPI 96817</v>
          </cell>
          <cell r="D5484" t="str">
            <v>CONEXÃO FIXA, ROSCA FÊMEA, METÁLICA, PARA INSTALAÇÕES EM PEX ÁGUA, DN 25 MM X 1", COM ANEL DESLIZANTE - FORNECIMENTO E INSTALAÇÃO. AF_02/2023</v>
          </cell>
          <cell r="E5484" t="str">
            <v>UN</v>
          </cell>
          <cell r="F5484">
            <v>34.520000000000003</v>
          </cell>
        </row>
        <row r="5485">
          <cell r="A5485" t="str">
            <v>SINAPI 96816</v>
          </cell>
          <cell r="D5485" t="str">
            <v>CONEXÃO FIXA, ROSCA FÊMEA, METÁLICA, PARA INSTALAÇÕES EM PEX ÁGUA, DN 25 MM X 3/4", COM ANEL DESLIZANTE - FORNECIMENTO E INSTALAÇÃO. AF_02/2023</v>
          </cell>
          <cell r="E5485" t="str">
            <v>UN</v>
          </cell>
          <cell r="F5485">
            <v>25.82</v>
          </cell>
        </row>
        <row r="5486">
          <cell r="A5486" t="str">
            <v>SINAPI 96821</v>
          </cell>
          <cell r="D5486" t="str">
            <v>CONEXÃO FIXA, ROSCA FÊMEA, METÁLICA, PARA INSTALAÇÕES EM PEX ÁGUA, DN 32 MM X 1", COM ANEL DESLIZANTE - FORNECIMENTO E INSTALAÇÃO. AF_02/2023</v>
          </cell>
          <cell r="E5486" t="str">
            <v>UN</v>
          </cell>
          <cell r="F5486">
            <v>38.42</v>
          </cell>
        </row>
        <row r="5487">
          <cell r="A5487" t="str">
            <v>SINAPI 96824</v>
          </cell>
          <cell r="D5487" t="str">
            <v>CONEXÃO FIXA, ROSCA FÊMEA, PARA INSTALAÇÕES EM PEX ÁGUA, DN 16MM X 1/2", CONEXÃO POR CRIMPAGEM - FORNECIMENTO E INSTALAÇÃO. AF_02/2023</v>
          </cell>
          <cell r="E5487" t="str">
            <v>UN</v>
          </cell>
          <cell r="F5487">
            <v>18.03</v>
          </cell>
        </row>
        <row r="5488">
          <cell r="A5488" t="str">
            <v>SINAPI 96827</v>
          </cell>
          <cell r="D5488" t="str">
            <v>CONEXÃO FIXA, ROSCA FÊMEA, PARA INSTALAÇÕES EM PEX ÁGUA, DN 20MM X 1/2", CONEXÃO POR CRIMPAGEM - FORNECIMENTO E INSTALAÇÃO. AF_02/2023</v>
          </cell>
          <cell r="E5488" t="str">
            <v>UN</v>
          </cell>
          <cell r="F5488">
            <v>19.66</v>
          </cell>
        </row>
        <row r="5489">
          <cell r="A5489" t="str">
            <v>SINAPI 96828</v>
          </cell>
          <cell r="D5489" t="str">
            <v>CONEXÃO FIXA, ROSCA FÊMEA, PARA INSTALAÇÕES EM PEX ÁGUA, DN 20MM X 3/4", CONEXÃO POR CRIMPAGEM - FORNECIMENTO E INSTALAÇÃO. AF_02/2023</v>
          </cell>
          <cell r="E5489" t="str">
            <v>UN</v>
          </cell>
          <cell r="F5489">
            <v>24.26</v>
          </cell>
        </row>
        <row r="5490">
          <cell r="A5490" t="str">
            <v>SINAPI 96832</v>
          </cell>
          <cell r="D5490" t="str">
            <v>CONEXÃO FIXA, ROSCA FÊMEA, PARA INSTALAÇÕES EM PEX ÁGUA, DN 25MM X 3/4", CONEXÃO POR CRIMPAGEM - FORNECIMENTO E INSTALAÇÃO. AF_02/2023</v>
          </cell>
          <cell r="E5490" t="str">
            <v>UN</v>
          </cell>
          <cell r="F5490">
            <v>30.55</v>
          </cell>
        </row>
        <row r="5491">
          <cell r="A5491" t="str">
            <v>SINAPI 104525</v>
          </cell>
          <cell r="D5491" t="str">
            <v>CONEXÃO FIXA, ROSCA MACHO, PARA INSTALAÇÕES EM PEX ÁGUA, DN 16 MM X 1/2", COM ANEL DESLIZANTE - FORNECIMENTO E INSTALAÇÃO. AF_02/2023</v>
          </cell>
          <cell r="E5491" t="str">
            <v>UN</v>
          </cell>
          <cell r="F5491">
            <v>0</v>
          </cell>
        </row>
        <row r="5492">
          <cell r="A5492" t="str">
            <v>SINAPI 104563</v>
          </cell>
          <cell r="D5492" t="str">
            <v>CONEXÃO FIXA, ROSCA MACHO, PARA INSTALAÇÕES EM PEX ÁGUA, DN 16 MM X 3/4", COM ANEL DESLIZANTE - FORNECIMENTO E INSTALAÇÃO. AF_02/2023</v>
          </cell>
          <cell r="E5492" t="str">
            <v>UN</v>
          </cell>
          <cell r="F5492">
            <v>0</v>
          </cell>
        </row>
        <row r="5493">
          <cell r="A5493" t="str">
            <v>SINAPI 104531</v>
          </cell>
          <cell r="D5493" t="str">
            <v>CONEXÃO FIXA, ROSCA MACHO, PARA INSTALAÇÕES EM PEX ÁGUA, DN 20 MM X 1/2", COM ANEL DESLIZANTE - FORNECIMENTO E INSTALAÇÃO. AF_02/2023</v>
          </cell>
          <cell r="E5493" t="str">
            <v>UN</v>
          </cell>
          <cell r="F5493">
            <v>0</v>
          </cell>
        </row>
        <row r="5494">
          <cell r="A5494" t="str">
            <v>SINAPI 104527</v>
          </cell>
          <cell r="D5494" t="str">
            <v>CONEXÃO FIXA, ROSCA MACHO, PARA INSTALAÇÕES EM PEX ÁGUA, DN 20 MM X 3/4", COM ANEL DESLIZANTE - FORNECIMENTO E INSTALAÇÃO. AF_02/2023</v>
          </cell>
          <cell r="E5494" t="str">
            <v>UN</v>
          </cell>
          <cell r="F5494">
            <v>0</v>
          </cell>
        </row>
        <row r="5495">
          <cell r="A5495" t="str">
            <v>SINAPI 104529</v>
          </cell>
          <cell r="D5495" t="str">
            <v>CONEXÃO FIXA, ROSCA MACHO, PARA INSTALAÇÕES EM PEX ÁGUA, DN 25 MM X 1", COM ANEL DESLIZANTE - FORNECIMENTO E INSTALAÇÃO. AF_02/2023</v>
          </cell>
          <cell r="E5495" t="str">
            <v>UN</v>
          </cell>
          <cell r="F5495">
            <v>0</v>
          </cell>
        </row>
        <row r="5496">
          <cell r="A5496" t="str">
            <v>SINAPI 104564</v>
          </cell>
          <cell r="D5496" t="str">
            <v>CONEXÃO FIXA, ROSCA MACHO, PARA INSTALAÇÕES EM PEX ÁGUA, DN 25 MM X 1/2", COM ANEL DESLIZANTE - FORNECIMENTO E INSTALAÇÃO. AF_02/2023</v>
          </cell>
          <cell r="E5496" t="str">
            <v>UN</v>
          </cell>
          <cell r="F5496">
            <v>0</v>
          </cell>
        </row>
        <row r="5497">
          <cell r="A5497" t="str">
            <v>SINAPI 104533</v>
          </cell>
          <cell r="D5497" t="str">
            <v>CONEXÃO FIXA, ROSCA MACHO, PARA INSTALAÇÕES EM PEX ÁGUA, DN 25 MM X 3/4", COM ANEL DESLIZANTE - FORNECIMENTO E INSTALAÇÃO. AF_02/2023</v>
          </cell>
          <cell r="E5497" t="str">
            <v>UN</v>
          </cell>
          <cell r="F5497">
            <v>0</v>
          </cell>
        </row>
        <row r="5498">
          <cell r="A5498" t="str">
            <v>SINAPI 104535</v>
          </cell>
          <cell r="D5498" t="str">
            <v>CONEXÃO FIXA, ROSCA MACHO, PARA INSTALAÇÕES EM PEX ÁGUA, DN 32 MM X 1", COM ANEL DESLIZANTE - FORNECIMENTO E INSTALAÇÃO. AF_02/2023</v>
          </cell>
          <cell r="E5498" t="str">
            <v>UN</v>
          </cell>
          <cell r="F5498">
            <v>0</v>
          </cell>
        </row>
        <row r="5499">
          <cell r="A5499" t="str">
            <v>SINAPI 96810</v>
          </cell>
          <cell r="D5499" t="str">
            <v>CONEXÃO MÓVEL, ROSCA FÊMEA, METÁLICA, PARA INSTALAÇÕES EM PEX ÁGUA, DN 16 MM X 3/4", COM ANEL DESLIZANTE. FORNECIMENTO E INSTALAÇÃO. AF_02/2023</v>
          </cell>
          <cell r="E5499" t="str">
            <v>UN</v>
          </cell>
          <cell r="F5499">
            <v>20.87</v>
          </cell>
        </row>
        <row r="5500">
          <cell r="A5500" t="str">
            <v>SINAPI 104524</v>
          </cell>
          <cell r="D5500" t="str">
            <v>CONEXÃO MÓVEL, ROSCA FÊMEA, PARA INSTALAÇÕES EM PEX ÁGUA, DN 16 MM X 1/2", COM ANEL DESLIZANTE - FORNECIMENTO E INSTALAÇÃO. AF_02/2023</v>
          </cell>
          <cell r="E5500" t="str">
            <v>UN</v>
          </cell>
          <cell r="F5500">
            <v>0</v>
          </cell>
        </row>
        <row r="5501">
          <cell r="A5501" t="str">
            <v>SINAPI 104530</v>
          </cell>
          <cell r="D5501" t="str">
            <v>CONEXÃO MÓVEL, ROSCA FÊMEA, PARA INSTALAÇÕES EM PEX ÁGUA, DN 20 MM X 1/2", COM ANEL DESLIZANTE - FORNECIMENTO E INSTALAÇÃO. AF_02/2023</v>
          </cell>
          <cell r="E5501" t="str">
            <v>UN</v>
          </cell>
          <cell r="F5501">
            <v>0</v>
          </cell>
        </row>
        <row r="5502">
          <cell r="A5502" t="str">
            <v>SINAPI 104526</v>
          </cell>
          <cell r="D5502" t="str">
            <v>CONEXÃO MÓVEL, ROSCA FÊMEA, PARA INSTALAÇÕES EM PEX ÁGUA, DN 20 MM X 3/4", COM ANEL DESLIZANTE - FORNECIMENTO E INSTALAÇÃO. AF_02/2023</v>
          </cell>
          <cell r="E5502" t="str">
            <v>UN</v>
          </cell>
          <cell r="F5502">
            <v>0</v>
          </cell>
        </row>
        <row r="5503">
          <cell r="A5503" t="str">
            <v>SINAPI 104528</v>
          </cell>
          <cell r="D5503" t="str">
            <v>CONEXÃO MÓVEL, ROSCA FÊMEA, PARA INSTALAÇÕES EM PEX ÁGUA, DN 25 MM X 1", COM ANEL DESLIZANTE - FORNECIMENTO E INSTALAÇÃO. AF_02/2023</v>
          </cell>
          <cell r="E5503" t="str">
            <v>UN</v>
          </cell>
          <cell r="F5503">
            <v>0</v>
          </cell>
        </row>
        <row r="5504">
          <cell r="A5504" t="str">
            <v>SINAPI 104532</v>
          </cell>
          <cell r="D5504" t="str">
            <v>CONEXÃO MÓVEL, ROSCA FÊMEA, PARA INSTALAÇÕES EM PEX ÁGUA, DN 25 MM X 3/4", COM ANEL DESLIZANTE - FORNECIMENTO E INSTALAÇÃO. AF_02/2023</v>
          </cell>
          <cell r="E5504" t="str">
            <v>UN</v>
          </cell>
          <cell r="F5504">
            <v>0</v>
          </cell>
        </row>
        <row r="5505">
          <cell r="A5505" t="str">
            <v>SINAPI 104534</v>
          </cell>
          <cell r="D5505" t="str">
            <v>CONEXÃO MÓVEL, ROSCA FÊMEA, PARA INSTALAÇÕES EM PEX ÁGUA, DN 32 MM X 1", COM ANEL DESLIZANTE - FORNECIMENTO E INSTALAÇÃO. AF_02/2023</v>
          </cell>
          <cell r="E5505" t="str">
            <v>UN</v>
          </cell>
          <cell r="F5505">
            <v>0</v>
          </cell>
        </row>
        <row r="5506">
          <cell r="A5506" t="str">
            <v>SINAPI 96873</v>
          </cell>
          <cell r="D5506" t="str">
            <v>DISTRIBUIDOR 2 SAÍDAS, METÁLICO, PARA INSTALAÇÕES EM PEX ÁGUA, ENTRADA DE 1" X 2 SAÍDAS DE 1/2", CONEXÃO POR ANEL DESLIZANTE - FORNECIMENTO E INSTALAÇÃO. AF_02/2023</v>
          </cell>
          <cell r="E5506" t="str">
            <v>UN</v>
          </cell>
          <cell r="F5506">
            <v>65.17</v>
          </cell>
        </row>
        <row r="5507">
          <cell r="A5507" t="str">
            <v>SINAPI 96872</v>
          </cell>
          <cell r="D5507" t="str">
            <v>DISTRIBUIDOR 2 SAÍDAS, METÁLICO, PARA INSTALAÇÕES EM PEX ÁGUA, ENTRADA DE 3/4" X 2 SAÍDAS DE 1/2", CONEXÃO POR ANEL DESLIZANTE - FORNECIMENTO E INSTALAÇÃO. AF_02/2023</v>
          </cell>
          <cell r="E5507" t="str">
            <v>UN</v>
          </cell>
          <cell r="F5507">
            <v>48.87</v>
          </cell>
        </row>
        <row r="5508">
          <cell r="A5508" t="str">
            <v>SINAPI 96876</v>
          </cell>
          <cell r="D5508" t="str">
            <v>DISTRIBUIDOR 2 SAÍDAS, PARA INSTALAÇÕES EM PEX ÁGUA, ENTRADA DE 32 MM X 2 SAÍDAS DE 16 MM, CONEXÃO POR CRIMPAGEM FORNECIMENTO E INSTALAÇÃO. AF_02/2023</v>
          </cell>
          <cell r="E5508" t="str">
            <v>UN</v>
          </cell>
          <cell r="F5508">
            <v>181.07</v>
          </cell>
        </row>
        <row r="5509">
          <cell r="A5509" t="str">
            <v>SINAPI 96878</v>
          </cell>
          <cell r="D5509" t="str">
            <v>DISTRIBUIDOR 2 SAÍDAS, PARA INSTALAÇÕES EM PEX ÁGUA, ENTRADA DE 32 MM X 2 SAÍDAS DE 25 MM, CONEXÃO POR CRIMPAGEM - FORNECIMENTO E INSTALAÇÃO. AF_02/2023</v>
          </cell>
          <cell r="E5509" t="str">
            <v>UN</v>
          </cell>
          <cell r="F5509">
            <v>203.42</v>
          </cell>
        </row>
        <row r="5510">
          <cell r="A5510" t="str">
            <v>SINAPI 96875</v>
          </cell>
          <cell r="D5510" t="str">
            <v>DISTRIBUIDOR 3 SAÍDAS, METÁLICO, PARA INSTALAÇÕES EM PEX ÁGUA, ENTRADA DE 1" X 3 SAÍDAS DE 1/2", CONEXÃO POR ANEL DESLIZANTE - FORNECIMENTO E INSTALAÇÃO. AF_02/2023</v>
          </cell>
          <cell r="E5510" t="str">
            <v>UN</v>
          </cell>
          <cell r="F5510">
            <v>78.09</v>
          </cell>
        </row>
        <row r="5511">
          <cell r="A5511" t="str">
            <v>SINAPI 96874</v>
          </cell>
          <cell r="D5511" t="str">
            <v>DISTRIBUIDOR 3 SAÍDAS, METÁLICO, PARA INSTALAÇÕES EM PEX ÁGUA, ENTRADA DE 3/4" X 3 SAÍDAS DE 1/2", CONEXÃO POR ANEL DESLIZANTE - FORNECIMENTO E INSTALAÇÃO. AF_02/2023</v>
          </cell>
          <cell r="E5511" t="str">
            <v>UN</v>
          </cell>
          <cell r="F5511">
            <v>59.43</v>
          </cell>
        </row>
        <row r="5512">
          <cell r="A5512" t="str">
            <v>SINAPI 96879</v>
          </cell>
          <cell r="D5512" t="str">
            <v>DISTRIBUIDOR 3 SAÍDAS, PARA INSTALAÇÕES EM PEX ÁGUA, ENTRADA DE 32 MM X 3 SAÍDAS DE 16 MM, CONEXÃO POR CRIMPAGEM - FORNECIMENTO E INSTALAÇÃO. AF_02/2023</v>
          </cell>
          <cell r="E5512" t="str">
            <v>UN</v>
          </cell>
          <cell r="F5512">
            <v>197.05</v>
          </cell>
        </row>
        <row r="5513">
          <cell r="A5513" t="str">
            <v>SINAPI 96881</v>
          </cell>
          <cell r="D5513" t="str">
            <v>DISTRIBUIDOR 3 SAÍDAS, PARA INSTALAÇÕES EM PEX ÁGUA, ENTRADA DE 32 MM X 3 SAÍDAS DE 25 MM, CONEXÃO POR CRIMPAGEM - FORNECIMENTO E INSTALAÇÃO. AF_02/2023</v>
          </cell>
          <cell r="E5513" t="str">
            <v>UN</v>
          </cell>
          <cell r="F5513">
            <v>233.94</v>
          </cell>
        </row>
        <row r="5514">
          <cell r="A5514" t="str">
            <v>SINAPI 96837</v>
          </cell>
          <cell r="D5514" t="str">
            <v>JOELHO 90 GRAUS, METÁLICO, PARA INSTALAÇÕES EM PEX ÁGUA, DN 16 MM, CONEXÃO POR ANEL DESLIZANTE - FORNECIMENTO E INSTALAÇÃO. AF_02/2023</v>
          </cell>
          <cell r="E5514" t="str">
            <v>UN</v>
          </cell>
          <cell r="F5514">
            <v>21.41</v>
          </cell>
        </row>
        <row r="5515">
          <cell r="A5515" t="str">
            <v>SINAPI 96840</v>
          </cell>
          <cell r="D5515" t="str">
            <v>JOELHO 90 GRAUS, METÁLICO, PARA INSTALAÇÕES EM PEX ÁGUA, DN 20 MM, CONEXÃO POR ANEL DESLIZANTE - FORNECIMENTO E INSTALAÇÃO. AF_02/2023</v>
          </cell>
          <cell r="E5515" t="str">
            <v>UN</v>
          </cell>
          <cell r="F5515">
            <v>25.86</v>
          </cell>
        </row>
        <row r="5516">
          <cell r="A5516" t="str">
            <v>SINAPI 96845</v>
          </cell>
          <cell r="D5516" t="str">
            <v>JOELHO 90 GRAUS, METÁLICO, PARA INSTALAÇÕES EM PEX ÁGUA, DN 25 MM, CONEXÃO POR ANEL DESLIZANTE - FORNECIMENTO E INSTALAÇÃO. AF_02/2023</v>
          </cell>
          <cell r="E5516" t="str">
            <v>UN</v>
          </cell>
          <cell r="F5516">
            <v>40.81</v>
          </cell>
        </row>
        <row r="5517">
          <cell r="A5517" t="str">
            <v>SINAPI 96848</v>
          </cell>
          <cell r="D5517" t="str">
            <v>JOELHO 90 GRAUS, METÁLICO, PARA INSTALAÇÕES EM PEX ÁGUA, DN 32 MM, CONEXÃO POR ANEL DESLIZANTE - FORNECIMENTO E INSTALAÇÃO. AF_02/2023</v>
          </cell>
          <cell r="E5517" t="str">
            <v>UN</v>
          </cell>
          <cell r="F5517">
            <v>54.19</v>
          </cell>
        </row>
        <row r="5518">
          <cell r="A5518" t="str">
            <v>SINAPI 96849</v>
          </cell>
          <cell r="D5518" t="str">
            <v>JOELHO 90 GRAUS, PARA INSTALAÇÕES EM PEX ÁGUA, DN 16 MM, CONEXÃO POR CRIMPAGEM - FORNECIMENTO E INSTALAÇÃO. AF_02/2023</v>
          </cell>
          <cell r="E5518" t="str">
            <v>UN</v>
          </cell>
          <cell r="F5518">
            <v>17.09</v>
          </cell>
        </row>
        <row r="5519">
          <cell r="A5519" t="str">
            <v>SINAPI 96852</v>
          </cell>
          <cell r="D5519" t="str">
            <v>JOELHO 90 GRAUS, PARA INSTALAÇÕES EM PEX ÁGUA, DN 20 MM, CONEXÃO POR CRIMPAGEM - FORNECIMENTO E INSTALAÇÃO. AF_02/2023</v>
          </cell>
          <cell r="E5519" t="str">
            <v>UN</v>
          </cell>
          <cell r="F5519">
            <v>21.77</v>
          </cell>
        </row>
        <row r="5520">
          <cell r="A5520" t="str">
            <v>SINAPI 96855</v>
          </cell>
          <cell r="D5520" t="str">
            <v>JOELHO 90 GRAUS, PARA INSTALAÇÕES EM PEX ÁGUA, DN 25 MM, CONEXÃO POR CRIMPAGEM - FORNECIMENTO E INSTALAÇÃO. AF_02/2023</v>
          </cell>
          <cell r="E5520" t="str">
            <v>UN</v>
          </cell>
          <cell r="F5520">
            <v>34.22</v>
          </cell>
        </row>
        <row r="5521">
          <cell r="A5521" t="str">
            <v>SINAPI 96838</v>
          </cell>
          <cell r="D5521" t="str">
            <v>JOELHO 90 GRAUS, ROSCA FÊMEA TERMINAL, METÁLICO, PARA INSTALAÇÕES EM PEX ÁGUA, DN 16MM X 1/2", CONEXÃO POR ANEL DESLIZANTE - FORNECIMENTO E INSTALAÇÃO. AF_02/2023</v>
          </cell>
          <cell r="E5521" t="str">
            <v>UN</v>
          </cell>
          <cell r="F5521">
            <v>25.75</v>
          </cell>
        </row>
        <row r="5522">
          <cell r="A5522" t="str">
            <v>SINAPI 96841</v>
          </cell>
          <cell r="D5522" t="str">
            <v>JOELHO 90 GRAUS, ROSCA FÊMEA TERMINAL, METÁLICO, PARA INSTALAÇÕES EM PEX ÁGUA, DN 20 MM X 1/2", CONEXÃO POR ANEL DESLIZANTE - FORNECIMENTO E INSTALAÇÃO. AF_02/2023</v>
          </cell>
          <cell r="E5522" t="str">
            <v>UN</v>
          </cell>
          <cell r="F5522">
            <v>28.6</v>
          </cell>
        </row>
        <row r="5523">
          <cell r="A5523" t="str">
            <v>SINAPI 96842</v>
          </cell>
          <cell r="D5523" t="str">
            <v>JOELHO 90 GRAUS, ROSCA FÊMEA TERMINAL, METÁLICO, PARA INSTALAÇÕES EM PEX ÁGUA, DN 20 MM X 3/4", CONEXÃO POR ANEL DESLIZANTE - FORNECIMENTO E INSTALAÇÃO. AF_02/2023</v>
          </cell>
          <cell r="E5523" t="str">
            <v>UN</v>
          </cell>
          <cell r="F5523">
            <v>32.78</v>
          </cell>
        </row>
        <row r="5524">
          <cell r="A5524" t="str">
            <v>SINAPI 96846</v>
          </cell>
          <cell r="D5524" t="str">
            <v>JOELHO 90 GRAUS, ROSCA FÊMEA TERMINAL, METÁLICO, PARA INSTALAÇÕES EM PEX ÁGUA, DN 25 MM X 3/4", CONEXÃO POR ANEL DESLIZANTE - FORNECIMENTO E INSTALAÇÃO. AF_02/2023</v>
          </cell>
          <cell r="E5524" t="str">
            <v>UN</v>
          </cell>
          <cell r="F5524">
            <v>38.25</v>
          </cell>
        </row>
        <row r="5525">
          <cell r="A5525" t="str">
            <v>SINAPI 96850</v>
          </cell>
          <cell r="D5525" t="str">
            <v>JOELHO 90 GRAUS, ROSCA FÊMEA TERMINAL, PARA INSTALAÇÕES EM PEX ÁGUA, DN 16MM X 1/2", CONEXÃO POR CRIMPAGEM - FORNECIMENTO E INSTALAÇÃO. AF_02/2023</v>
          </cell>
          <cell r="E5525" t="str">
            <v>UN</v>
          </cell>
          <cell r="F5525">
            <v>24.02</v>
          </cell>
        </row>
        <row r="5526">
          <cell r="A5526" t="str">
            <v>SINAPI 96853</v>
          </cell>
          <cell r="D5526" t="str">
            <v>JOELHO 90 GRAUS, ROSCA FÊMEA TERMINAL, PARA INSTALAÇÕES EM PEX ÁGUA, DN 20MM X 1/2", CONEXÃO POR CRIMPAGEM - FORNECIMENTO E INSTALAÇÃO. AF_02/2023</v>
          </cell>
          <cell r="E5526" t="str">
            <v>UN</v>
          </cell>
          <cell r="F5526">
            <v>25.83</v>
          </cell>
        </row>
        <row r="5527">
          <cell r="A5527" t="str">
            <v>SINAPI 96854</v>
          </cell>
          <cell r="D5527" t="str">
            <v>JOELHO 90 GRAUS, ROSCA FÊMEA TERMINAL, PARA INSTALAÇÕES EM PEX ÁGUA, DN 20MM X 3/4", CONEXÃO POR CRIMPAGEM - FORNECIMENTO E INSTALAÇÃO. AF_02/2023</v>
          </cell>
          <cell r="E5527" t="str">
            <v>UN</v>
          </cell>
          <cell r="F5527">
            <v>31.84</v>
          </cell>
        </row>
        <row r="5528">
          <cell r="A5528" t="str">
            <v>SINAPI 104571</v>
          </cell>
          <cell r="D5528" t="str">
            <v>JOELHO 90 GRAUS, ROSCA FÊMEA TERMINAL, PARA INSTALAÇÕES EM PEX ÁGUA, DN 25 MM X 3/4", FIXAÇÃO DAS CONEXÕES POR CRIMPAGEM - FORNECIMENTO E INSTALAÇÃO. AF_02/2023</v>
          </cell>
          <cell r="E5528" t="str">
            <v>UN</v>
          </cell>
          <cell r="F5528">
            <v>0</v>
          </cell>
        </row>
        <row r="5529">
          <cell r="A5529" t="str">
            <v>SINAPI 96856</v>
          </cell>
          <cell r="D5529" t="str">
            <v>JOELHO 90 GRAUS, ROSCA FÊMEA TERMINAL, PARA INSTALAÇÕES EM PEX ÁGUA, DN 25MM X 1/2", CONEXÃO POR CRIMPAGEM - FORNECIMENTO E INSTALAÇÃO. AF_02/2023</v>
          </cell>
          <cell r="E5529" t="str">
            <v>UN</v>
          </cell>
          <cell r="F5529">
            <v>36.58</v>
          </cell>
        </row>
        <row r="5530">
          <cell r="A5530" t="str">
            <v>SINAPI 104566</v>
          </cell>
          <cell r="D5530" t="str">
            <v>JOELHO 90 GRAUS, ROSCA MACHO TERMINAL, PARA INSTALAÇÕES EM PEX ÁGUA, DN 16 MM X 1/2", COM ANEL DESLIZANTE - FORNECIMENTO E INSTALAÇÃO. AF_02/2023</v>
          </cell>
          <cell r="E5530" t="str">
            <v>UN</v>
          </cell>
          <cell r="F5530">
            <v>0</v>
          </cell>
        </row>
        <row r="5531">
          <cell r="A5531" t="str">
            <v>SINAPI 104536</v>
          </cell>
          <cell r="D5531" t="str">
            <v>JOELHO 90 GRAUS, ROSCA MACHO TERMINAL, PARA INSTALAÇÕES EM PEX ÁGUA, DN 20 MM X 1/2", FIXAÇÃO DAS CONEXÕES POR CRIMPAGEM - FORNECIMENTO E INSTALAÇÃO. AF_02/2023</v>
          </cell>
          <cell r="E5531" t="str">
            <v>UN</v>
          </cell>
          <cell r="F5531">
            <v>0</v>
          </cell>
        </row>
        <row r="5532">
          <cell r="A5532" t="str">
            <v>SINAPI 104537</v>
          </cell>
          <cell r="D5532" t="str">
            <v>JOELHO 90 GRAUS, ROSCA MACHO TERMINAL, PARA INSTALAÇÕES EM PEX ÁGUA, DN 20 MM X 3/4", FIXAÇÃO DAS CONEXÕES POR CRIMPAGEM - FORNECIMENTO E INSTALAÇÃO. AF_02/2023</v>
          </cell>
          <cell r="E5532" t="str">
            <v>UN</v>
          </cell>
          <cell r="F5532">
            <v>0</v>
          </cell>
        </row>
        <row r="5533">
          <cell r="A5533" t="str">
            <v>SINAPI 104572</v>
          </cell>
          <cell r="D5533" t="str">
            <v>JOELHO 90 GRAUS, ROSCA MACHO TERMINAL, PARA INSTALAÇÕES EM PEX ÁGUA, DN 25 MM X 1", COM ANEL DESLIZANTE - FORNECIMENTO E INSTALAÇÃO. AF_02/2023</v>
          </cell>
          <cell r="E5533" t="str">
            <v>UN</v>
          </cell>
          <cell r="F5533">
            <v>0</v>
          </cell>
        </row>
        <row r="5534">
          <cell r="A5534" t="str">
            <v>SINAPI 104568</v>
          </cell>
          <cell r="D5534" t="str">
            <v>JOELHO 90 GRAUS, ROSCA MACHO TERMINAL, PARA INSTALAÇÕES EM PEX ÁGUA, DN 25 MM X 1/2", COM ANEL DESLIZANTE - FORNECIMENTO E INSTALAÇÃO. AF_02/2023</v>
          </cell>
          <cell r="E5534" t="str">
            <v>UN</v>
          </cell>
          <cell r="F5534">
            <v>0</v>
          </cell>
        </row>
        <row r="5535">
          <cell r="A5535" t="str">
            <v>SINAPI 104538</v>
          </cell>
          <cell r="D5535" t="str">
            <v>JOELHO 90 GRAUS, ROSCA MACHO TERMINAL, PARA INSTALAÇÕES EM PEX ÁGUA, DN 25 MM X 3/4", FIXAÇÃO DAS CONEXÕES POR CRIMPAGEM - FORNECIMENTO E INSTALAÇÃO. AF_02/2023</v>
          </cell>
          <cell r="E5535" t="str">
            <v>UN</v>
          </cell>
          <cell r="F5535">
            <v>0</v>
          </cell>
        </row>
        <row r="5536">
          <cell r="A5536" t="str">
            <v>SINAPI 104570</v>
          </cell>
          <cell r="D5536" t="str">
            <v>JOELHO 90 GRAUS, ROSCA MACHO TERMINAL, PARA INSTALAÇÕES EM PEX ÁGUA, DN 32 MM X 1", COM ANEL DESLIZANTE - FORNECIMENTO E INSTALAÇÃO. AF_02/2023</v>
          </cell>
          <cell r="E5536" t="str">
            <v>UN</v>
          </cell>
          <cell r="F5536">
            <v>0</v>
          </cell>
        </row>
        <row r="5537">
          <cell r="A5537" t="str">
            <v>SINAPI 104565</v>
          </cell>
          <cell r="D5537" t="str">
            <v>JOELHO ROSCA FÊMEA MÓVEL, PARA INSTALAÇÕES EM PEX ÁGUA, DN 16 MM X 1/2", COM ANEL DESLIZANTE - FORNECIMENTO E INSTALAÇÃO. AF_02/2023</v>
          </cell>
          <cell r="E5537" t="str">
            <v>UN</v>
          </cell>
          <cell r="F5537">
            <v>0</v>
          </cell>
        </row>
        <row r="5538">
          <cell r="A5538" t="str">
            <v>SINAPI 104567</v>
          </cell>
          <cell r="D5538" t="str">
            <v>JOELHO ROSCA FÊMEA MÓVEL, PARA INSTALAÇÕES EM PEX ÁGUA, DN 20 MM X 1/2", COM ANEL DESLIZANTE - FORNECIMENTO E INSTALAÇÃO. AF_02/2023</v>
          </cell>
          <cell r="E5538" t="str">
            <v>UN</v>
          </cell>
          <cell r="F5538">
            <v>0</v>
          </cell>
        </row>
        <row r="5539">
          <cell r="A5539" t="str">
            <v>SINAPI 104569</v>
          </cell>
          <cell r="D5539" t="str">
            <v>JOELHO ROSCA FÊMEA MÓVEL, PARA INSTALAÇÕES EM PEX ÁGUA, DN 25 MM X 3/4", COM ANEL DESLIZANTE - FORNECIMENTO E INSTALAÇÃO. AF_02/2023</v>
          </cell>
          <cell r="E5539" t="str">
            <v>UN</v>
          </cell>
          <cell r="F5539">
            <v>0</v>
          </cell>
        </row>
        <row r="5540">
          <cell r="A5540" t="str">
            <v>SINAPI 96843</v>
          </cell>
          <cell r="D5540" t="str">
            <v>JOELHO ROSCA FÊMEA, COM BASE FIXA, METÁLICO, PARA INSTALAÇÕES EM PEX ÁGUA, DN 20MM X 1/2", CONEXÃO POR ANEL DESLIZANTE - FORNECIMENTO E INSTALAÇÃO. AF_02/2023</v>
          </cell>
          <cell r="E5540" t="str">
            <v>UN</v>
          </cell>
          <cell r="F5540">
            <v>29.8</v>
          </cell>
        </row>
        <row r="5541">
          <cell r="A5541" t="str">
            <v>SINAPI 96847</v>
          </cell>
          <cell r="D5541" t="str">
            <v>JOELHO ROSCA FÊMEA, COM BASE FIXA, METÁLICO, PARA INSTALAÇÕES EM PEX ÁGUA, DN 25MM X 3/4", CONEXÃO POR ANEL DESLIZANTE - FORNECIMENTO E INSTALAÇÃO. AF_02/2023</v>
          </cell>
          <cell r="E5541" t="str">
            <v>UN</v>
          </cell>
          <cell r="F5541">
            <v>37.72</v>
          </cell>
        </row>
        <row r="5542">
          <cell r="A5542" t="str">
            <v>SINAPI 96844</v>
          </cell>
          <cell r="D5542" t="str">
            <v>JOELHO ROSCA FÊMEA, MÓVEL, METÁLICO, PARA INSTALAÇÕES EM PEX ÁGUA, DN 20MM X 3/4", CONEXÃO POR ANEL DESLIZANTE - FORNECIMENTO E INSTALAÇÃO. AF_02/2023</v>
          </cell>
          <cell r="E5542" t="str">
            <v>UN</v>
          </cell>
          <cell r="F5542">
            <v>34.33</v>
          </cell>
        </row>
        <row r="5543">
          <cell r="A5543" t="str">
            <v>SINAPI 96839</v>
          </cell>
          <cell r="D5543" t="str">
            <v>JOELHO, ROSCA FÊMEA, COM BASE FIXA, METÁLICO, PARA INSTALAÇÕES EM PEX ÁGUA, DN 16MM X 1/2", CONEXÃO POR ANEL DESLIZANTE - FORNECIMENTO E INSTALAÇÃO. AF_02/2023</v>
          </cell>
          <cell r="E5543" t="str">
            <v>UN</v>
          </cell>
          <cell r="F5543">
            <v>26.64</v>
          </cell>
        </row>
        <row r="5544">
          <cell r="A5544" t="str">
            <v>SINAPI 104574</v>
          </cell>
          <cell r="D5544" t="str">
            <v>JOELHO, ROSCA FÊMEA, COM BASE FIXA, PARA INSTALAÇÕES EM PEX ÁGUA, DN 16 MM X 3/4", FIXAÇÃO DAS CONEXÕES POR CRIMPAGEM - FORNECIMENTO E INSTALAÇÃO. AF_02/2023</v>
          </cell>
          <cell r="E5544" t="str">
            <v>UN</v>
          </cell>
          <cell r="F5544">
            <v>0</v>
          </cell>
        </row>
        <row r="5545">
          <cell r="A5545" t="str">
            <v>SINAPI 104575</v>
          </cell>
          <cell r="D5545" t="str">
            <v>JOELHO, ROSCA FÊMEA, COM BASE FIXA, PARA INSTALAÇÕES EM PEX ÁGUA, DN 20 MM X 3/4", FIXAÇÃO DAS CONEXÕES POR CRIMPAGEM - FORNECIMENTO E INSTALAÇÃO. AF_02/2023</v>
          </cell>
          <cell r="E5545" t="str">
            <v>UN</v>
          </cell>
          <cell r="F5545">
            <v>0</v>
          </cell>
        </row>
        <row r="5546">
          <cell r="A5546" t="str">
            <v>SINAPI 104573</v>
          </cell>
          <cell r="D5546" t="str">
            <v>JOELHO, ROSCA FÊMEA, COM BASE FIXA, PARA INSTALAÇÕES EM PEX ÁGUA, DN 25 MM X 1/2", FIXAÇÃO DAS CONEXÕES POR CRIMPAGEM - FORNECIMENTO E INSTALAÇÃO. AF_02/2023</v>
          </cell>
          <cell r="E5546" t="str">
            <v>UN</v>
          </cell>
          <cell r="F5546">
            <v>0</v>
          </cell>
        </row>
        <row r="5547">
          <cell r="A5547" t="str">
            <v>SINAPI 96805</v>
          </cell>
          <cell r="D5547" t="str">
            <v>KIT CHASSI PEX, PRÉ-FABRICADO, PARA CHUVEIRO, INCLUSO QUADRO METÁLICO, TUBOS, REGISTROS DE PRESSÃO E CONEXÕES POR ANEL DESLIZANTE - FORNECIMENTO E INSTALAÇÃO. AF_02/2023</v>
          </cell>
          <cell r="E5547" t="str">
            <v>UN</v>
          </cell>
          <cell r="F5547">
            <v>222.81</v>
          </cell>
        </row>
        <row r="5548">
          <cell r="A5548" t="str">
            <v>SINAPI 96802</v>
          </cell>
          <cell r="D5548" t="str">
            <v>KIT CHASSI PEX, PRÉ-FABRICADO, PARA CHUVEIRO, INCLUSO QUADRO METÁLICO, TUBOS, REGISTROS DE PRESSÃO E CONEXÕES POR CRIMPAGEM - FORNECIMENTO E INSTALAÇÃO. AF_02/2023</v>
          </cell>
          <cell r="E5548" t="str">
            <v>UN</v>
          </cell>
          <cell r="F5548">
            <v>431.9</v>
          </cell>
        </row>
        <row r="5549">
          <cell r="A5549" t="str">
            <v>SINAPI 96806</v>
          </cell>
          <cell r="D5549" t="str">
            <v>KIT CHASSI PEX, PRÉ-FABRICADO, PARA COZINHA COM CUBA SIMPLES, INCLUSO QUADRO METÁLICO, TUBOS E CONEXÕES POR ANEL DESLIZANTE - FORNECIMENTO E INSTALAÇÃO. AF_02/2023</v>
          </cell>
          <cell r="E5549" t="str">
            <v>UN</v>
          </cell>
          <cell r="F5549">
            <v>85.43</v>
          </cell>
        </row>
        <row r="5550">
          <cell r="A5550" t="str">
            <v>SINAPI 96803</v>
          </cell>
          <cell r="D5550" t="str">
            <v>KIT CHASSI PEX, PRÉ-FABRICADO, PARA COZINHA COM CUBA SIMPLES, INCLUSO QUADRO METÁLICO, TUBOS E CONEXÕES POR CRIMPAGEM - FORNECIMENTO E INSTALAÇÃO. AF_02/2023</v>
          </cell>
          <cell r="E5550" t="str">
            <v>UN</v>
          </cell>
          <cell r="F5550">
            <v>78.33</v>
          </cell>
        </row>
        <row r="5551">
          <cell r="A5551" t="str">
            <v>SINAPI 96807</v>
          </cell>
          <cell r="D5551" t="str">
            <v>KIT CHASSI PEX, PRÉ-FABRICADO, PARA ÁREA DE SERVIÇO COM TANQUE E MÁQUINA DE LAVAR ROUPA, INCLUSO QUADRO METÁLICO, TUBOS E CONEXÕES POR ANEL DESLIZANTE - FORNECIMENTO E INSTALAÇÃO. AF_02/2023</v>
          </cell>
          <cell r="E5551" t="str">
            <v>UN</v>
          </cell>
          <cell r="F5551">
            <v>136.96</v>
          </cell>
        </row>
        <row r="5552">
          <cell r="A5552" t="str">
            <v>SINAPI 96804</v>
          </cell>
          <cell r="D5552" t="str">
            <v>KIT CHASSI PEX, PRÉ-FABRICADO, PARA ÁREA DE SERVIÇO COM TANQUE E MÁQUINA DE LAVAR ROUPA, INCLUSO QUADRO METÁLICO, TUBOS E CONEXÕES POR CRIMPAGEM - FORNECIMENTO E INSTALAÇÃO. AF_02/2023</v>
          </cell>
          <cell r="E5552" t="str">
            <v>UN</v>
          </cell>
          <cell r="F5552">
            <v>125.82</v>
          </cell>
        </row>
        <row r="5553">
          <cell r="A5553" t="str">
            <v>SINAPI 96829</v>
          </cell>
          <cell r="D5553" t="str">
            <v>LUVA DE REDUÇÃO PARA INSTALAÇÕES EM PEX ÁGUA, DN 20 X 16 MM, CONEXÃO POR CRIMPAGEM - FORNECIMENTO E INSTALAÇÃO. AF_02/2023</v>
          </cell>
          <cell r="E5553" t="str">
            <v>UN</v>
          </cell>
          <cell r="F5553">
            <v>18.88</v>
          </cell>
        </row>
        <row r="5554">
          <cell r="A5554" t="str">
            <v>SINAPI 96833</v>
          </cell>
          <cell r="D5554" t="str">
            <v>LUVA DE REDUÇÃO PARA INSTALAÇÕES EM PEX ÁGUA, DN 25 X 16 MM, CONEXÃO POR CRIMPAGEM - FORNECIMENTO E INSTALAÇÃO. AF_02/2023</v>
          </cell>
          <cell r="E5554" t="str">
            <v>UN</v>
          </cell>
          <cell r="F5554">
            <v>24.1</v>
          </cell>
        </row>
        <row r="5555">
          <cell r="A5555" t="str">
            <v>SINAPI 96836</v>
          </cell>
          <cell r="D5555" t="str">
            <v>LUVA DE REDUÇÃO PARA INSTALAÇÕES EM PEX ÁGUA, DN 32 X 25 MM, CONEXÃO POR CRIMPAGEM - FORNECIMENTO E INSTALAÇÃO. AF_02/2023</v>
          </cell>
          <cell r="E5555" t="str">
            <v>UN</v>
          </cell>
          <cell r="F5555">
            <v>34.5</v>
          </cell>
        </row>
        <row r="5556">
          <cell r="A5556" t="str">
            <v>SINAPI 104576</v>
          </cell>
          <cell r="D5556" t="str">
            <v>LUVA DE REDUÇÃO, PARA INSTALAÇÕES EM PEX ÁGUA, DN 20 X 16 MM, COM ANEL DESLIZANTE - FORNECIMENTO E INSTALAÇÃO. AF_02/2023</v>
          </cell>
          <cell r="E5556" t="str">
            <v>UN</v>
          </cell>
          <cell r="F5556">
            <v>16.440000000000001</v>
          </cell>
        </row>
        <row r="5557">
          <cell r="A5557" t="str">
            <v>SINAPI 104577</v>
          </cell>
          <cell r="D5557" t="str">
            <v>LUVA DE REDUÇÃO, PARA INSTALAÇÕES EM PEX ÁGUA, DN 25 X 16 MM, COM ANEL DESLIZANTE - FORNECIMENTO E INSTALAÇÃO. AF_02/2023</v>
          </cell>
          <cell r="E5557" t="str">
            <v>UN</v>
          </cell>
          <cell r="F5557">
            <v>22.15</v>
          </cell>
        </row>
        <row r="5558">
          <cell r="A5558" t="str">
            <v>SINAPI 104578</v>
          </cell>
          <cell r="D5558" t="str">
            <v>LUVA DE REDUÇÃO, PARA INSTALAÇÕES EM PEX ÁGUA, DN 25 X 20 MM, COM ANEL DESLIZANTE - FORNECIMENTO E INSTALAÇÃO. AF_02/2023</v>
          </cell>
          <cell r="E5558" t="str">
            <v>UN</v>
          </cell>
          <cell r="F5558">
            <v>23.75</v>
          </cell>
        </row>
        <row r="5559">
          <cell r="A5559" t="str">
            <v>SINAPI 104580</v>
          </cell>
          <cell r="D5559" t="str">
            <v>LUVA DE REDUÇÃO, PARA INSTALAÇÕES EM PEX ÁGUA, DN 32 X 20 MM, FIXAÇÃO DAS CONEXÕES POR CRIMPAGEM - FORNECIMENTO E INSTALAÇÃO. AF_02/2023</v>
          </cell>
          <cell r="E5559" t="str">
            <v>UN</v>
          </cell>
          <cell r="F5559">
            <v>20.68</v>
          </cell>
        </row>
        <row r="5560">
          <cell r="A5560" t="str">
            <v>SINAPI 104579</v>
          </cell>
          <cell r="D5560" t="str">
            <v>LUVA DE REDUÇÃO, PARA INSTALAÇÕES EM PEX ÁGUA, DN 32 X 25 MM, COM ANEL DESLIZANTE - FORNECIMENTO E INSTALAÇÃO. AF_02/2023</v>
          </cell>
          <cell r="E5560" t="str">
            <v>UN</v>
          </cell>
          <cell r="F5560">
            <v>31.2</v>
          </cell>
        </row>
        <row r="5561">
          <cell r="A5561" t="str">
            <v>SINAPI 96823</v>
          </cell>
          <cell r="D5561" t="str">
            <v>LUVA PARA INSTALAÇÕES EM PEX ÁGUA, DN 16 MM, CONEXÃO POR CRIMPAGEM - FORNECIMENTO E INSTALAÇÃO. AF_02/2023</v>
          </cell>
          <cell r="E5561" t="str">
            <v>UN</v>
          </cell>
          <cell r="F5561">
            <v>11.58</v>
          </cell>
        </row>
        <row r="5562">
          <cell r="A5562" t="str">
            <v>SINAPI 96826</v>
          </cell>
          <cell r="D5562" t="str">
            <v>LUVA PARA INSTALAÇÕES EM PEX ÁGUA, DN 20 MM, CONEXÃO POR CRIMPAGEM - FORNECIMENTO E INSTALAÇÃO. AF_02/2023</v>
          </cell>
          <cell r="E5562" t="str">
            <v>UN</v>
          </cell>
          <cell r="F5562">
            <v>13.41</v>
          </cell>
        </row>
        <row r="5563">
          <cell r="A5563" t="str">
            <v>SINAPI 96830</v>
          </cell>
          <cell r="D5563" t="str">
            <v>LUVA PARA INSTALAÇÕES EM PEX ÁGUA, DN 25 MM, CONEXÃO POR CRIMPAGEM - FORNECIMENTO E INSTALAÇÃO. AF_02/2023</v>
          </cell>
          <cell r="E5563" t="str">
            <v>UN</v>
          </cell>
          <cell r="F5563">
            <v>21.2</v>
          </cell>
        </row>
        <row r="5564">
          <cell r="A5564" t="str">
            <v>SINAPI 96834</v>
          </cell>
          <cell r="D5564" t="str">
            <v>LUVA PARA INSTALAÇÕES EM PEX ÁGUA, DN 32 MM, CONEXÃO POR CRIMPAGEM - FORNECIMENTO E INSTALAÇÃO. AF_02/2023</v>
          </cell>
          <cell r="E5564" t="str">
            <v>UN</v>
          </cell>
          <cell r="F5564">
            <v>28.75</v>
          </cell>
        </row>
        <row r="5565">
          <cell r="A5565" t="str">
            <v>SINAPI 104581</v>
          </cell>
          <cell r="D5565" t="str">
            <v>LUVA, PARA INSTALAÇÕES EM PEX ÁGUA, DN 16 MM, COM ANEL DESLIZANTE - FORNECIMENTO E INSTALAÇÃO. AF_02/2023</v>
          </cell>
          <cell r="E5565" t="str">
            <v>UN</v>
          </cell>
          <cell r="F5565">
            <v>15.02</v>
          </cell>
        </row>
        <row r="5566">
          <cell r="A5566" t="str">
            <v>SINAPI 104582</v>
          </cell>
          <cell r="D5566" t="str">
            <v>LUVA, PARA INSTALAÇÕES EM PEX ÁGUA, DN 20 MM, COM ANEL DESLIZANTE - FORNECIMENTO E INSTALAÇÃO. AF_02/2023</v>
          </cell>
          <cell r="E5566" t="str">
            <v>UN</v>
          </cell>
          <cell r="F5566">
            <v>19.170000000000002</v>
          </cell>
        </row>
        <row r="5567">
          <cell r="A5567" t="str">
            <v>SINAPI 104583</v>
          </cell>
          <cell r="D5567" t="str">
            <v>LUVA, PARA INSTALAÇÕES EM PEX ÁGUA, DN 25 MM, COM ANEL DESLIZANTE - FORNECIMENTO E INSTALAÇÃO. AF_02/2023</v>
          </cell>
          <cell r="E5567" t="str">
            <v>UN</v>
          </cell>
          <cell r="F5567">
            <v>30.86</v>
          </cell>
        </row>
        <row r="5568">
          <cell r="A5568" t="str">
            <v>SINAPI 104584</v>
          </cell>
          <cell r="D5568" t="str">
            <v>LUVA, PARA INSTALAÇÕES EM PEX ÁGUA, DN 32 MM, COM ANEL DESLIZANTE - FORNECIMENTO E INSTALAÇÃO. AF_02/2023</v>
          </cell>
          <cell r="E5568" t="str">
            <v>UN</v>
          </cell>
          <cell r="F5568">
            <v>37.01</v>
          </cell>
        </row>
        <row r="5569">
          <cell r="A5569" t="str">
            <v>SINAPI 104585</v>
          </cell>
          <cell r="D5569" t="str">
            <v>TAMPÃO / CAP, ROSCA FÊMEA, PARA INSTALAÇÕES EM PEX ÁGUA, DN 1/2" - FORNECIMENTO E INSTALAÇÃO. AF_02/2023</v>
          </cell>
          <cell r="E5569" t="str">
            <v>UN</v>
          </cell>
          <cell r="F5569">
            <v>0</v>
          </cell>
        </row>
        <row r="5570">
          <cell r="A5570" t="str">
            <v>SINAPI 104587</v>
          </cell>
          <cell r="D5570" t="str">
            <v>TAMPÃO / CAP, ROSCA FÊMEA, PARA INSTALAÇÕES EM PEX ÁGUA, DN 3/4" - FORNECIMENTO E INSTALAÇÃO. AF_02/2023</v>
          </cell>
          <cell r="E5570" t="str">
            <v>UN</v>
          </cell>
          <cell r="F5570">
            <v>0</v>
          </cell>
        </row>
        <row r="5571">
          <cell r="A5571" t="str">
            <v>SINAPI 104586</v>
          </cell>
          <cell r="D5571" t="str">
            <v>TAMPÃO / CAP, ROSCA MACHO, PARA INSTALAÇÕES EM PEX ÁGUA, DN 1/2" - FORNECIMENTO E INSTALAÇÃO. AF_02/2023</v>
          </cell>
          <cell r="E5571" t="str">
            <v>UN</v>
          </cell>
          <cell r="F5571">
            <v>0</v>
          </cell>
        </row>
        <row r="5572">
          <cell r="A5572" t="str">
            <v>SINAPI 96798</v>
          </cell>
          <cell r="D5572" t="str">
            <v>TUBO, PEX, MONOCAMADA, DN 16, INSTALADO EM RAMAL/SUB-RAMAL OU DISTRIBUIÇÃO DE ÁGUA - FORNECIMENTO E INSTALAÇÃO. AF_02/2023</v>
          </cell>
          <cell r="E5572" t="str">
            <v>M</v>
          </cell>
          <cell r="F5572">
            <v>8.4</v>
          </cell>
        </row>
        <row r="5573">
          <cell r="A5573" t="str">
            <v>SINAPI 96799</v>
          </cell>
          <cell r="D5573" t="str">
            <v>TUBO, PEX, MONOCAMADA, DN 20, INSTALADO EM RAMAL/SUB-RAMAL OU DISTRIBUIÇÃO DE ÁGUA - FORNECIMENTO E INSTALAÇÃO. AF_02/2023</v>
          </cell>
          <cell r="E5573" t="str">
            <v>M</v>
          </cell>
          <cell r="F5573">
            <v>10.76</v>
          </cell>
        </row>
        <row r="5574">
          <cell r="A5574" t="str">
            <v>SINAPI 96800</v>
          </cell>
          <cell r="D5574" t="str">
            <v>TUBO, PEX, MONOCAMADA, DN 25, INSTALADO EM RAMAL/SUB-RAMAL OU DISTRIBUIÇÃO DE ÁGUA - FORNECIMENTO E INSTALAÇÃO. AF_02/2023</v>
          </cell>
          <cell r="E5574" t="str">
            <v>M</v>
          </cell>
          <cell r="F5574">
            <v>14.65</v>
          </cell>
        </row>
        <row r="5575">
          <cell r="A5575" t="str">
            <v>SINAPI 96801</v>
          </cell>
          <cell r="D5575" t="str">
            <v>TUBO, PEX, MONOCAMADA, DN 32, INSTALADO EM RAMAL/SUB-RAMAL OU DISTRIBUIÇÃO DE ÁGUA - FORNECIMENTO E INSTALAÇÃO. AF_02/2023</v>
          </cell>
          <cell r="E5575" t="str">
            <v>M</v>
          </cell>
          <cell r="F5575">
            <v>22.21</v>
          </cell>
        </row>
        <row r="5576">
          <cell r="A5576" t="str">
            <v>SINAPI 104539</v>
          </cell>
          <cell r="D5576" t="str">
            <v>TÊ DE REDUÇÃO, PARA INSTALAÇÕES EM PEX ÁGUA, DN 16 X 20 X 16 MM, COM ANEL DESLIZANTE - FORNECIMENTO E INSTALAÇÃO. AF_02/2023</v>
          </cell>
          <cell r="E5576" t="str">
            <v>UN</v>
          </cell>
          <cell r="F5576">
            <v>0</v>
          </cell>
        </row>
        <row r="5577">
          <cell r="A5577" t="str">
            <v>SINAPI 104541</v>
          </cell>
          <cell r="D5577" t="str">
            <v>TÊ DE REDUÇÃO, PARA INSTALAÇÕES EM PEX ÁGUA, DN 16 X 25 X 16 MM, COM ANEL DESLIZANTE - FORNECIMENTO E INSTALAÇÃO. AF_02/2023</v>
          </cell>
          <cell r="E5577" t="str">
            <v>UN</v>
          </cell>
          <cell r="F5577">
            <v>0</v>
          </cell>
        </row>
        <row r="5578">
          <cell r="A5578" t="str">
            <v>SINAPI 104540</v>
          </cell>
          <cell r="D5578" t="str">
            <v>TÊ DE REDUÇÃO, PARA INSTALAÇÕES EM PEX ÁGUA, DN 20 X 16 X 16 MM, COM ANEL DESLIZANTE - FORNECIMENTO E INSTALAÇÃO. AF_02/2023</v>
          </cell>
          <cell r="E5578" t="str">
            <v>UN</v>
          </cell>
          <cell r="F5578">
            <v>0</v>
          </cell>
        </row>
        <row r="5579">
          <cell r="A5579" t="str">
            <v>SINAPI 104543</v>
          </cell>
          <cell r="D5579" t="str">
            <v>TÊ DE REDUÇÃO, PARA INSTALAÇÕES EM PEX ÁGUA, DN 20 X 16 X 20 MM, COM ANEL DESLIZANTE - FORNECIMENTO E INSTALAÇÃO. AF_02/2023</v>
          </cell>
          <cell r="E5579" t="str">
            <v>UN</v>
          </cell>
          <cell r="F5579">
            <v>0</v>
          </cell>
        </row>
        <row r="5580">
          <cell r="A5580" t="str">
            <v>SINAPI 104544</v>
          </cell>
          <cell r="D5580" t="str">
            <v>TÊ DE REDUÇÃO, PARA INSTALAÇÕES EM PEX ÁGUA, DN 20 X 20 X 16 MM, COM ANEL DESLIZANTE - FORNECIMENTO E INSTALAÇÃO. AF_02/2023</v>
          </cell>
          <cell r="E5580" t="str">
            <v>UN</v>
          </cell>
          <cell r="F5580">
            <v>0</v>
          </cell>
        </row>
        <row r="5581">
          <cell r="A5581" t="str">
            <v>SINAPI 104545</v>
          </cell>
          <cell r="D5581" t="str">
            <v>TÊ DE REDUÇÃO, PARA INSTALAÇÕES EM PEX ÁGUA, DN 20 X 25 X 20 MM, COM ANEL DESLIZANTE - FORNECIMENTO E INSTALAÇÃO. AF_02/2023</v>
          </cell>
          <cell r="E5581" t="str">
            <v>UN</v>
          </cell>
          <cell r="F5581">
            <v>0</v>
          </cell>
        </row>
        <row r="5582">
          <cell r="A5582" t="str">
            <v>SINAPI 104542</v>
          </cell>
          <cell r="D5582" t="str">
            <v>TÊ DE REDUÇÃO, PARA INSTALAÇÕES EM PEX ÁGUA, DN 25 X 16 X 16 MM, COM ANEL DESLIZANTE - FORNECIMENTO E INSTALAÇÃO. AF_02/2023</v>
          </cell>
          <cell r="E5582" t="str">
            <v>UN</v>
          </cell>
          <cell r="F5582">
            <v>0</v>
          </cell>
        </row>
        <row r="5583">
          <cell r="A5583" t="str">
            <v>SINAPI 104592</v>
          </cell>
          <cell r="D5583" t="str">
            <v>TÊ DE REDUÇÃO, PARA INSTALAÇÕES EM PEX ÁGUA, DN 25 X 16 X 20 MM, COM ANEL DESLIZANTE - FORNECIMENTO E INSTALAÇÃO. AF_02/2023</v>
          </cell>
          <cell r="E5583" t="str">
            <v>UN</v>
          </cell>
          <cell r="F5583">
            <v>0</v>
          </cell>
        </row>
        <row r="5584">
          <cell r="A5584" t="str">
            <v>SINAPI 104548</v>
          </cell>
          <cell r="D5584" t="str">
            <v>TÊ DE REDUÇÃO, PARA INSTALAÇÕES EM PEX ÁGUA, DN 25 X 16 X 25 MM, COM ANEL DESLIZANTE - FORNECIMENTO E INSTALAÇÃO. AF_02/2023</v>
          </cell>
          <cell r="E5584" t="str">
            <v>UN</v>
          </cell>
          <cell r="F5584">
            <v>0</v>
          </cell>
        </row>
        <row r="5585">
          <cell r="A5585" t="str">
            <v>SINAPI 104546</v>
          </cell>
          <cell r="D5585" t="str">
            <v>TÊ DE REDUÇÃO, PARA INSTALAÇÕES EM PEX ÁGUA, DN 25 X 20 X 20 MM, COM ANEL DESLIZANTE - FORNECIMENTO E INSTALAÇÃO. AF_02/2023</v>
          </cell>
          <cell r="E5585" t="str">
            <v>UN</v>
          </cell>
          <cell r="F5585">
            <v>0</v>
          </cell>
        </row>
        <row r="5586">
          <cell r="A5586" t="str">
            <v>SINAPI 104549</v>
          </cell>
          <cell r="D5586" t="str">
            <v>TÊ DE REDUÇÃO, PARA INSTALAÇÕES EM PEX ÁGUA, DN 25 X 20 X 25 MM, COM ANEL DESLIZANTE - FORNECIMENTO E INSTALAÇÃO. AF_02/2023</v>
          </cell>
          <cell r="E5586" t="str">
            <v>UN</v>
          </cell>
          <cell r="F5586">
            <v>0</v>
          </cell>
        </row>
        <row r="5587">
          <cell r="A5587" t="str">
            <v>SINAPI 104550</v>
          </cell>
          <cell r="D5587" t="str">
            <v>TÊ DE REDUÇÃO, PARA INSTALAÇÕES EM PEX ÁGUA, DN 25 X 32 X 25 MM, COM ANEL DESLIZANTE - FORNECIMENTO E INSTALAÇÃO. AF_02/2023</v>
          </cell>
          <cell r="E5587" t="str">
            <v>UN</v>
          </cell>
          <cell r="F5587">
            <v>0</v>
          </cell>
        </row>
        <row r="5588">
          <cell r="A5588" t="str">
            <v>SINAPI 104552</v>
          </cell>
          <cell r="D5588" t="str">
            <v>TÊ DE REDUÇÃO, PARA INSTALAÇÕES EM PEX ÁGUA, DN 32 X 20 X 32 MM, COM ANEL DESLIZANTE - FORNECIMENTO E INSTALAÇÃO. AF_02/2023</v>
          </cell>
          <cell r="E5588" t="str">
            <v>UN</v>
          </cell>
          <cell r="F5588">
            <v>0</v>
          </cell>
        </row>
        <row r="5589">
          <cell r="A5589" t="str">
            <v>SINAPI 104551</v>
          </cell>
          <cell r="D5589" t="str">
            <v>TÊ DE REDUÇÃO, PARA INSTALAÇÕES EM PEX ÁGUA, DN 32 X 25 X 25 MM, COM ANEL DESLIZANTE - FORNECIMENTO E INSTALAÇÃO. AF_02/2023</v>
          </cell>
          <cell r="E5589" t="str">
            <v>UN</v>
          </cell>
          <cell r="F5589">
            <v>0</v>
          </cell>
        </row>
        <row r="5590">
          <cell r="A5590" t="str">
            <v>SINAPI 104553</v>
          </cell>
          <cell r="D5590" t="str">
            <v>TÊ DE REDUÇÃO, PARA INSTALAÇÕES EM PEX ÁGUA, DN 32 X 25 X 32 MM, COM ANEL DESLIZANTE - FORNECIMENTO E INSTALAÇÃO. AF_02/2023</v>
          </cell>
          <cell r="E5590" t="str">
            <v>UN</v>
          </cell>
          <cell r="F5590">
            <v>0</v>
          </cell>
        </row>
        <row r="5591">
          <cell r="A5591" t="str">
            <v>SINAPI 104554</v>
          </cell>
          <cell r="D5591" t="str">
            <v>TÊ MISTURADOR, PARA INSTALAÇÕES EM PEX ÁGUA, DN 16 MM X 1/2", COM ANEL DESLIZANTE - FORNECIMENTO E INSTALAÇÃO. AF_02/2023</v>
          </cell>
          <cell r="E5591" t="str">
            <v>UN</v>
          </cell>
          <cell r="F5591">
            <v>0</v>
          </cell>
        </row>
        <row r="5592">
          <cell r="A5592" t="str">
            <v>SINAPI 104555</v>
          </cell>
          <cell r="D5592" t="str">
            <v>TÊ MISTURADOR, PARA INSTALAÇÕES EM PEX ÁGUA, DN 20 MM X 3/4", COM ANEL DESLIZANTE - FORNECIMENTO E INSTALAÇÃO. AF_02/2023</v>
          </cell>
          <cell r="E5592" t="str">
            <v>UN</v>
          </cell>
          <cell r="F5592">
            <v>0</v>
          </cell>
        </row>
        <row r="5593">
          <cell r="A5593" t="str">
            <v>SINAPI 104556</v>
          </cell>
          <cell r="D5593" t="str">
            <v>TÊ ROSCA FÊMEA, PARA INSTALAÇÕES EM PEX ÁGUA, DN 20 MM X 3/4", COM ANEL DESLIZANTE - FORNECIMENTO E INSTALAÇÃO. AF_02/2023</v>
          </cell>
          <cell r="E5593" t="str">
            <v>UN</v>
          </cell>
          <cell r="F5593">
            <v>0</v>
          </cell>
        </row>
        <row r="5594">
          <cell r="A5594" t="str">
            <v>SINAPI 104558</v>
          </cell>
          <cell r="D5594" t="str">
            <v>TÊ ROSCA FÊMEA, PARA INSTALAÇÕES EM PEX ÁGUA, DN 25 MM X 1/2", COM ANEL DESLIZANTE - FORNECIMENTO E INSTALAÇÃO. AF_02/2023</v>
          </cell>
          <cell r="E5594" t="str">
            <v>UN</v>
          </cell>
          <cell r="F5594">
            <v>0</v>
          </cell>
        </row>
        <row r="5595">
          <cell r="A5595" t="str">
            <v>SINAPI 104559</v>
          </cell>
          <cell r="D5595" t="str">
            <v>TÊ ROSCA MACHO, PARA INSTALAÇÕES EM PEX ÁGUA, DN 16 MM X 1/2", COM ANEL DESLIZANTE - FORNECIMENTO E INSTALAÇÃO. AF_02/2023</v>
          </cell>
          <cell r="E5595" t="str">
            <v>UN</v>
          </cell>
          <cell r="F5595">
            <v>0</v>
          </cell>
        </row>
        <row r="5596">
          <cell r="A5596" t="str">
            <v>SINAPI 104560</v>
          </cell>
          <cell r="D5596" t="str">
            <v>TÊ ROSCA MACHO, PARA INSTALAÇÕES EM PEX ÁGUA, DN 20 MM X 1/2", COM ANEL DESLIZANTE - FORNECIMENTO E INSTALAÇÃO. AF_02/2023</v>
          </cell>
          <cell r="E5596" t="str">
            <v>UN</v>
          </cell>
          <cell r="F5596">
            <v>0</v>
          </cell>
        </row>
        <row r="5597">
          <cell r="A5597" t="str">
            <v>SINAPI 104557</v>
          </cell>
          <cell r="D5597" t="str">
            <v>TÊ ROSCA MACHO, PARA INSTALAÇÕES EM PEX ÁGUA, DN 20 MM X 3/4", COM ANEL DESLIZANTE - FORNECIMENTO E INSTALAÇÃO. AF_02/2023</v>
          </cell>
          <cell r="E5597" t="str">
            <v>UN</v>
          </cell>
          <cell r="F5597">
            <v>0</v>
          </cell>
        </row>
        <row r="5598">
          <cell r="A5598" t="str">
            <v>SINAPI 104561</v>
          </cell>
          <cell r="D5598" t="str">
            <v>TÊ ROSCA MACHO, PARA INSTALAÇÕES EM PEX ÁGUA, DN 25 MM X 3/4", COM ANEL DESLIZANTE - FORNECIMENTO E INSTALAÇÃO. AF_02/2023</v>
          </cell>
          <cell r="E5598" t="str">
            <v>UN</v>
          </cell>
          <cell r="F5598">
            <v>0</v>
          </cell>
        </row>
        <row r="5599">
          <cell r="A5599" t="str">
            <v>SINAPI 104562</v>
          </cell>
          <cell r="D5599" t="str">
            <v>TÊ ROSCA MACHO, PARA INSTALAÇÕES EM PEX ÁGUA, DN 32 MM X 3/4", COM ANEL DESLIZANTE - FORNECIMENTO E INSTALAÇÃO. AF_02/2023</v>
          </cell>
          <cell r="E5599" t="str">
            <v>UN</v>
          </cell>
          <cell r="F5599">
            <v>0</v>
          </cell>
        </row>
        <row r="5600">
          <cell r="A5600" t="str">
            <v>SINAPI 96860</v>
          </cell>
          <cell r="D5600" t="str">
            <v>TÊ, METÁLICO, PARA INSTALAÇÕES EM PEX ÁGUA, DN 16 MM, CONEXÃO POR ANEL DESLIZANTE - FORNECIMENTO E INSTALAÇÃO. AF_02/2023</v>
          </cell>
          <cell r="E5600" t="str">
            <v>UN</v>
          </cell>
          <cell r="F5600">
            <v>30.65</v>
          </cell>
        </row>
        <row r="5601">
          <cell r="A5601" t="str">
            <v>SINAPI 96862</v>
          </cell>
          <cell r="D5601" t="str">
            <v>TÊ, METÁLICO, PARA INSTALAÇÕES EM PEX ÁGUA, DN 20 MM, CONEXÃO POR ANEL DESLIZANTE - FORNECIMENTO E INSTALAÇÃO. AF_02/2023</v>
          </cell>
          <cell r="E5601" t="str">
            <v>UN</v>
          </cell>
          <cell r="F5601">
            <v>37.700000000000003</v>
          </cell>
        </row>
        <row r="5602">
          <cell r="A5602" t="str">
            <v>SINAPI 96864</v>
          </cell>
          <cell r="D5602" t="str">
            <v>TÊ, METÁLICO, PARA INSTALAÇÕES EM PEX ÁGUA, DN 25 MM, CONEXÃO POR ANEL DESLIZANTE - FORNECIMENTO E INSTALAÇÃO. AF_02/2023</v>
          </cell>
          <cell r="E5602" t="str">
            <v>UN</v>
          </cell>
          <cell r="F5602">
            <v>53.32</v>
          </cell>
        </row>
        <row r="5603">
          <cell r="A5603" t="str">
            <v>SINAPI 96866</v>
          </cell>
          <cell r="D5603" t="str">
            <v>TÊ, METÁLICO, PARA INSTALAÇÕES EM PEX ÁGUA, DN 32 MM, CONEXÃO POR ANEL DESLIZANTE - FORNECIMENTO E INSTALAÇÃO. AF_02/2023</v>
          </cell>
          <cell r="E5603" t="str">
            <v>UN</v>
          </cell>
          <cell r="F5603">
            <v>69.400000000000006</v>
          </cell>
        </row>
        <row r="5604">
          <cell r="A5604" t="str">
            <v>SINAPI 96868</v>
          </cell>
          <cell r="D5604" t="str">
            <v>TÊ, PARA INSTALAÇÕES EM PEX ÁGUA, DN 16 MM, CONEXÃO POR CRIMPAGEM - FORNECIMENTO E INSTALAÇÃO. AF_02/2023</v>
          </cell>
          <cell r="E5604" t="str">
            <v>UN</v>
          </cell>
          <cell r="F5604">
            <v>20.010000000000002</v>
          </cell>
        </row>
        <row r="5605">
          <cell r="A5605" t="str">
            <v>SINAPI 96869</v>
          </cell>
          <cell r="D5605" t="str">
            <v>TÊ, PARA INSTALAÇÕES EM PEX ÁGUA, DN 20 MM, CONEXÃO POR CRIMPAGEM - FORNECIMENTO E INSTALAÇÃO. AF_02/2023</v>
          </cell>
          <cell r="E5605" t="str">
            <v>UN</v>
          </cell>
          <cell r="F5605">
            <v>30.72</v>
          </cell>
        </row>
        <row r="5606">
          <cell r="A5606" t="str">
            <v>SINAPI 96870</v>
          </cell>
          <cell r="D5606" t="str">
            <v>TÊ, PARA INSTALAÇÕES EM PEX ÁGUA, DN 25 MM, CONEXÃO POR CRIMPAGEM - FORNECIMENTO E INSTALAÇÃO. AF_02/2023</v>
          </cell>
          <cell r="E5606" t="str">
            <v>UN</v>
          </cell>
          <cell r="F5606">
            <v>46.22</v>
          </cell>
        </row>
        <row r="5607">
          <cell r="A5607" t="str">
            <v>SINAPI 96871</v>
          </cell>
          <cell r="D5607" t="str">
            <v>TÊ, PARA INSTALAÇÕES EM PEX ÁGUA, DN 32 MM, CONEXÃO POR CRIMPAGEM - FORNECIMENTO E INSTALAÇÃO. AF_02/2023</v>
          </cell>
          <cell r="E5607" t="str">
            <v>UN</v>
          </cell>
          <cell r="F5607">
            <v>52.81</v>
          </cell>
        </row>
        <row r="5608">
          <cell r="A5608" t="str">
            <v>SINAPI 96861</v>
          </cell>
          <cell r="D5608" t="str">
            <v>TÊ, ROSCA FÊMEA, METÁLICO, PARA INSTALAÇÕES EM PEX ÁGUA, DN 16 MM X ½", CONEXÃO POR ANEL DESLIZANTE - FORNECIMENTO E INSTALAÇÃO. AF_02/2023</v>
          </cell>
          <cell r="E5608" t="str">
            <v>UN</v>
          </cell>
          <cell r="F5608">
            <v>38.75</v>
          </cell>
        </row>
        <row r="5609">
          <cell r="A5609" t="str">
            <v>SINAPI 96863</v>
          </cell>
          <cell r="D5609" t="str">
            <v>TÊ, ROSCA FÊMEA, METÁLICO, PARA INSTALAÇÕES EM PEX ÁGUA, DN 20 MM X 1/2", CONEXÃO POR ANEL DESLIZANTE - FORNECIMENTO E INSTALAÇÃO. AF_02/2023</v>
          </cell>
          <cell r="E5609" t="str">
            <v>UN</v>
          </cell>
          <cell r="F5609">
            <v>39.68</v>
          </cell>
        </row>
        <row r="5610">
          <cell r="A5610" t="str">
            <v>SINAPI 96865</v>
          </cell>
          <cell r="D5610" t="str">
            <v>TÊ, ROSCA FÊMEA, METÁLICO, PARA INSTALAÇÕES EM PEX ÁGUA, DN 25 MM X 3/4", CONEXÃO POR ANEL DESLIZANTE - FORNECIMENTO E INSTALAÇÃO. AF_02/2023</v>
          </cell>
          <cell r="E5610" t="str">
            <v>UN</v>
          </cell>
          <cell r="F5610">
            <v>46.83</v>
          </cell>
        </row>
        <row r="5611">
          <cell r="A5611" t="str">
            <v>SINAPI 96814</v>
          </cell>
          <cell r="D5611" t="str">
            <v>UNIÃO DE REDUÇÃO, METÁLICA, PARA INSTALAÇÕES EM PEX ÁGUA, DN 20 X 16 MM, CONEXÃO POR ANEL DESLIZANTE - FORNECIMENTO E INSTALAÇÃO. AF_02/2023</v>
          </cell>
          <cell r="E5611" t="str">
            <v>UN</v>
          </cell>
          <cell r="F5611">
            <v>16.440000000000001</v>
          </cell>
        </row>
        <row r="5612">
          <cell r="A5612" t="str">
            <v>SINAPI 96818</v>
          </cell>
          <cell r="D5612" t="str">
            <v>UNIÃO DE REDUÇÃO, METÁLICA, PARA INSTALAÇÕES EM PEX ÁGUA, DN 25 X 16 MM, CONEXÃO POR ANEL DESLIZANTE - FORNECIMENTO E INSTALAÇÃO. AF_02/2023</v>
          </cell>
          <cell r="E5612" t="str">
            <v>UN</v>
          </cell>
          <cell r="F5612">
            <v>22.15</v>
          </cell>
        </row>
        <row r="5613">
          <cell r="A5613" t="str">
            <v>SINAPI 96819</v>
          </cell>
          <cell r="D5613" t="str">
            <v>UNIÃO DE REDUÇÃO, METÁLICA, PARA INSTALAÇÕES EM PEX ÁGUA, DN 25 X 20 MM, CONEXÃO POR ANEL DESLIZANTE - FORNECIMENTO E INSTALAÇÃO. AF_02/2023</v>
          </cell>
          <cell r="E5613" t="str">
            <v>UN</v>
          </cell>
          <cell r="F5613">
            <v>23.75</v>
          </cell>
        </row>
        <row r="5614">
          <cell r="A5614" t="str">
            <v>SINAPI 96822</v>
          </cell>
          <cell r="D5614" t="str">
            <v>UNIÃO DE REDUÇÃO, METÁLICA, PARA INSTALAÇÕES EM PEX ÁGUA, DN 32 X 25 MM, CONEXÃO POR ANEL DESLIZANTE - FORNECIMENTO E INSTALAÇÃO. AF_02/2023</v>
          </cell>
          <cell r="E5614" t="str">
            <v>UN</v>
          </cell>
          <cell r="F5614">
            <v>31.2</v>
          </cell>
        </row>
        <row r="5615">
          <cell r="A5615" t="str">
            <v>SINAPI 96808</v>
          </cell>
          <cell r="D5615" t="str">
            <v>UNIÃO METÁLICA PARA INSTALAÇÕES EM PEX ÁGUA, DN 16 MM, COM ANEL DESLIZANTE - FORNECIMENTO E INSTALAÇÃO. AF_02/2023</v>
          </cell>
          <cell r="E5615" t="str">
            <v>UN</v>
          </cell>
          <cell r="F5615">
            <v>17.399999999999999</v>
          </cell>
        </row>
        <row r="5616">
          <cell r="A5616" t="str">
            <v>SINAPI 96811</v>
          </cell>
          <cell r="D5616" t="str">
            <v>UNIÃO METÁLICA PARA INSTALAÇÕES EM PEX ÁGUA, DN 20 MM, COM ANEL DESLIZANTE - FORNECIMENTO E INSTALAÇÃO. AF_02/2023</v>
          </cell>
          <cell r="E5616" t="str">
            <v>UN</v>
          </cell>
          <cell r="F5616">
            <v>22</v>
          </cell>
        </row>
        <row r="5617">
          <cell r="A5617" t="str">
            <v>SINAPI 96815</v>
          </cell>
          <cell r="D5617" t="str">
            <v>UNIÃO METÁLICA PARA INSTALAÇÕES EM PEX ÁGUA, DN 25 MM, COM ANEL DESLIZANTE - FORNECIMENTO E INSTALAÇÃO. AF_02/2023</v>
          </cell>
          <cell r="E5617" t="str">
            <v>UN</v>
          </cell>
          <cell r="F5617">
            <v>34.24</v>
          </cell>
        </row>
        <row r="5618">
          <cell r="A5618" t="str">
            <v>SINAPI 96820</v>
          </cell>
          <cell r="D5618" t="str">
            <v>UNIÃO METÁLICA PARA INSTALAÇÕES EM PEX ÁGUA, DN 32 MM, COM ANEL DESLIZANTE - FORNECIMENTO E INSTALAÇÃO. AF_02/2023</v>
          </cell>
          <cell r="E5618" t="str">
            <v>UN</v>
          </cell>
          <cell r="F5618">
            <v>41.16</v>
          </cell>
        </row>
        <row r="5619">
          <cell r="A5619" t="str">
            <v>SINAPI 96702</v>
          </cell>
          <cell r="D5619" t="str">
            <v>BUCHA DE REDUÇÃO, PPR, 32 X 25, CLASSE PN 25, INSTALADO EM PRUMADA DE ÁGUA FORNECIMENTO E INSTALAÇÃO . AF_08/2022</v>
          </cell>
          <cell r="E5619" t="str">
            <v>UN</v>
          </cell>
          <cell r="F5619">
            <v>12.5</v>
          </cell>
        </row>
        <row r="5620">
          <cell r="A5620" t="str">
            <v>SINAPI 96662</v>
          </cell>
          <cell r="D5620" t="str">
            <v>BUCHA DE REDUÇÃO, PPR, 32 X 25, CLASSE PN 25, INSTALADO EM RAMAL DE DISTRIBUIÇÃO DE ÁGUA FORNECIMENTO E INSTALAÇÃO. AF_08/2022</v>
          </cell>
          <cell r="E5620" t="str">
            <v>UN</v>
          </cell>
          <cell r="F5620">
            <v>10.15</v>
          </cell>
        </row>
        <row r="5621">
          <cell r="A5621" t="str">
            <v>SINAPI 96704</v>
          </cell>
          <cell r="D5621" t="str">
            <v>BUCHA DE REDUÇÃO, PPR, 40 X 25, CLASSE PN 25, INSTALADO EM PRUMADA DE ÁGUA FORNECIMENTO E INSTALAÇÃO . AF_08/2022</v>
          </cell>
          <cell r="E5621" t="str">
            <v>UN</v>
          </cell>
          <cell r="F5621">
            <v>22.16</v>
          </cell>
        </row>
        <row r="5622">
          <cell r="A5622" t="str">
            <v>SINAPI 96664</v>
          </cell>
          <cell r="D5622" t="str">
            <v>BUCHA DE REDUÇÃO, PPR, 40 X 25, CLASSE PN 25, INSTALADO EM RAMAL DE DISTRIBUIÇÃO DE ÁGUA FORNECIMENTO E INSTALAÇÃO. AF_08/2022</v>
          </cell>
          <cell r="E5622" t="str">
            <v>UN</v>
          </cell>
          <cell r="F5622">
            <v>19.170000000000002</v>
          </cell>
        </row>
        <row r="5623">
          <cell r="A5623" t="str">
            <v>SINAPI 104191</v>
          </cell>
          <cell r="D5623" t="str">
            <v>BUCHA DE REDUÇÃO, PPR, DN 25 X 20 MM, INSTALADO EM RAMAL OU SUB-RAMAL DE ÁGUA - FORNECIMENTO E INSTALAÇÃO. AF_08/2022</v>
          </cell>
          <cell r="E5623" t="str">
            <v>UN</v>
          </cell>
          <cell r="F5623">
            <v>11.23</v>
          </cell>
        </row>
        <row r="5624">
          <cell r="A5624" t="str">
            <v>SINAPI 96700</v>
          </cell>
          <cell r="D5624" t="str">
            <v>CONECTOR FÊMEA, PPR, 25 X 1/2", CLASSE PN 25, INSTALADO EM PRUMADA DE ÁGUA FORNECIMENTO E INSTALAÇÃO . AF_08/2022</v>
          </cell>
          <cell r="E5624" t="str">
            <v>UN</v>
          </cell>
          <cell r="F5624">
            <v>18.399999999999999</v>
          </cell>
        </row>
        <row r="5625">
          <cell r="A5625" t="str">
            <v>SINAPI 96658</v>
          </cell>
          <cell r="D5625" t="str">
            <v>CONECTOR FÊMEA, PPR, 25 X 1/2, CLASSE PN 25, INSTALADO EM RAMAL DE DISTRIBUIÇÃO DE ÁGUA FORNECIMENTO E INSTALAÇÃO. AF_08/2022</v>
          </cell>
          <cell r="E5625" t="str">
            <v>UN</v>
          </cell>
          <cell r="F5625">
            <v>16.62</v>
          </cell>
        </row>
        <row r="5626">
          <cell r="A5626" t="str">
            <v>SINAPI 96641</v>
          </cell>
          <cell r="D5626" t="str">
            <v>CONECTOR FÊMEA, PPR, 25 X 1/2, CLASSE PN 25, INSTALADO EM RAMAL OU SUB-RAMAL DE ÁGUA FORNECIMENTO E INSTALAÇÃO. AF_08/2022</v>
          </cell>
          <cell r="E5626" t="str">
            <v>UN</v>
          </cell>
          <cell r="F5626">
            <v>18.809999999999999</v>
          </cell>
        </row>
        <row r="5627">
          <cell r="A5627" t="str">
            <v>SINAPI 96661</v>
          </cell>
          <cell r="D5627" t="str">
            <v>CONECTOR FÊMEA, PPR, 32 X 3/4", CLASSE PN 25, INSTALADO EM RAMAL DE DISTRIBUIÇÃO DE ÁGUA FORNECIMENTO E INSTALAÇÃO. AF_08/2022</v>
          </cell>
          <cell r="E5627" t="str">
            <v>UN</v>
          </cell>
          <cell r="F5627">
            <v>35.32</v>
          </cell>
        </row>
        <row r="5628">
          <cell r="A5628" t="str">
            <v>SINAPI 96699</v>
          </cell>
          <cell r="D5628" t="str">
            <v>CONECTOR MACHO, PPR, 25 X 1/2", CLASSE PN 25, INSTALADO EM PRUMADA DE ÁGUA FORNECIMENTO E INSTALAÇÃO . AF_08/2022</v>
          </cell>
          <cell r="E5628" t="str">
            <v>UN</v>
          </cell>
          <cell r="F5628">
            <v>27.97</v>
          </cell>
        </row>
        <row r="5629">
          <cell r="A5629" t="str">
            <v>SINAPI 96657</v>
          </cell>
          <cell r="D5629" t="str">
            <v>CONECTOR MACHO, PPR, 25 X 1/2, CLASSE PN 25, INSTALADO EM RAMAL DE DISTRIBUIÇÃO DE ÁGUA FORNECIMENTO E INSTALAÇÃO. AF_08/2022</v>
          </cell>
          <cell r="E5629" t="str">
            <v>UN</v>
          </cell>
          <cell r="F5629">
            <v>26.19</v>
          </cell>
        </row>
        <row r="5630">
          <cell r="A5630" t="str">
            <v>SINAPI 96640</v>
          </cell>
          <cell r="D5630" t="str">
            <v>CONECTOR MACHO, PPR, 25 X 1/2, CLASSE PN 25, INSTALADO EM RAMAL OU SUB-RAMAL DE ÁGUA FORNECIMENTO E INSTALAÇÃO. AF_08/2022</v>
          </cell>
          <cell r="E5630" t="str">
            <v>UN</v>
          </cell>
          <cell r="F5630">
            <v>28.38</v>
          </cell>
        </row>
        <row r="5631">
          <cell r="A5631" t="str">
            <v>SINAPI 96660</v>
          </cell>
          <cell r="D5631" t="str">
            <v>CONECTOR MACHO, PPR, 32 X 3/4", CLASSE PN 25, INSTALADO EM RAMAL DE DISTRIBUIÇÃO DE ÁGUA FORNECIMENTO E INSTALAÇÃO. AF_08/2022</v>
          </cell>
          <cell r="E5631" t="str">
            <v>UN</v>
          </cell>
          <cell r="F5631">
            <v>35.659999999999997</v>
          </cell>
        </row>
        <row r="5632">
          <cell r="A5632" t="str">
            <v>SINAPI 104196</v>
          </cell>
          <cell r="D5632" t="str">
            <v>CURVA 90 GRAUS, PPR, DN 20 MM, INSTALADO EM RAMAL OU SUB-RAMAL DE ÁGUA - FORNECIMENTO E INSTALAÇÃO. AF_08/2022</v>
          </cell>
          <cell r="E5632" t="str">
            <v>UN</v>
          </cell>
          <cell r="F5632">
            <v>17.46</v>
          </cell>
        </row>
        <row r="5633">
          <cell r="A5633" t="str">
            <v>SINAPI 104197</v>
          </cell>
          <cell r="D5633" t="str">
            <v>CURVA 90 GRAUS, PPR, DN 25 MM, INSTALADO EM RAMAL OU SUB-RAMAL DE ÁGUA - FORNECIMENTO E INSTALAÇÃO. AF_08/2022</v>
          </cell>
          <cell r="E5633" t="str">
            <v>UN</v>
          </cell>
          <cell r="F5633">
            <v>32.659999999999997</v>
          </cell>
        </row>
        <row r="5634">
          <cell r="A5634" t="str">
            <v>SINAPI 104198</v>
          </cell>
          <cell r="D5634" t="str">
            <v>JOELHO 45 GRAUS, PPR, DN 20 MM, INSTALADO EM RAMAL OU SUB-RAMAL DE ÁGUA - FORNECIMENTO E INSTALAÇÃO. AF_08/2022</v>
          </cell>
          <cell r="E5634" t="str">
            <v>UN</v>
          </cell>
          <cell r="F5634">
            <v>8.31</v>
          </cell>
        </row>
        <row r="5635">
          <cell r="A5635" t="str">
            <v>SINAPI 96685</v>
          </cell>
          <cell r="D5635" t="str">
            <v>JOELHO 45 GRAUS, PPR, DN 25 MM, CLASSE PN 25, INSTALADO EM PRUMADA DE ÁGUA FORNECIMENTO E INSTALAÇÃO . AF_08/2022</v>
          </cell>
          <cell r="E5635" t="str">
            <v>UN</v>
          </cell>
          <cell r="F5635">
            <v>12.67</v>
          </cell>
        </row>
        <row r="5636">
          <cell r="A5636" t="str">
            <v>SINAPI 96651</v>
          </cell>
          <cell r="D5636" t="str">
            <v>JOELHO 45 GRAUS, PPR, DN 25 MM, CLASSE PN 25, INSTALADO EM RAMAL DE DISTRIBUIÇÃO DE ÁGUA FORNECIMENTO E INSTALAÇÃO. AF_08/2022</v>
          </cell>
          <cell r="E5636" t="str">
            <v>UN</v>
          </cell>
          <cell r="F5636">
            <v>10</v>
          </cell>
        </row>
        <row r="5637">
          <cell r="A5637" t="str">
            <v>SINAPI 96638</v>
          </cell>
          <cell r="D5637" t="str">
            <v>JOELHO 45 GRAUS, PPR, DN 25 MM, CLASSE PN 25, INSTALADO EM RAMAL OU SUB-RAMAL DE ÁGUA FORNECIMENTO E INSTALAÇÃO. AF_08/2022</v>
          </cell>
          <cell r="E5637" t="str">
            <v>UN</v>
          </cell>
          <cell r="F5637">
            <v>17.399999999999999</v>
          </cell>
        </row>
        <row r="5638">
          <cell r="A5638" t="str">
            <v>SINAPI 96687</v>
          </cell>
          <cell r="D5638" t="str">
            <v>JOELHO 45 GRAUS, PPR, DN 32 MM, CLASSE PN 25, INSTALADO EM PRUMADA DE ÁGUA FORNECIMENTO E INSTALAÇÃO . AF_08/2022</v>
          </cell>
          <cell r="E5638" t="str">
            <v>UN</v>
          </cell>
          <cell r="F5638">
            <v>19.510000000000002</v>
          </cell>
        </row>
        <row r="5639">
          <cell r="A5639" t="str">
            <v>SINAPI 96653</v>
          </cell>
          <cell r="D5639" t="str">
            <v>JOELHO 45 GRAUS, PPR, DN 32 MM, CLASSE PN 25, INSTALADO EM RAMAL DE DISTRIBUIÇÃO DE ÁGUA - FORNECIMENTO E INSTALAÇÃO. AF_08/2022</v>
          </cell>
          <cell r="E5639" t="str">
            <v>UN</v>
          </cell>
          <cell r="F5639">
            <v>15.14</v>
          </cell>
        </row>
        <row r="5640">
          <cell r="A5640" t="str">
            <v>SINAPI 96689</v>
          </cell>
          <cell r="D5640" t="str">
            <v>JOELHO 45 GRAUS, PPR, DN 40 MM, CLASSE PN 25, INSTALADO EM PRUMADA DE ÁGUA FORNECIMENTO E INSTALAÇÃO . AF_08/2022</v>
          </cell>
          <cell r="E5640" t="str">
            <v>UN</v>
          </cell>
          <cell r="F5640">
            <v>29.63</v>
          </cell>
        </row>
        <row r="5641">
          <cell r="A5641" t="str">
            <v>SINAPI 96655</v>
          </cell>
          <cell r="D5641" t="str">
            <v>JOELHO 45 GRAUS, PPR, DN 40 MM, CLASSE PN 25, INSTALADO EM RAMAL DE DISTRIBUIÇÃO DE ÁGUA - FORNECIMENTO E INSTALAÇÃO. AF_08/2022</v>
          </cell>
          <cell r="E5641" t="str">
            <v>UN</v>
          </cell>
          <cell r="F5641">
            <v>23.3</v>
          </cell>
        </row>
        <row r="5642">
          <cell r="A5642" t="str">
            <v>SINAPI 96691</v>
          </cell>
          <cell r="D5642" t="str">
            <v>JOELHO 45 GRAUS, PPR, DN 50 MM, CLASSE PN 25, INSTALADO EM PRUMADA DE ÁGUA FORNECIMENTO E INSTALAÇÃO . AF_08/2022</v>
          </cell>
          <cell r="E5642" t="str">
            <v>UN</v>
          </cell>
          <cell r="F5642">
            <v>42.53</v>
          </cell>
        </row>
        <row r="5643">
          <cell r="A5643" t="str">
            <v>SINAPI 96693</v>
          </cell>
          <cell r="D5643" t="str">
            <v>JOELHO 45 GRAUS, PPR, DN 63 MM, CLASSE PN 25, INSTALADO EM PRUMADA DE ÁGUA FORNECIMENTO E INSTALAÇÃO . AF_08/2022</v>
          </cell>
          <cell r="E5643" t="str">
            <v>UN</v>
          </cell>
          <cell r="F5643">
            <v>63.96</v>
          </cell>
        </row>
        <row r="5644">
          <cell r="A5644" t="str">
            <v>SINAPI 96695</v>
          </cell>
          <cell r="D5644" t="str">
            <v>JOELHO 45 GRAUS, PPR, DN 75 MM, CLASSE PN 25, INSTALADO EM PRUMADA DE ÁGUA FORNECIMENTO E INSTALAÇÃO . AF_08/2022</v>
          </cell>
          <cell r="E5644" t="str">
            <v>UN</v>
          </cell>
          <cell r="F5644">
            <v>110.91</v>
          </cell>
        </row>
        <row r="5645">
          <cell r="A5645" t="str">
            <v>SINAPI 104193</v>
          </cell>
          <cell r="D5645" t="str">
            <v>JOELHO 45 GRAUS, PPR, F/ F, DN 90 MM, INSTALADO EM PRUMADA DE ÁGUA - FORNECIMENTO E INSTALAÇÃO. AF_08/2022</v>
          </cell>
          <cell r="E5645" t="str">
            <v>UN</v>
          </cell>
          <cell r="F5645">
            <v>184.67</v>
          </cell>
        </row>
        <row r="5646">
          <cell r="A5646" t="str">
            <v>SINAPI 96697</v>
          </cell>
          <cell r="D5646" t="str">
            <v>JOELHO 90 GRAUS, PPR, DN 110 MM, CLASSE PN 25, INSTALADO EM PRUMADA DE ÁGUA FORNECIMENTO E INSTALAÇÃO . AF_08/2022</v>
          </cell>
          <cell r="E5646" t="str">
            <v>UN</v>
          </cell>
          <cell r="F5646">
            <v>374.61</v>
          </cell>
        </row>
        <row r="5647">
          <cell r="A5647" t="str">
            <v>SINAPI 104199</v>
          </cell>
          <cell r="D5647" t="str">
            <v>JOELHO 90 GRAUS, PPR, DN 20 MM, INSTALADO EM RAMAL OU SUB-RAMAL DE ÁGUA - FORNECIMENTO E INSTALAÇÃO. AF_08/2022</v>
          </cell>
          <cell r="E5647" t="str">
            <v>UN</v>
          </cell>
          <cell r="F5647">
            <v>8.0399999999999991</v>
          </cell>
        </row>
        <row r="5648">
          <cell r="A5648" t="str">
            <v>SINAPI 96684</v>
          </cell>
          <cell r="D5648" t="str">
            <v>JOELHO 90 GRAUS, PPR, DN 25 MM, CLASSE PN 25, INSTALADO EM PRUMADA DE ÁGUA FORNECIMENTO E INSTALAÇÃO . AF_08/2022</v>
          </cell>
          <cell r="E5648" t="str">
            <v>UN</v>
          </cell>
          <cell r="F5648">
            <v>12.23</v>
          </cell>
        </row>
        <row r="5649">
          <cell r="A5649" t="str">
            <v>SINAPI 96650</v>
          </cell>
          <cell r="D5649" t="str">
            <v>JOELHO 90 GRAUS, PPR, DN 25 MM, CLASSE PN 25, INSTALADO EM RAMAL DE DISTRIBUIÇÃO FORNECIMENTO E INSTALAÇÃO. AF_08/2022</v>
          </cell>
          <cell r="E5649" t="str">
            <v>UN</v>
          </cell>
          <cell r="F5649">
            <v>9.56</v>
          </cell>
        </row>
        <row r="5650">
          <cell r="A5650" t="str">
            <v>SINAPI 96637</v>
          </cell>
          <cell r="D5650" t="str">
            <v>JOELHO 90 GRAUS, PPR, DN 25 MM, CLASSE PN 25, INSTALADO EM RAMAL OU SUB-RAMAL DE ÁGUA FORNECIMENTO E INSTALAÇÃO. AF_08/2022</v>
          </cell>
          <cell r="E5650" t="str">
            <v>UN</v>
          </cell>
          <cell r="F5650">
            <v>16.96</v>
          </cell>
        </row>
        <row r="5651">
          <cell r="A5651" t="str">
            <v>SINAPI 96686</v>
          </cell>
          <cell r="D5651" t="str">
            <v>JOELHO 90 GRAUS, PPR, DN 32 MM, CLASSE PN 25, INSTALADO EM PRUMADA DE ÁGUA FORNECIMENTO E INSTALAÇÃO . AF_08/2022</v>
          </cell>
          <cell r="E5651" t="str">
            <v>UN</v>
          </cell>
          <cell r="F5651">
            <v>15.79</v>
          </cell>
        </row>
        <row r="5652">
          <cell r="A5652" t="str">
            <v>SINAPI 96652</v>
          </cell>
          <cell r="D5652" t="str">
            <v>JOELHO 90 GRAUS, PPR, DN 32 MM, CLASSE PN 25, INSTALADO EM RAMAL DE DISTRIBUIÇÃO - FORNECIMENTO E INSTALAÇÃO. AF_08/2022</v>
          </cell>
          <cell r="E5652" t="str">
            <v>UN</v>
          </cell>
          <cell r="F5652">
            <v>11.42</v>
          </cell>
        </row>
        <row r="5653">
          <cell r="A5653" t="str">
            <v>SINAPI 96688</v>
          </cell>
          <cell r="D5653" t="str">
            <v>JOELHO 90 GRAUS, PPR, DN 40 MM, CLASSE PN 25, INSTALADO EM PRUMADA DE ÁGUA FORNECIMENTO E INSTALAÇÃO . AF_08/2022</v>
          </cell>
          <cell r="E5653" t="str">
            <v>UN</v>
          </cell>
          <cell r="F5653">
            <v>23.58</v>
          </cell>
        </row>
        <row r="5654">
          <cell r="A5654" t="str">
            <v>SINAPI 96654</v>
          </cell>
          <cell r="D5654" t="str">
            <v>JOELHO 90 GRAUS, PPR, DN 40 MM, CLASSE PN 25, INSTALADO EM RAMAL DE DISTRIBUIÇÃO - FORNECIMENTO E INSTALAÇÃO. AF_08/2022</v>
          </cell>
          <cell r="E5654" t="str">
            <v>UN</v>
          </cell>
          <cell r="F5654">
            <v>17.25</v>
          </cell>
        </row>
        <row r="5655">
          <cell r="A5655" t="str">
            <v>SINAPI 96690</v>
          </cell>
          <cell r="D5655" t="str">
            <v>JOELHO 90 GRAUS, PPR, DN 50 MM, CLASSE PN 25, INSTALADO EM PRUMADA DE ÁGUA FORNECIMENTO E INSTALAÇÃO . AF_08/2022</v>
          </cell>
          <cell r="E5655" t="str">
            <v>UN</v>
          </cell>
          <cell r="F5655">
            <v>32.950000000000003</v>
          </cell>
        </row>
        <row r="5656">
          <cell r="A5656" t="str">
            <v>SINAPI 96692</v>
          </cell>
          <cell r="D5656" t="str">
            <v>JOELHO 90 GRAUS, PPR, DN 63 MM, CLASSE PN 25, INSTALADO EM PRUMADA DE ÁGUA FORNECIMENTO E INSTALAÇÃO . AF_08/2022</v>
          </cell>
          <cell r="E5656" t="str">
            <v>UN</v>
          </cell>
          <cell r="F5656">
            <v>46.87</v>
          </cell>
        </row>
        <row r="5657">
          <cell r="A5657" t="str">
            <v>SINAPI 96694</v>
          </cell>
          <cell r="D5657" t="str">
            <v>JOELHO 90 GRAUS, PPR, DN 75 MM, CLASSE PN 25, INSTALADO EM PRUMADA DE ÁGUA FORNECIMENTO E INSTALAÇÃO . AF_08/2022</v>
          </cell>
          <cell r="E5657" t="str">
            <v>UN</v>
          </cell>
          <cell r="F5657">
            <v>100.48</v>
          </cell>
        </row>
        <row r="5658">
          <cell r="A5658" t="str">
            <v>SINAPI 96696</v>
          </cell>
          <cell r="D5658" t="str">
            <v>JOELHO 90 GRAUS, PPR, DN 90 MM, CLASSE PN 25, INSTALADO EM PRUMADA DE ÁGUA FORNECIMENTO E INSTALAÇÃO . AF_08/2022</v>
          </cell>
          <cell r="E5658" t="str">
            <v>UN</v>
          </cell>
          <cell r="F5658">
            <v>125.58</v>
          </cell>
        </row>
        <row r="5659">
          <cell r="A5659" t="str">
            <v>SINAPI 96709</v>
          </cell>
          <cell r="D5659" t="str">
            <v>LUVA, PPR, DN 110 MM, CLASSE PN 25, INSTALADO EM PRUMADA DE ÁGUA FORNECIMENTO E INSTALAÇÃO. AF_08/2022</v>
          </cell>
          <cell r="E5659" t="str">
            <v>UN</v>
          </cell>
          <cell r="F5659">
            <v>122.58</v>
          </cell>
        </row>
        <row r="5660">
          <cell r="A5660" t="str">
            <v>SINAPI 104200</v>
          </cell>
          <cell r="D5660" t="str">
            <v>LUVA, PPR, DN 20 MM, INSTALADO EM RAMAL OU SUB-RAMAL DE ÁGUA - FORNECIMENTO E INSTALAÇÃO. AF_08/2022</v>
          </cell>
          <cell r="E5660" t="str">
            <v>UN</v>
          </cell>
          <cell r="F5660">
            <v>6.62</v>
          </cell>
        </row>
        <row r="5661">
          <cell r="A5661" t="str">
            <v>SINAPI 96698</v>
          </cell>
          <cell r="D5661" t="str">
            <v>LUVA, PPR, DN 25 MM, CLASSE PN 25, INSTALADO EM PRUMADA DE ÁGUA FORNECIMENTO E INSTALAÇÃO . AF_08/2022</v>
          </cell>
          <cell r="E5661" t="str">
            <v>UN</v>
          </cell>
          <cell r="F5661">
            <v>8.69</v>
          </cell>
        </row>
        <row r="5662">
          <cell r="A5662" t="str">
            <v>SINAPI 96656</v>
          </cell>
          <cell r="D5662" t="str">
            <v>LUVA, PPR, DN 25 MM, CLASSE PN 25, INSTALADO EM RAMAL DE DISTRIBUIÇÃO DE ÁGUA FORNECIMENTO E INSTALAÇÃO. AF_08/2022</v>
          </cell>
          <cell r="E5662" t="str">
            <v>UN</v>
          </cell>
          <cell r="F5662">
            <v>6.91</v>
          </cell>
        </row>
        <row r="5663">
          <cell r="A5663" t="str">
            <v>SINAPI 96639</v>
          </cell>
          <cell r="D5663" t="str">
            <v>LUVA, PPR, DN 25 MM, CLASSE PN 25, INSTALADO EM RAMAL OU SUB-RAMAL DE ÁGUA FORNECIMENTO E INSTALAÇÃO. AF_08/2022</v>
          </cell>
          <cell r="E5663" t="str">
            <v>UN</v>
          </cell>
          <cell r="F5663">
            <v>11.84</v>
          </cell>
        </row>
        <row r="5664">
          <cell r="A5664" t="str">
            <v>SINAPI 96701</v>
          </cell>
          <cell r="D5664" t="str">
            <v>LUVA, PPR, DN 32 MM, CLASSE PN 25, INSTALADO EM PRUMADA DE ÁGUA FORNECIMENTO E INSTALAÇÃO. AF_08/2022</v>
          </cell>
          <cell r="E5664" t="str">
            <v>UN</v>
          </cell>
          <cell r="F5664">
            <v>11.99</v>
          </cell>
        </row>
        <row r="5665">
          <cell r="A5665" t="str">
            <v>SINAPI 96659</v>
          </cell>
          <cell r="D5665" t="str">
            <v>LUVA, PPR, DN 32 MM, CLASSE PN 25, INSTALADO EM RAMAL DE DISTRIBUIÇÃO DE ÁGUA FORNECIMENTO E INSTALAÇÃO. AF_08/2022</v>
          </cell>
          <cell r="E5665" t="str">
            <v>UN</v>
          </cell>
          <cell r="F5665">
            <v>9.07</v>
          </cell>
        </row>
        <row r="5666">
          <cell r="A5666" t="str">
            <v>SINAPI 96703</v>
          </cell>
          <cell r="D5666" t="str">
            <v>LUVA, PPR, DN 40 MM, CLASSE PN 25, INSTALADO EM PRUMADA DE ÁGUA FORNECIMENTO E INSTALAÇÃO. AF_08/2022</v>
          </cell>
          <cell r="E5666" t="str">
            <v>UN</v>
          </cell>
          <cell r="F5666">
            <v>21.63</v>
          </cell>
        </row>
        <row r="5667">
          <cell r="A5667" t="str">
            <v>SINAPI 96663</v>
          </cell>
          <cell r="D5667" t="str">
            <v>LUVA, PPR, DN 40 MM, CLASSE PN 25, INSTALADO EM RAMAL DE DISTRIBUIÇÃO DE ÁGUA FORNECIMENTO E INSTALAÇÃO. AF_08/2022</v>
          </cell>
          <cell r="E5667" t="str">
            <v>UN</v>
          </cell>
          <cell r="F5667">
            <v>17.420000000000002</v>
          </cell>
        </row>
        <row r="5668">
          <cell r="A5668" t="str">
            <v>SINAPI 96705</v>
          </cell>
          <cell r="D5668" t="str">
            <v>LUVA, PPR, DN 50 MM, CLASSE PN 25, INSTALADO EM PRUMADA DE ÁGUA FORNECIMENTO E INSTALAÇÃO. AF_08/2022</v>
          </cell>
          <cell r="E5668" t="str">
            <v>UN</v>
          </cell>
          <cell r="F5668">
            <v>26.24</v>
          </cell>
        </row>
        <row r="5669">
          <cell r="A5669" t="str">
            <v>SINAPI 96706</v>
          </cell>
          <cell r="D5669" t="str">
            <v>LUVA, PPR, DN 63 MM, CLASSE PN 25, INSTALADO EM PRUMADA DE ÁGUA FORNECIMENTO E INSTALAÇÃO. AF_08/2022</v>
          </cell>
          <cell r="E5669" t="str">
            <v>UN</v>
          </cell>
          <cell r="F5669">
            <v>39.049999999999997</v>
          </cell>
        </row>
        <row r="5670">
          <cell r="A5670" t="str">
            <v>SINAPI 96707</v>
          </cell>
          <cell r="D5670" t="str">
            <v>LUVA, PPR, DN 75 MM, CLASSE PN 25, INSTALADO EM PRUMADA DE ÁGUA FORNECIMENTO E INSTALAÇÃO. AF_08/2022</v>
          </cell>
          <cell r="E5670" t="str">
            <v>UN</v>
          </cell>
          <cell r="F5670">
            <v>63.13</v>
          </cell>
        </row>
        <row r="5671">
          <cell r="A5671" t="str">
            <v>SINAPI 96708</v>
          </cell>
          <cell r="D5671" t="str">
            <v>LUVA, PPR, DN 90 MM, CLASSE PN 25, INSTALADO EM PRUMADA DE ÁGUA FORNECIMENTO E INSTALAÇÃO. AF_08/2022</v>
          </cell>
          <cell r="E5671" t="str">
            <v>UN</v>
          </cell>
          <cell r="F5671">
            <v>95.99</v>
          </cell>
        </row>
        <row r="5672">
          <cell r="A5672" t="str">
            <v>SINAPI 96675</v>
          </cell>
          <cell r="D5672" t="str">
            <v>TUBO, PPR, DN 110, CLASSE PN 12, INSTALADO EM PRUMADA DE ÁGUA FORNECIMENTO E INSTALAÇÃO. AF_08/2022</v>
          </cell>
          <cell r="E5672" t="str">
            <v>M</v>
          </cell>
          <cell r="F5672">
            <v>173.42</v>
          </cell>
        </row>
        <row r="5673">
          <cell r="A5673" t="str">
            <v>SINAPI 96683</v>
          </cell>
          <cell r="D5673" t="str">
            <v>TUBO, PPR, DN 110, CLASSE PN 25, INSTALADO EM PRUMADA DE ÁGUA FORNECIMENTO E INSTALAÇÃO. AF_08/2022</v>
          </cell>
          <cell r="E5673" t="str">
            <v>M</v>
          </cell>
          <cell r="F5673">
            <v>337.81</v>
          </cell>
        </row>
        <row r="5674">
          <cell r="A5674" t="str">
            <v>SINAPI 104194</v>
          </cell>
          <cell r="D5674" t="str">
            <v>TUBO, PPR, DN 20, CLASSE PN20, INSTALADO EM RAMAL OU SUB-RAMAL DE ÁGUA - FORNECIMENTO E INSTALAÇÃO. AF_08/2022</v>
          </cell>
          <cell r="E5674" t="str">
            <v>M</v>
          </cell>
          <cell r="F5674">
            <v>23.87</v>
          </cell>
        </row>
        <row r="5675">
          <cell r="A5675" t="str">
            <v>SINAPI 104195</v>
          </cell>
          <cell r="D5675" t="str">
            <v>TUBO, PPR, DN 20, CLASSE PN25, INSTALADO EM RAMAL OU SUB-RAMAL DE ÁGUA - FORNECIMENTO E INSTALAÇÃO. AF_08/2022</v>
          </cell>
          <cell r="E5675" t="str">
            <v>M</v>
          </cell>
          <cell r="F5675">
            <v>25.37</v>
          </cell>
        </row>
        <row r="5676">
          <cell r="A5676" t="str">
            <v>SINAPI 96668</v>
          </cell>
          <cell r="D5676" t="str">
            <v>TUBO, PPR, DN 25, CLASSE PN 20, INSTALADO EM PRUMADA DE ÁGUA FORNECIMENTO E INSTALAÇÃO. AF_08/2022</v>
          </cell>
          <cell r="E5676" t="str">
            <v>M</v>
          </cell>
          <cell r="F5676">
            <v>19.73</v>
          </cell>
        </row>
        <row r="5677">
          <cell r="A5677" t="str">
            <v>SINAPI 96644</v>
          </cell>
          <cell r="D5677" t="str">
            <v>TUBO, PPR, DN 25, CLASSE PN 20, INSTALADO EM RAMAL DE DISTRIBUIÇÃO DE ÁGUA FORNECIMENTO E INSTALAÇÃO. AF_08/2022</v>
          </cell>
          <cell r="E5677" t="str">
            <v>M</v>
          </cell>
          <cell r="F5677">
            <v>25.02</v>
          </cell>
        </row>
        <row r="5678">
          <cell r="A5678" t="str">
            <v>SINAPI 96635</v>
          </cell>
          <cell r="D5678" t="str">
            <v>TUBO, PPR, DN 25, CLASSE PN 20, INSTALADO EM RAMAL OU SUB-RAMAL DE ÁGUA FORNECIMENTO E INSTALAÇÃO. AF_08/2022</v>
          </cell>
          <cell r="E5678" t="str">
            <v>M</v>
          </cell>
          <cell r="F5678">
            <v>44.93</v>
          </cell>
        </row>
        <row r="5679">
          <cell r="A5679" t="str">
            <v>SINAPI 96636</v>
          </cell>
          <cell r="D5679" t="str">
            <v>TUBO, PPR, DN 25, CLASSE PN 25 INSTALADO EM RAMAL OU SUB-RAMAL DE ÁGUA FORNECIMENTO E INSTALAÇÃO. AF_08/2022</v>
          </cell>
          <cell r="E5679" t="str">
            <v>M</v>
          </cell>
          <cell r="F5679">
            <v>47.7</v>
          </cell>
        </row>
        <row r="5680">
          <cell r="A5680" t="str">
            <v>SINAPI 96676</v>
          </cell>
          <cell r="D5680" t="str">
            <v>TUBO, PPR, DN 25, CLASSE PN 25, INSTALADO EM PRUMADA DE ÁGUA FORNECIMENTO E INSTALAÇÃO. AF_08/2022</v>
          </cell>
          <cell r="E5680" t="str">
            <v>M</v>
          </cell>
          <cell r="F5680">
            <v>24.78</v>
          </cell>
        </row>
        <row r="5681">
          <cell r="A5681" t="str">
            <v>SINAPI 96647</v>
          </cell>
          <cell r="D5681" t="str">
            <v>TUBO, PPR, DN 25, CLASSE PN 25, INSTALADO EM RAMAL DE DISTRIBUIÇÃO DE ÁGUA FORNECIMENTO E INSTALAÇÃO. AF_08/2022</v>
          </cell>
          <cell r="E5681" t="str">
            <v>M</v>
          </cell>
          <cell r="F5681">
            <v>27.2</v>
          </cell>
        </row>
        <row r="5682">
          <cell r="A5682" t="str">
            <v>SINAPI 96669</v>
          </cell>
          <cell r="D5682" t="str">
            <v>TUBO, PPR, DN 32, CLASSE PN 12, INSTALADO EM PRUMADA DE ÁGUA FORNECIMENTO E INSTALAÇÃO. AF_08/2022</v>
          </cell>
          <cell r="E5682" t="str">
            <v>M</v>
          </cell>
          <cell r="F5682">
            <v>19.28</v>
          </cell>
        </row>
        <row r="5683">
          <cell r="A5683" t="str">
            <v>SINAPI 96645</v>
          </cell>
          <cell r="D5683" t="str">
            <v>TUBO, PPR, DN 32, CLASSE PN 12, INSTALADO EM RAMAL DE DISTRIBUIÇÃO DE ÁGUA FORNECIMENTO E INSTALAÇÃO. AF_08/2022</v>
          </cell>
          <cell r="E5683" t="str">
            <v>M</v>
          </cell>
          <cell r="F5683">
            <v>22.11</v>
          </cell>
        </row>
        <row r="5684">
          <cell r="A5684" t="str">
            <v>SINAPI 96677</v>
          </cell>
          <cell r="D5684" t="str">
            <v>TUBO, PPR, DN 32, CLASSE PN 25, INSTALADO EM PRUMADA DE ÁGUA FORNECIMENTO E INSTALAÇÃO. AF_08/2022</v>
          </cell>
          <cell r="E5684" t="str">
            <v>M</v>
          </cell>
          <cell r="F5684">
            <v>32.299999999999997</v>
          </cell>
        </row>
        <row r="5685">
          <cell r="A5685" t="str">
            <v>SINAPI 96648</v>
          </cell>
          <cell r="D5685" t="str">
            <v>TUBO, PPR, DN 32, CLASSE PN 25, INSTALADO EM RAMAL DE DISTRIBUIÇÃO DE ÁGUA FORNECIMENTO E INSTALAÇÃO. AF_08/2022</v>
          </cell>
          <cell r="E5685" t="str">
            <v>M</v>
          </cell>
          <cell r="F5685">
            <v>33.67</v>
          </cell>
        </row>
        <row r="5686">
          <cell r="A5686" t="str">
            <v>SINAPI 96670</v>
          </cell>
          <cell r="D5686" t="str">
            <v>TUBO, PPR, DN 40, CLASSE PN 12, INSTALADO EM PRUMADA DE ÁGUA FORNECIMENTO E INSTALAÇÃO. AF_08/2022</v>
          </cell>
          <cell r="E5686" t="str">
            <v>M</v>
          </cell>
          <cell r="F5686">
            <v>25.1</v>
          </cell>
        </row>
        <row r="5687">
          <cell r="A5687" t="str">
            <v>SINAPI 96646</v>
          </cell>
          <cell r="D5687" t="str">
            <v>TUBO, PPR, DN 40, CLASSE PN 12, INSTALADO EM RAMAL DE DISTRIBUIÇÃO DE ÁGUA FORNECIMENTO E INSTALAÇÃO. AF_08/2022</v>
          </cell>
          <cell r="E5687" t="str">
            <v>M</v>
          </cell>
          <cell r="F5687">
            <v>27.14</v>
          </cell>
        </row>
        <row r="5688">
          <cell r="A5688" t="str">
            <v>SINAPI 96678</v>
          </cell>
          <cell r="D5688" t="str">
            <v>TUBO, PPR, DN 40, CLASSE PN 25, INSTALADO EM PRUMADA DE ÁGUA FORNECIMENTO E INSTALAÇÃO. AF_08/2022</v>
          </cell>
          <cell r="E5688" t="str">
            <v>M</v>
          </cell>
          <cell r="F5688">
            <v>44.58</v>
          </cell>
        </row>
        <row r="5689">
          <cell r="A5689" t="str">
            <v>SINAPI 96649</v>
          </cell>
          <cell r="D5689" t="str">
            <v>TUBO, PPR, DN 40, CLASSE PN 25, INSTALADO EM RAMAL DE DISTRIBUIÇÃO DE ÁGUA FORNECIMENTO E INSTALAÇÃO. AF_08/2022</v>
          </cell>
          <cell r="E5689" t="str">
            <v>M</v>
          </cell>
          <cell r="F5689">
            <v>44.73</v>
          </cell>
        </row>
        <row r="5690">
          <cell r="A5690" t="str">
            <v>SINAPI 96671</v>
          </cell>
          <cell r="D5690" t="str">
            <v>TUBO, PPR, DN 50, CLASSE PN 12, INSTALADO EM PRUMADA DE ÁGUA FORNECIMENTO E INSTALAÇÃO. AF_08/2022</v>
          </cell>
          <cell r="E5690" t="str">
            <v>M</v>
          </cell>
          <cell r="F5690">
            <v>38.130000000000003</v>
          </cell>
        </row>
        <row r="5691">
          <cell r="A5691" t="str">
            <v>SINAPI 96679</v>
          </cell>
          <cell r="D5691" t="str">
            <v>TUBO, PPR, DN 50, CLASSE PN 25, INSTALADO EM PRUMADA DE ÁGUA FORNECIMENTO E INSTALAÇÃO. AF_08/2022</v>
          </cell>
          <cell r="E5691" t="str">
            <v>M</v>
          </cell>
          <cell r="F5691">
            <v>66.61</v>
          </cell>
        </row>
        <row r="5692">
          <cell r="A5692" t="str">
            <v>SINAPI 96672</v>
          </cell>
          <cell r="D5692" t="str">
            <v>TUBO, PPR, DN 63, CLASSE PN 12, INSTALADO EM PRUMADA DE ÁGUA FORNECIMENTO E INSTALAÇÃO. AF_08/2022</v>
          </cell>
          <cell r="E5692" t="str">
            <v>M</v>
          </cell>
          <cell r="F5692">
            <v>58.23</v>
          </cell>
        </row>
        <row r="5693">
          <cell r="A5693" t="str">
            <v>SINAPI 96680</v>
          </cell>
          <cell r="D5693" t="str">
            <v>TUBO, PPR, DN 63, CLASSE PN 25, INSTALADO EM PRUMADA DE ÁGUA FORNECIMENTO E INSTALAÇÃO. AF_08/2022</v>
          </cell>
          <cell r="E5693" t="str">
            <v>M</v>
          </cell>
          <cell r="F5693">
            <v>110.47</v>
          </cell>
        </row>
        <row r="5694">
          <cell r="A5694" t="str">
            <v>SINAPI 96673</v>
          </cell>
          <cell r="D5694" t="str">
            <v>TUBO, PPR, DN 75, CLASSE PN 12, INSTALADO EM PRUMADA DE ÁGUA FORNECIMENTO E INSTALAÇÃO. AF_08/2022</v>
          </cell>
          <cell r="E5694" t="str">
            <v>M</v>
          </cell>
          <cell r="F5694">
            <v>73.48</v>
          </cell>
        </row>
        <row r="5695">
          <cell r="A5695" t="str">
            <v>SINAPI 96681</v>
          </cell>
          <cell r="D5695" t="str">
            <v>TUBO, PPR, DN 75, CLASSE PN 25, INSTALADO EM PRUMADA DE ÁGUA FORNECIMENTO E INSTALAÇÃO. AF_08/2022</v>
          </cell>
          <cell r="E5695" t="str">
            <v>M</v>
          </cell>
          <cell r="F5695">
            <v>148.78</v>
          </cell>
        </row>
        <row r="5696">
          <cell r="A5696" t="str">
            <v>SINAPI 96674</v>
          </cell>
          <cell r="D5696" t="str">
            <v>TUBO, PPR, DN 90, CLASSE PN 12, INSTALADO EM PRUMADA DE ÁGUA FORNECIMENTO E INSTALAÇÃO. AF_08/2022</v>
          </cell>
          <cell r="E5696" t="str">
            <v>M</v>
          </cell>
          <cell r="F5696">
            <v>119.13</v>
          </cell>
        </row>
        <row r="5697">
          <cell r="A5697" t="str">
            <v>SINAPI 96682</v>
          </cell>
          <cell r="D5697" t="str">
            <v>TUBO, PPR, DN 90, CLASSE PN 25, INSTALADO EM PRUMADA DE ÁGUA FORNECIMENTO E INSTALAÇÃO. AF_08/2022</v>
          </cell>
          <cell r="E5697" t="str">
            <v>M</v>
          </cell>
          <cell r="F5697">
            <v>245.96</v>
          </cell>
        </row>
        <row r="5698">
          <cell r="A5698" t="str">
            <v>SINAPI 96643</v>
          </cell>
          <cell r="D5698" t="str">
            <v>TÊ MISTURADOR, PPR, 25 X 3/4, CLASSE PN 25, INSTALADO EM RAMAL OU SUB-RAMAL DE ÁGUA FORNECIMENTO E INSTALAÇÃO. AF_08/2022</v>
          </cell>
          <cell r="E5698" t="str">
            <v>UN</v>
          </cell>
          <cell r="F5698">
            <v>49.67</v>
          </cell>
        </row>
        <row r="5699">
          <cell r="A5699" t="str">
            <v>SINAPI 104201</v>
          </cell>
          <cell r="D5699" t="str">
            <v>TÊ MISTURADOR, PPR, F M M, DN 20 X 20 MM, INSTALADO EM RAMAL OU SUB-RAMAL DE ÁGUA - FORNECIMENTO E INSTALAÇÃO. AF_08/2022</v>
          </cell>
          <cell r="E5699" t="str">
            <v>UN</v>
          </cell>
          <cell r="F5699">
            <v>21.52</v>
          </cell>
        </row>
        <row r="5700">
          <cell r="A5700" t="str">
            <v>SINAPI 104192</v>
          </cell>
          <cell r="D5700" t="str">
            <v>TÊ MISTURADOR, PPR, F M M, DN 25 X 25 MM, INSTALADO EM RAMAL OU SUB-RAMAL DE ÁGUA - FORNECIMENTO E INSTALAÇÃO. AF_08/2022</v>
          </cell>
          <cell r="E5700" t="str">
            <v>UN</v>
          </cell>
          <cell r="F5700">
            <v>31.58</v>
          </cell>
        </row>
        <row r="5701">
          <cell r="A5701" t="str">
            <v>SINAPI 104202</v>
          </cell>
          <cell r="D5701" t="str">
            <v>TÊ NORMAL, PPR, 90 GRAUS, DN 20 X 20 X 20 MM, INSTALADO EM RAMAL OU SUB-RAMAL DE ÁGUA - FORNECIMENTO E INSTALAÇÃO. AF_08/2022</v>
          </cell>
          <cell r="E5701" t="str">
            <v>UN</v>
          </cell>
          <cell r="F5701">
            <v>11.96</v>
          </cell>
        </row>
        <row r="5702">
          <cell r="A5702" t="str">
            <v>SINAPI 96717</v>
          </cell>
          <cell r="D5702" t="str">
            <v>TÊ NORMAL, PPR, DN 110 MM, CLASSE PN 25, INSTALADO EM PRUMADA DE ÁGUA FORNECIMENTO E INSTALAÇÃO . AF_08/2022</v>
          </cell>
          <cell r="E5702" t="str">
            <v>UN</v>
          </cell>
          <cell r="F5702">
            <v>340.02</v>
          </cell>
        </row>
        <row r="5703">
          <cell r="A5703" t="str">
            <v>SINAPI 96710</v>
          </cell>
          <cell r="D5703" t="str">
            <v>TÊ NORMAL, PPR, DN 25 MM, CLASSE PN 25, INSTALADO EM PRUMADA DE ÁGUA FORNECIMENTO E INSTALAÇÃO . AF_08/2022</v>
          </cell>
          <cell r="E5703" t="str">
            <v>UN</v>
          </cell>
          <cell r="F5703">
            <v>16</v>
          </cell>
        </row>
        <row r="5704">
          <cell r="A5704" t="str">
            <v>SINAPI 96665</v>
          </cell>
          <cell r="D5704" t="str">
            <v>TÊ NORMAL, PPR, DN 25 MM, CLASSE PN 25, INSTALADO EM RAMAL DE DISTRIBUIÇÃO DE ÁGUA FORNECIMENTO E INSTALAÇÃO. AF_08/2022</v>
          </cell>
          <cell r="E5704" t="str">
            <v>UN</v>
          </cell>
          <cell r="F5704">
            <v>12.45</v>
          </cell>
        </row>
        <row r="5705">
          <cell r="A5705" t="str">
            <v>SINAPI 96642</v>
          </cell>
          <cell r="D5705" t="str">
            <v>TÊ NORMAL, PPR, DN 25 MM, CLASSE PN 25, INSTALADO EM RAMAL OU SUB-RAMAL DE ÁGUA FORNECIMENTO E INSTALAÇÃO. AF_08/2022</v>
          </cell>
          <cell r="E5705" t="str">
            <v>UN</v>
          </cell>
          <cell r="F5705">
            <v>22.3</v>
          </cell>
        </row>
        <row r="5706">
          <cell r="A5706" t="str">
            <v>SINAPI 96711</v>
          </cell>
          <cell r="D5706" t="str">
            <v>TÊ NORMAL, PPR, DN 32 MM, CLASSE PN 25, INSTALADO EM PRUMADA DE ÁGUA FORNECIMENTO E INSTALAÇÃO . AF_08/2022</v>
          </cell>
          <cell r="E5706" t="str">
            <v>UN</v>
          </cell>
          <cell r="F5706">
            <v>23.95</v>
          </cell>
        </row>
        <row r="5707">
          <cell r="A5707" t="str">
            <v>SINAPI 96666</v>
          </cell>
          <cell r="D5707" t="str">
            <v>TÊ NORMAL, PPR, DN 32 MM, CLASSE PN 25, INSTALADO EM RAMAL DE DISTRIBUIÇÃO DE ÁGUA FORNECIMENTO E INSTALAÇÃO. AF_08/2022</v>
          </cell>
          <cell r="E5707" t="str">
            <v>UN</v>
          </cell>
          <cell r="F5707">
            <v>18.11</v>
          </cell>
        </row>
        <row r="5708">
          <cell r="A5708" t="str">
            <v>SINAPI 96712</v>
          </cell>
          <cell r="D5708" t="str">
            <v>TÊ NORMAL, PPR, DN 40 MM, CLASSE PN 25, INSTALADO EM PRUMADA DE ÁGUA FORNECIMENTO E INSTALAÇÃO . AF_08/2022</v>
          </cell>
          <cell r="E5708" t="str">
            <v>UN</v>
          </cell>
          <cell r="F5708">
            <v>34.229999999999997</v>
          </cell>
        </row>
        <row r="5709">
          <cell r="A5709" t="str">
            <v>SINAPI 96667</v>
          </cell>
          <cell r="D5709" t="str">
            <v>TÊ NORMAL, PPR, DN 40 MM, CLASSE PN 25, INSTALADO EM RAMAL DE DISTRIBUIÇÃO DE ÁGUA FORNECIMENTO E INSTALAÇÃO. AF_08/2022</v>
          </cell>
          <cell r="E5709" t="str">
            <v>UN</v>
          </cell>
          <cell r="F5709">
            <v>25.8</v>
          </cell>
        </row>
        <row r="5710">
          <cell r="A5710" t="str">
            <v>SINAPI 96713</v>
          </cell>
          <cell r="D5710" t="str">
            <v>TÊ NORMAL, PPR, DN 50 MM, CLASSE PN 25, INSTALADO EM PRUMADA DE ÁGUA FORNECIMENTO E INSTALAÇÃO . AF_08/2022</v>
          </cell>
          <cell r="E5710" t="str">
            <v>UN</v>
          </cell>
          <cell r="F5710">
            <v>52.83</v>
          </cell>
        </row>
        <row r="5711">
          <cell r="A5711" t="str">
            <v>SINAPI 96714</v>
          </cell>
          <cell r="D5711" t="str">
            <v>TÊ NORMAL, PPR, DN 63 MM, CLASSE PN 25, INSTALADO EM PRUMADA DE ÁGUA FORNECIMENTO E INSTALAÇÃO . AF_08/2022</v>
          </cell>
          <cell r="E5711" t="str">
            <v>UN</v>
          </cell>
          <cell r="F5711">
            <v>75.39</v>
          </cell>
        </row>
        <row r="5712">
          <cell r="A5712" t="str">
            <v>SINAPI 96715</v>
          </cell>
          <cell r="D5712" t="str">
            <v>TÊ NORMAL, PPR, DN 75 MM, CLASSE PN 25, INSTALADO EM PRUMADA DE ÁGUA FORNECIMENTO E INSTALAÇÃO . AF_08/2022</v>
          </cell>
          <cell r="E5712" t="str">
            <v>UN</v>
          </cell>
          <cell r="F5712">
            <v>135.16</v>
          </cell>
        </row>
        <row r="5713">
          <cell r="A5713" t="str">
            <v>SINAPI 96716</v>
          </cell>
          <cell r="D5713" t="str">
            <v>TÊ NORMAL, PPR, DN 90 MM, CLASSE PN 25, INSTALADO EM PRUMADA DE ÁGUA FORNECIMENTO E INSTALAÇÃO . AF_08/2022</v>
          </cell>
          <cell r="E5713" t="str">
            <v>UN</v>
          </cell>
          <cell r="F5713">
            <v>176.26</v>
          </cell>
        </row>
        <row r="5714">
          <cell r="A5714" t="str">
            <v>SINAPI 104328</v>
          </cell>
          <cell r="D5714" t="str">
            <v>CAIXA SIFONADA, COM GRELHA QUADRADA, PVC, DN 150 X 150 X 50 MM, JUNTA SOLDÁVEL, FORNECIDA E INSTALADA EM RAMAL DE DESCARGA OU EM RAMAL DE ESGOTO SANITÁRIO. AF_08/2022</v>
          </cell>
          <cell r="E5714" t="str">
            <v>UN</v>
          </cell>
          <cell r="F5714">
            <v>76.459999999999994</v>
          </cell>
        </row>
        <row r="5715">
          <cell r="A5715" t="str">
            <v>SINAPI 104329</v>
          </cell>
          <cell r="D5715" t="str">
            <v>CAIXA SIFONADA, COM GRELHA REDONDA, PVC, DN 150 X 150 X 50 MM, JUNTA SOLDÁVEL, FORNECIDA E INSTALADA EM RAMAL DE DESCARGA OU EM RAMAL DE ESGOTO SANITÁRIO. AF_08/2022</v>
          </cell>
          <cell r="E5715" t="str">
            <v>UN</v>
          </cell>
          <cell r="F5715">
            <v>86.28</v>
          </cell>
        </row>
        <row r="5716">
          <cell r="A5716" t="str">
            <v>SINAPI 89707</v>
          </cell>
          <cell r="D5716" t="str">
            <v>CAIXA SIFONADA, PVC, DN 100 X 100 X 50 MM, JUNTA ELÁSTICA, FORNECIDA E INSTALADA EM RAMAL DE DESCARGA OU EM RAMAL DE ESGOTO SANITÁRIO. AF_08/2022</v>
          </cell>
          <cell r="E5716" t="str">
            <v>UN</v>
          </cell>
          <cell r="F5716">
            <v>52.89</v>
          </cell>
        </row>
        <row r="5717">
          <cell r="A5717" t="str">
            <v>SINAPI 89708</v>
          </cell>
          <cell r="D5717" t="str">
            <v>CAIXA SIFONADA, PVC, DN 150 X 185 X 75 MM, JUNTA ELÁSTICA, FORNECIDA E INSTALADA EM RAMAL DE DESCARGA OU EM RAMAL DE ESGOTO SANITÁRIO. AF_08/2022</v>
          </cell>
          <cell r="E5717" t="str">
            <v>UN</v>
          </cell>
          <cell r="F5717">
            <v>112.73</v>
          </cell>
        </row>
        <row r="5718">
          <cell r="A5718" t="str">
            <v>SINAPI 104330</v>
          </cell>
          <cell r="D5718" t="str">
            <v>RALO LINEAR, EM PVC COM GRELHA INOX, JUNTA SOLDÁVEL, FORNECIDO E INSTALADO EM RAMAL DE DESCARGA OU EM RAMAL DE ESGOTO SANITÁRIO. AF_08/2022</v>
          </cell>
          <cell r="E5718" t="str">
            <v>UN</v>
          </cell>
          <cell r="F5718">
            <v>0</v>
          </cell>
        </row>
        <row r="5719">
          <cell r="A5719" t="str">
            <v>SINAPI 104326</v>
          </cell>
          <cell r="D5719" t="str">
            <v>RALO SECO CÔNICO, PVC, DN 100 X 40 MM, JUNTA SOLDÁVEL, FORNECIDO E INSTALADO EM RAMAL DE DESCARGA OU EM RAMAL DE ESGOTO SANITÁRIO. AF_08/2022</v>
          </cell>
          <cell r="E5719" t="str">
            <v>UN</v>
          </cell>
          <cell r="F5719">
            <v>21.72</v>
          </cell>
        </row>
        <row r="5720">
          <cell r="A5720" t="str">
            <v>SINAPI 89710</v>
          </cell>
          <cell r="D5720" t="str">
            <v>RALO SECO, PVC, DN 100 X 40 MM, JUNTA SOLDÁVEL, FORNECIDO E INSTALADO EM RAMAL DE DESCARGA OU EM RAMAL DE ESGOTO SANITÁRIO. AF_08/2022</v>
          </cell>
          <cell r="E5720" t="str">
            <v>UN</v>
          </cell>
          <cell r="F5720">
            <v>20.02</v>
          </cell>
        </row>
        <row r="5721">
          <cell r="A5721" t="str">
            <v>SINAPI 104327</v>
          </cell>
          <cell r="D5721" t="str">
            <v>RALO SIFONADO REDONDO, PVC, DN 100 X 40 MM, JUNTA SOLDÁVEL, FORNECIDO E INSTALADO EM RAMAL DE DESCARGA OU EM RAMAL DE ESGOTO SANITÁRIO. AF_08/2022</v>
          </cell>
          <cell r="E5721" t="str">
            <v>UN</v>
          </cell>
          <cell r="F5721">
            <v>20.71</v>
          </cell>
        </row>
        <row r="5722">
          <cell r="A5722" t="str">
            <v>SINAPI 89709</v>
          </cell>
          <cell r="D5722" t="str">
            <v>RALO SIFONADO, PVC, DN 100 X 40 MM, JUNTA SOLDÁVEL, FORNECIDO E INSTALADO EM RAMAL DE DESCARGA OU EM RAMAL DE ESGOTO SANITÁRIO. AF_08/2022</v>
          </cell>
          <cell r="E5722" t="str">
            <v>UN</v>
          </cell>
          <cell r="F5722">
            <v>22.77</v>
          </cell>
        </row>
        <row r="5723">
          <cell r="A5723" t="str">
            <v>SINAPI 104341</v>
          </cell>
          <cell r="D5723" t="str">
            <v>BUCHA DE REDUÇÃO LONGA, PVC, SÉRIE NORMAL, ESGOTO PREDIAL, DN 50 X 40 MM, JUNTA SOLDÁVEL E ELÁSTICA, FORNECIDO E INSTALADO EM RAMAL DE DESCARGA OU RAMAL DE ESGOTO SANITÁRIO. AF_08/2022</v>
          </cell>
          <cell r="E5723" t="str">
            <v>UN</v>
          </cell>
          <cell r="F5723">
            <v>11.54</v>
          </cell>
        </row>
        <row r="5724">
          <cell r="A5724" t="str">
            <v>SINAPI 104357</v>
          </cell>
          <cell r="D5724" t="str">
            <v>CAP, PVC, SÉRIE NORMAL, ESGOTO PREDIAL, DN 100 MM, JUNTA ELÁSTICA, FORNECIDO E INSTALADO EM SUBCOLETOR AÉREO DE ESGOTO SANITÁRIO. AF_08/2022</v>
          </cell>
          <cell r="E5724" t="str">
            <v>UN</v>
          </cell>
          <cell r="F5724">
            <v>20.190000000000001</v>
          </cell>
        </row>
        <row r="5725">
          <cell r="A5725" t="str">
            <v>SINAPI 89811</v>
          </cell>
          <cell r="D5725" t="str">
            <v>CURVA CURTA 90 GRAUS, PVC, SERIE NORMAL, ESGOTO PREDIAL, DN 100 MM, JUNTA ELÁSTICA, FORNECIDO E INSTALADO EM PRUMADA DE ESGOTO SANITÁRIO OU VENTILAÇÃO. AF_08/2022</v>
          </cell>
          <cell r="E5725" t="str">
            <v>UN</v>
          </cell>
          <cell r="F5725">
            <v>46.47</v>
          </cell>
        </row>
        <row r="5726">
          <cell r="A5726" t="str">
            <v>SINAPI 89748</v>
          </cell>
          <cell r="D5726" t="str">
            <v>CURVA CURTA 90 GRAUS, PVC, SERIE NORMAL, ESGOTO PREDIAL, DN 100 MM, JUNTA ELÁSTICA, FORNECIDO E INSTALADO EM RAMAL DE DESCARGA OU RAMAL DE ESGOTO SANITÁRIO. AF_08/2022</v>
          </cell>
          <cell r="E5726" t="str">
            <v>UN</v>
          </cell>
          <cell r="F5726">
            <v>45.15</v>
          </cell>
        </row>
        <row r="5727">
          <cell r="A5727" t="str">
            <v>SINAPI 89852</v>
          </cell>
          <cell r="D5727" t="str">
            <v>CURVA CURTA 90 GRAUS, PVC, SERIE NORMAL, ESGOTO PREDIAL, DN 100 MM, JUNTA ELÁSTICA, FORNECIDO E INSTALADO EM SUBCOLETOR AÉREO DE ESGOTO SANITÁRIO. AF_08/2022</v>
          </cell>
          <cell r="E5727" t="str">
            <v>UN</v>
          </cell>
          <cell r="F5727">
            <v>49.7</v>
          </cell>
        </row>
        <row r="5728">
          <cell r="A5728" t="str">
            <v>SINAPI 89728</v>
          </cell>
          <cell r="D5728" t="str">
            <v>CURVA CURTA 90 GRAUS, PVC, SERIE NORMAL, ESGOTO PREDIAL, DN 40 MM, JUNTA SOLDÁVEL, FORNECIDO E INSTALADO EM RAMAL DE DESCARGA OU RAMAL DE ESGOTO SANITÁRIO. AF_08/2022</v>
          </cell>
          <cell r="E5728" t="str">
            <v>UN</v>
          </cell>
          <cell r="F5728">
            <v>14.27</v>
          </cell>
        </row>
        <row r="5729">
          <cell r="A5729" t="str">
            <v>SINAPI 89803</v>
          </cell>
          <cell r="D5729" t="str">
            <v>CURVA CURTA 90 GRAUS, PVC, SERIE NORMAL, ESGOTO PREDIAL, DN 50 MM, JUNTA ELÁSTICA, FORNECIDO E INSTALADO EM PRUMADA DE ESGOTO SANITÁRIO OU VENTILAÇÃO. AF_08/2022</v>
          </cell>
          <cell r="E5729" t="str">
            <v>UN</v>
          </cell>
          <cell r="F5729">
            <v>19.21</v>
          </cell>
        </row>
        <row r="5730">
          <cell r="A5730" t="str">
            <v>SINAPI 89733</v>
          </cell>
          <cell r="D5730" t="str">
            <v>CURVA CURTA 90 GRAUS, PVC, SERIE NORMAL, ESGOTO PREDIAL, DN 50 MM, JUNTA ELÁSTICA, FORNECIDO E INSTALADO EM RAMAL DE DESCARGA OU RAMAL DE ESGOTO SANITÁRIO. AF_08/2022</v>
          </cell>
          <cell r="E5730" t="str">
            <v>UN</v>
          </cell>
          <cell r="F5730">
            <v>24.78</v>
          </cell>
        </row>
        <row r="5731">
          <cell r="A5731" t="str">
            <v>SINAPI 89807</v>
          </cell>
          <cell r="D5731" t="str">
            <v>CURVA CURTA 90 GRAUS, PVC, SERIE NORMAL, ESGOTO PREDIAL, DN 75 MM, JUNTA ELÁSTICA, FORNECIDO E INSTALADO EM PRUMADA DE ESGOTO SANITÁRIO OU VENTILAÇÃO. AF_08/2022</v>
          </cell>
          <cell r="E5731" t="str">
            <v>UN</v>
          </cell>
          <cell r="F5731">
            <v>40.03</v>
          </cell>
        </row>
        <row r="5732">
          <cell r="A5732" t="str">
            <v>SINAPI 89742</v>
          </cell>
          <cell r="D5732" t="str">
            <v>CURVA CURTA 90 GRAUS, PVC, SERIE NORMAL, ESGOTO PREDIAL, DN 75 MM, JUNTA ELÁSTICA, FORNECIDO E INSTALADO EM RAMAL DE DESCARGA OU RAMAL DE ESGOTO SANITÁRIO. AF_08/2022</v>
          </cell>
          <cell r="E5732" t="str">
            <v>UN</v>
          </cell>
          <cell r="F5732">
            <v>42.15</v>
          </cell>
        </row>
        <row r="5733">
          <cell r="A5733" t="str">
            <v>SINAPI 89812</v>
          </cell>
          <cell r="D5733" t="str">
            <v>CURVA LONGA 90 GRAUS, PVC, SERIE NORMAL, ESGOTO PREDIAL, DN 100 MM, JUNTA ELÁSTICA, FORNECIDO E INSTALADO EM PRUMADA DE ESGOTO SANITÁRIO OU VENTILAÇÃO. AF_08/2022</v>
          </cell>
          <cell r="E5733" t="str">
            <v>UN</v>
          </cell>
          <cell r="F5733">
            <v>84.36</v>
          </cell>
        </row>
        <row r="5734">
          <cell r="A5734" t="str">
            <v>SINAPI 89750</v>
          </cell>
          <cell r="D5734" t="str">
            <v>CURVA LONGA 90 GRAUS, PVC, SERIE NORMAL, ESGOTO PREDIAL, DN 100 MM, JUNTA ELÁSTICA, FORNECIDO E INSTALADO EM RAMAL DE DESCARGA OU RAMAL DE ESGOTO SANITÁRIO. AF_08/2022</v>
          </cell>
          <cell r="E5734" t="str">
            <v>UN</v>
          </cell>
          <cell r="F5734">
            <v>83.04</v>
          </cell>
        </row>
        <row r="5735">
          <cell r="A5735" t="str">
            <v>SINAPI 89853</v>
          </cell>
          <cell r="D5735" t="str">
            <v>CURVA LONGA 90 GRAUS, PVC, SERIE NORMAL, ESGOTO PREDIAL, DN 100 MM, JUNTA ELÁSTICA, FORNECIDO E INSTALADO EM SUBCOLETOR AÉREO DE ESGOTO SANITÁRIO. AF_08/2022</v>
          </cell>
          <cell r="E5735" t="str">
            <v>UN</v>
          </cell>
          <cell r="F5735">
            <v>87.59</v>
          </cell>
        </row>
        <row r="5736">
          <cell r="A5736" t="str">
            <v>SINAPI 89730</v>
          </cell>
          <cell r="D5736" t="str">
            <v>CURVA LONGA 90 GRAUS, PVC, SERIE NORMAL, ESGOTO PREDIAL, DN 40 MM, JUNTA SOLDÁVEL, FORNECIDO E INSTALADO EM RAMAL DE DESCARGA OU RAMAL DE ESGOTO SANITÁRIO. AF_08/2022</v>
          </cell>
          <cell r="E5736" t="str">
            <v>UN</v>
          </cell>
          <cell r="F5736">
            <v>16.329999999999998</v>
          </cell>
        </row>
        <row r="5737">
          <cell r="A5737" t="str">
            <v>SINAPI 89804</v>
          </cell>
          <cell r="D5737" t="str">
            <v>CURVA LONGA 90 GRAUS, PVC, SERIE NORMAL, ESGOTO PREDIAL, DN 50 MM, JUNTA ELÁSTICA, FORNECIDO E INSTALADO EM PRUMADA DE ESGOTO SANITÁRIO OU VENTILAÇÃO. AF_08/2022</v>
          </cell>
          <cell r="E5737" t="str">
            <v>UN</v>
          </cell>
          <cell r="F5737">
            <v>21.57</v>
          </cell>
        </row>
        <row r="5738">
          <cell r="A5738" t="str">
            <v>SINAPI 89735</v>
          </cell>
          <cell r="D5738" t="str">
            <v>CURVA LONGA 90 GRAUS, PVC, SERIE NORMAL, ESGOTO PREDIAL, DN 50 MM, JUNTA ELÁSTICA, FORNECIDO E INSTALADO EM RAMAL DE DESCARGA OU RAMAL DE ESGOTO SANITÁRIO. AF_08/2022</v>
          </cell>
          <cell r="E5738" t="str">
            <v>UN</v>
          </cell>
          <cell r="F5738">
            <v>27.14</v>
          </cell>
        </row>
        <row r="5739">
          <cell r="A5739" t="str">
            <v>SINAPI 89808</v>
          </cell>
          <cell r="D5739" t="str">
            <v>CURVA LONGA 90 GRAUS, PVC, SERIE NORMAL, ESGOTO PREDIAL, DN 75 MM, JUNTA ELÁSTICA, FORNECIDO E INSTALADO EM PRUMADA DE ESGOTO SANITÁRIO OU VENTILAÇÃO. AF_08/2022</v>
          </cell>
          <cell r="E5739" t="str">
            <v>UN</v>
          </cell>
          <cell r="F5739">
            <v>62.29</v>
          </cell>
        </row>
        <row r="5740">
          <cell r="A5740" t="str">
            <v>SINAPI 89743</v>
          </cell>
          <cell r="D5740" t="str">
            <v>CURVA LONGA 90 GRAUS, PVC, SERIE NORMAL, ESGOTO PREDIAL, DN 75 MM, JUNTA ELÁSTICA, FORNECIDO E INSTALADO EM RAMAL DE DESCARGA OU RAMAL DE ESGOTO SANITÁRIO. AF_08/2022</v>
          </cell>
          <cell r="E5740" t="str">
            <v>UN</v>
          </cell>
          <cell r="F5740">
            <v>64.41</v>
          </cell>
        </row>
        <row r="5741">
          <cell r="A5741" t="str">
            <v>SINAPI 89810</v>
          </cell>
          <cell r="D5741" t="str">
            <v>JOELHO 45 GRAUS, PVC, SERIE NORMAL, ESGOTO PREDIAL, DN 100 MM, JUNTA ELÁSTICA, FORNECIDO E INSTALADO EM PRUMADA DE ESGOTO SANITÁRIO OU VENTILAÇÃO. AF_08/2022</v>
          </cell>
          <cell r="E5741" t="str">
            <v>UN</v>
          </cell>
          <cell r="F5741">
            <v>31.11</v>
          </cell>
        </row>
        <row r="5742">
          <cell r="A5742" t="str">
            <v>SINAPI 89746</v>
          </cell>
          <cell r="D5742" t="str">
            <v>JOELHO 45 GRAUS, PVC, SERIE NORMAL, ESGOTO PREDIAL, DN 100 MM, JUNTA ELÁSTICA, FORNECIDO E INSTALADO EM RAMAL DE DESCARGA OU RAMAL DE ESGOTO SANITÁRIO. AF_08/2022</v>
          </cell>
          <cell r="E5742" t="str">
            <v>UN</v>
          </cell>
          <cell r="F5742">
            <v>29.79</v>
          </cell>
        </row>
        <row r="5743">
          <cell r="A5743" t="str">
            <v>SINAPI 89851</v>
          </cell>
          <cell r="D5743" t="str">
            <v>JOELHO 45 GRAUS, PVC, SERIE NORMAL, ESGOTO PREDIAL, DN 100 MM, JUNTA ELÁSTICA, FORNECIDO E INSTALADO EM SUBCOLETOR AÉREO DE ESGOTO SANITÁRIO. AF_08/2022</v>
          </cell>
          <cell r="E5743" t="str">
            <v>UN</v>
          </cell>
          <cell r="F5743">
            <v>34.340000000000003</v>
          </cell>
        </row>
        <row r="5744">
          <cell r="A5744" t="str">
            <v>SINAPI 89855</v>
          </cell>
          <cell r="D5744" t="str">
            <v>JOELHO 45 GRAUS, PVC, SERIE NORMAL, ESGOTO PREDIAL, DN 150 MM, JUNTA ELÁSTICA, FORNECIDO E INSTALADO EM SUBCOLETOR AÉREO DE ESGOTO SANITÁRIO. AF_08/2022</v>
          </cell>
          <cell r="E5744" t="str">
            <v>UN</v>
          </cell>
          <cell r="F5744">
            <v>116.65</v>
          </cell>
        </row>
        <row r="5745">
          <cell r="A5745" t="str">
            <v>SINAPI 89726</v>
          </cell>
          <cell r="D5745" t="str">
            <v>JOELHO 45 GRAUS, PVC, SERIE NORMAL, ESGOTO PREDIAL, DN 40 MM, JUNTA SOLDÁVEL, FORNECIDO E INSTALADO EM RAMAL DE DESCARGA OU RAMAL DE ESGOTO SANITÁRIO. AF_08/2022</v>
          </cell>
          <cell r="E5745" t="str">
            <v>UN</v>
          </cell>
          <cell r="F5745">
            <v>11.37</v>
          </cell>
        </row>
        <row r="5746">
          <cell r="A5746" t="str">
            <v>SINAPI 89802</v>
          </cell>
          <cell r="D5746" t="str">
            <v>JOELHO 45 GRAUS, PVC, SERIE NORMAL, ESGOTO PREDIAL, DN 50 MM, JUNTA ELÁSTICA, FORNECIDO E INSTALADO EM PRUMADA DE ESGOTO SANITÁRIO OU VENTILAÇÃO. AF_08/2022</v>
          </cell>
          <cell r="E5746" t="str">
            <v>UN</v>
          </cell>
          <cell r="F5746">
            <v>10.85</v>
          </cell>
        </row>
        <row r="5747">
          <cell r="A5747" t="str">
            <v>SINAPI 89732</v>
          </cell>
          <cell r="D5747" t="str">
            <v>JOELHO 45 GRAUS, PVC, SERIE NORMAL, ESGOTO PREDIAL, DN 50 MM, JUNTA ELÁSTICA, FORNECIDO E INSTALADO EM RAMAL DE DESCARGA OU RAMAL DE ESGOTO SANITÁRIO. AF_08/2022</v>
          </cell>
          <cell r="E5747" t="str">
            <v>UN</v>
          </cell>
          <cell r="F5747">
            <v>16.420000000000002</v>
          </cell>
        </row>
        <row r="5748">
          <cell r="A5748" t="str">
            <v>SINAPI 89806</v>
          </cell>
          <cell r="D5748" t="str">
            <v>JOELHO 45 GRAUS, PVC, SERIE NORMAL, ESGOTO PREDIAL, DN 75 MM, JUNTA ELÁSTICA, FORNECIDO E INSTALADO EM PRUMADA DE ESGOTO SANITÁRIO OU VENTILAÇÃO. AF_08/2022</v>
          </cell>
          <cell r="E5748" t="str">
            <v>UN</v>
          </cell>
          <cell r="F5748">
            <v>22.62</v>
          </cell>
        </row>
        <row r="5749">
          <cell r="A5749" t="str">
            <v>SINAPI 89739</v>
          </cell>
          <cell r="D5749" t="str">
            <v>JOELHO 45 GRAUS, PVC, SERIE NORMAL, ESGOTO PREDIAL, DN 75 MM, JUNTA ELÁSTICA, FORNECIDO E INSTALADO EM RAMAL DE DESCARGA OU RAMAL DE ESGOTO SANITÁRIO. AF_08/2022</v>
          </cell>
          <cell r="E5749" t="str">
            <v>UN</v>
          </cell>
          <cell r="F5749">
            <v>24.74</v>
          </cell>
        </row>
        <row r="5750">
          <cell r="A5750" t="str">
            <v>SINAPI 89809</v>
          </cell>
          <cell r="D5750" t="str">
            <v>JOELHO 90 GRAUS, PVC, SERIE NORMAL, ESGOTO PREDIAL, DN 100 MM, JUNTA ELÁSTICA, FORNECIDO E INSTALADO EM PRUMADA DE ESGOTO SANITÁRIO OU VENTILAÇÃO. AF_08/2022</v>
          </cell>
          <cell r="E5750" t="str">
            <v>UN</v>
          </cell>
          <cell r="F5750">
            <v>30.2</v>
          </cell>
        </row>
        <row r="5751">
          <cell r="A5751" t="str">
            <v>SINAPI 89744</v>
          </cell>
          <cell r="D5751" t="str">
            <v>JOELHO 90 GRAUS, PVC, SERIE NORMAL, ESGOTO PREDIAL, DN 100 MM, JUNTA ELÁSTICA, FORNECIDO E INSTALADO EM RAMAL DE DESCARGA OU RAMAL DE ESGOTO SANITÁRIO. AF_08/2022</v>
          </cell>
          <cell r="E5751" t="str">
            <v>UN</v>
          </cell>
          <cell r="F5751">
            <v>28.88</v>
          </cell>
        </row>
        <row r="5752">
          <cell r="A5752" t="str">
            <v>SINAPI 89850</v>
          </cell>
          <cell r="D5752" t="str">
            <v>JOELHO 90 GRAUS, PVC, SERIE NORMAL, ESGOTO PREDIAL, DN 100 MM, JUNTA ELÁSTICA, FORNECIDO E INSTALADO EM SUBCOLETOR AÉREO DE ESGOTO SANITÁRIO. AF_08/2022</v>
          </cell>
          <cell r="E5752" t="str">
            <v>UN</v>
          </cell>
          <cell r="F5752">
            <v>33.43</v>
          </cell>
        </row>
        <row r="5753">
          <cell r="A5753" t="str">
            <v>SINAPI 89854</v>
          </cell>
          <cell r="D5753" t="str">
            <v>JOELHO 90 GRAUS, PVC, SERIE NORMAL, ESGOTO PREDIAL, DN 150 MM, JUNTA ELÁSTICA, FORNECIDO E INSTALADO EM SUBCOLETOR AÉREO DE ESGOTO SANITÁRIO. AF_08/2022</v>
          </cell>
          <cell r="E5753" t="str">
            <v>UN</v>
          </cell>
          <cell r="F5753">
            <v>111.01</v>
          </cell>
        </row>
        <row r="5754">
          <cell r="A5754" t="str">
            <v>SINAPI 89724</v>
          </cell>
          <cell r="D5754" t="str">
            <v>JOELHO 90 GRAUS, PVC, SERIE NORMAL, ESGOTO PREDIAL, DN 40 MM, JUNTA SOLDÁVEL, FORNECIDO E INSTALADO EM RAMAL DE DESCARGA OU RAMAL DE ESGOTO SANITÁRIO. AF_08/2022</v>
          </cell>
          <cell r="E5754" t="str">
            <v>UN</v>
          </cell>
          <cell r="F5754">
            <v>11.12</v>
          </cell>
        </row>
        <row r="5755">
          <cell r="A5755" t="str">
            <v>SINAPI 89801</v>
          </cell>
          <cell r="D5755" t="str">
            <v>JOELHO 90 GRAUS, PVC, SERIE NORMAL, ESGOTO PREDIAL, DN 50 MM, JUNTA ELÁSTICA, FORNECIDO E INSTALADO EM PRUMADA DE ESGOTO SANITÁRIO OU VENTILAÇÃO. AF_08/2022</v>
          </cell>
          <cell r="E5755" t="str">
            <v>UN</v>
          </cell>
          <cell r="F5755">
            <v>10.07</v>
          </cell>
        </row>
        <row r="5756">
          <cell r="A5756" t="str">
            <v>SINAPI 89731</v>
          </cell>
          <cell r="D5756" t="str">
            <v>JOELHO 90 GRAUS, PVC, SERIE NORMAL, ESGOTO PREDIAL, DN 50 MM, JUNTA ELÁSTICA, FORNECIDO E INSTALADO EM RAMAL DE DESCARGA OU RAMAL DE ESGOTO SANITÁRIO. AF_08/2022</v>
          </cell>
          <cell r="E5756" t="str">
            <v>UN</v>
          </cell>
          <cell r="F5756">
            <v>15.64</v>
          </cell>
        </row>
        <row r="5757">
          <cell r="A5757" t="str">
            <v>SINAPI 89805</v>
          </cell>
          <cell r="D5757" t="str">
            <v>JOELHO 90 GRAUS, PVC, SERIE NORMAL, ESGOTO PREDIAL, DN 75 MM, JUNTA ELÁSTICA, FORNECIDO E INSTALADO EM PRUMADA DE ESGOTO SANITÁRIO OU VENTILAÇÃO. AF_08/2022</v>
          </cell>
          <cell r="E5757" t="str">
            <v>UN</v>
          </cell>
          <cell r="F5757">
            <v>21.57</v>
          </cell>
        </row>
        <row r="5758">
          <cell r="A5758" t="str">
            <v>SINAPI 89737</v>
          </cell>
          <cell r="D5758" t="str">
            <v>JOELHO 90 GRAUS, PVC, SERIE NORMAL, ESGOTO PREDIAL, DN 75 MM, JUNTA ELÁSTICA, FORNECIDO E INSTALADO EM RAMAL DE DESCARGA OU RAMAL DE ESGOTO SANITÁRIO. AF_08/2022</v>
          </cell>
          <cell r="E5758" t="str">
            <v>UN</v>
          </cell>
          <cell r="F5758">
            <v>23.69</v>
          </cell>
        </row>
        <row r="5759">
          <cell r="A5759" t="str">
            <v>SINAPI 104355</v>
          </cell>
          <cell r="D5759" t="str">
            <v>JUNÇÃO DE REDUCAO INVERTIDA, PVC, SÉRIE NORMAL, ESGOTO PREDIAL, DN 100 X 75 MM, JUNTA ELÁSTICA, FORNECIDO E INSTALADO EM PRUMADA DE ESGOTO SANITÁRIO OU VENTILAÇÃO. AF_08/2022</v>
          </cell>
          <cell r="E5759" t="str">
            <v>UN</v>
          </cell>
          <cell r="F5759">
            <v>50.6</v>
          </cell>
        </row>
        <row r="5760">
          <cell r="A5760" t="str">
            <v>SINAPI 104347</v>
          </cell>
          <cell r="D5760" t="str">
            <v>JUNÇÃO DE REDUCAO INVERTIDA, PVC, SÉRIE NORMAL, ESGOTO PREDIAL, DN 100 X 75 MM, JUNTA ELÁSTICA, FORNECIDO E INSTALADO EM RAMAL DE DESCARGA OU RAMAL DE ESGOTO SANITÁRIO. AF_08/2022</v>
          </cell>
          <cell r="E5760" t="str">
            <v>UN</v>
          </cell>
          <cell r="F5760">
            <v>50.38</v>
          </cell>
        </row>
        <row r="5761">
          <cell r="A5761" t="str">
            <v>SINAPI 104353</v>
          </cell>
          <cell r="D5761" t="str">
            <v>JUNÇÃO DE REDUÇÃO INVERTIDA, PVC, SÉRIE NORMAL, ESGOTO PREDIAL, DN 100 X 50 MM, JUNTA ELÁSTICA, FORNECIDO E INSTALADO EM PRUMADA DE ESGOTO SANITÁRIO OU VENTILAÇÃO. AF_08/2022</v>
          </cell>
          <cell r="E5761" t="str">
            <v>UN</v>
          </cell>
          <cell r="F5761">
            <v>43.85</v>
          </cell>
        </row>
        <row r="5762">
          <cell r="A5762" t="str">
            <v>SINAPI 104345</v>
          </cell>
          <cell r="D5762" t="str">
            <v>JUNÇÃO DE REDUÇÃO INVERTIDA, PVC, SÉRIE NORMAL, ESGOTO PREDIAL, DN 100 X 50 MM, JUNTA ELÁSTICA, FORNECIDO E INSTALADO EM RAMAL DE DESCARGA OU RAMAL DE ESGOTO SANITÁRIO. AF_08/2022</v>
          </cell>
          <cell r="E5762" t="str">
            <v>UN</v>
          </cell>
          <cell r="F5762">
            <v>45.15</v>
          </cell>
        </row>
        <row r="5763">
          <cell r="A5763" t="str">
            <v>SINAPI 104350</v>
          </cell>
          <cell r="D5763" t="str">
            <v>JUNÇÃO DE REDUÇÃO INVERTIDA, PVC, SÉRIE NORMAL, ESGOTO PREDIAL, DN 75 X 50 MM, JUNTA ELÁSTICA, FORNECIDO E INSTALADO EM PRUMADA DE ESGOTO SANITÁRIO OU VENTILAÇÃO. AF_08/2022</v>
          </cell>
          <cell r="E5763" t="str">
            <v>UN</v>
          </cell>
          <cell r="F5763">
            <v>31.33</v>
          </cell>
        </row>
        <row r="5764">
          <cell r="A5764" t="str">
            <v>SINAPI 104343</v>
          </cell>
          <cell r="D5764" t="str">
            <v>JUNÇÃO DE REDUÇÃO INVERTIDA, PVC, SÉRIE NORMAL, ESGOTO PREDIAL, DN 75 X 50 MM, JUNTA ELÁSTICA, FORNECIDO E INSTALADO EM RAMAL DE DESCARGA OU RAMAL DE ESGOTO SANITÁRIO. AF_08/2022</v>
          </cell>
          <cell r="E5764" t="str">
            <v>UN</v>
          </cell>
          <cell r="F5764">
            <v>35.700000000000003</v>
          </cell>
        </row>
        <row r="5765">
          <cell r="A5765" t="str">
            <v>SINAPI 89834</v>
          </cell>
          <cell r="D5765" t="str">
            <v>JUNÇÃO SIMPLES, PVC, SERIE NORMAL, ESGOTO PREDIAL, DN 100 X 100 MM, JUNTA ELÁSTICA, FORNECIDO E INSTALADO EM PRUMADA DE ESGOTO SANITÁRIO OU VENTILAÇÃO. AF_08/2022</v>
          </cell>
          <cell r="E5765" t="str">
            <v>UN</v>
          </cell>
          <cell r="F5765">
            <v>55.89</v>
          </cell>
        </row>
        <row r="5766">
          <cell r="A5766" t="str">
            <v>SINAPI 89797</v>
          </cell>
          <cell r="D5766" t="str">
            <v>JUNÇÃO SIMPLES, PVC, SERIE NORMAL, ESGOTO PREDIAL, DN 100 X 100 MM, JUNTA ELÁSTICA, FORNECIDO E INSTALADO EM RAMAL DE DESCARGA OU RAMAL DE ESGOTO SANITÁRIO. AF_08/2022</v>
          </cell>
          <cell r="E5766" t="str">
            <v>UN</v>
          </cell>
          <cell r="F5766">
            <v>54.14</v>
          </cell>
        </row>
        <row r="5767">
          <cell r="A5767" t="str">
            <v>SINAPI 89861</v>
          </cell>
          <cell r="D5767" t="str">
            <v>JUNÇÃO SIMPLES, PVC, SERIE NORMAL, ESGOTO PREDIAL, DN 100 X 100 MM, JUNTA ELÁSTICA, FORNECIDO E INSTALADO EM SUBCOLETOR AÉREO DE ESGOTO SANITÁRIO. AF_08/2022</v>
          </cell>
          <cell r="E5767" t="str">
            <v>UN</v>
          </cell>
          <cell r="F5767">
            <v>60.2</v>
          </cell>
        </row>
        <row r="5768">
          <cell r="A5768" t="str">
            <v>SINAPI 89783</v>
          </cell>
          <cell r="D5768" t="str">
            <v>JUNÇÃO SIMPLES, PVC, SERIE NORMAL, ESGOTO PREDIAL, DN 40 MM, JUNTA SOLDÁVEL, FORNECIDO E INSTALADO EM RAMAL DE DESCARGA OU RAMAL DE ESGOTO SANITÁRIO. AF_08/2022</v>
          </cell>
          <cell r="E5768" t="str">
            <v>UN</v>
          </cell>
          <cell r="F5768">
            <v>16.21</v>
          </cell>
        </row>
        <row r="5769">
          <cell r="A5769" t="str">
            <v>SINAPI 89827</v>
          </cell>
          <cell r="D5769" t="str">
            <v>JUNÇÃO SIMPLES, PVC, SERIE NORMAL, ESGOTO PREDIAL, DN 50 X 50 MM, JUNTA ELÁSTICA, FORNECIDO E INSTALADO EM PRUMADA DE ESGOTO SANITÁRIO OU VENTILAÇÃO. AF_08/2022</v>
          </cell>
          <cell r="E5769" t="str">
            <v>UN</v>
          </cell>
          <cell r="F5769">
            <v>20.5</v>
          </cell>
        </row>
        <row r="5770">
          <cell r="A5770" t="str">
            <v>SINAPI 89785</v>
          </cell>
          <cell r="D5770" t="str">
            <v>JUNÇÃO SIMPLES, PVC, SERIE NORMAL, ESGOTO PREDIAL, DN 50 X 50 MM, JUNTA ELÁSTICA, FORNECIDO E INSTALADO EM RAMAL DE DESCARGA OU RAMAL DE ESGOTO SANITÁRIO. AF_08/2022</v>
          </cell>
          <cell r="E5770" t="str">
            <v>UN</v>
          </cell>
          <cell r="F5770">
            <v>27.92</v>
          </cell>
        </row>
        <row r="5771">
          <cell r="A5771" t="str">
            <v>SINAPI 89830</v>
          </cell>
          <cell r="D5771" t="str">
            <v>JUNÇÃO SIMPLES, PVC, SERIE NORMAL, ESGOTO PREDIAL, DN 75 X 75 MM, JUNTA ELÁSTICA, FORNECIDO E INSTALADO EM PRUMADA DE ESGOTO SANITÁRIO OU VENTILAÇÃO. AF_08/2022</v>
          </cell>
          <cell r="E5771" t="str">
            <v>UN</v>
          </cell>
          <cell r="F5771">
            <v>40.17</v>
          </cell>
        </row>
        <row r="5772">
          <cell r="A5772" t="str">
            <v>SINAPI 89795</v>
          </cell>
          <cell r="D5772" t="str">
            <v>JUNÇÃO SIMPLES, PVC, SERIE NORMAL, ESGOTO PREDIAL, DN 75 X 75 MM, JUNTA ELÁSTICA, FORNECIDO E INSTALADO EM RAMAL DE DESCARGA OU RAMAL DE ESGOTO SANITÁRIO. AF_08/2022</v>
          </cell>
          <cell r="E5772" t="str">
            <v>UN</v>
          </cell>
          <cell r="F5772">
            <v>43</v>
          </cell>
        </row>
        <row r="5773">
          <cell r="A5773" t="str">
            <v>SINAPI 89823</v>
          </cell>
          <cell r="D5773" t="str">
            <v>LUVA DE CORRER, PVC, SERIE NORMAL, ESGOTO PREDIAL, DN 100 MM, JUNTA ELÁSTICA, FORNECIDO E INSTALADO EM PRUMADA DE ESGOTO SANITÁRIO OU VENTILAÇÃO. AF_08/2022</v>
          </cell>
          <cell r="E5773" t="str">
            <v>UN</v>
          </cell>
          <cell r="F5773">
            <v>37.299999999999997</v>
          </cell>
        </row>
        <row r="5774">
          <cell r="A5774" t="str">
            <v>SINAPI 89779</v>
          </cell>
          <cell r="D5774" t="str">
            <v>LUVA DE CORRER, PVC, SERIE NORMAL, ESGOTO PREDIAL, DN 100 MM, JUNTA ELÁSTICA, FORNECIDO E INSTALADO EM RAMAL DE DESCARGA OU RAMAL DE ESGOTO SANITÁRIO. AF_08/2022</v>
          </cell>
          <cell r="E5774" t="str">
            <v>UN</v>
          </cell>
          <cell r="F5774">
            <v>36.43</v>
          </cell>
        </row>
        <row r="5775">
          <cell r="A5775" t="str">
            <v>SINAPI 89857</v>
          </cell>
          <cell r="D5775" t="str">
            <v>LUVA DE CORRER, PVC, SERIE NORMAL, ESGOTO PREDIAL, DN 100 MM, JUNTA ELÁSTICA, FORNECIDO E INSTALADO EM SUBCOLETOR AÉREO DE ESGOTO SANITÁRIO. AF_08/2022</v>
          </cell>
          <cell r="E5775" t="str">
            <v>UN</v>
          </cell>
          <cell r="F5775">
            <v>39.450000000000003</v>
          </cell>
        </row>
        <row r="5776">
          <cell r="A5776" t="str">
            <v>SINAPI 89814</v>
          </cell>
          <cell r="D5776" t="str">
            <v>LUVA DE CORRER, PVC, SERIE NORMAL, ESGOTO PREDIAL, DN 50 MM, JUNTA ELÁSTICA, FORNECIDO E INSTALADO EM PRUMADA DE ESGOTO SANITÁRIO OU VENTILAÇÃO. AF_08/2022</v>
          </cell>
          <cell r="E5776" t="str">
            <v>UN</v>
          </cell>
          <cell r="F5776">
            <v>18.329999999999998</v>
          </cell>
        </row>
        <row r="5777">
          <cell r="A5777" t="str">
            <v>SINAPI 89754</v>
          </cell>
          <cell r="D5777" t="str">
            <v>LUVA DE CORRER, PVC, SERIE NORMAL, ESGOTO PREDIAL, DN 50 MM, JUNTA ELÁSTICA, FORNECIDO E INSTALADO EM RAMAL DE DESCARGA OU RAMAL DE ESGOTO SANITÁRIO. AF_08/2022</v>
          </cell>
          <cell r="E5777" t="str">
            <v>UN</v>
          </cell>
          <cell r="F5777">
            <v>22.04</v>
          </cell>
        </row>
        <row r="5778">
          <cell r="A5778" t="str">
            <v>SINAPI 89819</v>
          </cell>
          <cell r="D5778" t="str">
            <v>LUVA DE CORRER, PVC, SERIE NORMAL, ESGOTO PREDIAL, DN 75 MM, JUNTA ELÁSTICA, FORNECIDO E INSTALADO EM PRUMADA DE ESGOTO SANITÁRIO OU VENTILAÇÃO. AF_08/2022</v>
          </cell>
          <cell r="E5778" t="str">
            <v>UN</v>
          </cell>
          <cell r="F5778">
            <v>25.32</v>
          </cell>
        </row>
        <row r="5779">
          <cell r="A5779" t="str">
            <v>SINAPI 89776</v>
          </cell>
          <cell r="D5779" t="str">
            <v>LUVA DE CORRER, PVC, SERIE NORMAL, ESGOTO PREDIAL, DN 75 MM, JUNTA ELÁSTICA, FORNECIDO E INSTALADO EM RAMAL DE DESCARGA OU RAMAL DE ESGOTO SANITÁRIO. AF_08/2022</v>
          </cell>
          <cell r="E5779" t="str">
            <v>UN</v>
          </cell>
          <cell r="F5779">
            <v>26.74</v>
          </cell>
        </row>
        <row r="5780">
          <cell r="A5780" t="str">
            <v>SINAPI 89821</v>
          </cell>
          <cell r="D5780" t="str">
            <v>LUVA SIMPLES, PVC, SERIE NORMAL, ESGOTO PREDIAL, DN 100 MM, JUNTA ELÁSTICA, FORNECIDO E INSTALADO EM PRUMADA DE ESGOTO SANITÁRIO OU VENTILAÇÃO. AF_08/2022</v>
          </cell>
          <cell r="E5780" t="str">
            <v>UN</v>
          </cell>
          <cell r="F5780">
            <v>20.09</v>
          </cell>
        </row>
        <row r="5781">
          <cell r="A5781" t="str">
            <v>SINAPI 89778</v>
          </cell>
          <cell r="D5781" t="str">
            <v>LUVA SIMPLES, PVC, SERIE NORMAL, ESGOTO PREDIAL, DN 100 MM, JUNTA ELÁSTICA, FORNECIDO E INSTALADO EM RAMAL DE DESCARGA OU RAMAL DE ESGOTO SANITÁRIO. AF_08/2022</v>
          </cell>
          <cell r="E5781" t="str">
            <v>UN</v>
          </cell>
          <cell r="F5781">
            <v>19.22</v>
          </cell>
        </row>
        <row r="5782">
          <cell r="A5782" t="str">
            <v>SINAPI 89856</v>
          </cell>
          <cell r="D5782" t="str">
            <v>LUVA SIMPLES, PVC, SERIE NORMAL, ESGOTO PREDIAL, DN 100 MM, JUNTA ELÁSTICA, FORNECIDO E INSTALADO EM SUBCOLETOR AÉREO DE ESGOTO SANITÁRIO. AF_08/2022</v>
          </cell>
          <cell r="E5782" t="str">
            <v>UN</v>
          </cell>
          <cell r="F5782">
            <v>22.25</v>
          </cell>
        </row>
        <row r="5783">
          <cell r="A5783" t="str">
            <v>SINAPI 89752</v>
          </cell>
          <cell r="D5783" t="str">
            <v>LUVA SIMPLES, PVC, SERIE NORMAL, ESGOTO PREDIAL, DN 40 MM, JUNTA SOLDÁVEL, FORNECIDO E INSTALADO EM RAMAL DE DESCARGA OU RAMAL DE ESGOTO SANITÁRIO. AF_08/2022</v>
          </cell>
          <cell r="E5783" t="str">
            <v>UN</v>
          </cell>
          <cell r="F5783">
            <v>8.2899999999999991</v>
          </cell>
        </row>
        <row r="5784">
          <cell r="A5784" t="str">
            <v>SINAPI 89813</v>
          </cell>
          <cell r="D5784" t="str">
            <v>LUVA SIMPLES, PVC, SERIE NORMAL, ESGOTO PREDIAL, DN 50 MM, JUNTA ELÁSTICA, FORNECIDO E INSTALADO EM PRUMADA DE ESGOTO SANITÁRIO OU VENTILAÇÃO. AF_08/2022</v>
          </cell>
          <cell r="E5784" t="str">
            <v>UN</v>
          </cell>
          <cell r="F5784">
            <v>6.29</v>
          </cell>
        </row>
        <row r="5785">
          <cell r="A5785" t="str">
            <v>SINAPI 89753</v>
          </cell>
          <cell r="D5785" t="str">
            <v>LUVA SIMPLES, PVC, SERIE NORMAL, ESGOTO PREDIAL, DN 50 MM, JUNTA ELÁSTICA, FORNECIDO E INSTALADO EM RAMAL DE DESCARGA OU RAMAL DE ESGOTO SANITÁRIO. AF_08/2022</v>
          </cell>
          <cell r="E5785" t="str">
            <v>UN</v>
          </cell>
          <cell r="F5785">
            <v>10.09</v>
          </cell>
        </row>
        <row r="5786">
          <cell r="A5786" t="str">
            <v>SINAPI 89817</v>
          </cell>
          <cell r="D5786" t="str">
            <v>LUVA SIMPLES, PVC, SERIE NORMAL, ESGOTO PREDIAL, DN 75 MM, JUNTA ELÁSTICA, FORNECIDO E INSTALADO EM PRUMADA DE ESGOTO SANITÁRIO OU VENTILAÇÃO. AF_08/2022</v>
          </cell>
          <cell r="E5786" t="str">
            <v>UN</v>
          </cell>
          <cell r="F5786">
            <v>15.29</v>
          </cell>
        </row>
        <row r="5787">
          <cell r="A5787" t="str">
            <v>SINAPI 89774</v>
          </cell>
          <cell r="D5787" t="str">
            <v>LUVA SIMPLES, PVC, SERIE NORMAL, ESGOTO PREDIAL, DN 75 MM, JUNTA ELÁSTICA, FORNECIDO E INSTALADO EM RAMAL DE DESCARGA OU RAMAL DE ESGOTO SANITÁRIO. AF_08/2022</v>
          </cell>
          <cell r="E5787" t="str">
            <v>UN</v>
          </cell>
          <cell r="F5787">
            <v>16.760000000000002</v>
          </cell>
        </row>
        <row r="5788">
          <cell r="A5788" t="str">
            <v>SINAPI 95693</v>
          </cell>
          <cell r="D5788" t="str">
            <v>LUVA SIMPLES, PVC, SÉRIE NORMAL, ESGOTO PREDIAL, DN 150 MM, JUNTA ELÁSTICA, FORNECIDO E INSTALADO EM SUBCOLETOR AÉREO DE ESGOTO SANITÁRIO. AF_08/2022</v>
          </cell>
          <cell r="E5788" t="str">
            <v>UN</v>
          </cell>
          <cell r="F5788">
            <v>54.98</v>
          </cell>
        </row>
        <row r="5789">
          <cell r="A5789" t="str">
            <v>SINAPI 89833</v>
          </cell>
          <cell r="D5789" t="str">
            <v>TE, PVC, SERIE NORMAL, ESGOTO PREDIAL, DN 100 X 100 MM, JUNTA ELÁSTICA, FORNECIDO E INSTALADO EM PRUMADA DE ESGOTO SANITÁRIO OU VENTILAÇÃO. AF_08/2022</v>
          </cell>
          <cell r="E5789" t="str">
            <v>UN</v>
          </cell>
          <cell r="F5789">
            <v>47.19</v>
          </cell>
        </row>
        <row r="5790">
          <cell r="A5790" t="str">
            <v>SINAPI 89796</v>
          </cell>
          <cell r="D5790" t="str">
            <v>TE, PVC, SERIE NORMAL, ESGOTO PREDIAL, DN 100 X 100 MM, JUNTA ELÁSTICA, FORNECIDO E INSTALADO EM RAMAL DE DESCARGA OU RAMAL DE ESGOTO SANITÁRIO. AF_08/2022</v>
          </cell>
          <cell r="E5790" t="str">
            <v>UN</v>
          </cell>
          <cell r="F5790">
            <v>45.44</v>
          </cell>
        </row>
        <row r="5791">
          <cell r="A5791" t="str">
            <v>SINAPI 89860</v>
          </cell>
          <cell r="D5791" t="str">
            <v>TE, PVC, SERIE NORMAL, ESGOTO PREDIAL, DN 100 X 100 MM, JUNTA ELÁSTICA, FORNECIDO E INSTALADO EM SUBCOLETOR AÉREO DE ESGOTO SANITÁRIO. AF_08/2022</v>
          </cell>
          <cell r="E5791" t="str">
            <v>UN</v>
          </cell>
          <cell r="F5791">
            <v>51.5</v>
          </cell>
        </row>
        <row r="5792">
          <cell r="A5792" t="str">
            <v>SINAPI 89782</v>
          </cell>
          <cell r="D5792" t="str">
            <v>TE, PVC, SERIE NORMAL, ESGOTO PREDIAL, DN 40 X 40 MM, JUNTA SOLDÁVEL, FORNECIDO E INSTALADO EM RAMAL DE DESCARGA OU RAMAL DE ESGOTO SANITÁRIO. AF_08/2022</v>
          </cell>
          <cell r="E5792" t="str">
            <v>UN</v>
          </cell>
          <cell r="F5792">
            <v>16.100000000000001</v>
          </cell>
        </row>
        <row r="5793">
          <cell r="A5793" t="str">
            <v>SINAPI 89825</v>
          </cell>
          <cell r="D5793" t="str">
            <v>TE, PVC, SERIE NORMAL, ESGOTO PREDIAL, DN 50 X 50 MM, JUNTA ELÁSTICA, FORNECIDO E INSTALADO EM PRUMADA DE ESGOTO SANITÁRIO OU VENTILAÇÃO. AF_08/2022</v>
          </cell>
          <cell r="E5793" t="str">
            <v>UN</v>
          </cell>
          <cell r="F5793">
            <v>17.96</v>
          </cell>
        </row>
        <row r="5794">
          <cell r="A5794" t="str">
            <v>SINAPI 89784</v>
          </cell>
          <cell r="D5794" t="str">
            <v>TE, PVC, SERIE NORMAL, ESGOTO PREDIAL, DN 50 X 50 MM, JUNTA ELÁSTICA, FORNECIDO E INSTALADO EM RAMAL DE DESCARGA OU RAMAL DE ESGOTO SANITÁRIO. AF_08/2022</v>
          </cell>
          <cell r="E5794" t="str">
            <v>UN</v>
          </cell>
          <cell r="F5794">
            <v>25.38</v>
          </cell>
        </row>
        <row r="5795">
          <cell r="A5795" t="str">
            <v>SINAPI 89829</v>
          </cell>
          <cell r="D5795" t="str">
            <v>TE, PVC, SERIE NORMAL, ESGOTO PREDIAL, DN 75 X 75 MM, JUNTA ELÁSTICA, FORNECIDO E INSTALADO EM PRUMADA DE ESGOTO SANITÁRIO OU VENTILAÇÃO. AF_08/2022</v>
          </cell>
          <cell r="E5795" t="str">
            <v>UN</v>
          </cell>
          <cell r="F5795">
            <v>37.92</v>
          </cell>
        </row>
        <row r="5796">
          <cell r="A5796" t="str">
            <v>SINAPI 89786</v>
          </cell>
          <cell r="D5796" t="str">
            <v>TE, PVC, SERIE NORMAL, ESGOTO PREDIAL, DN 75 X 75 MM, JUNTA ELÁSTICA, FORNECIDO E INSTALADO EM RAMAL DE DESCARGA OU RAMAL DE ESGOTO SANITÁRIO. AF_08/2022</v>
          </cell>
          <cell r="E5796" t="str">
            <v>UN</v>
          </cell>
          <cell r="F5796">
            <v>40.75</v>
          </cell>
        </row>
        <row r="5797">
          <cell r="A5797" t="str">
            <v>SINAPI 104352</v>
          </cell>
          <cell r="D5797" t="str">
            <v>TE, PVC, SÉRIE NORMAL, ESGOTO PREDIAL, DN 100 X 50 MM, JUNTA ELÁSTICA, FORNECIDO E INSTALADO EM PRUMADA DE ESGOTO SANITÁRIO OU VENTILAÇÃO. AF_08/2022</v>
          </cell>
          <cell r="E5797" t="str">
            <v>UN</v>
          </cell>
          <cell r="F5797">
            <v>41.61</v>
          </cell>
        </row>
        <row r="5798">
          <cell r="A5798" t="str">
            <v>SINAPI 104344</v>
          </cell>
          <cell r="D5798" t="str">
            <v>TE, PVC, SÉRIE NORMAL, ESGOTO PREDIAL, DN 100 X 50 MM, JUNTA ELÁSTICA, FORNECIDO E INSTALADO EM RAMAL DE DESCARGA OU RAMAL DE ESGOTO SANITÁRIO. AF_08/2022</v>
          </cell>
          <cell r="E5798" t="str">
            <v>UN</v>
          </cell>
          <cell r="F5798">
            <v>42.91</v>
          </cell>
        </row>
        <row r="5799">
          <cell r="A5799" t="str">
            <v>SINAPI 104354</v>
          </cell>
          <cell r="D5799" t="str">
            <v>TE, PVC, SÉRIE NORMAL, ESGOTO PREDIAL, DN 100 X 75 MM, JUNTA ELÁSTICA, FORNECIDO E INSTALADO EM PRUMADA DE ESGOTO SANITÁRIO OU VENTILAÇÃO. AF_08/2022</v>
          </cell>
          <cell r="E5799" t="str">
            <v>UN</v>
          </cell>
          <cell r="F5799">
            <v>47.71</v>
          </cell>
        </row>
        <row r="5800">
          <cell r="A5800" t="str">
            <v>SINAPI 104346</v>
          </cell>
          <cell r="D5800" t="str">
            <v>TE, PVC, SÉRIE NORMAL, ESGOTO PREDIAL, DN 100 X 75 MM, JUNTA ELÁSTICA, FORNECIDO E INSTALADO EM RAMAL DE DESCARGA OU RAMAL DE ESGOTO SANITÁRIO. AF_08/2022</v>
          </cell>
          <cell r="E5800" t="str">
            <v>UN</v>
          </cell>
          <cell r="F5800">
            <v>47.49</v>
          </cell>
        </row>
        <row r="5801">
          <cell r="A5801" t="str">
            <v>SINAPI 104356</v>
          </cell>
          <cell r="D5801" t="str">
            <v>TERMINAL DE VENTILAÇÃO, PVC, SÉRIE NORMAL, ESGOTO PREDIAL, DN 100 MM, JUNTA SOLDÁVEL, FORNECIDO E INSTALADO EM PRUMADA DE ESGOTO SANITÁRIO OU VENTILAÇÃO. AF_08/2022</v>
          </cell>
          <cell r="E5801" t="str">
            <v>UN</v>
          </cell>
          <cell r="F5801">
            <v>32.86</v>
          </cell>
        </row>
        <row r="5802">
          <cell r="A5802" t="str">
            <v>SINAPI 104348</v>
          </cell>
          <cell r="D5802" t="str">
            <v>TERMINAL DE VENTILAÇÃO, PVC, SÉRIE NORMAL, ESGOTO PREDIAL, DN 50 MM, JUNTA SOLDÁVEL, FORNECIDO E INSTALADO EM PRUMADA DE ESGOTO SANITÁRIO OU VENTILAÇÃO. AF_08/2022</v>
          </cell>
          <cell r="E5802" t="str">
            <v>UN</v>
          </cell>
          <cell r="F5802">
            <v>11.98</v>
          </cell>
        </row>
        <row r="5803">
          <cell r="A5803" t="str">
            <v>SINAPI 104351</v>
          </cell>
          <cell r="D5803" t="str">
            <v>TERMINAL DE VENTILAÇÃO, PVC, SÉRIE NORMAL, ESGOTO PREDIAL, DN 75 MM, JUNTA SOLDÁVEL, FORNECIDO E INSTALADO EM PRUMADA DE ESGOTO SANITÁRIO OU VENTILAÇÃO. AF_08/2022</v>
          </cell>
          <cell r="E5803" t="str">
            <v>UN</v>
          </cell>
          <cell r="F5803">
            <v>24.78</v>
          </cell>
        </row>
        <row r="5804">
          <cell r="A5804" t="str">
            <v>SINAPI 89800</v>
          </cell>
          <cell r="D5804" t="str">
            <v>TUBO PVC, SERIE NORMAL, ESGOTO PREDIAL, DN 100 MM, FORNECIDO E INSTALADO EM PRUMADA DE ESGOTO SANITÁRIO OU VENTILAÇÃO. AF_08/2022</v>
          </cell>
          <cell r="E5804" t="str">
            <v>M</v>
          </cell>
          <cell r="F5804">
            <v>31.19</v>
          </cell>
        </row>
        <row r="5805">
          <cell r="A5805" t="str">
            <v>SINAPI 89714</v>
          </cell>
          <cell r="D5805" t="str">
            <v>TUBO PVC, SERIE NORMAL, ESGOTO PREDIAL, DN 100 MM, FORNECIDO E INSTALADO EM RAMAL DE DESCARGA OU RAMAL DE ESGOTO SANITÁRIO. AF_08/2022</v>
          </cell>
          <cell r="E5805" t="str">
            <v>M</v>
          </cell>
          <cell r="F5805">
            <v>40.950000000000003</v>
          </cell>
        </row>
        <row r="5806">
          <cell r="A5806" t="str">
            <v>SINAPI 89848</v>
          </cell>
          <cell r="D5806" t="str">
            <v>TUBO PVC, SERIE NORMAL, ESGOTO PREDIAL, DN 100 MM, FORNECIDO E INSTALADO EM SUBCOLETOR AÉREO DE ESGOTO SANITÁRIO. AF_08/2022</v>
          </cell>
          <cell r="E5806" t="str">
            <v>M</v>
          </cell>
          <cell r="F5806">
            <v>29.92</v>
          </cell>
        </row>
        <row r="5807">
          <cell r="A5807" t="str">
            <v>SINAPI 89849</v>
          </cell>
          <cell r="D5807" t="str">
            <v>TUBO PVC, SERIE NORMAL, ESGOTO PREDIAL, DN 150 MM, FORNECIDO E INSTALADO EM SUBCOLETOR AÉREO DE ESGOTO SANITÁRIO. AF_08/2022</v>
          </cell>
          <cell r="E5807" t="str">
            <v>M</v>
          </cell>
          <cell r="F5807">
            <v>61.27</v>
          </cell>
        </row>
        <row r="5808">
          <cell r="A5808" t="str">
            <v>SINAPI 89711</v>
          </cell>
          <cell r="D5808" t="str">
            <v>TUBO PVC, SERIE NORMAL, ESGOTO PREDIAL, DN 40 MM, FORNECIDO E INSTALADO EM RAMAL DE DESCARGA OU RAMAL DE ESGOTO SANITÁRIO. AF_08/2022</v>
          </cell>
          <cell r="E5808" t="str">
            <v>M</v>
          </cell>
          <cell r="F5808">
            <v>23.19</v>
          </cell>
        </row>
        <row r="5809">
          <cell r="A5809" t="str">
            <v>SINAPI 89798</v>
          </cell>
          <cell r="D5809" t="str">
            <v>TUBO PVC, SERIE NORMAL, ESGOTO PREDIAL, DN 50 MM, FORNECIDO E INSTALADO EM PRUMADA DE ESGOTO SANITÁRIO OU VENTILAÇÃO. AF_08/2022</v>
          </cell>
          <cell r="E5809" t="str">
            <v>M</v>
          </cell>
          <cell r="F5809">
            <v>14.56</v>
          </cell>
        </row>
        <row r="5810">
          <cell r="A5810" t="str">
            <v>SINAPI 89712</v>
          </cell>
          <cell r="D5810" t="str">
            <v>TUBO PVC, SERIE NORMAL, ESGOTO PREDIAL, DN 50 MM, FORNECIDO E INSTALADO EM RAMAL DE DESCARGA OU RAMAL DE ESGOTO SANITÁRIO. AF_08/2022</v>
          </cell>
          <cell r="E5810" t="str">
            <v>M</v>
          </cell>
          <cell r="F5810">
            <v>29.41</v>
          </cell>
        </row>
        <row r="5811">
          <cell r="A5811" t="str">
            <v>SINAPI 89799</v>
          </cell>
          <cell r="D5811" t="str">
            <v>TUBO PVC, SERIE NORMAL, ESGOTO PREDIAL, DN 75 MM, FORNECIDO E INSTALADO EM PRUMADA DE ESGOTO SANITÁRIO OU VENTILAÇÃO. AF_08/2022</v>
          </cell>
          <cell r="E5811" t="str">
            <v>M</v>
          </cell>
          <cell r="F5811">
            <v>24.31</v>
          </cell>
        </row>
        <row r="5812">
          <cell r="A5812" t="str">
            <v>SINAPI 89713</v>
          </cell>
          <cell r="D5812" t="str">
            <v>TUBO PVC, SERIE NORMAL, ESGOTO PREDIAL, DN 75 MM, FORNECIDO E INSTALADO EM RAMAL DE DESCARGA OU RAMAL DE ESGOTO SANITÁRIO. AF_08/2022</v>
          </cell>
          <cell r="E5812" t="str">
            <v>M</v>
          </cell>
          <cell r="F5812">
            <v>36.64</v>
          </cell>
        </row>
        <row r="5813">
          <cell r="A5813" t="str">
            <v>SINAPI 89376</v>
          </cell>
          <cell r="D5813" t="str">
            <v>ADAPTADOR CURTO COM BOLSA E ROSCA PARA REGISTRO, PVC, SOLDÁVEL, DN 20MM X 1/2, INSTALADO EM RAMAL OU SUB-RAMAL DE ÁGUA - FORNECIMENTO E INSTALAÇÃO. AF_06/2022</v>
          </cell>
          <cell r="E5813" t="str">
            <v>UN</v>
          </cell>
          <cell r="F5813">
            <v>6.1</v>
          </cell>
        </row>
        <row r="5814">
          <cell r="A5814" t="str">
            <v>SINAPI 89429</v>
          </cell>
          <cell r="D5814" t="str">
            <v>ADAPTADOR CURTO COM BOLSA E ROSCA PARA REGISTRO, PVC, SOLDÁVEL, DN 25MM X 3/4, INSTALADO EM RAMAL DE DISTRIBUIÇÃO DE ÁGUA - FORNECIMENTO E INSTALAÇÃO. AF_06/2022</v>
          </cell>
          <cell r="E5814" t="str">
            <v>UN</v>
          </cell>
          <cell r="F5814">
            <v>6.57</v>
          </cell>
        </row>
        <row r="5815">
          <cell r="A5815" t="str">
            <v>SINAPI 89383</v>
          </cell>
          <cell r="D5815" t="str">
            <v>ADAPTADOR CURTO COM BOLSA E ROSCA PARA REGISTRO, PVC, SOLDÁVEL, DN 25MM X 3/4, INSTALADO EM RAMAL OU SUB-RAMAL DE ÁGUA - FORNECIMENTO E INSTALAÇÃO. AF_06/2022</v>
          </cell>
          <cell r="E5815" t="str">
            <v>UN</v>
          </cell>
          <cell r="F5815">
            <v>7.12</v>
          </cell>
        </row>
        <row r="5816">
          <cell r="A5816" t="str">
            <v>SINAPI 89553</v>
          </cell>
          <cell r="D5816" t="str">
            <v>ADAPTADOR CURTO COM BOLSA E ROSCA PARA REGISTRO, PVC, SOLDÁVEL, DN 32MM X 1, INSTALADO EM PRUMADA DE ÁGUA - FORNECIMENTO E INSTALAÇÃO. AF_06/2022</v>
          </cell>
          <cell r="E5816" t="str">
            <v>UN</v>
          </cell>
          <cell r="F5816">
            <v>6.13</v>
          </cell>
        </row>
        <row r="5817">
          <cell r="A5817" t="str">
            <v>SINAPI 89436</v>
          </cell>
          <cell r="D5817" t="str">
            <v>ADAPTADOR CURTO COM BOLSA E ROSCA PARA REGISTRO, PVC, SOLDÁVEL, DN 32MM X 1, INSTALADO EM RAMAL DE DISTRIBUIÇÃO DE ÁGUA - FORNECIMENTO E INSTALAÇÃO. AF_06/2022</v>
          </cell>
          <cell r="E5817" t="str">
            <v>UN</v>
          </cell>
          <cell r="F5817">
            <v>8.7200000000000006</v>
          </cell>
        </row>
        <row r="5818">
          <cell r="A5818" t="str">
            <v>SINAPI 89391</v>
          </cell>
          <cell r="D5818" t="str">
            <v>ADAPTADOR CURTO COM BOLSA E ROSCA PARA REGISTRO, PVC, SOLDÁVEL, DN 32MM X 1, INSTALADO EM RAMAL OU SUB-RAMAL DE ÁGUA - FORNECIMENTO E INSTALAÇÃO. AF_06/2022</v>
          </cell>
          <cell r="E5818" t="str">
            <v>UN</v>
          </cell>
          <cell r="F5818">
            <v>9.35</v>
          </cell>
        </row>
        <row r="5819">
          <cell r="A5819" t="str">
            <v>SINAPI 103994</v>
          </cell>
          <cell r="D5819" t="str">
            <v>ADAPTADOR CURTO COM BOLSA E ROSCA PARA REGISTRO, PVC, SOLDÁVEL, DN 40MM X 1.1/2", INSTALADO EM RAMAL DE DISTRIBUIÇÃO DE ÁGUA - FORNECIMENTO E INSTALAÇÃO. AF_06/2022</v>
          </cell>
          <cell r="E5819" t="str">
            <v>UN</v>
          </cell>
          <cell r="F5819">
            <v>14.93</v>
          </cell>
        </row>
        <row r="5820">
          <cell r="A5820" t="str">
            <v>SINAPI 89570</v>
          </cell>
          <cell r="D5820" t="str">
            <v>ADAPTADOR CURTO COM BOLSA E ROSCA PARA REGISTRO, PVC, SOLDÁVEL, DN 40MM X 1.1/2, INSTALADO EM PRUMADA DE ÁGUA - FORNECIMENTO E INSTALAÇÃO. AF_06/2022</v>
          </cell>
          <cell r="E5820" t="str">
            <v>UN</v>
          </cell>
          <cell r="F5820">
            <v>11.98</v>
          </cell>
        </row>
        <row r="5821">
          <cell r="A5821" t="str">
            <v>SINAPI 103992</v>
          </cell>
          <cell r="D5821" t="str">
            <v>ADAPTADOR CURTO COM BOLSA E ROSCA PARA REGISTRO, PVC, SOLDÁVEL, DN 40MM X 1.1/4", INSTALADO EM RAMAL DE DISTRIBUIÇÃO DE ÁGUA - FORNECIMENTO E INSTALAÇÃO. AF_06/2022</v>
          </cell>
          <cell r="E5821" t="str">
            <v>UN</v>
          </cell>
          <cell r="F5821">
            <v>12.2</v>
          </cell>
        </row>
        <row r="5822">
          <cell r="A5822" t="str">
            <v>SINAPI 89572</v>
          </cell>
          <cell r="D5822" t="str">
            <v>ADAPTADOR CURTO COM BOLSA E ROSCA PARA REGISTRO, PVC, SOLDÁVEL, DN 40MM X 1.1/4, INSTALADO EM PRUMADA DE ÁGUA - FORNECIMENTO E INSTALAÇÃO. AF_06/2022</v>
          </cell>
          <cell r="E5822" t="str">
            <v>UN</v>
          </cell>
          <cell r="F5822">
            <v>9.1999999999999993</v>
          </cell>
        </row>
        <row r="5823">
          <cell r="A5823" t="str">
            <v>SINAPI 104001</v>
          </cell>
          <cell r="D5823" t="str">
            <v>ADAPTADOR CURTO COM BOLSA E ROSCA PARA REGISTRO, PVC, SOLDÁVEL, DN 50MM X 1.1/2", INSTALADO EM RAMAL DE DISTRIBUIÇÃO DE ÁGUA - FORNECIMENTO E INSTALAÇÃO. AF_06/2022</v>
          </cell>
          <cell r="E5823" t="str">
            <v>UN</v>
          </cell>
          <cell r="F5823">
            <v>14.6</v>
          </cell>
        </row>
        <row r="5824">
          <cell r="A5824" t="str">
            <v>SINAPI 89596</v>
          </cell>
          <cell r="D5824" t="str">
            <v>ADAPTADOR CURTO COM BOLSA E ROSCA PARA REGISTRO, PVC, SOLDÁVEL, DN 50MM X 1.1/2, INSTALADO EM PRUMADA DE ÁGUA - FORNECIMENTO E INSTALAÇÃO. AF_06/2022</v>
          </cell>
          <cell r="E5824" t="str">
            <v>UN</v>
          </cell>
          <cell r="F5824">
            <v>11.02</v>
          </cell>
        </row>
        <row r="5825">
          <cell r="A5825" t="str">
            <v>SINAPI 104002</v>
          </cell>
          <cell r="D5825" t="str">
            <v>ADAPTADOR CURTO COM BOLSA E ROSCA PARA REGISTRO, PVC, SOLDÁVEL, DN 50MM X 1.1/4", INSTALADO EM RAMAL DE DISTRIBUIÇÃO DE ÁGUA - FORNECIMENTO E INSTALAÇÃO. AF_06/2022</v>
          </cell>
          <cell r="E5825" t="str">
            <v>UN</v>
          </cell>
          <cell r="F5825">
            <v>18.350000000000001</v>
          </cell>
        </row>
        <row r="5826">
          <cell r="A5826" t="str">
            <v>SINAPI 89595</v>
          </cell>
          <cell r="D5826" t="str">
            <v>ADAPTADOR CURTO COM BOLSA E ROSCA PARA REGISTRO, PVC, SOLDÁVEL, DN 50MM X 1.1/4, INSTALADO EM PRUMADA DE ÁGUA - FORNECIMENTO E INSTALAÇÃO. AF_06/2022</v>
          </cell>
          <cell r="E5826" t="str">
            <v>UN</v>
          </cell>
          <cell r="F5826">
            <v>15.09</v>
          </cell>
        </row>
        <row r="5827">
          <cell r="A5827" t="str">
            <v>SINAPI 89610</v>
          </cell>
          <cell r="D5827" t="str">
            <v>ADAPTADOR CURTO COM BOLSA E ROSCA PARA REGISTRO, PVC, SOLDÁVEL, DN 60MM X 2, INSTALADO EM PRUMADA DE ÁGUA - FORNECIMENTO E INSTALAÇÃO. AF_06/2022</v>
          </cell>
          <cell r="E5827" t="str">
            <v>UN</v>
          </cell>
          <cell r="F5827">
            <v>20.38</v>
          </cell>
        </row>
        <row r="5828">
          <cell r="A5828" t="str">
            <v>SINAPI 89613</v>
          </cell>
          <cell r="D5828" t="str">
            <v>ADAPTADOR CURTO COM BOLSA E ROSCA PARA REGISTRO, PVC, SOLDÁVEL, DN 75MM X 2.1/2", INSTALADO EM PRUMADA DE ÁGUA - FORNECIMENTO E INSTALAÇÃO. AF_12/2014</v>
          </cell>
          <cell r="E5828" t="str">
            <v>UN</v>
          </cell>
          <cell r="F5828">
            <v>31.67</v>
          </cell>
        </row>
        <row r="5829">
          <cell r="A5829" t="str">
            <v>SINAPI 89616</v>
          </cell>
          <cell r="D5829" t="str">
            <v>ADAPTADOR CURTO COM BOLSA E ROSCA PARA REGISTRO, PVC, SOLDÁVEL, DN 85MM X 3, INSTALADO EM PRUMADA DE ÁGUA - FORNECIMENTO E INSTALAÇÃO. AF_06/2022</v>
          </cell>
          <cell r="E5829" t="str">
            <v>UN</v>
          </cell>
          <cell r="F5829">
            <v>42.27</v>
          </cell>
        </row>
        <row r="5830">
          <cell r="A5830" t="str">
            <v>SINAPI 103952</v>
          </cell>
          <cell r="D5830" t="str">
            <v>BUCHA DE REDUÇÃO, CURTA, PVC, SOLDÁVEL, DN 25 X 20 MM, INSTALADO EM RAMAL DE DISTRIBUIÇÃO DE ÁGUA - FORNECIMENTO E INSTALAÇÃO. AF_06/2022</v>
          </cell>
          <cell r="E5830" t="str">
            <v>UN</v>
          </cell>
          <cell r="F5830">
            <v>6.25</v>
          </cell>
        </row>
        <row r="5831">
          <cell r="A5831" t="str">
            <v>SINAPI 103947</v>
          </cell>
          <cell r="D5831" t="str">
            <v>BUCHA DE REDUÇÃO, CURTA, PVC, SOLDÁVEL, DN 25 X 20 MM, INSTALADO EM RAMAL OU SUB-RAMAL DE ÁGUA - FORNECIMENTO E INSTALAÇÃO. AF_06/2022</v>
          </cell>
          <cell r="E5831" t="str">
            <v>UN</v>
          </cell>
          <cell r="F5831">
            <v>6.8</v>
          </cell>
        </row>
        <row r="5832">
          <cell r="A5832" t="str">
            <v>SINAPI 103957</v>
          </cell>
          <cell r="D5832" t="str">
            <v>BUCHA DE REDUÇÃO, CURTA, PVC, SOLDÁVEL, DN 32 X 25 MM, INSTALADO EM PRUMADA DE ÁGUA - FORNECIMENTO E INSTALAÇÃO. AF_06/2022</v>
          </cell>
          <cell r="E5832" t="str">
            <v>UN</v>
          </cell>
          <cell r="F5832">
            <v>5.25</v>
          </cell>
        </row>
        <row r="5833">
          <cell r="A5833" t="str">
            <v>SINAPI 103953</v>
          </cell>
          <cell r="D5833" t="str">
            <v>BUCHA DE REDUÇÃO, CURTA, PVC, SOLDÁVEL, DN 32 X 25 MM, INSTALADO EM RAMAL DE DISTRIBUIÇÃO DE ÁGUA - FORNECIMENTO E INSTALAÇÃO. AF_06/2022</v>
          </cell>
          <cell r="E5833" t="str">
            <v>UN</v>
          </cell>
          <cell r="F5833">
            <v>7.84</v>
          </cell>
        </row>
        <row r="5834">
          <cell r="A5834" t="str">
            <v>SINAPI 103948</v>
          </cell>
          <cell r="D5834" t="str">
            <v>BUCHA DE REDUÇÃO, CURTA, PVC, SOLDÁVEL, DN 32 X 25 MM, INSTALADO EM RAMAL OU SUB-RAMAL DE ÁGUA - FORNECIMENTO E INSTALAÇÃO. AF_06/2022</v>
          </cell>
          <cell r="E5834" t="str">
            <v>UN</v>
          </cell>
          <cell r="F5834">
            <v>8.4700000000000006</v>
          </cell>
        </row>
        <row r="5835">
          <cell r="A5835" t="str">
            <v>SINAPI 103958</v>
          </cell>
          <cell r="D5835" t="str">
            <v>BUCHA DE REDUÇÃO, CURTA, PVC, SOLDÁVEL, DN 50 X 40 MM, INSTALADO EM PRUMADA DE ÁGUA - FORNECIMENTO E INSTALAÇÃO. AF_06/2022</v>
          </cell>
          <cell r="E5835" t="str">
            <v>UN</v>
          </cell>
          <cell r="F5835">
            <v>10.59</v>
          </cell>
        </row>
        <row r="5836">
          <cell r="A5836" t="str">
            <v>SINAPI 104009</v>
          </cell>
          <cell r="D5836" t="str">
            <v>BUCHA DE REDUÇÃO, CURTA, PVC, SOLDÁVEL, DN 50 X 40 MM, INSTALADO EM RAMAL DE DISTRIBUIÇÃO DE ÁGUA - FORNECIMENTO E INSTALAÇÃO. AF_06/2022</v>
          </cell>
          <cell r="E5836" t="str">
            <v>UN</v>
          </cell>
          <cell r="F5836">
            <v>14.08</v>
          </cell>
        </row>
        <row r="5837">
          <cell r="A5837" t="str">
            <v>SINAPI 103959</v>
          </cell>
          <cell r="D5837" t="str">
            <v>BUCHA DE REDUÇÃO, CURTA, PVC, SOLDÁVEL, DN 60 X 50 MM, INSTALADO EM PRUMADA DE ÁGUA - FORNECIMENTO E INSTALAÇÃO. AF_06/2022</v>
          </cell>
          <cell r="E5837" t="str">
            <v>UN</v>
          </cell>
          <cell r="F5837">
            <v>15.79</v>
          </cell>
        </row>
        <row r="5838">
          <cell r="A5838" t="str">
            <v>SINAPI 103962</v>
          </cell>
          <cell r="D5838" t="str">
            <v>BUCHA DE REDUÇÃO, LONGA, PVC, SOLDÁVEL, DN 32 X 20 MM, INSTALADO EM PRUMADA DE ÁGUA - FORNECIMENTO E INSTALAÇÃO. AF_06/2022</v>
          </cell>
          <cell r="E5838" t="str">
            <v>UN</v>
          </cell>
          <cell r="F5838">
            <v>6.79</v>
          </cell>
        </row>
        <row r="5839">
          <cell r="A5839" t="str">
            <v>SINAPI 103954</v>
          </cell>
          <cell r="D5839" t="str">
            <v>BUCHA DE REDUÇÃO, LONGA, PVC, SOLDÁVEL, DN 32 X 20 MM, INSTALADO EM RAMAL DE DISTRIBUIÇÃO DE ÁGUA - FORNECIMENTO E INSTALAÇÃO. AF_06/2022</v>
          </cell>
          <cell r="E5839" t="str">
            <v>UN</v>
          </cell>
          <cell r="F5839">
            <v>9.2899999999999991</v>
          </cell>
        </row>
        <row r="5840">
          <cell r="A5840" t="str">
            <v>SINAPI 103949</v>
          </cell>
          <cell r="D5840" t="str">
            <v>BUCHA DE REDUÇÃO, LONGA, PVC, SOLDÁVEL, DN 32 X 20 MM, INSTALADO EM RAMAL OU SUB-RAMAL DE ÁGUA - FORNECIMENTO E INSTALAÇÃO. AF_06/2022</v>
          </cell>
          <cell r="E5840" t="str">
            <v>UN</v>
          </cell>
          <cell r="F5840">
            <v>9.89</v>
          </cell>
        </row>
        <row r="5841">
          <cell r="A5841" t="str">
            <v>SINAPI 103964</v>
          </cell>
          <cell r="D5841" t="str">
            <v>BUCHA DE REDUÇÃO, LONGA, PVC, SOLDÁVEL, DN 40 X 25 MM, INSTALADO EM PRUMADA DE ÁGUA - FORNECIMENTO E INSTALAÇÃO. AF_06/2022</v>
          </cell>
          <cell r="E5841" t="str">
            <v>UN</v>
          </cell>
          <cell r="F5841">
            <v>8.61</v>
          </cell>
        </row>
        <row r="5842">
          <cell r="A5842" t="str">
            <v>SINAPI 104014</v>
          </cell>
          <cell r="D5842" t="str">
            <v>BUCHA DE REDUÇÃO, LONGA, PVC, SOLDÁVEL, DN 40 X 25 MM, INSTALADO EM RAMAL DE DISTRIBUIÇÃO DE ÁGUA - FORNECIMENTO E INSTALAÇÃO. AF_06/2022</v>
          </cell>
          <cell r="E5842" t="str">
            <v>UN</v>
          </cell>
          <cell r="F5842">
            <v>11.43</v>
          </cell>
        </row>
        <row r="5843">
          <cell r="A5843" t="str">
            <v>SINAPI 103966</v>
          </cell>
          <cell r="D5843" t="str">
            <v>BUCHA DE REDUÇÃO, LONGA, PVC, SOLDÁVEL, DN 50 X 25 MM, INSTALADO EM PRUMADA DE ÁGUA - FORNECIMENTO E INSTALAÇÃO. AF_06/2022</v>
          </cell>
          <cell r="E5843" t="str">
            <v>UN</v>
          </cell>
          <cell r="F5843">
            <v>10.19</v>
          </cell>
        </row>
        <row r="5844">
          <cell r="A5844" t="str">
            <v>SINAPI 103999</v>
          </cell>
          <cell r="D5844" t="str">
            <v>BUCHA DE REDUÇÃO, LONGA, PVC, SOLDÁVEL, DN 50 X 25 MM, INSTALADO EM RAMAL DE DISTRIBUIÇÃO DE ÁGUA - FORNECIMENTO E INSTALAÇÃO. AF_06/2022</v>
          </cell>
          <cell r="E5844" t="str">
            <v>UN</v>
          </cell>
          <cell r="F5844">
            <v>13.26</v>
          </cell>
        </row>
        <row r="5845">
          <cell r="A5845" t="str">
            <v>SINAPI 103967</v>
          </cell>
          <cell r="D5845" t="str">
            <v>BUCHA DE REDUÇÃO, LONGA, PVC, SOLDÁVEL, DN 50 X 32 MM, INSTALADO EM PRUMADA DE ÁGUA - FORNECIMENTO E INSTALAÇÃO. AF_06/2022</v>
          </cell>
          <cell r="E5845" t="str">
            <v>UN</v>
          </cell>
          <cell r="F5845">
            <v>12.23</v>
          </cell>
        </row>
        <row r="5846">
          <cell r="A5846" t="str">
            <v>SINAPI 104003</v>
          </cell>
          <cell r="D5846" t="str">
            <v>BUCHA DE REDUÇÃO, LONGA, PVC, SOLDÁVEL, DN 50 X 32 MM, INSTALADO EM RAMAL DE DISTRIBUIÇÃO DE ÁGUA - FORNECIMENTO E INSTALAÇÃO. AF_06/2022</v>
          </cell>
          <cell r="E5846" t="str">
            <v>UN</v>
          </cell>
          <cell r="F5846">
            <v>15.49</v>
          </cell>
        </row>
        <row r="5847">
          <cell r="A5847" t="str">
            <v>SINAPI 103968</v>
          </cell>
          <cell r="D5847" t="str">
            <v>BUCHA DE REDUÇÃO, LONGA, PVC, SOLDÁVEL, DN 60 X 25 MM, INSTALADO EM PRUMADA DE ÁGUA - FORNECIMENTO E INSTALAÇÃO. AF_06/2022</v>
          </cell>
          <cell r="E5847" t="str">
            <v>UN</v>
          </cell>
          <cell r="F5847">
            <v>17.36</v>
          </cell>
        </row>
        <row r="5848">
          <cell r="A5848" t="str">
            <v>SINAPI 103969</v>
          </cell>
          <cell r="D5848" t="str">
            <v>BUCHA DE REDUÇÃO, LONGA, PVC, SOLDÁVEL, DN 60 X 32 MM, INSTALADO EM PRUMADA DE ÁGUA - FORNECIMENTO E INSTALAÇÃO. AF_06/2022</v>
          </cell>
          <cell r="E5848" t="str">
            <v>UN</v>
          </cell>
          <cell r="F5848">
            <v>20.47</v>
          </cell>
        </row>
        <row r="5849">
          <cell r="A5849" t="str">
            <v>SINAPI 103971</v>
          </cell>
          <cell r="D5849" t="str">
            <v>BUCHA DE REDUÇÃO, LONGA, PVC, SOLDÁVEL, DN 60 X 50 MM, INSTALADO EM PRUMADA DE ÁGUA - FORNECIMENTO E INSTALAÇÃO. AF_06/2022</v>
          </cell>
          <cell r="E5849" t="str">
            <v>UN</v>
          </cell>
          <cell r="F5849">
            <v>26</v>
          </cell>
        </row>
        <row r="5850">
          <cell r="A5850" t="str">
            <v>SINAPI 103972</v>
          </cell>
          <cell r="D5850" t="str">
            <v>BUCHA DE REDUÇÃO, LONGA, PVC, SOLDÁVEL, DN 75 X 50 MM, INSTALADO EM PRUMADA DE ÁGUA - FORNECIMENTO E INSTALAÇÃO. AF_06/2022</v>
          </cell>
          <cell r="E5850" t="str">
            <v>UN</v>
          </cell>
          <cell r="F5850">
            <v>30.14</v>
          </cell>
        </row>
        <row r="5851">
          <cell r="A5851" t="str">
            <v>SINAPI 103993</v>
          </cell>
          <cell r="D5851" t="str">
            <v>BUCHA DE REDUÇÃO, PVC, SOLDÁVEL, DN 40MM X 32MM, INSTALADO EM RAMAL DE DISTRIBUIÇÃO DE ÁGUA - FORNECIMENTO E INSTALAÇÃO. AF_06/2022</v>
          </cell>
          <cell r="E5851" t="str">
            <v>UN</v>
          </cell>
          <cell r="F5851">
            <v>10.51</v>
          </cell>
        </row>
        <row r="5852">
          <cell r="A5852" t="str">
            <v>SINAPI 89407</v>
          </cell>
          <cell r="D5852" t="str">
            <v>CURVA 45 GRAUS, PVC, SOLDÁVEL, DN 20MM, INSTALADO EM RAMAL DE DISTRIBUIÇÃO DE ÁGUA - FORNECIMENTO E INSTALAÇÃO. AF_06/2022</v>
          </cell>
          <cell r="E5852" t="str">
            <v>UN</v>
          </cell>
          <cell r="F5852">
            <v>9.5</v>
          </cell>
        </row>
        <row r="5853">
          <cell r="A5853" t="str">
            <v>SINAPI 89361</v>
          </cell>
          <cell r="D5853" t="str">
            <v>CURVA 45 GRAUS, PVC, SOLDÁVEL, DN 20MM, INSTALADO EM RAMAL OU SUB-RAMAL DE ÁGUA - FORNECIMENTO E INSTALAÇÃO. AF_06/2022</v>
          </cell>
          <cell r="E5853" t="str">
            <v>UN</v>
          </cell>
          <cell r="F5853">
            <v>10.26</v>
          </cell>
        </row>
        <row r="5854">
          <cell r="A5854" t="str">
            <v>SINAPI 89490</v>
          </cell>
          <cell r="D5854" t="str">
            <v>CURVA 45 GRAUS, PVC, SOLDÁVEL, DN 25MM, INSTALADO EM PRUMADA DE ÁGUA - FORNECIMENTO E INSTALAÇÃO. AF_06/2022</v>
          </cell>
          <cell r="E5854" t="str">
            <v>UN</v>
          </cell>
          <cell r="F5854">
            <v>7.6</v>
          </cell>
        </row>
        <row r="5855">
          <cell r="A5855" t="str">
            <v>SINAPI 89411</v>
          </cell>
          <cell r="D5855" t="str">
            <v>CURVA 45 GRAUS, PVC, SOLDÁVEL, DN 25MM, INSTALADO EM RAMAL DE DISTRIBUIÇÃO DE ÁGUA - FORNECIMENTO E INSTALAÇÃO. AF_06/2022</v>
          </cell>
          <cell r="E5855" t="str">
            <v>UN</v>
          </cell>
          <cell r="F5855">
            <v>11.16</v>
          </cell>
        </row>
        <row r="5856">
          <cell r="A5856" t="str">
            <v>SINAPI 89365</v>
          </cell>
          <cell r="D5856" t="str">
            <v>CURVA 45 GRAUS, PVC, SOLDÁVEL, DN 25MM, INSTALADO EM RAMAL OU SUB-RAMAL DE ÁGUA - FORNECIMENTO E INSTALAÇÃO. AF_06/2022</v>
          </cell>
          <cell r="E5856" t="str">
            <v>UN</v>
          </cell>
          <cell r="F5856">
            <v>12.03</v>
          </cell>
        </row>
        <row r="5857">
          <cell r="A5857" t="str">
            <v>SINAPI 89496</v>
          </cell>
          <cell r="D5857" t="str">
            <v>CURVA 45 GRAUS, PVC, SOLDÁVEL, DN 32MM, INSTALADO EM PRUMADA DE ÁGUA - FORNECIMENTO E INSTALAÇÃO. AF_06/2022</v>
          </cell>
          <cell r="E5857" t="str">
            <v>UN</v>
          </cell>
          <cell r="F5857">
            <v>10.97</v>
          </cell>
        </row>
        <row r="5858">
          <cell r="A5858" t="str">
            <v>SINAPI 89416</v>
          </cell>
          <cell r="D5858" t="str">
            <v>CURVA 45 GRAUS, PVC, SOLDÁVEL, DN 32MM, INSTALADO EM RAMAL DE DISTRIBUIÇÃO DE ÁGUA - FORNECIMENTO E INSTALAÇÃO. AF_06/2022</v>
          </cell>
          <cell r="E5858" t="str">
            <v>UN</v>
          </cell>
          <cell r="F5858">
            <v>15.13</v>
          </cell>
        </row>
        <row r="5859">
          <cell r="A5859" t="str">
            <v>SINAPI 89370</v>
          </cell>
          <cell r="D5859" t="str">
            <v>CURVA 45 GRAUS, PVC, SOLDÁVEL, DN 32MM, INSTALADO EM RAMAL OU SUB-RAMAL DE ÁGUA - FORNECIMENTO E INSTALAÇÃO. AF_06/2022</v>
          </cell>
          <cell r="E5859" t="str">
            <v>UN</v>
          </cell>
          <cell r="F5859">
            <v>16.16</v>
          </cell>
        </row>
        <row r="5860">
          <cell r="A5860" t="str">
            <v>SINAPI 89500</v>
          </cell>
          <cell r="D5860" t="str">
            <v>CURVA 45 GRAUS, PVC, SOLDÁVEL, DN 40MM, INSTALADO EM PRUMADA DE ÁGUA - FORNECIMENTO E INSTALAÇÃO. AF_06/2022</v>
          </cell>
          <cell r="E5860" t="str">
            <v>UN</v>
          </cell>
          <cell r="F5860">
            <v>13.44</v>
          </cell>
        </row>
        <row r="5861">
          <cell r="A5861" t="str">
            <v>SINAPI 103983</v>
          </cell>
          <cell r="D5861" t="str">
            <v>CURVA 45 GRAUS, PVC, SOLDÁVEL, DN 40MM, INSTALADO EM RAMAL DE DISTRIBUIÇÃO DE ÁGUA - FORNECIMENTO E INSTALAÇÃO. AF_06/2022</v>
          </cell>
          <cell r="E5861" t="str">
            <v>UN</v>
          </cell>
          <cell r="F5861">
            <v>18.2</v>
          </cell>
        </row>
        <row r="5862">
          <cell r="A5862" t="str">
            <v>SINAPI 89504</v>
          </cell>
          <cell r="D5862" t="str">
            <v>CURVA 45 GRAUS, PVC, SOLDÁVEL, DN 50MM, INSTALADO EM PRUMADA DE ÁGUA - FORNECIMENTO E INSTALAÇÃO. AF_06/2022</v>
          </cell>
          <cell r="E5862" t="str">
            <v>UN</v>
          </cell>
          <cell r="F5862">
            <v>19.739999999999998</v>
          </cell>
        </row>
        <row r="5863">
          <cell r="A5863" t="str">
            <v>SINAPI 103987</v>
          </cell>
          <cell r="D5863" t="str">
            <v>CURVA 45 GRAUS, PVC, SOLDÁVEL, DN 50MM, INSTALADO EM RAMAL DE DISTRIBUIÇÃO DE ÁGUA - FORNECIMENTO E INSTALAÇÃO. AF_06/2022</v>
          </cell>
          <cell r="E5863" t="str">
            <v>UN</v>
          </cell>
          <cell r="F5863">
            <v>25.32</v>
          </cell>
        </row>
        <row r="5864">
          <cell r="A5864" t="str">
            <v>SINAPI 89510</v>
          </cell>
          <cell r="D5864" t="str">
            <v>CURVA 45 GRAUS, PVC, SOLDÁVEL, DN 60MM, INSTALADO EM PRUMADA DE ÁGUA - FORNECIMENTO E INSTALAÇÃO. AF_06/2022</v>
          </cell>
          <cell r="E5864" t="str">
            <v>UN</v>
          </cell>
          <cell r="F5864">
            <v>28.05</v>
          </cell>
        </row>
        <row r="5865">
          <cell r="A5865" t="str">
            <v>SINAPI 89519</v>
          </cell>
          <cell r="D5865" t="str">
            <v>CURVA 45 GRAUS, PVC, SOLDÁVEL, DN 75MM, INSTALADO EM PRUMADA DE ÁGUA - FORNECIMENTO E INSTALAÇÃO. AF_06/2022</v>
          </cell>
          <cell r="E5865" t="str">
            <v>UN</v>
          </cell>
          <cell r="F5865">
            <v>48.8</v>
          </cell>
        </row>
        <row r="5866">
          <cell r="A5866" t="str">
            <v>SINAPI 89527</v>
          </cell>
          <cell r="D5866" t="str">
            <v>CURVA 45 GRAUS, PVC, SOLDÁVEL, DN 85MM, INSTALADO EM PRUMADA DE ÁGUA - FORNECIMENTO E INSTALAÇÃO. AF_06/2022</v>
          </cell>
          <cell r="E5866" t="str">
            <v>UN</v>
          </cell>
          <cell r="F5866">
            <v>58.76</v>
          </cell>
        </row>
        <row r="5867">
          <cell r="A5867" t="str">
            <v>SINAPI 89406</v>
          </cell>
          <cell r="D5867" t="str">
            <v>CURVA 90 GRAUS, PVC, SOLDÁVEL, DN 20MM, INSTALADO EM RAMAL DE DISTRIBUIÇÃO DE ÁGUA - FORNECIMENTO E INSTALAÇÃO. AF_06/2022</v>
          </cell>
          <cell r="E5867" t="str">
            <v>UN</v>
          </cell>
          <cell r="F5867">
            <v>9.43</v>
          </cell>
        </row>
        <row r="5868">
          <cell r="A5868" t="str">
            <v>SINAPI 89360</v>
          </cell>
          <cell r="D5868" t="str">
            <v>CURVA 90 GRAUS, PVC, SOLDÁVEL, DN 20MM, INSTALADO EM RAMAL OU SUB-RAMAL DE ÁGUA - FORNECIMENTO E INSTALAÇÃO. AF_06/2022</v>
          </cell>
          <cell r="E5868" t="str">
            <v>UN</v>
          </cell>
          <cell r="F5868">
            <v>10.19</v>
          </cell>
        </row>
        <row r="5869">
          <cell r="A5869" t="str">
            <v>SINAPI 89489</v>
          </cell>
          <cell r="D5869" t="str">
            <v>CURVA 90 GRAUS, PVC, SOLDÁVEL, DN 25MM, INSTALADO EM PRUMADA DE ÁGUA - FORNECIMENTO E INSTALAÇÃO. AF_06/2022</v>
          </cell>
          <cell r="E5869" t="str">
            <v>UN</v>
          </cell>
          <cell r="F5869">
            <v>8.16</v>
          </cell>
        </row>
        <row r="5870">
          <cell r="A5870" t="str">
            <v>SINAPI 89410</v>
          </cell>
          <cell r="D5870" t="str">
            <v>CURVA 90 GRAUS, PVC, SOLDÁVEL, DN 25MM, INSTALADO EM RAMAL DE DISTRIBUIÇÃO DE ÁGUA - FORNECIMENTO E INSTALAÇÃO. AF_06/2022</v>
          </cell>
          <cell r="E5870" t="str">
            <v>UN</v>
          </cell>
          <cell r="F5870">
            <v>11.72</v>
          </cell>
        </row>
        <row r="5871">
          <cell r="A5871" t="str">
            <v>SINAPI 89364</v>
          </cell>
          <cell r="D5871" t="str">
            <v>CURVA 90 GRAUS, PVC, SOLDÁVEL, DN 25MM, INSTALADO EM RAMAL OU SUB-RAMAL DE ÁGUA - FORNECIMENTO E INSTALAÇÃO. AF_06/2022</v>
          </cell>
          <cell r="E5871" t="str">
            <v>UN</v>
          </cell>
          <cell r="F5871">
            <v>12.59</v>
          </cell>
        </row>
        <row r="5872">
          <cell r="A5872" t="str">
            <v>SINAPI 89494</v>
          </cell>
          <cell r="D5872" t="str">
            <v>CURVA 90 GRAUS, PVC, SOLDÁVEL, DN 32MM, INSTALADO EM PRUMADA DE ÁGUA - FORNECIMENTO E INSTALAÇÃO. AF_06/2022</v>
          </cell>
          <cell r="E5872" t="str">
            <v>UN</v>
          </cell>
          <cell r="F5872">
            <v>13.07</v>
          </cell>
        </row>
        <row r="5873">
          <cell r="A5873" t="str">
            <v>SINAPI 89415</v>
          </cell>
          <cell r="D5873" t="str">
            <v>CURVA 90 GRAUS, PVC, SOLDÁVEL, DN 32MM, INSTALADO EM RAMAL DE DISTRIBUIÇÃO DE ÁGUA - FORNECIMENTO E INSTALAÇÃO. AF_06/2022</v>
          </cell>
          <cell r="E5873" t="str">
            <v>UN</v>
          </cell>
          <cell r="F5873">
            <v>17.23</v>
          </cell>
        </row>
        <row r="5874">
          <cell r="A5874" t="str">
            <v>SINAPI 89369</v>
          </cell>
          <cell r="D5874" t="str">
            <v>CURVA 90 GRAUS, PVC, SOLDÁVEL, DN 32MM, INSTALADO EM RAMAL OU SUB-RAMAL DE ÁGUA - FORNECIMENTO E INSTALAÇÃO. AF_06/2022</v>
          </cell>
          <cell r="E5874" t="str">
            <v>UN</v>
          </cell>
          <cell r="F5874">
            <v>18.260000000000002</v>
          </cell>
        </row>
        <row r="5875">
          <cell r="A5875" t="str">
            <v>SINAPI 89499</v>
          </cell>
          <cell r="D5875" t="str">
            <v>CURVA 90 GRAUS, PVC, SOLDÁVEL, DN 40MM, INSTALADO EM PRUMADA DE ÁGUA - FORNECIMENTO E INSTALAÇÃO. AF_06/2022</v>
          </cell>
          <cell r="E5875" t="str">
            <v>UN</v>
          </cell>
          <cell r="F5875">
            <v>20.399999999999999</v>
          </cell>
        </row>
        <row r="5876">
          <cell r="A5876" t="str">
            <v>SINAPI 103982</v>
          </cell>
          <cell r="D5876" t="str">
            <v>CURVA 90 GRAUS, PVC, SOLDÁVEL, DN 40MM, INSTALADO EM RAMAL DE DISTRIBUIÇÃO DE ÁGUA - FORNECIMENTO E INSTALAÇÃO. AF_06/2022</v>
          </cell>
          <cell r="E5876" t="str">
            <v>UN</v>
          </cell>
          <cell r="F5876">
            <v>25.16</v>
          </cell>
        </row>
        <row r="5877">
          <cell r="A5877" t="str">
            <v>SINAPI 89503</v>
          </cell>
          <cell r="D5877" t="str">
            <v>CURVA 90 GRAUS, PVC, SOLDÁVEL, DN 50MM, INSTALADO EM PRUMADA DE ÁGUA - FORNECIMENTO E INSTALAÇÃO. AF_06/2022</v>
          </cell>
          <cell r="E5877" t="str">
            <v>UN</v>
          </cell>
          <cell r="F5877">
            <v>23.72</v>
          </cell>
        </row>
        <row r="5878">
          <cell r="A5878" t="str">
            <v>SINAPI 103986</v>
          </cell>
          <cell r="D5878" t="str">
            <v>CURVA 90 GRAUS, PVC, SOLDÁVEL, DN 50MM, INSTALADO EM RAMAL DE DISTRIBUIÇÃO DE ÁGUA - FORNECIMENTO E INSTALAÇÃO. AF_06/2022</v>
          </cell>
          <cell r="E5878" t="str">
            <v>UN</v>
          </cell>
          <cell r="F5878">
            <v>29.3</v>
          </cell>
        </row>
        <row r="5879">
          <cell r="A5879" t="str">
            <v>SINAPI 89507</v>
          </cell>
          <cell r="D5879" t="str">
            <v>CURVA 90 GRAUS, PVC, SOLDÁVEL, DN 60MM, INSTALADO EM PRUMADA DE ÁGUA - FORNECIMENTO E INSTALAÇÃO. AF_06/2022</v>
          </cell>
          <cell r="E5879" t="str">
            <v>UN</v>
          </cell>
          <cell r="F5879">
            <v>48.22</v>
          </cell>
        </row>
        <row r="5880">
          <cell r="A5880" t="str">
            <v>SINAPI 89517</v>
          </cell>
          <cell r="D5880" t="str">
            <v>CURVA 90 GRAUS, PVC, SOLDÁVEL, DN 75MM, INSTALADO EM PRUMADA DE ÁGUA - FORNECIMENTO E INSTALAÇÃO. AF_06/2022</v>
          </cell>
          <cell r="E5880" t="str">
            <v>UN</v>
          </cell>
          <cell r="F5880">
            <v>71.36</v>
          </cell>
        </row>
        <row r="5881">
          <cell r="A5881" t="str">
            <v>SINAPI 89525</v>
          </cell>
          <cell r="D5881" t="str">
            <v>CURVA 90 GRAUS, PVC, SOLDÁVEL, DN 85MM, INSTALADO EM PRUMADA DE ÁGUA - FORNECIMENTO E INSTALAÇÃO. AF_06/2022</v>
          </cell>
          <cell r="E5881" t="str">
            <v>UN</v>
          </cell>
          <cell r="F5881">
            <v>89.64</v>
          </cell>
        </row>
        <row r="5882">
          <cell r="A5882" t="str">
            <v>SINAPI 89423</v>
          </cell>
          <cell r="D5882" t="str">
            <v>CURVA DE TRANSPOSIÇÃO, PVC, SOLDÁVEL, DN 20MM, INSTALADO EM RAMAL DE DISTRIBUIÇÃO DE ÁGUA FORNECIMENTO E INSTALAÇÃO. AF_06/2022</v>
          </cell>
          <cell r="E5882" t="str">
            <v>UN</v>
          </cell>
          <cell r="F5882">
            <v>10.29</v>
          </cell>
        </row>
        <row r="5883">
          <cell r="A5883" t="str">
            <v>SINAPI 89377</v>
          </cell>
          <cell r="D5883" t="str">
            <v>CURVA DE TRANSPOSIÇÃO, PVC, SOLDÁVEL, DN 20MM, INSTALADO EM RAMAL OU SUB-RAMAL DE ÁGUA - FORNECIMENTO E INSTALAÇÃO. AF_06/2022</v>
          </cell>
          <cell r="E5883" t="str">
            <v>UN</v>
          </cell>
          <cell r="F5883">
            <v>10.81</v>
          </cell>
        </row>
        <row r="5884">
          <cell r="A5884" t="str">
            <v>SINAPI 89540</v>
          </cell>
          <cell r="D5884" t="str">
            <v>CURVA DE TRANSPOSIÇÃO, PVC, SOLDÁVEL, DN 25MM, INSTALADO EM PRUMADA DE ÁGUA - FORNECIMENTO E INSTALAÇÃO. AF_06/2022</v>
          </cell>
          <cell r="E5884" t="str">
            <v>UN</v>
          </cell>
          <cell r="F5884">
            <v>10.8</v>
          </cell>
        </row>
        <row r="5885">
          <cell r="A5885" t="str">
            <v>SINAPI 89430</v>
          </cell>
          <cell r="D5885" t="str">
            <v>CURVA DE TRANSPOSIÇÃO, PVC, SOLDÁVEL, DN 25MM, INSTALADO EM RAMAL DE DISTRIBUIÇÃO DE ÁGUA FORNECIMENTO E INSTALAÇÃO. AF_06/2022</v>
          </cell>
          <cell r="E5885" t="str">
            <v>UN</v>
          </cell>
          <cell r="F5885">
            <v>13.18</v>
          </cell>
        </row>
        <row r="5886">
          <cell r="A5886" t="str">
            <v>SINAPI 89384</v>
          </cell>
          <cell r="D5886" t="str">
            <v>CURVA DE TRANSPOSIÇÃO, PVC, SOLDÁVEL, DN 25MM, INSTALADO EM RAMAL OU SUB-RAMAL DE ÁGUA FORNECIMENTO E INSTALAÇÃO. AF_06/2022</v>
          </cell>
          <cell r="E5886" t="str">
            <v>UN</v>
          </cell>
          <cell r="F5886">
            <v>13.77</v>
          </cell>
        </row>
        <row r="5887">
          <cell r="A5887" t="str">
            <v>SINAPI 89555</v>
          </cell>
          <cell r="D5887" t="str">
            <v>CURVA DE TRANSPOSIÇÃO, PVC, SOLDÁVEL, DN 32MM, INSTALADO EM PRUMADA DE ÁGUA FORNECIMENTO E INSTALAÇÃO. AF_06/2022</v>
          </cell>
          <cell r="E5887" t="str">
            <v>UN</v>
          </cell>
          <cell r="F5887">
            <v>22.15</v>
          </cell>
        </row>
        <row r="5888">
          <cell r="A5888" t="str">
            <v>SINAPI 89437</v>
          </cell>
          <cell r="D5888" t="str">
            <v>CURVA DE TRANSPOSIÇÃO, PVC, SOLDÁVEL, DN 32MM, INSTALADO EM RAMAL DE DISTRIBUIÇÃO DE ÁGUA FORNECIMENTO E INSTALAÇÃO. AF_06/2022</v>
          </cell>
          <cell r="E5888" t="str">
            <v>UN</v>
          </cell>
          <cell r="F5888">
            <v>24.93</v>
          </cell>
        </row>
        <row r="5889">
          <cell r="A5889" t="str">
            <v>SINAPI 89392</v>
          </cell>
          <cell r="D5889" t="str">
            <v>CURVA DE TRANSPOSIÇÃO, PVC, SOLDÁVEL, DN 32MM, INSTALADO EM RAMAL OU SUB-RAMAL DE ÁGUA FORNECIMENTO E INSTALAÇÃO. AF_06/2022</v>
          </cell>
          <cell r="E5889" t="str">
            <v>UN</v>
          </cell>
          <cell r="F5889">
            <v>25.61</v>
          </cell>
        </row>
        <row r="5890">
          <cell r="A5890" t="str">
            <v>SINAPI 89405</v>
          </cell>
          <cell r="D5890" t="str">
            <v>JOELHO 45 GRAUS, PVC, SOLDÁVEL, DN 20MM, INSTALADO EM RAMAL DE DISTRIBUIÇÃO DE ÁGUA - FORNECIMENTO E INSTALAÇÃO. AF_06/2022</v>
          </cell>
          <cell r="E5890" t="str">
            <v>UN</v>
          </cell>
          <cell r="F5890">
            <v>8.39</v>
          </cell>
        </row>
        <row r="5891">
          <cell r="A5891" t="str">
            <v>SINAPI 89359</v>
          </cell>
          <cell r="D5891" t="str">
            <v>JOELHO 45 GRAUS, PVC, SOLDÁVEL, DN 20MM, INSTALADO EM RAMAL OU SUB-RAMAL DE ÁGUA - FORNECIMENTO E INSTALAÇÃO. AF_06/2022</v>
          </cell>
          <cell r="E5891" t="str">
            <v>UN</v>
          </cell>
          <cell r="F5891">
            <v>9.15</v>
          </cell>
        </row>
        <row r="5892">
          <cell r="A5892" t="str">
            <v>SINAPI 89485</v>
          </cell>
          <cell r="D5892" t="str">
            <v>JOELHO 45 GRAUS, PVC, SOLDÁVEL, DN 25MM, INSTALADO EM PRUMADA DE ÁGUA - FORNECIMENTO E INSTALAÇÃO. AF_06/2022</v>
          </cell>
          <cell r="E5892" t="str">
            <v>UN</v>
          </cell>
          <cell r="F5892">
            <v>6.59</v>
          </cell>
        </row>
        <row r="5893">
          <cell r="A5893" t="str">
            <v>SINAPI 89409</v>
          </cell>
          <cell r="D5893" t="str">
            <v>JOELHO 45 GRAUS, PVC, SOLDÁVEL, DN 25MM, INSTALADO EM RAMAL DE DISTRIBUIÇÃO DE ÁGUA - FORNECIMENTO E INSTALAÇÃO. AF_06/2022</v>
          </cell>
          <cell r="E5893" t="str">
            <v>UN</v>
          </cell>
          <cell r="F5893">
            <v>10.15</v>
          </cell>
        </row>
        <row r="5894">
          <cell r="A5894" t="str">
            <v>SINAPI 89363</v>
          </cell>
          <cell r="D5894" t="str">
            <v>JOELHO 45 GRAUS, PVC, SOLDÁVEL, DN 25MM, INSTALADO EM RAMAL OU SUB-RAMAL DE ÁGUA - FORNECIMENTO E INSTALAÇÃO. AF_06/2022</v>
          </cell>
          <cell r="E5894" t="str">
            <v>UN</v>
          </cell>
          <cell r="F5894">
            <v>11.02</v>
          </cell>
        </row>
        <row r="5895">
          <cell r="A5895" t="str">
            <v>SINAPI 89493</v>
          </cell>
          <cell r="D5895" t="str">
            <v>JOELHO 45 GRAUS, PVC, SOLDÁVEL, DN 32MM, INSTALADO EM PRUMADA DE ÁGUA - FORNECIMENTO E INSTALAÇÃO. AF_06/2022</v>
          </cell>
          <cell r="E5895" t="str">
            <v>UN</v>
          </cell>
          <cell r="F5895">
            <v>10.63</v>
          </cell>
        </row>
        <row r="5896">
          <cell r="A5896" t="str">
            <v>SINAPI 89414</v>
          </cell>
          <cell r="D5896" t="str">
            <v>JOELHO 45 GRAUS, PVC, SOLDÁVEL, DN 32MM, INSTALADO EM RAMAL DE DISTRIBUIÇÃO DE ÁGUA - FORNECIMENTO E INSTALAÇÃO. AF_06/2022</v>
          </cell>
          <cell r="E5896" t="str">
            <v>UN</v>
          </cell>
          <cell r="F5896">
            <v>14.79</v>
          </cell>
        </row>
        <row r="5897">
          <cell r="A5897" t="str">
            <v>SINAPI 89368</v>
          </cell>
          <cell r="D5897" t="str">
            <v>JOELHO 45 GRAUS, PVC, SOLDÁVEL, DN 32MM, INSTALADO EM RAMAL OU SUB-RAMAL DE ÁGUA - FORNECIMENTO E INSTALAÇÃO. AF_06/2022</v>
          </cell>
          <cell r="E5897" t="str">
            <v>UN</v>
          </cell>
          <cell r="F5897">
            <v>15.82</v>
          </cell>
        </row>
        <row r="5898">
          <cell r="A5898" t="str">
            <v>SINAPI 89498</v>
          </cell>
          <cell r="D5898" t="str">
            <v>JOELHO 45 GRAUS, PVC, SOLDÁVEL, DN 40MM, INSTALADO EM PRUMADA DE ÁGUA - FORNECIMENTO E INSTALAÇÃO. AF_06/2022</v>
          </cell>
          <cell r="E5898" t="str">
            <v>UN</v>
          </cell>
          <cell r="F5898">
            <v>14</v>
          </cell>
        </row>
        <row r="5899">
          <cell r="A5899" t="str">
            <v>SINAPI 103981</v>
          </cell>
          <cell r="D5899" t="str">
            <v>JOELHO 45 GRAUS, PVC, SOLDÁVEL, DN 40MM, INSTALADO EM RAMAL DE DISTRIBUIÇÃO DE ÁGUA - FORNECIMENTO E INSTALAÇÃO. AF_06/2022</v>
          </cell>
          <cell r="E5899" t="str">
            <v>UN</v>
          </cell>
          <cell r="F5899">
            <v>18.760000000000002</v>
          </cell>
        </row>
        <row r="5900">
          <cell r="A5900" t="str">
            <v>SINAPI 89502</v>
          </cell>
          <cell r="D5900" t="str">
            <v>JOELHO 45 GRAUS, PVC, SOLDÁVEL, DN 50MM, INSTALADO EM PRUMADA DE ÁGUA - FORNECIMENTO E INSTALAÇÃO. AF_06/2022</v>
          </cell>
          <cell r="E5900" t="str">
            <v>UN</v>
          </cell>
          <cell r="F5900">
            <v>17.850000000000001</v>
          </cell>
        </row>
        <row r="5901">
          <cell r="A5901" t="str">
            <v>SINAPI 103985</v>
          </cell>
          <cell r="D5901" t="str">
            <v>JOELHO 45 GRAUS, PVC, SOLDÁVEL, DN 50MM, INSTALADO EM RAMAL DE DISTRIBUIÇÃO DE ÁGUA - FORNECIMENTO E INSTALAÇÃO. AF_06/2022</v>
          </cell>
          <cell r="E5901" t="str">
            <v>UN</v>
          </cell>
          <cell r="F5901">
            <v>23.43</v>
          </cell>
        </row>
        <row r="5902">
          <cell r="A5902" t="str">
            <v>SINAPI 89506</v>
          </cell>
          <cell r="D5902" t="str">
            <v>JOELHO 45 GRAUS, PVC, SOLDÁVEL, DN 60MM, INSTALADO EM PRUMADA DE ÁGUA - FORNECIMENTO E INSTALAÇÃO. AF_06/2022</v>
          </cell>
          <cell r="E5902" t="str">
            <v>UN</v>
          </cell>
          <cell r="F5902">
            <v>40.950000000000003</v>
          </cell>
        </row>
        <row r="5903">
          <cell r="A5903" t="str">
            <v>SINAPI 89515</v>
          </cell>
          <cell r="D5903" t="str">
            <v>JOELHO 45 GRAUS, PVC, SOLDÁVEL, DN 75MM, INSTALADO EM PRUMADA DE ÁGUA - FORNECIMENTO E INSTALAÇÃO. AF_06/2022</v>
          </cell>
          <cell r="E5903" t="str">
            <v>UN</v>
          </cell>
          <cell r="F5903">
            <v>84.93</v>
          </cell>
        </row>
        <row r="5904">
          <cell r="A5904" t="str">
            <v>SINAPI 89523</v>
          </cell>
          <cell r="D5904" t="str">
            <v>JOELHO 45 GRAUS, PVC, SOLDÁVEL, DN 85MM, INSTALADO EM PRUMADA DE ÁGUA - FORNECIMENTO E INSTALAÇÃO. AF_06/2022</v>
          </cell>
          <cell r="E5904" t="str">
            <v>UN</v>
          </cell>
          <cell r="F5904">
            <v>103.79</v>
          </cell>
        </row>
        <row r="5905">
          <cell r="A5905" t="str">
            <v>SINAPI 90373</v>
          </cell>
          <cell r="D5905" t="str">
            <v>JOELHO 90 GRAUS COM BUCHA DE LATÃO, PVC, SOLDÁVEL, DN 25MM, X 1/2 INSTALADO EM RAMAL OU SUB-RAMAL DE ÁGUA - FORNECIMENTO E INSTALAÇÃO. AF_06/2022</v>
          </cell>
          <cell r="E5905" t="str">
            <v>UN</v>
          </cell>
          <cell r="F5905">
            <v>13.81</v>
          </cell>
        </row>
        <row r="5906">
          <cell r="A5906" t="str">
            <v>SINAPI 89366</v>
          </cell>
          <cell r="D5906" t="str">
            <v>JOELHO 90 GRAUS COM BUCHA DE LATÃO, PVC, SOLDÁVEL, DN 25MM, X 3/4 INSTALADO EM RAMAL OU SUB-RAMAL DE ÁGUA - FORNECIMENTO E INSTALAÇÃO. AF_06/2022</v>
          </cell>
          <cell r="E5906" t="str">
            <v>UN</v>
          </cell>
          <cell r="F5906">
            <v>17.22</v>
          </cell>
        </row>
        <row r="5907">
          <cell r="A5907" t="str">
            <v>SINAPI 89404</v>
          </cell>
          <cell r="D5907" t="str">
            <v>JOELHO 90 GRAUS, PVC, SOLDÁVEL, DN 20MM, INSTALADO EM RAMAL DE DISTRIBUIÇÃO DE ÁGUA - FORNECIMENTO E INSTALAÇÃO. AF_06/2022</v>
          </cell>
          <cell r="E5907" t="str">
            <v>UN</v>
          </cell>
          <cell r="F5907">
            <v>7.82</v>
          </cell>
        </row>
        <row r="5908">
          <cell r="A5908" t="str">
            <v>SINAPI 89358</v>
          </cell>
          <cell r="D5908" t="str">
            <v>JOELHO 90 GRAUS, PVC, SOLDÁVEL, DN 20MM, INSTALADO EM RAMAL OU SUB-RAMAL DE ÁGUA - FORNECIMENTO E INSTALAÇÃO. AF_06/2022</v>
          </cell>
          <cell r="E5908" t="str">
            <v>UN</v>
          </cell>
          <cell r="F5908">
            <v>8.58</v>
          </cell>
        </row>
        <row r="5909">
          <cell r="A5909" t="str">
            <v>SINAPI 89481</v>
          </cell>
          <cell r="D5909" t="str">
            <v>JOELHO 90 GRAUS, PVC, SOLDÁVEL, DN 25MM, INSTALADO EM PRUMADA DE ÁGUA - FORNECIMENTO E INSTALAÇÃO. AF_06/2022</v>
          </cell>
          <cell r="E5909" t="str">
            <v>UN</v>
          </cell>
          <cell r="F5909">
            <v>5.78</v>
          </cell>
        </row>
        <row r="5910">
          <cell r="A5910" t="str">
            <v>SINAPI 89408</v>
          </cell>
          <cell r="D5910" t="str">
            <v>JOELHO 90 GRAUS, PVC, SOLDÁVEL, DN 25MM, INSTALADO EM RAMAL DE DISTRIBUIÇÃO DE ÁGUA - FORNECIMENTO E INSTALAÇÃO. AF_06/2022</v>
          </cell>
          <cell r="E5910" t="str">
            <v>UN</v>
          </cell>
          <cell r="F5910">
            <v>9.34</v>
          </cell>
        </row>
        <row r="5911">
          <cell r="A5911" t="str">
            <v>SINAPI 89362</v>
          </cell>
          <cell r="D5911" t="str">
            <v>JOELHO 90 GRAUS, PVC, SOLDÁVEL, DN 25MM, INSTALADO EM RAMAL OU SUB-RAMAL DE ÁGUA - FORNECIMENTO E INSTALAÇÃO. AF_06/2022</v>
          </cell>
          <cell r="E5911" t="str">
            <v>UN</v>
          </cell>
          <cell r="F5911">
            <v>10.210000000000001</v>
          </cell>
        </row>
        <row r="5912">
          <cell r="A5912" t="str">
            <v>SINAPI 89412</v>
          </cell>
          <cell r="D5912" t="str">
            <v>JOELHO 90 GRAUS, PVC, SOLDÁVEL, DN 25MM, X 3/4 INSTALADO EM RAMAL DE DISTRIBUIÇÃO DE ÁGUA - FORNECIMENTO E INSTALAÇÃO. AF_06/2022</v>
          </cell>
          <cell r="E5912" t="str">
            <v>UN</v>
          </cell>
          <cell r="F5912">
            <v>10.45</v>
          </cell>
        </row>
        <row r="5913">
          <cell r="A5913" t="str">
            <v>SINAPI 89492</v>
          </cell>
          <cell r="D5913" t="str">
            <v>JOELHO 90 GRAUS, PVC, SOLDÁVEL, DN 32MM, INSTALADO EM PRUMADA DE ÁGUA - FORNECIMENTO E INSTALAÇÃO. AF_06/2022</v>
          </cell>
          <cell r="E5913" t="str">
            <v>UN</v>
          </cell>
          <cell r="F5913">
            <v>8.82</v>
          </cell>
        </row>
        <row r="5914">
          <cell r="A5914" t="str">
            <v>SINAPI 89413</v>
          </cell>
          <cell r="D5914" t="str">
            <v>JOELHO 90 GRAUS, PVC, SOLDÁVEL, DN 32MM, INSTALADO EM RAMAL DE DISTRIBUIÇÃO DE ÁGUA - FORNECIMENTO E INSTALAÇÃO. AF_06/2022</v>
          </cell>
          <cell r="E5914" t="str">
            <v>UN</v>
          </cell>
          <cell r="F5914">
            <v>12.98</v>
          </cell>
        </row>
        <row r="5915">
          <cell r="A5915" t="str">
            <v>SINAPI 89367</v>
          </cell>
          <cell r="D5915" t="str">
            <v>JOELHO 90 GRAUS, PVC, SOLDÁVEL, DN 32MM, INSTALADO EM RAMAL OU SUB-RAMAL DE ÁGUA - FORNECIMENTO E INSTALAÇÃO. AF_06/2022</v>
          </cell>
          <cell r="E5915" t="str">
            <v>UN</v>
          </cell>
          <cell r="F5915">
            <v>14.01</v>
          </cell>
        </row>
        <row r="5916">
          <cell r="A5916" t="str">
            <v>SINAPI 89497</v>
          </cell>
          <cell r="D5916" t="str">
            <v>JOELHO 90 GRAUS, PVC, SOLDÁVEL, DN 40MM, INSTALADO EM PRUMADA DE ÁGUA - FORNECIMENTO E INSTALAÇÃO. AF_06/2022</v>
          </cell>
          <cell r="E5916" t="str">
            <v>UN</v>
          </cell>
          <cell r="F5916">
            <v>13.94</v>
          </cell>
        </row>
        <row r="5917">
          <cell r="A5917" t="str">
            <v>SINAPI 103980</v>
          </cell>
          <cell r="D5917" t="str">
            <v>JOELHO 90 GRAUS, PVC, SOLDÁVEL, DN 40MM, INSTALADO EM RAMAL DE DISTRIBUIÇÃO DE ÁGUA - FORNECIMENTO E INSTALAÇÃO. AF_06/2022</v>
          </cell>
          <cell r="E5917" t="str">
            <v>UN</v>
          </cell>
          <cell r="F5917">
            <v>18.7</v>
          </cell>
        </row>
        <row r="5918">
          <cell r="A5918" t="str">
            <v>SINAPI 89501</v>
          </cell>
          <cell r="D5918" t="str">
            <v>JOELHO 90 GRAUS, PVC, SOLDÁVEL, DN 50MM, INSTALADO EM PRUMADA DE ÁGUA - FORNECIMENTO E INSTALAÇÃO. AF_06/2022</v>
          </cell>
          <cell r="E5918" t="str">
            <v>UN</v>
          </cell>
          <cell r="F5918">
            <v>15.23</v>
          </cell>
        </row>
        <row r="5919">
          <cell r="A5919" t="str">
            <v>SINAPI 103984</v>
          </cell>
          <cell r="D5919" t="str">
            <v>JOELHO 90 GRAUS, PVC, SOLDÁVEL, DN 50MM, INSTALADO EM RAMAL DE DISTRIBUIÇÃO DE ÁGUA - FORNECIMENTO E INSTALAÇÃO. AF_06/2022</v>
          </cell>
          <cell r="E5919" t="str">
            <v>UN</v>
          </cell>
          <cell r="F5919">
            <v>20.81</v>
          </cell>
        </row>
        <row r="5920">
          <cell r="A5920" t="str">
            <v>SINAPI 89505</v>
          </cell>
          <cell r="D5920" t="str">
            <v>JOELHO 90 GRAUS, PVC, SOLDÁVEL, DN 60MM, INSTALADO EM PRUMADA DE ÁGUA - FORNECIMENTO E INSTALAÇÃO. AF_06/2022</v>
          </cell>
          <cell r="E5920" t="str">
            <v>UN</v>
          </cell>
          <cell r="F5920">
            <v>42.79</v>
          </cell>
        </row>
        <row r="5921">
          <cell r="A5921" t="str">
            <v>SINAPI 89513</v>
          </cell>
          <cell r="D5921" t="str">
            <v>JOELHO 90 GRAUS, PVC, SOLDÁVEL, DN 75MM, INSTALADO EM PRUMADA DE ÁGUA - FORNECIMENTO E INSTALAÇÃO. AF_06/2022</v>
          </cell>
          <cell r="E5921" t="str">
            <v>UN</v>
          </cell>
          <cell r="F5921">
            <v>106.19</v>
          </cell>
        </row>
        <row r="5922">
          <cell r="A5922" t="str">
            <v>SINAPI 89521</v>
          </cell>
          <cell r="D5922" t="str">
            <v>JOELHO 90 GRAUS, PVC, SOLDÁVEL, DN 85MM, INSTALADO EM PRUMADA DE ÁGUA - FORNECIMENTO E INSTALAÇÃO. AF_06/2022</v>
          </cell>
          <cell r="E5922" t="str">
            <v>UN</v>
          </cell>
          <cell r="F5922">
            <v>126.56</v>
          </cell>
        </row>
        <row r="5923">
          <cell r="A5923" t="str">
            <v>SINAPI 103955</v>
          </cell>
          <cell r="D5923" t="str">
            <v>JOELHO DE REDUÇÃO, 90 GRAUS, PVC, SOLDÁVEL, DN 25 MM X 20 MM, INSTALADO EM RAMAL DE DISTRIBUIÇÃO DE ÁGUA - FORNECIMENTO E INSTALAÇÃO. AF_06/2022</v>
          </cell>
          <cell r="E5923" t="str">
            <v>UN</v>
          </cell>
          <cell r="F5923">
            <v>10.78</v>
          </cell>
        </row>
        <row r="5924">
          <cell r="A5924" t="str">
            <v>SINAPI 103950</v>
          </cell>
          <cell r="D5924" t="str">
            <v>JOELHO DE REDUÇÃO, 90 GRAUS, PVC, SOLDÁVEL, DN 25 MM X 20 MM, INSTALADO EM RAMAL OU SUB-RAMAL DE ÁGUA - FORNECIMENTO E INSTALAÇÃO. AF_06/2022</v>
          </cell>
          <cell r="E5924" t="str">
            <v>UN</v>
          </cell>
          <cell r="F5924">
            <v>11.61</v>
          </cell>
        </row>
        <row r="5925">
          <cell r="A5925" t="str">
            <v>SINAPI 103974</v>
          </cell>
          <cell r="D5925" t="str">
            <v>JOELHO DE REDUÇÃO, 90 GRAUS, PVC, SOLDÁVEL, DN 32 MM X 25 MM, INSTALADO EM PRUMADA DE ÁGUA - FORNECIMENTO E INSTALAÇÃO. AF_06/2022</v>
          </cell>
          <cell r="E5925" t="str">
            <v>UN</v>
          </cell>
          <cell r="F5925">
            <v>11.09</v>
          </cell>
        </row>
        <row r="5926">
          <cell r="A5926" t="str">
            <v>SINAPI 103956</v>
          </cell>
          <cell r="D5926" t="str">
            <v>JOELHO DE REDUÇÃO, 90 GRAUS, PVC, SOLDÁVEL, DN 32 MM X 25 MM, INSTALADO EM RAMAL DE DISTRIBUIÇÃO DE ÁGUA - FORNECIMENTO E INSTALAÇÃO. AF_06/2022</v>
          </cell>
          <cell r="E5926" t="str">
            <v>UN</v>
          </cell>
          <cell r="F5926">
            <v>14.95</v>
          </cell>
        </row>
        <row r="5927">
          <cell r="A5927" t="str">
            <v>SINAPI 103951</v>
          </cell>
          <cell r="D5927" t="str">
            <v>JOELHO DE REDUÇÃO, 90 GRAUS, PVC, SOLDÁVEL, DN 32 MM X 25 MM, INSTALADO EM RAMAL OU SUB-RAMAL DE ÁGUA - FORNECIMENTO E INSTALAÇÃO. AF_06/2022</v>
          </cell>
          <cell r="E5927" t="str">
            <v>UN</v>
          </cell>
          <cell r="F5927">
            <v>15.9</v>
          </cell>
        </row>
        <row r="5928">
          <cell r="A5928" t="str">
            <v>SINAPI 89374</v>
          </cell>
          <cell r="D5928" t="str">
            <v>LUVA COM BUCHA DE LATÃO, PVC, SOLDÁVEL, DN 20MM X 1/2", INSTALADO EM RAMAL OU SUB-RAMAL DE ÁGUA - FORNECIMENTO E INSTALAÇÃO. AF_06/2022</v>
          </cell>
          <cell r="E5928" t="str">
            <v>UN</v>
          </cell>
          <cell r="F5928">
            <v>10.69</v>
          </cell>
        </row>
        <row r="5929">
          <cell r="A5929" t="str">
            <v>SINAPI 89427</v>
          </cell>
          <cell r="D5929" t="str">
            <v>LUVA COM BUCHA DE LATÃO, PVC, SOLDÁVEL, DN 25MM X 3/4, INSTALADO EM RAMAL DE DISTRIBUIÇÃO DE ÁGUA - FORNECIMENTO E INSTALAÇÃO. AF_06/2022</v>
          </cell>
          <cell r="E5929" t="str">
            <v>UN</v>
          </cell>
          <cell r="F5929">
            <v>12.55</v>
          </cell>
        </row>
        <row r="5930">
          <cell r="A5930" t="str">
            <v>SINAPI 89381</v>
          </cell>
          <cell r="D5930" t="str">
            <v>LUVA COM BUCHA DE LATÃO, PVC, SOLDÁVEL, DN 25MM X 3/4, INSTALADO EM RAMAL OU SUB-RAMAL DE ÁGUA - FORNECIMENTO E INSTALAÇÃO. AF_06/2022</v>
          </cell>
          <cell r="E5930" t="str">
            <v>UN</v>
          </cell>
          <cell r="F5930">
            <v>13.1</v>
          </cell>
        </row>
        <row r="5931">
          <cell r="A5931" t="str">
            <v>SINAPI 95237</v>
          </cell>
          <cell r="D5931" t="str">
            <v>LUVA COM BUCHA DE LATÃO, PVC, SOLDÁVEL, DN 32MM X 1, INSTALADO EM RAMAL DE DISTRIBUIÇÃO DE ÁGUA FORNECIMENTO E INSTALAÇÃO. AF_06/2022</v>
          </cell>
          <cell r="E5931" t="str">
            <v>UN</v>
          </cell>
          <cell r="F5931">
            <v>25.15</v>
          </cell>
        </row>
        <row r="5932">
          <cell r="A5932" t="str">
            <v>SINAPI 89979</v>
          </cell>
          <cell r="D5932" t="str">
            <v>LUVA COM BUCHA DE LATÃO, PVC, SOLDÁVEL, DN 32MM X 1, INSTALADO EM RAMAL OU SUB-RAMAL DE ÁGUA FORNECIMENTO E INSTALAÇÃO. AF_06/2022</v>
          </cell>
          <cell r="E5932" t="str">
            <v>UN</v>
          </cell>
          <cell r="F5932">
            <v>25.78</v>
          </cell>
        </row>
        <row r="5933">
          <cell r="A5933" t="str">
            <v>SINAPI 103991</v>
          </cell>
          <cell r="D5933" t="str">
            <v>LUVA COM ROSCA, PVC, SOLDÁVEL, DN 40MM X 1.1/4", INSTALADO EM RAMAL DE DISTRIBUIÇÃO DE ÁGUA - FORNECIMENTO E INSTALAÇÃO. AF_06/2022</v>
          </cell>
          <cell r="E5933" t="str">
            <v>UN</v>
          </cell>
          <cell r="F5933">
            <v>19.18</v>
          </cell>
        </row>
        <row r="5934">
          <cell r="A5934" t="str">
            <v>SINAPI 89564</v>
          </cell>
          <cell r="D5934" t="str">
            <v>LUVA COM ROSCA, PVC, SOLDÁVEL, DN 40MM X 1.1/4, INSTALADO EM PRUMADA DE ÁGUA - FORNECIMENTO E INSTALAÇÃO. AF_06/2022</v>
          </cell>
          <cell r="E5934" t="str">
            <v>UN</v>
          </cell>
          <cell r="F5934">
            <v>16.18</v>
          </cell>
        </row>
        <row r="5935">
          <cell r="A5935" t="str">
            <v>SINAPI 104000</v>
          </cell>
          <cell r="D5935" t="str">
            <v>LUVA COM ROSCA, PVC, SOLDÁVEL, DN 50MM X 1.1/2", INSTALADO EM RAMAL DE DISTRIBUIÇÃO DE ÁGUA - FORNECIMENTO E INSTALAÇÃO. AF_06/2022</v>
          </cell>
          <cell r="E5935" t="str">
            <v>UN</v>
          </cell>
          <cell r="F5935">
            <v>29.17</v>
          </cell>
        </row>
        <row r="5936">
          <cell r="A5936" t="str">
            <v>SINAPI 89593</v>
          </cell>
          <cell r="D5936" t="str">
            <v>LUVA COM ROSCA, PVC, SOLDÁVEL, DN 50MM X 1.1/2, INSTALADO EM PRUMADA DE ÁGUA - FORNECIMENTO E INSTALAÇÃO. AF_06/2022</v>
          </cell>
          <cell r="E5936" t="str">
            <v>UN</v>
          </cell>
          <cell r="F5936">
            <v>25.59</v>
          </cell>
        </row>
        <row r="5937">
          <cell r="A5937" t="str">
            <v>SINAPI 89418</v>
          </cell>
          <cell r="D5937" t="str">
            <v>LUVA DE CORRER, PVC, SOLDÁVEL, DN 20MM, INSTALADO EM RAMAL DE DISTRIBUIÇÃO DE ÁGUA - FORNECIMENTO E INSTALAÇÃO. AF_06/2022</v>
          </cell>
          <cell r="E5937" t="str">
            <v>UN</v>
          </cell>
          <cell r="F5937">
            <v>16.28</v>
          </cell>
        </row>
        <row r="5938">
          <cell r="A5938" t="str">
            <v>SINAPI 89372</v>
          </cell>
          <cell r="D5938" t="str">
            <v>LUVA DE CORRER, PVC, SOLDÁVEL, DN 20MM, INSTALADO EM RAMAL OU SUB-RAMAL DE ÁGUA - FORNECIMENTO E INSTALAÇÃO. AF_06/2022</v>
          </cell>
          <cell r="E5938" t="str">
            <v>UN</v>
          </cell>
          <cell r="F5938">
            <v>16.8</v>
          </cell>
        </row>
        <row r="5939">
          <cell r="A5939" t="str">
            <v>SINAPI 89530</v>
          </cell>
          <cell r="D5939" t="str">
            <v>LUVA DE CORRER, PVC, SOLDÁVEL, DN 25MM, INSTALADO EM PRUMADA DE ÁGUA - FORNECIMENTO E INSTALAÇÃO. AF_06/2022</v>
          </cell>
          <cell r="E5939" t="str">
            <v>UN</v>
          </cell>
          <cell r="F5939">
            <v>16.77</v>
          </cell>
        </row>
        <row r="5940">
          <cell r="A5940" t="str">
            <v>SINAPI 89425</v>
          </cell>
          <cell r="D5940" t="str">
            <v>LUVA DE CORRER, PVC, SOLDÁVEL, DN 25MM, INSTALADO EM RAMAL DE DISTRIBUIÇÃO DE ÁGUA - FORNECIMENTO E INSTALAÇÃO. AF_06/2022</v>
          </cell>
          <cell r="E5940" t="str">
            <v>UN</v>
          </cell>
          <cell r="F5940">
            <v>19.149999999999999</v>
          </cell>
        </row>
        <row r="5941">
          <cell r="A5941" t="str">
            <v>SINAPI 89379</v>
          </cell>
          <cell r="D5941" t="str">
            <v>LUVA DE CORRER, PVC, SOLDÁVEL, DN 25MM, INSTALADO EM RAMAL OU SUB-RAMAL DE ÁGUA - FORNECIMENTO E INSTALAÇÃO. AF_12/2014</v>
          </cell>
          <cell r="E5941" t="str">
            <v>UN</v>
          </cell>
          <cell r="F5941">
            <v>19.739999999999998</v>
          </cell>
        </row>
        <row r="5942">
          <cell r="A5942" t="str">
            <v>SINAPI 89542</v>
          </cell>
          <cell r="D5942" t="str">
            <v>LUVA DE CORRER, PVC, SOLDÁVEL, DN 32MM, INSTALADO EM PRUMADA DE ÁGUA - FORNECIMENTO E INSTALAÇÃO. AF_06/2022</v>
          </cell>
          <cell r="E5942" t="str">
            <v>UN</v>
          </cell>
          <cell r="F5942">
            <v>27.86</v>
          </cell>
        </row>
        <row r="5943">
          <cell r="A5943" t="str">
            <v>SINAPI 89432</v>
          </cell>
          <cell r="D5943" t="str">
            <v>LUVA DE CORRER, PVC, SOLDÁVEL, DN 32MM, INSTALADO EM RAMAL DE DISTRIBUIÇÃO DE ÁGUA FORNECIMENTO E INSTALAÇÃO. AF_06/2022</v>
          </cell>
          <cell r="E5943" t="str">
            <v>UN</v>
          </cell>
          <cell r="F5943">
            <v>30.64</v>
          </cell>
        </row>
        <row r="5944">
          <cell r="A5944" t="str">
            <v>SINAPI 89387</v>
          </cell>
          <cell r="D5944" t="str">
            <v>LUVA DE CORRER, PVC, SOLDÁVEL, DN 32MM, INSTALADO EM RAMAL OU SUB-RAMAL DE ÁGUA FORNECIMENTO E INSTALAÇÃO. AF_06/2022</v>
          </cell>
          <cell r="E5944" t="str">
            <v>UN</v>
          </cell>
          <cell r="F5944">
            <v>31.32</v>
          </cell>
        </row>
        <row r="5945">
          <cell r="A5945" t="str">
            <v>SINAPI 89560</v>
          </cell>
          <cell r="D5945" t="str">
            <v>LUVA DE CORRER, PVC, SOLDÁVEL, DN 40MM, INSTALADO EM PRUMADA DE ÁGUA FORNECIMENTO E INSTALAÇÃO. AF_06/2022</v>
          </cell>
          <cell r="E5945" t="str">
            <v>UN</v>
          </cell>
          <cell r="F5945">
            <v>35.68</v>
          </cell>
        </row>
        <row r="5946">
          <cell r="A5946" t="str">
            <v>SINAPI 104159</v>
          </cell>
          <cell r="D5946" t="str">
            <v>LUVA DE CORRER, PVC, SOLDÁVEL, DN 40MM, INSTALADO EM RAMAL DE DISTRIBUIÇÃO DE ÁGUA - FORNECIMENTO E INSTALAÇÃO. AF_06/2022</v>
          </cell>
          <cell r="E5946" t="str">
            <v>UN</v>
          </cell>
          <cell r="F5946">
            <v>38.909999999999997</v>
          </cell>
        </row>
        <row r="5947">
          <cell r="A5947" t="str">
            <v>SINAPI 89577</v>
          </cell>
          <cell r="D5947" t="str">
            <v>LUVA DE CORRER, PVC, SOLDÁVEL, DN 50MM, INSTALADO EM PRUMADA DE ÁGUA - FORNECIMENTO E INSTALAÇÃO. AF_06/2022</v>
          </cell>
          <cell r="E5947" t="str">
            <v>UN</v>
          </cell>
          <cell r="F5947">
            <v>37.799999999999997</v>
          </cell>
        </row>
        <row r="5948">
          <cell r="A5948" t="str">
            <v>SINAPI 103996</v>
          </cell>
          <cell r="D5948" t="str">
            <v>LUVA DE CORRER, PVC, SOLDÁVEL, DN 50MM, INSTALADO EM RAMAL DE DISTRIBUIÇÃO DE ÁGUA - FORNECIMENTO E INSTALAÇÃO. AF_06/2022</v>
          </cell>
          <cell r="E5948" t="str">
            <v>UN</v>
          </cell>
          <cell r="F5948">
            <v>41.55</v>
          </cell>
        </row>
        <row r="5949">
          <cell r="A5949" t="str">
            <v>SINAPI 89598</v>
          </cell>
          <cell r="D5949" t="str">
            <v>LUVA DE CORRER, PVC, SOLDÁVEL, DN 60MM, INSTALADO EM PRUMADA DE ÁGUA FORNECIMENTO E INSTALAÇÃO. AF_06/2022</v>
          </cell>
          <cell r="E5949" t="str">
            <v>UN</v>
          </cell>
          <cell r="F5949">
            <v>50.94</v>
          </cell>
        </row>
        <row r="5950">
          <cell r="A5950" t="str">
            <v>SINAPI 89419</v>
          </cell>
          <cell r="D5950" t="str">
            <v>LUVA DE REDUÇÃO, PVC, SOLDÁVEL, DN 25MM X 20MM, INSTALADO EM RAMAL DE DISTRIBUIÇÃO DE ÁGUA - FORNECIMENTO E INSTALAÇÃO. AF_06/2022</v>
          </cell>
          <cell r="E5950" t="str">
            <v>UN</v>
          </cell>
          <cell r="F5950">
            <v>7.11</v>
          </cell>
        </row>
        <row r="5951">
          <cell r="A5951" t="str">
            <v>SINAPI 89373</v>
          </cell>
          <cell r="D5951" t="str">
            <v>LUVA DE REDUÇÃO, PVC, SOLDÁVEL, DN 25MM X 20MM, INSTALADO EM RAMAL OU SUB-RAMAL DE ÁGUA - FORNECIMENTO E INSTALAÇÃO. AF_06/2022</v>
          </cell>
          <cell r="E5951" t="str">
            <v>UN</v>
          </cell>
          <cell r="F5951">
            <v>7.66</v>
          </cell>
        </row>
        <row r="5952">
          <cell r="A5952" t="str">
            <v>SINAPI 89532</v>
          </cell>
          <cell r="D5952" t="str">
            <v>LUVA DE REDUÇÃO, PVC, SOLDÁVEL, DN 32MM X 25MM, INSTALADO EM PRUMADA DE ÁGUA - FORNECIMENTO E INSTALAÇÃO. AF_06/2022</v>
          </cell>
          <cell r="E5952" t="str">
            <v>UN</v>
          </cell>
          <cell r="F5952">
            <v>7.51</v>
          </cell>
        </row>
        <row r="5953">
          <cell r="A5953" t="str">
            <v>SINAPI 89426</v>
          </cell>
          <cell r="D5953" t="str">
            <v>LUVA DE REDUÇÃO, PVC, SOLDÁVEL, DN 32MM X 25MM, INSTALADO EM RAMAL DE DISTRIBUIÇÃO DE ÁGUA - FORNECIMENTO E INSTALAÇÃO. AF_06/2022</v>
          </cell>
          <cell r="E5953" t="str">
            <v>UN</v>
          </cell>
          <cell r="F5953">
            <v>10.1</v>
          </cell>
        </row>
        <row r="5954">
          <cell r="A5954" t="str">
            <v>SINAPI 89380</v>
          </cell>
          <cell r="D5954" t="str">
            <v>LUVA DE REDUÇÃO, PVC, SOLDÁVEL, DN 32MM X 25MM, INSTALADO EM RAMAL OU SUB-RAMAL DE ÁGUA - FORNECIMENTO E INSTALAÇÃO. AF_06/2022</v>
          </cell>
          <cell r="E5954" t="str">
            <v>UN</v>
          </cell>
          <cell r="F5954">
            <v>10.73</v>
          </cell>
        </row>
        <row r="5955">
          <cell r="A5955" t="str">
            <v>SINAPI 89562</v>
          </cell>
          <cell r="D5955" t="str">
            <v>LUVA DE REDUÇÃO, PVC, SOLDÁVEL, DN 40MM X 32MM, INSTALADO EM PRUMADA DE ÁGUA - FORNECIMENTO E INSTALAÇÃO. AF_06/2022</v>
          </cell>
          <cell r="E5955" t="str">
            <v>UN</v>
          </cell>
          <cell r="F5955">
            <v>10.88</v>
          </cell>
        </row>
        <row r="5956">
          <cell r="A5956" t="str">
            <v>SINAPI 89433</v>
          </cell>
          <cell r="D5956" t="str">
            <v>LUVA DE REDUÇÃO, PVC, SOLDÁVEL, DN 40MM X 32MM, INSTALADO EM RAMAL DE DISTRIBUIÇÃO DE ÁGUA - FORNECIMENTO E INSTALAÇÃO. AF_06/2022</v>
          </cell>
          <cell r="E5956" t="str">
            <v>UN</v>
          </cell>
          <cell r="F5956">
            <v>13.88</v>
          </cell>
        </row>
        <row r="5957">
          <cell r="A5957" t="str">
            <v>SINAPI 89579</v>
          </cell>
          <cell r="D5957" t="str">
            <v>LUVA DE REDUÇÃO, PVC, SOLDÁVEL, DN 50MM X 25MM, INSTALADO EM PRUMADA DE ÁGUA FORNECIMENTO E INSTALAÇÃO. AF_06/2022</v>
          </cell>
          <cell r="E5957" t="str">
            <v>UN</v>
          </cell>
          <cell r="F5957">
            <v>12.28</v>
          </cell>
        </row>
        <row r="5958">
          <cell r="A5958" t="str">
            <v>SINAPI 103998</v>
          </cell>
          <cell r="D5958" t="str">
            <v>LUVA DE REDUÇÃO, PVC, SOLDÁVEL, DN 50MM X 25MM, INSTALADO EM RAMAL DE DISTRIBUIÇÃO DE ÁGUA FORNECIMENTO E INSTALAÇÃO. AF_06/2022</v>
          </cell>
          <cell r="E5958" t="str">
            <v>UN</v>
          </cell>
          <cell r="F5958">
            <v>15.35</v>
          </cell>
        </row>
        <row r="5959">
          <cell r="A5959" t="str">
            <v>SINAPI 89605</v>
          </cell>
          <cell r="D5959" t="str">
            <v>LUVA DE REDUÇÃO, PVC, SOLDÁVEL, DN 60MM X 50MM, INSTALADO EM PRUMADA DE ÁGUA - FORNECIMENTO E INSTALAÇÃO. AF_06/2022</v>
          </cell>
          <cell r="E5959" t="str">
            <v>UN</v>
          </cell>
          <cell r="F5959">
            <v>21.5</v>
          </cell>
        </row>
        <row r="5960">
          <cell r="A5960" t="str">
            <v>SINAPI 89981</v>
          </cell>
          <cell r="D5960" t="str">
            <v>LUVA SOLDÁVEL E COM BUCHA DE LATÃO, PVC, SOLDÁVEL, DN 32MM X 1, INSTALADO EM PRUMADA DE ÁGUA FORNECIMENTO E INSTALAÇÃO. AF_06/2022</v>
          </cell>
          <cell r="E5960" t="str">
            <v>UN</v>
          </cell>
          <cell r="F5960">
            <v>22.56</v>
          </cell>
        </row>
        <row r="5961">
          <cell r="A5961" t="str">
            <v>SINAPI 89385</v>
          </cell>
          <cell r="D5961" t="str">
            <v>LUVA SOLDÁVEL E COM ROSCA, PVC, SOLDÁVEL, DN 25MM X 3/4, INSTALADO EM RAMAL OU SUB-RAMAL DE ÁGUA - FORNECIMENTO E INSTALAÇÃO. AF_06/2022</v>
          </cell>
          <cell r="E5961" t="str">
            <v>UN</v>
          </cell>
          <cell r="F5961">
            <v>7.78</v>
          </cell>
        </row>
        <row r="5962">
          <cell r="A5962" t="str">
            <v>SINAPI 89551</v>
          </cell>
          <cell r="D5962" t="str">
            <v>LUVA SOLDÁVEL E COM ROSCA, PVC, SOLDÁVEL, DN 32MM X 1, INSTALADO EM PRUMADA DE ÁGUA - FORNECIMENTO E INSTALAÇÃO. AF_06/2022</v>
          </cell>
          <cell r="E5962" t="str">
            <v>UN</v>
          </cell>
          <cell r="F5962">
            <v>8.99</v>
          </cell>
        </row>
        <row r="5963">
          <cell r="A5963" t="str">
            <v>SINAPI 89434</v>
          </cell>
          <cell r="D5963" t="str">
            <v>LUVA SOLDÁVEL E COM ROSCA, PVC, SOLDÁVEL, DN 32MM X 1, INSTALADO EM RAMAL DE DISTRIBUIÇÃO DE ÁGUA - FORNECIMENTO E INSTALAÇÃO. AF_06/2022</v>
          </cell>
          <cell r="E5963" t="str">
            <v>UN</v>
          </cell>
          <cell r="F5963">
            <v>11.58</v>
          </cell>
        </row>
        <row r="5964">
          <cell r="A5964" t="str">
            <v>SINAPI 89389</v>
          </cell>
          <cell r="D5964" t="str">
            <v>LUVA SOLDÁVEL E COM ROSCA, PVC, SOLDÁVEL, DN 32MM X 1, INSTALADO EM RAMAL OU SUB-RAMAL DE ÁGUA - FORNECIMENTO E INSTALAÇÃO. AF_06/2022</v>
          </cell>
          <cell r="E5964" t="str">
            <v>UN</v>
          </cell>
          <cell r="F5964">
            <v>12.21</v>
          </cell>
        </row>
        <row r="5965">
          <cell r="A5965" t="str">
            <v>SINAPI 89417</v>
          </cell>
          <cell r="D5965" t="str">
            <v>LUVA, PVC, SOLDÁVEL, DN 20MM, INSTALADO EM RAMAL DE DISTRIBUIÇÃO DE ÁGUA - FORNECIMENTO E INSTALAÇÃO. AF_06/2022</v>
          </cell>
          <cell r="E5965" t="str">
            <v>UN</v>
          </cell>
          <cell r="F5965">
            <v>5.91</v>
          </cell>
        </row>
        <row r="5966">
          <cell r="A5966" t="str">
            <v>SINAPI 89371</v>
          </cell>
          <cell r="D5966" t="str">
            <v>LUVA, PVC, SOLDÁVEL, DN 20MM, INSTALADO EM RAMAL OU SUB-RAMAL DE ÁGUA - FORNECIMENTO E INSTALAÇÃO. AF_06/2022</v>
          </cell>
          <cell r="E5966" t="str">
            <v>UN</v>
          </cell>
          <cell r="F5966">
            <v>6.43</v>
          </cell>
        </row>
        <row r="5967">
          <cell r="A5967" t="str">
            <v>SINAPI 89528</v>
          </cell>
          <cell r="D5967" t="str">
            <v>LUVA, PVC, SOLDÁVEL, DN 25MM, INSTALADO EM PRUMADA DE ÁGUA - FORNECIMENTO E INSTALAÇÃO. AF_06/2022</v>
          </cell>
          <cell r="E5967" t="str">
            <v>UN</v>
          </cell>
          <cell r="F5967">
            <v>4.6100000000000003</v>
          </cell>
        </row>
        <row r="5968">
          <cell r="A5968" t="str">
            <v>SINAPI 89424</v>
          </cell>
          <cell r="D5968" t="str">
            <v>LUVA, PVC, SOLDÁVEL, DN 25MM, INSTALADO EM RAMAL DE DISTRIBUIÇÃO DE ÁGUA - FORNECIMENTO E INSTALAÇÃO. AF_06/2022</v>
          </cell>
          <cell r="E5968" t="str">
            <v>UN</v>
          </cell>
          <cell r="F5968">
            <v>6.99</v>
          </cell>
        </row>
        <row r="5969">
          <cell r="A5969" t="str">
            <v>SINAPI 89378</v>
          </cell>
          <cell r="D5969" t="str">
            <v>LUVA, PVC, SOLDÁVEL, DN 25MM, INSTALADO EM RAMAL OU SUB-RAMAL DE ÁGUA - FORNECIMENTO E INSTALAÇÃO. AF_06/2022</v>
          </cell>
          <cell r="E5969" t="str">
            <v>UN</v>
          </cell>
          <cell r="F5969">
            <v>7.58</v>
          </cell>
        </row>
        <row r="5970">
          <cell r="A5970" t="str">
            <v>SINAPI 89541</v>
          </cell>
          <cell r="D5970" t="str">
            <v>LUVA, PVC, SOLDÁVEL, DN 32MM, INSTALADO EM PRUMADA DE ÁGUA - FORNECIMENTO E INSTALAÇÃO. AF_06/2022</v>
          </cell>
          <cell r="E5970" t="str">
            <v>UN</v>
          </cell>
          <cell r="F5970">
            <v>6.86</v>
          </cell>
        </row>
        <row r="5971">
          <cell r="A5971" t="str">
            <v>SINAPI 89431</v>
          </cell>
          <cell r="D5971" t="str">
            <v>LUVA, PVC, SOLDÁVEL, DN 32MM, INSTALADO EM RAMAL DE DISTRIBUIÇÃO DE ÁGUA - FORNECIMENTO E INSTALAÇÃO. AF_06/2022</v>
          </cell>
          <cell r="E5971" t="str">
            <v>UN</v>
          </cell>
          <cell r="F5971">
            <v>9.64</v>
          </cell>
        </row>
        <row r="5972">
          <cell r="A5972" t="str">
            <v>SINAPI 89386</v>
          </cell>
          <cell r="D5972" t="str">
            <v>LUVA, PVC, SOLDÁVEL, DN 32MM, INSTALADO EM RAMAL OU SUB-RAMAL DE ÁGUA - FORNECIMENTO E INSTALAÇÃO. AF_06/2022</v>
          </cell>
          <cell r="E5972" t="str">
            <v>UN</v>
          </cell>
          <cell r="F5972">
            <v>10.32</v>
          </cell>
        </row>
        <row r="5973">
          <cell r="A5973" t="str">
            <v>SINAPI 89558</v>
          </cell>
          <cell r="D5973" t="str">
            <v>LUVA, PVC, SOLDÁVEL, DN 40MM, INSTALADO EM PRUMADA DE ÁGUA - FORNECIMENTO E INSTALAÇÃO. AF_06/2022</v>
          </cell>
          <cell r="E5973" t="str">
            <v>UN</v>
          </cell>
          <cell r="F5973">
            <v>10.3</v>
          </cell>
        </row>
        <row r="5974">
          <cell r="A5974" t="str">
            <v>SINAPI 103988</v>
          </cell>
          <cell r="D5974" t="str">
            <v>LUVA, PVC, SOLDÁVEL, DN 40MM, INSTALADO EM RAMAL DE DISTRIBUIÇÃO DE ÁGUA - FORNECIMENTO E INSTALAÇÃO. AF_06/2022</v>
          </cell>
          <cell r="E5974" t="str">
            <v>UN</v>
          </cell>
          <cell r="F5974">
            <v>13.53</v>
          </cell>
        </row>
        <row r="5975">
          <cell r="A5975" t="str">
            <v>SINAPI 89575</v>
          </cell>
          <cell r="D5975" t="str">
            <v>LUVA, PVC, SOLDÁVEL, DN 50MM, INSTALADO EM PRUMADA DE ÁGUA - FORNECIMENTO E INSTALAÇÃO. AF_06/2022</v>
          </cell>
          <cell r="E5975" t="str">
            <v>UN</v>
          </cell>
          <cell r="F5975">
            <v>12.28</v>
          </cell>
        </row>
        <row r="5976">
          <cell r="A5976" t="str">
            <v>SINAPI 103995</v>
          </cell>
          <cell r="D5976" t="str">
            <v>LUVA, PVC, SOLDÁVEL, DN 50MM, INSTALADO EM RAMAL DE DISTRIBUIÇÃO DE ÁGUA - FORNECIMENTO E INSTALAÇÃO. AF_06/2022</v>
          </cell>
          <cell r="E5976" t="str">
            <v>UN</v>
          </cell>
          <cell r="F5976">
            <v>16.03</v>
          </cell>
        </row>
        <row r="5977">
          <cell r="A5977" t="str">
            <v>SINAPI 89597</v>
          </cell>
          <cell r="D5977" t="str">
            <v>LUVA, PVC, SOLDÁVEL, DN 60MM, INSTALADO EM PRUMADA DE ÁGUA - FORNECIMENTO E INSTALAÇÃO. AF_06/2022</v>
          </cell>
          <cell r="E5977" t="str">
            <v>UN</v>
          </cell>
          <cell r="F5977">
            <v>23.63</v>
          </cell>
        </row>
        <row r="5978">
          <cell r="A5978" t="str">
            <v>SINAPI 89611</v>
          </cell>
          <cell r="D5978" t="str">
            <v>LUVA, PVC, SOLDÁVEL, DN 75MM, INSTALADO EM PRUMADA DE ÁGUA - FORNECIMENTO E INSTALAÇÃO. AF_06/2022</v>
          </cell>
          <cell r="E5978" t="str">
            <v>UN</v>
          </cell>
          <cell r="F5978">
            <v>33.4</v>
          </cell>
        </row>
        <row r="5979">
          <cell r="A5979" t="str">
            <v>SINAPI 89614</v>
          </cell>
          <cell r="D5979" t="str">
            <v>LUVA, PVC, SOLDÁVEL, DN 85MM, INSTALADO EM PRUMADA DE ÁGUA - FORNECIMENTO E INSTALAÇÃO. AF_06/2022</v>
          </cell>
          <cell r="E5979" t="str">
            <v>UN</v>
          </cell>
          <cell r="F5979">
            <v>61.43</v>
          </cell>
        </row>
        <row r="5980">
          <cell r="A5980" t="str">
            <v>SINAPI 103975</v>
          </cell>
          <cell r="D5980" t="str">
            <v>TE DE REDUÇÃO, 90 GRAUS, PVC, SOLDÁVEL, DN 50 MM X 20 MM, INSTALADO EM PRUMADA DE ÁGUA - FORNECIMENTO E INSTALAÇÃO. AF_06/2022</v>
          </cell>
          <cell r="E5980" t="str">
            <v>UN</v>
          </cell>
          <cell r="F5980">
            <v>18.690000000000001</v>
          </cell>
        </row>
        <row r="5981">
          <cell r="A5981" t="str">
            <v>SINAPI 104007</v>
          </cell>
          <cell r="D5981" t="str">
            <v>TE DE REDUÇÃO, 90 GRAUS, PVC, SOLDÁVEL, DN 50 MM X 20 MM, INSTALADO EM RAMAL DE DISTRIBUIÇÃO DE ÁGUA - FORNECIMENTO E INSTALAÇÃO. AF_06/2022</v>
          </cell>
          <cell r="E5981" t="str">
            <v>UN</v>
          </cell>
          <cell r="F5981">
            <v>23.24</v>
          </cell>
        </row>
        <row r="5982">
          <cell r="A5982" t="str">
            <v>SINAPI 103976</v>
          </cell>
          <cell r="D5982" t="str">
            <v>TE DE REDUÇÃO, 90 GRAUS, PVC, SOLDÁVEL, DN 50 MM X 32 MM, INSTALADO EM PRUMADA DE ÁGUA - FORNECIMENTO E INSTALAÇÃO. AF_06/2022</v>
          </cell>
          <cell r="E5982" t="str">
            <v>UN</v>
          </cell>
          <cell r="F5982">
            <v>26.86</v>
          </cell>
        </row>
        <row r="5983">
          <cell r="A5983" t="str">
            <v>SINAPI 104008</v>
          </cell>
          <cell r="D5983" t="str">
            <v>TE DE REDUÇÃO, 90 GRAUS, PVC, SOLDÁVEL, DN 50 MM X 32 MM, INSTALADO EM RAMAL DE DISTRIBUIÇÃO DE ÁGUA - FORNECIMENTO E INSTALAÇÃO. AF_06/2022</v>
          </cell>
          <cell r="E5983" t="str">
            <v>UN</v>
          </cell>
          <cell r="F5983">
            <v>33.340000000000003</v>
          </cell>
        </row>
        <row r="5984">
          <cell r="A5984" t="str">
            <v>SINAPI 89630</v>
          </cell>
          <cell r="D5984" t="str">
            <v>TE DE REDUÇÃO, PVC, SOLDÁVEL, DN 75MM X 50MM, INSTALADO EM PRUMADA DE ÁGUA - FORNECIMENTO E INSTALAÇÃO. AF_06/2022</v>
          </cell>
          <cell r="E5984" t="str">
            <v>UN</v>
          </cell>
          <cell r="F5984">
            <v>63.13</v>
          </cell>
        </row>
        <row r="5985">
          <cell r="A5985" t="str">
            <v>SINAPI 89632</v>
          </cell>
          <cell r="D5985" t="str">
            <v>TE DE REDUÇÃO, PVC, SOLDÁVEL, DN 85MM X 60MM, INSTALADO EM PRUMADA DE ÁGUA - FORNECIMENTO E INSTALAÇÃO. AF_06/2022</v>
          </cell>
          <cell r="E5985" t="str">
            <v>UN</v>
          </cell>
          <cell r="F5985">
            <v>125.58</v>
          </cell>
        </row>
        <row r="5986">
          <cell r="A5986" t="str">
            <v>SINAPI 89438</v>
          </cell>
          <cell r="D5986" t="str">
            <v>TE, PVC, SOLDÁVEL, DN 20MM, INSTALADO EM RAMAL DE DISTRIBUIÇÃO DE ÁGUA - FORNECIMENTO E INSTALAÇÃO. AF_06/2022</v>
          </cell>
          <cell r="E5986" t="str">
            <v>UN</v>
          </cell>
          <cell r="F5986">
            <v>10.9</v>
          </cell>
        </row>
        <row r="5987">
          <cell r="A5987" t="str">
            <v>SINAPI 89393</v>
          </cell>
          <cell r="D5987" t="str">
            <v>TE, PVC, SOLDÁVEL, DN 20MM, INSTALADO EM RAMAL OU SUB-RAMAL DE ÁGUA - FORNECIMENTO E INSTALAÇÃO. AF_06/2022</v>
          </cell>
          <cell r="E5987" t="str">
            <v>UN</v>
          </cell>
          <cell r="F5987">
            <v>11.91</v>
          </cell>
        </row>
        <row r="5988">
          <cell r="A5988" t="str">
            <v>SINAPI 89617</v>
          </cell>
          <cell r="D5988" t="str">
            <v>TE, PVC, SOLDÁVEL, DN 25MM, INSTALADO EM PRUMADA DE ÁGUA - FORNECIMENTO E INSTALAÇÃO. AF_06/2022</v>
          </cell>
          <cell r="E5988" t="str">
            <v>UN</v>
          </cell>
          <cell r="F5988">
            <v>8.15</v>
          </cell>
        </row>
        <row r="5989">
          <cell r="A5989" t="str">
            <v>SINAPI 89440</v>
          </cell>
          <cell r="D5989" t="str">
            <v>TE, PVC, SOLDÁVEL, DN 25MM, INSTALADO EM RAMAL DE DISTRIBUIÇÃO DE ÁGUA - FORNECIMENTO E INSTALAÇÃO. AF_06/2022</v>
          </cell>
          <cell r="E5989" t="str">
            <v>UN</v>
          </cell>
          <cell r="F5989">
            <v>12.9</v>
          </cell>
        </row>
        <row r="5990">
          <cell r="A5990" t="str">
            <v>SINAPI 89395</v>
          </cell>
          <cell r="D5990" t="str">
            <v>TE, PVC, SOLDÁVEL, DN 25MM, INSTALADO EM RAMAL OU SUB-RAMAL DE ÁGUA - FORNECIMENTO E INSTALAÇÃO. AF_06/2022</v>
          </cell>
          <cell r="E5990" t="str">
            <v>UN</v>
          </cell>
          <cell r="F5990">
            <v>14.08</v>
          </cell>
        </row>
        <row r="5991">
          <cell r="A5991" t="str">
            <v>SINAPI 89620</v>
          </cell>
          <cell r="D5991" t="str">
            <v>TE, PVC, SOLDÁVEL, DN 32MM, INSTALADO EM PRUMADA DE ÁGUA - FORNECIMENTO E INSTALAÇÃO. AF_06/2022</v>
          </cell>
          <cell r="E5991" t="str">
            <v>UN</v>
          </cell>
          <cell r="F5991">
            <v>12.65</v>
          </cell>
        </row>
        <row r="5992">
          <cell r="A5992" t="str">
            <v>SINAPI 89443</v>
          </cell>
          <cell r="D5992" t="str">
            <v>TE, PVC, SOLDÁVEL, DN 32MM, INSTALADO EM RAMAL DE DISTRIBUIÇÃO DE ÁGUA - FORNECIMENTO E INSTALAÇÃO. AF_06/2022</v>
          </cell>
          <cell r="E5992" t="str">
            <v>UN</v>
          </cell>
          <cell r="F5992">
            <v>18.16</v>
          </cell>
        </row>
        <row r="5993">
          <cell r="A5993" t="str">
            <v>SINAPI 89398</v>
          </cell>
          <cell r="D5993" t="str">
            <v>TE, PVC, SOLDÁVEL, DN 32MM, INSTALADO EM RAMAL OU SUB-RAMAL DE ÁGUA - FORNECIMENTO E INSTALAÇÃO. AF_06/2022</v>
          </cell>
          <cell r="E5993" t="str">
            <v>UN</v>
          </cell>
          <cell r="F5993">
            <v>19.55</v>
          </cell>
        </row>
        <row r="5994">
          <cell r="A5994" t="str">
            <v>SINAPI 89623</v>
          </cell>
          <cell r="D5994" t="str">
            <v>TE, PVC, SOLDÁVEL, DN 40MM, INSTALADO EM PRUMADA DE ÁGUA - FORNECIMENTO E INSTALAÇÃO. AF_06/2022</v>
          </cell>
          <cell r="E5994" t="str">
            <v>UN</v>
          </cell>
          <cell r="F5994">
            <v>20.39</v>
          </cell>
        </row>
        <row r="5995">
          <cell r="A5995" t="str">
            <v>SINAPI 104011</v>
          </cell>
          <cell r="D5995" t="str">
            <v>TE, PVC, SOLDÁVEL, DN 40MM, INSTALADO EM RAMAL DE DISTRIBUIÇÃO DE ÁGUA - FORNECIMENTO E INSTALAÇÃO. AF_06/2022</v>
          </cell>
          <cell r="E5995" t="str">
            <v>UN</v>
          </cell>
          <cell r="F5995">
            <v>26.73</v>
          </cell>
        </row>
        <row r="5996">
          <cell r="A5996" t="str">
            <v>SINAPI 89625</v>
          </cell>
          <cell r="D5996" t="str">
            <v>TE, PVC, SOLDÁVEL, DN 50MM, INSTALADO EM PRUMADA DE ÁGUA - FORNECIMENTO E INSTALAÇÃO. AF_06/2022</v>
          </cell>
          <cell r="E5996" t="str">
            <v>UN</v>
          </cell>
          <cell r="F5996">
            <v>23.97</v>
          </cell>
        </row>
        <row r="5997">
          <cell r="A5997" t="str">
            <v>SINAPI 104004</v>
          </cell>
          <cell r="D5997" t="str">
            <v>TE, PVC, SOLDÁVEL, DN 50MM, INSTALADO EM RAMAL DE DISTRIBUIÇÃO DE ÁGUA - FORNECIMENTO E INSTALAÇÃO. AF_06/2022</v>
          </cell>
          <cell r="E5997" t="str">
            <v>UN</v>
          </cell>
          <cell r="F5997">
            <v>31.43</v>
          </cell>
        </row>
        <row r="5998">
          <cell r="A5998" t="str">
            <v>SINAPI 89628</v>
          </cell>
          <cell r="D5998" t="str">
            <v>TE, PVC, SOLDÁVEL, DN 60MM, INSTALADO EM PRUMADA DE ÁGUA - FORNECIMENTO E INSTALAÇÃO. AF_06/2022</v>
          </cell>
          <cell r="E5998" t="str">
            <v>UN</v>
          </cell>
          <cell r="F5998">
            <v>49.66</v>
          </cell>
        </row>
        <row r="5999">
          <cell r="A5999" t="str">
            <v>SINAPI 89629</v>
          </cell>
          <cell r="D5999" t="str">
            <v>TE, PVC, SOLDÁVEL, DN 75MM, INSTALADO EM PRUMADA DE ÁGUA - FORNECIMENTO E INSTALAÇÃO. AF_06/2022</v>
          </cell>
          <cell r="E5999" t="str">
            <v>UN</v>
          </cell>
          <cell r="F5999">
            <v>83.13</v>
          </cell>
        </row>
        <row r="6000">
          <cell r="A6000" t="str">
            <v>SINAPI 89631</v>
          </cell>
          <cell r="D6000" t="str">
            <v>TE, PVC, SOLDÁVEL, DN 85MM, INSTALADO EM PRUMADA DE ÁGUA - FORNECIMENTO E INSTALAÇÃO. AF_06/2022</v>
          </cell>
          <cell r="E6000" t="str">
            <v>UN</v>
          </cell>
          <cell r="F6000">
            <v>108.91</v>
          </cell>
        </row>
        <row r="6001">
          <cell r="A6001" t="str">
            <v>SINAPI 89401</v>
          </cell>
          <cell r="D6001" t="str">
            <v>TUBO, PVC, SOLDÁVEL, DE 20MM, INSTALADO EM RAMAL DE DISTRIBUIÇÃO DE ÁGUA - FORNECIMENTO E INSTALAÇÃO. AF_06/2022</v>
          </cell>
          <cell r="E6001" t="str">
            <v>M</v>
          </cell>
          <cell r="F6001">
            <v>11.49</v>
          </cell>
        </row>
        <row r="6002">
          <cell r="A6002" t="str">
            <v>SINAPI 89355</v>
          </cell>
          <cell r="D6002" t="str">
            <v>TUBO, PVC, SOLDÁVEL, DE 20MM, INSTALADO EM RAMAL OU SUB-RAMAL DE ÁGUA - FORNECIMENTO E INSTALAÇÃO. AF_06/2022</v>
          </cell>
          <cell r="E6002" t="str">
            <v>M</v>
          </cell>
          <cell r="F6002">
            <v>21.87</v>
          </cell>
        </row>
        <row r="6003">
          <cell r="A6003" t="str">
            <v>SINAPI 89446</v>
          </cell>
          <cell r="D6003" t="str">
            <v>TUBO, PVC, SOLDÁVEL, DE 25MM, INSTALADO EM PRUMADA DE ÁGUA - FORNECIMENTO E INSTALAÇÃO. AF_06/2022</v>
          </cell>
          <cell r="E6003" t="str">
            <v>M</v>
          </cell>
          <cell r="F6003">
            <v>5.64</v>
          </cell>
        </row>
        <row r="6004">
          <cell r="A6004" t="str">
            <v>SINAPI 89402</v>
          </cell>
          <cell r="D6004" t="str">
            <v>TUBO, PVC, SOLDÁVEL, DE 25MM, INSTALADO EM RAMAL DE DISTRIBUIÇÃO DE ÁGUA - FORNECIMENTO E INSTALAÇÃO. AF_06/2022</v>
          </cell>
          <cell r="E6004" t="str">
            <v>M</v>
          </cell>
          <cell r="F6004">
            <v>13.2</v>
          </cell>
        </row>
        <row r="6005">
          <cell r="A6005" t="str">
            <v>SINAPI 89356</v>
          </cell>
          <cell r="D6005" t="str">
            <v>TUBO, PVC, SOLDÁVEL, DE 25MM, INSTALADO EM RAMAL OU SUB-RAMAL DE ÁGUA - FORNECIMENTO E INSTALAÇÃO. AF_06/2022</v>
          </cell>
          <cell r="E6005" t="str">
            <v>M</v>
          </cell>
          <cell r="F6005">
            <v>25.23</v>
          </cell>
        </row>
        <row r="6006">
          <cell r="A6006" t="str">
            <v>SINAPI 89447</v>
          </cell>
          <cell r="D6006" t="str">
            <v>TUBO, PVC, SOLDÁVEL, DE 32MM, INSTALADO EM PRUMADA DE ÁGUA - FORNECIMENTO E INSTALAÇÃO. AF_06/2022</v>
          </cell>
          <cell r="E6006" t="str">
            <v>M</v>
          </cell>
          <cell r="F6006">
            <v>11.17</v>
          </cell>
        </row>
        <row r="6007">
          <cell r="A6007" t="str">
            <v>SINAPI 89403</v>
          </cell>
          <cell r="D6007" t="str">
            <v>TUBO, PVC, SOLDÁVEL, DE 32MM, INSTALADO EM RAMAL DE DISTRIBUIÇÃO DE ÁGUA - FORNECIMENTO E INSTALAÇÃO. AF_06/2022</v>
          </cell>
          <cell r="E6007" t="str">
            <v>M</v>
          </cell>
          <cell r="F6007">
            <v>20.18</v>
          </cell>
        </row>
        <row r="6008">
          <cell r="A6008" t="str">
            <v>SINAPI 89357</v>
          </cell>
          <cell r="D6008" t="str">
            <v>TUBO, PVC, SOLDÁVEL, DE 32MM, INSTALADO EM RAMAL OU SUB-RAMAL DE ÁGUA - FORNECIMENTO E INSTALAÇÃO. AF_06/2022</v>
          </cell>
          <cell r="E6008" t="str">
            <v>M</v>
          </cell>
          <cell r="F6008">
            <v>34.520000000000003</v>
          </cell>
        </row>
        <row r="6009">
          <cell r="A6009" t="str">
            <v>SINAPI 89448</v>
          </cell>
          <cell r="D6009" t="str">
            <v>TUBO, PVC, SOLDÁVEL, DE 40MM, INSTALADO EM PRUMADA DE ÁGUA - FORNECIMENTO E INSTALAÇÃO. AF_06/2022</v>
          </cell>
          <cell r="E6009" t="str">
            <v>M</v>
          </cell>
          <cell r="F6009">
            <v>17.09</v>
          </cell>
        </row>
        <row r="6010">
          <cell r="A6010" t="str">
            <v>SINAPI 103978</v>
          </cell>
          <cell r="D6010" t="str">
            <v>TUBO, PVC, SOLDÁVEL, DE 40MM, INSTALADO EM RAMAL DE DISTRIBUIÇÃO DE ÁGUA - FORNECIMENTO E INSTALAÇÃO. AF_06/2022</v>
          </cell>
          <cell r="E6010" t="str">
            <v>M</v>
          </cell>
          <cell r="F6010">
            <v>27.66</v>
          </cell>
        </row>
        <row r="6011">
          <cell r="A6011" t="str">
            <v>SINAPI 89449</v>
          </cell>
          <cell r="D6011" t="str">
            <v>TUBO, PVC, SOLDÁVEL, DE 50MM, INSTALADO EM PRUMADA DE ÁGUA - FORNECIMENTO E INSTALAÇÃO. AF_06/2022</v>
          </cell>
          <cell r="E6011" t="str">
            <v>M</v>
          </cell>
          <cell r="F6011">
            <v>18.920000000000002</v>
          </cell>
        </row>
        <row r="6012">
          <cell r="A6012" t="str">
            <v>SINAPI 103979</v>
          </cell>
          <cell r="D6012" t="str">
            <v>TUBO, PVC, SOLDÁVEL, DE 50MM, INSTALADO EM RAMAL DE DISTRIBUIÇÃO DE ÁGUA - FORNECIMENTO E INSTALAÇÃO. AF_06/2022</v>
          </cell>
          <cell r="E6012" t="str">
            <v>M</v>
          </cell>
          <cell r="F6012">
            <v>31.53</v>
          </cell>
        </row>
        <row r="6013">
          <cell r="A6013" t="str">
            <v>SINAPI 89450</v>
          </cell>
          <cell r="D6013" t="str">
            <v>TUBO, PVC, SOLDÁVEL, DE 60MM, INSTALADO EM PRUMADA DE ÁGUA - FORNECIMENTO E INSTALAÇÃO. AF_06/2022</v>
          </cell>
          <cell r="E6013" t="str">
            <v>M</v>
          </cell>
          <cell r="F6013">
            <v>30.26</v>
          </cell>
        </row>
        <row r="6014">
          <cell r="A6014" t="str">
            <v>SINAPI 89451</v>
          </cell>
          <cell r="D6014" t="str">
            <v>TUBO, PVC, SOLDÁVEL, DE 75MM, INSTALADO EM PRUMADA DE ÁGUA - FORNECIMENTO E INSTALAÇÃO. AF_06/2022</v>
          </cell>
          <cell r="E6014" t="str">
            <v>M</v>
          </cell>
          <cell r="F6014">
            <v>49.23</v>
          </cell>
        </row>
        <row r="6015">
          <cell r="A6015" t="str">
            <v>SINAPI 89452</v>
          </cell>
          <cell r="D6015" t="str">
            <v>TUBO, PVC, SOLDÁVEL, DE 85MM, INSTALADO EM PRUMADA DE ÁGUA - FORNECIMENTO E INSTALAÇÃO. AF_06/2022</v>
          </cell>
          <cell r="E6015" t="str">
            <v>M</v>
          </cell>
          <cell r="F6015">
            <v>67.78</v>
          </cell>
        </row>
        <row r="6016">
          <cell r="A6016" t="str">
            <v>SINAPI 89394</v>
          </cell>
          <cell r="D6016" t="str">
            <v>TÊ COM BUCHA DE LATÃO NA BOLSA CENTRAL, PVC, SOLDÁVEL, DN 20MM X 1/2, INSTALADO EM RAMAL OU SUB-RAMAL DE ÁGUA - FORNECIMENTO E INSTALAÇÃO. AF_06/2022</v>
          </cell>
          <cell r="E6016" t="str">
            <v>UN</v>
          </cell>
          <cell r="F6016">
            <v>19.690000000000001</v>
          </cell>
        </row>
        <row r="6017">
          <cell r="A6017" t="str">
            <v>SINAPI 89396</v>
          </cell>
          <cell r="D6017" t="str">
            <v>TÊ COM BUCHA DE LATÃO NA BOLSA CENTRAL, PVC, SOLDÁVEL, DN 25MM X 1/2, INSTALADO EM RAMAL OU SUB-RAMAL DE ÁGUA - FORNECIMENTO E INSTALAÇÃO. AF_06/2022</v>
          </cell>
          <cell r="E6017" t="str">
            <v>UN</v>
          </cell>
          <cell r="F6017">
            <v>21.6</v>
          </cell>
        </row>
        <row r="6018">
          <cell r="A6018" t="str">
            <v>SINAPI 90374</v>
          </cell>
          <cell r="D6018" t="str">
            <v>TÊ COM BUCHA DE LATÃO NA BOLSA CENTRAL, PVC, SOLDÁVEL, DN 25MM X 3/4, INSTALADO EM RAMAL OU SUB-RAMAL DE ÁGUA - FORNECIMENTO E INSTALAÇÃO. AF_06/2022</v>
          </cell>
          <cell r="E6018" t="str">
            <v>UN</v>
          </cell>
          <cell r="F6018">
            <v>23.42</v>
          </cell>
        </row>
        <row r="6019">
          <cell r="A6019" t="str">
            <v>SINAPI 89444</v>
          </cell>
          <cell r="D6019" t="str">
            <v>TÊ COM BUCHA DE LATÃO NA BOLSA CENTRAL, PVC, SOLDÁVEL, DN 32MM X 3/4, INSTALADO EM RAMAL DE DISTRIBUIÇÃO DE ÁGUA - FORNECIMENTO E INSTALAÇÃO. AF_06/2022</v>
          </cell>
          <cell r="E6019" t="str">
            <v>UN</v>
          </cell>
          <cell r="F6019">
            <v>25.51</v>
          </cell>
        </row>
        <row r="6020">
          <cell r="A6020" t="str">
            <v>SINAPI 89399</v>
          </cell>
          <cell r="D6020" t="str">
            <v>TÊ COM BUCHA DE LATÃO NA BOLSA CENTRAL, PVC, SOLDÁVEL, DN 32MM X 3/4, INSTALADO EM RAMAL OU SUB-RAMAL DE ÁGUA - FORNECIMENTO E INSTALAÇÃO. AF_06/2022</v>
          </cell>
          <cell r="E6020" t="str">
            <v>UN</v>
          </cell>
          <cell r="F6020">
            <v>26.17</v>
          </cell>
        </row>
        <row r="6021">
          <cell r="A6021" t="str">
            <v>SINAPI 89442</v>
          </cell>
          <cell r="D6021" t="str">
            <v>TÊ DE REDUÇÃO, PVC, SOLDÁVEL, DN 25MM X 20MM, INSTALADO EM RAMAL DE DISTRIBUIÇÃO DE ÁGUA - FORNECIMENTO E INSTALAÇÃO. AF_06/2022</v>
          </cell>
          <cell r="E6021" t="str">
            <v>UN</v>
          </cell>
          <cell r="F6021">
            <v>14.76</v>
          </cell>
        </row>
        <row r="6022">
          <cell r="A6022" t="str">
            <v>SINAPI 89397</v>
          </cell>
          <cell r="D6022" t="str">
            <v>TÊ DE REDUÇÃO, PVC, SOLDÁVEL, DN 25MM X 20MM, INSTALADO EM RAMAL OU SUB-RAMAL DE ÁGUA - FORNECIMENTO E INSTALAÇÃO. AF_06/2022</v>
          </cell>
          <cell r="E6022" t="str">
            <v>UN</v>
          </cell>
          <cell r="F6022">
            <v>15.85</v>
          </cell>
        </row>
        <row r="6023">
          <cell r="A6023" t="str">
            <v>SINAPI 89622</v>
          </cell>
          <cell r="D6023" t="str">
            <v>TÊ DE REDUÇÃO, PVC, SOLDÁVEL, DN 32MM X 25MM, INSTALADO EM PRUMADA DE ÁGUA - FORNECIMENTO E INSTALAÇÃO. AF_06/2022</v>
          </cell>
          <cell r="E6023" t="str">
            <v>UN</v>
          </cell>
          <cell r="F6023">
            <v>14.85</v>
          </cell>
        </row>
        <row r="6024">
          <cell r="A6024" t="str">
            <v>SINAPI 89445</v>
          </cell>
          <cell r="D6024" t="str">
            <v>TÊ DE REDUÇÃO, PVC, SOLDÁVEL, DN 32MM X 25MM, INSTALADO EM RAMAL DE DISTRIBUIÇÃO DE ÁGUA - FORNECIMENTO E INSTALAÇÃO. AF_06/2022</v>
          </cell>
          <cell r="E6024" t="str">
            <v>UN</v>
          </cell>
          <cell r="F6024">
            <v>19.98</v>
          </cell>
        </row>
        <row r="6025">
          <cell r="A6025" t="str">
            <v>SINAPI 89400</v>
          </cell>
          <cell r="D6025" t="str">
            <v>TÊ DE REDUÇÃO, PVC, SOLDÁVEL, DN 32MM X 25MM, INSTALADO EM RAMAL OU SUB-RAMAL DE ÁGUA - FORNECIMENTO E INSTALAÇÃO. AF_06/2022</v>
          </cell>
          <cell r="E6025" t="str">
            <v>UN</v>
          </cell>
          <cell r="F6025">
            <v>21.25</v>
          </cell>
        </row>
        <row r="6026">
          <cell r="A6026" t="str">
            <v>SINAPI 89624</v>
          </cell>
          <cell r="D6026" t="str">
            <v>TÊ DE REDUÇÃO, PVC, SOLDÁVEL, DN 40MM X 32MM, INSTALADO EM PRUMADA DE ÁGUA - FORNECIMENTO E INSTALAÇÃO. AF_06/2022</v>
          </cell>
          <cell r="E6026" t="str">
            <v>UN</v>
          </cell>
          <cell r="F6026">
            <v>18.82</v>
          </cell>
        </row>
        <row r="6027">
          <cell r="A6027" t="str">
            <v>SINAPI 104012</v>
          </cell>
          <cell r="D6027" t="str">
            <v>TÊ DE REDUÇÃO, PVC, SOLDÁVEL, DN 40MM X 32MM, INSTALADO EM RAMAL DE DISTRIBUIÇÃO DE ÁGUA - FORNECIMENTO E INSTALAÇÃO. AF_06/2022</v>
          </cell>
          <cell r="E6027" t="str">
            <v>UN</v>
          </cell>
          <cell r="F6027">
            <v>24.75</v>
          </cell>
        </row>
        <row r="6028">
          <cell r="A6028" t="str">
            <v>SINAPI 89627</v>
          </cell>
          <cell r="D6028" t="str">
            <v>TÊ DE REDUÇÃO, PVC, SOLDÁVEL, DN 50MM X 25MM, INSTALADO EM PRUMADA DE ÁGUA - FORNECIMENTO E INSTALAÇÃO. AF_06/2022</v>
          </cell>
          <cell r="E6028" t="str">
            <v>UN</v>
          </cell>
          <cell r="F6028">
            <v>21.08</v>
          </cell>
        </row>
        <row r="6029">
          <cell r="A6029" t="str">
            <v>SINAPI 104006</v>
          </cell>
          <cell r="D6029" t="str">
            <v>TÊ DE REDUÇÃO, PVC, SOLDÁVEL, DN 50MM X 25MM, INSTALADO EM RAMAL DE DISTRIBUIÇÃO DE ÁGUA - FORNECIMENTO E INSTALAÇÃO. AF_06/2022</v>
          </cell>
          <cell r="E6029" t="str">
            <v>UN</v>
          </cell>
          <cell r="F6029">
            <v>26.53</v>
          </cell>
        </row>
        <row r="6030">
          <cell r="A6030" t="str">
            <v>SINAPI 89626</v>
          </cell>
          <cell r="D6030" t="str">
            <v>TÊ DE REDUÇÃO, PVC, SOLDÁVEL, DN 50MM X 40MM, INSTALADO EM PRUMADA DE ÁGUA - FORNECIMENTO E INSTALAÇÃO. AF_06/2022</v>
          </cell>
          <cell r="E6030" t="str">
            <v>UN</v>
          </cell>
          <cell r="F6030">
            <v>31.31</v>
          </cell>
        </row>
        <row r="6031">
          <cell r="A6031" t="str">
            <v>SINAPI 104005</v>
          </cell>
          <cell r="D6031" t="str">
            <v>TÊ DE REDUÇÃO, PVC, SOLDÁVEL, DN 50MM X 40MM, INSTALADO EM RAMAL DE DISTRIBUIÇÃO DE ÁGUA - FORNECIMENTO E INSTALAÇÃO. AF_06/2022</v>
          </cell>
          <cell r="E6031" t="str">
            <v>UN</v>
          </cell>
          <cell r="F6031">
            <v>38.229999999999997</v>
          </cell>
        </row>
        <row r="6032">
          <cell r="A6032" t="str">
            <v>SINAPI 89439</v>
          </cell>
          <cell r="D6032" t="str">
            <v>TÊ SOLDÁVEL E COM ROSCA NA BOLSA CENTRAL, PVC, SOLDÁVEL, DN 20MM X 1/2, INSTALADO EM RAMAL DE DISTRIBUIÇÃO DE ÁGUA - FORNECIMENTO E INSTALAÇÃO. AF_06/2022</v>
          </cell>
          <cell r="E6032" t="str">
            <v>UN</v>
          </cell>
          <cell r="F6032">
            <v>12.46</v>
          </cell>
        </row>
        <row r="6033">
          <cell r="A6033" t="str">
            <v>SINAPI 89421</v>
          </cell>
          <cell r="D6033" t="str">
            <v>UNIÃO, PVC, SOLDÁVEL, DN 20MM, INSTALADO EM RAMAL DE DISTRIBUIÇÃO DE ÁGUA - FORNECIMENTO E INSTALAÇÃO. AF_06/2022</v>
          </cell>
          <cell r="E6033" t="str">
            <v>UN</v>
          </cell>
          <cell r="F6033">
            <v>12.09</v>
          </cell>
        </row>
        <row r="6034">
          <cell r="A6034" t="str">
            <v>SINAPI 89375</v>
          </cell>
          <cell r="D6034" t="str">
            <v>UNIÃO, PVC, SOLDÁVEL, DN 20MM, INSTALADO EM RAMAL OU SUB-RAMAL DE ÁGUA - FORNECIMENTO E INSTALAÇÃO. AF_06/2022</v>
          </cell>
          <cell r="E6034" t="str">
            <v>UN</v>
          </cell>
          <cell r="F6034">
            <v>12.61</v>
          </cell>
        </row>
        <row r="6035">
          <cell r="A6035" t="str">
            <v>SINAPI 89536</v>
          </cell>
          <cell r="D6035" t="str">
            <v>UNIÃO, PVC, SOLDÁVEL, DN 25MM, INSTALADO EM PRUMADA DE ÁGUA - FORNECIMENTO E INSTALAÇÃO. AF_06/2022</v>
          </cell>
          <cell r="E6035" t="str">
            <v>UN</v>
          </cell>
          <cell r="F6035">
            <v>12.18</v>
          </cell>
        </row>
        <row r="6036">
          <cell r="A6036" t="str">
            <v>SINAPI 89428</v>
          </cell>
          <cell r="D6036" t="str">
            <v>UNIÃO, PVC, SOLDÁVEL, DN 25MM, INSTALADO EM RAMAL DE DISTRIBUIÇÃO DE ÁGUA - FORNECIMENTO E INSTALAÇÃO. AF_06/2022</v>
          </cell>
          <cell r="E6036" t="str">
            <v>UN</v>
          </cell>
          <cell r="F6036">
            <v>14.56</v>
          </cell>
        </row>
        <row r="6037">
          <cell r="A6037" t="str">
            <v>SINAPI 89382</v>
          </cell>
          <cell r="D6037" t="str">
            <v>UNIÃO, PVC, SOLDÁVEL, DN 25MM, INSTALADO EM RAMAL OU SUB-RAMAL DE ÁGUA - FORNECIMENTO E INSTALAÇÃO. AF_06/2022</v>
          </cell>
          <cell r="E6037" t="str">
            <v>UN</v>
          </cell>
          <cell r="F6037">
            <v>15.15</v>
          </cell>
        </row>
        <row r="6038">
          <cell r="A6038" t="str">
            <v>SINAPI 89552</v>
          </cell>
          <cell r="D6038" t="str">
            <v>UNIÃO, PVC, SOLDÁVEL, DN 32MM, INSTALADO EM PRUMADA DE ÁGUA - FORNECIMENTO E INSTALAÇÃO. AF_06/2022</v>
          </cell>
          <cell r="E6038" t="str">
            <v>UN</v>
          </cell>
          <cell r="F6038">
            <v>18.940000000000001</v>
          </cell>
        </row>
        <row r="6039">
          <cell r="A6039" t="str">
            <v>SINAPI 89435</v>
          </cell>
          <cell r="D6039" t="str">
            <v>UNIÃO, PVC, SOLDÁVEL, DN 32MM, INSTALADO EM RAMAL DE DISTRIBUIÇÃO DE ÁGUA - FORNECIMENTO E INSTALAÇÃO. AF_06/2022</v>
          </cell>
          <cell r="E6039" t="str">
            <v>UN</v>
          </cell>
          <cell r="F6039">
            <v>21.72</v>
          </cell>
        </row>
        <row r="6040">
          <cell r="A6040" t="str">
            <v>SINAPI 89390</v>
          </cell>
          <cell r="D6040" t="str">
            <v>UNIÃO, PVC, SOLDÁVEL, DN 32MM, INSTALADO EM RAMAL OU SUB-RAMAL DE ÁGUA - FORNECIMENTO E INSTALAÇÃO. AF_06/2022</v>
          </cell>
          <cell r="E6040" t="str">
            <v>UN</v>
          </cell>
          <cell r="F6040">
            <v>22.4</v>
          </cell>
        </row>
        <row r="6041">
          <cell r="A6041" t="str">
            <v>SINAPI 89568</v>
          </cell>
          <cell r="D6041" t="str">
            <v>UNIÃO, PVC, SOLDÁVEL, DN 40MM, INSTALADO EM PRUMADA DE ÁGUA - FORNECIMENTO E INSTALAÇÃO. AF_06/2022</v>
          </cell>
          <cell r="E6041" t="str">
            <v>UN</v>
          </cell>
          <cell r="F6041">
            <v>33.1</v>
          </cell>
        </row>
        <row r="6042">
          <cell r="A6042" t="str">
            <v>SINAPI 103990</v>
          </cell>
          <cell r="D6042" t="str">
            <v>UNIÃO, PVC, SOLDÁVEL, DN 40MM, INSTALADO EM RAMAL DE DISTRIBUIÇÃO DE ÁGUA - FORNECIMENTO E INSTALAÇÃO. AF_06/2022</v>
          </cell>
          <cell r="E6042" t="str">
            <v>UN</v>
          </cell>
          <cell r="F6042">
            <v>36.33</v>
          </cell>
        </row>
        <row r="6043">
          <cell r="A6043" t="str">
            <v>SINAPI 89594</v>
          </cell>
          <cell r="D6043" t="str">
            <v>UNIÃO, PVC, SOLDÁVEL, DN 50MM, INSTALADO EM PRUMADA DE ÁGUA - FORNECIMENTO E INSTALAÇÃO. AF_06/2022</v>
          </cell>
          <cell r="E6043" t="str">
            <v>UN</v>
          </cell>
          <cell r="F6043">
            <v>36.82</v>
          </cell>
        </row>
        <row r="6044">
          <cell r="A6044" t="str">
            <v>SINAPI 103997</v>
          </cell>
          <cell r="D6044" t="str">
            <v>UNIÃO, PVC, SOLDÁVEL, DN 50MM, INSTALADO EM RAMAL DE DISTRIBUIÇÃO DE ÁGUA - FORNECIMENTO E INSTALAÇÃO. AF_06/2022</v>
          </cell>
          <cell r="E6044" t="str">
            <v>UN</v>
          </cell>
          <cell r="F6044">
            <v>40.57</v>
          </cell>
        </row>
        <row r="6045">
          <cell r="A6045" t="str">
            <v>SINAPI 89609</v>
          </cell>
          <cell r="D6045" t="str">
            <v>UNIÃO, PVC, SOLDÁVEL, DN 60MM, INSTALADO EM PRUMADA DE ÁGUA - FORNECIMENTO E INSTALAÇÃO. AF_06/2022</v>
          </cell>
          <cell r="E6045" t="str">
            <v>UN</v>
          </cell>
          <cell r="F6045">
            <v>85.37</v>
          </cell>
        </row>
        <row r="6046">
          <cell r="A6046" t="str">
            <v>SINAPI 89612</v>
          </cell>
          <cell r="D6046" t="str">
            <v>UNIÃO, PVC, SOLDÁVEL, DN 75MM, INSTALADO EM PRUMADA DE ÁGUA - FORNECIMENTO E INSTALAÇÃO. AF_06/2022</v>
          </cell>
          <cell r="E6046" t="str">
            <v>UN</v>
          </cell>
          <cell r="F6046">
            <v>167.23</v>
          </cell>
        </row>
        <row r="6047">
          <cell r="A6047" t="str">
            <v>SINAPI 89615</v>
          </cell>
          <cell r="D6047" t="str">
            <v>UNIÃO, PVC, SOLDÁVEL, DN 85MM, INSTALADO EM PRUMADA DE ÁGUA - FORNECIMENTO E INSTALAÇÃO. AF_06/2022</v>
          </cell>
          <cell r="E6047" t="str">
            <v>UN</v>
          </cell>
          <cell r="F6047">
            <v>197.51</v>
          </cell>
        </row>
        <row r="6048">
          <cell r="A6048" t="str">
            <v>SINAPI 89747</v>
          </cell>
          <cell r="D6048" t="str">
            <v>ADAPTADOR, CPVC, SOLDÁVEL, DN 22MM, INSTALADO EM RAMAL DE DISTRIBUIÇÃO DE ÁGUA FORNECIMENTO E INSTALAÇÃO. AF_06/2022</v>
          </cell>
          <cell r="E6048" t="str">
            <v>UN</v>
          </cell>
          <cell r="F6048">
            <v>31.8</v>
          </cell>
        </row>
        <row r="6049">
          <cell r="A6049" t="str">
            <v>SINAPI 89656</v>
          </cell>
          <cell r="D6049" t="str">
            <v>ADAPTADOR, CPVC, SOLDÁVEL, DN15MM, INSTALADO EM RAMAL OU SUB-RAMAL DE ÁGUA FORNECIMENTO E INSTALAÇÃO. AF_06/2022</v>
          </cell>
          <cell r="E6049" t="str">
            <v>UN</v>
          </cell>
          <cell r="F6049">
            <v>24.11</v>
          </cell>
        </row>
        <row r="6050">
          <cell r="A6050" t="str">
            <v>SINAPI 89663</v>
          </cell>
          <cell r="D6050" t="str">
            <v>ADAPTADOR, CPVC, SOLDÁVEL, DN22MM, INSTALADO EM RAMAL OU SUB-RAMAL DE ÁGUA FORNECIMENTO E INSTALAÇÃO. AF_06/2022</v>
          </cell>
          <cell r="E6050" t="str">
            <v>UN</v>
          </cell>
          <cell r="F6050">
            <v>32.33</v>
          </cell>
        </row>
        <row r="6051">
          <cell r="A6051" t="str">
            <v>SINAPI 89759</v>
          </cell>
          <cell r="D6051" t="str">
            <v>BUCHA DE REDUÇÃO, CPVC, SOLDÁVEL, DN 28MM X 22MM, INSTALADO EM RAMAL DE DISTRIBUIÇÃO DE ÁGUA - FORNECIMENTO E INSTALAÇÃO. AF_06/2022</v>
          </cell>
          <cell r="E6051" t="str">
            <v>UN</v>
          </cell>
          <cell r="F6051">
            <v>12.77</v>
          </cell>
        </row>
        <row r="6052">
          <cell r="A6052" t="str">
            <v>SINAPI 89832</v>
          </cell>
          <cell r="D6052" t="str">
            <v>BUCHA DE REDUÇÃO, CPVC, SOLDÁVEL, DN 42MM X 22MM, INSTALADO EM RAMAL DE DISTRIBUIÇÃO DE ÁGUA - FORNECIMENTO E INSTALAÇÃO. AF_06/2022</v>
          </cell>
          <cell r="E6052" t="str">
            <v>UN</v>
          </cell>
          <cell r="F6052">
            <v>44.5</v>
          </cell>
        </row>
        <row r="6053">
          <cell r="A6053" t="str">
            <v>SINAPI 89666</v>
          </cell>
          <cell r="D6053" t="str">
            <v>BUCHA DE REDUÇÃO, CPVC, SOLDÁVEL, DN22MM X 15MM, INSTALADO EM RAMAL OU SUB-RAMAL DE ÁGUA FORNECIMENTO E INSTALAÇÃO. AF_06/2022</v>
          </cell>
          <cell r="E6053" t="str">
            <v>UN</v>
          </cell>
          <cell r="F6053">
            <v>8.26</v>
          </cell>
        </row>
        <row r="6054">
          <cell r="A6054" t="str">
            <v>SINAPI 89678</v>
          </cell>
          <cell r="D6054" t="str">
            <v>BUCHA DE REDUÇÃO, CPVC, SOLDÁVEL, DN28MM X 22MM, INSTALADO EM RAMAL OU SUB-RAMAL DE ÁGUA FORNECIMENTO E INSTALAÇÃO. AF_06/2022</v>
          </cell>
          <cell r="E6054" t="str">
            <v>UN</v>
          </cell>
          <cell r="F6054">
            <v>13.36</v>
          </cell>
        </row>
        <row r="6055">
          <cell r="A6055" t="str">
            <v>SINAPI 89764</v>
          </cell>
          <cell r="D6055" t="str">
            <v>BUCHA DE REDUÇÃO, CPVC, SOLDÁVEL, DN35MM X 28MM, INSTALADO EM RAMAL DE DISTRIBUIÇÃO DE ÁGUA - FORNECIMENTO E INSTALAÇÃO. AF_06/2022</v>
          </cell>
          <cell r="E6055" t="str">
            <v>UN</v>
          </cell>
          <cell r="F6055">
            <v>39.979999999999997</v>
          </cell>
        </row>
        <row r="6056">
          <cell r="A6056" t="str">
            <v>SINAPI 89689</v>
          </cell>
          <cell r="D6056" t="str">
            <v>BUCHA DE REDUÇÃO, CPVC, SOLDÁVEL, DN35MM X 28MM, INSTALADO EM RAMAL OU SUB-RAMAL DE ÁGUA FORNECIMENTO E INSTALAÇÃO. AF_06/2022</v>
          </cell>
          <cell r="E6056" t="str">
            <v>UN</v>
          </cell>
          <cell r="F6056">
            <v>40.65</v>
          </cell>
        </row>
        <row r="6057">
          <cell r="A6057" t="str">
            <v>SINAPI 89655</v>
          </cell>
          <cell r="D6057" t="str">
            <v>CONECTOR, CPVC, SOLDÁVEL, DN 15MM X 1/2, INSTALADO EM RAMAL OU SUB-RAMAL DE ÁGUA FORNECIMENTO E INSTALAÇÃO. AF_06/2022</v>
          </cell>
          <cell r="E6057" t="str">
            <v>UN</v>
          </cell>
          <cell r="F6057">
            <v>25.85</v>
          </cell>
        </row>
        <row r="6058">
          <cell r="A6058" t="str">
            <v>SINAPI 89662</v>
          </cell>
          <cell r="D6058" t="str">
            <v>CONECTOR, CPVC, SOLDÁVEL, DN 22MM X 1/2, INSTALADO EM RAMAL OU SUB-RAMAL DE ÁGUA FORNECIMENTO E INSTALAÇÃO. AF_06/2022</v>
          </cell>
          <cell r="E6058" t="str">
            <v>UN</v>
          </cell>
          <cell r="F6058">
            <v>33.44</v>
          </cell>
        </row>
        <row r="6059">
          <cell r="A6059" t="str">
            <v>SINAPI 89758</v>
          </cell>
          <cell r="D6059" t="str">
            <v>CONECTOR, CPVC, SOLDÁVEL, DN 28MM X 1, INSTALADO EM RAMAL DE DISTRIBUIÇÃO DE ÁGUA FORNECIMENTO E INSTALAÇÃO. AF_06/2022</v>
          </cell>
          <cell r="E6059" t="str">
            <v>UN</v>
          </cell>
          <cell r="F6059">
            <v>39.64</v>
          </cell>
        </row>
        <row r="6060">
          <cell r="A6060" t="str">
            <v>SINAPI 89676</v>
          </cell>
          <cell r="D6060" t="str">
            <v>CONECTOR, CPVC, SOLDÁVEL, DN 28MM X 1, INSTALADO EM RAMAL OU SUB-RAMAL DE ÁGUA FORNECIMENTO E INSTALAÇÃO. AF_06/2022</v>
          </cell>
          <cell r="E6060" t="str">
            <v>UN</v>
          </cell>
          <cell r="F6060">
            <v>39.72</v>
          </cell>
        </row>
        <row r="6061">
          <cell r="A6061" t="str">
            <v>SINAPI 89818</v>
          </cell>
          <cell r="D6061" t="str">
            <v>CONECTOR, CPVC, SOLDÁVEL, DN 35MM X 1 1/4, INSTALADO EM PRUMADA DE ÁGUA FORNECIMENTO E INSTALAÇÃO. AF_06/2022</v>
          </cell>
          <cell r="E6061" t="str">
            <v>UN</v>
          </cell>
          <cell r="F6061">
            <v>57.11</v>
          </cell>
        </row>
        <row r="6062">
          <cell r="A6062" t="str">
            <v>SINAPI 89763</v>
          </cell>
          <cell r="D6062" t="str">
            <v>CONECTOR, CPVC, SOLDÁVEL, DN 35MM X 1 1/4, INSTALADO EM RAMAL DE DISTRIBUIÇÃO DE ÁGUA - FORNECIMENTO E INSTALAÇÃO. AF_06/2022</v>
          </cell>
          <cell r="E6062" t="str">
            <v>UN</v>
          </cell>
          <cell r="F6062">
            <v>59.89</v>
          </cell>
        </row>
        <row r="6063">
          <cell r="A6063" t="str">
            <v>SINAPI 89686</v>
          </cell>
          <cell r="D6063" t="str">
            <v>CONECTOR, CPVC, SOLDÁVEL, DN 35MM X 1 1/4, INSTALADO EM RAMAL OU SUB-RAMAL DE ÁGUA FORNECIMENTO E INSTALAÇÃO. AF_06/2022</v>
          </cell>
          <cell r="E6063" t="str">
            <v>UN</v>
          </cell>
          <cell r="F6063">
            <v>60.6</v>
          </cell>
        </row>
        <row r="6064">
          <cell r="A6064" t="str">
            <v>SINAPI 104029</v>
          </cell>
          <cell r="D6064" t="str">
            <v>CONECTOR, CPVC, SOLDÁVEL, DN 42MM X 1.1/2", INSTALADO EM RAMAL DE DISTRIBUIÇÃO DE ÁGUA - FORNECIMENTO E INSTALAÇÃO. AF_06/2022</v>
          </cell>
          <cell r="E6064" t="str">
            <v>UN</v>
          </cell>
          <cell r="F6064">
            <v>72.010000000000005</v>
          </cell>
        </row>
        <row r="6065">
          <cell r="A6065" t="str">
            <v>SINAPI 89831</v>
          </cell>
          <cell r="D6065" t="str">
            <v>CONECTOR, CPVC, SOLDÁVEL, DN 42MM X 1.1/2, INSTALADO EM PRUMADA DE ÁGUA FORNECIMENTO E INSTALAÇÃO. AF_06/2022</v>
          </cell>
          <cell r="E6065" t="str">
            <v>UN</v>
          </cell>
          <cell r="F6065">
            <v>68.97</v>
          </cell>
        </row>
        <row r="6066">
          <cell r="A6066" t="str">
            <v>SINAPI 89668</v>
          </cell>
          <cell r="D6066" t="str">
            <v>CONECTOR, CPVC, SOLDÁVEL, DN22MM X 3/4", INSTALADO EM RAMAL OU SUB-RAMAL DE ÁGUA - FORNECIMENTO E INSTALAÇÃO. AF_06/2022</v>
          </cell>
          <cell r="E6066" t="str">
            <v>UN</v>
          </cell>
          <cell r="F6066">
            <v>31.57</v>
          </cell>
        </row>
        <row r="6067">
          <cell r="A6067" t="str">
            <v>SINAPI 89639</v>
          </cell>
          <cell r="D6067" t="str">
            <v>CURVA 90 GRAUS, CPVC, SOLDÁVEL, DN 15MM, INSTALADO EM RAMAL OU SUB-RAMAL DE ÁGUA - FORNECIMENTO E INSTALAÇÃO. AF_06/2022</v>
          </cell>
          <cell r="E6067" t="str">
            <v>UN</v>
          </cell>
          <cell r="F6067">
            <v>13.35</v>
          </cell>
        </row>
        <row r="6068">
          <cell r="A6068" t="str">
            <v>SINAPI 89721</v>
          </cell>
          <cell r="D6068" t="str">
            <v>CURVA 90 GRAUS, CPVC, SOLDÁVEL, DN 22MM, INSTALADO EM RAMAL DE DISTRIBUIÇÃO DE ÁGUA - FORNECIMENTO E INSTALAÇÃO. AF_06/2022</v>
          </cell>
          <cell r="E6068" t="str">
            <v>UN</v>
          </cell>
          <cell r="F6068">
            <v>17.420000000000002</v>
          </cell>
        </row>
        <row r="6069">
          <cell r="A6069" t="str">
            <v>SINAPI 89643</v>
          </cell>
          <cell r="D6069" t="str">
            <v>CURVA 90 GRAUS, CPVC, SOLDÁVEL, DN 22MM, INSTALADO EM RAMAL OU SUB-RAMAL DE ÁGUA - FORNECIMENTO E INSTALAÇÃO. AF_06/2022</v>
          </cell>
          <cell r="E6069" t="str">
            <v>UN</v>
          </cell>
          <cell r="F6069">
            <v>18.21</v>
          </cell>
        </row>
        <row r="6070">
          <cell r="A6070" t="str">
            <v>SINAPI 89727</v>
          </cell>
          <cell r="D6070" t="str">
            <v>CURVA 90 GRAUS, CPVC, SOLDÁVEL, DN 28MM, INSTALADO EM RAMAL DE DISTRIBUIÇÃO DE ÁGUA FORNECIMENTO E INSTALAÇÃO. AF_06/2022</v>
          </cell>
          <cell r="E6070" t="str">
            <v>UN</v>
          </cell>
          <cell r="F6070">
            <v>26.38</v>
          </cell>
        </row>
        <row r="6071">
          <cell r="A6071" t="str">
            <v>SINAPI 89648</v>
          </cell>
          <cell r="D6071" t="str">
            <v>CURVA 90 GRAUS, CPVC, SOLDÁVEL, DN 28MM, INSTALADO EM RAMAL OU SUB-RAMAL DE ÁGUA FORNECIMENTO E INSTALAÇÃO. AF_06/2022</v>
          </cell>
          <cell r="E6071" t="str">
            <v>UN</v>
          </cell>
          <cell r="F6071">
            <v>27.31</v>
          </cell>
        </row>
        <row r="6072">
          <cell r="A6072" t="str">
            <v>SINAPI 89749</v>
          </cell>
          <cell r="D6072" t="str">
            <v>CURVA DE TRANSPOSIÇÃO, CPVC, SOLDÁVEL, DN 22MM, INSTALADO EM RAMAL DE DISTRIBUIÇÃO DE ÁGUA FORNECIMENTO E INSTALAÇÃO. AF_06/2022</v>
          </cell>
          <cell r="E6072" t="str">
            <v>UN</v>
          </cell>
          <cell r="F6072">
            <v>18.16</v>
          </cell>
        </row>
        <row r="6073">
          <cell r="A6073" t="str">
            <v>SINAPI 89657</v>
          </cell>
          <cell r="D6073" t="str">
            <v>CURVA DE TRANSPOSIÇÃO, CPVC, SOLDÁVEL, DN15MM, INSTALADO EM RAMAL OU SUB-RAMAL DE ÁGUA FORNECIMENTO E INSTALAÇÃO. AF_06/2022</v>
          </cell>
          <cell r="E6073" t="str">
            <v>UN</v>
          </cell>
          <cell r="F6073">
            <v>15.08</v>
          </cell>
        </row>
        <row r="6074">
          <cell r="A6074" t="str">
            <v>SINAPI 89664</v>
          </cell>
          <cell r="D6074" t="str">
            <v>CURVA DE TRANSPOSIÇÃO, CPVC, SOLDÁVEL, DN22MM, INSTALADO EM RAMAL OU SUB-RAMAL DE ÁGUA FORNECIMENTO E INSTALAÇÃO. AF_06/2022</v>
          </cell>
          <cell r="E6074" t="str">
            <v>UN</v>
          </cell>
          <cell r="F6074">
            <v>18.690000000000001</v>
          </cell>
        </row>
        <row r="6075">
          <cell r="A6075" t="str">
            <v>SINAPI 89638</v>
          </cell>
          <cell r="D6075" t="str">
            <v>JOELHO 45 GRAUS, CPVC, SOLDÁVEL, DN 15MM, INSTALADO EM RAMAL OU SUB-RAMAL DE ÁGUA - FORNECIMENTO E INSTALAÇÃO. AF_06/2022</v>
          </cell>
          <cell r="E6075" t="str">
            <v>UN</v>
          </cell>
          <cell r="F6075">
            <v>12.67</v>
          </cell>
        </row>
        <row r="6076">
          <cell r="A6076" t="str">
            <v>SINAPI 89720</v>
          </cell>
          <cell r="D6076" t="str">
            <v>JOELHO 45 GRAUS, CPVC, SOLDÁVEL, DN 22MM, INSTALADO EM RAMAL DE DISTRIBUIÇÃO DE ÁGUA FORNECIMENTO E INSTALAÇÃO. AF_06/2022</v>
          </cell>
          <cell r="E6076" t="str">
            <v>UN</v>
          </cell>
          <cell r="F6076">
            <v>16.07</v>
          </cell>
        </row>
        <row r="6077">
          <cell r="A6077" t="str">
            <v>SINAPI 89642</v>
          </cell>
          <cell r="D6077" t="str">
            <v>JOELHO 45 GRAUS, CPVC, SOLDÁVEL, DN 22MM, INSTALADO EM RAMAL OU SUB-RAMAL DE ÁGUA - FORNECIMENTO E INSTALAÇÃO. AF_06/2022</v>
          </cell>
          <cell r="E6077" t="str">
            <v>UN</v>
          </cell>
          <cell r="F6077">
            <v>16.86</v>
          </cell>
        </row>
        <row r="6078">
          <cell r="A6078" t="str">
            <v>SINAPI 89725</v>
          </cell>
          <cell r="D6078" t="str">
            <v>JOELHO 45 GRAUS, CPVC, SOLDÁVEL, DN 28MM, INSTALADO EM RAMAL DE DISTRIBUIÇÃO DE ÁGUA FORNECIMENTO E INSTALAÇÃO. AF_06/2022</v>
          </cell>
          <cell r="E6078" t="str">
            <v>UN</v>
          </cell>
          <cell r="F6078">
            <v>21.08</v>
          </cell>
        </row>
        <row r="6079">
          <cell r="A6079" t="str">
            <v>SINAPI 89647</v>
          </cell>
          <cell r="D6079" t="str">
            <v>JOELHO 45 GRAUS, CPVC, SOLDÁVEL, DN 28MM, INSTALADO EM RAMAL OU SUB-RAMAL DE ÁGUA FORNECIMENTO E INSTALAÇÃO. AF_06/2022</v>
          </cell>
          <cell r="E6079" t="str">
            <v>UN</v>
          </cell>
          <cell r="F6079">
            <v>22.01</v>
          </cell>
        </row>
        <row r="6080">
          <cell r="A6080" t="str">
            <v>SINAPI 89780</v>
          </cell>
          <cell r="D6080" t="str">
            <v>JOELHO 45 GRAUS, CPVC, SOLDÁVEL, DN 35MM, INSTALADO EM PRUMADA DE ÁGUA - FORNECIMENTO E INSTALAÇÃO. AF_06/2022</v>
          </cell>
          <cell r="E6080" t="str">
            <v>UN</v>
          </cell>
          <cell r="F6080">
            <v>26.07</v>
          </cell>
        </row>
        <row r="6081">
          <cell r="A6081" t="str">
            <v>SINAPI 89734</v>
          </cell>
          <cell r="D6081" t="str">
            <v>JOELHO 45 GRAUS, CPVC, SOLDÁVEL, DN 35MM, INSTALADO EM RAMAL DE DISTRIBUIÇÃO DE ÁGUA FORNECIMENTO E INSTALAÇÃO. AF_06/2022</v>
          </cell>
          <cell r="E6081" t="str">
            <v>UN</v>
          </cell>
          <cell r="F6081">
            <v>30.38</v>
          </cell>
        </row>
        <row r="6082">
          <cell r="A6082" t="str">
            <v>SINAPI 89650</v>
          </cell>
          <cell r="D6082" t="str">
            <v>JOELHO 45 GRAUS, CPVC, SOLDÁVEL, DN 35MM, INSTALADO EM RAMAL OU SUB-RAMAL DE ÁGUA FORNECIMENTO E INSTALAÇÃO. AF_06/2022</v>
          </cell>
          <cell r="E6082" t="str">
            <v>UN</v>
          </cell>
          <cell r="F6082">
            <v>31.48</v>
          </cell>
        </row>
        <row r="6083">
          <cell r="A6083" t="str">
            <v>SINAPI 89787</v>
          </cell>
          <cell r="D6083" t="str">
            <v>JOELHO 45 GRAUS, CPVC, SOLDÁVEL, DN 42MM, INSTALADO EM PRUMADA DE ÁGUA FORNECIMENTO E INSTALAÇÃO. AF_06/2022</v>
          </cell>
          <cell r="E6083" t="str">
            <v>UN</v>
          </cell>
          <cell r="F6083">
            <v>38.85</v>
          </cell>
        </row>
        <row r="6084">
          <cell r="A6084" t="str">
            <v>SINAPI 104024</v>
          </cell>
          <cell r="D6084" t="str">
            <v>JOELHO 45 GRAUS, CPVC, SOLDÁVEL, DN 42MM, INSTALADO EM RAMAL DE DISTRIBUIÇÃO DE ÁGUA - FORNECIMENTO E INSTALAÇÃO. AF_06/2022</v>
          </cell>
          <cell r="E6084" t="str">
            <v>UN</v>
          </cell>
          <cell r="F6084">
            <v>43.69</v>
          </cell>
        </row>
        <row r="6085">
          <cell r="A6085" t="str">
            <v>SINAPI 89789</v>
          </cell>
          <cell r="D6085" t="str">
            <v>JOELHO 45 GRAUS, CPVC, SOLDÁVEL, DN 54MM, INSTALADO EM PRUMADA DE ÁGUA FORNECIMENTO E INSTALAÇÃO. AF_06/2022</v>
          </cell>
          <cell r="E6085" t="str">
            <v>UN</v>
          </cell>
          <cell r="F6085">
            <v>71.989999999999995</v>
          </cell>
        </row>
        <row r="6086">
          <cell r="A6086" t="str">
            <v>SINAPI 89791</v>
          </cell>
          <cell r="D6086" t="str">
            <v>JOELHO 45 GRAUS, CPVC, SOLDÁVEL, DN 73MM, INSTALADO EM PRUMADA DE ÁGUA FORNECIMENTO E INSTALAÇÃO. AF_06/2022</v>
          </cell>
          <cell r="E6086" t="str">
            <v>UN</v>
          </cell>
          <cell r="F6086">
            <v>162.93</v>
          </cell>
        </row>
        <row r="6087">
          <cell r="A6087" t="str">
            <v>SINAPI 89793</v>
          </cell>
          <cell r="D6087" t="str">
            <v>JOELHO 45 GRAUS, CPVC, SOLDÁVEL, DN 89MM, INSTALADO EM PRUMADA DE ÁGUA FORNECIMENTO E INSTALAÇÃO. AF_06/2022</v>
          </cell>
          <cell r="E6087" t="str">
            <v>UN</v>
          </cell>
          <cell r="F6087">
            <v>235.4</v>
          </cell>
        </row>
        <row r="6088">
          <cell r="A6088" t="str">
            <v>SINAPI 89637</v>
          </cell>
          <cell r="D6088" t="str">
            <v>JOELHO 90 GRAUS, CPVC, SOLDÁVEL, DN 15MM, INSTALADO EM RAMAL OU SUB-RAMAL DE ÁGUA - FORNECIMENTO E INSTALAÇÃO. AF_06/2022</v>
          </cell>
          <cell r="E6088" t="str">
            <v>UN</v>
          </cell>
          <cell r="F6088">
            <v>11.7</v>
          </cell>
        </row>
        <row r="6089">
          <cell r="A6089" t="str">
            <v>SINAPI 89719</v>
          </cell>
          <cell r="D6089" t="str">
            <v>JOELHO 90 GRAUS, CPVC, SOLDÁVEL, DN 22MM, INSTALADO EM RAMAL DE DISTRIBUIÇÃO DE ÁGUA FORNECIMENTO E INSTALAÇÃO. AF_06/2022</v>
          </cell>
          <cell r="E6089" t="str">
            <v>UN</v>
          </cell>
          <cell r="F6089">
            <v>14.37</v>
          </cell>
        </row>
        <row r="6090">
          <cell r="A6090" t="str">
            <v>SINAPI 89641</v>
          </cell>
          <cell r="D6090" t="str">
            <v>JOELHO 90 GRAUS, CPVC, SOLDÁVEL, DN 22MM, INSTALADO EM RAMAL OU SUB-RAMAL DE ÁGUA - FORNECIMENTO E INSTALAÇÃO. AF_06/2022</v>
          </cell>
          <cell r="E6090" t="str">
            <v>UN</v>
          </cell>
          <cell r="F6090">
            <v>15.16</v>
          </cell>
        </row>
        <row r="6091">
          <cell r="A6091" t="str">
            <v>SINAPI 89723</v>
          </cell>
          <cell r="D6091" t="str">
            <v>JOELHO 90 GRAUS, CPVC, SOLDÁVEL, DN 28MM, INSTALADO EM RAMAL DE DISTRIBUIÇÃO DE ÁGUA FORNECIMENTO E INSTALAÇÃO. AF_06/2022</v>
          </cell>
          <cell r="E6091" t="str">
            <v>UN</v>
          </cell>
          <cell r="F6091">
            <v>21.78</v>
          </cell>
        </row>
        <row r="6092">
          <cell r="A6092" t="str">
            <v>SINAPI 89646</v>
          </cell>
          <cell r="D6092" t="str">
            <v>JOELHO 90 GRAUS, CPVC, SOLDÁVEL, DN 28MM, INSTALADO EM RAMAL OU SUB-RAMAL DE ÁGUA - FORNECIMENTO E INSTALAÇÃO. AF_06/2022</v>
          </cell>
          <cell r="E6092" t="str">
            <v>UN</v>
          </cell>
          <cell r="F6092">
            <v>22.71</v>
          </cell>
        </row>
        <row r="6093">
          <cell r="A6093" t="str">
            <v>SINAPI 89777</v>
          </cell>
          <cell r="D6093" t="str">
            <v>JOELHO 90 GRAUS, CPVC, SOLDÁVEL, DN 35MM, INSTALADO EM PRUMADA DE ÁGUA FORNECIMENTO E INSTALAÇÃO. AF_06/2022</v>
          </cell>
          <cell r="E6093" t="str">
            <v>UN</v>
          </cell>
          <cell r="F6093">
            <v>27.81</v>
          </cell>
        </row>
        <row r="6094">
          <cell r="A6094" t="str">
            <v>SINAPI 89729</v>
          </cell>
          <cell r="D6094" t="str">
            <v>JOELHO 90 GRAUS, CPVC, SOLDÁVEL, DN 35MM, INSTALADO EM RAMAL DE DISTRIBUIÇÃO DE ÁGUA FORNECIMENTO E INSTALAÇÃO. AF_06/2022</v>
          </cell>
          <cell r="E6094" t="str">
            <v>UN</v>
          </cell>
          <cell r="F6094">
            <v>32.119999999999997</v>
          </cell>
        </row>
        <row r="6095">
          <cell r="A6095" t="str">
            <v>SINAPI 89649</v>
          </cell>
          <cell r="D6095" t="str">
            <v>JOELHO 90 GRAUS, CPVC, SOLDÁVEL, DN 35MM, INSTALADO EM RAMAL OU SUB-RAMAL DE ÁGUA FORNECIMENTO E INSTALAÇÃO. AF_06/2022</v>
          </cell>
          <cell r="E6095" t="str">
            <v>UN</v>
          </cell>
          <cell r="F6095">
            <v>33.22</v>
          </cell>
        </row>
        <row r="6096">
          <cell r="A6096" t="str">
            <v>SINAPI 89781</v>
          </cell>
          <cell r="D6096" t="str">
            <v>JOELHO 90 GRAUS, CPVC, SOLDÁVEL, DN 42MM, INSTALADO EM PRUMADA DE ÁGUA FORNECIMENTO E INSTALAÇÃO. AF_06/2022</v>
          </cell>
          <cell r="E6096" t="str">
            <v>UN</v>
          </cell>
          <cell r="F6096">
            <v>39.28</v>
          </cell>
        </row>
        <row r="6097">
          <cell r="A6097" t="str">
            <v>SINAPI 104023</v>
          </cell>
          <cell r="D6097" t="str">
            <v>JOELHO 90 GRAUS, CPVC, SOLDÁVEL, DN 42MM, INSTALADO EM RAMAL DE DISTRIBUIÇÃO DE ÁGUA - FORNECIMENTO E INSTALAÇÃO. AF_06/2022</v>
          </cell>
          <cell r="E6097" t="str">
            <v>UN</v>
          </cell>
          <cell r="F6097">
            <v>44.12</v>
          </cell>
        </row>
        <row r="6098">
          <cell r="A6098" t="str">
            <v>SINAPI 89788</v>
          </cell>
          <cell r="D6098" t="str">
            <v>JOELHO 90 GRAUS, CPVC, SOLDÁVEL, DN 54MM, INSTALADO EM PRUMADA DE ÁGUA FORNECIMENTO E INSTALAÇÃO. AF_06/2022</v>
          </cell>
          <cell r="E6098" t="str">
            <v>UN</v>
          </cell>
          <cell r="F6098">
            <v>84.68</v>
          </cell>
        </row>
        <row r="6099">
          <cell r="A6099" t="str">
            <v>SINAPI 89790</v>
          </cell>
          <cell r="D6099" t="str">
            <v>JOELHO 90 GRAUS, CPVC, SOLDÁVEL, DN 73MM, INSTALADO EM PRUMADA DE ÁGUA FORNECIMENTO E INSTALAÇÃO. AF_06/2022</v>
          </cell>
          <cell r="E6099" t="str">
            <v>UN</v>
          </cell>
          <cell r="F6099">
            <v>168.67</v>
          </cell>
        </row>
        <row r="6100">
          <cell r="A6100" t="str">
            <v>SINAPI 89792</v>
          </cell>
          <cell r="D6100" t="str">
            <v>JOELHO 90 GRAUS, CPVC, SOLDÁVEL, DN 89MM, INSTALADO EM PRUMADA DE ÁGUA FORNECIMENTO E INSTALAÇÃO. AF_06/2022</v>
          </cell>
          <cell r="E6100" t="str">
            <v>UN</v>
          </cell>
          <cell r="F6100">
            <v>199.67</v>
          </cell>
        </row>
        <row r="6101">
          <cell r="A6101" t="str">
            <v>SINAPI 89640</v>
          </cell>
          <cell r="D6101" t="str">
            <v>JOELHO DE TRANSIÇÃO, 90 GRAUS, CPVC, SOLDÁVEL, DN 15MM X 1/2", INSTALADO EM RAMAL OU SUB-RAMAL DE ÁGUA - FORNECIMENTO E INSTALAÇÃO. AF_06/2022</v>
          </cell>
          <cell r="E6101" t="str">
            <v>UN</v>
          </cell>
          <cell r="F6101">
            <v>20.7</v>
          </cell>
        </row>
        <row r="6102">
          <cell r="A6102" t="str">
            <v>SINAPI 89644</v>
          </cell>
          <cell r="D6102" t="str">
            <v>JOELHO DE TRANSIÇÃO, 90 GRAUS, CPVC, SOLDÁVEL, DN 22MM X 1/2", INSTALADO EM RAMAL OU SUB-RAMAL DE ÁGUA - FORNECIMENTO E INSTALAÇÃO. AF_06/2022</v>
          </cell>
          <cell r="E6102" t="str">
            <v>UN</v>
          </cell>
          <cell r="F6102">
            <v>25.25</v>
          </cell>
        </row>
        <row r="6103">
          <cell r="A6103" t="str">
            <v>SINAPI 89645</v>
          </cell>
          <cell r="D6103" t="str">
            <v>JOELHO DE TRANSIÇÃO, 90 GRAUS, CPVC, SOLDÁVEL, DN 22MM X 3/4", INSTALADO EM RAMAL OU SUB-RAMAL DE ÁGUA - FORNECIMENTO E INSTALAÇÃO. AF_06/2022</v>
          </cell>
          <cell r="E6103" t="str">
            <v>UN</v>
          </cell>
          <cell r="F6103">
            <v>35.14</v>
          </cell>
        </row>
        <row r="6104">
          <cell r="A6104" t="str">
            <v>SINAPI 89652</v>
          </cell>
          <cell r="D6104" t="str">
            <v>LUVA DE CORRER, CPVC, SOLDÁVEL, DN 15MM, INSTALADO EM RAMAL OU SUB-RAMAL DE ÁGUA FORNECIMENTO E INSTALAÇÃO. AF_06/2022</v>
          </cell>
          <cell r="E6104" t="str">
            <v>UN</v>
          </cell>
          <cell r="F6104">
            <v>13.35</v>
          </cell>
        </row>
        <row r="6105">
          <cell r="A6105" t="str">
            <v>SINAPI 89738</v>
          </cell>
          <cell r="D6105" t="str">
            <v>LUVA DE CORRER, CPVC, SOLDÁVEL, DN 22MM, INSTALADO EM RAMAL DE DISTRIBUIÇÃO DE ÁGUA FORNECIMENTO E INSTALAÇÃO. AF_12/2014</v>
          </cell>
          <cell r="E6105" t="str">
            <v>UN</v>
          </cell>
          <cell r="F6105">
            <v>18.23</v>
          </cell>
        </row>
        <row r="6106">
          <cell r="A6106" t="str">
            <v>SINAPI 89659</v>
          </cell>
          <cell r="D6106" t="str">
            <v>LUVA DE CORRER, CPVC, SOLDÁVEL, DN 22MM, INSTALADO EM RAMAL OU SUB-RAMAL DE ÁGUA FORNECIMENTO E INSTALAÇÃO. AF_06/2022</v>
          </cell>
          <cell r="E6106" t="str">
            <v>UN</v>
          </cell>
          <cell r="F6106">
            <v>18.760000000000002</v>
          </cell>
        </row>
        <row r="6107">
          <cell r="A6107" t="str">
            <v>SINAPI 89756</v>
          </cell>
          <cell r="D6107" t="str">
            <v>LUVA DE CORRER, CPVC, SOLDÁVEL, DN 28MM, INSTALADO EM RAMAL DE DISTRIBUIÇÃO DE ÁGUA FORNECIMENTO E INSTALAÇÃO. AF_06/2022</v>
          </cell>
          <cell r="E6107" t="str">
            <v>UN</v>
          </cell>
          <cell r="F6107">
            <v>25.18</v>
          </cell>
        </row>
        <row r="6108">
          <cell r="A6108" t="str">
            <v>SINAPI 89672</v>
          </cell>
          <cell r="D6108" t="str">
            <v>LUVA DE CORRER, CPVC, SOLDÁVEL, DN 28MM, INSTALADO EM RAMAL OU SUB-RAMAL DE ÁGUA FORNECIMENTO E INSTALAÇÃO. AF_06/2022</v>
          </cell>
          <cell r="E6108" t="str">
            <v>UN</v>
          </cell>
          <cell r="F6108">
            <v>25.8</v>
          </cell>
        </row>
        <row r="6109">
          <cell r="A6109" t="str">
            <v>SINAPI 89815</v>
          </cell>
          <cell r="D6109" t="str">
            <v>LUVA DE CORRER, CPVC, SOLDÁVEL, DN 35MM, INSTALADO EM PRUMADA DE ÁGUA FORNECIMENTO E INSTALAÇÃO. AF_06/2022</v>
          </cell>
          <cell r="E6109" t="str">
            <v>UN</v>
          </cell>
          <cell r="F6109">
            <v>30.69</v>
          </cell>
        </row>
        <row r="6110">
          <cell r="A6110" t="str">
            <v>SINAPI 89761</v>
          </cell>
          <cell r="D6110" t="str">
            <v>LUVA DE CORRER, CPVC, SOLDÁVEL, DN 35MM, INSTALADO EM RAMAL DE DISTRIBUIÇÃO DE ÁGUA - FORNECIMENTO E INSTALAÇÃO. AF_06/2022</v>
          </cell>
          <cell r="E6110" t="str">
            <v>UN</v>
          </cell>
          <cell r="F6110">
            <v>33.54</v>
          </cell>
        </row>
        <row r="6111">
          <cell r="A6111" t="str">
            <v>SINAPI 89682</v>
          </cell>
          <cell r="D6111" t="str">
            <v>LUVA DE CORRER, CPVC, SOLDÁVEL, DN 35MM, INSTALADO EM RAMAL OU SUB-RAMAL DE ÁGUA FORNECIMENTO E INSTALAÇÃO. AF_06/2022</v>
          </cell>
          <cell r="E6111" t="str">
            <v>UN</v>
          </cell>
          <cell r="F6111">
            <v>34.28</v>
          </cell>
        </row>
        <row r="6112">
          <cell r="A6112" t="str">
            <v>SINAPI 89824</v>
          </cell>
          <cell r="D6112" t="str">
            <v>LUVA DE CORRER, CPVC, SOLDÁVEL, DN 42MM, INSTALADO EM PRUMADA DE ÁGUA FORNECIMENTO E INSTALAÇÃO. AF_06/2022</v>
          </cell>
          <cell r="E6112" t="str">
            <v>UN</v>
          </cell>
          <cell r="F6112">
            <v>41.65</v>
          </cell>
        </row>
        <row r="6113">
          <cell r="A6113" t="str">
            <v>SINAPI 104026</v>
          </cell>
          <cell r="D6113" t="str">
            <v>LUVA DE CORRER, CPVC, SOLDÁVEL, DN 42MM, INSTALADO EM RAMAL DE DISTRIBUIÇÃO DE ÁGUA - FORNECIMENTO E INSTALAÇÃO. AF_06/2022</v>
          </cell>
          <cell r="E6113" t="str">
            <v>UN</v>
          </cell>
          <cell r="F6113">
            <v>44.87</v>
          </cell>
        </row>
        <row r="6114">
          <cell r="A6114" t="str">
            <v>SINAPI 89740</v>
          </cell>
          <cell r="D6114" t="str">
            <v>LUVA DE TRANSIÇÃO, CPVC, SOLDÁVEL, DN 22MM X 25MM, INSTALADO EM RAMAL DE DISTRIBUIÇÃO DE ÁGUA FORNECIMENTO E INSTALAÇÃO. AF_06/2022</v>
          </cell>
          <cell r="E6114" t="str">
            <v>UN</v>
          </cell>
          <cell r="F6114">
            <v>10.25</v>
          </cell>
        </row>
        <row r="6115">
          <cell r="A6115" t="str">
            <v>SINAPI 89836</v>
          </cell>
          <cell r="D6115" t="str">
            <v>LUVA DE TRANSIÇÃO, CPVC, SOLDÁVEL, DN 54MM X 2, INSTALADO EM PRUMADA DE ÁGUA FORNECIMENTO E INSTALAÇÃO. AF_06/2022</v>
          </cell>
          <cell r="E6115" t="str">
            <v>UN</v>
          </cell>
          <cell r="F6115">
            <v>212.08</v>
          </cell>
        </row>
        <row r="6116">
          <cell r="A6116" t="str">
            <v>SINAPI 89653</v>
          </cell>
          <cell r="D6116" t="str">
            <v>LUVA DE TRANSIÇÃO, CPVC, SOLDÁVEL, DN15MM X 1/2", INSTALADO EM RAMAL OU SUB-RAMAL DE ÁGUA - FORNECIMENTO E INSTALAÇÃO. AF_06/2022</v>
          </cell>
          <cell r="E6116" t="str">
            <v>UN</v>
          </cell>
          <cell r="F6116">
            <v>18.82</v>
          </cell>
        </row>
        <row r="6117">
          <cell r="A6117" t="str">
            <v>SINAPI 89660</v>
          </cell>
          <cell r="D6117" t="str">
            <v>LUVA DE TRANSIÇÃO, CPVC, SOLDÁVEL, DN22MM X 25MM, INSTALADO EM RAMAL OU SUB-RAMAL DE ÁGUA - FORNECIMENTO E INSTALAÇÃO. AF_06/2022</v>
          </cell>
          <cell r="E6117" t="str">
            <v>UN</v>
          </cell>
          <cell r="F6117">
            <v>10.79</v>
          </cell>
        </row>
        <row r="6118">
          <cell r="A6118" t="str">
            <v>SINAPI 104028</v>
          </cell>
          <cell r="D6118" t="str">
            <v>LUVA DE TRANSIÇÃO, CPVC, SOLDÁVEL, DN42MM X 1.1/2", INSTALADO EM RAMAL DE DISTRIBUIÇÃO DE ÁGUA - FORNECIMENTO E INSTALAÇÃO. AF_06/2022</v>
          </cell>
          <cell r="E6118" t="str">
            <v>UN</v>
          </cell>
          <cell r="F6118">
            <v>137.97999999999999</v>
          </cell>
        </row>
        <row r="6119">
          <cell r="A6119" t="str">
            <v>SINAPI 89826</v>
          </cell>
          <cell r="D6119" t="str">
            <v>LUVA DE TRANSIÇÃO, CPVC, SOLDÁVEL, DN42MM X 1.1/2, INSTALADO EM PRUMADA DE ÁGUA FORNECIMENTO E INSTALAÇÃO. AF_06/2022</v>
          </cell>
          <cell r="E6119" t="str">
            <v>UN</v>
          </cell>
          <cell r="F6119">
            <v>134.94</v>
          </cell>
        </row>
        <row r="6120">
          <cell r="A6120" t="str">
            <v>SINAPI 89651</v>
          </cell>
          <cell r="D6120" t="str">
            <v>LUVA, CPVC, SOLDÁVEL, DN 15MM, INSTALADO EM RAMAL OU SUB-RAMAL DE ÁGUA - FORNECIMENTO E INSTALAÇÃO. AF_06/2022</v>
          </cell>
          <cell r="E6120" t="str">
            <v>UN</v>
          </cell>
          <cell r="F6120">
            <v>7.95</v>
          </cell>
        </row>
        <row r="6121">
          <cell r="A6121" t="str">
            <v>SINAPI 89736</v>
          </cell>
          <cell r="D6121" t="str">
            <v>LUVA, CPVC, SOLDÁVEL, DN 22MM, INSTALADO EM RAMAL DE DISTRIBUIÇÃO DE ÁGUA FORNECIMENTO E INSTALAÇÃO. AF_06/2022</v>
          </cell>
          <cell r="E6121" t="str">
            <v>UN</v>
          </cell>
          <cell r="F6121">
            <v>10.08</v>
          </cell>
        </row>
        <row r="6122">
          <cell r="A6122" t="str">
            <v>SINAPI 89658</v>
          </cell>
          <cell r="D6122" t="str">
            <v>LUVA, CPVC, SOLDÁVEL, DN 22MM, INSTALADO EM RAMAL OU SUB-RAMAL DE ÁGUA FORNECIMENTO E INSTALAÇÃO. AF_06/2022</v>
          </cell>
          <cell r="E6122" t="str">
            <v>UN</v>
          </cell>
          <cell r="F6122">
            <v>10.61</v>
          </cell>
        </row>
        <row r="6123">
          <cell r="A6123" t="str">
            <v>SINAPI 89755</v>
          </cell>
          <cell r="D6123" t="str">
            <v>LUVA, CPVC, SOLDÁVEL, DN 28MM, INSTALADO EM RAMAL DE DISTRIBUIÇÃO DE ÁGUA FORNECIMENTO E INSTALAÇÃO. AF_06/2022</v>
          </cell>
          <cell r="E6123" t="str">
            <v>UN</v>
          </cell>
          <cell r="F6123">
            <v>15.04</v>
          </cell>
        </row>
        <row r="6124">
          <cell r="A6124" t="str">
            <v>SINAPI 89670</v>
          </cell>
          <cell r="D6124" t="str">
            <v>LUVA, CPVC, SOLDÁVEL, DN 28MM, INSTALADO EM RAMAL OU SUB-RAMAL DE ÁGUA FORNECIMENTO E INSTALAÇÃO. AF_06/2022</v>
          </cell>
          <cell r="E6124" t="str">
            <v>UN</v>
          </cell>
          <cell r="F6124">
            <v>15.66</v>
          </cell>
        </row>
        <row r="6125">
          <cell r="A6125" t="str">
            <v>SINAPI 89794</v>
          </cell>
          <cell r="D6125" t="str">
            <v>LUVA, CPVC, SOLDÁVEL, DN 35MM, INSTALADO EM PRUMADA DE ÁGUA FORNECIMENTO E INSTALAÇÃO. AF_06/2022</v>
          </cell>
          <cell r="E6125" t="str">
            <v>UN</v>
          </cell>
          <cell r="F6125">
            <v>21.12</v>
          </cell>
        </row>
        <row r="6126">
          <cell r="A6126" t="str">
            <v>SINAPI 89760</v>
          </cell>
          <cell r="D6126" t="str">
            <v>LUVA, CPVC, SOLDÁVEL, DN 35MM, INSTALADO EM RAMAL DE DISTRIBUIÇÃO DE ÁGUA - FORNECIMENTO E INSTALAÇÃO. AF_06/2022</v>
          </cell>
          <cell r="E6126" t="str">
            <v>UN</v>
          </cell>
          <cell r="F6126">
            <v>23.97</v>
          </cell>
        </row>
        <row r="6127">
          <cell r="A6127" t="str">
            <v>SINAPI 89680</v>
          </cell>
          <cell r="D6127" t="str">
            <v>LUVA, CPVC, SOLDÁVEL, DN 35MM, INSTALADO EM RAMAL OU SUB-RAMAL DE ÁGUA FORNECIMENTO E INSTALAÇÃO. AF_06/2022</v>
          </cell>
          <cell r="E6127" t="str">
            <v>UN</v>
          </cell>
          <cell r="F6127">
            <v>24.71</v>
          </cell>
        </row>
        <row r="6128">
          <cell r="A6128" t="str">
            <v>SINAPI 89822</v>
          </cell>
          <cell r="D6128" t="str">
            <v>LUVA, CPVC, SOLDÁVEL, DN 42MM, INSTALADO EM PRUMADA DE ÁGUA FORNECIMENTO E INSTALAÇÃO. AF_06/2022</v>
          </cell>
          <cell r="E6128" t="str">
            <v>UN</v>
          </cell>
          <cell r="F6128">
            <v>27.58</v>
          </cell>
        </row>
        <row r="6129">
          <cell r="A6129" t="str">
            <v>SINAPI 104025</v>
          </cell>
          <cell r="D6129" t="str">
            <v>LUVA, CPVC, SOLDÁVEL, DN 42MM, INSTALADO EM RAMAL DE DISTRIBUIÇÃO DE ÁGUA - FORNECIMENTO E INSTALAÇÃO. AF_06/2022</v>
          </cell>
          <cell r="E6129" t="str">
            <v>UN</v>
          </cell>
          <cell r="F6129">
            <v>30.8</v>
          </cell>
        </row>
        <row r="6130">
          <cell r="A6130" t="str">
            <v>SINAPI 89835</v>
          </cell>
          <cell r="D6130" t="str">
            <v>LUVA, CPVC, SOLDÁVEL, DN 54MM, INSTALADO EM PRUMADA DE ÁGUA FORNECIMENTO E INSTALAÇÃO. AF_06/2022</v>
          </cell>
          <cell r="E6130" t="str">
            <v>UN</v>
          </cell>
          <cell r="F6130">
            <v>47.28</v>
          </cell>
        </row>
        <row r="6131">
          <cell r="A6131" t="str">
            <v>SINAPI 89838</v>
          </cell>
          <cell r="D6131" t="str">
            <v>LUVA, CPVC, SOLDÁVEL, DN 73MM, INSTALADO EM PRUMADA DE ÁGUA FORNECIMENTO E INSTALAÇÃO. AF_06/2022</v>
          </cell>
          <cell r="E6131" t="str">
            <v>UN</v>
          </cell>
          <cell r="F6131">
            <v>163.15</v>
          </cell>
        </row>
        <row r="6132">
          <cell r="A6132" t="str">
            <v>SINAPI 89840</v>
          </cell>
          <cell r="D6132" t="str">
            <v>LUVA, CPVC, SOLDÁVEL, DN 89MM, INSTALADO EM PRUMADA DE ÁGUA FORNECIMENTO E INSTALAÇÃO. AF_06/2022</v>
          </cell>
          <cell r="E6132" t="str">
            <v>UN</v>
          </cell>
          <cell r="F6132">
            <v>192.55</v>
          </cell>
        </row>
        <row r="6133">
          <cell r="A6133" t="str">
            <v>SINAPI 104015</v>
          </cell>
          <cell r="D6133" t="str">
            <v>TE DE REDUÇÃO, CPVC, SOLDÁVEL, DN 22 X 15 MM, INSTALADO EM RAMAL OU SUB-RAMAL DE ÁGUA - FORNECIMENTO E INSTALAÇÃO. AF_06/2022</v>
          </cell>
          <cell r="E6133" t="str">
            <v>UN</v>
          </cell>
          <cell r="F6133">
            <v>18.190000000000001</v>
          </cell>
        </row>
        <row r="6134">
          <cell r="A6134" t="str">
            <v>SINAPI 104018</v>
          </cell>
          <cell r="D6134" t="str">
            <v>TE DE REDUÇÃO, CPVC, SOLDÁVEL, DN 28 X 22 MM, INSTALADO EM RAMAL DE DISTRIBUIÇÃO DE ÁGUA - FORNECIMENTO E INSTALAÇÃO. AF_06/2022</v>
          </cell>
          <cell r="E6134" t="str">
            <v>UN</v>
          </cell>
          <cell r="F6134">
            <v>23.27</v>
          </cell>
        </row>
        <row r="6135">
          <cell r="A6135" t="str">
            <v>SINAPI 104016</v>
          </cell>
          <cell r="D6135" t="str">
            <v>TE DE REDUÇÃO, CPVC, SOLDÁVEL, DN 28 X 22 MM, INSTALADO EM RAMAL OU SUB-RAMAL DE ÁGUA - FORNECIMENTO E INSTALAÇÃO. AF_06/2022</v>
          </cell>
          <cell r="E6135" t="str">
            <v>UN</v>
          </cell>
          <cell r="F6135">
            <v>24.43</v>
          </cell>
        </row>
        <row r="6136">
          <cell r="A6136" t="str">
            <v>SINAPI 104019</v>
          </cell>
          <cell r="D6136" t="str">
            <v>TE DE REDUÇÃO, CPVC, SOLDÁVEL, DN 35 X 28 MM, INSTALADO EM RAMAL DE DISTRIBUIÇÃO DE ÁGUA - FORNECIMENTO E INSTALAÇÃO. AF_06/2022</v>
          </cell>
          <cell r="E6136" t="str">
            <v>UN</v>
          </cell>
          <cell r="F6136">
            <v>47.75</v>
          </cell>
        </row>
        <row r="6137">
          <cell r="A6137" t="str">
            <v>SINAPI 104017</v>
          </cell>
          <cell r="D6137" t="str">
            <v>TE DE REDUÇÃO, CPVC, SOLDÁVEL, DN 35 X 28 MM, INSTALADO EM RAMAL OU SUB-RAMAL DE ÁGUA - FORNECIMENTO E INSTALAÇÃO. AF_06/2022</v>
          </cell>
          <cell r="E6137" t="str">
            <v>UN</v>
          </cell>
          <cell r="F6137">
            <v>49.1</v>
          </cell>
        </row>
        <row r="6138">
          <cell r="A6138" t="str">
            <v>SINAPI 104020</v>
          </cell>
          <cell r="D6138" t="str">
            <v>TE DE REDUÇÃO, CPVC, SOLDÁVEL, DN 42 X 35 MM, INSTALADO EM PRUMADA DE ÁGUA - FORNECIMENTO E INSTALAÇÃO. AF_06/2022</v>
          </cell>
          <cell r="E6138" t="str">
            <v>UN</v>
          </cell>
          <cell r="F6138">
            <v>60.03</v>
          </cell>
        </row>
        <row r="6139">
          <cell r="A6139" t="str">
            <v>SINAPI 104030</v>
          </cell>
          <cell r="D6139" t="str">
            <v>TE DE REDUÇÃO, CPVC, SOLDÁVEL, DN 42 X 35 MM, INSTALADO EM RAMAL DE DISTRIBUIÇÃO DE ÁGUA - FORNECIMENTO E INSTALAÇÃO. AF_06/2022</v>
          </cell>
          <cell r="E6139" t="str">
            <v>UN</v>
          </cell>
          <cell r="F6139">
            <v>66.099999999999994</v>
          </cell>
        </row>
        <row r="6140">
          <cell r="A6140" t="str">
            <v>SINAPI 89694</v>
          </cell>
          <cell r="D6140" t="str">
            <v>TE DE TRANSIÇÃO, CPVC, SOLDÁVEL, DN 15MM X 1/2, INSTALADO EM RAMAL OU SUB-RAMAL DE ÁGUA FORNECIMENTO E INSTALAÇÃO. AF_06/2022</v>
          </cell>
          <cell r="E6140" t="str">
            <v>UN</v>
          </cell>
          <cell r="F6140">
            <v>22.06</v>
          </cell>
        </row>
        <row r="6141">
          <cell r="A6141" t="str">
            <v>SINAPI 89700</v>
          </cell>
          <cell r="D6141" t="str">
            <v>TE DE TRANSIÇÃO, CPVC, SOLDÁVEL, DN 22MM X 1/2, INSTALADO EM RAMAL OU SUB-RAMAL DE ÁGUA FORNECIMENTO E INSTALAÇÃO. AF_06/2022</v>
          </cell>
          <cell r="E6141" t="str">
            <v>UN</v>
          </cell>
          <cell r="F6141">
            <v>25.25</v>
          </cell>
        </row>
        <row r="6142">
          <cell r="A6142" t="str">
            <v>SINAPI 89703</v>
          </cell>
          <cell r="D6142" t="str">
            <v>TE MISTURADOR DE TRANSIÇÃO, CPVC, SOLDÁVEL, DN 22MM X 3/4", INSTALADO EM RAMAL OU SUB-RAMAL DE ÁGUA - FORNECIMENTO E INSTALAÇÃO. AF_06/2022</v>
          </cell>
          <cell r="E6142" t="str">
            <v>UN</v>
          </cell>
          <cell r="F6142">
            <v>51.66</v>
          </cell>
        </row>
        <row r="6143">
          <cell r="A6143" t="str">
            <v>SINAPI 89691</v>
          </cell>
          <cell r="D6143" t="str">
            <v>TE, CPVC, SOLDÁVEL, DN 15MM, INSTALADO EM RAMAL OU SUB-RAMAL DE ÁGUA - FORNECIMENTO E INSTALAÇÃO. AF_06/2022</v>
          </cell>
          <cell r="E6143" t="str">
            <v>UN</v>
          </cell>
          <cell r="F6143">
            <v>15.12</v>
          </cell>
        </row>
        <row r="6144">
          <cell r="A6144" t="str">
            <v>SINAPI 89765</v>
          </cell>
          <cell r="D6144" t="str">
            <v>TE, CPVC, SOLDÁVEL, DN 22MM, INSTALADO EM RAMAL DE DISTRIBUIÇÃO DE ÁGUA - FORNECIMENTO E INSTALAÇÃO. AF_06/2022</v>
          </cell>
          <cell r="E6144" t="str">
            <v>UN</v>
          </cell>
          <cell r="F6144">
            <v>18.71</v>
          </cell>
        </row>
        <row r="6145">
          <cell r="A6145" t="str">
            <v>SINAPI 89697</v>
          </cell>
          <cell r="D6145" t="str">
            <v>TE, CPVC, SOLDÁVEL, DN 22MM, INSTALADO EM RAMAL OU SUB-RAMAL DE ÁGUA - FORNECIMENTO E INSTALAÇÃO. AF_06/2022</v>
          </cell>
          <cell r="E6145" t="str">
            <v>UN</v>
          </cell>
          <cell r="F6145">
            <v>19.78</v>
          </cell>
        </row>
        <row r="6146">
          <cell r="A6146" t="str">
            <v>SINAPI 89844</v>
          </cell>
          <cell r="D6146" t="str">
            <v>TE, CPVC, SOLDÁVEL, DN 42MM, INSTALADO EM PRUMADA DE ÁGUA FORNECIMENTO E INSTALAÇÃO. AF_06/2022</v>
          </cell>
          <cell r="E6146" t="str">
            <v>UN</v>
          </cell>
          <cell r="F6146">
            <v>68.069999999999993</v>
          </cell>
        </row>
        <row r="6147">
          <cell r="A6147" t="str">
            <v>SINAPI 104022</v>
          </cell>
          <cell r="D6147" t="str">
            <v>TE, CPVC, SOLDÁVEL, DN 42MM, INSTALADO EM RAMAL DE DISTRIBUIÇÃO DE ÁGUA - FORNECIMENTO E INSTALAÇÃO. AF_06/2022</v>
          </cell>
          <cell r="E6147" t="str">
            <v>UN</v>
          </cell>
          <cell r="F6147">
            <v>74.52</v>
          </cell>
        </row>
        <row r="6148">
          <cell r="A6148" t="str">
            <v>SINAPI 89633</v>
          </cell>
          <cell r="D6148" t="str">
            <v>TUBO, CPVC, SOLDÁVEL, DN 15MM, INSTALADO EM RAMAL OU SUB-RAMAL DE ÁGUA - FORNECIMENTO E INSTALAÇÃO. AF_06/2022</v>
          </cell>
          <cell r="E6148" t="str">
            <v>M</v>
          </cell>
          <cell r="F6148">
            <v>28.01</v>
          </cell>
        </row>
        <row r="6149">
          <cell r="A6149" t="str">
            <v>SINAPI 89716</v>
          </cell>
          <cell r="D6149" t="str">
            <v>TUBO, CPVC, SOLDÁVEL, DN 22MM, INSTALADO EM RAMAL DE DISTRIBUIÇÃO DE ÁGUA - FORNECIMENTO E INSTALAÇÃO. AF_06/2022</v>
          </cell>
          <cell r="E6149" t="str">
            <v>M</v>
          </cell>
          <cell r="F6149">
            <v>28.92</v>
          </cell>
        </row>
        <row r="6150">
          <cell r="A6150" t="str">
            <v>SINAPI 89634</v>
          </cell>
          <cell r="D6150" t="str">
            <v>TUBO, CPVC, SOLDÁVEL, DN 22MM, INSTALADO EM RAMAL OU SUB-RAMAL DE ÁGUA - FORNECIMENTO E INSTALAÇÃO. AF_06/2022</v>
          </cell>
          <cell r="E6150" t="str">
            <v>M</v>
          </cell>
          <cell r="F6150">
            <v>39.83</v>
          </cell>
        </row>
        <row r="6151">
          <cell r="A6151" t="str">
            <v>SINAPI 89717</v>
          </cell>
          <cell r="D6151" t="str">
            <v>TUBO, CPVC, SOLDÁVEL, DN 28MM, INSTALADO EM RAMAL DE DISTRIBUIÇÃO DE ÁGUA - FORNECIMENTO E INSTALAÇÃO. AF_06/2022</v>
          </cell>
          <cell r="E6151" t="str">
            <v>M</v>
          </cell>
          <cell r="F6151">
            <v>45.57</v>
          </cell>
        </row>
        <row r="6152">
          <cell r="A6152" t="str">
            <v>SINAPI 89635</v>
          </cell>
          <cell r="D6152" t="str">
            <v>TUBO, CPVC, SOLDÁVEL, DN 28MM, INSTALADO EM RAMAL OU SUB-RAMAL DE ÁGUA - FORNECIMENTO E INSTALAÇÃO. AF_06/2022</v>
          </cell>
          <cell r="E6152" t="str">
            <v>M</v>
          </cell>
          <cell r="F6152">
            <v>58.45</v>
          </cell>
        </row>
        <row r="6153">
          <cell r="A6153" t="str">
            <v>SINAPI 89770</v>
          </cell>
          <cell r="D6153" t="str">
            <v>TUBO, CPVC, SOLDÁVEL, DN 35MM, INSTALADO EM PRUMADA DE ÁGUA FORNECIMENTO E INSTALAÇÃO. AF_06/2022</v>
          </cell>
          <cell r="E6153" t="str">
            <v>M</v>
          </cell>
          <cell r="F6153">
            <v>48.82</v>
          </cell>
        </row>
        <row r="6154">
          <cell r="A6154" t="str">
            <v>SINAPI 89718</v>
          </cell>
          <cell r="D6154" t="str">
            <v>TUBO, CPVC, SOLDÁVEL, DN 35MM, INSTALADO EM RAMAL DE DISTRIBUIÇÃO DE ÁGUA FORNECIMENTO E INSTALAÇÃO. AF_06/2022</v>
          </cell>
          <cell r="E6154" t="str">
            <v>M</v>
          </cell>
          <cell r="F6154">
            <v>58.35</v>
          </cell>
        </row>
        <row r="6155">
          <cell r="A6155" t="str">
            <v>SINAPI 89636</v>
          </cell>
          <cell r="D6155" t="str">
            <v>TUBO, CPVC, SOLDÁVEL, DN 35MM, INSTALADO EM RAMAL OU SUB-RAMAL DE ÁGUA FORNECIMENTO E INSTALAÇÃO. AF_06/2022</v>
          </cell>
          <cell r="E6155" t="str">
            <v>M</v>
          </cell>
          <cell r="F6155">
            <v>73.5</v>
          </cell>
        </row>
        <row r="6156">
          <cell r="A6156" t="str">
            <v>SINAPI 89771</v>
          </cell>
          <cell r="D6156" t="str">
            <v>TUBO, CPVC, SOLDÁVEL, DN 42MM, INSTALADO EM PRUMADA DE ÁGUA FORNECIMENTO E INSTALAÇÃO. AF_06/2022</v>
          </cell>
          <cell r="E6156" t="str">
            <v>M</v>
          </cell>
          <cell r="F6156">
            <v>65.16</v>
          </cell>
        </row>
        <row r="6157">
          <cell r="A6157" t="str">
            <v>SINAPI 104021</v>
          </cell>
          <cell r="D6157" t="str">
            <v>TUBO, CPVC, SOLDÁVEL, DN 42MM, INSTALADO EM RAMAL DE DISTRIBUIÇÃO DE ÁGUA - FORNECIMENTO E INSTALAÇÃO. AF_06/2022</v>
          </cell>
          <cell r="E6157" t="str">
            <v>M</v>
          </cell>
          <cell r="F6157">
            <v>76.08</v>
          </cell>
        </row>
        <row r="6158">
          <cell r="A6158" t="str">
            <v>SINAPI 89772</v>
          </cell>
          <cell r="D6158" t="str">
            <v>TUBO, CPVC, SOLDÁVEL, DN 54MM, INSTALADO EM PRUMADA DE ÁGUA FORNECIMENTO E INSTALAÇÃO. AF_06/2022</v>
          </cell>
          <cell r="E6158" t="str">
            <v>M</v>
          </cell>
          <cell r="F6158">
            <v>95.04</v>
          </cell>
        </row>
        <row r="6159">
          <cell r="A6159" t="str">
            <v>SINAPI 89773</v>
          </cell>
          <cell r="D6159" t="str">
            <v>TUBO, CPVC, SOLDÁVEL, DN 73MM, INSTALADO EM PRUMADA DE ÁGUA FORNECIMENTO E INSTALAÇÃO. AF_06/2022</v>
          </cell>
          <cell r="E6159" t="str">
            <v>M</v>
          </cell>
          <cell r="F6159">
            <v>153.11000000000001</v>
          </cell>
        </row>
        <row r="6160">
          <cell r="A6160" t="str">
            <v>SINAPI 89775</v>
          </cell>
          <cell r="D6160" t="str">
            <v>TUBO, CPVC, SOLDÁVEL, DN 89MM, INSTALADO EM PRUMADA DE ÁGUA FORNECIMENTO E INSTALAÇÃO. AF_06/2022</v>
          </cell>
          <cell r="E6160" t="str">
            <v>M</v>
          </cell>
          <cell r="F6160">
            <v>239.36</v>
          </cell>
        </row>
        <row r="6161">
          <cell r="A6161" t="str">
            <v>SINAPI 89767</v>
          </cell>
          <cell r="D6161" t="str">
            <v>TÊ MISTURADOR, CPVC, SOLDÁVEL, DN 22MM, INSTALADO EM RAMAL DE DISTRIBUIÇÃO DE ÁGUA - FORNECIMENTO E INSTALAÇÃO. AF_06/2022</v>
          </cell>
          <cell r="E6161" t="str">
            <v>UN</v>
          </cell>
          <cell r="F6161">
            <v>23.25</v>
          </cell>
        </row>
        <row r="6162">
          <cell r="A6162" t="str">
            <v>SINAPI 89695</v>
          </cell>
          <cell r="D6162" t="str">
            <v>TÊ MISTURADOR, CPVC, SOLDÁVEL, DN15MM, INSTALADO EM RAMAL OU SUB-RAMAL DE ÁGUA FORNECIMENTO E INSTALAÇÃO. AF_06/2022</v>
          </cell>
          <cell r="E6162" t="str">
            <v>UN</v>
          </cell>
          <cell r="F6162">
            <v>18.86</v>
          </cell>
        </row>
        <row r="6163">
          <cell r="A6163" t="str">
            <v>SINAPI 89702</v>
          </cell>
          <cell r="D6163" t="str">
            <v>TÊ MISTURADOR, CPVC, SOLDÁVEL, DN22MM, INSTALADO EM RAMAL OU SUB-RAMAL DE ÁGUA FORNECIMENTO E INSTALAÇÃO. AF_06/2022</v>
          </cell>
          <cell r="E6163" t="str">
            <v>UN</v>
          </cell>
          <cell r="F6163">
            <v>24.32</v>
          </cell>
        </row>
        <row r="6164">
          <cell r="A6164" t="str">
            <v>SINAPI 89768</v>
          </cell>
          <cell r="D6164" t="str">
            <v>TÊ, CPVC, SOLDÁVEL, DN 28MM, INSTALADO EM RAMAL DE DISTRIBUIÇÃO DE ÁGUA - FORNECIMENTO E INSTALAÇÃO. AF_06/2022</v>
          </cell>
          <cell r="E6164" t="str">
            <v>UN</v>
          </cell>
          <cell r="F6164">
            <v>27.09</v>
          </cell>
        </row>
        <row r="6165">
          <cell r="A6165" t="str">
            <v>SINAPI 89842</v>
          </cell>
          <cell r="D6165" t="str">
            <v>TÊ, CPVC, SOLDÁVEL, DN 35MM, INSTALADO EM PRUMADA DE ÁGUA FORNECIMENTO E INSTALAÇÃO. AF_06/2022</v>
          </cell>
          <cell r="E6165" t="str">
            <v>UN</v>
          </cell>
          <cell r="F6165">
            <v>54.09</v>
          </cell>
        </row>
        <row r="6166">
          <cell r="A6166" t="str">
            <v>SINAPI 89845</v>
          </cell>
          <cell r="D6166" t="str">
            <v>TÊ, CPVC, SOLDÁVEL, DN 54 MM, INSTALADO EM PRUMADA DE ÁGUA FORNECIMENTO E INSTALAÇÃO. AF_06/2022</v>
          </cell>
          <cell r="E6166" t="str">
            <v>UN</v>
          </cell>
          <cell r="F6166">
            <v>106.53</v>
          </cell>
        </row>
        <row r="6167">
          <cell r="A6167" t="str">
            <v>SINAPI 89846</v>
          </cell>
          <cell r="D6167" t="str">
            <v>TÊ, CPVC, SOLDÁVEL, DN 73MM, INSTALADO EM PRUMADA DE ÁGUA FORNECIMENTO E INSTALAÇÃO. AF_06/2022</v>
          </cell>
          <cell r="E6167" t="str">
            <v>UN</v>
          </cell>
          <cell r="F6167">
            <v>227.08</v>
          </cell>
        </row>
        <row r="6168">
          <cell r="A6168" t="str">
            <v>SINAPI 89847</v>
          </cell>
          <cell r="D6168" t="str">
            <v>TÊ, CPVC, SOLDÁVEL, DN 89MM, INSTALADO EM PRUMADA DE ÁGUA FORNECIMENTO E INSTALAÇÃO. AF_06/2022</v>
          </cell>
          <cell r="E6168" t="str">
            <v>UN</v>
          </cell>
          <cell r="F6168">
            <v>271.52</v>
          </cell>
        </row>
        <row r="6169">
          <cell r="A6169" t="str">
            <v>SINAPI 89705</v>
          </cell>
          <cell r="D6169" t="str">
            <v>TÊ, CPVC, SOLDÁVEL, DN28MM, INSTALADO EM RAMAL OU SUB-RAMAL DE ÁGUA FORNECIMENTO E INSTALAÇÃO. AF_06/2022</v>
          </cell>
          <cell r="E6169" t="str">
            <v>UN</v>
          </cell>
          <cell r="F6169">
            <v>28.33</v>
          </cell>
        </row>
        <row r="6170">
          <cell r="A6170" t="str">
            <v>SINAPI 89769</v>
          </cell>
          <cell r="D6170" t="str">
            <v>TÊ, CPVC, SOLDÁVEL, DN35MM, INSTALADO EM RAMAL DE DISTRIBUIÇÃO DE ÁGUA - FORNECIMENTO E INSTALAÇÃO. AF_06/2022</v>
          </cell>
          <cell r="E6170" t="str">
            <v>UN</v>
          </cell>
          <cell r="F6170">
            <v>59.8</v>
          </cell>
        </row>
        <row r="6171">
          <cell r="A6171" t="str">
            <v>SINAPI 89706</v>
          </cell>
          <cell r="D6171" t="str">
            <v>TÊ, CPVC, SOLDÁVEL, DN35MM, INSTALADO EM RAMAL OU SUB-RAMAL DE ÁGUA FORNECIMENTO E INSTALAÇÃO. AF_06/2022</v>
          </cell>
          <cell r="E6171" t="str">
            <v>UN</v>
          </cell>
          <cell r="F6171">
            <v>61.26</v>
          </cell>
        </row>
        <row r="6172">
          <cell r="A6172" t="str">
            <v>SINAPI 89741</v>
          </cell>
          <cell r="D6172" t="str">
            <v>UNIÃO, CPVC, SOLDÁVEL, DN 22MM, INSTALADO EM RAMAL DE DISTRIBUIÇÃO DE ÁGUA FORNECIMENTO E INSTALAÇÃO. AF_06/2022</v>
          </cell>
          <cell r="E6172" t="str">
            <v>UN</v>
          </cell>
          <cell r="F6172">
            <v>24.92</v>
          </cell>
        </row>
        <row r="6173">
          <cell r="A6173" t="str">
            <v>SINAPI 89757</v>
          </cell>
          <cell r="D6173" t="str">
            <v>UNIÃO, CPVC, SOLDÁVEL, DN 28MM, INSTALADO EM RAMAL DE DISTRIBUIÇÃO DE ÁGUA FORNECIMENTO E INSTALAÇÃO. AF_06/2022</v>
          </cell>
          <cell r="E6173" t="str">
            <v>UN</v>
          </cell>
          <cell r="F6173">
            <v>32.51</v>
          </cell>
        </row>
        <row r="6174">
          <cell r="A6174" t="str">
            <v>SINAPI 104027</v>
          </cell>
          <cell r="D6174" t="str">
            <v>UNIÃO, CPVC, SOLDÁVEL, DN 42MM, INSTALADO EM RAMAL DE DISTRIBUIÇÃO DE ÁGUA FORNECIMENTO E INSTALAÇÃO. AF_06/2022</v>
          </cell>
          <cell r="E6174" t="str">
            <v>UN</v>
          </cell>
          <cell r="F6174">
            <v>67.81</v>
          </cell>
        </row>
        <row r="6175">
          <cell r="A6175" t="str">
            <v>SINAPI 89837</v>
          </cell>
          <cell r="D6175" t="str">
            <v>UNIÃO, CPVC, SOLDÁVEL, DN 54MM, INSTALADO EM PRUMADA DE ÁGUA FORNECIMENTO E INSTALAÇÃO. AF_06/2022</v>
          </cell>
          <cell r="E6175" t="str">
            <v>UN</v>
          </cell>
          <cell r="F6175">
            <v>142.38999999999999</v>
          </cell>
        </row>
        <row r="6176">
          <cell r="A6176" t="str">
            <v>SINAPI 89839</v>
          </cell>
          <cell r="D6176" t="str">
            <v>UNIÃO, CPVC, SOLDÁVEL, DN 73MM, INSTALADO EM PRUMADA DE ÁGUA FORNECIMENTO E INSTALAÇÃO. AF_06/2022</v>
          </cell>
          <cell r="E6176" t="str">
            <v>UN</v>
          </cell>
          <cell r="F6176">
            <v>184.93</v>
          </cell>
        </row>
        <row r="6177">
          <cell r="A6177" t="str">
            <v>SINAPI 89841</v>
          </cell>
          <cell r="D6177" t="str">
            <v>UNIÃO, CPVC, SOLDÁVEL, DN 89MM, INSTALADO EM PRUMADA DE ÁGUA FORNECIMENTO E INSTALAÇÃO. AF_06/2022</v>
          </cell>
          <cell r="E6177" t="str">
            <v>UN</v>
          </cell>
          <cell r="F6177">
            <v>280.87</v>
          </cell>
        </row>
        <row r="6178">
          <cell r="A6178" t="str">
            <v>SINAPI 89654</v>
          </cell>
          <cell r="D6178" t="str">
            <v>UNIÃO, CPVC, SOLDÁVEL, DN15MM, INSTALADO EM RAMAL OU SUB-RAMAL DE ÁGUA FORNECIMENTO E INSTALAÇÃO. AF_06/2022</v>
          </cell>
          <cell r="E6178" t="str">
            <v>UN</v>
          </cell>
          <cell r="F6178">
            <v>21.75</v>
          </cell>
        </row>
        <row r="6179">
          <cell r="A6179" t="str">
            <v>SINAPI 89661</v>
          </cell>
          <cell r="D6179" t="str">
            <v>UNIÃO, CPVC, SOLDÁVEL, DN22MM, INSTALADO EM RAMAL OU SUB-RAMAL DE ÁGUA FORNECIMENTO E INSTALAÇÃO. AF_06/2022</v>
          </cell>
          <cell r="E6179" t="str">
            <v>UN</v>
          </cell>
          <cell r="F6179">
            <v>25.45</v>
          </cell>
        </row>
        <row r="6180">
          <cell r="A6180" t="str">
            <v>SINAPI 89674</v>
          </cell>
          <cell r="D6180" t="str">
            <v>UNIÃO, CPVC, SOLDÁVEL, DN28MM, INSTALADO EM RAMAL OU SUB-RAMAL DE ÁGUA FORNECIMENTO E INSTALAÇÃO. AF_06/2022</v>
          </cell>
          <cell r="E6180" t="str">
            <v>UN</v>
          </cell>
          <cell r="F6180">
            <v>33.130000000000003</v>
          </cell>
        </row>
        <row r="6181">
          <cell r="A6181" t="str">
            <v>SINAPI 89816</v>
          </cell>
          <cell r="D6181" t="str">
            <v>UNIÃO, CPVC, SOLDÁVEL, DN35MM, INSTALADO EM PRUMADA DE ÁGUA FORNECIMENTO E INSTALAÇÃO. AF_06/2022</v>
          </cell>
          <cell r="E6181" t="str">
            <v>UN</v>
          </cell>
          <cell r="F6181">
            <v>44.39</v>
          </cell>
        </row>
        <row r="6182">
          <cell r="A6182" t="str">
            <v>SINAPI 89762</v>
          </cell>
          <cell r="D6182" t="str">
            <v>UNIÃO, CPVC, SOLDÁVEL, DN35MM, INSTALADO EM RAMAL DE DISTRIBUIÇÃO DE ÁGUA - FORNECIMENTO E INSTALAÇÃO. AF_06/2022</v>
          </cell>
          <cell r="E6182" t="str">
            <v>UN</v>
          </cell>
          <cell r="F6182">
            <v>47.24</v>
          </cell>
        </row>
        <row r="6183">
          <cell r="A6183" t="str">
            <v>SINAPI 89684</v>
          </cell>
          <cell r="D6183" t="str">
            <v>UNIÃO, CPVC, SOLDÁVEL, DN35MM, INSTALADO EM RAMAL OU SUB-RAMAL DE ÁGUA FORNECIMENTO E INSTALAÇÃO. AF_06/2022</v>
          </cell>
          <cell r="E6183" t="str">
            <v>UN</v>
          </cell>
          <cell r="F6183">
            <v>47.98</v>
          </cell>
        </row>
        <row r="6184">
          <cell r="A6184" t="str">
            <v>SINAPI 89828</v>
          </cell>
          <cell r="D6184" t="str">
            <v>UNIÃO, CPVC, SOLDÁVEL, DN42MM, INSTALADO EM PRUMADA DE ÁGUA FORNECIMENTO E INSTALAÇÃO. AF_06/2022</v>
          </cell>
          <cell r="E6184" t="str">
            <v>UN</v>
          </cell>
          <cell r="F6184">
            <v>64.59</v>
          </cell>
        </row>
        <row r="6185">
          <cell r="A6185" t="str">
            <v>SINAPI 89546</v>
          </cell>
          <cell r="D6185" t="str">
            <v>BUCHA DE REDUÇÃO LONGA, PVC, SERIE R, ÁGUA PLUVIAL, DN 50 X 40 MM, JUNTA ELÁSTICA, FORNECIDO E INSTALADO EM RAMAL DE ENCAMINHAMENTO. AF_06/2022</v>
          </cell>
          <cell r="E6185" t="str">
            <v>UN</v>
          </cell>
          <cell r="F6185">
            <v>11.69</v>
          </cell>
        </row>
        <row r="6186">
          <cell r="A6186" t="str">
            <v>SINAPI 89482</v>
          </cell>
          <cell r="D6186" t="str">
            <v>CAIXA SIFONADA, PVC, DN 100 X 100 X 50 MM, FORNECIDA E INSTALADA EM RAMAIS DE ENCAMINHAMENTO DE ÁGUA PLUVIAL. AF_06/2022</v>
          </cell>
          <cell r="E6186" t="str">
            <v>UN</v>
          </cell>
          <cell r="F6186">
            <v>43.14</v>
          </cell>
        </row>
        <row r="6187">
          <cell r="A6187" t="str">
            <v>SINAPI 89491</v>
          </cell>
          <cell r="D6187" t="str">
            <v>CAIXA SIFONADA, PVC, DN 150 X 185 X 75 MM, FORNECIDA E INSTALADA EM RAMAIS DE ENCAMINHAMENTO DE ÁGUA PLUVIAL. AF_06/2022</v>
          </cell>
          <cell r="E6187" t="str">
            <v>UN</v>
          </cell>
          <cell r="F6187">
            <v>108.76</v>
          </cell>
        </row>
        <row r="6188">
          <cell r="A6188" t="str">
            <v>SINAPI 104178</v>
          </cell>
          <cell r="D6188" t="str">
            <v>CAP, PVC, SERIE R, ÁGUA PLUVIAL, DN 100 MM, JUNTA ELÁSTICA, FORNECIDO E INSTALADO EM RAMAL DE ENCAMINHAMENTO. AF_06/2022</v>
          </cell>
          <cell r="E6188" t="str">
            <v>UN</v>
          </cell>
          <cell r="F6188">
            <v>22.69</v>
          </cell>
        </row>
        <row r="6189">
          <cell r="A6189" t="str">
            <v>SINAPI 104179</v>
          </cell>
          <cell r="D6189" t="str">
            <v>CAP, PVC, SERIE R, ÁGUA PLUVIAL, DN 150 MM, JUNTA ELÁSTICA, FORNECIDO E INSTALADO EM RAMAL DE ENCAMINHAMENTO. AF_06/2022</v>
          </cell>
          <cell r="E6189" t="str">
            <v>UN</v>
          </cell>
          <cell r="F6189">
            <v>86.84</v>
          </cell>
        </row>
        <row r="6190">
          <cell r="A6190" t="str">
            <v>SINAPI 89587</v>
          </cell>
          <cell r="D6190" t="str">
            <v>CURVA 87 GRAUS E 30 MINUTOS, PVC, SERIE R, ÁGUA PLUVIAL, DN 100 MM, JUNTA ELÁSTICA, FORNECIDO E INSTALADO EM CONDUTORES VERTICAIS DE ÁGUAS PLUVIAIS. AF_06/2022</v>
          </cell>
          <cell r="E6190" t="str">
            <v>UN</v>
          </cell>
          <cell r="F6190">
            <v>52.14</v>
          </cell>
        </row>
        <row r="6191">
          <cell r="A6191" t="str">
            <v>SINAPI 89535</v>
          </cell>
          <cell r="D6191" t="str">
            <v>CURVA 87 GRAUS E 30 MINUTOS, PVC, SERIE R, ÁGUA PLUVIAL, DN 100 MM, JUNTA ELÁSTICA, FORNECIDO E INSTALADO EM RAMAL DE ENCAMINHAMENTO. AF_06/2022</v>
          </cell>
          <cell r="E6191" t="str">
            <v>UN</v>
          </cell>
          <cell r="F6191">
            <v>44.41</v>
          </cell>
        </row>
        <row r="6192">
          <cell r="A6192" t="str">
            <v>SINAPI 89592</v>
          </cell>
          <cell r="D6192" t="str">
            <v>CURVA 87 GRAUS E 30 MINUTOS, PVC, SERIE R, ÁGUA PLUVIAL, DN 150 MM, JUNTA ELÁSTICA, FORNECIDO E INSTALADO EM CONDUTORES VERTICAIS DE ÁGUAS PLUVIAIS. AF_06/2022</v>
          </cell>
          <cell r="E6192" t="str">
            <v>UN</v>
          </cell>
          <cell r="F6192">
            <v>165.05</v>
          </cell>
        </row>
        <row r="6193">
          <cell r="A6193" t="str">
            <v>SINAPI 104169</v>
          </cell>
          <cell r="D6193" t="str">
            <v>CURVA 87 GRAUS E 30 MINUTOS, PVC, SERIE R, ÁGUA PLUVIAL, DN 150 MM, JUNTA ELÁSTICA, FORNECIDO E INSTALADO EM RAMAL DE ENCAMINHAMENTO. AF_06/2022</v>
          </cell>
          <cell r="E6193" t="str">
            <v>UN</v>
          </cell>
          <cell r="F6193">
            <v>153.69999999999999</v>
          </cell>
        </row>
        <row r="6194">
          <cell r="A6194" t="str">
            <v>SINAPI 89583</v>
          </cell>
          <cell r="D6194" t="str">
            <v>CURVA 87 GRAUS E 30 MINUTOS, PVC, SERIE R, ÁGUA PLUVIAL, DN 75 MM, JUNTA ELÁSTICA, FORNECIDO E INSTALADO EM CONDUTORES VERTICAIS DE ÁGUAS PLUVIAIS. AF_06/2022</v>
          </cell>
          <cell r="E6194" t="str">
            <v>UN</v>
          </cell>
          <cell r="F6194">
            <v>44.87</v>
          </cell>
        </row>
        <row r="6195">
          <cell r="A6195" t="str">
            <v>SINAPI 89526</v>
          </cell>
          <cell r="D6195" t="str">
            <v>CURVA 87 GRAUS E 30 MINUTOS, PVC, SERIE R, ÁGUA PLUVIAL, DN 75 MM, JUNTA ELÁSTICA, FORNECIDO E INSTALADO EM RAMAL DE ENCAMINHAMENTO. AF_06/2022</v>
          </cell>
          <cell r="E6195" t="str">
            <v>UN</v>
          </cell>
          <cell r="F6195">
            <v>40.6</v>
          </cell>
        </row>
        <row r="6196">
          <cell r="A6196" t="str">
            <v>SINAPI 95695</v>
          </cell>
          <cell r="D6196" t="str">
            <v>CURVA 90 GRAUS, PVC, SERIE R, ÁGUA PLUVIAL, DN 100 MM, JUNTA ELÁSTICA, FORNECIDO E INSTALADO EM CONDUTORES VERTICAIS DE ÁGUAS PLUVIAIS. AF_06/2022</v>
          </cell>
          <cell r="E6196" t="str">
            <v>UN</v>
          </cell>
          <cell r="F6196">
            <v>63.66</v>
          </cell>
        </row>
        <row r="6197">
          <cell r="A6197" t="str">
            <v>SINAPI 95694</v>
          </cell>
          <cell r="D6197" t="str">
            <v>CURVA 90 GRAUS, PVC, SERIE R, ÁGUA PLUVIAL, DN 100 MM, JUNTA ELÁSTICA, FORNECIDO E INSTALADO EM RAMAL DE ENCAMINHAMENTO. AF_06/2022</v>
          </cell>
          <cell r="E6197" t="str">
            <v>UN</v>
          </cell>
          <cell r="F6197">
            <v>55.93</v>
          </cell>
        </row>
        <row r="6198">
          <cell r="A6198" t="str">
            <v>SINAPI 89585</v>
          </cell>
          <cell r="D6198" t="str">
            <v>JOELHO 45 GRAUS, PVC, SERIE R, ÁGUA PLUVIAL, DN 100 MM, JUNTA ELÁSTICA, FORNECIDO E INSTALADO EM CONDUTORES VERTICAIS DE ÁGUAS PLUVIAIS. AF_06/2022</v>
          </cell>
          <cell r="E6198" t="str">
            <v>UN</v>
          </cell>
          <cell r="F6198">
            <v>47.37</v>
          </cell>
        </row>
        <row r="6199">
          <cell r="A6199" t="str">
            <v>SINAPI 89531</v>
          </cell>
          <cell r="D6199" t="str">
            <v>JOELHO 45 GRAUS, PVC, SERIE R, ÁGUA PLUVIAL, DN 100 MM, JUNTA ELÁSTICA, FORNECIDO E INSTALADO EM RAMAL DE ENCAMINHAMENTO. AF_06/2022</v>
          </cell>
          <cell r="E6199" t="str">
            <v>UN</v>
          </cell>
          <cell r="F6199">
            <v>39.64</v>
          </cell>
        </row>
        <row r="6200">
          <cell r="A6200" t="str">
            <v>SINAPI 89591</v>
          </cell>
          <cell r="D6200" t="str">
            <v>JOELHO 45 GRAUS, PVC, SERIE R, ÁGUA PLUVIAL, DN 150 MM, JUNTA ELÁSTICA, FORNECIDO E INSTALADO EM CONDUTORES VERTICAIS DE ÁGUAS PLUVIAIS. AF_06/2022</v>
          </cell>
          <cell r="E6200" t="str">
            <v>UN</v>
          </cell>
          <cell r="F6200">
            <v>135.18</v>
          </cell>
        </row>
        <row r="6201">
          <cell r="A6201" t="str">
            <v>SINAPI 104168</v>
          </cell>
          <cell r="D6201" t="str">
            <v>JOELHO 45 GRAUS, PVC, SERIE R, ÁGUA PLUVIAL, DN 150 MM, JUNTA ELÁSTICA, FORNECIDO E INSTALADO EM RAMAL DE ENCAMINHAMENTO. AF_06/2022</v>
          </cell>
          <cell r="E6201" t="str">
            <v>UN</v>
          </cell>
          <cell r="F6201">
            <v>123.83</v>
          </cell>
        </row>
        <row r="6202">
          <cell r="A6202" t="str">
            <v>SINAPI 89516</v>
          </cell>
          <cell r="D6202" t="str">
            <v>JOELHO 45 GRAUS, PVC, SERIE R, ÁGUA PLUVIAL, DN 40 MM, JUNTA SOLDÁVEL, FORNECIDO E INSTALADO EM RAMAL DE ENCAMINHAMENTO. AF_06/2022</v>
          </cell>
          <cell r="E6202" t="str">
            <v>UN</v>
          </cell>
          <cell r="F6202">
            <v>8.9700000000000006</v>
          </cell>
        </row>
        <row r="6203">
          <cell r="A6203" t="str">
            <v>SINAPI 89520</v>
          </cell>
          <cell r="D6203" t="str">
            <v>JOELHO 45 GRAUS, PVC, SERIE R, ÁGUA PLUVIAL, DN 50 MM, JUNTA ELÁSTICA, FORNECIDO E INSTALADO EM RAMAL DE ENCAMINHAMENTO. AF_06/2022</v>
          </cell>
          <cell r="E6203" t="str">
            <v>UN</v>
          </cell>
          <cell r="F6203">
            <v>16.5</v>
          </cell>
        </row>
        <row r="6204">
          <cell r="A6204" t="str">
            <v>SINAPI 89582</v>
          </cell>
          <cell r="D6204" t="str">
            <v>JOELHO 45 GRAUS, PVC, SERIE R, ÁGUA PLUVIAL, DN 75 MM, JUNTA ELÁSTICA, FORNECIDO E INSTALADO EM CONDUTORES VERTICAIS DE ÁGUAS PLUVIAIS. AF_06/2022</v>
          </cell>
          <cell r="E6204" t="str">
            <v>UN</v>
          </cell>
          <cell r="F6204">
            <v>35.76</v>
          </cell>
        </row>
        <row r="6205">
          <cell r="A6205" t="str">
            <v>SINAPI 89524</v>
          </cell>
          <cell r="D6205" t="str">
            <v>JOELHO 45 GRAUS, PVC, SERIE R, ÁGUA PLUVIAL, DN 75 MM, JUNTA ELÁSTICA, FORNECIDO E INSTALADO EM RAMAL DE ENCAMINHAMENTO. AF_06/2022</v>
          </cell>
          <cell r="E6205" t="str">
            <v>UN</v>
          </cell>
          <cell r="F6205">
            <v>31.49</v>
          </cell>
        </row>
        <row r="6206">
          <cell r="A6206" t="str">
            <v>SINAPI 89584</v>
          </cell>
          <cell r="D6206" t="str">
            <v>JOELHO 90 GRAUS, PVC, SERIE R, ÁGUA PLUVIAL, DN 100 MM, JUNTA ELÁSTICA, FORNECIDO E INSTALADO EM CONDUTORES VERTICAIS DE ÁGUAS PLUVIAIS. AF_06/2022</v>
          </cell>
          <cell r="E6206" t="str">
            <v>UN</v>
          </cell>
          <cell r="F6206">
            <v>46.26</v>
          </cell>
        </row>
        <row r="6207">
          <cell r="A6207" t="str">
            <v>SINAPI 89529</v>
          </cell>
          <cell r="D6207" t="str">
            <v>JOELHO 90 GRAUS, PVC, SERIE R, ÁGUA PLUVIAL, DN 100 MM, JUNTA ELÁSTICA, FORNECIDO E INSTALADO EM RAMAL DE ENCAMINHAMENTO. AF_06/2022</v>
          </cell>
          <cell r="E6207" t="str">
            <v>UN</v>
          </cell>
          <cell r="F6207">
            <v>38.53</v>
          </cell>
        </row>
        <row r="6208">
          <cell r="A6208" t="str">
            <v>SINAPI 89590</v>
          </cell>
          <cell r="D6208" t="str">
            <v>JOELHO 90 GRAUS, PVC, SERIE R, ÁGUA PLUVIAL, DN 150 MM, JUNTA ELÁSTICA, FORNECIDO E INSTALADO EM CONDUTORES VERTICAIS DE ÁGUAS PLUVIAIS. AF_06/2022</v>
          </cell>
          <cell r="E6208" t="str">
            <v>UN</v>
          </cell>
          <cell r="F6208">
            <v>138.58000000000001</v>
          </cell>
        </row>
        <row r="6209">
          <cell r="A6209" t="str">
            <v>SINAPI 104167</v>
          </cell>
          <cell r="D6209" t="str">
            <v>JOELHO 90 GRAUS, PVC, SERIE R, ÁGUA PLUVIAL, DN 150 MM, JUNTA ELÁSTICA, FORNECIDO E INSTALADO EM RAMAL DE ENCAMINHAMENTO. AF_06/2022</v>
          </cell>
          <cell r="E6209" t="str">
            <v>UN</v>
          </cell>
          <cell r="F6209">
            <v>127.23</v>
          </cell>
        </row>
        <row r="6210">
          <cell r="A6210" t="str">
            <v>SINAPI 89514</v>
          </cell>
          <cell r="D6210" t="str">
            <v>JOELHO 90 GRAUS, PVC, SERIE R, ÁGUA PLUVIAL, DN 40 MM, JUNTA SOLDÁVEL, FORNECIDO E INSTALADO EM RAMAL DE ENCAMINHAMENTO. AF_06/2022</v>
          </cell>
          <cell r="E6210" t="str">
            <v>UN</v>
          </cell>
          <cell r="F6210">
            <v>8.8800000000000008</v>
          </cell>
        </row>
        <row r="6211">
          <cell r="A6211" t="str">
            <v>SINAPI 89518</v>
          </cell>
          <cell r="D6211" t="str">
            <v>JOELHO 90 GRAUS, PVC, SERIE R, ÁGUA PLUVIAL, DN 50 MM, JUNTA ELÁSTICA, FORNECIDO E INSTALADO EM RAMAL DE ENCAMINHAMENTO. AF_06/2022</v>
          </cell>
          <cell r="E6211" t="str">
            <v>UN</v>
          </cell>
          <cell r="F6211">
            <v>15.72</v>
          </cell>
        </row>
        <row r="6212">
          <cell r="A6212" t="str">
            <v>SINAPI 89581</v>
          </cell>
          <cell r="D6212" t="str">
            <v>JOELHO 90 GRAUS, PVC, SERIE R, ÁGUA PLUVIAL, DN 75 MM, JUNTA ELÁSTICA, FORNECIDO E INSTALADO EM CONDUTORES VERTICAIS DE ÁGUAS PLUVIAIS. AF_06/2022</v>
          </cell>
          <cell r="E6212" t="str">
            <v>UN</v>
          </cell>
          <cell r="F6212">
            <v>35.26</v>
          </cell>
        </row>
        <row r="6213">
          <cell r="A6213" t="str">
            <v>SINAPI 89522</v>
          </cell>
          <cell r="D6213" t="str">
            <v>JOELHO 90 GRAUS, PVC, SERIE R, ÁGUA PLUVIAL, DN 75 MM, JUNTA ELÁSTICA, FORNECIDO E INSTALADO EM RAMAL DE ENCAMINHAMENTO. AF_06/2022</v>
          </cell>
          <cell r="E6213" t="str">
            <v>UN</v>
          </cell>
          <cell r="F6213">
            <v>30.99</v>
          </cell>
        </row>
        <row r="6214">
          <cell r="A6214" t="str">
            <v>SINAPI 89574</v>
          </cell>
          <cell r="D6214" t="str">
            <v>JUNÇÃO DUPLA, PVC, SERIE R, ÁGUA PLUVIAL, DN 100 X 100 X 100 MM, JUNTA ELÁSTICA, FORNECIDO E INSTALADO EM RAMAL DE ENCAMINHAMENTO. AF_06/2022</v>
          </cell>
          <cell r="E6214" t="str">
            <v>UN</v>
          </cell>
          <cell r="F6214">
            <v>162.06</v>
          </cell>
        </row>
        <row r="6215">
          <cell r="A6215" t="str">
            <v>SINAPI 89690</v>
          </cell>
          <cell r="D6215" t="str">
            <v>JUNÇÃO SIMPLES, PVC, SERIE R, ÁGUA PLUVIAL, DN 100 X 100 MM, JUNTA ELÁSTICA, FORNECIDO E INSTALADO EM CONDUTORES VERTICAIS DE ÁGUAS PLUVIAIS. AF_06/2022</v>
          </cell>
          <cell r="E6215" t="str">
            <v>UN</v>
          </cell>
          <cell r="F6215">
            <v>94.12</v>
          </cell>
        </row>
        <row r="6216">
          <cell r="A6216" t="str">
            <v>SINAPI 89567</v>
          </cell>
          <cell r="D6216" t="str">
            <v>JUNÇÃO SIMPLES, PVC, SERIE R, ÁGUA PLUVIAL, DN 100 X 100 MM, JUNTA ELÁSTICA, FORNECIDO E INSTALADO EM RAMAL DE ENCAMINHAMENTO. AF_06/2022</v>
          </cell>
          <cell r="E6216" t="str">
            <v>UN</v>
          </cell>
          <cell r="F6216">
            <v>83.8</v>
          </cell>
        </row>
        <row r="6217">
          <cell r="A6217" t="str">
            <v>SINAPI 89692</v>
          </cell>
          <cell r="D6217" t="str">
            <v>JUNÇÃO SIMPLES, PVC, SERIE R, ÁGUA PLUVIAL, DN 100 X 75 MM, JUNTA ELÁSTICA, FORNECIDO E INSTALADO EM CONDUTORES VERTICAIS DE ÁGUAS PLUVIAIS. AF_06/2022</v>
          </cell>
          <cell r="E6217" t="str">
            <v>UN</v>
          </cell>
          <cell r="F6217">
            <v>106.71</v>
          </cell>
        </row>
        <row r="6218">
          <cell r="A6218" t="str">
            <v>SINAPI 89569</v>
          </cell>
          <cell r="D6218" t="str">
            <v>JUNÇÃO SIMPLES, PVC, SERIE R, ÁGUA PLUVIAL, DN 100 X 75 MM, JUNTA ELÁSTICA, FORNECIDO E INSTALADO EM RAMAL DE ENCAMINHAMENTO. AF_06/2022</v>
          </cell>
          <cell r="E6218" t="str">
            <v>UN</v>
          </cell>
          <cell r="F6218">
            <v>97.94</v>
          </cell>
        </row>
        <row r="6219">
          <cell r="A6219" t="str">
            <v>SINAPI 89699</v>
          </cell>
          <cell r="D6219" t="str">
            <v>JUNÇÃO SIMPLES, PVC, SERIE R, ÁGUA PLUVIAL, DN 150 X 100 MM, JUNTA ELÁSTICA, FORNECIDO E INSTALADO EM CONDUTORES VERTICAIS DE ÁGUAS PLUVIAIS. AF_06/2022</v>
          </cell>
          <cell r="E6219" t="str">
            <v>UN</v>
          </cell>
          <cell r="F6219">
            <v>208.93</v>
          </cell>
        </row>
        <row r="6220">
          <cell r="A6220" t="str">
            <v>SINAPI 104174</v>
          </cell>
          <cell r="D6220" t="str">
            <v>JUNÇÃO SIMPLES, PVC, SERIE R, ÁGUA PLUVIAL, DN 150 X 100 MM, JUNTA ELÁSTICA, FORNECIDO E INSTALADO EM RAMAL DE ENCAMINHAMENTO. AF_06/2022</v>
          </cell>
          <cell r="E6220" t="str">
            <v>UN</v>
          </cell>
          <cell r="F6220">
            <v>197</v>
          </cell>
        </row>
        <row r="6221">
          <cell r="A6221" t="str">
            <v>SINAPI 89698</v>
          </cell>
          <cell r="D6221" t="str">
            <v>JUNÇÃO SIMPLES, PVC, SERIE R, ÁGUA PLUVIAL, DN 150 X 150 MM, JUNTA ELÁSTICA, FORNECIDO E INSTALADO EM CONDUTORES VERTICAIS DE ÁGUAS PLUVIAIS. AF_06/2022</v>
          </cell>
          <cell r="E6221" t="str">
            <v>UN</v>
          </cell>
          <cell r="F6221">
            <v>276.43</v>
          </cell>
        </row>
        <row r="6222">
          <cell r="A6222" t="str">
            <v>SINAPI 104176</v>
          </cell>
          <cell r="D6222" t="str">
            <v>JUNÇÃO SIMPLES, PVC, SERIE R, ÁGUA PLUVIAL, DN 150 X 150 MM, JUNTA ELÁSTICA, FORNECIDO E INSTALADO EM RAMAL DE ENCAMINHAMENTO. AF_06/2022</v>
          </cell>
          <cell r="E6222" t="str">
            <v>UN</v>
          </cell>
          <cell r="F6222">
            <v>261.31</v>
          </cell>
        </row>
        <row r="6223">
          <cell r="A6223" t="str">
            <v>SINAPI 89561</v>
          </cell>
          <cell r="D6223" t="str">
            <v>JUNÇÃO SIMPLES, PVC, SERIE R, ÁGUA PLUVIAL, DN 40 MM, JUNTA SOLDÁVEL, FORNECIDO E INSTALADO EM RAMAL DE ENCAMINHAMENTO. AF_06/2022</v>
          </cell>
          <cell r="E6223" t="str">
            <v>UN</v>
          </cell>
          <cell r="F6223">
            <v>15.78</v>
          </cell>
        </row>
        <row r="6224">
          <cell r="A6224" t="str">
            <v>SINAPI 89563</v>
          </cell>
          <cell r="D6224" t="str">
            <v>JUNÇÃO SIMPLES, PVC, SERIE R, ÁGUA PLUVIAL, DN 50 MM, JUNTA ELÁSTICA, FORNECIDO E INSTALADO EM RAMAL DE ENCAMINHAMENTO. AF_06/2022</v>
          </cell>
          <cell r="E6224" t="str">
            <v>UN</v>
          </cell>
          <cell r="F6224">
            <v>36.049999999999997</v>
          </cell>
        </row>
        <row r="6225">
          <cell r="A6225" t="str">
            <v>SINAPI 89685</v>
          </cell>
          <cell r="D6225" t="str">
            <v>JUNÇÃO SIMPLES, PVC, SERIE R, ÁGUA PLUVIAL, DN 75 X 75 MM, JUNTA ELÁSTICA, FORNECIDO E INSTALADO EM CONDUTORES VERTICAIS DE ÁGUAS PLUVIAIS. AF_06/2022</v>
          </cell>
          <cell r="E6225" t="str">
            <v>UN</v>
          </cell>
          <cell r="F6225">
            <v>64.02</v>
          </cell>
        </row>
        <row r="6226">
          <cell r="A6226" t="str">
            <v>SINAPI 89565</v>
          </cell>
          <cell r="D6226" t="str">
            <v>JUNÇÃO SIMPLES, PVC, SERIE R, ÁGUA PLUVIAL, DN 75 X 75 MM, JUNTA ELÁSTICA, FORNECIDO E INSTALADO EM RAMAL DE ENCAMINHAMENTO. AF_06/2022</v>
          </cell>
          <cell r="E6226" t="str">
            <v>UN</v>
          </cell>
          <cell r="F6226">
            <v>58.33</v>
          </cell>
        </row>
        <row r="6227">
          <cell r="A6227" t="str">
            <v>SINAPI 89671</v>
          </cell>
          <cell r="D6227" t="str">
            <v>LUVA DE CORRER, PVC, SERIE R, ÁGUA PLUVIAL, DN 100 MM, JUNTA ELÁSTICA, FORNECIDO E INSTALADO EM CONDUTORES VERTICAIS DE ÁGUAS PLUVIAIS. AF_06/2022</v>
          </cell>
          <cell r="E6227" t="str">
            <v>UN</v>
          </cell>
          <cell r="F6227">
            <v>46.89</v>
          </cell>
        </row>
        <row r="6228">
          <cell r="A6228" t="str">
            <v>SINAPI 89556</v>
          </cell>
          <cell r="D6228" t="str">
            <v>LUVA DE CORRER, PVC, SERIE R, ÁGUA PLUVIAL, DN 100 MM, JUNTA ELÁSTICA, FORNECIDO E INSTALADO EM RAMAL DE ENCAMINHAMENTO. AF_06/2022</v>
          </cell>
          <cell r="E6228" t="str">
            <v>UN</v>
          </cell>
          <cell r="F6228">
            <v>41.74</v>
          </cell>
        </row>
        <row r="6229">
          <cell r="A6229" t="str">
            <v>SINAPI 89679</v>
          </cell>
          <cell r="D6229" t="str">
            <v>LUVA DE CORRER, PVC, SERIE R, ÁGUA PLUVIAL, DN 150 MM, JUNTA ELÁSTICA, FORNECIDO E INSTALADO EM CONDUTORES VERTICAIS DE ÁGUAS PLUVIAIS. AF_06/2022</v>
          </cell>
          <cell r="E6229" t="str">
            <v>UN</v>
          </cell>
          <cell r="F6229">
            <v>127.72</v>
          </cell>
        </row>
        <row r="6230">
          <cell r="A6230" t="str">
            <v>SINAPI 104171</v>
          </cell>
          <cell r="D6230" t="str">
            <v>LUVA DE CORRER, PVC, SERIE R, ÁGUA PLUVIAL, DN 150 MM, JUNTA ELÁSTICA, FORNECIDO E INSTALADO EM RAMAL DE ENCAMINHAMENTO. AF_06/2022</v>
          </cell>
          <cell r="E6230" t="str">
            <v>UN</v>
          </cell>
          <cell r="F6230">
            <v>100.99</v>
          </cell>
        </row>
        <row r="6231">
          <cell r="A6231" t="str">
            <v>SINAPI 89600</v>
          </cell>
          <cell r="D6231" t="str">
            <v>LUVA DE CORRER, PVC, SERIE R, ÁGUA PLUVIAL, DN 75 MM, JUNTA ELÁSTICA, FORNECIDO E INSTALADO EM CONDUTORES VERTICAIS DE ÁGUAS PLUVIAIS. AF_06/2022</v>
          </cell>
          <cell r="E6231" t="str">
            <v>UN</v>
          </cell>
          <cell r="F6231">
            <v>26.67</v>
          </cell>
        </row>
        <row r="6232">
          <cell r="A6232" t="str">
            <v>SINAPI 89548</v>
          </cell>
          <cell r="D6232" t="str">
            <v>LUVA DE CORRER, PVC, SERIE R, ÁGUA PLUVIAL, DN 75 MM, JUNTA ELÁSTICA, FORNECIDO E INSTALADO EM RAMAL DE ENCAMINHAMENTO. AF_06/2022</v>
          </cell>
          <cell r="E6232" t="str">
            <v>UN</v>
          </cell>
          <cell r="F6232">
            <v>23.83</v>
          </cell>
        </row>
        <row r="6233">
          <cell r="A6233" t="str">
            <v>SINAPI 89669</v>
          </cell>
          <cell r="D6233" t="str">
            <v>LUVA SIMPLES, PVC, SERIE R, ÁGUA PLUVIAL, DN 100 MM, JUNTA ELÁSTICA, FORNECIDO E INSTALADO EM CONDUTORES VERTICAIS DE ÁGUAS PLUVIAIS. AF_06/2022</v>
          </cell>
          <cell r="E6233" t="str">
            <v>UN</v>
          </cell>
          <cell r="F6233">
            <v>35.11</v>
          </cell>
        </row>
        <row r="6234">
          <cell r="A6234" t="str">
            <v>SINAPI 89554</v>
          </cell>
          <cell r="D6234" t="str">
            <v>LUVA SIMPLES, PVC, SERIE R, ÁGUA PLUVIAL, DN 100 MM, JUNTA ELÁSTICA, FORNECIDO E INSTALADO EM RAMAL DE ENCAMINHAMENTO. AF_06/2022</v>
          </cell>
          <cell r="E6234" t="str">
            <v>UN</v>
          </cell>
          <cell r="F6234">
            <v>29.92</v>
          </cell>
        </row>
        <row r="6235">
          <cell r="A6235" t="str">
            <v>SINAPI 89677</v>
          </cell>
          <cell r="D6235" t="str">
            <v>LUVA SIMPLES, PVC, SERIE R, ÁGUA PLUVIAL, DN 150 MM, JUNTA ELÁSTICA, FORNECIDO E INSTALADO EM CONDUTORES VERTICAIS DE ÁGUAS PLUVIAIS. AF_06/2022</v>
          </cell>
          <cell r="E6235" t="str">
            <v>UN</v>
          </cell>
          <cell r="F6235">
            <v>80.930000000000007</v>
          </cell>
        </row>
        <row r="6236">
          <cell r="A6236" t="str">
            <v>SINAPI 104170</v>
          </cell>
          <cell r="D6236" t="str">
            <v>LUVA SIMPLES, PVC, SERIE R, ÁGUA PLUVIAL, DN 150 MM, JUNTA ELÁSTICA, FORNECIDO E INSTALADO EM RAMAL DE ENCAMINHAMENTO. AF_06/2022</v>
          </cell>
          <cell r="E6236" t="str">
            <v>UN</v>
          </cell>
          <cell r="F6236">
            <v>73.12</v>
          </cell>
        </row>
        <row r="6237">
          <cell r="A6237" t="str">
            <v>SINAPI 89544</v>
          </cell>
          <cell r="D6237" t="str">
            <v>LUVA SIMPLES, PVC, SERIE R, ÁGUA PLUVIAL, DN 40 MM, JUNTA SOLDÁVEL, FORNECIDO E INSTALADO EM RAMAL DE ENCAMINHAMENTO. AF_06/2022</v>
          </cell>
          <cell r="E6237" t="str">
            <v>UN</v>
          </cell>
          <cell r="F6237">
            <v>9.1</v>
          </cell>
        </row>
        <row r="6238">
          <cell r="A6238" t="str">
            <v>SINAPI 89545</v>
          </cell>
          <cell r="D6238" t="str">
            <v>LUVA SIMPLES, PVC, SERIE R, ÁGUA PLUVIAL, DN 50 MM, JUNTA ELÁSTICA, FORNECIDO E INSTALADO EM RAMAL DE ENCAMINHAMENTO. AF_06/2022</v>
          </cell>
          <cell r="E6238" t="str">
            <v>UN</v>
          </cell>
          <cell r="F6238">
            <v>17.64</v>
          </cell>
        </row>
        <row r="6239">
          <cell r="A6239" t="str">
            <v>SINAPI 89599</v>
          </cell>
          <cell r="D6239" t="str">
            <v>LUVA SIMPLES, PVC, SERIE R, ÁGUA PLUVIAL, DN 75 MM, JUNTA ELÁSTICA, FORNECIDO E INSTALADO EM CONDUTORES VERTICAIS DE ÁGUAS PLUVIAIS. AF_06/2022</v>
          </cell>
          <cell r="E6239" t="str">
            <v>UN</v>
          </cell>
          <cell r="F6239">
            <v>26.4</v>
          </cell>
        </row>
        <row r="6240">
          <cell r="A6240" t="str">
            <v>SINAPI 89547</v>
          </cell>
          <cell r="D6240" t="str">
            <v>LUVA SIMPLES, PVC, SERIE R, ÁGUA PLUVIAL, DN 75 MM, JUNTA ELÁSTICA, FORNECIDO E INSTALADO EM RAMAL DE ENCAMINHAMENTO. AF_06/2022</v>
          </cell>
          <cell r="E6240" t="str">
            <v>UN</v>
          </cell>
          <cell r="F6240">
            <v>23.54</v>
          </cell>
        </row>
        <row r="6241">
          <cell r="A6241" t="str">
            <v>SINAPI 89495</v>
          </cell>
          <cell r="D6241" t="str">
            <v>RALO SIFONADO, PVC, DN 100 X 40 MM, JUNTA SOLDÁVEL, FORNECIDO E INSTALADO EM RAMAIS DE ENCAMINHAMENTO DE ÁGUA PLUVIAL. AF_06/2022</v>
          </cell>
          <cell r="E6241" t="str">
            <v>UN</v>
          </cell>
          <cell r="F6241">
            <v>19.84</v>
          </cell>
        </row>
        <row r="6242">
          <cell r="A6242" t="str">
            <v>SINAPI 89673</v>
          </cell>
          <cell r="D6242" t="str">
            <v>REDUÇÃO EXCÊNTRICA, PVC, SERIE R, ÁGUA PLUVIAL, DN 100 X 75 MM, JUNTA ELÁSTICA, FORNECIDO E INSTALADO EM CONDUTORES VERTICAIS DE ÁGUAS PLUVIAIS. AF_06/2022</v>
          </cell>
          <cell r="E6242" t="str">
            <v>UN</v>
          </cell>
          <cell r="F6242">
            <v>37.1</v>
          </cell>
        </row>
        <row r="6243">
          <cell r="A6243" t="str">
            <v>SINAPI 89557</v>
          </cell>
          <cell r="D6243" t="str">
            <v>REDUÇÃO EXCÊNTRICA, PVC, SERIE R, ÁGUA PLUVIAL, DN 100 X 75 MM, JUNTA ELÁSTICA, FORNECIDO E INSTALADO EM RAMAL DE ENCAMINHAMENTO. AF_06/2022</v>
          </cell>
          <cell r="E6243" t="str">
            <v>UN</v>
          </cell>
          <cell r="F6243">
            <v>33.1</v>
          </cell>
        </row>
        <row r="6244">
          <cell r="A6244" t="str">
            <v>SINAPI 89681</v>
          </cell>
          <cell r="D6244" t="str">
            <v>REDUÇÃO EXCÊNTRICA, PVC, SERIE R, ÁGUA PLUVIAL, DN 150 X 100 MM, JUNTA ELÁSTICA, FORNECIDO E INSTALADO EM CONDUTORES VERTICAIS DE ÁGUAS PLUVIAIS. AF_06/2022</v>
          </cell>
          <cell r="E6244" t="str">
            <v>UN</v>
          </cell>
          <cell r="F6244">
            <v>93.36</v>
          </cell>
        </row>
        <row r="6245">
          <cell r="A6245" t="str">
            <v>SINAPI 104173</v>
          </cell>
          <cell r="D6245" t="str">
            <v>REDUÇÃO EXCÊNTRICA, PVC, SERIE R, ÁGUA PLUVIAL, DN 150 X 100 MM, JUNTA ELÁSTICA, FORNECIDO E INSTALADO EM RAMAL DE ENCAMINHAMENTO. AF_06/2022</v>
          </cell>
          <cell r="E6245" t="str">
            <v>UN</v>
          </cell>
          <cell r="F6245">
            <v>88.19</v>
          </cell>
        </row>
        <row r="6246">
          <cell r="A6246" t="str">
            <v>SINAPI 89549</v>
          </cell>
          <cell r="D6246" t="str">
            <v>REDUÇÃO EXCÊNTRICA, PVC, SERIE R, ÁGUA PLUVIAL, DN 75 X 50 MM, JUNTA ELÁSTICA, FORNECIDO E INSTALADO EM RAMAL DE ENCAMINHAMENTO. AF_06/2022</v>
          </cell>
          <cell r="E6246" t="str">
            <v>UN</v>
          </cell>
          <cell r="F6246">
            <v>19.71</v>
          </cell>
        </row>
        <row r="6247">
          <cell r="A6247" t="str">
            <v>SINAPI 89578</v>
          </cell>
          <cell r="D6247" t="str">
            <v>TUBO PVC, SÉRIE R, ÁGUA PLUVIAL, DN 100 MM, FORNECIDO E INSTALADO EM CONDUTORES VERTICAIS DE ÁGUAS PLUVIAIS. AF_06/2022</v>
          </cell>
          <cell r="E6247" t="str">
            <v>M</v>
          </cell>
          <cell r="F6247">
            <v>35.659999999999997</v>
          </cell>
        </row>
        <row r="6248">
          <cell r="A6248" t="str">
            <v>SINAPI 89512</v>
          </cell>
          <cell r="D6248" t="str">
            <v>TUBO PVC, SÉRIE R, ÁGUA PLUVIAL, DN 100 MM, FORNECIDO E INSTALADO EM RAMAL DE ENCAMINHAMENTO. AF_06/2022</v>
          </cell>
          <cell r="E6248" t="str">
            <v>M</v>
          </cell>
          <cell r="F6248">
            <v>53.13</v>
          </cell>
        </row>
        <row r="6249">
          <cell r="A6249" t="str">
            <v>SINAPI 89580</v>
          </cell>
          <cell r="D6249" t="str">
            <v>TUBO PVC, SÉRIE R, ÁGUA PLUVIAL, DN 150 MM, FORNECIDO E INSTALADO EM CONDUTORES VERTICAIS DE ÁGUAS PLUVIAIS. AF_06/2022</v>
          </cell>
          <cell r="E6249" t="str">
            <v>M</v>
          </cell>
          <cell r="F6249">
            <v>73.72</v>
          </cell>
        </row>
        <row r="6250">
          <cell r="A6250" t="str">
            <v>SINAPI 104166</v>
          </cell>
          <cell r="D6250" t="str">
            <v>TUBO PVC, SÉRIE R, ÁGUA PLUVIAL, DN 150 MM, FORNECIDO E INSTALADO EM RAMAL DE ENCAMINHAMENTO. AF_06/2022</v>
          </cell>
          <cell r="E6250" t="str">
            <v>M</v>
          </cell>
          <cell r="F6250">
            <v>80.13</v>
          </cell>
        </row>
        <row r="6251">
          <cell r="A6251" t="str">
            <v>SINAPI 89508</v>
          </cell>
          <cell r="D6251" t="str">
            <v>TUBO PVC, SÉRIE R, ÁGUA PLUVIAL, DN 40 MM, FORNECIDO E INSTALADO EM RAMAL DE ENCAMINHAMENTO. AF_06/2022</v>
          </cell>
          <cell r="E6251" t="str">
            <v>M</v>
          </cell>
          <cell r="F6251">
            <v>18.170000000000002</v>
          </cell>
        </row>
        <row r="6252">
          <cell r="A6252" t="str">
            <v>SINAPI 89509</v>
          </cell>
          <cell r="D6252" t="str">
            <v>TUBO PVC, SÉRIE R, ÁGUA PLUVIAL, DN 50 MM, FORNECIDO E INSTALADO EM RAMAL DE ENCAMINHAMENTO. AF_06/2022</v>
          </cell>
          <cell r="E6252" t="str">
            <v>M</v>
          </cell>
          <cell r="F6252">
            <v>24.58</v>
          </cell>
        </row>
        <row r="6253">
          <cell r="A6253" t="str">
            <v>SINAPI 89576</v>
          </cell>
          <cell r="D6253" t="str">
            <v>TUBO PVC, SÉRIE R, ÁGUA PLUVIAL, DN 75 MM, FORNECIDO E INSTALADO EM CONDUTORES VERTICAIS DE ÁGUAS PLUVIAIS. AF_06/2022</v>
          </cell>
          <cell r="E6253" t="str">
            <v>M</v>
          </cell>
          <cell r="F6253">
            <v>28.72</v>
          </cell>
        </row>
        <row r="6254">
          <cell r="A6254" t="str">
            <v>SINAPI 89511</v>
          </cell>
          <cell r="D6254" t="str">
            <v>TUBO PVC, SÉRIE R, ÁGUA PLUVIAL, DN 75 MM, FORNECIDO E INSTALADO EM RAMAL DE ENCAMINHAMENTO. AF_06/2022</v>
          </cell>
          <cell r="E6254" t="str">
            <v>M</v>
          </cell>
          <cell r="F6254">
            <v>41.88</v>
          </cell>
        </row>
        <row r="6255">
          <cell r="A6255" t="str">
            <v>SINAPI 89675</v>
          </cell>
          <cell r="D6255" t="str">
            <v>TÊ DE INSPEÇÃO, PVC, SERIE R, ÁGUA PLUVIAL, DN 100 MM, JUNTA ELÁSTICA, FORNECIDO E INSTALADO EM CONDUTORES VERTICAIS DE ÁGUAS PLUVIAIS. AF_06/2022</v>
          </cell>
          <cell r="E6255" t="str">
            <v>UN</v>
          </cell>
          <cell r="F6255">
            <v>75.13</v>
          </cell>
        </row>
        <row r="6256">
          <cell r="A6256" t="str">
            <v>SINAPI 89559</v>
          </cell>
          <cell r="D6256" t="str">
            <v>TÊ DE INSPEÇÃO, PVC, SERIE R, ÁGUA PLUVIAL, DN 100 MM, JUNTA ELÁSTICA, FORNECIDO E INSTALADO EM RAMAL DE ENCAMINHAMENTO. AF_06/2022</v>
          </cell>
          <cell r="E6256" t="str">
            <v>UN</v>
          </cell>
          <cell r="F6256">
            <v>69.98</v>
          </cell>
        </row>
        <row r="6257">
          <cell r="A6257" t="str">
            <v>SINAPI 104172</v>
          </cell>
          <cell r="D6257" t="str">
            <v>TÊ DE INSPEÇÃO, PVC, SERIE R, ÁGUA PLUVIAL, DN 150 MM, JUNTA ELÁSTICA, FORNECIDO E INSTALADO EM RAMAL DE ENCAMINHAMENTO. AF_06/2022</v>
          </cell>
          <cell r="E6257" t="str">
            <v>UN</v>
          </cell>
          <cell r="F6257">
            <v>287.68</v>
          </cell>
        </row>
        <row r="6258">
          <cell r="A6258" t="str">
            <v>SINAPI 89683</v>
          </cell>
          <cell r="D6258" t="str">
            <v>TÊ DE INSPEÇÃO, PVC, SERIE R, ÁGUA PLUVIAL, DN 150 X 100 MM, JUNTA ELÁSTICA, FORNECIDO E INSTALADO EM CONDUTORES VERTICAIS DE ÁGUAS PLUVIAIS. AF_06/2022</v>
          </cell>
          <cell r="E6258" t="str">
            <v>UN</v>
          </cell>
          <cell r="F6258">
            <v>295.24</v>
          </cell>
        </row>
        <row r="6259">
          <cell r="A6259" t="str">
            <v>SINAPI 89667</v>
          </cell>
          <cell r="D6259" t="str">
            <v>TÊ DE INSPEÇÃO, PVC, SERIE R, ÁGUA PLUVIAL, DN 75 MM, JUNTA ELÁSTICA, FORNECIDO E INSTALADO EM CONDUTORES VERTICAIS DE ÁGUAS PLUVIAIS. AF_06/2022</v>
          </cell>
          <cell r="E6259" t="str">
            <v>UN</v>
          </cell>
          <cell r="F6259">
            <v>45.76</v>
          </cell>
        </row>
        <row r="6260">
          <cell r="A6260" t="str">
            <v>SINAPI 89550</v>
          </cell>
          <cell r="D6260" t="str">
            <v>TÊ DE INSPEÇÃO, PVC, SERIE R, ÁGUA PLUVIAL, DN 75 MM, JUNTA ELÁSTICA, FORNECIDO E INSTALADO EM RAMAL DE ENCAMINHAMENTO. AF_06/2022</v>
          </cell>
          <cell r="E6260" t="str">
            <v>UN</v>
          </cell>
          <cell r="F6260">
            <v>42.92</v>
          </cell>
        </row>
        <row r="6261">
          <cell r="A6261" t="str">
            <v>SINAPI 89693</v>
          </cell>
          <cell r="D6261" t="str">
            <v>TÊ, PVC, SERIE R, ÁGUA PLUVIAL, DN 100 X 100 MM, JUNTA ELÁSTICA, FORNECIDO E INSTALADO EM CONDUTORES VERTICAIS DE ÁGUAS PLUVIAIS. AF_06/2022</v>
          </cell>
          <cell r="E6261" t="str">
            <v>UN</v>
          </cell>
          <cell r="F6261">
            <v>82.84</v>
          </cell>
        </row>
        <row r="6262">
          <cell r="A6262" t="str">
            <v>SINAPI 89571</v>
          </cell>
          <cell r="D6262" t="str">
            <v>TÊ, PVC, SERIE R, ÁGUA PLUVIAL, DN 100 X 100 MM, JUNTA ELÁSTICA, FORNECIDO E INSTALADO EM RAMAL DE ENCAMINHAMENTO. AF_06/2022</v>
          </cell>
          <cell r="E6262" t="str">
            <v>UN</v>
          </cell>
          <cell r="F6262">
            <v>72.52</v>
          </cell>
        </row>
        <row r="6263">
          <cell r="A6263" t="str">
            <v>SINAPI 89696</v>
          </cell>
          <cell r="D6263" t="str">
            <v>TÊ, PVC, SERIE R, ÁGUA PLUVIAL, DN 100 X 75 MM, JUNTA ELÁSTICA, FORNECIDO E INSTALADO EM CONDUTORES VERTICAIS DE ÁGUAS PLUVIAIS. AF_06/2022</v>
          </cell>
          <cell r="E6263" t="str">
            <v>UN</v>
          </cell>
          <cell r="F6263">
            <v>88.45</v>
          </cell>
        </row>
        <row r="6264">
          <cell r="A6264" t="str">
            <v>SINAPI 89573</v>
          </cell>
          <cell r="D6264" t="str">
            <v>TÊ, PVC, SERIE R, ÁGUA PLUVIAL, DN 100 X 75 MM, JUNTA ELÁSTICA, FORNECIDO E INSTALADO EM RAMAL DE ENCAMINHAMENTO. AF_06/2022</v>
          </cell>
          <cell r="E6264" t="str">
            <v>UN</v>
          </cell>
          <cell r="F6264">
            <v>79.680000000000007</v>
          </cell>
        </row>
        <row r="6265">
          <cell r="A6265" t="str">
            <v>SINAPI 89704</v>
          </cell>
          <cell r="D6265" t="str">
            <v>TÊ, PVC, SERIE R, ÁGUA PLUVIAL, DN 150 X 100 MM, JUNTA ELÁSTICA, FORNECIDO E INSTALADO EM CONDUTORES VERTICAIS DE ÁGUAS PLUVIAIS. AF_06/2022</v>
          </cell>
          <cell r="E6265" t="str">
            <v>UN</v>
          </cell>
          <cell r="F6265">
            <v>157.88</v>
          </cell>
        </row>
        <row r="6266">
          <cell r="A6266" t="str">
            <v>SINAPI 104175</v>
          </cell>
          <cell r="D6266" t="str">
            <v>TÊ, PVC, SERIE R, ÁGUA PLUVIAL, DN 150 X 100 MM, JUNTA ELÁSTICA, FORNECIDO E INSTALADO EM RAMAL DE ENCAMINHAMENTO. AF_06/2022</v>
          </cell>
          <cell r="E6266" t="str">
            <v>UN</v>
          </cell>
          <cell r="F6266">
            <v>145.94999999999999</v>
          </cell>
        </row>
        <row r="6267">
          <cell r="A6267" t="str">
            <v>SINAPI 89701</v>
          </cell>
          <cell r="D6267" t="str">
            <v>TÊ, PVC, SERIE R, ÁGUA PLUVIAL, DN 150 X 150 MM, JUNTA ELÁSTICA, FORNECIDO E INSTALADO EM CONDUTORES VERTICAIS DE ÁGUAS PLUVIAIS. AF_06/2022</v>
          </cell>
          <cell r="E6267" t="str">
            <v>UN</v>
          </cell>
          <cell r="F6267">
            <v>204.02</v>
          </cell>
        </row>
        <row r="6268">
          <cell r="A6268" t="str">
            <v>SINAPI 104177</v>
          </cell>
          <cell r="D6268" t="str">
            <v>TÊ, PVC, SERIE R, ÁGUA PLUVIAL, DN 150 X 150 MM, JUNTA ELÁSTICA, FORNECIDO E INSTALADO EM RAMAL DE ENCAMINHAMENTO. AF_06/2022</v>
          </cell>
          <cell r="E6268" t="str">
            <v>UN</v>
          </cell>
          <cell r="F6268">
            <v>188.9</v>
          </cell>
        </row>
        <row r="6269">
          <cell r="A6269" t="str">
            <v>SINAPI 89566</v>
          </cell>
          <cell r="D6269" t="str">
            <v>TÊ, PVC, SERIE R, ÁGUA PLUVIAL, DN 75 MM, JUNTA ELÁSTICA, FORNECIDO E INSTALADO EM RAMAL DE ENCAMINHAMENTO. AF_06/2022</v>
          </cell>
          <cell r="E6269" t="str">
            <v>UN</v>
          </cell>
          <cell r="F6269">
            <v>49.37</v>
          </cell>
        </row>
        <row r="6270">
          <cell r="A6270" t="str">
            <v>SINAPI 89687</v>
          </cell>
          <cell r="D6270" t="str">
            <v>TÊ, PVC, SERIE R, ÁGUA PLUVIAL, DN 75 X 75 MM, JUNTA ELÁSTICA, FORNECIDO E INSTALADO EM CONDUTORES VERTICAIS DE ÁGUAS PLUVIAIS. AF_06/2022</v>
          </cell>
          <cell r="E6270" t="str">
            <v>UN</v>
          </cell>
          <cell r="F6270">
            <v>55.06</v>
          </cell>
        </row>
        <row r="6271">
          <cell r="A6271" t="str">
            <v>SINAPI 102450</v>
          </cell>
          <cell r="D6271" t="str">
            <v>DIVISORIA (N2) - PAINEL/VIDRO - PAINEL C/ MSO/COMEIA E=35MM - PERFIS SIMPLES ACO GALVANIZADO PINTADO. AF_10/2025</v>
          </cell>
          <cell r="E6271" t="str">
            <v>M2</v>
          </cell>
          <cell r="F6271">
            <v>0</v>
          </cell>
        </row>
        <row r="6272">
          <cell r="A6272" t="str">
            <v>SINAPI 102250</v>
          </cell>
          <cell r="D6272" t="str">
            <v>DIVISORIA (N2) - PAINEL/VIDRO - PAINEL DE PVC E=35MM - PERFIS SIMPLES ACO GALVANIZADO PINTADO. AF_10/2025</v>
          </cell>
          <cell r="E6272" t="str">
            <v>M2</v>
          </cell>
          <cell r="F6272">
            <v>0</v>
          </cell>
        </row>
        <row r="6273">
          <cell r="A6273" t="str">
            <v>SINAPI 102240</v>
          </cell>
          <cell r="D6273" t="str">
            <v>DIVISORIA (N2) - PAINEL/VIDRO - PAINEL MDF/VIDRO 6 MM, LINHA 90 MM - PERFIS DE ALUMÍNIO EXTRUDADO. AF_10/2025</v>
          </cell>
          <cell r="E6273" t="str">
            <v>M2</v>
          </cell>
          <cell r="F6273">
            <v>0</v>
          </cell>
        </row>
        <row r="6274">
          <cell r="A6274" t="str">
            <v>SINAPI 102449</v>
          </cell>
          <cell r="D6274" t="str">
            <v>DIVISORIA (N3) - PAINEL/VIDRO/PAINEL MSO/COMEIA E=35MM - PERFIS SIMPLES ACO GALVANIZADO PINTADO. AF_10/2025</v>
          </cell>
          <cell r="E6274" t="str">
            <v>M2</v>
          </cell>
          <cell r="F6274">
            <v>0</v>
          </cell>
        </row>
        <row r="6275">
          <cell r="A6275" t="str">
            <v>SINAPI 102249</v>
          </cell>
          <cell r="D6275" t="str">
            <v>DIVISORIA (N3) - PAINEL/VIDRO/PAINEL PVC E=35MM - PERFIS SIMPLES ACO GALVANIZADO PINTADO. AF_10/2025</v>
          </cell>
          <cell r="E6275" t="str">
            <v>M2</v>
          </cell>
          <cell r="F6275">
            <v>0</v>
          </cell>
        </row>
        <row r="6276">
          <cell r="A6276" t="str">
            <v>SINAPI 102238</v>
          </cell>
          <cell r="D6276" t="str">
            <v>DIVISORIA CEGA (N1) - PAINEL MDF, LINHA 90 MM - PERFIS DE ALUMÍNIO EXTRUDADO. AF_10/2025</v>
          </cell>
          <cell r="E6276" t="str">
            <v>M2</v>
          </cell>
          <cell r="F6276">
            <v>0</v>
          </cell>
        </row>
        <row r="6277">
          <cell r="A6277" t="str">
            <v>SINAPI 102448</v>
          </cell>
          <cell r="D6277" t="str">
            <v>DIVISORIA CEGA (N1) - PAINEL MSO/COMEIA E=35MM - PERFIS SIMPLES ACO GALVANIZADO PINTADO. AF_10/2025</v>
          </cell>
          <cell r="E6277" t="str">
            <v>M2</v>
          </cell>
          <cell r="F6277">
            <v>0</v>
          </cell>
        </row>
        <row r="6278">
          <cell r="A6278" t="str">
            <v>SINAPI 102248</v>
          </cell>
          <cell r="D6278" t="str">
            <v>DIVISORIA CEGA (N1) - PAINEL PVC E=35MM - PERFIS SIMPLES ACO GALVANIZADO PINTADO. AF_10/2025</v>
          </cell>
          <cell r="E6278" t="str">
            <v>M2</v>
          </cell>
          <cell r="F6278">
            <v>0</v>
          </cell>
        </row>
        <row r="6279">
          <cell r="A6279" t="str">
            <v>SINAPI 102253</v>
          </cell>
          <cell r="D6279" t="str">
            <v>DIVISORIA SANITÁRIA, EM GRANITO CINZA POLIDO, ESP = 3CM, ASSENTADO COM ARGAMASSA COLANTE AC III-E. AF_10/2025</v>
          </cell>
          <cell r="E6279" t="str">
            <v>M2</v>
          </cell>
          <cell r="F6279">
            <v>723.2</v>
          </cell>
        </row>
        <row r="6280">
          <cell r="A6280" t="str">
            <v>SINAPI 102254</v>
          </cell>
          <cell r="D6280" t="str">
            <v>DIVISORIA SANITÁRIA, EM MÁRMORE BRANCO POLIDO, ESP = 3CM, ASSENTADO COM ARGAMASSA COLANTE AC III-E. AF_10/2025</v>
          </cell>
          <cell r="E6280" t="str">
            <v>M2</v>
          </cell>
          <cell r="F6280">
            <v>685.42</v>
          </cell>
        </row>
        <row r="6281">
          <cell r="A6281" t="str">
            <v>SINAPI 102257</v>
          </cell>
          <cell r="D6281" t="str">
            <v>DIVISORIA SANITÁRIA, EM PAINEL DE GRANILITE, ESP = 3CM, ASSENTADO COM ARGAMASSA COLANTE AC III-E. AF_10/2025</v>
          </cell>
          <cell r="E6281" t="str">
            <v>M2</v>
          </cell>
          <cell r="F6281">
            <v>403.8</v>
          </cell>
        </row>
        <row r="6282">
          <cell r="A6282" t="str">
            <v>SINAPI 102239</v>
          </cell>
          <cell r="D6282" t="str">
            <v>DIVISÓRIA (N3) - PAINEL/VIDRO/PAINEL MDF, LINHA 90 MM - PERFIS DE ALUMINIO EXTRUDADO. AF_10/2025</v>
          </cell>
          <cell r="E6282" t="str">
            <v>M2</v>
          </cell>
          <cell r="F6282">
            <v>0</v>
          </cell>
        </row>
        <row r="6283">
          <cell r="A6283" t="str">
            <v>SINAPI 102236</v>
          </cell>
          <cell r="D6283" t="str">
            <v>DIVISÓRIA EM VIDRO TEMPERADO 10 MM COM PORTA DE CORRER, INCLUSIVE FERRAGENS. AF_10/2025</v>
          </cell>
          <cell r="E6283" t="str">
            <v>M2</v>
          </cell>
          <cell r="F6283">
            <v>0</v>
          </cell>
        </row>
        <row r="6284">
          <cell r="A6284" t="str">
            <v>SINAPI 102235</v>
          </cell>
          <cell r="D6284" t="str">
            <v>DIVISÓRIA FIXA EM VIDRO TEMPERADO 10 MM, SEM ABERTURA. AF_10/2025_PS</v>
          </cell>
          <cell r="E6284" t="str">
            <v>M2</v>
          </cell>
          <cell r="F6284">
            <v>294.85000000000002</v>
          </cell>
        </row>
        <row r="6285">
          <cell r="A6285" t="str">
            <v>SINAPI 106164</v>
          </cell>
          <cell r="D6285" t="str">
            <v>DIVISÓRIA SALA LIMPA - PAINEL PIR 50 MM, PERFIS DE AÇO GALVANIZADO E ACABAMENTO COM PERFIS DE ALUMINIO CANTO ARREDONDADO PINTADO. AF_10/2025</v>
          </cell>
          <cell r="E6285" t="str">
            <v>M2</v>
          </cell>
          <cell r="F6285">
            <v>0</v>
          </cell>
        </row>
        <row r="6286">
          <cell r="A6286" t="str">
            <v>SINAPI 102260</v>
          </cell>
          <cell r="D6286" t="str">
            <v>DIVISÓRIA SANITÁRIA, TIPO CABINE, EM PAINÉIS DE PVC, INCLUSIVE ESTRUTURA, PORTA E FERRAGENS. AF_10/2025</v>
          </cell>
          <cell r="E6286" t="str">
            <v>M2</v>
          </cell>
          <cell r="F6286">
            <v>0</v>
          </cell>
        </row>
        <row r="6287">
          <cell r="A6287" t="str">
            <v>SINAPI 102259</v>
          </cell>
          <cell r="D6287" t="str">
            <v>DIVISÓRIA SANITÁRIA, TIPO CABINE, EM PAINÉIS ESTRUTURAIS TS, INCLUSIVE ESTRUTURA, PORTA E FERRAGENS. AF_10/2025</v>
          </cell>
          <cell r="E6287" t="str">
            <v>M2</v>
          </cell>
          <cell r="F6287">
            <v>0</v>
          </cell>
        </row>
        <row r="6288">
          <cell r="A6288" t="str">
            <v>SINAPI 102262</v>
          </cell>
          <cell r="D6288" t="str">
            <v>PORTA DE CABINE SANITÁRIA EM VIDRO TEMPERADO 8MM, INCLUSIVE DOBRADIÇAS, BATENTE, TRINCO E CONTRA-TRINCO. AF_10/2025</v>
          </cell>
          <cell r="E6288" t="str">
            <v>UN</v>
          </cell>
          <cell r="F6288">
            <v>0</v>
          </cell>
        </row>
        <row r="6289">
          <cell r="A6289" t="str">
            <v>SINAPI 102242</v>
          </cell>
          <cell r="D6289" t="str">
            <v>PORTA PARA DIVISÓRIA MDF/VIDRO 6 MM, LINHA 90 MM, 0,80 X 2,10 M - PERFIS DE ALUMINIO EXTRUDADO, INCLUSO PORTAL, BATENTES, DOBRADIÇAS E FECHADURA. AF_10/2025</v>
          </cell>
          <cell r="E6289" t="str">
            <v>M2</v>
          </cell>
          <cell r="F6289">
            <v>0</v>
          </cell>
        </row>
        <row r="6290">
          <cell r="A6290" t="str">
            <v>SINAPI 106165</v>
          </cell>
          <cell r="D6290" t="str">
            <v>PORTA SALA LIMPA COM VISOR - PAINEL PIR 50 MM. AF_10/2025</v>
          </cell>
          <cell r="E6290" t="str">
            <v>UN</v>
          </cell>
          <cell r="F6290">
            <v>0</v>
          </cell>
        </row>
        <row r="6291">
          <cell r="A6291" t="str">
            <v>SINAPI 102246</v>
          </cell>
          <cell r="D6291" t="str">
            <v>PORTA/PAINEL CEGO PARA DIVISÓRIA (N1) - PAINEL CEGO MSO/COMEIA E=35MM, S/ BONECA, INCLUSO BATENTE, TESTEIRO, DOBRADIÇAS E FECHADURA. AF_10/2025</v>
          </cell>
          <cell r="E6291" t="str">
            <v>M2</v>
          </cell>
          <cell r="F6291">
            <v>0</v>
          </cell>
        </row>
        <row r="6292">
          <cell r="A6292" t="str">
            <v>SINAPI 102252</v>
          </cell>
          <cell r="D6292" t="str">
            <v>PORTA/VIDRO PARA DIVISÓRIA (N2) - PAINEL DE PVC E=35MM, S/ BONECA, INCLUSO BATENTE, TESTEIRO, DOBRADIÇAS E FECHADURA. AF_10/2025</v>
          </cell>
          <cell r="E6292" t="str">
            <v>M2</v>
          </cell>
          <cell r="F6292">
            <v>0</v>
          </cell>
        </row>
        <row r="6293">
          <cell r="A6293" t="str">
            <v>SINAPI 101912</v>
          </cell>
          <cell r="D6293" t="str">
            <v>ABRIGO PARA HIDRANTE, 75X45X17CM, COM REGISTRO GLOBO ANGULAR 45 GRAUS 2 1/2", ADAPTADOR STORZ 2 1/2", MANGUEIRA DE INCÊNDIO 15M 2 1/2" E ESGUICHO EM LATÃO 2 1/2" - FORNECIMENTO E INSTALAÇÃO. AF_10/2020</v>
          </cell>
          <cell r="E6293" t="str">
            <v>UN</v>
          </cell>
          <cell r="F6293">
            <v>1794.35</v>
          </cell>
        </row>
        <row r="6294">
          <cell r="A6294" t="str">
            <v>SINAPI 96765</v>
          </cell>
          <cell r="D6294" t="str">
            <v>ABRIGO PARA HIDRANTE, 90X60X17CM, COM REGISTRO GLOBO ANGULAR 45 GRAUS 2 1/2", ADAPTADOR STORZ 2 1/2", MANGUEIRA DE INCÊNDIO 20M, REDUÇÃO 2 1/2" X 1 1/2" E ESGUICHO EM LATÃO 1 1/2" - FORNECIMENTO E INSTALAÇÃO. AF_10/2020</v>
          </cell>
          <cell r="E6294" t="str">
            <v>UN</v>
          </cell>
          <cell r="F6294">
            <v>1367.64</v>
          </cell>
        </row>
        <row r="6295">
          <cell r="A6295" t="str">
            <v>SINAPI 97430</v>
          </cell>
          <cell r="D6295" t="str">
            <v>ACOPLAMENTO RÍGIDO EM AÇO, CONEXÃO RANHURADA, DN 50 (2"), INSTALADO EM PRUMADAS - FORNECIMENTO E INSTALAÇÃO. AF_10/2020</v>
          </cell>
          <cell r="E6295" t="str">
            <v>UN</v>
          </cell>
          <cell r="F6295">
            <v>39.909999999999997</v>
          </cell>
        </row>
        <row r="6296">
          <cell r="A6296" t="str">
            <v>SINAPI 97431</v>
          </cell>
          <cell r="D6296" t="str">
            <v>ACOPLAMENTO RÍGIDO EM AÇO, CONEXÃO RANHURADA, DN 65 (2 1/2"), INSTALADO EM PRUMADAS - FORNECIMENTO E INSTALAÇÃO. AF_10/2020</v>
          </cell>
          <cell r="E6296" t="str">
            <v>UN</v>
          </cell>
          <cell r="F6296">
            <v>44.67</v>
          </cell>
        </row>
        <row r="6297">
          <cell r="A6297" t="str">
            <v>SINAPI 97432</v>
          </cell>
          <cell r="D6297" t="str">
            <v>ACOPLAMENTO RÍGIDO EM AÇO, CONEXÃO RANHURADA, DN 80 (3"), INSTALADO EM PRUMADAS - FORNECIMENTO E INSTALAÇÃO. AF_10/2020</v>
          </cell>
          <cell r="E6297" t="str">
            <v>UN</v>
          </cell>
          <cell r="F6297">
            <v>50.42</v>
          </cell>
        </row>
        <row r="6298">
          <cell r="A6298" t="str">
            <v>SINAPI 101913</v>
          </cell>
          <cell r="D6298" t="str">
            <v>CAIXA DE INCÊNDIO 45X75X17CM - FORNECIMENTO E INSTALAÇÃO. AF_10/2020</v>
          </cell>
          <cell r="E6298" t="str">
            <v>UN</v>
          </cell>
          <cell r="F6298">
            <v>337.65</v>
          </cell>
        </row>
        <row r="6299">
          <cell r="A6299" t="str">
            <v>SINAPI 101914</v>
          </cell>
          <cell r="D6299" t="str">
            <v>CAIXA DE INCÊNDIO 60X90X17CM - FORNECIMENTO E INSTALAÇÃO. AF_10/2020</v>
          </cell>
          <cell r="E6299" t="str">
            <v>UN</v>
          </cell>
          <cell r="F6299">
            <v>430.48</v>
          </cell>
        </row>
        <row r="6300">
          <cell r="A6300" t="str">
            <v>SINAPI 101915</v>
          </cell>
          <cell r="D6300" t="str">
            <v>CONJUNTO DE MANGUEIRA PARA COMBATE A INCÊNDIO EM FIBRA DE POLIESTER PURA, COM 1.1/2", REVESTIDA INTERNAMENTE, COMPRIMENTO DE 15M - FORNECIMENTO E INSTALAÇÃO. AF_10/2020</v>
          </cell>
          <cell r="E6300" t="str">
            <v>UN</v>
          </cell>
          <cell r="F6300">
            <v>375.1</v>
          </cell>
        </row>
        <row r="6301">
          <cell r="A6301" t="str">
            <v>SINAPI 97433</v>
          </cell>
          <cell r="D6301" t="str">
            <v>CURVA 45 GRAUS, EM AÇO, CONEXÃO RANHURADA, DN 50 (2"), INSTALADO EM PRUMADAS - FORNECIMENTO E INSTALAÇÃO. AF_10/2020</v>
          </cell>
          <cell r="E6301" t="str">
            <v>UN</v>
          </cell>
          <cell r="F6301">
            <v>88.15</v>
          </cell>
        </row>
        <row r="6302">
          <cell r="A6302" t="str">
            <v>SINAPI 97435</v>
          </cell>
          <cell r="D6302" t="str">
            <v>CURVA 45 GRAUS, EM AÇO, CONEXÃO RANHURADA, DN 65 (2 1/2"), INSTALADO EM PRUMADAS - FORNECIMENTO E INSTALAÇÃO. AF_10/2020</v>
          </cell>
          <cell r="E6302" t="str">
            <v>UN</v>
          </cell>
          <cell r="F6302">
            <v>103.03</v>
          </cell>
        </row>
        <row r="6303">
          <cell r="A6303" t="str">
            <v>SINAPI 97437</v>
          </cell>
          <cell r="D6303" t="str">
            <v>CURVA 45 GRAUS, EM AÇO, CONEXÃO RANHURADA, DN 80 (3"), INSTALADO EM PRUMADAS - FORNECIMENTO E INSTALAÇÃO. AF_10/2020</v>
          </cell>
          <cell r="E6303" t="str">
            <v>UN</v>
          </cell>
          <cell r="F6303">
            <v>117.86</v>
          </cell>
        </row>
        <row r="6304">
          <cell r="A6304" t="str">
            <v>SINAPI 97546</v>
          </cell>
          <cell r="D6304" t="str">
            <v>CURVA 45 GRAUS, EM AÇO, CONEXÃO SOLDADA, DN 15 (1/2"), INSTALADO EM RAMAIS E SUB-RAMAIS DE GÁS - FORNECIMENTO E INSTALAÇÃO. AF_10/2020</v>
          </cell>
          <cell r="E6304" t="str">
            <v>UN</v>
          </cell>
          <cell r="F6304">
            <v>36.32</v>
          </cell>
        </row>
        <row r="6305">
          <cell r="A6305" t="str">
            <v>SINAPI 97548</v>
          </cell>
          <cell r="D6305" t="str">
            <v>CURVA 45 GRAUS, EM AÇO, CONEXÃO SOLDADA, DN 20 (3/4"), INSTALADO EM RAMAIS E SUB-RAMAIS DE GÁS - FORNECIMENTO E INSTALAÇÃO. AF_10/2020</v>
          </cell>
          <cell r="E6305" t="str">
            <v>UN</v>
          </cell>
          <cell r="F6305">
            <v>53.91</v>
          </cell>
        </row>
        <row r="6306">
          <cell r="A6306" t="str">
            <v>SINAPI 97550</v>
          </cell>
          <cell r="D6306" t="str">
            <v>CURVA 45 GRAUS, EM AÇO, CONEXÃO SOLDADA, DN 25 (1"), INSTALADO EM RAMAIS E SUB-RAMAIS DE GÁS - FORNECIMENTO E INSTALAÇÃO. AF_10/2020</v>
          </cell>
          <cell r="E6306" t="str">
            <v>UN</v>
          </cell>
          <cell r="F6306">
            <v>89.67</v>
          </cell>
        </row>
        <row r="6307">
          <cell r="A6307" t="str">
            <v>SINAPI 97479</v>
          </cell>
          <cell r="D6307" t="str">
            <v>CURVA 45 GRAUS, EM AÇO, CONEXÃO SOLDADA, DN 25 (1"), INSTALADO EM REDE DE ALIMENTAÇÃO PARA HIDRANTE - FORNECIMENTO E INSTALAÇÃO. AF_10/2020</v>
          </cell>
          <cell r="E6307" t="str">
            <v>UN</v>
          </cell>
          <cell r="F6307">
            <v>60.3</v>
          </cell>
        </row>
        <row r="6308">
          <cell r="A6308" t="str">
            <v>SINAPI 97517</v>
          </cell>
          <cell r="D6308" t="str">
            <v>CURVA 45 GRAUS, EM AÇO, CONEXÃO SOLDADA, DN 25 (1"), INSTALADO EM REDE DE ALIMENTAÇÃO PARA SPRINKLER - FORNECIMENTO E INSTALAÇÃO. AF_10/2020</v>
          </cell>
          <cell r="E6308" t="str">
            <v>UN</v>
          </cell>
          <cell r="F6308">
            <v>55.98</v>
          </cell>
        </row>
        <row r="6309">
          <cell r="A6309" t="str">
            <v>SINAPI 97481</v>
          </cell>
          <cell r="D6309" t="str">
            <v>CURVA 45 GRAUS, EM AÇO, CONEXÃO SOLDADA, DN 32 (1 1/4"), INSTALADO EM REDE DE ALIMENTAÇÃO PARA HIDRANTE - FORNECIMENTO E INSTALAÇÃO. AF_10/2020</v>
          </cell>
          <cell r="E6309" t="str">
            <v>UN</v>
          </cell>
          <cell r="F6309">
            <v>87.24</v>
          </cell>
        </row>
        <row r="6310">
          <cell r="A6310" t="str">
            <v>SINAPI 97519</v>
          </cell>
          <cell r="D6310" t="str">
            <v>CURVA 45 GRAUS, EM AÇO, CONEXÃO SOLDADA, DN 32 (1 1/4"), INSTALADO EM REDE DE ALIMENTAÇÃO PARA SPRINKLER - FORNECIMENTO E INSTALAÇÃO. AF_10/2020</v>
          </cell>
          <cell r="E6310" t="str">
            <v>UN</v>
          </cell>
          <cell r="F6310">
            <v>79.62</v>
          </cell>
        </row>
        <row r="6311">
          <cell r="A6311" t="str">
            <v>SINAPI 97483</v>
          </cell>
          <cell r="D6311" t="str">
            <v>CURVA 45 GRAUS, EM AÇO, CONEXÃO SOLDADA, DN 40 (1 1/2"), INSTALADO EM REDE DE ALIMENTAÇÃO PARA HIDRANTE - FORNECIMENTO E INSTALAÇÃO. AF_10/2020</v>
          </cell>
          <cell r="E6311" t="str">
            <v>UN</v>
          </cell>
          <cell r="F6311">
            <v>121.93</v>
          </cell>
        </row>
        <row r="6312">
          <cell r="A6312" t="str">
            <v>SINAPI 97521</v>
          </cell>
          <cell r="D6312" t="str">
            <v>CURVA 45 GRAUS, EM AÇO, CONEXÃO SOLDADA, DN 40 (1 1/2"), INSTALADO EM REDE DE ALIMENTAÇÃO PARA SPRINKLER - FORNECIMENTO E INSTALAÇÃO. AF_10/2020</v>
          </cell>
          <cell r="E6312" t="str">
            <v>UN</v>
          </cell>
          <cell r="F6312">
            <v>110.59</v>
          </cell>
        </row>
        <row r="6313">
          <cell r="A6313" t="str">
            <v>SINAPI 97452</v>
          </cell>
          <cell r="D6313" t="str">
            <v>CURVA 45 GRAUS, EM AÇO, CONEXÃO SOLDADA, DN 50 (2"), INSTALADO EM PRUMADAS - FORNECIMENTO E INSTALAÇÃO. AF_10/2020</v>
          </cell>
          <cell r="E6313" t="str">
            <v>UN</v>
          </cell>
          <cell r="F6313">
            <v>194.76</v>
          </cell>
        </row>
        <row r="6314">
          <cell r="A6314" t="str">
            <v>SINAPI 97485</v>
          </cell>
          <cell r="D6314" t="str">
            <v>CURVA 45 GRAUS, EM AÇO, CONEXÃO SOLDADA, DN 50 (2"), INSTALADO EM REDE DE ALIMENTAÇÃO PARA HIDRANTE - FORNECIMENTO E INSTALAÇÃO. AF_10/2020</v>
          </cell>
          <cell r="E6314" t="str">
            <v>UN</v>
          </cell>
          <cell r="F6314">
            <v>168.01</v>
          </cell>
        </row>
        <row r="6315">
          <cell r="A6315" t="str">
            <v>SINAPI 97523</v>
          </cell>
          <cell r="D6315" t="str">
            <v>CURVA 45 GRAUS, EM AÇO, CONEXÃO SOLDADA, DN 50 (2"), INSTALADO EM REDE DE ALIMENTAÇÃO PARA SPRINKLER - FORNECIMENTO E INSTALAÇÃO. AF_10/2020</v>
          </cell>
          <cell r="E6315" t="str">
            <v>UN</v>
          </cell>
          <cell r="F6315">
            <v>152.01</v>
          </cell>
        </row>
        <row r="6316">
          <cell r="A6316" t="str">
            <v>SINAPI 97454</v>
          </cell>
          <cell r="D6316" t="str">
            <v>CURVA 45 GRAUS, EM AÇO, CONEXÃO SOLDADA, DN 65 (2 1/2"), INSTALADO EM PRUMADAS - FORNECIMENTO E INSTALAÇÃO. AF_10/2020</v>
          </cell>
          <cell r="E6316" t="str">
            <v>UN</v>
          </cell>
          <cell r="F6316">
            <v>330.69</v>
          </cell>
        </row>
        <row r="6317">
          <cell r="A6317" t="str">
            <v>SINAPI 97487</v>
          </cell>
          <cell r="D6317" t="str">
            <v>CURVA 45 GRAUS, EM AÇO, CONEXÃO SOLDADA, DN 65 (2 1/2"), INSTALADO EM REDE DE ALIMENTAÇÃO PARA HIDRANTE - FORNECIMENTO E INSTALAÇÃO. AF_10/2020</v>
          </cell>
          <cell r="E6317" t="str">
            <v>UN</v>
          </cell>
          <cell r="F6317">
            <v>308.51</v>
          </cell>
        </row>
        <row r="6318">
          <cell r="A6318" t="str">
            <v>SINAPI 97525</v>
          </cell>
          <cell r="D6318" t="str">
            <v>CURVA 45 GRAUS, EM AÇO, CONEXÃO SOLDADA, DN 65 (2 1/2"), INSTALADO EM REDE DE ALIMENTAÇÃO PARA SPRINKLER - FORNECIMENTO E INSTALAÇÃO. AF_10/2020</v>
          </cell>
          <cell r="E6318" t="str">
            <v>UN</v>
          </cell>
          <cell r="F6318">
            <v>285.39999999999998</v>
          </cell>
        </row>
        <row r="6319">
          <cell r="A6319" t="str">
            <v>SINAPI 97456</v>
          </cell>
          <cell r="D6319" t="str">
            <v>CURVA 45 GRAUS, EM AÇO, CONEXÃO SOLDADA, DN 80 (3"), INSTALADO EM PRUMADAS - FORNECIMENTO E INSTALAÇÃO. AF_10/2020</v>
          </cell>
          <cell r="E6319" t="str">
            <v>UN</v>
          </cell>
          <cell r="F6319">
            <v>745.61</v>
          </cell>
        </row>
        <row r="6320">
          <cell r="A6320" t="str">
            <v>SINAPI 97489</v>
          </cell>
          <cell r="D6320" t="str">
            <v>CURVA 45 GRAUS, EM AÇO, CONEXÃO SOLDADA, DN 80 (3"), INSTALADO EM REDE DE ALIMENTAÇÃO PARA HIDRANTE - FORNECIMENTO E INSTALAÇÃO. AF_10/2020</v>
          </cell>
          <cell r="E6320" t="str">
            <v>UN</v>
          </cell>
          <cell r="F6320">
            <v>727.92</v>
          </cell>
        </row>
        <row r="6321">
          <cell r="A6321" t="str">
            <v>SINAPI 97527</v>
          </cell>
          <cell r="D6321" t="str">
            <v>CURVA 45 GRAUS, EM AÇO, CONEXÃO SOLDADA, DN 80 (3"), INSTALADO EM REDE DE ALIMENTAÇÃO PARA SPRINKLER - FORNECIMENTO E INSTALAÇÃO. AF_10/2020</v>
          </cell>
          <cell r="E6321" t="str">
            <v>UN</v>
          </cell>
          <cell r="F6321">
            <v>697.79</v>
          </cell>
        </row>
        <row r="6322">
          <cell r="A6322" t="str">
            <v>SINAPI 97434</v>
          </cell>
          <cell r="D6322" t="str">
            <v>CURVA 90 GRAUS, EM AÇO, CONEXÃO RANHURADA, DN 50 (2"), INSTALADO EM PRUMADAS - FORNECIMENTO E INSTALAÇÃO. AF_10/2020</v>
          </cell>
          <cell r="E6322" t="str">
            <v>UN</v>
          </cell>
          <cell r="F6322">
            <v>89.69</v>
          </cell>
        </row>
        <row r="6323">
          <cell r="A6323" t="str">
            <v>SINAPI 97436</v>
          </cell>
          <cell r="D6323" t="str">
            <v>CURVA 90 GRAUS, EM AÇO, CONEXÃO RANHURADA, DN 65 (2 1/2"), INSTALADO EM PRUMADAS - FORNECIMENTO E INSTALAÇÃO. AF_10/2020</v>
          </cell>
          <cell r="E6323" t="str">
            <v>UN</v>
          </cell>
          <cell r="F6323">
            <v>106.01</v>
          </cell>
        </row>
        <row r="6324">
          <cell r="A6324" t="str">
            <v>SINAPI 97438</v>
          </cell>
          <cell r="D6324" t="str">
            <v>CURVA 90 GRAUS, EM AÇO, CONEXÃO RANHURADA, DN 80 (3"), INSTALADO EM PRUMADAS - FORNECIMENTO E INSTALAÇÃO. AF_10/2020</v>
          </cell>
          <cell r="E6324" t="str">
            <v>UN</v>
          </cell>
          <cell r="F6324">
            <v>121.05</v>
          </cell>
        </row>
        <row r="6325">
          <cell r="A6325" t="str">
            <v>SINAPI 97547</v>
          </cell>
          <cell r="D6325" t="str">
            <v>CURVA 90 GRAUS, EM AÇO, CONEXÃO SOLDADA, DN 15 (1/2"), INSTALADO EM RAMAIS E SUB-RAMAIS DE GÁS - FORNECIMENTO E INSTALAÇÃO. AF_10/2020</v>
          </cell>
          <cell r="E6325" t="str">
            <v>UN</v>
          </cell>
          <cell r="F6325">
            <v>36.32</v>
          </cell>
        </row>
        <row r="6326">
          <cell r="A6326" t="str">
            <v>SINAPI 97549</v>
          </cell>
          <cell r="D6326" t="str">
            <v>CURVA 90 GRAUS, EM AÇO, CONEXÃO SOLDADA, DN 20 (3/4"), INSTALADO EM RAMAIS E SUB-RAMAIS DE GÁS - FORNECIMENTO E INSTALAÇÃO. AF_10/2020</v>
          </cell>
          <cell r="E6326" t="str">
            <v>UN</v>
          </cell>
          <cell r="F6326">
            <v>53.91</v>
          </cell>
        </row>
        <row r="6327">
          <cell r="A6327" t="str">
            <v>SINAPI 97551</v>
          </cell>
          <cell r="D6327" t="str">
            <v>CURVA 90 GRAUS, EM AÇO, CONEXÃO SOLDADA, DN 25 (1"), INSTALADO EM RAMAIS E SUB-RAMAIS DE GÁS - FORNECIMENTO E INSTALAÇÃO. AF_10/2020</v>
          </cell>
          <cell r="E6327" t="str">
            <v>UN</v>
          </cell>
          <cell r="F6327">
            <v>89.67</v>
          </cell>
        </row>
        <row r="6328">
          <cell r="A6328" t="str">
            <v>SINAPI 97480</v>
          </cell>
          <cell r="D6328" t="str">
            <v>CURVA 90 GRAUS, EM AÇO, CONEXÃO SOLDADA, DN 25 (1"), INSTALADO EM REDE DE ALIMENTAÇÃO PARA HIDRANTE - FORNECIMENTO E INSTALAÇÃO. AF_10/2020</v>
          </cell>
          <cell r="E6328" t="str">
            <v>UN</v>
          </cell>
          <cell r="F6328">
            <v>60.3</v>
          </cell>
        </row>
        <row r="6329">
          <cell r="A6329" t="str">
            <v>SINAPI 97518</v>
          </cell>
          <cell r="D6329" t="str">
            <v>CURVA 90 GRAUS, EM AÇO, CONEXÃO SOLDADA, DN 25 (1"), INSTALADO EM REDE DE ALIMENTAÇÃO PARA SPRINKLER - FORNECIMENTO E INSTALAÇÃO. AF_10/2020</v>
          </cell>
          <cell r="E6329" t="str">
            <v>UN</v>
          </cell>
          <cell r="F6329">
            <v>55.98</v>
          </cell>
        </row>
        <row r="6330">
          <cell r="A6330" t="str">
            <v>SINAPI 97482</v>
          </cell>
          <cell r="D6330" t="str">
            <v>CURVA 90 GRAUS, EM AÇO, CONEXÃO SOLDADA, DN 32 (1 1/4"), INSTALADO EM REDE DE ALIMENTAÇÃO PARA HIDRANTE - FORNECIMENTO E INSTALAÇÃO. AF_10/2020</v>
          </cell>
          <cell r="E6330" t="str">
            <v>UN</v>
          </cell>
          <cell r="F6330">
            <v>87.24</v>
          </cell>
        </row>
        <row r="6331">
          <cell r="A6331" t="str">
            <v>SINAPI 97520</v>
          </cell>
          <cell r="D6331" t="str">
            <v>CURVA 90 GRAUS, EM AÇO, CONEXÃO SOLDADA, DN 32 (1 1/4"), INSTALADO EM REDE DE ALIMENTAÇÃO PARA SPRINKLER - FORNECIMENTO E INSTALAÇÃO. AF_10/2020</v>
          </cell>
          <cell r="E6331" t="str">
            <v>UN</v>
          </cell>
          <cell r="F6331">
            <v>79.62</v>
          </cell>
        </row>
        <row r="6332">
          <cell r="A6332" t="str">
            <v>SINAPI 97484</v>
          </cell>
          <cell r="D6332" t="str">
            <v>CURVA 90 GRAUS, EM AÇO, CONEXÃO SOLDADA, DN 40 (1 1/2"), INSTALADO EM REDE DE ALIMENTAÇÃO PARA HIDRANTE - FORNECIMENTO E INSTALAÇÃO. AF_10/2020</v>
          </cell>
          <cell r="E6332" t="str">
            <v>UN</v>
          </cell>
          <cell r="F6332">
            <v>121.93</v>
          </cell>
        </row>
        <row r="6333">
          <cell r="A6333" t="str">
            <v>SINAPI 97522</v>
          </cell>
          <cell r="D6333" t="str">
            <v>CURVA 90 GRAUS, EM AÇO, CONEXÃO SOLDADA, DN 40 (1 1/2"), INSTALADO EM REDE DE ALIMENTAÇÃO PARA SPRINKLER - FORNECIMENTO E INSTALAÇÃO. AF_10/2020</v>
          </cell>
          <cell r="E6333" t="str">
            <v>UN</v>
          </cell>
          <cell r="F6333">
            <v>110.59</v>
          </cell>
        </row>
        <row r="6334">
          <cell r="A6334" t="str">
            <v>SINAPI 97453</v>
          </cell>
          <cell r="D6334" t="str">
            <v>CURVA 90 GRAUS, EM AÇO, CONEXÃO SOLDADA, DN 50 (2"), INSTALADO EM PRUMADAS - FORNECIMENTO E INSTALAÇÃO. AF_10/2020</v>
          </cell>
          <cell r="E6334" t="str">
            <v>UN</v>
          </cell>
          <cell r="F6334">
            <v>206.59</v>
          </cell>
        </row>
        <row r="6335">
          <cell r="A6335" t="str">
            <v>SINAPI 97486</v>
          </cell>
          <cell r="D6335" t="str">
            <v>CURVA 90 GRAUS, EM AÇO, CONEXÃO SOLDADA, DN 50 (2"), INSTALADO EM REDE DE ALIMENTAÇÃO PARA HIDRANTE - FORNECIMENTO E INSTALAÇÃO. AF_10/2020</v>
          </cell>
          <cell r="E6335" t="str">
            <v>UN</v>
          </cell>
          <cell r="F6335">
            <v>179.84</v>
          </cell>
        </row>
        <row r="6336">
          <cell r="A6336" t="str">
            <v>SINAPI 97524</v>
          </cell>
          <cell r="D6336" t="str">
            <v>CURVA 90 GRAUS, EM AÇO, CONEXÃO SOLDADA, DN 50 (2"), INSTALADO EM REDE DE ALIMENTAÇÃO PARA SPRINKLER - FORNECIMENTO E INSTALAÇÃO. AF_10/2020</v>
          </cell>
          <cell r="E6336" t="str">
            <v>UN</v>
          </cell>
          <cell r="F6336">
            <v>163.84</v>
          </cell>
        </row>
        <row r="6337">
          <cell r="A6337" t="str">
            <v>SINAPI 97455</v>
          </cell>
          <cell r="D6337" t="str">
            <v>CURVA 90 GRAUS, EM AÇO, CONEXÃO SOLDADA, DN 65 (2 1/2"), INSTALADO EM PRUMADAS - FORNECIMENTO E INSTALAÇÃO. AF_10/2020</v>
          </cell>
          <cell r="E6337" t="str">
            <v>UN</v>
          </cell>
          <cell r="F6337">
            <v>349.61</v>
          </cell>
        </row>
        <row r="6338">
          <cell r="A6338" t="str">
            <v>SINAPI 97488</v>
          </cell>
          <cell r="D6338" t="str">
            <v>CURVA 90 GRAUS, EM AÇO, CONEXÃO SOLDADA, DN 65 (2 1/2"), INSTALADO EM REDE DE ALIMENTAÇÃO PARA HIDRANTE - FORNECIMENTO E INSTALAÇÃO. AF_10/2020</v>
          </cell>
          <cell r="E6338" t="str">
            <v>UN</v>
          </cell>
          <cell r="F6338">
            <v>327.43</v>
          </cell>
        </row>
        <row r="6339">
          <cell r="A6339" t="str">
            <v>SINAPI 97526</v>
          </cell>
          <cell r="D6339" t="str">
            <v>CURVA 90 GRAUS, EM AÇO, CONEXÃO SOLDADA, DN 65 (2 1/2"), INSTALADO EM REDE DE ALIMENTAÇÃO PARA SPRINKLER - FORNECIMENTO E INSTALAÇÃO. AF_10/2020</v>
          </cell>
          <cell r="E6339" t="str">
            <v>UN</v>
          </cell>
          <cell r="F6339">
            <v>304.32</v>
          </cell>
        </row>
        <row r="6340">
          <cell r="A6340" t="str">
            <v>SINAPI 97457</v>
          </cell>
          <cell r="D6340" t="str">
            <v>CURVA 90 GRAUS, EM AÇO, CONEXÃO SOLDADA, DN 80 (3"), INSTALADO EM PRUMADAS - FORNECIMENTO E INSTALAÇÃO. AF_10/2020</v>
          </cell>
          <cell r="E6340" t="str">
            <v>UN</v>
          </cell>
          <cell r="F6340">
            <v>660.72</v>
          </cell>
        </row>
        <row r="6341">
          <cell r="A6341" t="str">
            <v>SINAPI 97490</v>
          </cell>
          <cell r="D6341" t="str">
            <v>CURVA 90 GRAUS, EM AÇO, CONEXÃO SOLDADA, DN 80 (3"), INSTALADO EM REDE DE ALIMENTAÇÃO PARA HIDRANTE - FORNECIMENTO E INSTALAÇÃO. AF_10/2020</v>
          </cell>
          <cell r="E6341" t="str">
            <v>UN</v>
          </cell>
          <cell r="F6341">
            <v>643.03</v>
          </cell>
        </row>
        <row r="6342">
          <cell r="A6342" t="str">
            <v>SINAPI 97528</v>
          </cell>
          <cell r="D6342" t="str">
            <v>CURVA 90 GRAUS, EM AÇO, CONEXÃO SOLDADA, DN 80 (3"), INSTALADO EM REDE DE ALIMENTAÇÃO PARA SPRINKLER - FORNECIMENTO E INSTALAÇÃO. AF_10/2020</v>
          </cell>
          <cell r="E6342" t="str">
            <v>UN</v>
          </cell>
          <cell r="F6342">
            <v>612.9</v>
          </cell>
        </row>
        <row r="6343">
          <cell r="A6343" t="str">
            <v>SINAPI 101906</v>
          </cell>
          <cell r="D6343" t="str">
            <v>EXTINTOR DE INCÊNDIO PORTÁTIL COM CARGA DE CO2 DE 4 KG, CLASSE BC - FORNECIMENTO E INSTALAÇÃO. AF_10/2020_PE</v>
          </cell>
          <cell r="E6343" t="str">
            <v>UN</v>
          </cell>
          <cell r="F6343">
            <v>514.80999999999995</v>
          </cell>
        </row>
        <row r="6344">
          <cell r="A6344" t="str">
            <v>SINAPI 101907</v>
          </cell>
          <cell r="D6344" t="str">
            <v>EXTINTOR DE INCÊNDIO PORTÁTIL COM CARGA DE CO2 DE 6 KG, CLASSE BC - FORNECIMENTO E INSTALAÇÃO. AF_10/2020_PE</v>
          </cell>
          <cell r="E6344" t="str">
            <v>UN</v>
          </cell>
          <cell r="F6344">
            <v>555.54999999999995</v>
          </cell>
        </row>
        <row r="6345">
          <cell r="A6345" t="str">
            <v>SINAPI 101911</v>
          </cell>
          <cell r="D6345" t="str">
            <v>EXTINTOR DE INCÊNDIO PORTÁTIL COM CARGA DE PQS DE 12 KG, CLASSE BC - FORNECIMENTO E INSTALAÇÃO. AF_10/2020_PE</v>
          </cell>
          <cell r="E6345" t="str">
            <v>UN</v>
          </cell>
          <cell r="F6345">
            <v>270.43</v>
          </cell>
        </row>
        <row r="6346">
          <cell r="A6346" t="str">
            <v>SINAPI 101908</v>
          </cell>
          <cell r="D6346" t="str">
            <v>EXTINTOR DE INCÊNDIO PORTÁTIL COM CARGA DE PQS DE 4 KG, CLASSE BC - FORNECIMENTO E INSTALAÇÃO. AF_10/2020_PE</v>
          </cell>
          <cell r="E6346" t="str">
            <v>UN</v>
          </cell>
          <cell r="F6346">
            <v>175.39</v>
          </cell>
        </row>
        <row r="6347">
          <cell r="A6347" t="str">
            <v>SINAPI 101909</v>
          </cell>
          <cell r="D6347" t="str">
            <v>EXTINTOR DE INCÊNDIO PORTÁTIL COM CARGA DE PQS DE 6 KG, CLASSE BC - FORNECIMENTO E INSTALAÇÃO. AF_10/2020_PE</v>
          </cell>
          <cell r="E6347" t="str">
            <v>UN</v>
          </cell>
          <cell r="F6347">
            <v>202.55</v>
          </cell>
        </row>
        <row r="6348">
          <cell r="A6348" t="str">
            <v>SINAPI 101910</v>
          </cell>
          <cell r="D6348" t="str">
            <v>EXTINTOR DE INCÊNDIO PORTÁTIL COM CARGA DE PQS DE 8 KG, CLASSE BC - FORNECIMENTO E INSTALAÇÃO. AF_10/2020_PE</v>
          </cell>
          <cell r="E6348" t="str">
            <v>UN</v>
          </cell>
          <cell r="F6348">
            <v>236.49</v>
          </cell>
        </row>
        <row r="6349">
          <cell r="A6349" t="str">
            <v>SINAPI 101905</v>
          </cell>
          <cell r="D6349" t="str">
            <v>EXTINTOR DE INCÊNDIO PORTÁTIL COM CARGA DE ÁGUA PRESSURIZADA DE 10 L, CLASSE A - FORNECIMENTO E INSTALAÇÃO. AF_10/2020_PE</v>
          </cell>
          <cell r="E6349" t="str">
            <v>UN</v>
          </cell>
          <cell r="F6349">
            <v>180.48</v>
          </cell>
        </row>
        <row r="6350">
          <cell r="A6350" t="str">
            <v>SINAPI 101916</v>
          </cell>
          <cell r="D6350" t="str">
            <v>HIDRANTE SUBTERRÂNEO PREDIAL (COM CURVA LONGA E CAIXA), DN 75 MM - FORNECIMENTO E INSTALAÇÃO. AF_10/2020</v>
          </cell>
          <cell r="E6350" t="str">
            <v>UN</v>
          </cell>
          <cell r="F6350">
            <v>3482.63</v>
          </cell>
        </row>
        <row r="6351">
          <cell r="A6351" t="str">
            <v>SINAPI 101936</v>
          </cell>
          <cell r="D6351" t="str">
            <v>INSTALAÇÃO DE TUBOS E CONEXÕES, EM AÇO/FERRO GALVANIZADO, PARA O CENTRO DE MEDIÇÃO DE GÁS DE EDIFÍCIO RESIDENCIAL, COM 4 PAVIMENTOS, 16 UNIDADES HABITACIONAIS, DN 32 (1 1/4") - FORNECIMENTO E INSTALAÇÃO. AF_10/2020</v>
          </cell>
          <cell r="E6351" t="str">
            <v>UN</v>
          </cell>
          <cell r="F6351">
            <v>10083.879999999999</v>
          </cell>
        </row>
        <row r="6352">
          <cell r="A6352" t="str">
            <v>SINAPI 101937</v>
          </cell>
          <cell r="D6352" t="str">
            <v>INSTALAÇÃO DE TUBOS E CONEXÕES, EM AÇO/FERRO GALVANIZADO, PARA O CENTRO DE MEDIÇÃO DE GÁS DE EDIFÍCIO RESIDENCIAL, COM 4 PAVIMENTOS, 16 UNIDADES HABITACIONAIS, DN 50 (2") - FORNECIMENTO E INSTALAÇÃO. AF_10/2020</v>
          </cell>
          <cell r="E6352" t="str">
            <v>UN</v>
          </cell>
          <cell r="F6352">
            <v>17942.22</v>
          </cell>
        </row>
        <row r="6353">
          <cell r="A6353" t="str">
            <v>SINAPI 92698</v>
          </cell>
          <cell r="D6353" t="str">
            <v>JOELHO 45 GRAUS, EM FERRO GALVANIZADO, CONEXÃO ROSQUEADA, DN 15 (1/2"), INSTALADO EM RAMAIS E SUB-RAMAIS DE GÁS - FORNECIMENTO E INSTALAÇÃO. AF_10/2020</v>
          </cell>
          <cell r="E6353" t="str">
            <v>UN</v>
          </cell>
          <cell r="F6353">
            <v>22.38</v>
          </cell>
        </row>
        <row r="6354">
          <cell r="A6354" t="str">
            <v>SINAPI 92700</v>
          </cell>
          <cell r="D6354" t="str">
            <v>JOELHO 45 GRAUS, EM FERRO GALVANIZADO, CONEXÃO ROSQUEADA, DN 20 (3/4"), INSTALADO EM RAMAIS E SUB-RAMAIS DE GÁS - FORNECIMENTO E INSTALAÇÃO. AF_10/2020</v>
          </cell>
          <cell r="E6354" t="str">
            <v>UN</v>
          </cell>
          <cell r="F6354">
            <v>36.549999999999997</v>
          </cell>
        </row>
        <row r="6355">
          <cell r="A6355" t="str">
            <v>SINAPI 92702</v>
          </cell>
          <cell r="D6355" t="str">
            <v>JOELHO 45 GRAUS, EM FERRO GALVANIZADO, CONEXÃO ROSQUEADA, DN 25 (1"), INSTALADO EM RAMAIS E SUB-RAMAIS DE GÁS - FORNECIMENTO E INSTALAÇÃO. AF_10/2020</v>
          </cell>
          <cell r="E6355" t="str">
            <v>UN</v>
          </cell>
          <cell r="F6355">
            <v>57.22</v>
          </cell>
        </row>
        <row r="6356">
          <cell r="A6356" t="str">
            <v>SINAPI 92669</v>
          </cell>
          <cell r="D6356" t="str">
            <v>JOELHO 45 GRAUS, EM FERRO GALVANIZADO, CONEXÃO ROSQUEADA, DN 25 (1"), INSTALADO EM REDE DE ALIMENTAÇÃO PARA SPRINKLER - FORNECIMENTO E INSTALAÇÃO. AF_10/2020</v>
          </cell>
          <cell r="E6356" t="str">
            <v>UN</v>
          </cell>
          <cell r="F6356">
            <v>42.57</v>
          </cell>
        </row>
        <row r="6357">
          <cell r="A6357" t="str">
            <v>SINAPI 92671</v>
          </cell>
          <cell r="D6357" t="str">
            <v>JOELHO 45 GRAUS, EM FERRO GALVANIZADO, CONEXÃO ROSQUEADA, DN 32 (1 1/4"), INSTALADO EM REDE DE ALIMENTAÇÃO PARA SPRINKLER - FORNECIMENTO E INSTALAÇÃO. AF_10/2020</v>
          </cell>
          <cell r="E6357" t="str">
            <v>UN</v>
          </cell>
          <cell r="F6357">
            <v>55.34</v>
          </cell>
        </row>
        <row r="6358">
          <cell r="A6358" t="str">
            <v>SINAPI 92673</v>
          </cell>
          <cell r="D6358" t="str">
            <v>JOELHO 45 GRAUS, EM FERRO GALVANIZADO, CONEXÃO ROSQUEADA, DN 40 (1 1/2"), INSTALADO EM REDE DE ALIMENTAÇÃO PARA SPRINKLER - FORNECIMENTO E INSTALAÇÃO. AF_10/2020</v>
          </cell>
          <cell r="E6358" t="str">
            <v>UN</v>
          </cell>
          <cell r="F6358">
            <v>63.48</v>
          </cell>
        </row>
        <row r="6359">
          <cell r="A6359" t="str">
            <v>SINAPI 92675</v>
          </cell>
          <cell r="D6359" t="str">
            <v>JOELHO 45 GRAUS, EM FERRO GALVANIZADO, CONEXÃO ROSQUEADA, DN 50 (2"), INSTALADO EM REDE DE ALIMENTAÇÃO PARA SPRINKLER - FORNECIMENTO E INSTALAÇÃO. AF_10/2020</v>
          </cell>
          <cell r="E6359" t="str">
            <v>UN</v>
          </cell>
          <cell r="F6359">
            <v>81.96</v>
          </cell>
        </row>
        <row r="6360">
          <cell r="A6360" t="str">
            <v>SINAPI 92677</v>
          </cell>
          <cell r="D6360" t="str">
            <v>JOELHO 45 GRAUS, EM FERRO GALVANIZADO, CONEXÃO ROSQUEADA, DN 65 (2 1/2"), INSTALADO EM REDE DE ALIMENTAÇÃO PARA SPRINKLER - FORNECIMENTO E INSTALAÇÃO. AF_10/2020</v>
          </cell>
          <cell r="E6360" t="str">
            <v>UN</v>
          </cell>
          <cell r="F6360">
            <v>133.71</v>
          </cell>
        </row>
        <row r="6361">
          <cell r="A6361" t="str">
            <v>SINAPI 92635</v>
          </cell>
          <cell r="D6361" t="str">
            <v>JOELHO 45 GRAUS, EM FERRO GALVANIZADO, CONEXÃO ROSQUEADA, DN 80 (3"), INSTALADO EM REDE DE ALIMENTAÇÃO PARA HIDRANTE - FORNECIMENTO E INSTALAÇÃO. AF_10/2020</v>
          </cell>
          <cell r="E6361" t="str">
            <v>UN</v>
          </cell>
          <cell r="F6361">
            <v>215</v>
          </cell>
        </row>
        <row r="6362">
          <cell r="A6362" t="str">
            <v>SINAPI 92679</v>
          </cell>
          <cell r="D6362" t="str">
            <v>JOELHO 45 GRAUS, EM FERRO GALVANIZADO, CONEXÃO ROSQUEADA, DN 80 (3"), INSTALADO EM REDE DE ALIMENTAÇÃO PARA SPRINKLER - FORNECIMENTO E INSTALAÇÃO. AF_10/2020</v>
          </cell>
          <cell r="E6362" t="str">
            <v>UN</v>
          </cell>
          <cell r="F6362">
            <v>183.38</v>
          </cell>
        </row>
        <row r="6363">
          <cell r="A6363" t="str">
            <v>SINAPI 92381</v>
          </cell>
          <cell r="D6363" t="str">
            <v>JOELHO 45 GRAUS, EM FERRO GALVANIZADO, DN 25 (1"), CONEXÃO ROSQUEADA, INSTALADO EM REDE DE ALIMENTAÇÃO PARA HIDRANTE - FORNECIMENTO E INSTALAÇÃO. AF_10/2020</v>
          </cell>
          <cell r="E6363" t="str">
            <v>UN</v>
          </cell>
          <cell r="F6363">
            <v>57.81</v>
          </cell>
        </row>
        <row r="6364">
          <cell r="A6364" t="str">
            <v>SINAPI 92383</v>
          </cell>
          <cell r="D6364" t="str">
            <v>JOELHO 45 GRAUS, EM FERRO GALVANIZADO, DN 32 (1 1/4"), CONEXÃO ROSQUEADA, INSTALADO EM REDE DE ALIMENTAÇÃO PARA HIDRANTE - FORNECIMENTO E INSTALAÇÃO. AF_10/2020</v>
          </cell>
          <cell r="E6364" t="str">
            <v>UN</v>
          </cell>
          <cell r="F6364">
            <v>72.63</v>
          </cell>
        </row>
        <row r="6365">
          <cell r="A6365" t="str">
            <v>SINAPI 92385</v>
          </cell>
          <cell r="D6365" t="str">
            <v>JOELHO 45 GRAUS, EM FERRO GALVANIZADO, DN 40 (1 1/2"), CONEXÃO ROSQUEADA, INSTALADO EM REDE DE ALIMENTAÇÃO PARA HIDRANTE - FORNECIMENTO E INSTALAÇÃO. AF_10/2020</v>
          </cell>
          <cell r="E6365" t="str">
            <v>UN</v>
          </cell>
          <cell r="F6365">
            <v>83.19</v>
          </cell>
        </row>
        <row r="6366">
          <cell r="A6366" t="str">
            <v>SINAPI 92350</v>
          </cell>
          <cell r="D6366" t="str">
            <v>JOELHO 45 GRAUS, EM FERRO GALVANIZADO, DN 50 (2"), CONEXÃO ROSQUEADA, INSTALADO EM PRUMADAS - FORNECIMENTO E INSTALAÇÃO. AF_10/2020</v>
          </cell>
          <cell r="E6366" t="str">
            <v>UN</v>
          </cell>
          <cell r="F6366">
            <v>104.73</v>
          </cell>
        </row>
        <row r="6367">
          <cell r="A6367" t="str">
            <v>SINAPI 92387</v>
          </cell>
          <cell r="D6367" t="str">
            <v>JOELHO 45 GRAUS, EM FERRO GALVANIZADO, DN 50 (2"), CONEXÃO ROSQUEADA, INSTALADO EM REDE DE ALIMENTAÇÃO PARA HIDRANTE - FORNECIMENTO E INSTALAÇÃO. AF_10/2020</v>
          </cell>
          <cell r="E6367" t="str">
            <v>UN</v>
          </cell>
          <cell r="F6367">
            <v>104.62</v>
          </cell>
        </row>
        <row r="6368">
          <cell r="A6368" t="str">
            <v>SINAPI 92352</v>
          </cell>
          <cell r="D6368" t="str">
            <v>JOELHO 45 GRAUS, EM FERRO GALVANIZADO, DN 65 (2 1/2"), CONEXÃO ROSQUEADA, INSTALADO EM PRUMADAS - FORNECIMENTO E INSTALAÇÃO. AF_10/2020</v>
          </cell>
          <cell r="E6368" t="str">
            <v>UN</v>
          </cell>
          <cell r="F6368">
            <v>158.08000000000001</v>
          </cell>
        </row>
        <row r="6369">
          <cell r="A6369" t="str">
            <v>SINAPI 92389</v>
          </cell>
          <cell r="D6369" t="str">
            <v>JOELHO 45 GRAUS, EM FERRO GALVANIZADO, DN 65 (2 1/2"), CONEXÃO ROSQUEADA, INSTALADO EM REDE DE ALIMENTAÇÃO PARA HIDRANTE - FORNECIMENTO E INSTALAÇÃO. AF_10/2020</v>
          </cell>
          <cell r="E6369" t="str">
            <v>UN</v>
          </cell>
          <cell r="F6369">
            <v>160.88</v>
          </cell>
        </row>
        <row r="6370">
          <cell r="A6370" t="str">
            <v>SINAPI 92354</v>
          </cell>
          <cell r="D6370" t="str">
            <v>JOELHO 45 GRAUS, EM FERRO GALVANIZADO, DN 80 (3"), CONEXÃO ROSQUEADA, INSTALADO EM PRUMADAS - FORNECIMENTO E INSTALAÇÃO. AF_10/2020</v>
          </cell>
          <cell r="E6370" t="str">
            <v>UN</v>
          </cell>
          <cell r="F6370">
            <v>209.37</v>
          </cell>
        </row>
        <row r="6371">
          <cell r="A6371" t="str">
            <v>SINAPI 92699</v>
          </cell>
          <cell r="D6371" t="str">
            <v>JOELHO 90 GRAUS, EM FERRO GALVANIZADO, CONEXÃO ROSQUEADA, DN 15 (1/2"), INSTALADO EM RAMAIS E SUB-RAMAIS DE GÁS - FORNECIMENTO E INSTALAÇÃO. AF_10/2020</v>
          </cell>
          <cell r="E6371" t="str">
            <v>UN</v>
          </cell>
          <cell r="F6371">
            <v>21.05</v>
          </cell>
        </row>
        <row r="6372">
          <cell r="A6372" t="str">
            <v>SINAPI 92701</v>
          </cell>
          <cell r="D6372" t="str">
            <v>JOELHO 90 GRAUS, EM FERRO GALVANIZADO, CONEXÃO ROSQUEADA, DN 20 (3/4"), INSTALADO EM RAMAIS E SUB-RAMAIS DE GÁS - FORNECIMENTO E INSTALAÇÃO. AF_10/2020</v>
          </cell>
          <cell r="E6372" t="str">
            <v>UN</v>
          </cell>
          <cell r="F6372">
            <v>34.56</v>
          </cell>
        </row>
        <row r="6373">
          <cell r="A6373" t="str">
            <v>SINAPI 92703</v>
          </cell>
          <cell r="D6373" t="str">
            <v>JOELHO 90 GRAUS, EM FERRO GALVANIZADO, CONEXÃO ROSQUEADA, DN 25 (1"), INSTALADO EM RAMAIS E SUB-RAMAIS DE GÁS - FORNECIMENTO E INSTALAÇÃO. AF_10/2020</v>
          </cell>
          <cell r="E6373" t="str">
            <v>UN</v>
          </cell>
          <cell r="F6373">
            <v>54.77</v>
          </cell>
        </row>
        <row r="6374">
          <cell r="A6374" t="str">
            <v>SINAPI 92670</v>
          </cell>
          <cell r="D6374" t="str">
            <v>JOELHO 90 GRAUS, EM FERRO GALVANIZADO, CONEXÃO ROSQUEADA, DN 25 (1"), INSTALADO EM REDE DE ALIMENTAÇÃO PARA SPRINKLER - FORNECIMENTO E INSTALAÇÃO. AF_10/2020</v>
          </cell>
          <cell r="E6374" t="str">
            <v>UN</v>
          </cell>
          <cell r="F6374">
            <v>40.119999999999997</v>
          </cell>
        </row>
        <row r="6375">
          <cell r="A6375" t="str">
            <v>SINAPI 92672</v>
          </cell>
          <cell r="D6375" t="str">
            <v>JOELHO 90 GRAUS, EM FERRO GALVANIZADO, CONEXÃO ROSQUEADA, DN 32 (1 1/4"), INSTALADO EM REDE DE ALIMENTAÇÃO PARA SPRINKLER - FORNECIMENTO E INSTALAÇÃO. AF_10/2020</v>
          </cell>
          <cell r="E6375" t="str">
            <v>UN</v>
          </cell>
          <cell r="F6375">
            <v>50.46</v>
          </cell>
        </row>
        <row r="6376">
          <cell r="A6376" t="str">
            <v>SINAPI 92674</v>
          </cell>
          <cell r="D6376" t="str">
            <v>JOELHO 90 GRAUS, EM FERRO GALVANIZADO, CONEXÃO ROSQUEADA, DN 40 (1 1/2"), INSTALADO EM REDE DE ALIMENTAÇÃO PARA SPRINKLER - FORNECIMENTO E INSTALAÇÃO. AF_10/2020</v>
          </cell>
          <cell r="E6376" t="str">
            <v>UN</v>
          </cell>
          <cell r="F6376">
            <v>60.12</v>
          </cell>
        </row>
        <row r="6377">
          <cell r="A6377" t="str">
            <v>SINAPI 92676</v>
          </cell>
          <cell r="D6377" t="str">
            <v>JOELHO 90 GRAUS, EM FERRO GALVANIZADO, CONEXÃO ROSQUEADA, DN 50 (2"), INSTALADO EM REDE DE ALIMENTAÇÃO PARA SPRINKLER - FORNECIMENTO E INSTALAÇÃO. AF_10/2020</v>
          </cell>
          <cell r="E6377" t="str">
            <v>UN</v>
          </cell>
          <cell r="F6377">
            <v>79.680000000000007</v>
          </cell>
        </row>
        <row r="6378">
          <cell r="A6378" t="str">
            <v>SINAPI 92678</v>
          </cell>
          <cell r="D6378" t="str">
            <v>JOELHO 90 GRAUS, EM FERRO GALVANIZADO, CONEXÃO ROSQUEADA, DN 65 (2 1/2"), INSTALADO EM REDE DE ALIMENTAÇÃO PARA SPRINKLER - FORNECIMENTO E INSTALAÇÃO. AF_10/2020</v>
          </cell>
          <cell r="E6378" t="str">
            <v>UN</v>
          </cell>
          <cell r="F6378">
            <v>123.66</v>
          </cell>
        </row>
        <row r="6379">
          <cell r="A6379" t="str">
            <v>SINAPI 92636</v>
          </cell>
          <cell r="D6379" t="str">
            <v>JOELHO 90 GRAUS, EM FERRO GALVANIZADO, CONEXÃO ROSQUEADA, DN 80 (3"), INSTALADO EM REDE DE ALIMENTAÇÃO PARA HIDRANTE - FORNECIMENTO E INSTALAÇÃO. AF_10/2020</v>
          </cell>
          <cell r="E6379" t="str">
            <v>UN</v>
          </cell>
          <cell r="F6379">
            <v>195.63</v>
          </cell>
        </row>
        <row r="6380">
          <cell r="A6380" t="str">
            <v>SINAPI 92680</v>
          </cell>
          <cell r="D6380" t="str">
            <v>JOELHO 90 GRAUS, EM FERRO GALVANIZADO, CONEXÃO ROSQUEADA, DN 80 (3"), INSTALADO EM REDE DE ALIMENTAÇÃO PARA SPRINKLER - FORNECIMENTO E INSTALAÇÃO. AF_10/2020</v>
          </cell>
          <cell r="E6380" t="str">
            <v>UN</v>
          </cell>
          <cell r="F6380">
            <v>164.01</v>
          </cell>
        </row>
        <row r="6381">
          <cell r="A6381" t="str">
            <v>SINAPI 92382</v>
          </cell>
          <cell r="D6381" t="str">
            <v>JOELHO 90 GRAUS, EM FERRO GALVANIZADO, DN 25 (1"), CONEXÃO ROSQUEADA, INSTALADO EM REDE DE ALIMENTAÇÃO PARA HIDRANTE - FORNECIMENTO E INSTALAÇÃO. AF_10/2020</v>
          </cell>
          <cell r="E6381" t="str">
            <v>UN</v>
          </cell>
          <cell r="F6381">
            <v>55.36</v>
          </cell>
        </row>
        <row r="6382">
          <cell r="A6382" t="str">
            <v>SINAPI 92384</v>
          </cell>
          <cell r="D6382" t="str">
            <v>JOELHO 90 GRAUS, EM FERRO GALVANIZADO, DN 32 (1 1/4"), CONEXÃO ROSQUEADA, INSTALADO EM REDE DE ALIMENTAÇÃO PARA HIDRANTE - FORNECIMENTO E INSTALAÇÃO. AF_10/2020</v>
          </cell>
          <cell r="E6382" t="str">
            <v>UN</v>
          </cell>
          <cell r="F6382">
            <v>67.75</v>
          </cell>
        </row>
        <row r="6383">
          <cell r="A6383" t="str">
            <v>SINAPI 92386</v>
          </cell>
          <cell r="D6383" t="str">
            <v>JOELHO 90 GRAUS, EM FERRO GALVANIZADO, DN 40 (1 1/2"), CONEXÃO ROSQUEADA, INSTALADO EM REDE DE ALIMENTAÇÃO PARA HIDRANTE - FORNECIMENTO E INSTALAÇÃO. AF_10/2020</v>
          </cell>
          <cell r="E6383" t="str">
            <v>UN</v>
          </cell>
          <cell r="F6383">
            <v>79.83</v>
          </cell>
        </row>
        <row r="6384">
          <cell r="A6384" t="str">
            <v>SINAPI 92351</v>
          </cell>
          <cell r="D6384" t="str">
            <v>JOELHO 90 GRAUS, EM FERRO GALVANIZADO, DN 50 (2"), CONEXÃO ROSQUEADA, INSTALADO EM PRUMADAS - FORNECIMENTO E INSTALAÇÃO. AF_10/2020</v>
          </cell>
          <cell r="E6384" t="str">
            <v>UN</v>
          </cell>
          <cell r="F6384">
            <v>102.45</v>
          </cell>
        </row>
        <row r="6385">
          <cell r="A6385" t="str">
            <v>SINAPI 92388</v>
          </cell>
          <cell r="D6385" t="str">
            <v>JOELHO 90 GRAUS, EM FERRO GALVANIZADO, DN 50 (2"), CONEXÃO ROSQUEADA, INSTALADO EM REDE DE ALIMENTAÇÃO PARA HIDRANTE - FORNECIMENTO E INSTALAÇÃO. AF_10/2020</v>
          </cell>
          <cell r="E6385" t="str">
            <v>UN</v>
          </cell>
          <cell r="F6385">
            <v>102.34</v>
          </cell>
        </row>
        <row r="6386">
          <cell r="A6386" t="str">
            <v>SINAPI 92353</v>
          </cell>
          <cell r="D6386" t="str">
            <v>JOELHO 90 GRAUS, EM FERRO GALVANIZADO, DN 65 (2 1/2"), CONEXÃO ROSQUEADA, INSTALADO EM PRUMADAS - FORNECIMENTO E INSTALAÇÃO. AF_10/2020</v>
          </cell>
          <cell r="E6386" t="str">
            <v>UN</v>
          </cell>
          <cell r="F6386">
            <v>148.03</v>
          </cell>
        </row>
        <row r="6387">
          <cell r="A6387" t="str">
            <v>SINAPI 92390</v>
          </cell>
          <cell r="D6387" t="str">
            <v>JOELHO 90 GRAUS, EM FERRO GALVANIZADO, DN 65 (2 1/2"), CONEXÃO ROSQUEADA, INSTALADO EM REDE DE ALIMENTAÇÃO PARA HIDRANTE - FORNECIMENTO E INSTALAÇÃO. AF_10/2020</v>
          </cell>
          <cell r="E6387" t="str">
            <v>UN</v>
          </cell>
          <cell r="F6387">
            <v>150.83000000000001</v>
          </cell>
        </row>
        <row r="6388">
          <cell r="A6388" t="str">
            <v>SINAPI 92355</v>
          </cell>
          <cell r="D6388" t="str">
            <v>JOELHO 90 GRAUS, EM FERRO GALVANIZADO, DN 80 (3"), CONEXÃO ROSQUEADA, INSTALADO EM PRUMADAS - FORNECIMENTO E INSTALAÇÃO. AF_10/2020</v>
          </cell>
          <cell r="E6388" t="str">
            <v>UN</v>
          </cell>
          <cell r="F6388">
            <v>190</v>
          </cell>
        </row>
        <row r="6389">
          <cell r="A6389" t="str">
            <v>SINAPI 101925</v>
          </cell>
          <cell r="D6389" t="str">
            <v>JOELHO 90°, EM FERRO GALVANIZADO, 4", CONEXÃO ROSQUEADA, INSTALADO EM PRUMADAS - FORNECIMENTO E INSTALAÇÃO. AF_10/2020</v>
          </cell>
          <cell r="E6389" t="str">
            <v>UN</v>
          </cell>
          <cell r="F6389">
            <v>312.2</v>
          </cell>
        </row>
        <row r="6390">
          <cell r="A6390" t="str">
            <v>SINAPI 101934</v>
          </cell>
          <cell r="D6390" t="str">
            <v>JOELHO 90°, EM FERRO GALVANIZADO, 4", CONEXÃO ROSQUEADA, INSTALADO EM REDE DE ALIMENTAÇÃO PARA HIDRANTE - FORNECIMENTO E INSTALAÇÃO. AF_10/2020</v>
          </cell>
          <cell r="E6390" t="str">
            <v>UN</v>
          </cell>
          <cell r="F6390">
            <v>321.52999999999997</v>
          </cell>
        </row>
        <row r="6391">
          <cell r="A6391" t="str">
            <v>SINAPI 97541</v>
          </cell>
          <cell r="D6391" t="str">
            <v>LUVA COM REDUÇÃO, EM AÇO, CONEXÃO SOLDADA, DN 20 X 15 MM (3/4" X 1/2"), INSTALADO EM RAMAIS E SUB-RAMAIS DE GÁS - FORNECIMENTO E INSTALAÇÃO. AF_10/2020</v>
          </cell>
          <cell r="E6391" t="str">
            <v>UN</v>
          </cell>
          <cell r="F6391">
            <v>30.01</v>
          </cell>
        </row>
        <row r="6392">
          <cell r="A6392" t="str">
            <v>SINAPI 97462</v>
          </cell>
          <cell r="D6392" t="str">
            <v>LUVA COM REDUÇÃO, EM AÇO, CONEXÃO SOLDADA, DN 25 X 20 MM (1 X 3/4"), INSTALADO EM REDE DE ALIMENTAÇÃO PARA HIDRANTE - FORNECIMENTO E INSTALAÇÃO. AF_10/2020</v>
          </cell>
          <cell r="E6392" t="str">
            <v>UN</v>
          </cell>
          <cell r="F6392">
            <v>31.52</v>
          </cell>
        </row>
        <row r="6393">
          <cell r="A6393" t="str">
            <v>SINAPI 97544</v>
          </cell>
          <cell r="D6393" t="str">
            <v>LUVA COM REDUÇÃO, EM AÇO, CONEXÃO SOLDADA, DN 25 X 20 MM (1" X 3/4"), INSTALADO EM RAMAIS E SUB-RAMAIS DE GÁS - FORNECIMENTO E INSTALAÇÃO. AF_10/2020</v>
          </cell>
          <cell r="E6393" t="str">
            <v>UN</v>
          </cell>
          <cell r="F6393">
            <v>51.07</v>
          </cell>
        </row>
        <row r="6394">
          <cell r="A6394" t="str">
            <v>SINAPI 97500</v>
          </cell>
          <cell r="D6394" t="str">
            <v>LUVA COM REDUÇÃO, EM AÇO, CONEXÃO SOLDADA, DN 25 X 20 MM (1" X 3/4"), INSTALADO EM REDE DE ALIMENTAÇÃO PARA SPRINKLER - FORNECIMENTO E INSTALAÇÃO. AF_10/2020</v>
          </cell>
          <cell r="E6394" t="str">
            <v>UN</v>
          </cell>
          <cell r="F6394">
            <v>28.65</v>
          </cell>
        </row>
        <row r="6395">
          <cell r="A6395" t="str">
            <v>SINAPI 97465</v>
          </cell>
          <cell r="D6395" t="str">
            <v>LUVA COM REDUÇÃO, EM AÇO, CONEXÃO SOLDADA, DN 32 X 25 MM (1 1/4" X 1"), INSTALADO EM REDE DE ALIMENTAÇÃO PARA HIDRANTE - FORNECIMENTO E INSTALAÇÃO. AF_10/2020</v>
          </cell>
          <cell r="E6395" t="str">
            <v>UN</v>
          </cell>
          <cell r="F6395">
            <v>64.28</v>
          </cell>
        </row>
        <row r="6396">
          <cell r="A6396" t="str">
            <v>SINAPI 97503</v>
          </cell>
          <cell r="D6396" t="str">
            <v>LUVA COM REDUÇÃO, EM AÇO, CONEXÃO SOLDADA, DN 32 X 25 MM (1 1/4" X 1"), INSTALADO EM REDE DE ALIMENTAÇÃO PARA SPRINKLER - FORNECIMENTO E INSTALAÇÃO. AF_10/2020</v>
          </cell>
          <cell r="E6396" t="str">
            <v>UN</v>
          </cell>
          <cell r="F6396">
            <v>59.2</v>
          </cell>
        </row>
        <row r="6397">
          <cell r="A6397" t="str">
            <v>SINAPI 97468</v>
          </cell>
          <cell r="D6397" t="str">
            <v>LUVA COM REDUÇÃO, EM AÇO, CONEXÃO SOLDADA, DN 40 X 32 MM (1 1/2" X 1 1/4"), INSTALADO EM REDE DE ALIMENTAÇÃO PARA HIDRANTE - FORNECIMENTO E INSTALAÇÃO. AF_10/2020</v>
          </cell>
          <cell r="E6397" t="str">
            <v>UN</v>
          </cell>
          <cell r="F6397">
            <v>81.650000000000006</v>
          </cell>
        </row>
        <row r="6398">
          <cell r="A6398" t="str">
            <v>SINAPI 97506</v>
          </cell>
          <cell r="D6398" t="str">
            <v>LUVA COM REDUÇÃO, EM AÇO, CONEXÃO SOLDADA, DN 40 X 32 MM (1 1/2" X 1 1/4"), INSTALADO EM REDE DE ALIMENTAÇÃO PARA SPRINKLER - FORNECIMENTO E INSTALAÇÃO. AF_10/2020</v>
          </cell>
          <cell r="E6398" t="str">
            <v>UN</v>
          </cell>
          <cell r="F6398">
            <v>74.099999999999994</v>
          </cell>
        </row>
        <row r="6399">
          <cell r="A6399" t="str">
            <v>SINAPI 97444</v>
          </cell>
          <cell r="D6399" t="str">
            <v>LUVA COM REDUÇÃO, EM AÇO, CONEXÃO SOLDADA, DN 50 X 40 MM (2 X 1 1/2"), INSTALADO EM PRUMADAS - FORNECIMENTO E INSTALAÇÃO. AF_10/2020</v>
          </cell>
          <cell r="E6399" t="str">
            <v>UN</v>
          </cell>
          <cell r="F6399">
            <v>139.59</v>
          </cell>
        </row>
        <row r="6400">
          <cell r="A6400" t="str">
            <v>SINAPI 97471</v>
          </cell>
          <cell r="D6400" t="str">
            <v>LUVA COM REDUÇÃO, EM AÇO, CONEXÃO SOLDADA, DN 50 X 40 MM (2" X 1 1/2"), INSTALADO EM REDE DE ALIMENTAÇÃO PARA HIDRANTE - FORNECIMENTO E INSTALAÇÃO. AF_10/2020</v>
          </cell>
          <cell r="E6400" t="str">
            <v>UN</v>
          </cell>
          <cell r="F6400">
            <v>121.72</v>
          </cell>
        </row>
        <row r="6401">
          <cell r="A6401" t="str">
            <v>SINAPI 97509</v>
          </cell>
          <cell r="D6401" t="str">
            <v>LUVA COM REDUÇÃO, EM AÇO, CONEXÃO SOLDADA, DN 50 X 40 MM (2" X 1 1/2"), INSTALADO EM REDE DE ALIMENTAÇÃO PARA SPRINKLER - FORNECIMENTO E INSTALAÇÃO. AF_10/2020</v>
          </cell>
          <cell r="E6401" t="str">
            <v>UN</v>
          </cell>
          <cell r="F6401">
            <v>111.05</v>
          </cell>
        </row>
        <row r="6402">
          <cell r="A6402" t="str">
            <v>SINAPI 97447</v>
          </cell>
          <cell r="D6402" t="str">
            <v>LUVA COM REDUÇÃO, EM AÇO, CONEXÃO SOLDADA, DN 65 X 50 MM (2 1/2" X 2"), INSTALADO EM PRUMADAS - FORNECIMENTO E INSTALAÇÃO. AF_10/2020</v>
          </cell>
          <cell r="E6402" t="str">
            <v>UN</v>
          </cell>
          <cell r="F6402">
            <v>240.95</v>
          </cell>
        </row>
        <row r="6403">
          <cell r="A6403" t="str">
            <v>SINAPI 97475</v>
          </cell>
          <cell r="D6403" t="str">
            <v>LUVA COM REDUÇÃO, EM AÇO, CONEXÃO SOLDADA, DN 65 X 50 MM (2 1/2" X 2"), INSTALADO EM REDE DE ALIMENTAÇÃO PARA HIDRANTE - FORNECIMENTO E INSTALAÇÃO. AF_10/2020</v>
          </cell>
          <cell r="E6403" t="str">
            <v>UN</v>
          </cell>
          <cell r="F6403">
            <v>226.14</v>
          </cell>
        </row>
        <row r="6404">
          <cell r="A6404" t="str">
            <v>SINAPI 97512</v>
          </cell>
          <cell r="D6404" t="str">
            <v>LUVA COM REDUÇÃO, EM AÇO, CONEXÃO SOLDADA, DN 65 X 50 MM (2 1/2" X 2"), INSTALADO EM REDE DE ALIMENTAÇÃO PARA SPRINKLER - FORNECIMENTO E INSTALAÇÃO. AF_10/2020</v>
          </cell>
          <cell r="E6404" t="str">
            <v>UN</v>
          </cell>
          <cell r="F6404">
            <v>210.82</v>
          </cell>
        </row>
        <row r="6405">
          <cell r="A6405" t="str">
            <v>SINAPI 97450</v>
          </cell>
          <cell r="D6405" t="str">
            <v>LUVA COM REDUÇÃO, EM AÇO, CONEXÃO SOLDADA, DN 80 X 65 MM (3" X 2 1/2"), INSTALADO EM PRUMADAS - FORNECIMENTO E INSTALAÇÃO. AF_10/2020</v>
          </cell>
          <cell r="E6405" t="str">
            <v>UN</v>
          </cell>
          <cell r="F6405">
            <v>313.55</v>
          </cell>
        </row>
        <row r="6406">
          <cell r="A6406" t="str">
            <v>SINAPI 97478</v>
          </cell>
          <cell r="D6406" t="str">
            <v>LUVA COM REDUÇÃO, EM AÇO, CONEXÃO SOLDADA, DN 80 X 65 MM (3" X 2 1/2"), INSTALADO EM REDE DE ALIMENTAÇÃO PARA HIDRANTE - FORNECIMENTO E INSTALAÇÃO. AF_10/2020</v>
          </cell>
          <cell r="E6406" t="str">
            <v>UN</v>
          </cell>
          <cell r="F6406">
            <v>301.77999999999997</v>
          </cell>
        </row>
        <row r="6407">
          <cell r="A6407" t="str">
            <v>SINAPI 97515</v>
          </cell>
          <cell r="D6407" t="str">
            <v>LUVA COM REDUÇÃO, EM AÇO, CONEXÃO SOLDADA, DN 80 X 65 MM (3" X 2 1/2"), INSTALADO EM REDE DE ALIMENTAÇÃO PARA SPRINKLER - FORNECIMENTO E INSTALAÇÃO. AF_10/2020</v>
          </cell>
          <cell r="E6407" t="str">
            <v>UN</v>
          </cell>
          <cell r="F6407">
            <v>281.64</v>
          </cell>
        </row>
        <row r="6408">
          <cell r="A6408" t="str">
            <v>SINAPI 92928</v>
          </cell>
          <cell r="D6408" t="str">
            <v>LUVA DE REDUÇÃO, EM FERRO GALVANIZADO, 1 1/2" X 1 1/4", CONEXÃO ROSQUEADA, INSTALADO EM REDE DE ALIMENTAÇÃO PARA HIDRANTE - FORNECIMENTO E INSTALAÇÃO. AF_10/2020</v>
          </cell>
          <cell r="E6408" t="str">
            <v>UN</v>
          </cell>
          <cell r="F6408">
            <v>56.13</v>
          </cell>
        </row>
        <row r="6409">
          <cell r="A6409" t="str">
            <v>SINAPI 92943</v>
          </cell>
          <cell r="D6409" t="str">
            <v>LUVA DE REDUÇÃO, EM FERRO GALVANIZADO, 1 1/2" X 1 1/4", CONEXÃO ROSQUEADA, INSTALADO EM REDE DE ALIMENTAÇÃO PARA SPRINKLER - FORNECIMENTO E INSTALAÇÃO. AF_10/2020</v>
          </cell>
          <cell r="E6409" t="str">
            <v>UN</v>
          </cell>
          <cell r="F6409">
            <v>42.97</v>
          </cell>
        </row>
        <row r="6410">
          <cell r="A6410" t="str">
            <v>SINAPI 92929</v>
          </cell>
          <cell r="D6410" t="str">
            <v>LUVA DE REDUÇÃO, EM FERRO GALVANIZADO, 1 1/2" X 1", CONEXÃO ROSQUEADA, INSTALADO EM REDE DE ALIMENTAÇÃO PARA HIDRANTE - FORNECIMENTO E INSTALAÇÃO. AF_10/2020</v>
          </cell>
          <cell r="E6410" t="str">
            <v>UN</v>
          </cell>
          <cell r="F6410">
            <v>56.13</v>
          </cell>
        </row>
        <row r="6411">
          <cell r="A6411" t="str">
            <v>SINAPI 92944</v>
          </cell>
          <cell r="D6411" t="str">
            <v>LUVA DE REDUÇÃO, EM FERRO GALVANIZADO, 1 1/2" X 1", CONEXÃO ROSQUEADA, INSTALADO EM REDE DE ALIMENTAÇÃO PARA SPRINKLER - FORNECIMENTO E INSTALAÇÃO. AF_10/2020</v>
          </cell>
          <cell r="E6411" t="str">
            <v>UN</v>
          </cell>
          <cell r="F6411">
            <v>42.97</v>
          </cell>
        </row>
        <row r="6412">
          <cell r="A6412" t="str">
            <v>SINAPI 92930</v>
          </cell>
          <cell r="D6412" t="str">
            <v>LUVA DE REDUÇÃO, EM FERRO GALVANIZADO, 1 1/2" X 3/4", CONEXÃO ROSQUEADA, INSTALADO EM REDE DE ALIMENTAÇÃO PARA HIDRANTE - FORNECIMENTO E INSTALAÇÃO. AF_10/2020</v>
          </cell>
          <cell r="E6412" t="str">
            <v>UN</v>
          </cell>
          <cell r="F6412">
            <v>56.13</v>
          </cell>
        </row>
        <row r="6413">
          <cell r="A6413" t="str">
            <v>SINAPI 92945</v>
          </cell>
          <cell r="D6413" t="str">
            <v>LUVA DE REDUÇÃO, EM FERRO GALVANIZADO, 1 1/2" X 3/4", CONEXÃO ROSQUEADA, INSTALADO EM REDE DE ALIMENTAÇÃO PARA SPRINKLER - FORNECIMENTO E INSTALAÇÃO. AF_10/2020</v>
          </cell>
          <cell r="E6413" t="str">
            <v>UN</v>
          </cell>
          <cell r="F6413">
            <v>42.97</v>
          </cell>
        </row>
        <row r="6414">
          <cell r="A6414" t="str">
            <v>SINAPI 92925</v>
          </cell>
          <cell r="D6414" t="str">
            <v>LUVA DE REDUÇÃO, EM FERRO GALVANIZADO, 1 1/4" X 1", CONEXÃO ROSQUEADA, INSTALADO EM REDE DE ALIMENTAÇÃO PARA HIDRANTE - FORNECIMENTO E INSTALAÇÃO. AF_10/2020</v>
          </cell>
          <cell r="E6414" t="str">
            <v>UN</v>
          </cell>
          <cell r="F6414">
            <v>49.17</v>
          </cell>
        </row>
        <row r="6415">
          <cell r="A6415" t="str">
            <v>SINAPI 92940</v>
          </cell>
          <cell r="D6415" t="str">
            <v>LUVA DE REDUÇÃO, EM FERRO GALVANIZADO, 1 1/4" X 1", CONEXÃO ROSQUEADA, INSTALADO EM REDE DE ALIMENTAÇÃO PARA SPRINKLER - FORNECIMENTO E INSTALAÇÃO. AF_10/2020</v>
          </cell>
          <cell r="E6415" t="str">
            <v>UN</v>
          </cell>
          <cell r="F6415">
            <v>37.619999999999997</v>
          </cell>
        </row>
        <row r="6416">
          <cell r="A6416" t="str">
            <v>SINAPI 92926</v>
          </cell>
          <cell r="D6416" t="str">
            <v>LUVA DE REDUÇÃO, EM FERRO GALVANIZADO, 1 1/4" X 1/2", CONEXÃO ROSQUEADA, INSTALADO EM REDE DE ALIMENTAÇÃO PARA HIDRANTE - FORNECIMENTO E INSTALAÇÃO. AF_10/2020</v>
          </cell>
          <cell r="E6416" t="str">
            <v>UN</v>
          </cell>
          <cell r="F6416">
            <v>49.15</v>
          </cell>
        </row>
        <row r="6417">
          <cell r="A6417" t="str">
            <v>SINAPI 92941</v>
          </cell>
          <cell r="D6417" t="str">
            <v>LUVA DE REDUÇÃO, EM FERRO GALVANIZADO, 1 1/4" X 1/2", CONEXÃO ROSQUEADA, INSTALADO EM REDE DE ALIMENTAÇÃO PARA SPRINKLER - FORNECIMENTO E INSTALAÇÃO. AF_10/2020</v>
          </cell>
          <cell r="E6417" t="str">
            <v>UN</v>
          </cell>
          <cell r="F6417">
            <v>37.6</v>
          </cell>
        </row>
        <row r="6418">
          <cell r="A6418" t="str">
            <v>SINAPI 92927</v>
          </cell>
          <cell r="D6418" t="str">
            <v>LUVA DE REDUÇÃO, EM FERRO GALVANIZADO, 1 1/4" X 3/4", CONEXÃO ROSQUEADA, INSTALADO EM REDE DE ALIMENTAÇÃO PARA HIDRANTE - FORNECIMENTO E INSTALAÇÃO. AF_10/2020</v>
          </cell>
          <cell r="E6418" t="str">
            <v>UN</v>
          </cell>
          <cell r="F6418">
            <v>49.15</v>
          </cell>
        </row>
        <row r="6419">
          <cell r="A6419" t="str">
            <v>SINAPI 92942</v>
          </cell>
          <cell r="D6419" t="str">
            <v>LUVA DE REDUÇÃO, EM FERRO GALVANIZADO, 1 1/4" X 3/4", CONEXÃO ROSQUEADA, INSTALADO EM REDE DE ALIMENTAÇÃO PARA SPRINKLER - FORNECIMENTO E INSTALAÇÃO. AF_10/2020</v>
          </cell>
          <cell r="E6419" t="str">
            <v>UN</v>
          </cell>
          <cell r="F6419">
            <v>37.6</v>
          </cell>
        </row>
        <row r="6420">
          <cell r="A6420" t="str">
            <v>SINAPI 92918</v>
          </cell>
          <cell r="D6420" t="str">
            <v>LUVA DE REDUÇÃO, EM FERRO GALVANIZADO, 1" X 1/2", CONEXÃO ROSQUEADA, INSTALADO EM REDE DE ALIMENTAÇÃO PARA HIDRANTE - FORNECIMENTO E INSTALAÇÃO. AF_10/2020</v>
          </cell>
          <cell r="E6420" t="str">
            <v>UN</v>
          </cell>
          <cell r="F6420">
            <v>39.880000000000003</v>
          </cell>
        </row>
        <row r="6421">
          <cell r="A6421" t="str">
            <v>SINAPI 92938</v>
          </cell>
          <cell r="D6421" t="str">
            <v>LUVA DE REDUÇÃO, EM FERRO GALVANIZADO, 1" X 1/2", CONEXÃO ROSQUEADA, INSTALADO EM REDE DE ALIMENTAÇÃO PARA SPRINKLER - FORNECIMENTO E INSTALAÇÃO. AF_10/2020</v>
          </cell>
          <cell r="E6421" t="str">
            <v>UN</v>
          </cell>
          <cell r="F6421">
            <v>29.73</v>
          </cell>
        </row>
        <row r="6422">
          <cell r="A6422" t="str">
            <v>SINAPI 92920</v>
          </cell>
          <cell r="D6422" t="str">
            <v>LUVA DE REDUÇÃO, EM FERRO GALVANIZADO, 1" X 3/4", CONEXÃO ROSQUEADA, INSTALADO EM REDE DE ALIMENTAÇÃO PARA HIDRANTE - FORNECIMENTO E INSTALAÇÃO. AF_10/2020</v>
          </cell>
          <cell r="E6422" t="str">
            <v>UN</v>
          </cell>
          <cell r="F6422">
            <v>40.14</v>
          </cell>
        </row>
        <row r="6423">
          <cell r="A6423" t="str">
            <v>SINAPI 92939</v>
          </cell>
          <cell r="D6423" t="str">
            <v>LUVA DE REDUÇÃO, EM FERRO GALVANIZADO, 1" X 3/4", CONEXÃO ROSQUEADA, INSTALADO EM REDE DE ALIMENTAÇÃO PARA SPRINKLER - FORNECIMENTO E INSTALAÇÃO. AF_10/2020</v>
          </cell>
          <cell r="E6423" t="str">
            <v>UN</v>
          </cell>
          <cell r="F6423">
            <v>29.99</v>
          </cell>
        </row>
        <row r="6424">
          <cell r="A6424" t="str">
            <v>SINAPI 92910</v>
          </cell>
          <cell r="D6424" t="str">
            <v>LUVA DE REDUÇÃO, EM FERRO GALVANIZADO, 2 1/2" X 1 1/2", CONEXÃO ROSQUEADA, INSTALADO EM PRUMADAS - FORNECIMENTO E INSTALAÇÃO. AF_10/2020</v>
          </cell>
          <cell r="E6424" t="str">
            <v>UN</v>
          </cell>
          <cell r="F6424">
            <v>106.87</v>
          </cell>
        </row>
        <row r="6425">
          <cell r="A6425" t="str">
            <v>SINAPI 92934</v>
          </cell>
          <cell r="D6425" t="str">
            <v>LUVA DE REDUÇÃO, EM FERRO GALVANIZADO, 2 1/2" X 1 1/2", CONEXÃO ROSQUEADA, INSTALADO EM REDE DE ALIMENTAÇÃO PARA HIDRANTE - FORNECIMENTO E INSTALAÇÃO. AF_10/2020</v>
          </cell>
          <cell r="E6425" t="str">
            <v>UN</v>
          </cell>
          <cell r="F6425">
            <v>108.69</v>
          </cell>
        </row>
        <row r="6426">
          <cell r="A6426" t="str">
            <v>SINAPI 92949</v>
          </cell>
          <cell r="D6426" t="str">
            <v>LUVA DE REDUÇÃO, EM FERRO GALVANIZADO, 2 1/2" X 1 1/2", CONEXÃO ROSQUEADA, INSTALADO EM REDE DE ALIMENTAÇÃO PARA SPRINKLER - FORNECIMENTO E INSTALAÇÃO. AF_10/2020</v>
          </cell>
          <cell r="E6426" t="str">
            <v>UN</v>
          </cell>
          <cell r="F6426">
            <v>90.54</v>
          </cell>
        </row>
        <row r="6427">
          <cell r="A6427" t="str">
            <v>SINAPI 92911</v>
          </cell>
          <cell r="D6427" t="str">
            <v>LUVA DE REDUÇÃO, EM FERRO GALVANIZADO, 2 1/2" X 2", CONEXÃO ROSQUEADA, INSTALADO EM PRUMADAS - FORNECIMENTO E INSTALAÇÃO. AF_10/2020</v>
          </cell>
          <cell r="E6427" t="str">
            <v>UN</v>
          </cell>
          <cell r="F6427">
            <v>106.87</v>
          </cell>
        </row>
        <row r="6428">
          <cell r="A6428" t="str">
            <v>SINAPI 92935</v>
          </cell>
          <cell r="D6428" t="str">
            <v>LUVA DE REDUÇÃO, EM FERRO GALVANIZADO, 2 1/2" X 2", CONEXÃO ROSQUEADA, INSTALADO EM REDE DE ALIMENTAÇÃO PARA HIDRANTE - FORNECIMENTO E INSTALAÇÃO. AF_10/2020</v>
          </cell>
          <cell r="E6428" t="str">
            <v>UN</v>
          </cell>
          <cell r="F6428">
            <v>108.69</v>
          </cell>
        </row>
        <row r="6429">
          <cell r="A6429" t="str">
            <v>SINAPI 92950</v>
          </cell>
          <cell r="D6429" t="str">
            <v>LUVA DE REDUÇÃO, EM FERRO GALVANIZADO, 2 1/2" X 2", CONEXÃO ROSQUEADA, INSTALADO EM REDE DE ALIMENTAÇÃO PARA SPRINKLER - FORNECIMENTO E INSTALAÇÃO. AF_10/2020</v>
          </cell>
          <cell r="E6429" t="str">
            <v>UN</v>
          </cell>
          <cell r="F6429">
            <v>90.54</v>
          </cell>
        </row>
        <row r="6430">
          <cell r="A6430" t="str">
            <v>SINAPI 92907</v>
          </cell>
          <cell r="D6430" t="str">
            <v>LUVA DE REDUÇÃO, EM FERRO GALVANIZADO, 2" X 1 1/2", CONEXÃO ROSQUEADA, INSTALADO EM PRUMADAS - FORNECIMENTO E INSTALAÇÃO. AF_10/2020</v>
          </cell>
          <cell r="E6430" t="str">
            <v>UN</v>
          </cell>
          <cell r="F6430">
            <v>74.27</v>
          </cell>
        </row>
        <row r="6431">
          <cell r="A6431" t="str">
            <v>SINAPI 92931</v>
          </cell>
          <cell r="D6431" t="str">
            <v>LUVA DE REDUÇÃO, EM FERRO GALVANIZADO, 2" X 1 1/2", CONEXÃO ROSQUEADA, INSTALADO EM REDE DE ALIMENTAÇÃO PARA HIDRANTE - FORNECIMENTO E INSTALAÇÃO. AF_10/2020</v>
          </cell>
          <cell r="E6431" t="str">
            <v>UN</v>
          </cell>
          <cell r="F6431">
            <v>74.22</v>
          </cell>
        </row>
        <row r="6432">
          <cell r="A6432" t="str">
            <v>SINAPI 92946</v>
          </cell>
          <cell r="D6432" t="str">
            <v>LUVA DE REDUÇÃO, EM FERRO GALVANIZADO, 2" X 1 1/2", CONEXÃO ROSQUEADA, INSTALADO EM REDE DE ALIMENTAÇÃO PARA SPRINKLER - FORNECIMENTO E INSTALAÇÃO. AF_10/2020</v>
          </cell>
          <cell r="E6432" t="str">
            <v>UN</v>
          </cell>
          <cell r="F6432">
            <v>59.07</v>
          </cell>
        </row>
        <row r="6433">
          <cell r="A6433" t="str">
            <v>SINAPI 92908</v>
          </cell>
          <cell r="D6433" t="str">
            <v>LUVA DE REDUÇÃO, EM FERRO GALVANIZADO, 2" X 1 1/4", CONEXÃO ROSQUEADA, INSTALADO EM PRUMADAS - FORNECIMENTO E INSTALAÇÃO. AF_10/2020</v>
          </cell>
          <cell r="E6433" t="str">
            <v>UN</v>
          </cell>
          <cell r="F6433">
            <v>74.27</v>
          </cell>
        </row>
        <row r="6434">
          <cell r="A6434" t="str">
            <v>SINAPI 92932</v>
          </cell>
          <cell r="D6434" t="str">
            <v>LUVA DE REDUÇÃO, EM FERRO GALVANIZADO, 2" X 1 1/4", CONEXÃO ROSQUEADA, INSTALADO EM REDE DE ALIMENTAÇÃO PARA HIDRANTE - FORNECIMENTO E INSTALAÇÃO. AF_10/2020</v>
          </cell>
          <cell r="E6434" t="str">
            <v>UN</v>
          </cell>
          <cell r="F6434">
            <v>74.22</v>
          </cell>
        </row>
        <row r="6435">
          <cell r="A6435" t="str">
            <v>SINAPI 92947</v>
          </cell>
          <cell r="D6435" t="str">
            <v>LUVA DE REDUÇÃO, EM FERRO GALVANIZADO, 2" X 1 1/4", CONEXÃO ROSQUEADA, INSTALADO EM REDE DE ALIMENTAÇÃO PARA SPRINKLER - FORNECIMENTO E INSTALAÇÃO. AF_10/2020</v>
          </cell>
          <cell r="E6435" t="str">
            <v>UN</v>
          </cell>
          <cell r="F6435">
            <v>59.07</v>
          </cell>
        </row>
        <row r="6436">
          <cell r="A6436" t="str">
            <v>SINAPI 92909</v>
          </cell>
          <cell r="D6436" t="str">
            <v>LUVA DE REDUÇÃO, EM FERRO GALVANIZADO, 2" X 1", CONEXÃO ROSQUEADA, INSTALADO EM PRUMADAS - FORNECIMENTO E INSTALAÇÃO. AF_10/2020</v>
          </cell>
          <cell r="E6436" t="str">
            <v>UN</v>
          </cell>
          <cell r="F6436">
            <v>74.27</v>
          </cell>
        </row>
        <row r="6437">
          <cell r="A6437" t="str">
            <v>SINAPI 92933</v>
          </cell>
          <cell r="D6437" t="str">
            <v>LUVA DE REDUÇÃO, EM FERRO GALVANIZADO, 2" X 1", CONEXÃO ROSQUEADA, INSTALADO EM REDE DE ALIMENTAÇÃO PARA HIDRANTE - FORNECIMENTO E INSTALAÇÃO. AF_10/2020</v>
          </cell>
          <cell r="E6437" t="str">
            <v>UN</v>
          </cell>
          <cell r="F6437">
            <v>74.22</v>
          </cell>
        </row>
        <row r="6438">
          <cell r="A6438" t="str">
            <v>SINAPI 92948</v>
          </cell>
          <cell r="D6438" t="str">
            <v>LUVA DE REDUÇÃO, EM FERRO GALVANIZADO, 2" X 1", CONEXÃO ROSQUEADA, INSTALADO EM REDE DE ALIMENTAÇÃO PARA SPRINKLER - FORNECIMENTO E INSTALAÇÃO. AF_10/2020</v>
          </cell>
          <cell r="E6438" t="str">
            <v>UN</v>
          </cell>
          <cell r="F6438">
            <v>59.07</v>
          </cell>
        </row>
        <row r="6439">
          <cell r="A6439" t="str">
            <v>SINAPI 92912</v>
          </cell>
          <cell r="D6439" t="str">
            <v>LUVA DE REDUÇÃO, EM FERRO GALVANIZADO, 3" X 1 1/2", CONEXÃO ROSQUEADA, INSTALADO EM PRUMADAS - FORNECIMENTO E INSTALAÇÃO. AF_10/2020</v>
          </cell>
          <cell r="E6439" t="str">
            <v>UN</v>
          </cell>
          <cell r="F6439">
            <v>142.66999999999999</v>
          </cell>
        </row>
        <row r="6440">
          <cell r="A6440" t="str">
            <v>SINAPI 92913</v>
          </cell>
          <cell r="D6440" t="str">
            <v>LUVA DE REDUÇÃO, EM FERRO GALVANIZADO, 3" X 2 1/2", CONEXÃO ROSQUEADA, INSTALADO EM PRUMADAS - FORNECIMENTO E INSTALAÇÃO. AF_10/2020</v>
          </cell>
          <cell r="E6440" t="str">
            <v>UN</v>
          </cell>
          <cell r="F6440">
            <v>145.82</v>
          </cell>
        </row>
        <row r="6441">
          <cell r="A6441" t="str">
            <v>SINAPI 92936</v>
          </cell>
          <cell r="D6441" t="str">
            <v>LUVA DE REDUÇÃO, EM FERRO GALVANIZADO, 3" X 2 1/2", CONEXÃO ROSQUEADA, INSTALADO EM REDE DE ALIMENTAÇÃO PARA HIDRANTE - FORNECIMENTO E INSTALAÇÃO. AF_10/2020</v>
          </cell>
          <cell r="E6441" t="str">
            <v>UN</v>
          </cell>
          <cell r="F6441">
            <v>149.58000000000001</v>
          </cell>
        </row>
        <row r="6442">
          <cell r="A6442" t="str">
            <v>SINAPI 92951</v>
          </cell>
          <cell r="D6442" t="str">
            <v>LUVA DE REDUÇÃO, EM FERRO GALVANIZADO, 3" X 2 1/2", CONEXÃO ROSQUEADA, INSTALADO EM REDE DE ALIMENTAÇÃO PARA SPRINKLER - FORNECIMENTO E INSTALAÇÃO. AF_10/2020</v>
          </cell>
          <cell r="E6442" t="str">
            <v>UN</v>
          </cell>
          <cell r="F6442">
            <v>128.47999999999999</v>
          </cell>
        </row>
        <row r="6443">
          <cell r="A6443" t="str">
            <v>SINAPI 92914</v>
          </cell>
          <cell r="D6443" t="str">
            <v>LUVA DE REDUÇÃO, EM FERRO GALVANIZADO, 3" X 2", CONEXÃO ROSQUEADA, INSTALADO EM PRUMADAS - FORNECIMENTO E INSTALAÇÃO. AF_10/2020</v>
          </cell>
          <cell r="E6443" t="str">
            <v>UN</v>
          </cell>
          <cell r="F6443">
            <v>145.82</v>
          </cell>
        </row>
        <row r="6444">
          <cell r="A6444" t="str">
            <v>SINAPI 92937</v>
          </cell>
          <cell r="D6444" t="str">
            <v>LUVA DE REDUÇÃO, EM FERRO GALVANIZADO, 3" X 2", CONEXÃO ROSQUEADA, INSTALADO EM REDE DE ALIMENTAÇÃO PARA HIDRANTE - FORNECIMENTO E INSTALAÇÃO. AF_10/2020</v>
          </cell>
          <cell r="E6444" t="str">
            <v>UN</v>
          </cell>
          <cell r="F6444">
            <v>149.58000000000001</v>
          </cell>
        </row>
        <row r="6445">
          <cell r="A6445" t="str">
            <v>SINAPI 92952</v>
          </cell>
          <cell r="D6445" t="str">
            <v>LUVA DE REDUÇÃO, EM FERRO GALVANIZADO, 3" X 2", CONEXÃO ROSQUEADA, INSTALADO EM REDE DE ALIMENTAÇÃO PARA SPRINKLER - FORNECIMENTO E INSTALAÇÃO. AF_10/2020</v>
          </cell>
          <cell r="E6445" t="str">
            <v>UN</v>
          </cell>
          <cell r="F6445">
            <v>128.47999999999999</v>
          </cell>
        </row>
        <row r="6446">
          <cell r="A6446" t="str">
            <v>SINAPI 92953</v>
          </cell>
          <cell r="D6446" t="str">
            <v>LUVA DE REDUÇÃO, EM FERRO GALVANIZADO, 3/4" X 1/2", CONEXÃO ROSQUEADA, INSTALADO EM RAMAIS E SUB-RAMAIS DE GÁS - FORNECIMENTO E INSTALAÇÃO. AF_10/2020</v>
          </cell>
          <cell r="E6446" t="str">
            <v>UN</v>
          </cell>
          <cell r="F6446">
            <v>25.81</v>
          </cell>
        </row>
        <row r="6447">
          <cell r="A6447" t="str">
            <v>SINAPI 101921</v>
          </cell>
          <cell r="D6447" t="str">
            <v>LUVA DE REDUÇÃO, EM FERRO GALVANIZADO, 4" X 2 1/2", CONEXÃO ROSQUEADA, INSTALADO EM PRUMADAS - FORNECIMENTO E INSTALAÇÃO. AF_10/2020</v>
          </cell>
          <cell r="E6447" t="str">
            <v>UN</v>
          </cell>
          <cell r="F6447">
            <v>226.14</v>
          </cell>
        </row>
        <row r="6448">
          <cell r="A6448" t="str">
            <v>SINAPI 101930</v>
          </cell>
          <cell r="D6448" t="str">
            <v>LUVA DE REDUÇÃO, EM FERRO GALVANIZADO, 4" X 2 1/2", CONEXÃO ROSQUEADA, INSTALADO EM REDE DE ALIMENTAÇÃO PARA HIDRANTE - FORNECIMENTO E INSTALAÇÃO. AF_10/2020</v>
          </cell>
          <cell r="E6448" t="str">
            <v>UN</v>
          </cell>
          <cell r="F6448">
            <v>232.36</v>
          </cell>
        </row>
        <row r="6449">
          <cell r="A6449" t="str">
            <v>SINAPI 101922</v>
          </cell>
          <cell r="D6449" t="str">
            <v>LUVA DE REDUÇÃO, EM FERRO GALVANIZADO, 4" X 2", CONEXÃO ROSQUEADA, INSTALADO EM PRUMADAS - FORNECIMENTO E INSTALAÇÃO. AF_10/2020</v>
          </cell>
          <cell r="E6449" t="str">
            <v>UN</v>
          </cell>
          <cell r="F6449">
            <v>226.14</v>
          </cell>
        </row>
        <row r="6450">
          <cell r="A6450" t="str">
            <v>SINAPI 101931</v>
          </cell>
          <cell r="D6450" t="str">
            <v>LUVA DE REDUÇÃO, EM FERRO GALVANIZADO, 4" X 2", CONEXÃO ROSQUEADA, INSTALADO EM REDE DE ALIMENTAÇÃO PARA HIDRANTE - FORNECIMENTO E INSTALAÇÃO. AF_10/2020</v>
          </cell>
          <cell r="E6450" t="str">
            <v>UN</v>
          </cell>
          <cell r="F6450">
            <v>232.36</v>
          </cell>
        </row>
        <row r="6451">
          <cell r="A6451" t="str">
            <v>SINAPI 101923</v>
          </cell>
          <cell r="D6451" t="str">
            <v>LUVA DE REDUÇÃO, EM FERRO GALVANIZADO, 4" X 3", CONEXÃO ROSQUEADA, INSTALADO EM PRUMADAS - FORNECIMENTO E INSTALAÇÃO. AF_10/2020</v>
          </cell>
          <cell r="E6451" t="str">
            <v>UN</v>
          </cell>
          <cell r="F6451">
            <v>226.14</v>
          </cell>
        </row>
        <row r="6452">
          <cell r="A6452" t="str">
            <v>SINAPI 101932</v>
          </cell>
          <cell r="D6452" t="str">
            <v>LUVA DE REDUÇÃO, EM FERRO GALVANIZADO, 4" X 3", CONEXÃO ROSQUEADA, INSTALADO EM REDE DE ALIMENTAÇÃO PARA HIDRANTE - FORNECIMENTO E INSTALAÇÃO. AF_10/2020</v>
          </cell>
          <cell r="E6452" t="str">
            <v>UN</v>
          </cell>
          <cell r="F6452">
            <v>232.36</v>
          </cell>
        </row>
        <row r="6453">
          <cell r="A6453" t="str">
            <v>SINAPI 97537</v>
          </cell>
          <cell r="D6453" t="str">
            <v>LUVA, EM AÇO, CONEXÃO SOLDADA, DN 15 (1/2"), INSTALADO EM RAMAIS E SUB-RAMAIS DE GÁS - FORNECIMENTO E INSTALAÇÃO. AF_10/2020</v>
          </cell>
          <cell r="E6453" t="str">
            <v>UN</v>
          </cell>
          <cell r="F6453">
            <v>26</v>
          </cell>
        </row>
        <row r="6454">
          <cell r="A6454" t="str">
            <v>SINAPI 97540</v>
          </cell>
          <cell r="D6454" t="str">
            <v>LUVA, EM AÇO, CONEXÃO SOLDADA, DN 20 (3/4"), INSTALADO EM RAMAIS E SUB-RAMAIS DE GÁS - FORNECIMENTO E INSTALAÇÃO. AF_10/2020</v>
          </cell>
          <cell r="E6454" t="str">
            <v>UN</v>
          </cell>
          <cell r="F6454">
            <v>35.049999999999997</v>
          </cell>
        </row>
        <row r="6455">
          <cell r="A6455" t="str">
            <v>SINAPI 97543</v>
          </cell>
          <cell r="D6455" t="str">
            <v>LUVA, EM AÇO, CONEXÃO SOLDADA, DN 25 (1"), INSTALADO EM RAMAIS E SUB-RAMAIS DE GÁS - FORNECIMENTO E INSTALAÇÃO. AF_10/2020</v>
          </cell>
          <cell r="E6455" t="str">
            <v>UN</v>
          </cell>
          <cell r="F6455">
            <v>57.15</v>
          </cell>
        </row>
        <row r="6456">
          <cell r="A6456" t="str">
            <v>SINAPI 97461</v>
          </cell>
          <cell r="D6456" t="str">
            <v>LUVA, EM AÇO, CONEXÃO SOLDADA, DN 25 (1"), INSTALADO EM REDE DE ALIMENTAÇÃO PARA HIDRANTE - FORNECIMENTO E INSTALAÇÃO. AF_10/2020</v>
          </cell>
          <cell r="E6456" t="str">
            <v>UN</v>
          </cell>
          <cell r="F6456">
            <v>37.6</v>
          </cell>
        </row>
        <row r="6457">
          <cell r="A6457" t="str">
            <v>SINAPI 97499</v>
          </cell>
          <cell r="D6457" t="str">
            <v>LUVA, EM AÇO, CONEXÃO SOLDADA, DN 25 (1"), INSTALADO EM REDE DE ALIMENTAÇÃO PARA SPRINKLER - FORNECIMENTO E INSTALAÇÃO. AF_10/2020</v>
          </cell>
          <cell r="E6457" t="str">
            <v>UN</v>
          </cell>
          <cell r="F6457">
            <v>34.729999999999997</v>
          </cell>
        </row>
        <row r="6458">
          <cell r="A6458" t="str">
            <v>SINAPI 97464</v>
          </cell>
          <cell r="D6458" t="str">
            <v>LUVA, EM AÇO, CONEXÃO SOLDADA, DN 32 (1 1/4"), INSTALADO EM REDE DE ALIMENTAÇÃO PARA HIDRANTE - FORNECIMENTO E INSTALAÇÃO. AF_10/2020</v>
          </cell>
          <cell r="E6458" t="str">
            <v>UN</v>
          </cell>
          <cell r="F6458">
            <v>54.04</v>
          </cell>
        </row>
        <row r="6459">
          <cell r="A6459" t="str">
            <v>SINAPI 97502</v>
          </cell>
          <cell r="D6459" t="str">
            <v>LUVA, EM AÇO, CONEXÃO SOLDADA, DN 32 (1 1/4"), INSTALADO EM REDE DE ALIMENTAÇÃO PARA SPRINKLER - FORNECIMENTO E INSTALAÇÃO. AF_10/2020</v>
          </cell>
          <cell r="E6459" t="str">
            <v>UN</v>
          </cell>
          <cell r="F6459">
            <v>48.7</v>
          </cell>
        </row>
        <row r="6460">
          <cell r="A6460" t="str">
            <v>SINAPI 97467</v>
          </cell>
          <cell r="D6460" t="str">
            <v>LUVA, EM AÇO, CONEXÃO SOLDADA, DN 40 (1 1/2"), INSTALADO EM REDE DE ALIMENTAÇÃO PARA HIDRANTE - FORNECIMENTO E INSTALAÇÃO. AF_10/2020</v>
          </cell>
          <cell r="E6460" t="str">
            <v>UN</v>
          </cell>
          <cell r="F6460">
            <v>68.540000000000006</v>
          </cell>
        </row>
        <row r="6461">
          <cell r="A6461" t="str">
            <v>SINAPI 97505</v>
          </cell>
          <cell r="D6461" t="str">
            <v>LUVA, EM AÇO, CONEXÃO SOLDADA, DN 40 (1 1/2"), INSTALADO EM REDE DE ALIMENTAÇÃO PARA SPRINKLER - FORNECIMENTO E INSTALAÇÃO. AF_10/2020</v>
          </cell>
          <cell r="E6461" t="str">
            <v>UN</v>
          </cell>
          <cell r="F6461">
            <v>60.99</v>
          </cell>
        </row>
        <row r="6462">
          <cell r="A6462" t="str">
            <v>SINAPI 97443</v>
          </cell>
          <cell r="D6462" t="str">
            <v>LUVA, EM AÇO, CONEXÃO SOLDADA, DN 50 (2"), INSTALADO EM PRUMADAS - FORNECIMENTO E INSTALAÇÃO. AF_10/2020</v>
          </cell>
          <cell r="E6462" t="str">
            <v>UN</v>
          </cell>
          <cell r="F6462">
            <v>118.86</v>
          </cell>
        </row>
        <row r="6463">
          <cell r="A6463" t="str">
            <v>SINAPI 97470</v>
          </cell>
          <cell r="D6463" t="str">
            <v>LUVA, EM AÇO, CONEXÃO SOLDADA, DN 50 (2"), INSTALADO EM REDE DE ALIMENTAÇÃO PARA HIDRANTE - FORNECIMENTO E INSTALAÇÃO. AF_10/2020</v>
          </cell>
          <cell r="E6463" t="str">
            <v>UN</v>
          </cell>
          <cell r="F6463">
            <v>100.99</v>
          </cell>
        </row>
        <row r="6464">
          <cell r="A6464" t="str">
            <v>SINAPI 97508</v>
          </cell>
          <cell r="D6464" t="str">
            <v>LUVA, EM AÇO, CONEXÃO SOLDADA, DN 50 (2"), INSTALADO EM REDE DE ALIMENTAÇÃO PARA SPRINKLER - FORNECIMENTO E INSTALAÇÃO. AF_10/2020</v>
          </cell>
          <cell r="E6464" t="str">
            <v>UN</v>
          </cell>
          <cell r="F6464">
            <v>90.32</v>
          </cell>
        </row>
        <row r="6465">
          <cell r="A6465" t="str">
            <v>SINAPI 97446</v>
          </cell>
          <cell r="D6465" t="str">
            <v>LUVA, EM AÇO, CONEXÃO SOLDADA, DN 65 (2 1/2"), INSTALADO EM PRUMADAS - FORNECIMENTO E INSTALAÇÃO. AF_10/2020</v>
          </cell>
          <cell r="E6465" t="str">
            <v>UN</v>
          </cell>
          <cell r="F6465">
            <v>240.95</v>
          </cell>
        </row>
        <row r="6466">
          <cell r="A6466" t="str">
            <v>SINAPI 97474</v>
          </cell>
          <cell r="D6466" t="str">
            <v>LUVA, EM AÇO, CONEXÃO SOLDADA, DN 65 (2 1/2"), INSTALADO EM REDE DE ALIMENTAÇÃO PARA HIDRANTE - FORNECIMENTO E INSTALAÇÃO. AF_10/2020</v>
          </cell>
          <cell r="E6466" t="str">
            <v>UN</v>
          </cell>
          <cell r="F6466">
            <v>184.24</v>
          </cell>
        </row>
        <row r="6467">
          <cell r="A6467" t="str">
            <v>SINAPI 97511</v>
          </cell>
          <cell r="D6467" t="str">
            <v>LUVA, EM AÇO, CONEXÃO SOLDADA, DN 65 (2 1/2"), INSTALADO EM REDE DE ALIMENTAÇÃO PARA SPRINKLER - FORNECIMENTO E INSTALAÇÃO. AF_10/2020</v>
          </cell>
          <cell r="E6467" t="str">
            <v>UN</v>
          </cell>
          <cell r="F6467">
            <v>168.92</v>
          </cell>
        </row>
        <row r="6468">
          <cell r="A6468" t="str">
            <v>SINAPI 97449</v>
          </cell>
          <cell r="D6468" t="str">
            <v>LUVA, EM AÇO, CONEXÃO SOLDADA, DN 80 (3"), INSTALADO EM PRUMADAS - FORNECIMENTO E INSTALAÇÃO. AF_10/2020</v>
          </cell>
          <cell r="E6468" t="str">
            <v>UN</v>
          </cell>
          <cell r="F6468">
            <v>257.11</v>
          </cell>
        </row>
        <row r="6469">
          <cell r="A6469" t="str">
            <v>SINAPI 97477</v>
          </cell>
          <cell r="D6469" t="str">
            <v>LUVA, EM AÇO, CONEXÃO SOLDADA, DN 80 (3"), INSTALADO EM REDE DE ALIMENTAÇÃO PARA HIDRANTE - FORNECIMENTO E INSTALAÇÃO. AF_10/2020</v>
          </cell>
          <cell r="E6469" t="str">
            <v>UN</v>
          </cell>
          <cell r="F6469">
            <v>245.34</v>
          </cell>
        </row>
        <row r="6470">
          <cell r="A6470" t="str">
            <v>SINAPI 97514</v>
          </cell>
          <cell r="D6470" t="str">
            <v>LUVA, EM AÇO, CONEXÃO SOLDADA, DN 80 (3"), INSTALADO EM REDE DE ALIMENTAÇÃO PARA SPRINKLER - FORNECIMENTO E INSTALAÇÃO. AF_10/2020</v>
          </cell>
          <cell r="E6470" t="str">
            <v>UN</v>
          </cell>
          <cell r="F6470">
            <v>225.2</v>
          </cell>
        </row>
        <row r="6471">
          <cell r="A6471" t="str">
            <v>SINAPI 101920</v>
          </cell>
          <cell r="D6471" t="str">
            <v>LUVA, EM FERRO GALVANIZADO, 4", CONEXÃO ROSQUEADA, INSTALADO EM PRUMADAS - FORNECIMENTO E INSTALAÇÃO. AF_10/2020</v>
          </cell>
          <cell r="E6471" t="str">
            <v>UN</v>
          </cell>
          <cell r="F6471">
            <v>198.59</v>
          </cell>
        </row>
        <row r="6472">
          <cell r="A6472" t="str">
            <v>SINAPI 101929</v>
          </cell>
          <cell r="D6472" t="str">
            <v>LUVA, EM FERRO GALVANIZADO, 4", CONEXÃO ROSQUEADA, INSTALADO EM REDE DE ALIMENTAÇÃO PARA HIDRANTE - FORNECIMENTO E INSTALAÇÃO. AF_10/2020</v>
          </cell>
          <cell r="E6472" t="str">
            <v>UN</v>
          </cell>
          <cell r="F6472">
            <v>204.81</v>
          </cell>
        </row>
        <row r="6473">
          <cell r="A6473" t="str">
            <v>SINAPI 92693</v>
          </cell>
          <cell r="D6473" t="str">
            <v>LUVA, EM FERRO GALVANIZADO, CONEXÃO ROSQUEADA, DN 15 (1/2"), INSTALADO EM RAMAIS E SUB-RAMAIS DE GÁS - FORNECIMENTO E INSTALAÇÃO. AF_10/2020</v>
          </cell>
          <cell r="E6473" t="str">
            <v>UN</v>
          </cell>
          <cell r="F6473">
            <v>15.55</v>
          </cell>
        </row>
        <row r="6474">
          <cell r="A6474" t="str">
            <v>SINAPI 92695</v>
          </cell>
          <cell r="D6474" t="str">
            <v>LUVA, EM FERRO GALVANIZADO, CONEXÃO ROSQUEADA, DN 20 (3/4"), INSTALADO EM RAMAIS E SUB-RAMAIS DE GÁS - FORNECIMENTO E INSTALAÇÃO. AF_10/2020</v>
          </cell>
          <cell r="E6474" t="str">
            <v>UN</v>
          </cell>
          <cell r="F6474">
            <v>24.48</v>
          </cell>
        </row>
        <row r="6475">
          <cell r="A6475" t="str">
            <v>SINAPI 92697</v>
          </cell>
          <cell r="D6475" t="str">
            <v>LUVA, EM FERRO GALVANIZADO, CONEXÃO ROSQUEADA, DN 25 (1"), INSTALADO EM RAMAIS E SUB-RAMAIS DE GÁS - FORNECIMENTO E INSTALAÇÃO. AF_10/2020</v>
          </cell>
          <cell r="E6475" t="str">
            <v>UN</v>
          </cell>
          <cell r="F6475">
            <v>39.6</v>
          </cell>
        </row>
        <row r="6476">
          <cell r="A6476" t="str">
            <v>SINAPI 92658</v>
          </cell>
          <cell r="D6476" t="str">
            <v>LUVA, EM FERRO GALVANIZADO, CONEXÃO ROSQUEADA, DN 25 (1"), INSTALADO EM REDE DE ALIMENTAÇÃO PARA SPRINKLER - FORNECIMENTO E INSTALAÇÃO. AF_10/2020</v>
          </cell>
          <cell r="E6476" t="str">
            <v>UN</v>
          </cell>
          <cell r="F6476">
            <v>29.89</v>
          </cell>
        </row>
        <row r="6477">
          <cell r="A6477" t="str">
            <v>SINAPI 92660</v>
          </cell>
          <cell r="D6477" t="str">
            <v>LUVA, EM FERRO GALVANIZADO, CONEXÃO ROSQUEADA, DN 32 (1 1/4"), INSTALADO EM REDE DE ALIMENTAÇÃO PARA SPRINKLER - FORNECIMENTO E INSTALAÇÃO. AF_10/2020</v>
          </cell>
          <cell r="E6477" t="str">
            <v>UN</v>
          </cell>
          <cell r="F6477">
            <v>36.24</v>
          </cell>
        </row>
        <row r="6478">
          <cell r="A6478" t="str">
            <v>SINAPI 92662</v>
          </cell>
          <cell r="D6478" t="str">
            <v>LUVA, EM FERRO GALVANIZADO, CONEXÃO ROSQUEADA, DN 40 (1 1/2"), INSTALADO EM REDE DE ALIMENTAÇÃO PARA SPRINKLER - FORNECIMENTO E INSTALAÇÃO. AF_10/2020</v>
          </cell>
          <cell r="E6478" t="str">
            <v>UN</v>
          </cell>
          <cell r="F6478">
            <v>41.54</v>
          </cell>
        </row>
        <row r="6479">
          <cell r="A6479" t="str">
            <v>SINAPI 92664</v>
          </cell>
          <cell r="D6479" t="str">
            <v>LUVA, EM FERRO GALVANIZADO, CONEXÃO ROSQUEADA, DN 50 (2"), INSTALADO EM REDE DE ALIMENTAÇÃO PARA SPRINKLER - FORNECIMENTO E INSTALAÇÃO. AF_10/2020</v>
          </cell>
          <cell r="E6479" t="str">
            <v>UN</v>
          </cell>
          <cell r="F6479">
            <v>55.19</v>
          </cell>
        </row>
        <row r="6480">
          <cell r="A6480" t="str">
            <v>SINAPI 92666</v>
          </cell>
          <cell r="D6480" t="str">
            <v>LUVA, EM FERRO GALVANIZADO, CONEXÃO ROSQUEADA, DN 65 (2 1/2"), INSTALADO EM REDE DE ALIMENTAÇÃO PARA SPRINKLER - FORNECIMENTO E INSTALAÇÃO. AF_10/2020</v>
          </cell>
          <cell r="E6480" t="str">
            <v>UN</v>
          </cell>
          <cell r="F6480">
            <v>86.2</v>
          </cell>
        </row>
        <row r="6481">
          <cell r="A6481" t="str">
            <v>SINAPI 92668</v>
          </cell>
          <cell r="D6481" t="str">
            <v>LUVA, EM FERRO GALVANIZADO, CONEXÃO ROSQUEADA, DN 80 (3"), INSTALADO EM REDE DE ALIMENTAÇÃO PARA SPRINKLER - FORNECIMENTO E INSTALAÇÃO. AF_10/2020</v>
          </cell>
          <cell r="E6481" t="str">
            <v>UN</v>
          </cell>
          <cell r="F6481">
            <v>120.91</v>
          </cell>
        </row>
        <row r="6482">
          <cell r="A6482" t="str">
            <v>SINAPI 92370</v>
          </cell>
          <cell r="D6482" t="str">
            <v>LUVA, EM FERRO GALVANIZADO, DN 25 (1"), CONEXÃO ROSQUEADA, INSTALADO EM REDE DE ALIMENTAÇÃO PARA HIDRANTE - FORNECIMENTO E INSTALAÇÃO. AF_10/2020</v>
          </cell>
          <cell r="E6482" t="str">
            <v>UN</v>
          </cell>
          <cell r="F6482">
            <v>40.04</v>
          </cell>
        </row>
        <row r="6483">
          <cell r="A6483" t="str">
            <v>SINAPI 92372</v>
          </cell>
          <cell r="D6483" t="str">
            <v>LUVA, EM FERRO GALVANIZADO, DN 32 (1 1/4"), CONEXÃO ROSQUEADA, INSTALADO EM REDE DE ALIMENTAÇÃO PARA HIDRANTE - FORNECIMENTO E INSTALAÇÃO. AF_10/2020</v>
          </cell>
          <cell r="E6483" t="str">
            <v>UN</v>
          </cell>
          <cell r="F6483">
            <v>47.79</v>
          </cell>
        </row>
        <row r="6484">
          <cell r="A6484" t="str">
            <v>SINAPI 92374</v>
          </cell>
          <cell r="D6484" t="str">
            <v>LUVA, EM FERRO GALVANIZADO, DN 40 (1 1/2"), CONEXÃO ROSQUEADA, INSTALADO EM REDE DE ALIMENTAÇÃO PARA HIDRANTE - FORNECIMENTO E INSTALAÇÃO. AF_10/2020</v>
          </cell>
          <cell r="E6484" t="str">
            <v>UN</v>
          </cell>
          <cell r="F6484">
            <v>54.7</v>
          </cell>
        </row>
        <row r="6485">
          <cell r="A6485" t="str">
            <v>SINAPI 92345</v>
          </cell>
          <cell r="D6485" t="str">
            <v>LUVA, EM FERRO GALVANIZADO, DN 50 (2"), CONEXÃO ROSQUEADA, INSTALADO EM PRUMADAS - FORNECIMENTO E INSTALAÇÃO. AF_10/2020</v>
          </cell>
          <cell r="E6485" t="str">
            <v>UN</v>
          </cell>
          <cell r="F6485">
            <v>70.39</v>
          </cell>
        </row>
        <row r="6486">
          <cell r="A6486" t="str">
            <v>SINAPI 92376</v>
          </cell>
          <cell r="D6486" t="str">
            <v>LUVA, EM FERRO GALVANIZADO, DN 50 (2"), CONEXÃO ROSQUEADA, INSTALADO EM REDE DE ALIMENTAÇÃO PARA HIDRANTE - FORNECIMENTO E INSTALAÇÃO. AF_10/2020</v>
          </cell>
          <cell r="E6486" t="str">
            <v>UN</v>
          </cell>
          <cell r="F6486">
            <v>70.34</v>
          </cell>
        </row>
        <row r="6487">
          <cell r="A6487" t="str">
            <v>SINAPI 92347</v>
          </cell>
          <cell r="D6487" t="str">
            <v>LUVA, EM FERRO GALVANIZADO, DN 65 (2 1/2"), CONEXÃO ROSQUEADA, INSTALADO EM PRUMADAS - FORNECIMENTO E INSTALAÇÃO. AF_10/2020</v>
          </cell>
          <cell r="E6487" t="str">
            <v>UN</v>
          </cell>
          <cell r="F6487">
            <v>102.53</v>
          </cell>
        </row>
        <row r="6488">
          <cell r="A6488" t="str">
            <v>SINAPI 92378</v>
          </cell>
          <cell r="D6488" t="str">
            <v>LUVA, EM FERRO GALVANIZADO, DN 65 (2 1/2"), CONEXÃO ROSQUEADA, INSTALADO EM REDE DE ALIMENTAÇÃO PARA HIDRANTE - FORNECIMENTO E INSTALAÇÃO. AF_10/2020</v>
          </cell>
          <cell r="E6488" t="str">
            <v>UN</v>
          </cell>
          <cell r="F6488">
            <v>104.35</v>
          </cell>
        </row>
        <row r="6489">
          <cell r="A6489" t="str">
            <v>SINAPI 92349</v>
          </cell>
          <cell r="D6489" t="str">
            <v>LUVA, EM FERRO GALVANIZADO, DN 80 (3"), CONEXÃO ROSQUEADA, INSTALADO EM PRUMADAS - FORNECIMENTO E INSTALAÇÃO. AF_10/2020</v>
          </cell>
          <cell r="E6489" t="str">
            <v>UN</v>
          </cell>
          <cell r="F6489">
            <v>138.25</v>
          </cell>
        </row>
        <row r="6490">
          <cell r="A6490" t="str">
            <v>SINAPI 92380</v>
          </cell>
          <cell r="D6490" t="str">
            <v>LUVA, EM FERRO GALVANIZADO, DN 80 (3"), CONEXÃO ROSQUEADA, INSTALADO EM REDE DE ALIMENTAÇÃO PARA HIDRANTE - FORNECIMENTO E INSTALAÇÃO. AF_10/2020</v>
          </cell>
          <cell r="E6490" t="str">
            <v>UN</v>
          </cell>
          <cell r="F6490">
            <v>142.01</v>
          </cell>
        </row>
        <row r="6491">
          <cell r="A6491" t="str">
            <v>SINAPI 101917</v>
          </cell>
          <cell r="D6491" t="str">
            <v>MANÔMETRO 0 A 200 PSI (0 A 14 KGF/CM2), D = 50MM - FORNECIMENTO E INSTALAÇÃO. AF_10/2020</v>
          </cell>
          <cell r="E6491" t="str">
            <v>UN</v>
          </cell>
          <cell r="F6491">
            <v>158.72999999999999</v>
          </cell>
        </row>
        <row r="6492">
          <cell r="A6492" t="str">
            <v>SINAPI 101924</v>
          </cell>
          <cell r="D6492" t="str">
            <v>NIPLE, EM FERRO GALVANIZADO, 4", CONEXÃO ROSQUEADA, INSTALADO EM PRUMADAS - FORNECIMENTO E INSTALAÇÃO. AF_10/2020</v>
          </cell>
          <cell r="E6492" t="str">
            <v>UN</v>
          </cell>
          <cell r="F6492">
            <v>187.07</v>
          </cell>
        </row>
        <row r="6493">
          <cell r="A6493" t="str">
            <v>SINAPI 101933</v>
          </cell>
          <cell r="D6493" t="str">
            <v>NIPLE, EM FERRO GALVANIZADO, 4", CONEXÃO ROSQUEADA, INSTALADO EM REDE DE ALIMENTAÇÃO PARA HIDRANTE - FORNECIMENTO E INSTALAÇÃO. AF_10/2020</v>
          </cell>
          <cell r="E6493" t="str">
            <v>UN</v>
          </cell>
          <cell r="F6493">
            <v>193.29</v>
          </cell>
        </row>
        <row r="6494">
          <cell r="A6494" t="str">
            <v>SINAPI 92692</v>
          </cell>
          <cell r="D6494" t="str">
            <v>NIPLE, EM FERRO GALVANIZADO, CONEXÃO ROSQUEADA, DN 15 (1/2"), INSTALADO EM RAMAIS E SUB-RAMAIS DE GÁS - FORNECIMENTO E INSTALAÇÃO. AF_10/2020</v>
          </cell>
          <cell r="E6494" t="str">
            <v>UN</v>
          </cell>
          <cell r="F6494">
            <v>15.14</v>
          </cell>
        </row>
        <row r="6495">
          <cell r="A6495" t="str">
            <v>SINAPI 92694</v>
          </cell>
          <cell r="D6495" t="str">
            <v>NIPLE, EM FERRO GALVANIZADO, CONEXÃO ROSQUEADA, DN 20 (3/4"), INSTALADO EM RAMAIS E SUB-RAMAIS DE GÁS - FORNECIMENTO E INSTALAÇÃO. AF_10/2020</v>
          </cell>
          <cell r="E6495" t="str">
            <v>UN</v>
          </cell>
          <cell r="F6495">
            <v>24.07</v>
          </cell>
        </row>
        <row r="6496">
          <cell r="A6496" t="str">
            <v>SINAPI 92696</v>
          </cell>
          <cell r="D6496" t="str">
            <v>NIPLE, EM FERRO GALVANIZADO, CONEXÃO ROSQUEADA, DN 25 (1"), INSTALADO EM RAMAIS E SUB-RAMAIS DE GÁS - FORNECIMENTO E INSTALAÇÃO. AF_10/2020</v>
          </cell>
          <cell r="E6496" t="str">
            <v>UN</v>
          </cell>
          <cell r="F6496">
            <v>37.75</v>
          </cell>
        </row>
        <row r="6497">
          <cell r="A6497" t="str">
            <v>SINAPI 92657</v>
          </cell>
          <cell r="D6497" t="str">
            <v>NIPLE, EM FERRO GALVANIZADO, CONEXÃO ROSQUEADA, DN 25 (1"), INSTALADO EM REDE DE ALIMENTAÇÃO PARA SPRINKLER - FORNECIMENTO E INSTALAÇÃO. AF_10/2020</v>
          </cell>
          <cell r="E6497" t="str">
            <v>UN</v>
          </cell>
          <cell r="F6497">
            <v>28.04</v>
          </cell>
        </row>
        <row r="6498">
          <cell r="A6498" t="str">
            <v>SINAPI 92659</v>
          </cell>
          <cell r="D6498" t="str">
            <v>NIPLE, EM FERRO GALVANIZADO, CONEXÃO ROSQUEADA, DN 32 (1 1/4"), INSTALADO EM REDE DE ALIMENTAÇÃO PARA SPRINKLER - FORNECIMENTO E INSTALAÇÃO. AF_10/2020</v>
          </cell>
          <cell r="E6498" t="str">
            <v>UN</v>
          </cell>
          <cell r="F6498">
            <v>34.520000000000003</v>
          </cell>
        </row>
        <row r="6499">
          <cell r="A6499" t="str">
            <v>SINAPI 92661</v>
          </cell>
          <cell r="D6499" t="str">
            <v>NIPLE, EM FERRO GALVANIZADO, CONEXÃO ROSQUEADA, DN 40 (1 1/2"), INSTALADO EM REDE DE ALIMENTAÇÃO PARA SPRINKLER - FORNECIMENTO E INSTALAÇÃO. AF_10/2020</v>
          </cell>
          <cell r="E6499" t="str">
            <v>UN</v>
          </cell>
          <cell r="F6499">
            <v>41.21</v>
          </cell>
        </row>
        <row r="6500">
          <cell r="A6500" t="str">
            <v>SINAPI 92663</v>
          </cell>
          <cell r="D6500" t="str">
            <v>NIPLE, EM FERRO GALVANIZADO, CONEXÃO ROSQUEADA, DN 50 (2"), INSTALADO EM REDE DE ALIMENTAÇÃO PARA SPRINKLER - FORNECIMENTO E INSTALAÇÃO. AF_10/2020</v>
          </cell>
          <cell r="E6500" t="str">
            <v>UN</v>
          </cell>
          <cell r="F6500">
            <v>55.22</v>
          </cell>
        </row>
        <row r="6501">
          <cell r="A6501" t="str">
            <v>SINAPI 92665</v>
          </cell>
          <cell r="D6501" t="str">
            <v>NIPLE, EM FERRO GALVANIZADO, CONEXÃO ROSQUEADA, DN 65 (2 1/2"), INSTALADO EM REDE DE ALIMENTAÇÃO PARA SPRINKLER - FORNECIMENTO E INSTALAÇÃO. AF_10/2020</v>
          </cell>
          <cell r="E6501" t="str">
            <v>UN</v>
          </cell>
          <cell r="F6501">
            <v>75.930000000000007</v>
          </cell>
        </row>
        <row r="6502">
          <cell r="A6502" t="str">
            <v>SINAPI 92667</v>
          </cell>
          <cell r="D6502" t="str">
            <v>NIPLE, EM FERRO GALVANIZADO, CONEXÃO ROSQUEADA, DN 80 (3"), INSTALADO EM REDE DE ALIMENTAÇÃO PARA SPRINKLER - FORNECIMENTO E INSTALAÇÃO. AF_10/2020</v>
          </cell>
          <cell r="E6502" t="str">
            <v>UN</v>
          </cell>
          <cell r="F6502">
            <v>111.77</v>
          </cell>
        </row>
        <row r="6503">
          <cell r="A6503" t="str">
            <v>SINAPI 92369</v>
          </cell>
          <cell r="D6503" t="str">
            <v>NIPLE, EM FERRO GALVANIZADO, DN 25 (1"), CONEXÃO ROSQUEADA, INSTALADO EM REDE DE ALIMENTAÇÃO PARA HIDRANTE - FORNECIMENTO E INSTALAÇÃO. AF_10/2020</v>
          </cell>
          <cell r="E6503" t="str">
            <v>UN</v>
          </cell>
          <cell r="F6503">
            <v>38.19</v>
          </cell>
        </row>
        <row r="6504">
          <cell r="A6504" t="str">
            <v>SINAPI 92371</v>
          </cell>
          <cell r="D6504" t="str">
            <v>NIPLE, EM FERRO GALVANIZADO, DN 32 (1 1/4"), CONEXÃO ROSQUEADA, INSTALADO EM REDE DE ALIMENTAÇÃO PARA HIDRANTE - FORNECIMENTO E INSTALAÇÃO. AF_10/2020</v>
          </cell>
          <cell r="E6504" t="str">
            <v>UN</v>
          </cell>
          <cell r="F6504">
            <v>46.07</v>
          </cell>
        </row>
        <row r="6505">
          <cell r="A6505" t="str">
            <v>SINAPI 92373</v>
          </cell>
          <cell r="D6505" t="str">
            <v>NIPLE, EM FERRO GALVANIZADO, DN 40 (1 1/2"), CONEXÃO ROSQUEADA, INSTALADO EM REDE DE ALIMENTAÇÃO PARA HIDRANTE - FORNECIMENTO E INSTALAÇÃO. AF_10/2020</v>
          </cell>
          <cell r="E6505" t="str">
            <v>UN</v>
          </cell>
          <cell r="F6505">
            <v>54.37</v>
          </cell>
        </row>
        <row r="6506">
          <cell r="A6506" t="str">
            <v>SINAPI 92344</v>
          </cell>
          <cell r="D6506" t="str">
            <v>NIPLE, EM FERRO GALVANIZADO, DN 50 (2"), CONEXÃO ROSQUEADA, INSTALADO EM PRUMADAS - FORNECIMENTO E INSTALAÇÃO. AF_10/2020</v>
          </cell>
          <cell r="E6506" t="str">
            <v>UN</v>
          </cell>
          <cell r="F6506">
            <v>70.42</v>
          </cell>
        </row>
        <row r="6507">
          <cell r="A6507" t="str">
            <v>SINAPI 92375</v>
          </cell>
          <cell r="D6507" t="str">
            <v>NIPLE, EM FERRO GALVANIZADO, DN 50 (2"), CONEXÃO ROSQUEADA, INSTALADO EM REDE DE ALIMENTAÇÃO PARA HIDRANTE - FORNECIMENTO E INSTALAÇÃO. AF_10/2020</v>
          </cell>
          <cell r="E6507" t="str">
            <v>UN</v>
          </cell>
          <cell r="F6507">
            <v>70.37</v>
          </cell>
        </row>
        <row r="6508">
          <cell r="A6508" t="str">
            <v>SINAPI 92346</v>
          </cell>
          <cell r="D6508" t="str">
            <v>NIPLE, EM FERRO GALVANIZADO, DN 65 (2 1/2"), CONEXÃO ROSQUEADA, INSTALADO EM PRUMADAS - FORNECIMENTO E INSTALAÇÃO. AF_10/2020</v>
          </cell>
          <cell r="E6508" t="str">
            <v>UN</v>
          </cell>
          <cell r="F6508">
            <v>92.26</v>
          </cell>
        </row>
        <row r="6509">
          <cell r="A6509" t="str">
            <v>SINAPI 92377</v>
          </cell>
          <cell r="D6509" t="str">
            <v>NIPLE, EM FERRO GALVANIZADO, DN 65 (2 1/2"), CONEXÃO ROSQUEADA, INSTALADO EM REDE DE ALIMENTAÇÃO PARA HIDRANTE - FORNECIMENTO E INSTALAÇÃO. AF_10/2020</v>
          </cell>
          <cell r="E6509" t="str">
            <v>UN</v>
          </cell>
          <cell r="F6509">
            <v>94.08</v>
          </cell>
        </row>
        <row r="6510">
          <cell r="A6510" t="str">
            <v>SINAPI 92348</v>
          </cell>
          <cell r="D6510" t="str">
            <v>NIPLE, EM FERRO GALVANIZADO, DN 80 (3"), CONEXÃO ROSQUEADA, INSTALADO EM PRUMADAS - FORNECIMENTO E INSTALAÇÃO. AF_10/2020</v>
          </cell>
          <cell r="E6510" t="str">
            <v>UN</v>
          </cell>
          <cell r="F6510">
            <v>129.11000000000001</v>
          </cell>
        </row>
        <row r="6511">
          <cell r="A6511" t="str">
            <v>SINAPI 92379</v>
          </cell>
          <cell r="D6511" t="str">
            <v>NIPLE, EM FERRO GALVANIZADO, DN 80 (3"), CONEXÃO ROSQUEADA, INSTALADO EM REDE DE ALIMENTAÇÃO PARA HIDRANTE - FORNECIMENTO E INSTALAÇÃO. AF_10/2020</v>
          </cell>
          <cell r="E6511" t="str">
            <v>UN</v>
          </cell>
          <cell r="F6511">
            <v>132.87</v>
          </cell>
        </row>
        <row r="6512">
          <cell r="A6512" t="str">
            <v>SINAPI 95696</v>
          </cell>
          <cell r="D6512" t="str">
            <v>SPRINKLER TIPO PENDENTE, 68 °C, UNIÃO POR ROSCA DN 15 (1/2") - FORNECIMENTO E INSTALAÇÃO. AF_10/2020</v>
          </cell>
          <cell r="E6512" t="str">
            <v>UN</v>
          </cell>
          <cell r="F6512">
            <v>45.69</v>
          </cell>
        </row>
        <row r="6513">
          <cell r="A6513" t="str">
            <v>SINAPI 92335</v>
          </cell>
          <cell r="D6513" t="str">
            <v>TUBO DE AÇO GALVANIZADO COM COSTURA, CLASSE MÉDIA, CONEXÃO RANHURADA, DN 50 (2"), INSTALADO EM PRUMADAS - FORNECIMENTO E INSTALAÇÃO. AF_10/2020</v>
          </cell>
          <cell r="E6513" t="str">
            <v>M</v>
          </cell>
          <cell r="F6513">
            <v>109.44</v>
          </cell>
        </row>
        <row r="6514">
          <cell r="A6514" t="str">
            <v>SINAPI 92336</v>
          </cell>
          <cell r="D6514" t="str">
            <v>TUBO DE AÇO GALVANIZADO COM COSTURA, CLASSE MÉDIA, CONEXÃO RANHURADA, DN 65 (2 1/2"), INSTALADO EM PRUMADAS - FORNECIMENTO E INSTALAÇÃO. AF_10/2020</v>
          </cell>
          <cell r="E6514" t="str">
            <v>M</v>
          </cell>
          <cell r="F6514">
            <v>134.55000000000001</v>
          </cell>
        </row>
        <row r="6515">
          <cell r="A6515" t="str">
            <v>SINAPI 92337</v>
          </cell>
          <cell r="D6515" t="str">
            <v>TUBO DE AÇO GALVANIZADO COM COSTURA, CLASSE MÉDIA, CONEXÃO RANHURADA, DN 80 (3"), INSTALADO EM PRUMADAS - FORNECIMENTO E INSTALAÇÃO. AF_10/2020</v>
          </cell>
          <cell r="E6515" t="str">
            <v>M</v>
          </cell>
          <cell r="F6515">
            <v>177.54</v>
          </cell>
        </row>
        <row r="6516">
          <cell r="A6516" t="str">
            <v>SINAPI 92687</v>
          </cell>
          <cell r="D6516" t="str">
            <v>TUBO DE AÇO GALVANIZADO COM COSTURA, CLASSE MÉDIA, CONEXÃO ROSQUEADA, DN 15 (1/2"), INSTALADO EM RAMAIS E SUB-RAMAIS DE GÁS - FORNECIMENTO E INSTALAÇÃO. AF_10/2020</v>
          </cell>
          <cell r="E6516" t="str">
            <v>M</v>
          </cell>
          <cell r="F6516">
            <v>33.29</v>
          </cell>
        </row>
        <row r="6517">
          <cell r="A6517" t="str">
            <v>SINAPI 92688</v>
          </cell>
          <cell r="D6517" t="str">
            <v>TUBO DE AÇO GALVANIZADO COM COSTURA, CLASSE MÉDIA, CONEXÃO ROSQUEADA, DN 20 (3/4"), INSTALADO EM RAMAIS E SUB-RAMAIS DE GÁS - FORNECIMENTO E INSTALAÇÃO. AF_10/2020</v>
          </cell>
          <cell r="E6517" t="str">
            <v>M</v>
          </cell>
          <cell r="F6517">
            <v>46.29</v>
          </cell>
        </row>
        <row r="6518">
          <cell r="A6518" t="str">
            <v>SINAPI 97536</v>
          </cell>
          <cell r="D6518" t="str">
            <v>TUBO DE AÇO GALVANIZADO COM COSTURA, CLASSE MÉDIA, CONEXÃO ROSQUEADA, DN 25 (1"), INSTALADO EM RAMAIS E SUB-RAMAIS DE GÁS - FORNECIMENTO E INSTALAÇÃO. AF_10/2020</v>
          </cell>
          <cell r="E6518" t="str">
            <v>M</v>
          </cell>
          <cell r="F6518">
            <v>70.98</v>
          </cell>
        </row>
        <row r="6519">
          <cell r="A6519" t="str">
            <v>SINAPI 97535</v>
          </cell>
          <cell r="D6519" t="str">
            <v>TUBO DE AÇO GALVANIZADO COM COSTURA, CLASSE MÉDIA, CONEXÃO ROSQUEADA, DN 25 (1"), INSTALADO EM REDE DE ALIMENTAÇÃO PARA SPRINKLER - FORNECIMENTO E INSTALAÇÃO. AF_10/2020</v>
          </cell>
          <cell r="E6519" t="str">
            <v>M</v>
          </cell>
          <cell r="F6519">
            <v>59.01</v>
          </cell>
        </row>
        <row r="6520">
          <cell r="A6520" t="str">
            <v>SINAPI 92652</v>
          </cell>
          <cell r="D6520" t="str">
            <v>TUBO DE AÇO GALVANIZADO COM COSTURA, CLASSE MÉDIA, CONEXÃO ROSQUEADA, DN 32 (1 1/4"), INSTALADO EM REDE DE ALIMENTAÇÃO PARA SPRINKLER - FORNECIMENTO E INSTALAÇÃO. AF_10/2020</v>
          </cell>
          <cell r="E6520" t="str">
            <v>M</v>
          </cell>
          <cell r="F6520">
            <v>71.569999999999993</v>
          </cell>
        </row>
        <row r="6521">
          <cell r="A6521" t="str">
            <v>SINAPI 92653</v>
          </cell>
          <cell r="D6521" t="str">
            <v>TUBO DE AÇO GALVANIZADO COM COSTURA, CLASSE MÉDIA, CONEXÃO ROSQUEADA, DN 40 (1 1/2"), INSTALADO EM REDE DE ALIMENTAÇÃO PARA SPRINKLER - FORNECIMENTO E INSTALAÇÃO. AF_10/2020</v>
          </cell>
          <cell r="E6521" t="str">
            <v>M</v>
          </cell>
          <cell r="F6521">
            <v>81.67</v>
          </cell>
        </row>
        <row r="6522">
          <cell r="A6522" t="str">
            <v>SINAPI 92654</v>
          </cell>
          <cell r="D6522" t="str">
            <v>TUBO DE AÇO GALVANIZADO COM COSTURA, CLASSE MÉDIA, CONEXÃO ROSQUEADA, DN 50 (2"), INSTALADO EM REDE DE ALIMENTAÇÃO PARA SPRINKLER - FORNECIMENTO E INSTALAÇÃO. AF_10/2020</v>
          </cell>
          <cell r="E6522" t="str">
            <v>M</v>
          </cell>
          <cell r="F6522">
            <v>111.98</v>
          </cell>
        </row>
        <row r="6523">
          <cell r="A6523" t="str">
            <v>SINAPI 92655</v>
          </cell>
          <cell r="D6523" t="str">
            <v>TUBO DE AÇO GALVANIZADO COM COSTURA, CLASSE MÉDIA, CONEXÃO ROSQUEADA, DN 65 (2 1/2"), INSTALADO EM REDE DE ALIMENTAÇÃO PARA SPRINKLER - FORNECIMENTO E INSTALAÇÃO. AF_10/2020</v>
          </cell>
          <cell r="E6523" t="str">
            <v>M</v>
          </cell>
          <cell r="F6523">
            <v>136.63999999999999</v>
          </cell>
        </row>
        <row r="6524">
          <cell r="A6524" t="str">
            <v>SINAPI 92656</v>
          </cell>
          <cell r="D6524" t="str">
            <v>TUBO DE AÇO GALVANIZADO COM COSTURA, CLASSE MÉDIA, CONEXÃO ROSQUEADA, DN 80 (3"), INSTALADO EM REDE DE ALIMENTAÇÃO PARA SPRINKLER - FORNECIMENTO E INSTALAÇÃO. AF_10/2020</v>
          </cell>
          <cell r="E6524" t="str">
            <v>M</v>
          </cell>
          <cell r="F6524">
            <v>179.14</v>
          </cell>
        </row>
        <row r="6525">
          <cell r="A6525" t="str">
            <v>SINAPI 101918</v>
          </cell>
          <cell r="D6525" t="str">
            <v>TUBO DE AÇO GALVANIZADO COM COSTURA, CLASSE MÉDIA, DN 100 (4"), CONEXÃO ROSQUEADA, INSTALADO EM PRUMADAS - FORNECIMENTO E INSTALAÇÃO. AF_10/2020</v>
          </cell>
          <cell r="E6525" t="str">
            <v>M</v>
          </cell>
          <cell r="F6525">
            <v>252.31</v>
          </cell>
        </row>
        <row r="6526">
          <cell r="A6526" t="str">
            <v>SINAPI 101927</v>
          </cell>
          <cell r="D6526" t="str">
            <v>TUBO DE AÇO GALVANIZADO COM COSTURA, CLASSE MÉDIA, DN 100 (4"), CONEXÃO ROSQUEADA, INSTALADO EM REDE DE ALIMENTAÇÃO PARA HIDRANTE - FORNECIMENTO E INSTALAÇÃO. AF_10/2020</v>
          </cell>
          <cell r="E6526" t="str">
            <v>M</v>
          </cell>
          <cell r="F6526">
            <v>236.07</v>
          </cell>
        </row>
        <row r="6527">
          <cell r="A6527" t="str">
            <v>SINAPI 97498</v>
          </cell>
          <cell r="D6527" t="str">
            <v>TUBO DE AÇO GALVANIZADO COM COSTURA, CLASSE MÉDIA, DN 25 (1"), CONEXÃO ROSQUEADA, INSTALADO EM REDE DE ALIMENTAÇÃO PARA HIDRANTE - FORNECIMENTO E INSTALAÇÃO. AF_10/2020</v>
          </cell>
          <cell r="E6527" t="str">
            <v>M</v>
          </cell>
          <cell r="F6527">
            <v>53.8</v>
          </cell>
        </row>
        <row r="6528">
          <cell r="A6528" t="str">
            <v>SINAPI 92364</v>
          </cell>
          <cell r="D6528" t="str">
            <v>TUBO DE AÇO GALVANIZADO COM COSTURA, CLASSE MÉDIA, DN 32 (1 1/4"), CONEXÃO ROSQUEADA, INSTALADO EM REDE DE ALIMENTAÇÃO PARA HIDRANTE - FORNECIMENTO E INSTALAÇÃO. AF_10/2020</v>
          </cell>
          <cell r="E6528" t="str">
            <v>M</v>
          </cell>
          <cell r="F6528">
            <v>66.37</v>
          </cell>
        </row>
        <row r="6529">
          <cell r="A6529" t="str">
            <v>SINAPI 92365</v>
          </cell>
          <cell r="D6529" t="str">
            <v>TUBO DE AÇO GALVANIZADO COM COSTURA, CLASSE MÉDIA, DN 40 (1 1/2"), CONEXÃO ROSQUEADA, INSTALADO EM REDE DE ALIMENTAÇÃO PARA HIDRANTE - FORNECIMENTO E INSTALAÇÃO. AF_10/2020</v>
          </cell>
          <cell r="E6529" t="str">
            <v>M</v>
          </cell>
          <cell r="F6529">
            <v>76.41</v>
          </cell>
        </row>
        <row r="6530">
          <cell r="A6530" t="str">
            <v>SINAPI 92341</v>
          </cell>
          <cell r="D6530" t="str">
            <v>TUBO DE AÇO GALVANIZADO COM COSTURA, CLASSE MÉDIA, DN 50 (2"), CONEXÃO ROSQUEADA, INSTALADO EM PRUMADAS - FORNECIMENTO E INSTALAÇÃO. AF_10/2020</v>
          </cell>
          <cell r="E6530" t="str">
            <v>M</v>
          </cell>
          <cell r="F6530">
            <v>120.85</v>
          </cell>
        </row>
        <row r="6531">
          <cell r="A6531" t="str">
            <v>SINAPI 92366</v>
          </cell>
          <cell r="D6531" t="str">
            <v>TUBO DE AÇO GALVANIZADO COM COSTURA, CLASSE MÉDIA, DN 50 (2"), CONEXÃO ROSQUEADA, INSTALADO EM REDE DE ALIMENTAÇÃO PARA HIDRANTE - FORNECIMENTO E INSTALAÇÃO. AF_10/2020</v>
          </cell>
          <cell r="E6531" t="str">
            <v>M</v>
          </cell>
          <cell r="F6531">
            <v>106.72</v>
          </cell>
        </row>
        <row r="6532">
          <cell r="A6532" t="str">
            <v>SINAPI 92342</v>
          </cell>
          <cell r="D6532" t="str">
            <v>TUBO DE AÇO GALVANIZADO COM COSTURA, CLASSE MÉDIA, DN 65 (2 1/2"), CONEXÃO ROSQUEADA, INSTALADO EM PRUMADAS - FORNECIMENTO E INSTALAÇÃO. AF_10/2020</v>
          </cell>
          <cell r="E6532" t="str">
            <v>M</v>
          </cell>
          <cell r="F6532">
            <v>146.04</v>
          </cell>
        </row>
        <row r="6533">
          <cell r="A6533" t="str">
            <v>SINAPI 92367</v>
          </cell>
          <cell r="D6533" t="str">
            <v>TUBO DE AÇO GALVANIZADO COM COSTURA, CLASSE MÉDIA, DN 65 (2 1/2"), CONEXÃO ROSQUEADA, INSTALADO EM REDE DE ALIMENTAÇÃO PARA HIDRANTE - FORNECIMENTO E INSTALAÇÃO. AF_10/2020</v>
          </cell>
          <cell r="E6533" t="str">
            <v>M</v>
          </cell>
          <cell r="F6533">
            <v>131.28</v>
          </cell>
        </row>
        <row r="6534">
          <cell r="A6534" t="str">
            <v>SINAPI 92343</v>
          </cell>
          <cell r="D6534" t="str">
            <v>TUBO DE AÇO GALVANIZADO COM COSTURA, CLASSE MÉDIA, DN 80 (3"), CONEXÃO ROSQUEADA, INSTALADO EM PRUMADAS - FORNECIMENTO E INSTALAÇÃO. AF_10/2020</v>
          </cell>
          <cell r="E6534" t="str">
            <v>M</v>
          </cell>
          <cell r="F6534">
            <v>189.14</v>
          </cell>
        </row>
        <row r="6535">
          <cell r="A6535" t="str">
            <v>SINAPI 92368</v>
          </cell>
          <cell r="D6535" t="str">
            <v>TUBO DE AÇO GALVANIZADO COM COSTURA, CLASSE MÉDIA, DN 80 (3"), CONEXÃO ROSQUEADA, INSTALADO EM REDE DE ALIMENTAÇÃO PARA HIDRANTE - FORNECIMENTO E INSTALAÇÃO. AF_10/2020</v>
          </cell>
          <cell r="E6535" t="str">
            <v>M</v>
          </cell>
          <cell r="F6535">
            <v>173.78</v>
          </cell>
        </row>
        <row r="6536">
          <cell r="A6536" t="str">
            <v>SINAPI 92689</v>
          </cell>
          <cell r="D6536" t="str">
            <v>TUBO DE AÇO PRETO SEM COSTURA, CLASSE MÉDIA, CONEXÃO SOLDADA, DN 15 (1/2"), INSTALADO EM RAMAIS E SUB-RAMAIS DE GÁS - FORNECIMENTO E INSTALAÇÃO. AF_10/2020</v>
          </cell>
          <cell r="E6536" t="str">
            <v>M</v>
          </cell>
          <cell r="F6536">
            <v>52.91</v>
          </cell>
        </row>
        <row r="6537">
          <cell r="A6537" t="str">
            <v>SINAPI 92690</v>
          </cell>
          <cell r="D6537" t="str">
            <v>TUBO DE AÇO PRETO SEM COSTURA, CLASSE MÉDIA, CONEXÃO SOLDADA, DN 20 (3/4"), INSTALADO EM RAMAIS E SUB-RAMAIS DE GÁS - FORNECIMENTO E INSTALAÇÃO. AF_10/2020</v>
          </cell>
          <cell r="E6537" t="str">
            <v>M</v>
          </cell>
          <cell r="F6537">
            <v>75.62</v>
          </cell>
        </row>
        <row r="6538">
          <cell r="A6538" t="str">
            <v>SINAPI 92691</v>
          </cell>
          <cell r="D6538" t="str">
            <v>TUBO DE AÇO PRETO SEM COSTURA, CLASSE MÉDIA, CONEXÃO SOLDADA, DN 25 (1"), INSTALADO EM RAMAIS E SUB-RAMAIS DE GÁS - FORNECIMENTO E INSTALAÇÃO. AF_10/2020</v>
          </cell>
          <cell r="E6538" t="str">
            <v>M</v>
          </cell>
          <cell r="F6538">
            <v>98.78</v>
          </cell>
        </row>
        <row r="6539">
          <cell r="A6539" t="str">
            <v>SINAPI 92359</v>
          </cell>
          <cell r="D6539" t="str">
            <v>TUBO DE AÇO PRETO SEM COSTURA, CONEXÃO SOLDADA, DN 25 (1"), INSTALADO EM REDE DE ALIMENTAÇÃO PARA HIDRANTE - FORNECIMENTO E INSTALAÇÃO. AF_10/2020</v>
          </cell>
          <cell r="E6539" t="str">
            <v>M</v>
          </cell>
          <cell r="F6539">
            <v>70.67</v>
          </cell>
        </row>
        <row r="6540">
          <cell r="A6540" t="str">
            <v>SINAPI 92645</v>
          </cell>
          <cell r="D6540" t="str">
            <v>TUBO DE AÇO PRETO SEM COSTURA, CONEXÃO SOLDADA, DN 25 (1"), INSTALADO EM REDE DE ALIMENTAÇÃO PARA SPRINKLER - FORNECIMENTO E INSTALAÇÃO. AF_10/2020</v>
          </cell>
          <cell r="E6540" t="str">
            <v>M</v>
          </cell>
          <cell r="F6540">
            <v>74.91</v>
          </cell>
        </row>
        <row r="6541">
          <cell r="A6541" t="str">
            <v>SINAPI 92360</v>
          </cell>
          <cell r="D6541" t="str">
            <v>TUBO DE AÇO PRETO SEM COSTURA, CONEXÃO SOLDADA, DN 32 (1 1/4"), INSTALADO EM REDE DE ALIMENTAÇÃO PARA HIDRANTE - FORNECIMENTO E INSTALAÇÃO. AF_10/2020</v>
          </cell>
          <cell r="E6541" t="str">
            <v>M</v>
          </cell>
          <cell r="F6541">
            <v>94.46</v>
          </cell>
        </row>
        <row r="6542">
          <cell r="A6542" t="str">
            <v>SINAPI 92646</v>
          </cell>
          <cell r="D6542" t="str">
            <v>TUBO DE AÇO PRETO SEM COSTURA, CONEXÃO SOLDADA, DN 32 (1 1/4"), INSTALADO EM REDE DE ALIMENTAÇÃO PARA SPRINKLER - FORNECIMENTO E INSTALAÇÃO. AF_10/2020</v>
          </cell>
          <cell r="E6542" t="str">
            <v>M</v>
          </cell>
          <cell r="F6542">
            <v>98.69</v>
          </cell>
        </row>
        <row r="6543">
          <cell r="A6543" t="str">
            <v>SINAPI 95697</v>
          </cell>
          <cell r="D6543" t="str">
            <v>TUBO DE AÇO PRETO SEM COSTURA, CONEXÃO SOLDADA, DN 40 (1 1/2"), INSTALADO EM REDE DE ALIMENTAÇÃO PARA HIDRANTE - FORNECIMENTO E INSTALAÇÃO. AF_10/2020</v>
          </cell>
          <cell r="E6543" t="str">
            <v>M</v>
          </cell>
          <cell r="F6543">
            <v>103.81</v>
          </cell>
        </row>
        <row r="6544">
          <cell r="A6544" t="str">
            <v>SINAPI 92648</v>
          </cell>
          <cell r="D6544" t="str">
            <v>TUBO DE AÇO PRETO SEM COSTURA, CONEXÃO SOLDADA, DN 40 (1 1/2"), INSTALADO EM REDE DE ALIMENTAÇÃO PARA SPRINKLER - FORNECIMENTO E INSTALAÇÃO. AF_10/2020</v>
          </cell>
          <cell r="E6544" t="str">
            <v>M</v>
          </cell>
          <cell r="F6544">
            <v>108.04</v>
          </cell>
        </row>
        <row r="6545">
          <cell r="A6545" t="str">
            <v>SINAPI 92338</v>
          </cell>
          <cell r="D6545" t="str">
            <v>TUBO DE AÇO PRETO SEM COSTURA, CONEXÃO SOLDADA, DN 50 (2"), INSTALADO EM PRUMADAS - FORNECIMENTO E INSTALAÇÃO. AF_10/2020</v>
          </cell>
          <cell r="E6545" t="str">
            <v>M</v>
          </cell>
          <cell r="F6545">
            <v>151.08000000000001</v>
          </cell>
        </row>
        <row r="6546">
          <cell r="A6546" t="str">
            <v>SINAPI 92361</v>
          </cell>
          <cell r="D6546" t="str">
            <v>TUBO DE AÇO PRETO SEM COSTURA, CONEXÃO SOLDADA, DN 50 (2"), INSTALADO EM REDE DE ALIMENTAÇÃO PARA HIDRANTE - FORNECIMENTO E INSTALAÇÃO. AF_10/2020</v>
          </cell>
          <cell r="E6546" t="str">
            <v>M</v>
          </cell>
          <cell r="F6546">
            <v>127.55</v>
          </cell>
        </row>
        <row r="6547">
          <cell r="A6547" t="str">
            <v>SINAPI 92649</v>
          </cell>
          <cell r="D6547" t="str">
            <v>TUBO DE AÇO PRETO SEM COSTURA, CONEXÃO SOLDADA, DN 50 (2"), INSTALADO EM REDE DE ALIMENTAÇÃO PARA SPRINKLER - FORNECIMENTO E INSTALAÇÃO. AF_10/2020</v>
          </cell>
          <cell r="E6547" t="str">
            <v>M</v>
          </cell>
          <cell r="F6547">
            <v>131.78</v>
          </cell>
        </row>
        <row r="6548">
          <cell r="A6548" t="str">
            <v>SINAPI 92339</v>
          </cell>
          <cell r="D6548" t="str">
            <v>TUBO DE AÇO PRETO SEM COSTURA, CONEXÃO SOLDADA, DN 65 (2 1/2"), INSTALADO EM PRUMADAS - FORNECIMENTO E INSTALAÇÃO. AF_10/2020</v>
          </cell>
          <cell r="E6548" t="str">
            <v>M</v>
          </cell>
          <cell r="F6548">
            <v>228.41</v>
          </cell>
        </row>
        <row r="6549">
          <cell r="A6549" t="str">
            <v>SINAPI 92362</v>
          </cell>
          <cell r="D6549" t="str">
            <v>TUBO DE AÇO PRETO SEM COSTURA, CONEXÃO SOLDADA, DN 65 (2 1/2"), INSTALADO EM REDE DE ALIMENTAÇÃO PARA HIDRANTE - FORNECIMENTO E INSTALAÇÃO. AF_10/2020</v>
          </cell>
          <cell r="E6549" t="str">
            <v>M</v>
          </cell>
          <cell r="F6549">
            <v>203.95</v>
          </cell>
        </row>
        <row r="6550">
          <cell r="A6550" t="str">
            <v>SINAPI 92650</v>
          </cell>
          <cell r="D6550" t="str">
            <v>TUBO DE AÇO PRETO SEM COSTURA, CONEXÃO SOLDADA, DN 65 (2 1/2"), INSTALADO EM REDE DE ALIMENTAÇÃO PARA SPRINKLER - FORNECIMENTO E INSTALAÇÃO. AF_10/2020</v>
          </cell>
          <cell r="E6550" t="str">
            <v>M</v>
          </cell>
          <cell r="F6550">
            <v>208.19</v>
          </cell>
        </row>
        <row r="6551">
          <cell r="A6551" t="str">
            <v>SINAPI 97439</v>
          </cell>
          <cell r="D6551" t="str">
            <v>TÊ, EM AÇO, CONEXÃO RANHURADA, DN 50 (2"), INSTALADO EM PRUMADAS - FORNECIMENTO E INSTALAÇÃO. AF_10/2020</v>
          </cell>
          <cell r="E6551" t="str">
            <v>UN</v>
          </cell>
          <cell r="F6551">
            <v>132.37</v>
          </cell>
        </row>
        <row r="6552">
          <cell r="A6552" t="str">
            <v>SINAPI 97440</v>
          </cell>
          <cell r="D6552" t="str">
            <v>TÊ, EM AÇO, CONEXÃO RANHURADA, DN 65 (2 1/2"), INSTALADO EM PRUMADAS - FORNECIMENTO E INSTALAÇÃO. AF_10/2020</v>
          </cell>
          <cell r="E6552" t="str">
            <v>UN</v>
          </cell>
          <cell r="F6552">
            <v>158.37</v>
          </cell>
        </row>
        <row r="6553">
          <cell r="A6553" t="str">
            <v>SINAPI 97442</v>
          </cell>
          <cell r="D6553" t="str">
            <v>TÊ, EM AÇO, CONEXÃO RANHURADA, DN 80 (3"), INSTALADO EM PRUMADAS - FORNECIMENTO E INSTALAÇÃO. AF_10/2020</v>
          </cell>
          <cell r="E6553" t="str">
            <v>UN</v>
          </cell>
          <cell r="F6553">
            <v>175.08</v>
          </cell>
        </row>
        <row r="6554">
          <cell r="A6554" t="str">
            <v>SINAPI 97552</v>
          </cell>
          <cell r="D6554" t="str">
            <v>TÊ, EM AÇO, CONEXÃO SOLDADA, DN 15 (1/2"), INSTALADO EM RAMAIS E SUB-RAMAIS DE GÁS - FORNECIMENTO E INSTALAÇÃO. AF_10/2020</v>
          </cell>
          <cell r="E6554" t="str">
            <v>UN</v>
          </cell>
          <cell r="F6554">
            <v>52.87</v>
          </cell>
        </row>
        <row r="6555">
          <cell r="A6555" t="str">
            <v>SINAPI 97553</v>
          </cell>
          <cell r="D6555" t="str">
            <v>TÊ, EM AÇO, CONEXÃO SOLDADA, DN 20 (3/4"), INSTALADO EM RAMAIS E SUB-RAMAIS DE GÁS - FORNECIMENTO E INSTALAÇÃO. AF_10/2020</v>
          </cell>
          <cell r="E6555" t="str">
            <v>UN</v>
          </cell>
          <cell r="F6555">
            <v>76.319999999999993</v>
          </cell>
        </row>
        <row r="6556">
          <cell r="A6556" t="str">
            <v>SINAPI 97554</v>
          </cell>
          <cell r="D6556" t="str">
            <v>TÊ, EM AÇO, CONEXÃO SOLDADA, DN 25 (1"), INSTALADO EM RAMAIS E SUB-RAMAIS DE GÁS - FORNECIMENTO E INSTALAÇÃO. AF_10/2020</v>
          </cell>
          <cell r="E6556" t="str">
            <v>UN</v>
          </cell>
          <cell r="F6556">
            <v>132.29</v>
          </cell>
        </row>
        <row r="6557">
          <cell r="A6557" t="str">
            <v>SINAPI 97491</v>
          </cell>
          <cell r="D6557" t="str">
            <v>TÊ, EM AÇO, CONEXÃO SOLDADA, DN 25 (1"), INSTALADO EM REDE DE ALIMENTAÇÃO PARA HIDRANTE - FORNECIMENTO E INSTALAÇÃO. AF_10/2020</v>
          </cell>
          <cell r="E6557" t="str">
            <v>UN</v>
          </cell>
          <cell r="F6557">
            <v>93</v>
          </cell>
        </row>
        <row r="6558">
          <cell r="A6558" t="str">
            <v>SINAPI 97529</v>
          </cell>
          <cell r="D6558" t="str">
            <v>TÊ, EM AÇO, CONEXÃO SOLDADA, DN 25 (1"), INSTALADO EM REDE DE ALIMENTAÇÃO PARA SPRINKLER - FORNECIMENTO E INSTALAÇÃO. AF_10/2020</v>
          </cell>
          <cell r="E6558" t="str">
            <v>UN</v>
          </cell>
          <cell r="F6558">
            <v>87.33</v>
          </cell>
        </row>
        <row r="6559">
          <cell r="A6559" t="str">
            <v>SINAPI 97492</v>
          </cell>
          <cell r="D6559" t="str">
            <v>TÊ, EM AÇO, CONEXÃO SOLDADA, DN 32 (1 1/4"), INSTALADO EM REDE DE ALIMENTAÇÃO PARA HIDRANTE - FORNECIMENTO E INSTALAÇÃO. AF_10/2020</v>
          </cell>
          <cell r="E6559" t="str">
            <v>UN</v>
          </cell>
          <cell r="F6559">
            <v>136.24</v>
          </cell>
        </row>
        <row r="6560">
          <cell r="A6560" t="str">
            <v>SINAPI 97530</v>
          </cell>
          <cell r="D6560" t="str">
            <v>TÊ, EM AÇO, CONEXÃO SOLDADA, DN 32 (1 1/4"), INSTALADO EM REDE DE ALIMENTAÇÃO PARA SPRINKLER - FORNECIMENTO E INSTALAÇÃO. AF_10/2020</v>
          </cell>
          <cell r="E6560" t="str">
            <v>UN</v>
          </cell>
          <cell r="F6560">
            <v>126.09</v>
          </cell>
        </row>
        <row r="6561">
          <cell r="A6561" t="str">
            <v>SINAPI 97493</v>
          </cell>
          <cell r="D6561" t="str">
            <v>TÊ, EM AÇO, CONEXÃO SOLDADA, DN 40 (1 1/2"), INSTALADO EM REDE DE ALIMENTAÇÃO PARA HIDRANTE - FORNECIMENTO E INSTALAÇÃO. AF_10/2020</v>
          </cell>
          <cell r="E6561" t="str">
            <v>UN</v>
          </cell>
          <cell r="F6561">
            <v>175.55</v>
          </cell>
        </row>
        <row r="6562">
          <cell r="A6562" t="str">
            <v>SINAPI 97531</v>
          </cell>
          <cell r="D6562" t="str">
            <v>TÊ, EM AÇO, CONEXÃO SOLDADA, DN 40 (1 1/2"), INSTALADO EM REDE DE ALIMENTAÇÃO PARA SPRINKLER - FORNECIMENTO E INSTALAÇÃO. AF_10/2020</v>
          </cell>
          <cell r="E6562" t="str">
            <v>UN</v>
          </cell>
          <cell r="F6562">
            <v>160.38999999999999</v>
          </cell>
        </row>
        <row r="6563">
          <cell r="A6563" t="str">
            <v>SINAPI 97458</v>
          </cell>
          <cell r="D6563" t="str">
            <v>TÊ, EM AÇO, CONEXÃO SOLDADA, DN 50 (2"), INSTALADO EM PRUMADAS - FORNECIMENTO E INSTALAÇÃO. AF_10/2020</v>
          </cell>
          <cell r="E6563" t="str">
            <v>UN</v>
          </cell>
          <cell r="F6563">
            <v>307.39</v>
          </cell>
        </row>
        <row r="6564">
          <cell r="A6564" t="str">
            <v>SINAPI 97494</v>
          </cell>
          <cell r="D6564" t="str">
            <v>TÊ, EM AÇO, CONEXÃO SOLDADA, DN 50 (2"), INSTALADO EM REDE DE ALIMENTAÇÃO PARA HIDRANTE - FORNECIMENTO E INSTALAÇÃO. AF_10/2020</v>
          </cell>
          <cell r="E6564" t="str">
            <v>UN</v>
          </cell>
          <cell r="F6564">
            <v>271.67</v>
          </cell>
        </row>
        <row r="6565">
          <cell r="A6565" t="str">
            <v>SINAPI 97532</v>
          </cell>
          <cell r="D6565" t="str">
            <v>TÊ, EM AÇO, CONEXÃO SOLDADA, DN 50 (2"), INSTALADO EM REDE DE ALIMENTAÇÃO PARA SPRINKLER - FORNECIMENTO E INSTALAÇÃO. AF_10/2020</v>
          </cell>
          <cell r="E6565" t="str">
            <v>UN</v>
          </cell>
          <cell r="F6565">
            <v>250.34</v>
          </cell>
        </row>
        <row r="6566">
          <cell r="A6566" t="str">
            <v>SINAPI 97459</v>
          </cell>
          <cell r="D6566" t="str">
            <v>TÊ, EM AÇO, CONEXÃO SOLDADA, DN 65 (2 1/2"), INSTALADO EM PRUMADAS - FORNECIMENTO E INSTALAÇÃO. AF_10/2020</v>
          </cell>
          <cell r="E6566" t="str">
            <v>UN</v>
          </cell>
          <cell r="F6566">
            <v>526.20000000000005</v>
          </cell>
        </row>
        <row r="6567">
          <cell r="A6567" t="str">
            <v>SINAPI 97495</v>
          </cell>
          <cell r="D6567" t="str">
            <v>TÊ, EM AÇO, CONEXÃO SOLDADA, DN 65 (2 1/2"), INSTALADO EM REDE DE ALIMENTAÇÃO PARA HIDRANTE - FORNECIMENTO E INSTALAÇÃO. AF_10/2020</v>
          </cell>
          <cell r="E6567" t="str">
            <v>UN</v>
          </cell>
          <cell r="F6567">
            <v>496.57</v>
          </cell>
        </row>
        <row r="6568">
          <cell r="A6568" t="str">
            <v>SINAPI 97533</v>
          </cell>
          <cell r="D6568" t="str">
            <v>TÊ, EM AÇO, CONEXÃO SOLDADA, DN 65 (2 1/2"), INSTALADO EM REDE DE ALIMENTAÇÃO PARA SPRINKLER - FORNECIMENTO E INSTALAÇÃO. AF_10/2020</v>
          </cell>
          <cell r="E6568" t="str">
            <v>UN</v>
          </cell>
          <cell r="F6568">
            <v>470.34</v>
          </cell>
        </row>
        <row r="6569">
          <cell r="A6569" t="str">
            <v>SINAPI 97460</v>
          </cell>
          <cell r="D6569" t="str">
            <v>TÊ, EM AÇO, CONEXÃO SOLDADA, DN 80 (3"), INSTALADO EM PRUMADAS - FORNECIMENTO E INSTALAÇÃO. AF_10/2020</v>
          </cell>
          <cell r="E6569" t="str">
            <v>UN</v>
          </cell>
          <cell r="F6569">
            <v>807.28</v>
          </cell>
        </row>
        <row r="6570">
          <cell r="A6570" t="str">
            <v>SINAPI 97496</v>
          </cell>
          <cell r="D6570" t="str">
            <v>TÊ, EM AÇO, CONEXÃO SOLDADA, DN 80 (3"), INSTALADO EM REDE DE ALIMENTAÇÃO PARA HIDRANTE - FORNECIMENTO E INSTALAÇÃO. AF_10/2020</v>
          </cell>
          <cell r="E6570" t="str">
            <v>UN</v>
          </cell>
          <cell r="F6570">
            <v>783.74</v>
          </cell>
        </row>
        <row r="6571">
          <cell r="A6571" t="str">
            <v>SINAPI 97534</v>
          </cell>
          <cell r="D6571" t="str">
            <v>TÊ, EM AÇO, CONEXÃO SOLDADA, DN 80 (3"), INSTALADO EM REDE DE ALIMENTAÇÃO PARA SPRINKLER - FORNECIMENTO E INSTALAÇÃO. AF_10/2020</v>
          </cell>
          <cell r="E6571" t="str">
            <v>UN</v>
          </cell>
          <cell r="F6571">
            <v>743.53</v>
          </cell>
        </row>
        <row r="6572">
          <cell r="A6572" t="str">
            <v>SINAPI 101926</v>
          </cell>
          <cell r="D6572" t="str">
            <v>TÊ, EM FERRO GALVANIZADO, 4", CONEXÃO ROSQUEADA, INSTALADO EM PRUMADAS - FORNECIMENTO E INSTALAÇÃO. AF_10/2020</v>
          </cell>
          <cell r="E6572" t="str">
            <v>UN</v>
          </cell>
          <cell r="F6572">
            <v>402.76</v>
          </cell>
        </row>
        <row r="6573">
          <cell r="A6573" t="str">
            <v>SINAPI 101935</v>
          </cell>
          <cell r="D6573" t="str">
            <v>TÊ, EM FERRO GALVANIZADO, 4", CONEXÃO ROSQUEADA, INSTALADO EM REDE DE ALIMENTAÇÃO PARA HIDRANTE - FORNECIMENTO E INSTALAÇÃO. AF_10/2020</v>
          </cell>
          <cell r="E6573" t="str">
            <v>UN</v>
          </cell>
          <cell r="F6573">
            <v>415.2</v>
          </cell>
        </row>
        <row r="6574">
          <cell r="A6574" t="str">
            <v>SINAPI 92704</v>
          </cell>
          <cell r="D6574" t="str">
            <v>TÊ, EM FERRO GALVANIZADO, CONEXÃO ROSQUEADA, DN 15 (1/2"), INSTALADO EM RAMAIS E SUB-RAMAIS DE GÁS - FORNECIMENTO E INSTALAÇÃO. AF_10/2020</v>
          </cell>
          <cell r="E6574" t="str">
            <v>UN</v>
          </cell>
          <cell r="F6574">
            <v>28.33</v>
          </cell>
        </row>
        <row r="6575">
          <cell r="A6575" t="str">
            <v>SINAPI 92705</v>
          </cell>
          <cell r="D6575" t="str">
            <v>TÊ, EM FERRO GALVANIZADO, CONEXÃO ROSQUEADA, DN 20 (3/4"), INSTALADO EM RAMAIS E SUB-RAMAIS DE GÁS - FORNECIMENTO E INSTALAÇÃO. AF_10/2020</v>
          </cell>
          <cell r="E6575" t="str">
            <v>UN</v>
          </cell>
          <cell r="F6575">
            <v>45.69</v>
          </cell>
        </row>
        <row r="6576">
          <cell r="A6576" t="str">
            <v>SINAPI 92706</v>
          </cell>
          <cell r="D6576" t="str">
            <v>TÊ, EM FERRO GALVANIZADO, CONEXÃO ROSQUEADA, DN 25 (1"), INSTALADO EM RAMAIS E SUB-RAMAIS DE GÁS - FORNECIMENTO E INSTALAÇÃO. AF_10/2020</v>
          </cell>
          <cell r="E6576" t="str">
            <v>UN</v>
          </cell>
          <cell r="F6576">
            <v>73.95</v>
          </cell>
        </row>
        <row r="6577">
          <cell r="A6577" t="str">
            <v>SINAPI 92637</v>
          </cell>
          <cell r="D6577" t="str">
            <v>TÊ, EM FERRO GALVANIZADO, CONEXÃO ROSQUEADA, DN 25 (1"), INSTALADO EM REDE DE ALIMENTAÇÃO PARA HIDRANTE - FORNECIMENTO E INSTALAÇÃO. AF_10/2020</v>
          </cell>
          <cell r="E6577" t="str">
            <v>UN</v>
          </cell>
          <cell r="F6577">
            <v>74.75</v>
          </cell>
        </row>
        <row r="6578">
          <cell r="A6578" t="str">
            <v>SINAPI 92681</v>
          </cell>
          <cell r="D6578" t="str">
            <v>TÊ, EM FERRO GALVANIZADO, CONEXÃO ROSQUEADA, DN 25 (1"), INSTALADO EM REDE DE ALIMENTAÇÃO PARA SPRINKLER - FORNECIMENTO E INSTALAÇÃO. AF_10/2020</v>
          </cell>
          <cell r="E6578" t="str">
            <v>UN</v>
          </cell>
          <cell r="F6578">
            <v>54.41</v>
          </cell>
        </row>
        <row r="6579">
          <cell r="A6579" t="str">
            <v>SINAPI 92638</v>
          </cell>
          <cell r="D6579" t="str">
            <v>TÊ, EM FERRO GALVANIZADO, CONEXÃO ROSQUEADA, DN 32 (1 1/4"), INSTALADO EM REDE DE ALIMENTAÇÃO PARA HIDRANTE - FORNECIMENTO E INSTALAÇÃO. AF_10/2020</v>
          </cell>
          <cell r="E6579" t="str">
            <v>UN</v>
          </cell>
          <cell r="F6579">
            <v>90.94</v>
          </cell>
        </row>
        <row r="6580">
          <cell r="A6580" t="str">
            <v>SINAPI 92682</v>
          </cell>
          <cell r="D6580" t="str">
            <v>TÊ, EM FERRO GALVANIZADO, CONEXÃO ROSQUEADA, DN 32 (1 1/4"), INSTALADO EM REDE DE ALIMENTAÇÃO PARA SPRINKLER - FORNECIMENTO E INSTALAÇÃO. AF_10/2020</v>
          </cell>
          <cell r="E6580" t="str">
            <v>UN</v>
          </cell>
          <cell r="F6580">
            <v>67.8</v>
          </cell>
        </row>
        <row r="6581">
          <cell r="A6581" t="str">
            <v>SINAPI 92639</v>
          </cell>
          <cell r="D6581" t="str">
            <v>TÊ, EM FERRO GALVANIZADO, CONEXÃO ROSQUEADA, DN 40 (1 1/2"), INSTALADO EM REDE DE ALIMENTAÇÃO PARA HIDRANTE - FORNECIMENTO E INSTALAÇÃO. AF_10/2020</v>
          </cell>
          <cell r="E6581" t="str">
            <v>UN</v>
          </cell>
          <cell r="F6581">
            <v>105.14</v>
          </cell>
        </row>
        <row r="6582">
          <cell r="A6582" t="str">
            <v>SINAPI 92683</v>
          </cell>
          <cell r="D6582" t="str">
            <v>TÊ, EM FERRO GALVANIZADO, CONEXÃO ROSQUEADA, DN 40 (1 1/2"), INSTALADO EM REDE DE ALIMENTAÇÃO PARA SPRINKLER - FORNECIMENTO E INSTALAÇÃO. AF_10/2020</v>
          </cell>
          <cell r="E6582" t="str">
            <v>UN</v>
          </cell>
          <cell r="F6582">
            <v>78.88</v>
          </cell>
        </row>
        <row r="6583">
          <cell r="A6583" t="str">
            <v>SINAPI 92640</v>
          </cell>
          <cell r="D6583" t="str">
            <v>TÊ, EM FERRO GALVANIZADO, CONEXÃO ROSQUEADA, DN 50 (2"), INSTALADO EM REDE DE ALIMENTAÇÃO PARA HIDRANTE - FORNECIMENTO E INSTALAÇÃO. AF_10/2020</v>
          </cell>
          <cell r="E6583" t="str">
            <v>UN</v>
          </cell>
          <cell r="F6583">
            <v>136.4</v>
          </cell>
        </row>
        <row r="6584">
          <cell r="A6584" t="str">
            <v>SINAPI 92684</v>
          </cell>
          <cell r="D6584" t="str">
            <v>TÊ, EM FERRO GALVANIZADO, CONEXÃO ROSQUEADA, DN 50 (2"), INSTALADO EM REDE DE ALIMENTAÇÃO PARA SPRINKLER - FORNECIMENTO E INSTALAÇÃO. AF_10/2020</v>
          </cell>
          <cell r="E6584" t="str">
            <v>UN</v>
          </cell>
          <cell r="F6584">
            <v>106.17</v>
          </cell>
        </row>
        <row r="6585">
          <cell r="A6585" t="str">
            <v>SINAPI 92642</v>
          </cell>
          <cell r="D6585" t="str">
            <v>TÊ, EM FERRO GALVANIZADO, CONEXÃO ROSQUEADA, DN 65 (2 1/2"), INSTALADO EM REDE DE ALIMENTAÇÃO PARA HIDRANTE - FORNECIMENTO E INSTALAÇÃO. AF_10/2020</v>
          </cell>
          <cell r="E6585" t="str">
            <v>UN</v>
          </cell>
          <cell r="F6585">
            <v>206.12</v>
          </cell>
        </row>
        <row r="6586">
          <cell r="A6586" t="str">
            <v>SINAPI 92685</v>
          </cell>
          <cell r="D6586" t="str">
            <v>TÊ, EM FERRO GALVANIZADO, CONEXÃO ROSQUEADA, DN 65 (2 1/2"), INSTALADO EM REDE DE ALIMENTAÇÃO PARA SPRINKLER - FORNECIMENTO E INSTALAÇÃO. AF_10/2020</v>
          </cell>
          <cell r="E6586" t="str">
            <v>UN</v>
          </cell>
          <cell r="F6586">
            <v>169.93</v>
          </cell>
        </row>
        <row r="6587">
          <cell r="A6587" t="str">
            <v>SINAPI 92644</v>
          </cell>
          <cell r="D6587" t="str">
            <v>TÊ, EM FERRO GALVANIZADO, CONEXÃO ROSQUEADA, DN 80 (3"), INSTALADO EM REDE DE ALIMENTAÇÃO PARA HIDRANTE - FORNECIMENTO E INSTALAÇÃO. AF_10/2020</v>
          </cell>
          <cell r="E6587" t="str">
            <v>UN</v>
          </cell>
          <cell r="F6587">
            <v>258.99</v>
          </cell>
        </row>
        <row r="6588">
          <cell r="A6588" t="str">
            <v>SINAPI 92686</v>
          </cell>
          <cell r="D6588" t="str">
            <v>TÊ, EM FERRO GALVANIZADO, CONEXÃO ROSQUEADA, DN 80 (3"), INSTALADO EM REDE DE ALIMENTAÇÃO PARA SPRINKLER - FORNECIMENTO E INSTALAÇÃO. AF_10/2020</v>
          </cell>
          <cell r="E6588" t="str">
            <v>UN</v>
          </cell>
          <cell r="F6588">
            <v>216.79</v>
          </cell>
        </row>
        <row r="6589">
          <cell r="A6589" t="str">
            <v>SINAPI 92356</v>
          </cell>
          <cell r="D6589" t="str">
            <v>TÊ, EM FERRO GALVANIZADO, DN 50 (2"), CONEXÃO ROSQUEADA, INSTALADO EM PRUMADAS - FORNECIMENTO E INSTALAÇÃO. AF_10/2020</v>
          </cell>
          <cell r="E6589" t="str">
            <v>UN</v>
          </cell>
          <cell r="F6589">
            <v>136.56</v>
          </cell>
        </row>
        <row r="6590">
          <cell r="A6590" t="str">
            <v>SINAPI 92357</v>
          </cell>
          <cell r="D6590" t="str">
            <v>TÊ, EM FERRO GALVANIZADO, DN 65 (2 1/2"), CONEXÃO ROSQUEADA, INSTALADO EM PRUMADAS - FORNECIMENTO E INSTALAÇÃO. AF_10/2020</v>
          </cell>
          <cell r="E6590" t="str">
            <v>UN</v>
          </cell>
          <cell r="F6590">
            <v>202.47</v>
          </cell>
        </row>
        <row r="6591">
          <cell r="A6591" t="str">
            <v>SINAPI 92358</v>
          </cell>
          <cell r="D6591" t="str">
            <v>TÊ, EM FERRO GALVANIZADO, DN 80 (3"), CONEXÃO ROSQUEADA, INSTALADO EM PRUMADAS - FORNECIMENTO E INSTALAÇÃO. AF_10/2020</v>
          </cell>
          <cell r="E6591" t="str">
            <v>UN</v>
          </cell>
          <cell r="F6591">
            <v>251.48</v>
          </cell>
        </row>
        <row r="6592">
          <cell r="A6592" t="str">
            <v>SINAPI 101919</v>
          </cell>
          <cell r="D6592" t="str">
            <v>UNIÃO, EM FERRO GALVANIZADO, 4", CONEXÃO ROSQUEADA, INSTALADO EM PRUMADAS - FORNECIMENTO E INSTALAÇÃO. AF_10/2020</v>
          </cell>
          <cell r="E6592" t="str">
            <v>UN</v>
          </cell>
          <cell r="F6592">
            <v>412.54</v>
          </cell>
        </row>
        <row r="6593">
          <cell r="A6593" t="str">
            <v>SINAPI 101928</v>
          </cell>
          <cell r="D6593" t="str">
            <v>UNIÃO, EM FERRO GALVANIZADO, 4", CONEXÃO ROSQUEADA, INSTALADO EM REDE DE ALIMENTAÇÃO PARA HIDRANTE - FORNECIMENTO E INSTALAÇÃO. AF_10/2020</v>
          </cell>
          <cell r="E6593" t="str">
            <v>UN</v>
          </cell>
          <cell r="F6593">
            <v>418.76</v>
          </cell>
        </row>
        <row r="6594">
          <cell r="A6594" t="str">
            <v>SINAPI 92904</v>
          </cell>
          <cell r="D6594" t="str">
            <v>UNIÃO, EM FERRO GALVANIZADO, CONEXÃO ROSQUEADA, DN 15 (1/2"), INSTALADO EM RAMAIS E SUB-RAMAIS DE GÁS - FORNECIMENTO E INSTALAÇÃO. AF_10/2020</v>
          </cell>
          <cell r="E6594" t="str">
            <v>UN</v>
          </cell>
          <cell r="F6594">
            <v>33.770000000000003</v>
          </cell>
        </row>
        <row r="6595">
          <cell r="A6595" t="str">
            <v>SINAPI 92905</v>
          </cell>
          <cell r="D6595" t="str">
            <v>UNIÃO, EM FERRO GALVANIZADO, CONEXÃO ROSQUEADA, DN 20 (3/4"), INSTALADO EM RAMAIS E SUB-RAMAIS DE GÁS - FORNECIMENTO E INSTALAÇÃO. AF_10/2020</v>
          </cell>
          <cell r="E6595" t="str">
            <v>UN</v>
          </cell>
          <cell r="F6595">
            <v>48.38</v>
          </cell>
        </row>
        <row r="6596">
          <cell r="A6596" t="str">
            <v>SINAPI 92906</v>
          </cell>
          <cell r="D6596" t="str">
            <v>UNIÃO, EM FERRO GALVANIZADO, CONEXÃO ROSQUEADA, DN 25 (1"), INSTALADO EM RAMAIS E SUB-RAMAIS DE GÁS - FORNECIMENTO E INSTALAÇÃO. AF_10/2020</v>
          </cell>
          <cell r="E6596" t="str">
            <v>UN</v>
          </cell>
          <cell r="F6596">
            <v>59.44</v>
          </cell>
        </row>
        <row r="6597">
          <cell r="A6597" t="str">
            <v>SINAPI 92898</v>
          </cell>
          <cell r="D6597" t="str">
            <v>UNIÃO, EM FERRO GALVANIZADO, CONEXÃO ROSQUEADA, DN 25 (1"), INSTALADO EM REDE DE ALIMENTAÇÃO PARA SPRINKLER - FORNECIMENTO E INSTALAÇÃO. AF_10/2020</v>
          </cell>
          <cell r="E6597" t="str">
            <v>UN</v>
          </cell>
          <cell r="F6597">
            <v>49.73</v>
          </cell>
        </row>
        <row r="6598">
          <cell r="A6598" t="str">
            <v>SINAPI 92899</v>
          </cell>
          <cell r="D6598" t="str">
            <v>UNIÃO, EM FERRO GALVANIZADO, CONEXÃO ROSQUEADA, DN 32 (1 1/4"), INSTALADO EM REDE DE ALIMENTAÇÃO PARA SPRINKLER - FORNECIMENTO E INSTALAÇÃO. AF_10/2020</v>
          </cell>
          <cell r="E6598" t="str">
            <v>UN</v>
          </cell>
          <cell r="F6598">
            <v>73.14</v>
          </cell>
        </row>
        <row r="6599">
          <cell r="A6599" t="str">
            <v>SINAPI 92900</v>
          </cell>
          <cell r="D6599" t="str">
            <v>UNIÃO, EM FERRO GALVANIZADO, CONEXÃO ROSQUEADA, DN 40 (1 1/2"), INSTALADO EM REDE DE ALIMENTAÇÃO PARA SPRINKLER - FORNECIMENTO E INSTALAÇÃO. AF_10/2020</v>
          </cell>
          <cell r="E6599" t="str">
            <v>UN</v>
          </cell>
          <cell r="F6599">
            <v>87.84</v>
          </cell>
        </row>
        <row r="6600">
          <cell r="A6600" t="str">
            <v>SINAPI 92901</v>
          </cell>
          <cell r="D6600" t="str">
            <v>UNIÃO, EM FERRO GALVANIZADO, CONEXÃO ROSQUEADA, DN 50 (2"), INSTALADO EM REDE DE ALIMENTAÇÃO PARA SPRINKLER - FORNECIMENTO E INSTALAÇÃO. AF_10/2020</v>
          </cell>
          <cell r="E6600" t="str">
            <v>UN</v>
          </cell>
          <cell r="F6600">
            <v>121.88</v>
          </cell>
        </row>
        <row r="6601">
          <cell r="A6601" t="str">
            <v>SINAPI 92902</v>
          </cell>
          <cell r="D6601" t="str">
            <v>UNIÃO, EM FERRO GALVANIZADO, CONEXÃO ROSQUEADA, DN 65 (2 1/2"), INSTALADO EM REDE DE ALIMENTAÇÃO PARA SPRINKLER - FORNECIMENTO E INSTALAÇÃO. AF_10/2020</v>
          </cell>
          <cell r="E6601" t="str">
            <v>UN</v>
          </cell>
          <cell r="F6601">
            <v>190.58</v>
          </cell>
        </row>
        <row r="6602">
          <cell r="A6602" t="str">
            <v>SINAPI 92903</v>
          </cell>
          <cell r="D6602" t="str">
            <v>UNIÃO, EM FERRO GALVANIZADO, CONEXÃO ROSQUEADA, DN 80 (3"), INSTALADO EM REDE DE ALIMENTAÇÃO PARA SPRINKLER - FORNECIMENTO E INSTALAÇÃO. AF_10/2020</v>
          </cell>
          <cell r="E6602" t="str">
            <v>UN</v>
          </cell>
          <cell r="F6602">
            <v>285.22000000000003</v>
          </cell>
        </row>
        <row r="6603">
          <cell r="A6603" t="str">
            <v>SINAPI 92892</v>
          </cell>
          <cell r="D6603" t="str">
            <v>UNIÃO, EM FERRO GALVANIZADO, DN 25 (1"), CONEXÃO ROSQUEADA, INSTALADO EM REDE DE ALIMENTAÇÃO PARA HIDRANTE - FORNECIMENTO E INSTALAÇÃO. AF_10/2020</v>
          </cell>
          <cell r="E6603" t="str">
            <v>UN</v>
          </cell>
          <cell r="F6603">
            <v>59.88</v>
          </cell>
        </row>
        <row r="6604">
          <cell r="A6604" t="str">
            <v>SINAPI 92893</v>
          </cell>
          <cell r="D6604" t="str">
            <v>UNIÃO, EM FERRO GALVANIZADO, DN 32 (1 1/4"), CONEXÃO ROSQUEADA, INSTALADO EM REDE DE ALIMENTAÇÃO PARA HIDRANTE - FORNECIMENTO E INSTALAÇÃO. AF_10/2020</v>
          </cell>
          <cell r="E6604" t="str">
            <v>UN</v>
          </cell>
          <cell r="F6604">
            <v>84.69</v>
          </cell>
        </row>
        <row r="6605">
          <cell r="A6605" t="str">
            <v>SINAPI 92894</v>
          </cell>
          <cell r="D6605" t="str">
            <v>UNIÃO, EM FERRO GALVANIZADO, DN 40 (1 1/2"), CONEXÃO ROSQUEADA, INSTALADO EM REDE DE ALIMENTAÇÃO PARA HIDRANTE - FORNECIMENTO E INSTALAÇÃO. AF_10/2020</v>
          </cell>
          <cell r="E6605" t="str">
            <v>UN</v>
          </cell>
          <cell r="F6605">
            <v>101</v>
          </cell>
        </row>
        <row r="6606">
          <cell r="A6606" t="str">
            <v>SINAPI 92889</v>
          </cell>
          <cell r="D6606" t="str">
            <v>UNIÃO, EM FERRO GALVANIZADO, DN 50 (2"), CONEXÃO ROSQUEADA, INSTALADO EM PRUMADAS - FORNECIMENTO E INSTALAÇÃO. AF_10/2020</v>
          </cell>
          <cell r="E6606" t="str">
            <v>UN</v>
          </cell>
          <cell r="F6606">
            <v>137.08000000000001</v>
          </cell>
        </row>
        <row r="6607">
          <cell r="A6607" t="str">
            <v>SINAPI 92895</v>
          </cell>
          <cell r="D6607" t="str">
            <v>UNIÃO, EM FERRO GALVANIZADO, DN 50 (2"), CONEXÃO ROSQUEADA, INSTALADO EM REDE DE ALIMENTAÇÃO PARA HIDRANTE - FORNECIMENTO E INSTALAÇÃO. AF_10/2020</v>
          </cell>
          <cell r="E6607" t="str">
            <v>UN</v>
          </cell>
          <cell r="F6607">
            <v>137.03</v>
          </cell>
        </row>
        <row r="6608">
          <cell r="A6608" t="str">
            <v>SINAPI 92890</v>
          </cell>
          <cell r="D6608" t="str">
            <v>UNIÃO, EM FERRO GALVANIZADO, DN 65 (2 1/2"), CONEXÃO ROSQUEADA, INSTALADO EM PRUMADAS - FORNECIMENTO E INSTALAÇÃO. AF_10/2020</v>
          </cell>
          <cell r="E6608" t="str">
            <v>UN</v>
          </cell>
          <cell r="F6608">
            <v>206.91</v>
          </cell>
        </row>
        <row r="6609">
          <cell r="A6609" t="str">
            <v>SINAPI 92896</v>
          </cell>
          <cell r="D6609" t="str">
            <v>UNIÃO, EM FERRO GALVANIZADO, DN 65 (2 1/2"), CONEXÃO ROSQUEADA, INSTALADO EM REDE DE ALIMENTAÇÃO PARA HIDRANTE - FORNECIMENTO E INSTALAÇÃO. AF_10/2020</v>
          </cell>
          <cell r="E6609" t="str">
            <v>UN</v>
          </cell>
          <cell r="F6609">
            <v>208.73</v>
          </cell>
        </row>
        <row r="6610">
          <cell r="A6610" t="str">
            <v>SINAPI 92891</v>
          </cell>
          <cell r="D6610" t="str">
            <v>UNIÃO, EM FERRO GALVANIZADO, DN 80 (3"), CONEXÃO ROSQUEADA, INSTALADO EM PRUMADAS - FORNECIMENTO E INSTALAÇÃO. AF_10/2020</v>
          </cell>
          <cell r="E6610" t="str">
            <v>UN</v>
          </cell>
          <cell r="F6610">
            <v>302.56</v>
          </cell>
        </row>
        <row r="6611">
          <cell r="A6611" t="str">
            <v>SINAPI 92897</v>
          </cell>
          <cell r="D6611" t="str">
            <v>UNIÃO, EM FERRO GALVANIZADO, DN 80 (3"), CONEXÃO ROSQUEADA, INSTALADO EM REDE DE ALIMENTAÇÃO PARA HIDRANTE - FORNECIMENTO E INSTALAÇÃO. AF_10/2020</v>
          </cell>
          <cell r="E6611" t="str">
            <v>UN</v>
          </cell>
          <cell r="F6611">
            <v>306.32</v>
          </cell>
        </row>
        <row r="6612">
          <cell r="A6612" t="str">
            <v>SINAPI 100822</v>
          </cell>
          <cell r="D6612" t="str">
            <v>CONEXÃO FIXA, ROSCA FÊMEA, METÁLICA, PARA INSTALAÇÕES EM PEX MULTICAMADA, DN 16MM X 1/2", CONEXÃO POR CRIMPAGEM - FORNECIMENTO E INSTALAÇÃO. AF_01/2020</v>
          </cell>
          <cell r="E6612" t="str">
            <v>UN</v>
          </cell>
          <cell r="F6612">
            <v>0</v>
          </cell>
        </row>
        <row r="6613">
          <cell r="A6613" t="str">
            <v>SINAPI 100823</v>
          </cell>
          <cell r="D6613" t="str">
            <v>CONEXÃO FIXA, ROSCA FÊMEA, METÁLICA, PARA INSTALAÇÕES EM PEX MULTICAMADA, DN 20MM X 3/4", CONEXÃO POR CRIMPAGEM - FORNECIMENTO E INSTALAÇÃO. AF_01/2020</v>
          </cell>
          <cell r="E6613" t="str">
            <v>UN</v>
          </cell>
          <cell r="F6613">
            <v>0</v>
          </cell>
        </row>
        <row r="6614">
          <cell r="A6614" t="str">
            <v>SINAPI 100824</v>
          </cell>
          <cell r="D6614" t="str">
            <v>CONEXÃO FIXA, ROSCA FÊMEA, METÁLICA, PARA INSTALAÇÕES EM PEX MULTICAMADA, DN 26MM X 1", CONEXÃO POR CRIMPAGEM - FORNECIMENTO E INSTALAÇÃO. AF_01/2020</v>
          </cell>
          <cell r="E6614" t="str">
            <v>UN</v>
          </cell>
          <cell r="F6614">
            <v>0</v>
          </cell>
        </row>
        <row r="6615">
          <cell r="A6615" t="str">
            <v>SINAPI 100825</v>
          </cell>
          <cell r="D6615" t="str">
            <v>CONEXÃO FIXA, ROSCA FÊMEA, METÁLICA, PARA INSTALAÇÕES EM PEX MULTICAMADA, DN 32MM X 1 1/4", CONEXÃO POR CRIMPAGEM - FORNECIMENTO E INSTALAÇÃO. AF_01/2020</v>
          </cell>
          <cell r="E6615" t="str">
            <v>UN</v>
          </cell>
          <cell r="F6615">
            <v>0</v>
          </cell>
        </row>
        <row r="6616">
          <cell r="A6616" t="str">
            <v>SINAPI 100818</v>
          </cell>
          <cell r="D6616" t="str">
            <v>CONEXÃO FIXA, ROSCA MACHO, METÁLICA, PARA INSTALAÇÕES EM PEX MULTICAMADA, DN 16MM X 1/2", CONEXÃO POR CRIMPAGEM - FORNECIMENTO E INSTALAÇÃO. AF_01/2020</v>
          </cell>
          <cell r="E6616" t="str">
            <v>UN</v>
          </cell>
          <cell r="F6616">
            <v>0</v>
          </cell>
        </row>
        <row r="6617">
          <cell r="A6617" t="str">
            <v>SINAPI 100819</v>
          </cell>
          <cell r="D6617" t="str">
            <v>CONEXÃO FIXA, ROSCA MACHO, METÁLICA, PARA INSTALAÇÕES EM PEX MULTICAMADA, DN 20MM X 3/4", CONEXÃO POR CRIMPAGEM - FORNECIMENTO E INSTALAÇÃO. AF_01/2020</v>
          </cell>
          <cell r="E6617" t="str">
            <v>UN</v>
          </cell>
          <cell r="F6617">
            <v>0</v>
          </cell>
        </row>
        <row r="6618">
          <cell r="A6618" t="str">
            <v>SINAPI 100820</v>
          </cell>
          <cell r="D6618" t="str">
            <v>CONEXÃO FIXA, ROSCA MACHO, METÁLICA, PARA INSTALAÇÕES EM PEX MULTICAMADA, DN 26MM X 1", CONEXÃO POR CRIMPAGEM - FORNECIMENTO E INSTALAÇÃO. AF_01/2020</v>
          </cell>
          <cell r="E6618" t="str">
            <v>UN</v>
          </cell>
          <cell r="F6618">
            <v>0</v>
          </cell>
        </row>
        <row r="6619">
          <cell r="A6619" t="str">
            <v>SINAPI 100821</v>
          </cell>
          <cell r="D6619" t="str">
            <v>CONEXÃO FIXA, ROSCA MACHO, METÁLICA, PARA INSTALAÇÕES EM PEX MULTICAMADA, DN 32MM X 1 1/4", CONEXÃO POR CRIMPAGEM - FORNECIMENTO E INSTALAÇÃO. AF_01/2020</v>
          </cell>
          <cell r="E6619" t="str">
            <v>UN</v>
          </cell>
          <cell r="F6619">
            <v>0</v>
          </cell>
        </row>
        <row r="6620">
          <cell r="A6620" t="str">
            <v>SINAPI 100846</v>
          </cell>
          <cell r="D6620" t="str">
            <v>FIXAÇÃO DE TUBOS VERTICAIS DE MULTICAMADA, DIÂMETROS MENORES OU IGUAIS A 32 MM, COM ABRAÇADEIRA TIPO SUPORTE MÚLTIPLO, FIXADA EM PAREDE EXTERNA - FORNECIMENTO E INSTALAÇÃO. AF_01/2020</v>
          </cell>
          <cell r="E6620" t="str">
            <v>UN</v>
          </cell>
          <cell r="F6620">
            <v>0</v>
          </cell>
        </row>
        <row r="6621">
          <cell r="A6621" t="str">
            <v>SINAPI 100834</v>
          </cell>
          <cell r="D6621" t="str">
            <v>JOELHO 90 GRAUS, PARA INSTALAÇÕES EM PEX MULTICAMADA, DN 16 MM, CONEXÃO POR CRIMPAGEM - FORNECIMENTO E INSTALAÇÃO. AF_01/2020</v>
          </cell>
          <cell r="E6621" t="str">
            <v>UN</v>
          </cell>
          <cell r="F6621">
            <v>0</v>
          </cell>
        </row>
        <row r="6622">
          <cell r="A6622" t="str">
            <v>SINAPI 100835</v>
          </cell>
          <cell r="D6622" t="str">
            <v>JOELHO 90 GRAUS, PARA INSTALAÇÕES EM PEX MULTICAMADA, DN 20 MM, CONEXÃO POR CRIMPAGEM - FORNECIMENTO E INSTALAÇÃO. AF_01/2020</v>
          </cell>
          <cell r="E6622" t="str">
            <v>UN</v>
          </cell>
          <cell r="F6622">
            <v>0</v>
          </cell>
        </row>
        <row r="6623">
          <cell r="A6623" t="str">
            <v>SINAPI 100836</v>
          </cell>
          <cell r="D6623" t="str">
            <v>JOELHO 90 GRAUS, PARA INSTALAÇÕES EM PEX MULTICAMADA, DN 26 MM, CONEXÃO POR CRIMPAGEM - FORNECIMENTO E INSTALAÇÃO. AF_01/2020</v>
          </cell>
          <cell r="E6623" t="str">
            <v>UN</v>
          </cell>
          <cell r="F6623">
            <v>0</v>
          </cell>
        </row>
        <row r="6624">
          <cell r="A6624" t="str">
            <v>SINAPI 100837</v>
          </cell>
          <cell r="D6624" t="str">
            <v>JOELHO 90 GRAUS, PARA INSTALAÇÕES EM PEX MULTICAMADA, DN 32 MM, CONEXÃO POR CRIMPAGEM - FORNECIMENTO E INSTALAÇÃO. AF_01/2020</v>
          </cell>
          <cell r="E6624" t="str">
            <v>UN</v>
          </cell>
          <cell r="F6624">
            <v>0</v>
          </cell>
        </row>
        <row r="6625">
          <cell r="A6625" t="str">
            <v>SINAPI 100826</v>
          </cell>
          <cell r="D6625" t="str">
            <v>JOELHO 90 GRAUS, ROSCA FÊMEA, PARA INSTALAÇÕES EM PEX MULTICAMADA, DN 16 MM X 1/2'', CONEXÃO POR CRIMPAGEM - FORNECIMENTO E INSTALAÇÃO. AF_01/2020</v>
          </cell>
          <cell r="E6625" t="str">
            <v>UN</v>
          </cell>
          <cell r="F6625">
            <v>0</v>
          </cell>
        </row>
        <row r="6626">
          <cell r="A6626" t="str">
            <v>SINAPI 100827</v>
          </cell>
          <cell r="D6626" t="str">
            <v>JOELHO 90 GRAUS, ROSCA FÊMEA, PARA INSTALAÇÕES EM PEX MULTICAMADA, DN 20 MM X 3/4", CONEXÃO POR CRIMPAGEM - FORNECIMENTO E INSTALAÇÃO. AF_01/2020</v>
          </cell>
          <cell r="E6626" t="str">
            <v>UN</v>
          </cell>
          <cell r="F6626">
            <v>0</v>
          </cell>
        </row>
        <row r="6627">
          <cell r="A6627" t="str">
            <v>SINAPI 100828</v>
          </cell>
          <cell r="D6627" t="str">
            <v>JOELHO 90 GRAUS, ROSCA FÊMEA, PARA INSTALAÇÕES EM PEX MULTICAMADA, DN 25 MM X 1'', CONEXÃO POR CRIMPAGEM - FORNECIMENTO E INSTALAÇÃO. AF_01/2020</v>
          </cell>
          <cell r="E6627" t="str">
            <v>UN</v>
          </cell>
          <cell r="F6627">
            <v>0</v>
          </cell>
        </row>
        <row r="6628">
          <cell r="A6628" t="str">
            <v>SINAPI 100829</v>
          </cell>
          <cell r="D6628" t="str">
            <v>JOELHO 90 GRAUS, ROSCA FÊMEA, PARA INSTALAÇÕES EM PEX MULTICAMADA, DN 32 MM X 1 1/4'', CONEXÃO POR CRIMPAGEM - FORNECIMENTO E INSTALAÇÃO. AF_01/2020</v>
          </cell>
          <cell r="E6628" t="str">
            <v>UN</v>
          </cell>
          <cell r="F6628">
            <v>0</v>
          </cell>
        </row>
        <row r="6629">
          <cell r="A6629" t="str">
            <v>SINAPI 100830</v>
          </cell>
          <cell r="D6629" t="str">
            <v>JOELHO 90 GRAUS, ROSCA MACHO, PARA INSTALAÇÕES EM PEX MULTICAMADA, DN 16 MM X 1/2'', CONEXÃO POR CRIMPAGEM - FORNECIMENTO E INSTALAÇÃO. AF_01/2020</v>
          </cell>
          <cell r="E6629" t="str">
            <v>UN</v>
          </cell>
          <cell r="F6629">
            <v>0</v>
          </cell>
        </row>
        <row r="6630">
          <cell r="A6630" t="str">
            <v>SINAPI 100831</v>
          </cell>
          <cell r="D6630" t="str">
            <v>JOELHO 90 GRAUS, ROSCA MACHO, PARA INSTALAÇÕES EM PEX MULTICAMADA, DN 20 MM X 3/4", CONEXÃO POR CRIMPAGEM - FORNECIMENTO E INSTALAÇÃO. AF_01/2020</v>
          </cell>
          <cell r="E6630" t="str">
            <v>UN</v>
          </cell>
          <cell r="F6630">
            <v>0</v>
          </cell>
        </row>
        <row r="6631">
          <cell r="A6631" t="str">
            <v>SINAPI 100832</v>
          </cell>
          <cell r="D6631" t="str">
            <v>JOELHO 90 GRAUS, ROSCA MACHO, PARA INSTALAÇÕES EM PEX MULTICAMADA, DN 25 MM X 1'', CONEXÃO POR CRIMPAGEM - FORNECIMENTO E INSTALAÇÃO. AF_01/2020</v>
          </cell>
          <cell r="E6631" t="str">
            <v>UN</v>
          </cell>
          <cell r="F6631">
            <v>0</v>
          </cell>
        </row>
        <row r="6632">
          <cell r="A6632" t="str">
            <v>SINAPI 100833</v>
          </cell>
          <cell r="D6632" t="str">
            <v>JOELHO 90 GRAUS, ROSCA MACHO, PARA INSTALAÇÕES EM PEX MULTICAMADA, DN 32 MM X 1 1/4'', CONEXÃO POR CRIMPAGEM - FORNECIMENTO E INSTALAÇÃO. AF_01/2020</v>
          </cell>
          <cell r="E6632" t="str">
            <v>UN</v>
          </cell>
          <cell r="F6632">
            <v>0</v>
          </cell>
        </row>
        <row r="6633">
          <cell r="A6633" t="str">
            <v>SINAPI 100790</v>
          </cell>
          <cell r="D6633" t="str">
            <v>KIT CAVALETE PARA GÁS - COM MEDIDOR E REGULADOR - ENTRADA INDIVIDUAL PRINCIPAL, EM AÇO GALVANIZADO DN 15 E 25 MM (1/2" E 1") - FORNECIMENTO E INSTALAÇÃO. AF_01/2020</v>
          </cell>
          <cell r="E6633" t="str">
            <v>UN</v>
          </cell>
          <cell r="F6633">
            <v>0</v>
          </cell>
        </row>
        <row r="6634">
          <cell r="A6634" t="str">
            <v>SINAPI 100789</v>
          </cell>
          <cell r="D6634" t="str">
            <v>KIT CAVALETE PARA GÁS - SEM MEDIDOR COM REGULADOR - ENTRADA INDIVIDUAL PRINCIPAL, EM AÇO GALVANIZADO DN 15 E 25 MM (1/2" E 1") - FORNECIMENTO E INSTALAÇÃO. AF_01/2020</v>
          </cell>
          <cell r="E6634" t="str">
            <v>UN</v>
          </cell>
          <cell r="F6634">
            <v>0</v>
          </cell>
        </row>
        <row r="6635">
          <cell r="A6635" t="str">
            <v>SINAPI 100788</v>
          </cell>
          <cell r="D6635" t="str">
            <v>KIT CAVALETE PARA GÁS - SEM MEDIDOR OU REGULADOR - ENTRADA INDIVIDUAL PRINCIPAL, EM AÇO GALVANIZADO DN 15 E 25 MM (1/2" E 1") - FORNECIMENTO E INSTALAÇÃO. AF_01/2020</v>
          </cell>
          <cell r="E6635" t="str">
            <v>UN</v>
          </cell>
          <cell r="F6635">
            <v>938.9</v>
          </cell>
        </row>
        <row r="6636">
          <cell r="A6636" t="str">
            <v>SINAPI 100811</v>
          </cell>
          <cell r="D6636" t="str">
            <v>LUVA DE REDUÇÃO PARA INSTALAÇÕES EM PEX MULTICAMADA, DN 20 X 16 MM, CONEXÃO POR CRIMPAGEM - FORNECIMENTO E INSTALAÇÃO. AF_01/2020</v>
          </cell>
          <cell r="E6636" t="str">
            <v>UN</v>
          </cell>
          <cell r="F6636">
            <v>0</v>
          </cell>
        </row>
        <row r="6637">
          <cell r="A6637" t="str">
            <v>SINAPI 100812</v>
          </cell>
          <cell r="D6637" t="str">
            <v>LUVA DE REDUÇÃO PARA INSTALAÇÕES EM PEX MULTICAMADA, DN 26 X 20 MM, CONEXÃO POR CRIMPAGEM - FORNECIMENTO E INSTALAÇÃO. AF_01/2020</v>
          </cell>
          <cell r="E6637" t="str">
            <v>UN</v>
          </cell>
          <cell r="F6637">
            <v>0</v>
          </cell>
        </row>
        <row r="6638">
          <cell r="A6638" t="str">
            <v>SINAPI 100813</v>
          </cell>
          <cell r="D6638" t="str">
            <v>LUVA DE REDUÇÃO PARA INSTALAÇÕES EM PEX MULTICAMADA, DN 32 X 26 MM, CONEXÃO POR CRIMPAGEM - FORNECIMENTO E INSTALAÇÃO. AF_01/2020</v>
          </cell>
          <cell r="E6638" t="str">
            <v>UN</v>
          </cell>
          <cell r="F6638">
            <v>0</v>
          </cell>
        </row>
        <row r="6639">
          <cell r="A6639" t="str">
            <v>SINAPI 100814</v>
          </cell>
          <cell r="D6639" t="str">
            <v>LUVA PARA INSTALAÇÕES EM PEX MULTICAMADA, DN 16 MM, CONEXÃO POR CRIMPAGEM - FORNECIMENTO E INSTALAÇÃO. AF_01/2020</v>
          </cell>
          <cell r="E6639" t="str">
            <v>UN</v>
          </cell>
          <cell r="F6639">
            <v>0</v>
          </cell>
        </row>
        <row r="6640">
          <cell r="A6640" t="str">
            <v>SINAPI 100815</v>
          </cell>
          <cell r="D6640" t="str">
            <v>LUVA PARA INSTALAÇÕES EM PEX MULTICAMADA, DN 20 MM, CONEXÃO POR CRIMPAGEM - FORNECIMENTO E INSTALAÇÃO. AF_01/2020</v>
          </cell>
          <cell r="E6640" t="str">
            <v>UN</v>
          </cell>
          <cell r="F6640">
            <v>0</v>
          </cell>
        </row>
        <row r="6641">
          <cell r="A6641" t="str">
            <v>SINAPI 100816</v>
          </cell>
          <cell r="D6641" t="str">
            <v>LUVA PARA INSTALAÇÕES EM PEX MULTICAMADA, DN 26 MM, CONEXÃO POR CRIMPAGEM - FORNECIMENTO E INSTALAÇÃO. AF_01/2020</v>
          </cell>
          <cell r="E6641" t="str">
            <v>UN</v>
          </cell>
          <cell r="F6641">
            <v>0</v>
          </cell>
        </row>
        <row r="6642">
          <cell r="A6642" t="str">
            <v>SINAPI 100817</v>
          </cell>
          <cell r="D6642" t="str">
            <v>LUVA PARA INSTALAÇÕES EM PEX MULTICAMADA, DN 32 MM, CONEXÃO POR CRIMPAGEM - FORNECIMENTO E INSTALAÇÃO. AF_01/2020</v>
          </cell>
          <cell r="E6642" t="str">
            <v>UN</v>
          </cell>
          <cell r="F6642">
            <v>0</v>
          </cell>
        </row>
        <row r="6643">
          <cell r="A6643" t="str">
            <v>SINAPI 100795</v>
          </cell>
          <cell r="D6643" t="str">
            <v>TUBO, PEX, MULTICAMADA, COM PROTEÇÃO UV, DN 16, INSTALADO EM IMPLANTAÇÃO DE INSTALAÇÕES DE GÁS - FORNECIMENTO E INSTALAÇÃO. AF_01/2020</v>
          </cell>
          <cell r="E6643" t="str">
            <v>M</v>
          </cell>
          <cell r="F6643">
            <v>0</v>
          </cell>
        </row>
        <row r="6644">
          <cell r="A6644" t="str">
            <v>SINAPI 100842</v>
          </cell>
          <cell r="D6644" t="str">
            <v>TUBO, PEX, MULTICAMADA, COM PROTEÇÃO UV, DN 16, INSTALADO EM PRUMADA DE INSTALAÇÕES DE GÁS - FORNECIMENTO E INSTALAÇÃO. AF_01/2020</v>
          </cell>
          <cell r="E6644" t="str">
            <v>M</v>
          </cell>
          <cell r="F6644">
            <v>0</v>
          </cell>
        </row>
        <row r="6645">
          <cell r="A6645" t="str">
            <v>SINAPI 100796</v>
          </cell>
          <cell r="D6645" t="str">
            <v>TUBO, PEX, MULTICAMADA, COM PROTEÇÃO UV, DN 20, INSTALADO EM IMPLANTAÇÃO DE INSTALAÇÕES DE GÁS - FORNECIMENTO E INSTALAÇÃO. AF_01/2020</v>
          </cell>
          <cell r="E6645" t="str">
            <v>M</v>
          </cell>
          <cell r="F6645">
            <v>0</v>
          </cell>
        </row>
        <row r="6646">
          <cell r="A6646" t="str">
            <v>SINAPI 100843</v>
          </cell>
          <cell r="D6646" t="str">
            <v>TUBO, PEX, MULTICAMADA, COM PROTEÇÃO UV, DN 20, INSTALADO EM PRUMADA DE INSTALAÇÕES DE GÁS - FORNECIMENTO E INSTALAÇÃO. AF_01/2020</v>
          </cell>
          <cell r="E6646" t="str">
            <v>M</v>
          </cell>
          <cell r="F6646">
            <v>0</v>
          </cell>
        </row>
        <row r="6647">
          <cell r="A6647" t="str">
            <v>SINAPI 100844</v>
          </cell>
          <cell r="D6647" t="str">
            <v>TUBO, PEX, MULTICAMADA, COM PROTEÇÃO UV, DN 25, INSTALADO EM PRUMADA DE INSTALAÇÕES DE GÁS - FORNECIMENTO E INSTALAÇÃO. AF_01/2020</v>
          </cell>
          <cell r="E6647" t="str">
            <v>M</v>
          </cell>
          <cell r="F6647">
            <v>0</v>
          </cell>
        </row>
        <row r="6648">
          <cell r="A6648" t="str">
            <v>SINAPI 100797</v>
          </cell>
          <cell r="D6648" t="str">
            <v>TUBO, PEX, MULTICAMADA, COM PROTEÇÃO UV, DN 26, INSTALADO EM IMPLANTAÇÃO DE INSTALAÇÕES DE GÁS - FORNECIMENTO E INSTALAÇÃO. AF_01/2020</v>
          </cell>
          <cell r="E6648" t="str">
            <v>M</v>
          </cell>
          <cell r="F6648">
            <v>0</v>
          </cell>
        </row>
        <row r="6649">
          <cell r="A6649" t="str">
            <v>SINAPI 100798</v>
          </cell>
          <cell r="D6649" t="str">
            <v>TUBO, PEX, MULTICAMADA, COM PROTEÇÃO UV, DN 32, INSTALADO EM IMPLANTAÇÃO DE INSTALAÇÕES DE GÁS - FORNECIMENTO E INSTALAÇÃO. AF_01/2020</v>
          </cell>
          <cell r="E6649" t="str">
            <v>M</v>
          </cell>
          <cell r="F6649">
            <v>0</v>
          </cell>
        </row>
        <row r="6650">
          <cell r="A6650" t="str">
            <v>SINAPI 100845</v>
          </cell>
          <cell r="D6650" t="str">
            <v>TUBO, PEX, MULTICAMADA, COM PROTEÇÃO UV, DN 32, INSTALADO EM PRUMADA DE INSTALAÇÕES DE GÁS - FORNECIMENTO E INSTALAÇÃO. AF_01/2020</v>
          </cell>
          <cell r="E6650" t="str">
            <v>M</v>
          </cell>
          <cell r="F6650">
            <v>0</v>
          </cell>
        </row>
        <row r="6651">
          <cell r="A6651" t="str">
            <v>SINAPI 100799</v>
          </cell>
          <cell r="D6651" t="str">
            <v>TUBO, PEX, MULTICAMADA, COM TUBO LUVA, DN 16, INSTALADO EM IMPLANTAÇÃO DE INSTALAÇÕES DE GÁS - FORNECIMENTO E INSTALAÇÃO. AF_01/2020</v>
          </cell>
          <cell r="E6651" t="str">
            <v>M</v>
          </cell>
          <cell r="F6651">
            <v>18.78</v>
          </cell>
        </row>
        <row r="6652">
          <cell r="A6652" t="str">
            <v>SINAPI 100807</v>
          </cell>
          <cell r="D6652" t="str">
            <v>TUBO, PEX, MULTICAMADA, COM TUBO LUVA, DN 16, INSTALADO EM RAMAL INTERNO DE INSTALAÇÕES DE GÁS - FORNECIMENTO E INSTALAÇÃO. AF_01/2020</v>
          </cell>
          <cell r="E6652" t="str">
            <v>M</v>
          </cell>
          <cell r="F6652">
            <v>24.98</v>
          </cell>
        </row>
        <row r="6653">
          <cell r="A6653" t="str">
            <v>SINAPI 100800</v>
          </cell>
          <cell r="D6653" t="str">
            <v>TUBO, PEX, MULTICAMADA, COM TUBO LUVA, DN 20, INSTALADO EM IMPLANTAÇÃO DE INSTALAÇÕES DE GÁS - FORNECIMENTO E INSTALAÇÃO. AF_01/2020</v>
          </cell>
          <cell r="E6653" t="str">
            <v>M</v>
          </cell>
          <cell r="F6653">
            <v>26.64</v>
          </cell>
        </row>
        <row r="6654">
          <cell r="A6654" t="str">
            <v>SINAPI 100808</v>
          </cell>
          <cell r="D6654" t="str">
            <v>TUBO, PEX, MULTICAMADA, COM TUBO LUVA, DN 20, INSTALADO EM RAMAL INTERNO DE INSTALAÇÕES DE GÁS - FORNECIMENTO E INSTALAÇÃO. AF_01/2020</v>
          </cell>
          <cell r="E6654" t="str">
            <v>M</v>
          </cell>
          <cell r="F6654">
            <v>34</v>
          </cell>
        </row>
        <row r="6655">
          <cell r="A6655" t="str">
            <v>SINAPI 100801</v>
          </cell>
          <cell r="D6655" t="str">
            <v>TUBO, PEX, MULTICAMADA, COM TUBO LUVA, DN 26, INSTALADO EM IMPLANTAÇÃO DE INSTALAÇÕES DE GÁS - FORNECIMENTO E INSTALAÇÃO. AF_01/2020</v>
          </cell>
          <cell r="E6655" t="str">
            <v>M</v>
          </cell>
          <cell r="F6655">
            <v>34.83</v>
          </cell>
        </row>
        <row r="6656">
          <cell r="A6656" t="str">
            <v>SINAPI 100809</v>
          </cell>
          <cell r="D6656" t="str">
            <v>TUBO, PEX, MULTICAMADA, COM TUBO LUVA, DN 26, INSTALADO EM RAMAL INTERNO DE INSTALAÇÕES DE GÁS - FORNECIMENTO E INSTALAÇÃO. AF_01/2020</v>
          </cell>
          <cell r="E6656" t="str">
            <v>M</v>
          </cell>
          <cell r="F6656">
            <v>43.63</v>
          </cell>
        </row>
        <row r="6657">
          <cell r="A6657" t="str">
            <v>SINAPI 100802</v>
          </cell>
          <cell r="D6657" t="str">
            <v>TUBO, PEX, MULTICAMADA, COM TUBO LUVA, DN 32, INSTALADO EM IMPLANTAÇÃO DE INSTALAÇÕES DE GÁS - FORNECIMENTO E INSTALAÇÃO. AF_01/2020</v>
          </cell>
          <cell r="E6657" t="str">
            <v>M</v>
          </cell>
          <cell r="F6657">
            <v>46.39</v>
          </cell>
        </row>
        <row r="6658">
          <cell r="A6658" t="str">
            <v>SINAPI 100810</v>
          </cell>
          <cell r="D6658" t="str">
            <v>TUBO, PEX, MULTICAMADA, COM TUBO LUVA, DN 32, INSTALADO EM RAMAL INTERNO DE INSTALAÇÕES DE GÁS - FORNECIMENTO E INSTALAÇÃO. AF_01/2020</v>
          </cell>
          <cell r="E6658" t="str">
            <v>M</v>
          </cell>
          <cell r="F6658">
            <v>57.22</v>
          </cell>
        </row>
        <row r="6659">
          <cell r="A6659" t="str">
            <v>SINAPI 100791</v>
          </cell>
          <cell r="D6659" t="str">
            <v>TUBO, PEX, MULTICAMADA, DN 16, INSTALADO EM IMPLANTAÇÃO DE INSTALAÇÕES DE GÁS - FORNECIMENTO E INSTALAÇÃO. AF_01/2020</v>
          </cell>
          <cell r="E6659" t="str">
            <v>M</v>
          </cell>
          <cell r="F6659">
            <v>18.239999999999998</v>
          </cell>
        </row>
        <row r="6660">
          <cell r="A6660" t="str">
            <v>SINAPI 100803</v>
          </cell>
          <cell r="D6660" t="str">
            <v>TUBO, PEX, MULTICAMADA, DN 16, INSTALADO EM RAMAL INTERNO DE INSTALAÇÕES DE GÁS - FORNECIMENTO E INSTALAÇÃO. AF_01/2020</v>
          </cell>
          <cell r="E6660" t="str">
            <v>M</v>
          </cell>
          <cell r="F6660">
            <v>17.16</v>
          </cell>
        </row>
        <row r="6661">
          <cell r="A6661" t="str">
            <v>SINAPI 100792</v>
          </cell>
          <cell r="D6661" t="str">
            <v>TUBO, PEX, MULTICAMADA, DN 20, INSTALADO EM IMPLANTAÇÃO DE INSTALAÇÕES DE GÁS - FORNECIMENTO E INSTALAÇÃO. AF_01/2020</v>
          </cell>
          <cell r="E6661" t="str">
            <v>M</v>
          </cell>
          <cell r="F6661">
            <v>26.11</v>
          </cell>
        </row>
        <row r="6662">
          <cell r="A6662" t="str">
            <v>SINAPI 100804</v>
          </cell>
          <cell r="D6662" t="str">
            <v>TUBO, PEX, MULTICAMADA, DN 20, INSTALADO EM RAMAL INTERNO DE INSTALAÇÕES DE GÁS - FORNECIMENTO E INSTALAÇÃO. AF_01/2020</v>
          </cell>
          <cell r="E6662" t="str">
            <v>M</v>
          </cell>
          <cell r="F6662">
            <v>24.82</v>
          </cell>
        </row>
        <row r="6663">
          <cell r="A6663" t="str">
            <v>SINAPI 100793</v>
          </cell>
          <cell r="D6663" t="str">
            <v>TUBO, PEX, MULTICAMADA, DN 26, INSTALADO EM IMPLANTAÇÃO DE INSTALAÇÕES DE GÁS - FORNECIMENTO E INSTALAÇÃO. AF_01/2020</v>
          </cell>
          <cell r="E6663" t="str">
            <v>M</v>
          </cell>
          <cell r="F6663">
            <v>34.29</v>
          </cell>
        </row>
        <row r="6664">
          <cell r="A6664" t="str">
            <v>SINAPI 100805</v>
          </cell>
          <cell r="D6664" t="str">
            <v>TUBO, PEX, MULTICAMADA, DN 26, INSTALADO EM RAMAL INTERNO DE INSTALAÇÕES DE GÁS - FORNECIMENTO E INSTALAÇÃO. AF_01/2020</v>
          </cell>
          <cell r="E6664" t="str">
            <v>M</v>
          </cell>
          <cell r="F6664">
            <v>32.74</v>
          </cell>
        </row>
        <row r="6665">
          <cell r="A6665" t="str">
            <v>SINAPI 100794</v>
          </cell>
          <cell r="D6665" t="str">
            <v>TUBO, PEX, MULTICAMADA, DN 32, INSTALADO EM IMPLANTAÇÃO DE INSTALAÇÕES DE GÁS - FORNECIMENTO E INSTALAÇÃO. AF_01/2020</v>
          </cell>
          <cell r="E6665" t="str">
            <v>M</v>
          </cell>
          <cell r="F6665">
            <v>45.86</v>
          </cell>
        </row>
        <row r="6666">
          <cell r="A6666" t="str">
            <v>SINAPI 100806</v>
          </cell>
          <cell r="D6666" t="str">
            <v>TUBO, PEX, MULTICAMADA, DN 32, INSTALADO EM RAMAL INTERNO DE INSTALAÇÕES DE GÁS - FORNECIMENTO E INSTALAÇÃO. AF_01/2020</v>
          </cell>
          <cell r="E6666" t="str">
            <v>M</v>
          </cell>
          <cell r="F6666">
            <v>43.96</v>
          </cell>
        </row>
        <row r="6667">
          <cell r="A6667" t="str">
            <v>SINAPI 100838</v>
          </cell>
          <cell r="D6667" t="str">
            <v>TÊ, PARA INSTALAÇÕES EM PEX MULTICAMADA, DN 16 MM, CONEXÃO POR CRIMPAGEM - FORNECIMENTO E INSTALAÇÃO. AF_01/2020</v>
          </cell>
          <cell r="E6667" t="str">
            <v>UN</v>
          </cell>
          <cell r="F6667">
            <v>0</v>
          </cell>
        </row>
        <row r="6668">
          <cell r="A6668" t="str">
            <v>SINAPI 100839</v>
          </cell>
          <cell r="D6668" t="str">
            <v>TÊ, PARA INSTALAÇÕES EM PEX MULTICAMADA, DN 20 MM, CONEXÃO POR CRIMPAGEM - FORNECIMENTO E INSTALAÇÃO. AF_01/2020</v>
          </cell>
          <cell r="E6668" t="str">
            <v>UN</v>
          </cell>
          <cell r="F6668">
            <v>0</v>
          </cell>
        </row>
        <row r="6669">
          <cell r="A6669" t="str">
            <v>SINAPI 100840</v>
          </cell>
          <cell r="D6669" t="str">
            <v>TÊ, PARA INSTALAÇÕES EM PEX MULTICAMADA, DN 26 MM, CONEXÃO POR CRIMPAGEM - FORNECIMENTO E INSTALAÇÃO. AF_01/2020</v>
          </cell>
          <cell r="E6669" t="str">
            <v>UN</v>
          </cell>
          <cell r="F6669">
            <v>0</v>
          </cell>
        </row>
        <row r="6670">
          <cell r="A6670" t="str">
            <v>SINAPI 100841</v>
          </cell>
          <cell r="D6670" t="str">
            <v>TÊ, PARA INSTALAÇÕES EM PEX MULTICAMADA, DN 32 MM, CONEXÃO POR CRIMPAGEM - FORNECIMENTO E INSTALAÇÃO. AF_01/2020</v>
          </cell>
          <cell r="E6670" t="str">
            <v>UN</v>
          </cell>
          <cell r="F6670">
            <v>0</v>
          </cell>
        </row>
        <row r="6671">
          <cell r="A6671" t="str">
            <v>SINAPI 103283</v>
          </cell>
          <cell r="D6671" t="str">
            <v>AR CONDICIONADO JANELA, 10000 BTU/H, CICLO FRIO - FORNECIMENTO E INSTALAÇÃO. AF_11/2021</v>
          </cell>
          <cell r="E6671" t="str">
            <v>UN</v>
          </cell>
          <cell r="F6671">
            <v>0</v>
          </cell>
        </row>
        <row r="6672">
          <cell r="A6672" t="str">
            <v>SINAPI 103284</v>
          </cell>
          <cell r="D6672" t="str">
            <v>AR CONDICIONADO JANELA, 12000 BTU/H, CICLO FRIO - FORNECIMENTO E INSTALAÇÃO. AF_11/2021</v>
          </cell>
          <cell r="E6672" t="str">
            <v>UN</v>
          </cell>
          <cell r="F6672">
            <v>0</v>
          </cell>
        </row>
        <row r="6673">
          <cell r="A6673" t="str">
            <v>SINAPI 103282</v>
          </cell>
          <cell r="D6673" t="str">
            <v>AR CONDICIONADO JANELA, 7500 BTU/H, CICLO FRIO - FORNECIMENTO E INSTALAÇÃO. AF_11/2021</v>
          </cell>
          <cell r="E6673" t="str">
            <v>UN</v>
          </cell>
          <cell r="F6673">
            <v>0</v>
          </cell>
        </row>
        <row r="6674">
          <cell r="A6674" t="str">
            <v>SINAPI 103279</v>
          </cell>
          <cell r="D6674" t="str">
            <v>AR CONDICIONADO SPLIT DUTO, 18000 BTU/H, CICLO QUENTE/FRIO - FORNECIMENTO E INSTALAÇÃO. AF_11/2021</v>
          </cell>
          <cell r="E6674" t="str">
            <v>UN</v>
          </cell>
          <cell r="F6674">
            <v>0</v>
          </cell>
        </row>
        <row r="6675">
          <cell r="A6675" t="str">
            <v>SINAPI 103280</v>
          </cell>
          <cell r="D6675" t="str">
            <v>AR CONDICIONADO SPLIT DUTO, 24000 BTU/H, CICLO QUENTE/FRIO - FORNECIMENTO E INSTALAÇÃO. AF_11/2021</v>
          </cell>
          <cell r="E6675" t="str">
            <v>UN</v>
          </cell>
          <cell r="F6675">
            <v>0</v>
          </cell>
        </row>
        <row r="6676">
          <cell r="A6676" t="str">
            <v>SINAPI 103281</v>
          </cell>
          <cell r="D6676" t="str">
            <v>AR CONDICIONADO SPLIT DUTO, 36000 BTU/H, CICLO QUENTE/FRIO - FORNECIMENTO E INSTALAÇÃO. AF_11/2021</v>
          </cell>
          <cell r="E6676" t="str">
            <v>UN</v>
          </cell>
          <cell r="F6676">
            <v>0</v>
          </cell>
        </row>
        <row r="6677">
          <cell r="A6677" t="str">
            <v>SINAPI 103247</v>
          </cell>
          <cell r="D6677" t="str">
            <v>AR CONDICIONADO SPLIT INVERTER, HI-WALL (PAREDE), 12000 BTU/H, CICLO FRIO - FORNECIMENTO E INSTALAÇÃO. AF_11/2021_PE</v>
          </cell>
          <cell r="E6677" t="str">
            <v>UN</v>
          </cell>
          <cell r="F6677">
            <v>2527.2399999999998</v>
          </cell>
        </row>
        <row r="6678">
          <cell r="A6678" t="str">
            <v>SINAPI 103250</v>
          </cell>
          <cell r="D6678" t="str">
            <v>AR CONDICIONADO SPLIT INVERTER, HI-WALL (PAREDE), 18000 BTU/H, CICLO FRIO - FORNECIMENTO E INSTALAÇÃO. AF_11/2021_PE</v>
          </cell>
          <cell r="E6678" t="str">
            <v>UN</v>
          </cell>
          <cell r="F6678">
            <v>3662.4</v>
          </cell>
        </row>
        <row r="6679">
          <cell r="A6679" t="str">
            <v>SINAPI 103253</v>
          </cell>
          <cell r="D6679" t="str">
            <v>AR CONDICIONADO SPLIT INVERTER, HI-WALL (PAREDE), 24000 BTU/H, CICLO FRIO - FORNECIMENTO E INSTALAÇÃO. AF_11/2021_PE</v>
          </cell>
          <cell r="E6679" t="str">
            <v>UN</v>
          </cell>
          <cell r="F6679">
            <v>4984.8</v>
          </cell>
        </row>
        <row r="6680">
          <cell r="A6680" t="str">
            <v>SINAPI 103244</v>
          </cell>
          <cell r="D6680" t="str">
            <v>AR CONDICIONADO SPLIT INVERTER, HI-WALL (PAREDE), 9000 BTU/H, CICLO FRIO - FORNECIMENTO E INSTALAÇÃO. AF_11/2021_PE</v>
          </cell>
          <cell r="E6680" t="str">
            <v>UN</v>
          </cell>
          <cell r="F6680">
            <v>2279.21</v>
          </cell>
        </row>
        <row r="6681">
          <cell r="A6681" t="str">
            <v>SINAPI 103256</v>
          </cell>
          <cell r="D6681" t="str">
            <v>AR CONDICIONADO SPLIT INVERTER, PISO TETO, 18000 BTU/H, CICLO FRIO - FORNECIMENTO E INSTALAÇÃO. AF_11/2021_PSE</v>
          </cell>
          <cell r="E6681" t="str">
            <v>UN</v>
          </cell>
          <cell r="F6681">
            <v>9247.43</v>
          </cell>
        </row>
        <row r="6682">
          <cell r="A6682" t="str">
            <v>SINAPI 103258</v>
          </cell>
          <cell r="D6682" t="str">
            <v>AR CONDICIONADO SPLIT INVERTER, PISO TETO, 24000 BTU/H, CICLO FRIO - FORNECIMENTO E INSTALAÇÃO. AF_11/2021_PSE</v>
          </cell>
          <cell r="E6682" t="str">
            <v>UN</v>
          </cell>
          <cell r="F6682">
            <v>10334.91</v>
          </cell>
        </row>
        <row r="6683">
          <cell r="A6683" t="str">
            <v>SINAPI 103260</v>
          </cell>
          <cell r="D6683" t="str">
            <v>AR CONDICIONADO SPLIT INVERTER, PISO TETO, 24000 BTU/H, QUENTE/FRIO - FORNECIMENTO E INSTALAÇÃO. AF_11/2021_PSE</v>
          </cell>
          <cell r="E6683" t="str">
            <v>UN</v>
          </cell>
          <cell r="F6683">
            <v>5737.44</v>
          </cell>
        </row>
        <row r="6684">
          <cell r="A6684" t="str">
            <v>SINAPI 103261</v>
          </cell>
          <cell r="D6684" t="str">
            <v>AR CONDICIONADO SPLIT INVERTER, PISO TETO, 36000 BTU/H, CICLO FRIO - FORNECIMENTO E INSTALAÇÃO. AF_11/2021_PSE</v>
          </cell>
          <cell r="E6684" t="str">
            <v>UN</v>
          </cell>
          <cell r="F6684">
            <v>11657.24</v>
          </cell>
        </row>
        <row r="6685">
          <cell r="A6685" t="str">
            <v>SINAPI 103263</v>
          </cell>
          <cell r="D6685" t="str">
            <v>AR CONDICIONADO SPLIT INVERTER, PISO TETO, 48000 BTU/H, CICLO FRIO - FORNECIMENTO E INSTALAÇÃO. AF_11/2021_PE</v>
          </cell>
          <cell r="E6685" t="str">
            <v>UN</v>
          </cell>
          <cell r="F6685">
            <v>16209.14</v>
          </cell>
        </row>
        <row r="6686">
          <cell r="A6686" t="str">
            <v>SINAPI 103265</v>
          </cell>
          <cell r="D6686" t="str">
            <v>AR CONDICIONADO SPLIT INVERTER, PISO TETO, APRESENTANDO ENTRE 54000 E 58000 BTU/H, CICLO FRIO - FORNECIMENTO E INSTALAÇÃO. AF_11/2021_PE</v>
          </cell>
          <cell r="E6686" t="str">
            <v>UN</v>
          </cell>
          <cell r="F6686">
            <v>19524.97</v>
          </cell>
        </row>
        <row r="6687">
          <cell r="A6687" t="str">
            <v>SINAPI 103268</v>
          </cell>
          <cell r="D6687" t="str">
            <v>AR CONDICIONADO SPLIT ON/OFF, CASSETE (TETO), 18000 BTU/H, CICLO QUENTE/FRIO - FORNECIMENTO E INSTALAÇÃO. AF_11/2021_PE</v>
          </cell>
          <cell r="E6687" t="str">
            <v>UN</v>
          </cell>
          <cell r="F6687">
            <v>6867.48</v>
          </cell>
        </row>
        <row r="6688">
          <cell r="A6688" t="str">
            <v>SINAPI 103270</v>
          </cell>
          <cell r="D6688" t="str">
            <v>AR CONDICIONADO SPLIT ON/OFF, CASSETE (TETO), 24000 BTU/H, CICLO QUENTE/FRIO - FORNECIMENTO E INSTALAÇÃO. AF_11/2021_PE</v>
          </cell>
          <cell r="E6688" t="str">
            <v>UN</v>
          </cell>
          <cell r="F6688">
            <v>7379.7</v>
          </cell>
        </row>
        <row r="6689">
          <cell r="A6689" t="str">
            <v>SINAPI 103272</v>
          </cell>
          <cell r="D6689" t="str">
            <v>AR CONDICIONADO SPLIT ON/OFF, CASSETE (TETO), 36000 BTU/H, CICLO QUENTE/FRIO - FORNECIMENTO E INSTALAÇÃO. AF_11/2021_PE</v>
          </cell>
          <cell r="E6689" t="str">
            <v>UN</v>
          </cell>
          <cell r="F6689">
            <v>10786.73</v>
          </cell>
        </row>
        <row r="6690">
          <cell r="A6690" t="str">
            <v>SINAPI 103274</v>
          </cell>
          <cell r="D6690" t="str">
            <v>AR CONDICIONADO SPLIT ON/OFF, CASSETE (TETO), 48000 BTU/H, CICLO QUENTE/FRIO - FORNECIMENTO E INSTALAÇÃO. AF_11/2021_PE</v>
          </cell>
          <cell r="E6690" t="str">
            <v>UN</v>
          </cell>
          <cell r="F6690">
            <v>12741.04</v>
          </cell>
        </row>
        <row r="6691">
          <cell r="A6691" t="str">
            <v>SINAPI 103276</v>
          </cell>
          <cell r="D6691" t="str">
            <v>AR CONDICIONADO SPLIT ON/OFF, CASSETE (TETO), 60000 BTU/H, CICLO QUENTE/FRIO - FORNECIMENTO E INSTALAÇÃO. AF_11/2021_PE</v>
          </cell>
          <cell r="E6691" t="str">
            <v>UN</v>
          </cell>
          <cell r="F6691">
            <v>13297.36</v>
          </cell>
        </row>
        <row r="6692">
          <cell r="A6692" t="str">
            <v>SINAPI 103267</v>
          </cell>
          <cell r="D6692" t="str">
            <v>AR CONDICIONADO SPLIT ON/OFF, CASSETE (TETO), FRIO 4 VIAS 18000 BTU/H - FORNECIMENTO E INSTALAÇÃO. AF_11/2021_PE</v>
          </cell>
          <cell r="E6692" t="str">
            <v>UN</v>
          </cell>
          <cell r="F6692">
            <v>5791.17</v>
          </cell>
        </row>
        <row r="6693">
          <cell r="A6693" t="str">
            <v>SINAPI 103269</v>
          </cell>
          <cell r="D6693" t="str">
            <v>AR CONDICIONADO SPLIT ON/OFF, CASSETE (TETO), FRIO 4 VIAS 24000 BTU/H - FORNECIMENTO E INSTALAÇÃO. AF_11/2021_PE</v>
          </cell>
          <cell r="E6693" t="str">
            <v>UN</v>
          </cell>
          <cell r="F6693">
            <v>7110.82</v>
          </cell>
        </row>
        <row r="6694">
          <cell r="A6694" t="str">
            <v>SINAPI 103271</v>
          </cell>
          <cell r="D6694" t="str">
            <v>AR CONDICIONADO SPLIT ON/OFF, CASSETE (TETO), FRIO 4 VIAS 36000 BTU/H - FORNECIMENTO E INSTALAÇÃO. AF_11/2021_PE</v>
          </cell>
          <cell r="E6694" t="str">
            <v>UN</v>
          </cell>
          <cell r="F6694">
            <v>10444.799999999999</v>
          </cell>
        </row>
        <row r="6695">
          <cell r="A6695" t="str">
            <v>SINAPI 103273</v>
          </cell>
          <cell r="D6695" t="str">
            <v>AR CONDICIONADO SPLIT ON/OFF, CASSETE (TETO), FRIO 4 VIAS 48000 BTU/H - FORNECIMENTO E INSTALAÇÃO. AF_11/2021_PE</v>
          </cell>
          <cell r="E6695" t="str">
            <v>UN</v>
          </cell>
          <cell r="F6695">
            <v>11132.92</v>
          </cell>
        </row>
        <row r="6696">
          <cell r="A6696" t="str">
            <v>SINAPI 103275</v>
          </cell>
          <cell r="D6696" t="str">
            <v>AR CONDICIONADO SPLIT ON/OFF, CASSETE (TETO), FRIO 4 VIAS 60000 BTU/H - FORNECIMENTO E INSTALAÇÃO. AF_11/2021_PE</v>
          </cell>
          <cell r="E6696" t="str">
            <v>UN</v>
          </cell>
          <cell r="F6696">
            <v>12675.39</v>
          </cell>
        </row>
        <row r="6697">
          <cell r="A6697" t="str">
            <v>SINAPI 103248</v>
          </cell>
          <cell r="D6697" t="str">
            <v>AR CONDICIONADO SPLIT ON/OFF, HI-WALL (PAREDE), 12000 BTUS/H, CICLO FRIO - FORNECIMENTO E INSTALAÇÃO. AF_11/2021_PE</v>
          </cell>
          <cell r="E6697" t="str">
            <v>UN</v>
          </cell>
          <cell r="F6697">
            <v>2069.21</v>
          </cell>
        </row>
        <row r="6698">
          <cell r="A6698" t="str">
            <v>SINAPI 103249</v>
          </cell>
          <cell r="D6698" t="str">
            <v>AR CONDICIONADO SPLIT ON/OFF, HI-WALL (PAREDE), 12000 BTUS/H, CICLO QUENTE/FRIO - FORNECIMENTO E INSTALAÇÃO. AF_11/2021_PE</v>
          </cell>
          <cell r="E6698" t="str">
            <v>UN</v>
          </cell>
          <cell r="F6698">
            <v>2221.4</v>
          </cell>
        </row>
        <row r="6699">
          <cell r="A6699" t="str">
            <v>SINAPI 103251</v>
          </cell>
          <cell r="D6699" t="str">
            <v>AR CONDICIONADO SPLIT ON/OFF, HI-WALL (PAREDE), 18000 BTUS/H, CICLO FRIO - FORNECIMENTO E INSTALAÇÃO. AF_11/2021_PE</v>
          </cell>
          <cell r="E6699" t="str">
            <v>UN</v>
          </cell>
          <cell r="F6699">
            <v>2897.41</v>
          </cell>
        </row>
        <row r="6700">
          <cell r="A6700" t="str">
            <v>SINAPI 103252</v>
          </cell>
          <cell r="D6700" t="str">
            <v>AR CONDICIONADO SPLIT ON/OFF, HI-WALL (PAREDE), 18000 BTUS/H, CICLO QUENTE/FRIO - FORNECIMENTO E INSTALAÇÃO. AF_11/2021_PE</v>
          </cell>
          <cell r="E6700" t="str">
            <v>UN</v>
          </cell>
          <cell r="F6700">
            <v>3205.91</v>
          </cell>
        </row>
        <row r="6701">
          <cell r="A6701" t="str">
            <v>SINAPI 103254</v>
          </cell>
          <cell r="D6701" t="str">
            <v>AR CONDICIONADO SPLIT ON/OFF, HI-WALL (PAREDE), 24000 BTUS/H, CICLO FRIO - FORNECIMENTO E INSTALAÇÃO. AF_11/2021_PE</v>
          </cell>
          <cell r="E6701" t="str">
            <v>UN</v>
          </cell>
          <cell r="F6701">
            <v>3734.12</v>
          </cell>
        </row>
        <row r="6702">
          <cell r="A6702" t="str">
            <v>SINAPI 103255</v>
          </cell>
          <cell r="D6702" t="str">
            <v>AR CONDICIONADO SPLIT ON/OFF, HI-WALL (PAREDE), 24000 BTUS/H, CICLO QUENTE/FRIO - FORNECIMENTO E INSTALAÇÃO. AF_11/2021_PE</v>
          </cell>
          <cell r="E6702" t="str">
            <v>UN</v>
          </cell>
          <cell r="F6702">
            <v>4175.3900000000003</v>
          </cell>
        </row>
        <row r="6703">
          <cell r="A6703" t="str">
            <v>SINAPI 103245</v>
          </cell>
          <cell r="D6703" t="str">
            <v>AR CONDICIONADO SPLIT ON/OFF, HI-WALL (PAREDE), 9000 BTUS/H, CICLO FRIO - FORNECIMENTO E INSTALAÇÃO. AF_11/2021_PE</v>
          </cell>
          <cell r="E6703" t="str">
            <v>UN</v>
          </cell>
          <cell r="F6703">
            <v>1802.34</v>
          </cell>
        </row>
        <row r="6704">
          <cell r="A6704" t="str">
            <v>SINAPI 103246</v>
          </cell>
          <cell r="D6704" t="str">
            <v>AR CONDICIONADO SPLIT ON/OFF, HI-WALL (PAREDE), 9000 BTUS/H, CICLO QUENTE/FRIO - FORNECIMENTO E INSTALAÇÃO. AF_11/2021_PE</v>
          </cell>
          <cell r="E6704" t="str">
            <v>UN</v>
          </cell>
          <cell r="F6704">
            <v>1963.61</v>
          </cell>
        </row>
        <row r="6705">
          <cell r="A6705" t="str">
            <v>SINAPI 103257</v>
          </cell>
          <cell r="D6705" t="str">
            <v>AR CONDICIONADO SPLIT ON/OFF, PISO TETO, 18.000 BTU/H, CICLO FRIO - FORNECIMENTO E INSTALAÇÃO. AF_11/2021_PSE</v>
          </cell>
          <cell r="E6705" t="str">
            <v>UN</v>
          </cell>
          <cell r="F6705">
            <v>5297.97</v>
          </cell>
        </row>
        <row r="6706">
          <cell r="A6706" t="str">
            <v>SINAPI 103259</v>
          </cell>
          <cell r="D6706" t="str">
            <v>AR CONDICIONADO SPLIT ON/OFF, PISO TETO, 24.000 BTU/H, CICLO FRIO - FORNECIMENTO E INSTALAÇÃO. AF_11/2021_PSE</v>
          </cell>
          <cell r="E6706" t="str">
            <v>UN</v>
          </cell>
          <cell r="F6706">
            <v>5586.33</v>
          </cell>
        </row>
        <row r="6707">
          <cell r="A6707" t="str">
            <v>SINAPI 103262</v>
          </cell>
          <cell r="D6707" t="str">
            <v>AR CONDICIONADO SPLIT ON/OFF, PISO TETO, 36.000 BTU/H, CICLO FRIO - FORNECIMENTO E INSTALAÇÃO. AF_11/2021_PSE</v>
          </cell>
          <cell r="E6707" t="str">
            <v>UN</v>
          </cell>
          <cell r="F6707">
            <v>7330.65</v>
          </cell>
        </row>
        <row r="6708">
          <cell r="A6708" t="str">
            <v>SINAPI 103264</v>
          </cell>
          <cell r="D6708" t="str">
            <v>AR CONDICIONADO SPLIT ON/OFF, PISO TETO, 48.000 BTU/H, CICLO FRIO - FORNECIMENTO E INSTALAÇÃO. AF_11/2021_PE</v>
          </cell>
          <cell r="E6708" t="str">
            <v>UN</v>
          </cell>
          <cell r="F6708">
            <v>9125.26</v>
          </cell>
        </row>
        <row r="6709">
          <cell r="A6709" t="str">
            <v>SINAPI 103266</v>
          </cell>
          <cell r="D6709" t="str">
            <v>AR CONDICIONADO SPLIT ON/OFF, PISO TETO, 60.000 BTU/H, CICLO FRIO - FORNECIMENTO E INSTALAÇÃO. AF_11/2021_PE</v>
          </cell>
          <cell r="E6709" t="str">
            <v>UN</v>
          </cell>
          <cell r="F6709">
            <v>10181.93</v>
          </cell>
        </row>
        <row r="6710">
          <cell r="A6710" t="str">
            <v>SINAPI 103277</v>
          </cell>
          <cell r="D6710" t="str">
            <v>AR CONDICIONADO SPLITÃO 10 TR - FORNECIMENTO E INSTALAÇÃO. AF_11/2021_PE</v>
          </cell>
          <cell r="E6710" t="str">
            <v>UN</v>
          </cell>
          <cell r="F6710">
            <v>24520.92</v>
          </cell>
        </row>
        <row r="6711">
          <cell r="A6711" t="str">
            <v>SINAPI 103278</v>
          </cell>
          <cell r="D6711" t="str">
            <v>AR CONDICIONADO SPLITÃO 15 TR - FORNECIMENTO E INSTALAÇÃO. AF_11/2021_PE</v>
          </cell>
          <cell r="E6711" t="str">
            <v>UN</v>
          </cell>
          <cell r="F6711">
            <v>31355.73</v>
          </cell>
        </row>
        <row r="6712">
          <cell r="A6712" t="str">
            <v>SINAPI 103285</v>
          </cell>
          <cell r="D6712" t="str">
            <v>DAMPER DE REGULAGEM PARA SISTEMA DE AR CONDICIONADO, 1000X500 MM - FORNECIMENTO E INSTALAÇÃO. AF_11/2021</v>
          </cell>
          <cell r="E6712" t="str">
            <v>UN</v>
          </cell>
          <cell r="F6712">
            <v>0</v>
          </cell>
        </row>
        <row r="6713">
          <cell r="A6713" t="str">
            <v>SINAPI 103286</v>
          </cell>
          <cell r="D6713" t="str">
            <v>DIFUSOR PARA SISTEMA DE AR CONDICIONADO, 400X400 MM - FORNECIMENTO E INSTALAÇÃO. AF_11/2021</v>
          </cell>
          <cell r="E6713" t="str">
            <v>UN</v>
          </cell>
          <cell r="F6713">
            <v>0</v>
          </cell>
        </row>
        <row r="6714">
          <cell r="A6714" t="str">
            <v>SINAPI 103287</v>
          </cell>
          <cell r="D6714" t="str">
            <v>GRELHA PARA SISTEMA DE AR CONDICIONADO, 400X400 MM - FORNECIMENTO E INSTALAÇÃO. AF_11/2021</v>
          </cell>
          <cell r="E6714" t="str">
            <v>UN</v>
          </cell>
          <cell r="F6714">
            <v>0</v>
          </cell>
        </row>
        <row r="6715">
          <cell r="A6715" t="str">
            <v>SINAPI 103288</v>
          </cell>
          <cell r="D6715" t="str">
            <v>RASGO E CHUMBAMENTO EM ALVENARIA PARA TUBOS DE SPLIT PAREDE DE 9000 A 24000 BTUS/H. AF_11/2021</v>
          </cell>
          <cell r="E6715" t="str">
            <v>UN</v>
          </cell>
          <cell r="F6715">
            <v>16.28</v>
          </cell>
        </row>
        <row r="6716">
          <cell r="A6716" t="str">
            <v>SINAPI 103291</v>
          </cell>
          <cell r="D6716" t="str">
            <v>TUBO EM COBRE FLEXÍVEL, DN 1/2", COM ISOLAMENTO, INSTALADO EM FORRO, PARA RAMAL DE ALIMENTAÇÃO DE AR CONDICIONADO, INCLUSO FIXADOR. AF_11/2021</v>
          </cell>
          <cell r="E6716" t="str">
            <v>M</v>
          </cell>
          <cell r="F6716">
            <v>65.599999999999994</v>
          </cell>
        </row>
        <row r="6717">
          <cell r="A6717" t="str">
            <v>SINAPI 103289</v>
          </cell>
          <cell r="D6717" t="str">
            <v>TUBO EM COBRE FLEXÍVEL, DN 1/4", COM ISOLAMENTO, INSTALADO EM FORRO, PARA RAMAL DE ALIMENTAÇÃO DE AR CONDICIONADO, INCLUSO FIXADOR. AF_11/2021</v>
          </cell>
          <cell r="E6717" t="str">
            <v>M</v>
          </cell>
          <cell r="F6717">
            <v>32.92</v>
          </cell>
        </row>
        <row r="6718">
          <cell r="A6718" t="str">
            <v>SINAPI 103290</v>
          </cell>
          <cell r="D6718" t="str">
            <v>TUBO EM COBRE FLEXÍVEL, DN 3/8", COM ISOLAMENTO, INSTALADO EM FORRO, PARA RAMAL DE ALIMENTAÇÃO DE AR CONDICIONADO, INCLUSO FIXADOR. AF_11/2021</v>
          </cell>
          <cell r="E6718" t="str">
            <v>M</v>
          </cell>
          <cell r="F6718">
            <v>52.29</v>
          </cell>
        </row>
        <row r="6719">
          <cell r="A6719" t="str">
            <v>SINAPI 103292</v>
          </cell>
          <cell r="D6719" t="str">
            <v>TUBO EM COBRE FLEXÍVEL, DN 5/8", COM ISOLAMENTO, INSTALADO EM FORRO, PARA RAMAL DE ALIMENTAÇÃO DE AR CONDICIONADO, INCLUSO FIXADOR. AF_11/2021</v>
          </cell>
          <cell r="E6719" t="str">
            <v>M</v>
          </cell>
          <cell r="F6719">
            <v>79.53</v>
          </cell>
        </row>
        <row r="6720">
          <cell r="A6720" t="str">
            <v>SINAPI 106044</v>
          </cell>
          <cell r="D6720" t="str">
            <v>COTOVELO EM COBRE, 45 GRAUS, DN 1 1/8", INSTALADO EM RAMAL DE ALIMENTAÇÃO DE AR-CONDICIONADO COM CONDENSADORA CENTRAL - FORNECIMENTO E INSTALAÇÃO. AF_07/2025</v>
          </cell>
          <cell r="E6720" t="str">
            <v>UN</v>
          </cell>
          <cell r="F6720">
            <v>62.22</v>
          </cell>
        </row>
        <row r="6721">
          <cell r="A6721" t="str">
            <v>SINAPI 106045</v>
          </cell>
          <cell r="D6721" t="str">
            <v>COTOVELO EM COBRE, 45 GRAUS, DN 1 5/8", INSTALADO EM RAMAL DE ALIMENTAÇÃO DE AR-CONDICIONADO COM CONDENSADORA CENTRAL - FORNECIMENTO E INSTALAÇÃO. AF_07/2025</v>
          </cell>
          <cell r="E6721" t="str">
            <v>UN</v>
          </cell>
          <cell r="F6721">
            <v>138.15</v>
          </cell>
        </row>
        <row r="6722">
          <cell r="A6722" t="str">
            <v>SINAPI 106042</v>
          </cell>
          <cell r="D6722" t="str">
            <v>COTOVELO EM COBRE, 90 GRAUS, DN 1 1/8", INSTALADO EM RAMAL DE ALIMENTAÇÃO DE AR-CONDICIONADO COM CONDENSADORA CENTRAL - FORNECIMENTO E INSTALAÇÃO. AF_07/2025</v>
          </cell>
          <cell r="E6722" t="str">
            <v>UN</v>
          </cell>
          <cell r="F6722">
            <v>64.099999999999994</v>
          </cell>
        </row>
        <row r="6723">
          <cell r="A6723" t="str">
            <v>SINAPI 106043</v>
          </cell>
          <cell r="D6723" t="str">
            <v>COTOVELO EM COBRE, 90 GRAUS, DN 1 5/8", INSTALADO EM RAMAL DE ALIMENTAÇÃO DE AR-CONDICIONADO COM CONDENSADORA CENTRAL - FORNECIMENTO E INSTALAÇÃO. AF_07/2025</v>
          </cell>
          <cell r="E6723" t="str">
            <v>UN</v>
          </cell>
          <cell r="F6723">
            <v>120.8</v>
          </cell>
        </row>
        <row r="6724">
          <cell r="A6724" t="str">
            <v>SINAPI 106046</v>
          </cell>
          <cell r="D6724" t="str">
            <v>LUVA EM COBRE, DN 1 1/8", INSTALADO EM RAMAL DE ALIMENTAÇÃO DE AR-CONDICIONADO COM CONDENSADORA CENTRAL - FORNECIMENTO E INSTALAÇÃO. AF_07/2025</v>
          </cell>
          <cell r="E6724" t="str">
            <v>UN</v>
          </cell>
          <cell r="F6724">
            <v>41.16</v>
          </cell>
        </row>
        <row r="6725">
          <cell r="A6725" t="str">
            <v>SINAPI 106047</v>
          </cell>
          <cell r="D6725" t="str">
            <v>LUVA EM COBRE, DN 1 5/8", INSTALADO EM RAMAL DE ALIMENTAÇÃO DE AR-CONDICIONADO COM CONDENSADORA CENTRAL - FORNECIMENTO E INSTALAÇÃO. AF_07/2025</v>
          </cell>
          <cell r="E6725" t="str">
            <v>UN</v>
          </cell>
          <cell r="F6725">
            <v>72.77</v>
          </cell>
        </row>
        <row r="6726">
          <cell r="A6726" t="str">
            <v>SINAPI 106038</v>
          </cell>
          <cell r="D6726" t="str">
            <v>REFINETE EM COBRE, DN 1 1/8", INSTALADO EM RAMAL DE ALIMENTAÇÃO DE AR-CONDICIONADO COM CONDENSADORA CENTRAL - INSTALAÇÃO. AF_07/2025</v>
          </cell>
          <cell r="E6726" t="str">
            <v>UN</v>
          </cell>
          <cell r="F6726">
            <v>57.55</v>
          </cell>
        </row>
        <row r="6727">
          <cell r="A6727" t="str">
            <v>SINAPI 106039</v>
          </cell>
          <cell r="D6727" t="str">
            <v>REFINETE EM COBRE, DN 1 5/8", INSTALADO EM RAMAL DE ALIMENTAÇÃO DE AR-CONDICIONADO COM CONDENSADORA CENTRAL - INSTALAÇÃO. AF_07/2025</v>
          </cell>
          <cell r="E6727" t="str">
            <v>UN</v>
          </cell>
          <cell r="F6727">
            <v>76.42</v>
          </cell>
        </row>
        <row r="6728">
          <cell r="A6728" t="str">
            <v>SINAPI 106040</v>
          </cell>
          <cell r="D6728" t="str">
            <v>TE EM COBRE, DN 1 1/8", INSTALADO EM RAMAL DE ALIMENTAÇÃO DE AR-CONDICIONADO COM CONDENSADORA CENTRAL - FORNECIMENTO E INSTALAÇÃO. AF_07/2025</v>
          </cell>
          <cell r="E6728" t="str">
            <v>UN</v>
          </cell>
          <cell r="F6728">
            <v>83.69</v>
          </cell>
        </row>
        <row r="6729">
          <cell r="A6729" t="str">
            <v>SINAPI 106041</v>
          </cell>
          <cell r="D6729" t="str">
            <v>TE EM COBRE, DN 1 5/8", INSTALADO EM RAMAL DE ALIMENTAÇÃO DE AR-CONDICIONADO COM CONDENSADORA CENTRAL - FORNECIMENTO E INSTALAÇÃO. AF_07/2025</v>
          </cell>
          <cell r="E6729" t="str">
            <v>UN</v>
          </cell>
          <cell r="F6729">
            <v>153.41</v>
          </cell>
        </row>
        <row r="6730">
          <cell r="A6730" t="str">
            <v>SINAPI 97329</v>
          </cell>
          <cell r="D6730" t="str">
            <v>TUBO EM COBRE FLEXÍVEL, DN 1/2", COM ISOLAMENTO, INSTALADO EM RAMAL DE ALIMENTAÇÃO DE AR-CONDICIONADO - FORNECIMENTO E INSTALAÇÃO. AF_07/2025</v>
          </cell>
          <cell r="E6730" t="str">
            <v>M</v>
          </cell>
          <cell r="F6730">
            <v>61.26</v>
          </cell>
        </row>
        <row r="6731">
          <cell r="A6731" t="str">
            <v>SINAPI 97327</v>
          </cell>
          <cell r="D6731" t="str">
            <v>TUBO EM COBRE FLEXÍVEL, DN 1/4", COM ISOLAMENTO, INSTALADO EM RAMAL DE ALIMENTAÇÃO DE AR-CONDICIONADO - FORNECIMENTO E INSTALAÇÃO. AF_07/2025</v>
          </cell>
          <cell r="E6731" t="str">
            <v>M</v>
          </cell>
          <cell r="F6731">
            <v>28.58</v>
          </cell>
        </row>
        <row r="6732">
          <cell r="A6732" t="str">
            <v>SINAPI 106034</v>
          </cell>
          <cell r="D6732" t="str">
            <v>TUBO EM COBRE FLEXÍVEL, DN 3/4", COM ISOLAMENTO, INSTALADO EM RAMAL DE ALIMENTAÇÃO DE AR-CONDICIONADO - FORNECIMENTO E INSTALAÇÃO. AF_07/2025</v>
          </cell>
          <cell r="E6732" t="str">
            <v>M</v>
          </cell>
          <cell r="F6732">
            <v>138.22</v>
          </cell>
        </row>
        <row r="6733">
          <cell r="A6733" t="str">
            <v>SINAPI 97328</v>
          </cell>
          <cell r="D6733" t="str">
            <v>TUBO EM COBRE FLEXÍVEL, DN 3/8", COM ISOLAMENTO, INSTALADO EM RAMAL DE ALIMENTAÇÃO DE AR-CONDICIONADO - FORNECIMENTO E INSTALAÇÃO. AF_07/2025</v>
          </cell>
          <cell r="E6733" t="str">
            <v>M</v>
          </cell>
          <cell r="F6733">
            <v>47.95</v>
          </cell>
        </row>
        <row r="6734">
          <cell r="A6734" t="str">
            <v>SINAPI 97330</v>
          </cell>
          <cell r="D6734" t="str">
            <v>TUBO EM COBRE FLEXÍVEL, DN 5/8", COM ISOLAMENTO, INSTALADO EM RAMAL DE ALIMENTAÇÃO DE AR-CONDICIONADO - FORNECIMENTO E INSTALAÇÃO. AF_07/2025</v>
          </cell>
          <cell r="E6734" t="str">
            <v>M</v>
          </cell>
          <cell r="F6734">
            <v>75.19</v>
          </cell>
        </row>
        <row r="6735">
          <cell r="A6735" t="str">
            <v>SINAPI 106035</v>
          </cell>
          <cell r="D6735" t="str">
            <v>TUBO EM COBRE FLEXÍVEL, DN 7/8", COM ISOLAMENTO, INSTALADO EM RAMAL DE ALIMENTAÇÃO DE AR-CONDICIONADO - FORNECIMENTO E INSTALAÇÃO. AF_07/2025</v>
          </cell>
          <cell r="E6735" t="str">
            <v>M</v>
          </cell>
          <cell r="F6735">
            <v>0</v>
          </cell>
        </row>
        <row r="6736">
          <cell r="A6736" t="str">
            <v>SINAPI 106036</v>
          </cell>
          <cell r="D6736" t="str">
            <v>TUBO EM COBRE RÍGIDO, DN 1 1/8"", COM ISOLAMENTO, INSTALADO EM RAMAL DE ALIMENTAÇÃO DE AR-CONDICIONADO COM CONDENSADORA CENTRAL - FORNECIMENTO E INSTALAÇÃO. AF_07/2025</v>
          </cell>
          <cell r="E6736" t="str">
            <v>M</v>
          </cell>
          <cell r="F6736">
            <v>0</v>
          </cell>
        </row>
        <row r="6737">
          <cell r="A6737" t="str">
            <v>SINAPI 106037</v>
          </cell>
          <cell r="D6737" t="str">
            <v>TUBO EM COBRE RÍGIDO, DN 1 5/8"", COM ISOLAMENTO, INSTALADO EM RAMAL DE ALIMENTAÇÃO DE AR-CONDICIONADO COM CONDENSADORA CENTRAL - FORNECIMENTO E INSTALAÇÃO. AF_07/2025</v>
          </cell>
          <cell r="E6737" t="str">
            <v>M</v>
          </cell>
          <cell r="F6737">
            <v>0</v>
          </cell>
        </row>
        <row r="6738">
          <cell r="A6738" t="str">
            <v>SINAPI 93085</v>
          </cell>
          <cell r="D6738" t="str">
            <v>BUCHA DE REDUÇÃO EM COBRE, DN 22 MM X 15 MM, SEM ANEL DE SOLDA, PONTA X BOLSA, INSTALADO EM RAMAL DE DISTRIBUIÇÃO DE HIDRÁULICA PREDIAL - FORNECIMENTO E INSTALAÇÃO. AF_04/2022</v>
          </cell>
          <cell r="E6738" t="str">
            <v>UN</v>
          </cell>
          <cell r="F6738">
            <v>16.309999999999999</v>
          </cell>
        </row>
        <row r="6739">
          <cell r="A6739" t="str">
            <v>SINAPI 103892</v>
          </cell>
          <cell r="D6739" t="str">
            <v>BUCHA DE REDUÇÃO EM COBRE, DN 22 MM X 15 MM, SEM ANEL DE SOLDA, PONTA X BOLSA, INSTALADO EM RAMAL E SUB-RAMAL DE AQUECIMENTO SOLAR - FORNECIMENTO E INSTALAÇÃO. AF_04/2022</v>
          </cell>
          <cell r="E6739" t="str">
            <v>UN</v>
          </cell>
          <cell r="F6739">
            <v>17.41</v>
          </cell>
        </row>
        <row r="6740">
          <cell r="A6740" t="str">
            <v>SINAPI 103823</v>
          </cell>
          <cell r="D6740" t="str">
            <v>BUCHA DE REDUÇÃO EM COBRE, DN 22 MM X 15 MM, SEM ANEL DE SOLDA, PONTA X BOLSA, INSTALADO EM RAMAL E SUB-RAMAL DE GÁS COMBUSTÍVEL - FORNECIMENTO E INSTALAÇÃO. AF_04/2022</v>
          </cell>
          <cell r="E6740" t="str">
            <v>UN</v>
          </cell>
          <cell r="F6740">
            <v>19.62</v>
          </cell>
        </row>
        <row r="6741">
          <cell r="A6741" t="str">
            <v>SINAPI 103856</v>
          </cell>
          <cell r="D6741" t="str">
            <v>BUCHA DE REDUÇÃO EM COBRE, DN 22 MM X 15 MM, SEM ANEL DE SOLDA, PONTA X BOLSA, INSTALADO EM RAMAL E SUB-RAMAL DE GÁS MEDICINAL - FORNECIMENTO E INSTALAÇÃO. AF_04/2022</v>
          </cell>
          <cell r="E6741" t="str">
            <v>UN</v>
          </cell>
          <cell r="F6741">
            <v>17.43</v>
          </cell>
        </row>
        <row r="6742">
          <cell r="A6742" t="str">
            <v>SINAPI 93108</v>
          </cell>
          <cell r="D6742" t="str">
            <v>BUCHA DE REDUÇÃO EM COBRE, DN 22 MM X 15 MM, SEM ANEL DE SOLDA, PONTA X BOLSA, INSTALADO EM RAMAL E SUB-RAMAL DE HIDRÁULICA PREDIAL - FORNECIMENTO E INSTALAÇÃO. AF_04/2022</v>
          </cell>
          <cell r="E6742" t="str">
            <v>UN</v>
          </cell>
          <cell r="F6742">
            <v>14.65</v>
          </cell>
        </row>
        <row r="6743">
          <cell r="A6743" t="str">
            <v>SINAPI 93091</v>
          </cell>
          <cell r="D6743" t="str">
            <v>BUCHA DE REDUÇÃO EM COBRE, DN 28 MM X 22 MM, SEM ANEL DE SOLDA, INSTALADO EM RAMAL DE DISTRIBUIÇÃO DE HIDRÁULICA PREDIAL - FORNECIMENTO E INSTALAÇÃO. AF_04/2022</v>
          </cell>
          <cell r="E6743" t="str">
            <v>UN</v>
          </cell>
          <cell r="F6743">
            <v>17.93</v>
          </cell>
        </row>
        <row r="6744">
          <cell r="A6744" t="str">
            <v>SINAPI 103900</v>
          </cell>
          <cell r="D6744" t="str">
            <v>BUCHA DE REDUÇÃO EM COBRE, DN 28 MM X 22 MM, SEM ANEL DE SOLDA, INSTALADO EM RAMAL E SUB-RAMAL DE AQUECIMENTO SOLAR - FORNECIMENTO E INSTALAÇÃO. AF_04/2022</v>
          </cell>
          <cell r="E6744" t="str">
            <v>UN</v>
          </cell>
          <cell r="F6744">
            <v>22.48</v>
          </cell>
        </row>
        <row r="6745">
          <cell r="A6745" t="str">
            <v>SINAPI 103831</v>
          </cell>
          <cell r="D6745" t="str">
            <v>BUCHA DE REDUÇÃO EM COBRE, DN 28 MM X 22 MM, SEM ANEL DE SOLDA, INSTALADO EM RAMAL E SUB-RAMAL DE GÁS COMBUSTÍVEL - FORNECIMENTO E INSTALAÇÃO. AF_04/2022</v>
          </cell>
          <cell r="E6745" t="str">
            <v>UN</v>
          </cell>
          <cell r="F6745">
            <v>29.26</v>
          </cell>
        </row>
        <row r="6746">
          <cell r="A6746" t="str">
            <v>SINAPI 103864</v>
          </cell>
          <cell r="D6746" t="str">
            <v>BUCHA DE REDUÇÃO EM COBRE, DN 28 MM X 22 MM, SEM ANEL DE SOLDA, INSTALADO EM RAMAL E SUB-RAMAL DE GÁS MEDICINAL - FORNECIMENTO E INSTALAÇÃO. AF_04/2022</v>
          </cell>
          <cell r="E6746" t="str">
            <v>UN</v>
          </cell>
          <cell r="F6746">
            <v>23.79</v>
          </cell>
        </row>
        <row r="6747">
          <cell r="A6747" t="str">
            <v>SINAPI 93133</v>
          </cell>
          <cell r="D6747" t="str">
            <v>BUCHA DE REDUÇÃO EM COBRE, DN 28 MM X 22 MM, SEM ANEL DE SOLDA, INSTALADO EM RAMAL E SUB-RAMAL DE HIDRÁULICA PREDIAL - FORNECIMENTO E INSTALAÇÃO. AF_04/2022</v>
          </cell>
          <cell r="E6747" t="str">
            <v>UN</v>
          </cell>
          <cell r="F6747">
            <v>21.08</v>
          </cell>
        </row>
        <row r="6748">
          <cell r="A6748" t="str">
            <v>SINAPI 93057</v>
          </cell>
          <cell r="D6748" t="str">
            <v>BUCHA DE REDUÇÃO EM COBRE, DN 28 MM X 22 MM, SEM ANEL DE SOLDA, PONTA X BOLSA, INSTALADO EM PRUMADA DE HIDRÁULICA PREDIAL - FORNECIMENTO E INSTALAÇÃO. AF_04/2022</v>
          </cell>
          <cell r="E6748" t="str">
            <v>UN</v>
          </cell>
          <cell r="F6748">
            <v>15.01</v>
          </cell>
        </row>
        <row r="6749">
          <cell r="A6749" t="str">
            <v>SINAPI 93062</v>
          </cell>
          <cell r="D6749" t="str">
            <v>BUCHA DE REDUÇÃO EM COBRE, DN 35 MM X 28 MM, SEM ANEL DE SOLDA, PONTA X BOLSA, INSTALADO EM PRUMADA DE HIDRÁULICA PREDIAL - FORNECIMENTO E INSTALAÇÃO. AF_04/2022</v>
          </cell>
          <cell r="E6749" t="str">
            <v>UN</v>
          </cell>
          <cell r="F6749">
            <v>28.81</v>
          </cell>
        </row>
        <row r="6750">
          <cell r="A6750" t="str">
            <v>SINAPI 93065</v>
          </cell>
          <cell r="D6750" t="str">
            <v>BUCHA DE REDUÇÃO EM COBRE, DN 42 MM X 35 MM, SEM ANEL DE SOLDA, PONTA X BOLSA, INSTALADO EM PRUMADA DE HIDRÁULICA PREDIAL - FORNECIMENTO E INSTALAÇÃO. AF_04/2022</v>
          </cell>
          <cell r="E6750" t="str">
            <v>UN</v>
          </cell>
          <cell r="F6750">
            <v>47.02</v>
          </cell>
        </row>
        <row r="6751">
          <cell r="A6751" t="str">
            <v>SINAPI 93068</v>
          </cell>
          <cell r="D6751" t="str">
            <v>BUCHA DE REDUÇÃO EM COBRE, DN 54 MM X 42 MM, SEM ANEL DE SOLDA, PONTA X BOLSA, INSTALADO EM PRUMADA DE HIDRÁULICA PREDIAL - FORNECIMENTO E INSTALAÇÃO. AF_04/2022</v>
          </cell>
          <cell r="E6751" t="str">
            <v>UN</v>
          </cell>
          <cell r="F6751">
            <v>66.180000000000007</v>
          </cell>
        </row>
        <row r="6752">
          <cell r="A6752" t="str">
            <v>SINAPI 93071</v>
          </cell>
          <cell r="D6752" t="str">
            <v>BUCHA DE REDUÇÃO EM COBRE, DN 66 MM X 54 MM, SEM ANEL DE SOLDA, PONTA X BOLSA, INSTALADO EM PRUMADA DE HIDRÁULICA PREDIAL - FORNECIMENTO E INSTALAÇÃO. AF_04/2022</v>
          </cell>
          <cell r="E6752" t="str">
            <v>UN</v>
          </cell>
          <cell r="F6752">
            <v>180.32</v>
          </cell>
        </row>
        <row r="6753">
          <cell r="A6753" t="str">
            <v>SINAPI 93081</v>
          </cell>
          <cell r="D6753" t="str">
            <v>CONECTOR EM BRONZE/LATÃO, DN 15 MM X 1/2", SEM ANEL DE SOLDA, BOLSA X ROSCA F, INSTALADO EM RAMAL DE DISTRIBUIÇÃO DE HIDRÁULICA PREDIAL - FORNECIMENTO E INSTALAÇÃO. AF_04/2022</v>
          </cell>
          <cell r="E6753" t="str">
            <v>UN</v>
          </cell>
          <cell r="F6753">
            <v>19.91</v>
          </cell>
        </row>
        <row r="6754">
          <cell r="A6754" t="str">
            <v>SINAPI 103887</v>
          </cell>
          <cell r="D6754" t="str">
            <v>CONECTOR EM BRONZE/LATÃO, DN 15 MM X 1/2", SEM ANEL DE SOLDA, BOLSA X ROSCA F, INSTALADO EM RAMAL E SUB-RAMAL DE AQUECIMENTO SOLAR - FORNECIMENTO E INSTALAÇÃO. AF_04/2022</v>
          </cell>
          <cell r="E6754" t="str">
            <v>UN</v>
          </cell>
          <cell r="F6754">
            <v>21.62</v>
          </cell>
        </row>
        <row r="6755">
          <cell r="A6755" t="str">
            <v>SINAPI 103818</v>
          </cell>
          <cell r="D6755" t="str">
            <v>CONECTOR EM BRONZE/LATÃO, DN 15 MM X 1/2", SEM ANEL DE SOLDA, BOLSA X ROSCA F, INSTALADO EM RAMAL E SUB-RAMAL DE GÁS COMBUSTÍVEL - FORNECIMENTO E INSTALAÇÃO. AF_04/2022</v>
          </cell>
          <cell r="E6755" t="str">
            <v>UN</v>
          </cell>
          <cell r="F6755">
            <v>21.62</v>
          </cell>
        </row>
        <row r="6756">
          <cell r="A6756" t="str">
            <v>SINAPI 103851</v>
          </cell>
          <cell r="D6756" t="str">
            <v>CONECTOR EM BRONZE/LATÃO, DN 15 MM X 1/2", SEM ANEL DE SOLDA, BOLSA X ROSCA F, INSTALADO EM RAMAL E SUB-RAMAL DE GÁS MEDICINAL - FORNECIMENTO E INSTALAÇÃO. AF_04/2022</v>
          </cell>
          <cell r="E6756" t="str">
            <v>UN</v>
          </cell>
          <cell r="F6756">
            <v>21.36</v>
          </cell>
        </row>
        <row r="6757">
          <cell r="A6757" t="str">
            <v>SINAPI 93104</v>
          </cell>
          <cell r="D6757" t="str">
            <v>CONECTOR EM BRONZE/LATÃO, DN 15 MM X 1/2", SEM ANEL DE SOLDA, BOLSA X ROSCA F, INSTALADO EM RAMAL E SUB-RAMAL DE HIDRÁULICA PREDIAL - FORNECIMENTO E INSTALAÇÃO. AF_04/2022</v>
          </cell>
          <cell r="E6757" t="str">
            <v>UN</v>
          </cell>
          <cell r="F6757">
            <v>20</v>
          </cell>
        </row>
        <row r="6758">
          <cell r="A6758" t="str">
            <v>SINAPI 98602</v>
          </cell>
          <cell r="D6758" t="str">
            <v>CONECTOR EM BRONZE/LATÃO, DN 22 MM X 1/2", SEM ANEL DE SOLDA, BOLSA X ROSCA F, INSTALADO EM PRUMADA DE HIDRÁULICA PREDIAL - FORNECIMENTO E INSTALAÇÃO. AF_04/2022</v>
          </cell>
          <cell r="E6758" t="str">
            <v>UN</v>
          </cell>
          <cell r="F6758">
            <v>19.34</v>
          </cell>
        </row>
        <row r="6759">
          <cell r="A6759" t="str">
            <v>SINAPI 93087</v>
          </cell>
          <cell r="D6759" t="str">
            <v>CONECTOR EM BRONZE/LATÃO, DN 22 MM X 1/2", SEM ANEL DE SOLDA, BOLSA X ROSCA F, INSTALADO EM RAMAL DE DISTRIBUIÇÃO DE HIDRÁULICA PREDIAL - FORNECIMENTO E INSTALAÇÃO. AF_04/2022</v>
          </cell>
          <cell r="E6759" t="str">
            <v>UN</v>
          </cell>
          <cell r="F6759">
            <v>20.86</v>
          </cell>
        </row>
        <row r="6760">
          <cell r="A6760" t="str">
            <v>SINAPI 103893</v>
          </cell>
          <cell r="D6760" t="str">
            <v>CONECTOR EM BRONZE/LATÃO, DN 22 MM X 1/2", SEM ANEL DE SOLDA, BOLSA X ROSCA F, INSTALADO EM RAMAL E SUB-RAMAL DE AQUECIMENTO SOLAR - FORNECIMENTO E INSTALAÇÃO. AF_04/2022</v>
          </cell>
          <cell r="E6760" t="str">
            <v>UN</v>
          </cell>
          <cell r="F6760">
            <v>22.98</v>
          </cell>
        </row>
        <row r="6761">
          <cell r="A6761" t="str">
            <v>SINAPI 103824</v>
          </cell>
          <cell r="D6761" t="str">
            <v>CONECTOR EM BRONZE/LATÃO, DN 22 MM X 1/2", SEM ANEL DE SOLDA, BOLSA X ROSCA F, INSTALADO EM RAMAL E SUB-RAMAL DE GÁS COMBUSTÍVEL - FORNECIMENTO E INSTALAÇÃO. AF_04/2022</v>
          </cell>
          <cell r="E6761" t="str">
            <v>UN</v>
          </cell>
          <cell r="F6761">
            <v>25.34</v>
          </cell>
        </row>
        <row r="6762">
          <cell r="A6762" t="str">
            <v>SINAPI 103857</v>
          </cell>
          <cell r="D6762" t="str">
            <v>CONECTOR EM BRONZE/LATÃO, DN 22 MM X 1/2", SEM ANEL DE SOLDA, BOLSA X ROSCA F, INSTALADO EM RAMAL E SUB-RAMAL DE GÁS MEDICINAL - FORNECIMENTO E INSTALAÇÃO. AF_04/2022</v>
          </cell>
          <cell r="E6762" t="str">
            <v>UN</v>
          </cell>
          <cell r="F6762">
            <v>23.29</v>
          </cell>
        </row>
        <row r="6763">
          <cell r="A6763" t="str">
            <v>SINAPI 93110</v>
          </cell>
          <cell r="D6763" t="str">
            <v>CONECTOR EM BRONZE/LATÃO, DN 22 MM X 1/2", SEM ANEL DE SOLDA, BOLSA X ROSCA F, INSTALADO EM RAMAL E SUB-RAMAL DE HIDRÁULICA PREDIAL - FORNECIMENTO E INSTALAÇÃO. AF_04/2022</v>
          </cell>
          <cell r="E6763" t="str">
            <v>UN</v>
          </cell>
          <cell r="F6763">
            <v>22</v>
          </cell>
        </row>
        <row r="6764">
          <cell r="A6764" t="str">
            <v>SINAPI 93054</v>
          </cell>
          <cell r="D6764" t="str">
            <v>CONECTOR EM BRONZE/LATÃO, DN 22 MM X 3/4", SEM ANEL DE SOLDA, BOLSA X ROSCA F, INSTALADO EM PRUMADA DE HIDRÁULICA PREDIAL - FORNECIMENTO E INSTALAÇÃO. AF_04/2022</v>
          </cell>
          <cell r="E6764" t="str">
            <v>UN</v>
          </cell>
          <cell r="F6764">
            <v>23.99</v>
          </cell>
        </row>
        <row r="6765">
          <cell r="A6765" t="str">
            <v>SINAPI 93088</v>
          </cell>
          <cell r="D6765" t="str">
            <v>CONECTOR EM BRONZE/LATÃO, DN 22 MM X 3/4", SEM ANEL DE SOLDA, BOLSA X ROSCA F, INSTALADO EM RAMAL DE DISTRIBUIÇÃO DE HIDRÁULICA PREDIAL - FORNECIMENTO E INSTALAÇÃO. AF_04/2022</v>
          </cell>
          <cell r="E6765" t="str">
            <v>UN</v>
          </cell>
          <cell r="F6765">
            <v>25.85</v>
          </cell>
        </row>
        <row r="6766">
          <cell r="A6766" t="str">
            <v>SINAPI 103894</v>
          </cell>
          <cell r="D6766" t="str">
            <v>CONECTOR EM BRONZE/LATÃO, DN 22 MM X 3/4", SEM ANEL DE SOLDA, BOLSA X ROSCA F, INSTALADO EM RAMAL E SUB-RAMAL DE AQUECIMENTO SOLAR - FORNECIMENTO E INSTALAÇÃO. AF_04/2022</v>
          </cell>
          <cell r="E6766" t="str">
            <v>UN</v>
          </cell>
          <cell r="F6766">
            <v>27.62</v>
          </cell>
        </row>
        <row r="6767">
          <cell r="A6767" t="str">
            <v>SINAPI 103825</v>
          </cell>
          <cell r="D6767" t="str">
            <v>CONECTOR EM BRONZE/LATÃO, DN 22 MM X 3/4", SEM ANEL DE SOLDA, BOLSA X ROSCA F, INSTALADO EM RAMAL E SUB-RAMAL DE GÁS COMBUSTÍVEL - FORNECIMENTO E INSTALAÇÃO. AF_04/2022</v>
          </cell>
          <cell r="E6767" t="str">
            <v>UN</v>
          </cell>
          <cell r="F6767">
            <v>29.99</v>
          </cell>
        </row>
        <row r="6768">
          <cell r="A6768" t="str">
            <v>SINAPI 103858</v>
          </cell>
          <cell r="D6768" t="str">
            <v>CONECTOR EM BRONZE/LATÃO, DN 22 MM X 3/4", SEM ANEL DE SOLDA, BOLSA X ROSCA F, INSTALADO EM RAMAL E SUB-RAMAL DE GÁS MEDICINAL - FORNECIMENTO E INSTALAÇÃO. AF_04/2022</v>
          </cell>
          <cell r="E6768" t="str">
            <v>UN</v>
          </cell>
          <cell r="F6768">
            <v>27.94</v>
          </cell>
        </row>
        <row r="6769">
          <cell r="A6769" t="str">
            <v>SINAPI 93111</v>
          </cell>
          <cell r="D6769" t="str">
            <v>CONECTOR EM BRONZE/LATÃO, DN 22 MM X 3/4", SEM ANEL DE SOLDA, BOLSA X ROSCA F, INSTALADO EM RAMAL E SUB-RAMAL DE HIDRÁULICA PREDIAL - FORNECIMENTO E INSTALAÇÃO. AF_04/2022</v>
          </cell>
          <cell r="E6769" t="str">
            <v>UN</v>
          </cell>
          <cell r="F6769">
            <v>26.64</v>
          </cell>
        </row>
        <row r="6770">
          <cell r="A6770" t="str">
            <v>SINAPI 93059</v>
          </cell>
          <cell r="D6770" t="str">
            <v>CONECTOR EM BRONZE/LATÃO, DN 28 MM X 1/2", SEM ANEL DE SOLDA, BOLSA X ROSCA F, INSTALADO EM PRUMADA DE HIDRÁULICA PREDIAL - FORNECIMENTO E INSTALAÇÃO. AF_04/2022</v>
          </cell>
          <cell r="E6770" t="str">
            <v>UN</v>
          </cell>
          <cell r="F6770">
            <v>31.27</v>
          </cell>
        </row>
        <row r="6771">
          <cell r="A6771" t="str">
            <v>SINAPI 93093</v>
          </cell>
          <cell r="D6771" t="str">
            <v>CONECTOR EM BRONZE/LATÃO, DN 28 MM X 1/2", SEM ANEL DE SOLDA, BOLSA X ROSCA F, INSTALADO EM RAMAL DE DISTRIBUIÇÃO DE HIDRÁULICA PREDIAL - FORNECIMENTO E INSTALAÇÃO. AF_04/2022</v>
          </cell>
          <cell r="E6771" t="str">
            <v>UN</v>
          </cell>
          <cell r="F6771">
            <v>32.67</v>
          </cell>
        </row>
        <row r="6772">
          <cell r="A6772" t="str">
            <v>SINAPI 103899</v>
          </cell>
          <cell r="D6772" t="str">
            <v>CONECTOR EM BRONZE/LATÃO, DN 28 MM X 1/2", SEM ANEL DE SOLDA, BOLSA X ROSCA F, INSTALADO EM RAMAL E SUB-RAMAL DE AQUECIMENTO SOLAR - FORNECIMENTO E INSTALAÇÃO. AF_04/2022</v>
          </cell>
          <cell r="E6772" t="str">
            <v>UN</v>
          </cell>
          <cell r="F6772">
            <v>35.1</v>
          </cell>
        </row>
        <row r="6773">
          <cell r="A6773" t="str">
            <v>SINAPI 103830</v>
          </cell>
          <cell r="D6773" t="str">
            <v>CONECTOR EM BRONZE/LATÃO, DN 28 MM X 1/2", SEM ANEL DE SOLDA, BOLSA X ROSCA F, INSTALADO EM RAMAL E SUB-RAMAL DE GÁS COMBUSTÍVEL - FORNECIMENTO E INSTALAÇÃO. AF_04/2022</v>
          </cell>
          <cell r="E6773" t="str">
            <v>UN</v>
          </cell>
          <cell r="F6773">
            <v>39.270000000000003</v>
          </cell>
        </row>
        <row r="6774">
          <cell r="A6774" t="str">
            <v>SINAPI 103863</v>
          </cell>
          <cell r="D6774" t="str">
            <v>CONECTOR EM BRONZE/LATÃO, DN 28 MM X 1/2", SEM ANEL DE SOLDA, BOLSA X ROSCA F, INSTALADO EM RAMAL E SUB-RAMAL DE GÁS MEDICINAL - FORNECIMENTO E INSTALAÇÃO. AF_04/2022</v>
          </cell>
          <cell r="E6774" t="str">
            <v>UN</v>
          </cell>
          <cell r="F6774">
            <v>35.92</v>
          </cell>
        </row>
        <row r="6775">
          <cell r="A6775" t="str">
            <v>SINAPI 93114</v>
          </cell>
          <cell r="D6775" t="str">
            <v>CONECTOR EM BRONZE/LATÃO, DN 28 MM X 1/2", SEM ANEL DE SOLDA, BOLSA X ROSCA F, INSTALADO EM RAMAL E SUB-RAMAL DE HIDRÁULICA PREDIAL - FORNECIMENTO E INSTALAÇÃO. AF_04/2022</v>
          </cell>
          <cell r="E6775" t="str">
            <v>UN</v>
          </cell>
          <cell r="F6775">
            <v>34.69</v>
          </cell>
        </row>
        <row r="6776">
          <cell r="A6776" t="str">
            <v>SINAPI 93075</v>
          </cell>
          <cell r="D6776" t="str">
            <v>COTOVELO EM BRONZE/LATÃO, DN 15 MM X 1/2", 90 GRAUS, SEM ANEL DE SOLDA, BOLSA X ROSCA F, INSTALADO EM RAMAL DE DISTRIBUIÇÃO DE HIDRÁULICA PREDIAL - FORNECIMENTO E INSTALAÇÃO. AF_04/2022</v>
          </cell>
          <cell r="E6776" t="str">
            <v>UN</v>
          </cell>
          <cell r="F6776">
            <v>21.14</v>
          </cell>
        </row>
        <row r="6777">
          <cell r="A6777" t="str">
            <v>SINAPI 103876</v>
          </cell>
          <cell r="D6777" t="str">
            <v>COTOVELO EM BRONZE/LATÃO, DN 15 MM X 1/2", 90 GRAUS, SEM ANEL DE SOLDA, BOLSA X ROSCA F, INSTALADO EM RAMAL E SUB-RAMAL DE AQUECIMENTO SOLAR - FORNECIMENTO E INSTALAÇÃO. AF_04/2022</v>
          </cell>
          <cell r="E6777" t="str">
            <v>UN</v>
          </cell>
          <cell r="F6777">
            <v>23.72</v>
          </cell>
        </row>
        <row r="6778">
          <cell r="A6778" t="str">
            <v>SINAPI 103807</v>
          </cell>
          <cell r="D6778" t="str">
            <v>COTOVELO EM BRONZE/LATÃO, DN 15 MM X 1/2", 90 GRAUS, SEM ANEL DE SOLDA, BOLSA X ROSCA F, INSTALADO EM RAMAL E SUB-RAMAL DE GÁS COMBUSTÍVEL - FORNECIMENTO E INSTALAÇÃO. AF_04/2022</v>
          </cell>
          <cell r="E6778" t="str">
            <v>UN</v>
          </cell>
          <cell r="F6778">
            <v>23.69</v>
          </cell>
        </row>
        <row r="6779">
          <cell r="A6779" t="str">
            <v>SINAPI 103840</v>
          </cell>
          <cell r="D6779" t="str">
            <v>COTOVELO EM BRONZE/LATÃO, DN 15 MM X 1/2", 90 GRAUS, SEM ANEL DE SOLDA, BOLSA X ROSCA F, INSTALADO EM RAMAL E SUB-RAMAL DE GÁS MEDICINAL - FORNECIMENTO E INSTALAÇÃO. AF_04/2022</v>
          </cell>
          <cell r="E6779" t="str">
            <v>UN</v>
          </cell>
          <cell r="F6779">
            <v>23.3</v>
          </cell>
        </row>
        <row r="6780">
          <cell r="A6780" t="str">
            <v>SINAPI 93098</v>
          </cell>
          <cell r="D6780" t="str">
            <v>COTOVELO EM BRONZE/LATÃO, DN 15 MM X 1/2", 90 GRAUS, SEM ANEL DE SOLDA, BOLSA X ROSCA F, INSTALADO EM RAMAL E SUB-RAMAL DE HIDRÁULICA PREDIAL - FORNECIMENTO E INSTALAÇÃO. AF_04/2022</v>
          </cell>
          <cell r="E6780" t="str">
            <v>UN</v>
          </cell>
          <cell r="F6780">
            <v>21.28</v>
          </cell>
        </row>
        <row r="6781">
          <cell r="A6781" t="str">
            <v>SINAPI 93120</v>
          </cell>
          <cell r="D6781" t="str">
            <v>COTOVELO EM BRONZE/LATÃO, DN 22 MM X 1/2", 90 GRAUS, SEM ANEL DE SOLDA, BOLSA X ROSCA F, INSTALADO EM PRUMADA DE HIDRÁULICA PREDIAL - FORNECIMENTO E INSTALAÇÃO. AF_04/2022</v>
          </cell>
          <cell r="E6781" t="str">
            <v>UN</v>
          </cell>
          <cell r="F6781">
            <v>27.58</v>
          </cell>
        </row>
        <row r="6782">
          <cell r="A6782" t="str">
            <v>SINAPI 93077</v>
          </cell>
          <cell r="D6782" t="str">
            <v>COTOVELO EM BRONZE/LATÃO, DN 22 MM X 1/2", 90 GRAUS, SEM ANEL DE SOLDA, BOLSA X ROSCA F, INSTALADO EM RAMAL DE DISTRIBUIÇÃO DE HIDRÁULICA PREDIAL - FORNECIMENTO E INSTALAÇÃO. AF_04/2022</v>
          </cell>
          <cell r="E6782" t="str">
            <v>UN</v>
          </cell>
          <cell r="F6782">
            <v>29.85</v>
          </cell>
        </row>
        <row r="6783">
          <cell r="A6783" t="str">
            <v>SINAPI 103879</v>
          </cell>
          <cell r="D6783" t="str">
            <v>COTOVELO EM BRONZE/LATÃO, DN 22 MM X 1/2", 90 GRAUS, SEM ANEL DE SOLDA, BOLSA X ROSCA F, INSTALADO EM RAMAL E SUB-RAMAL DE AQUECIMENTO SOLAR - FORNECIMENTO E INSTALAÇÃO. AF_04/2022</v>
          </cell>
          <cell r="E6783" t="str">
            <v>UN</v>
          </cell>
          <cell r="F6783">
            <v>33</v>
          </cell>
        </row>
        <row r="6784">
          <cell r="A6784" t="str">
            <v>SINAPI 103810</v>
          </cell>
          <cell r="D6784" t="str">
            <v>COTOVELO EM BRONZE/LATÃO, DN 22 MM X 1/2", 90 GRAUS, SEM ANEL DE SOLDA, BOLSA X ROSCA F, INSTALADO EM RAMAL E SUB-RAMAL DE GÁS COMBUSTÍVEL - FORNECIMENTO E INSTALAÇÃO. AF_04/2022</v>
          </cell>
          <cell r="E6784" t="str">
            <v>UN</v>
          </cell>
          <cell r="F6784">
            <v>36.5</v>
          </cell>
        </row>
        <row r="6785">
          <cell r="A6785" t="str">
            <v>SINAPI 103843</v>
          </cell>
          <cell r="D6785" t="str">
            <v>COTOVELO EM BRONZE/LATÃO, DN 22 MM X 1/2", 90 GRAUS, SEM ANEL DE SOLDA, BOLSA X ROSCA F, INSTALADO EM RAMAL E SUB-RAMAL DE GÁS MEDICINAL - FORNECIMENTO E INSTALAÇÃO. AF_04/2022</v>
          </cell>
          <cell r="E6785" t="str">
            <v>UN</v>
          </cell>
          <cell r="F6785">
            <v>33.46</v>
          </cell>
        </row>
        <row r="6786">
          <cell r="A6786" t="str">
            <v>SINAPI 93100</v>
          </cell>
          <cell r="D6786" t="str">
            <v>COTOVELO EM BRONZE/LATÃO, DN 22 MM X 1/2", 90 GRAUS, SEM ANEL DE SOLDA, BOLSA X ROSCA F, INSTALADO EM RAMAL E SUB-RAMAL DE HIDRÁULICA PREDIAL - FORNECIMENTO E INSTALAÇÃO. AF_04/2022</v>
          </cell>
          <cell r="E6786" t="str">
            <v>UN</v>
          </cell>
          <cell r="F6786">
            <v>31.53</v>
          </cell>
        </row>
        <row r="6787">
          <cell r="A6787" t="str">
            <v>SINAPI 93121</v>
          </cell>
          <cell r="D6787" t="str">
            <v>COTOVELO EM BRONZE/LATÃO, DN 22 MM X 3/4", 90 GRAUS, SEM ANEL DE SOLDA, BOLSA X ROSCA F, INSTALADO EM PRUMADA DE HIDRÁULICA PREDIAL - FORNECIMENTO E INSTALAÇÃO. AF_04/2022</v>
          </cell>
          <cell r="E6787" t="str">
            <v>UN</v>
          </cell>
          <cell r="F6787">
            <v>31.33</v>
          </cell>
        </row>
        <row r="6788">
          <cell r="A6788" t="str">
            <v>SINAPI 93078</v>
          </cell>
          <cell r="D6788" t="str">
            <v>COTOVELO EM BRONZE/LATÃO, DN 22 MM X 3/4", 90 GRAUS, SEM ANEL DE SOLDA, BOLSA X ROSCA F, INSTALADO EM RAMAL DE DISTRIBUIÇÃO DE HIDRÁULICA PREDIAL - FORNECIMENTO E INSTALAÇÃO. AF_04/2022</v>
          </cell>
          <cell r="E6788" t="str">
            <v>UN</v>
          </cell>
          <cell r="F6788">
            <v>33.6</v>
          </cell>
        </row>
        <row r="6789">
          <cell r="A6789" t="str">
            <v>SINAPI 103880</v>
          </cell>
          <cell r="D6789" t="str">
            <v>COTOVELO EM BRONZE/LATÃO, DN 22 MM X 3/4", 90 GRAUS, SEM ANEL DE SOLDA, BOLSA X ROSCA F, INSTALADO EM RAMAL E SUB-RAMAL DE AQUECIMENTO SOLAR - FORNECIMENTO E INSTALAÇÃO. AF_04/2022</v>
          </cell>
          <cell r="E6789" t="str">
            <v>UN</v>
          </cell>
          <cell r="F6789">
            <v>36.76</v>
          </cell>
        </row>
        <row r="6790">
          <cell r="A6790" t="str">
            <v>SINAPI 103811</v>
          </cell>
          <cell r="D6790" t="str">
            <v>COTOVELO EM BRONZE/LATÃO, DN 22 MM X 3/4", 90 GRAUS, SEM ANEL DE SOLDA, BOLSA X ROSCA F, INSTALADO EM RAMAL E SUB-RAMAL DE GÁS COMBUSTÍVEL - FORNECIMENTO E INSTALAÇÃO. AF_04/2022</v>
          </cell>
          <cell r="E6790" t="str">
            <v>UN</v>
          </cell>
          <cell r="F6790">
            <v>40.26</v>
          </cell>
        </row>
        <row r="6791">
          <cell r="A6791" t="str">
            <v>SINAPI 103844</v>
          </cell>
          <cell r="D6791" t="str">
            <v>COTOVELO EM BRONZE/LATÃO, DN 22 MM X 3/4", 90 GRAUS, SEM ANEL DE SOLDA, BOLSA X ROSCA F, INSTALADO EM RAMAL E SUB-RAMAL DE GÁS MEDICINAL - FORNECIMENTO E INSTALAÇÃO. AF_04/2022</v>
          </cell>
          <cell r="E6791" t="str">
            <v>UN</v>
          </cell>
          <cell r="F6791">
            <v>37.21</v>
          </cell>
        </row>
        <row r="6792">
          <cell r="A6792" t="str">
            <v>SINAPI 93101</v>
          </cell>
          <cell r="D6792" t="str">
            <v>COTOVELO EM BRONZE/LATÃO, DN 22 MM X 3/4", 90 GRAUS, SEM ANEL DE SOLDA, BOLSA X ROSCA F, INSTALADO EM RAMAL E SUB-RAMAL DE HIDRÁULICA PREDIAL - FORNECIMENTO E INSTALAÇÃO. AF_04/2022</v>
          </cell>
          <cell r="E6792" t="str">
            <v>UN</v>
          </cell>
          <cell r="F6792">
            <v>35.28</v>
          </cell>
        </row>
        <row r="6793">
          <cell r="A6793" t="str">
            <v>SINAPI 92311</v>
          </cell>
          <cell r="D6793" t="str">
            <v>COTOVELO EM COBRE, DN 15 MM, 90 GRAUS, SEM ANEL DE SOLDA, INSTALADO EM RAMAL DE DISTRIBUIÇÃO FORNECIMENTO E INSTALAÇÃO. AF_04/2022</v>
          </cell>
          <cell r="E6793" t="str">
            <v>UN</v>
          </cell>
          <cell r="F6793">
            <v>14.03</v>
          </cell>
        </row>
        <row r="6794">
          <cell r="A6794" t="str">
            <v>SINAPI 103874</v>
          </cell>
          <cell r="D6794" t="str">
            <v>COTOVELO EM COBRE, DN 15 MM, 90 GRAUS, SEM ANEL DE SOLDA, INSTALADO EM RAMAL E SUB-RAMAL DE AQUECIMENTO SOLAR - FORNECIMENTO E INSTALAÇÃO. AF_04/2022</v>
          </cell>
          <cell r="E6794" t="str">
            <v>UN</v>
          </cell>
          <cell r="F6794">
            <v>19.670000000000002</v>
          </cell>
        </row>
        <row r="6795">
          <cell r="A6795" t="str">
            <v>SINAPI 103805</v>
          </cell>
          <cell r="D6795" t="str">
            <v>COTOVELO EM COBRE, DN 15 MM, 90 GRAUS, SEM ANEL DE SOLDA, INSTALADO EM RAMAL E SUB-RAMAL DE GÁS COMBUSTÍVEL - FORNECIMENTO E INSTALAÇÃO. AF_04/2022</v>
          </cell>
          <cell r="E6795" t="str">
            <v>UN</v>
          </cell>
          <cell r="F6795">
            <v>19.62</v>
          </cell>
        </row>
        <row r="6796">
          <cell r="A6796" t="str">
            <v>SINAPI 103838</v>
          </cell>
          <cell r="D6796" t="str">
            <v>COTOVELO EM COBRE, DN 15 MM, 90 GRAUS, SEM ANEL DE SOLDA, INSTALADO EM RAMAL E SUB-RAMAL DE GÁS MEDICINAL - FORNECIMENTO E INSTALAÇÃO. AF_04/2022</v>
          </cell>
          <cell r="E6796" t="str">
            <v>UN</v>
          </cell>
          <cell r="F6796">
            <v>18.84</v>
          </cell>
        </row>
        <row r="6797">
          <cell r="A6797" t="str">
            <v>SINAPI 92326</v>
          </cell>
          <cell r="D6797" t="str">
            <v>COTOVELO EM COBRE, DN 15 MM, 90 GRAUS, SEM ANEL DE SOLDA, INSTALADO EM RAMAL E SUB-RAMAL DE HIDRÁULICA PREDIAL - FORNECIMENTO E INSTALAÇÃO. AF_04/2022</v>
          </cell>
          <cell r="E6797" t="str">
            <v>UN</v>
          </cell>
          <cell r="F6797">
            <v>14.79</v>
          </cell>
        </row>
        <row r="6798">
          <cell r="A6798" t="str">
            <v>SINAPI 92287</v>
          </cell>
          <cell r="D6798" t="str">
            <v>COTOVELO EM COBRE, DN 22 MM, 90 GRAUS, SEM ANEL DE SOLDA, INSTALADO EM PRUMADA DE HIDRÁULICA PREDIAL - FORNECIMENTO E INSTALAÇÃO. AF_04/2022</v>
          </cell>
          <cell r="E6798" t="str">
            <v>UN</v>
          </cell>
          <cell r="F6798">
            <v>18.79</v>
          </cell>
        </row>
        <row r="6799">
          <cell r="A6799" t="str">
            <v>SINAPI 92312</v>
          </cell>
          <cell r="D6799" t="str">
            <v>COTOVELO EM COBRE, DN 22 MM, 90 GRAUS, SEM ANEL DE SOLDA, INSTALADO EM RAMAL DE DISTRIBUIÇÃO DE HIDRÁULICA PREDIAL - FORNECIMENTO E INSTALAÇÃO. AF_04/2022</v>
          </cell>
          <cell r="E6799" t="str">
            <v>UN</v>
          </cell>
          <cell r="F6799">
            <v>23.31</v>
          </cell>
        </row>
        <row r="6800">
          <cell r="A6800" t="str">
            <v>SINAPI 103877</v>
          </cell>
          <cell r="D6800" t="str">
            <v>COTOVELO EM COBRE, DN 22 MM, 90 GRAUS, SEM ANEL DE SOLDA, INSTALADO EM RAMAL E SUB-RAMAL DE AQUECIMENTO SOLAR - FORNECIMENTO E INSTALAÇÃO. AF_04/2022</v>
          </cell>
          <cell r="E6800" t="str">
            <v>UN</v>
          </cell>
          <cell r="F6800">
            <v>29.62</v>
          </cell>
        </row>
        <row r="6801">
          <cell r="A6801" t="str">
            <v>SINAPI 103808</v>
          </cell>
          <cell r="D6801" t="str">
            <v>COTOVELO EM COBRE, DN 22 MM, 90 GRAUS, SEM ANEL DE SOLDA, INSTALADO EM RAMAL E SUB-RAMAL DE GÁS COMBUSTÍVEL - FORNECIMENTO E INSTALAÇÃO. AF_04/2022</v>
          </cell>
          <cell r="E6801" t="str">
            <v>UN</v>
          </cell>
          <cell r="F6801">
            <v>36.64</v>
          </cell>
        </row>
        <row r="6802">
          <cell r="A6802" t="str">
            <v>SINAPI 103841</v>
          </cell>
          <cell r="D6802" t="str">
            <v>COTOVELO EM COBRE, DN 22 MM, 90 GRAUS, SEM ANEL DE SOLDA, INSTALADO EM RAMAL E SUB-RAMAL DE GÁS MEDICINAL - FORNECIMENTO E INSTALAÇÃO. AF_04/2022</v>
          </cell>
          <cell r="E6802" t="str">
            <v>UN</v>
          </cell>
          <cell r="F6802">
            <v>30.55</v>
          </cell>
        </row>
        <row r="6803">
          <cell r="A6803" t="str">
            <v>SINAPI 92327</v>
          </cell>
          <cell r="D6803" t="str">
            <v>COTOVELO EM COBRE, DN 22 MM, 90 GRAUS, SEM ANEL DE SOLDA, INSTALADO EM RAMAL E SUB-RAMAL DE HIDRÁULICA PREDIAL - FORNECIMENTO E INSTALAÇÃO. AF_04/2022</v>
          </cell>
          <cell r="E6803" t="str">
            <v>UN</v>
          </cell>
          <cell r="F6803">
            <v>26.68</v>
          </cell>
        </row>
        <row r="6804">
          <cell r="A6804" t="str">
            <v>SINAPI 92288</v>
          </cell>
          <cell r="D6804" t="str">
            <v>COTOVELO EM COBRE, DN 28 MM, 90 GRAUS, SEM ANEL DE SOLDA, INSTALADO EM PRUMADA DE HIDRÁULICA PREDIAL - FORNECIMENTO E INSTALAÇÃO. AF_04/2022</v>
          </cell>
          <cell r="E6804" t="str">
            <v>UN</v>
          </cell>
          <cell r="F6804">
            <v>29.6</v>
          </cell>
        </row>
        <row r="6805">
          <cell r="A6805" t="str">
            <v>SINAPI 92313</v>
          </cell>
          <cell r="D6805" t="str">
            <v>COTOVELO EM COBRE, DN 28 MM, 90 GRAUS, SEM ANEL DE SOLDA, INSTALADO EM RAMAL DE DISTRIBUIÇÃO DE HIDRÁULICA PREDIAL - FORNECIMENTO E INSTALAÇÃO. AF_04/2022</v>
          </cell>
          <cell r="E6805" t="str">
            <v>UN</v>
          </cell>
          <cell r="F6805">
            <v>33.799999999999997</v>
          </cell>
        </row>
        <row r="6806">
          <cell r="A6806" t="str">
            <v>SINAPI 103881</v>
          </cell>
          <cell r="D6806" t="str">
            <v>COTOVELO EM COBRE, DN 28 MM, 90 GRAUS, SEM ANEL DE SOLDA, INSTALADO EM RAMAL E SUB-RAMAL DE AQUECIMENTO SOLAR - FORNECIMENTO E INSTALAÇÃO. AF_04/2022</v>
          </cell>
          <cell r="E6806" t="str">
            <v>UN</v>
          </cell>
          <cell r="F6806">
            <v>41.1</v>
          </cell>
        </row>
        <row r="6807">
          <cell r="A6807" t="str">
            <v>SINAPI 103812</v>
          </cell>
          <cell r="D6807" t="str">
            <v>COTOVELO EM COBRE, DN 28 MM, 90 GRAUS, SEM ANEL DE SOLDA, INSTALADO EM RAMAL E SUB-RAMAL DE GÁS COMBUSTÍVEL - FORNECIMENTO E INSTALAÇÃO. AF_04/2022</v>
          </cell>
          <cell r="E6807" t="str">
            <v>UN</v>
          </cell>
          <cell r="F6807">
            <v>54.16</v>
          </cell>
        </row>
        <row r="6808">
          <cell r="A6808" t="str">
            <v>SINAPI 103845</v>
          </cell>
          <cell r="D6808" t="str">
            <v>COTOVELO EM COBRE, DN 28 MM, 90 GRAUS, SEM ANEL DE SOLDA, INSTALADO EM RAMAL E SUB-RAMAL DE GÁS MEDICINAL - FORNECIMENTO E INSTALAÇÃO. AF_04/2022</v>
          </cell>
          <cell r="E6808" t="str">
            <v>UN</v>
          </cell>
          <cell r="F6808">
            <v>43.5</v>
          </cell>
        </row>
        <row r="6809">
          <cell r="A6809" t="str">
            <v>SINAPI 92328</v>
          </cell>
          <cell r="D6809" t="str">
            <v>COTOVELO EM COBRE, DN 28 MM, 90 GRAUS, SEM ANEL DE SOLDA, INSTALADO EM RAMAL E SUB-RAMAL DE HIDRÁULICA PREDIAL - FORNECIMENTO E INSTALAÇÃO. AF_04/2022</v>
          </cell>
          <cell r="E6809" t="str">
            <v>UN</v>
          </cell>
          <cell r="F6809">
            <v>39.78</v>
          </cell>
        </row>
        <row r="6810">
          <cell r="A6810" t="str">
            <v>SINAPI 92289</v>
          </cell>
          <cell r="D6810" t="str">
            <v>COTOVELO EM COBRE, DN 35 MM, 90 GRAUS, SEM ANEL DE SOLDA, INSTALADO EM PRUMADA DE HIDRÁULICA PREDIAL - FORNECIMENTO E INSTALAÇÃO. AF_04/2022</v>
          </cell>
          <cell r="E6810" t="str">
            <v>UN</v>
          </cell>
          <cell r="F6810">
            <v>52.42</v>
          </cell>
        </row>
        <row r="6811">
          <cell r="A6811" t="str">
            <v>SINAPI 92290</v>
          </cell>
          <cell r="D6811" t="str">
            <v>COTOVELO EM COBRE, DN 42 MM, 90 GRAUS, SEM ANEL DE SOLDA, INSTALADO EM PRUMADA DE HIDRÁULICA PREDIAL - FORNECIMENTO E INSTALAÇÃO. AF_04/2022</v>
          </cell>
          <cell r="E6811" t="str">
            <v>UN</v>
          </cell>
          <cell r="F6811">
            <v>79.39</v>
          </cell>
        </row>
        <row r="6812">
          <cell r="A6812" t="str">
            <v>SINAPI 92291</v>
          </cell>
          <cell r="D6812" t="str">
            <v>COTOVELO EM COBRE, DN 54 MM, 90 GRAUS, SEM ANEL DE SOLDA, INSTALADO EM PRUMADA DE HIDRÁULICA PREDIAL - FORNECIMENTO E INSTALAÇÃO. AF_04/2022</v>
          </cell>
          <cell r="E6812" t="str">
            <v>UN</v>
          </cell>
          <cell r="F6812">
            <v>122.96</v>
          </cell>
        </row>
        <row r="6813">
          <cell r="A6813" t="str">
            <v>SINAPI 92292</v>
          </cell>
          <cell r="D6813" t="str">
            <v>COTOVELO EM COBRE, DN 66 MM, 90 GRAUS, SEM ANEL DE SOLDA, INSTALADO EM PRUMADA DE HIDRÁULICA PREDIAL - FORNECIMENTO E INSTALAÇÃO. AF_04/2022</v>
          </cell>
          <cell r="E6813" t="str">
            <v>UN</v>
          </cell>
          <cell r="F6813">
            <v>380.62</v>
          </cell>
        </row>
        <row r="6814">
          <cell r="A6814" t="str">
            <v>SINAPI 93082</v>
          </cell>
          <cell r="D6814" t="str">
            <v>CURVA DE TRANSPOSIÇÃO EM BRONZE/LATÃO, DN 15 MM, SEM ANEL DE SOLDA, BOLSA X BOLSA, INSTALADO EM RAMAL DE DISTRIBUIÇÃO DE HIDRÁULICA PREDIAL - FORNECIMENTO E INSTALAÇÃO. AF_04/2022</v>
          </cell>
          <cell r="E6814" t="str">
            <v>UN</v>
          </cell>
          <cell r="F6814">
            <v>25.76</v>
          </cell>
        </row>
        <row r="6815">
          <cell r="A6815" t="str">
            <v>SINAPI 103885</v>
          </cell>
          <cell r="D6815" t="str">
            <v>CURVA DE TRANSPOSIÇÃO EM BRONZE/LATÃO, DN 15 MM, SEM ANEL DE SOLDA, BOLSA X BOLSA, INSTALADO EM RAMAL E SUB-RAMAL DE AQUECIMENTO SOLAR - FORNECIMENTO E INSTALAÇÃO. AF_04/2022</v>
          </cell>
          <cell r="E6815" t="str">
            <v>UN</v>
          </cell>
          <cell r="F6815">
            <v>29.2</v>
          </cell>
        </row>
        <row r="6816">
          <cell r="A6816" t="str">
            <v>SINAPI 103816</v>
          </cell>
          <cell r="D6816" t="str">
            <v>CURVA DE TRANSPOSIÇÃO EM BRONZE/LATÃO, DN 15 MM, SEM ANEL DE SOLDA, BOLSA X BOLSA, INSTALADO EM RAMAL E SUB-RAMAL DE GÁS COMBUSTÍVEL - FORNECIMENTO E INSTALAÇÃO. AF_04/2022</v>
          </cell>
          <cell r="E6816" t="str">
            <v>UN</v>
          </cell>
          <cell r="F6816">
            <v>29.19</v>
          </cell>
        </row>
        <row r="6817">
          <cell r="A6817" t="str">
            <v>SINAPI 103849</v>
          </cell>
          <cell r="D6817" t="str">
            <v>CURVA DE TRANSPOSIÇÃO EM BRONZE/LATÃO, DN 15 MM, SEM ANEL DE SOLDA, BOLSA X BOLSA, INSTALADO EM RAMAL E SUB-RAMAL DE GÁS MEDICINAL - FORNECIMENTO E INSTALAÇÃO. AF_04/2022</v>
          </cell>
          <cell r="E6817" t="str">
            <v>UN</v>
          </cell>
          <cell r="F6817">
            <v>28.66</v>
          </cell>
        </row>
        <row r="6818">
          <cell r="A6818" t="str">
            <v>SINAPI 93105</v>
          </cell>
          <cell r="D6818" t="str">
            <v>CURVA DE TRANSPOSIÇÃO EM BRONZE/LATÃO, DN 15 MM, SEM ANEL DE SOLDA, BOLSA X BOLSA, INSTALADO EM RAMAL E SUB-RAMAL DE HIDRÁULICA PREDIAL - FORNECIMENTO E INSTALAÇÃO. AF_04/2022</v>
          </cell>
          <cell r="E6818" t="str">
            <v>UN</v>
          </cell>
          <cell r="F6818">
            <v>25.95</v>
          </cell>
        </row>
        <row r="6819">
          <cell r="A6819" t="str">
            <v>SINAPI 93055</v>
          </cell>
          <cell r="D6819" t="str">
            <v>CURVA DE TRANSPOSIÇÃO EM BRONZE/LATÃO, DN 22 MM, SEM ANEL DE SOLDA, BOLSA X BOLSA, INSTALADO EM PRUMADA DE HIDRÁULICA PREDIAL - FORNECIMENTO E INSTALAÇÃO. AF_04/2022</v>
          </cell>
          <cell r="E6819" t="str">
            <v>UN</v>
          </cell>
          <cell r="F6819">
            <v>47.93</v>
          </cell>
        </row>
        <row r="6820">
          <cell r="A6820" t="str">
            <v>SINAPI 93089</v>
          </cell>
          <cell r="D6820" t="str">
            <v>CURVA DE TRANSPOSIÇÃO EM BRONZE/LATÃO, DN 22 MM, SEM ANEL DE SOLDA, BOLSA X BOLSA, INSTALADO EM RAMAL DE DISTRIBUIÇÃO DE HIDRÁULICA PREDIAL - FORNECIMENTO E INSTALAÇÃO. AF_04/2022</v>
          </cell>
          <cell r="E6820" t="str">
            <v>UN</v>
          </cell>
          <cell r="F6820">
            <v>50.96</v>
          </cell>
        </row>
        <row r="6821">
          <cell r="A6821" t="str">
            <v>SINAPI 103891</v>
          </cell>
          <cell r="D6821" t="str">
            <v>CURVA DE TRANSPOSIÇÃO EM BRONZE/LATÃO, DN 22 MM, SEM ANEL DE SOLDA, BOLSA X BOLSA, INSTALADO EM RAMAL E SUB-RAMAL DE AQUECIMENTO SOLAR - FORNECIMENTO E INSTALAÇÃO. AF_04/2022</v>
          </cell>
          <cell r="E6821" t="str">
            <v>UN</v>
          </cell>
          <cell r="F6821">
            <v>55.18</v>
          </cell>
        </row>
        <row r="6822">
          <cell r="A6822" t="str">
            <v>SINAPI 103822</v>
          </cell>
          <cell r="D6822" t="str">
            <v>CURVA DE TRANSPOSIÇÃO EM BRONZE/LATÃO, DN 22 MM, SEM ANEL DE SOLDA, BOLSA X BOLSA, INSTALADO EM RAMAL E SUB-RAMAL DE GÁS COMBUSTÍVEL - FORNECIMENTO E INSTALAÇÃO. AF_04/2022</v>
          </cell>
          <cell r="E6822" t="str">
            <v>UN</v>
          </cell>
          <cell r="F6822">
            <v>59.92</v>
          </cell>
        </row>
        <row r="6823">
          <cell r="A6823" t="str">
            <v>SINAPI 103855</v>
          </cell>
          <cell r="D6823" t="str">
            <v>CURVA DE TRANSPOSIÇÃO EM BRONZE/LATÃO, DN 22 MM, SEM ANEL DE SOLDA, BOLSA X BOLSA, INSTALADO EM RAMAL E SUB-RAMAL DE GÁS MEDICINAL - FORNECIMENTO E INSTALAÇÃO. AF_04/2022</v>
          </cell>
          <cell r="E6823" t="str">
            <v>UN</v>
          </cell>
          <cell r="F6823">
            <v>55.82</v>
          </cell>
        </row>
        <row r="6824">
          <cell r="A6824" t="str">
            <v>SINAPI 93112</v>
          </cell>
          <cell r="D6824" t="str">
            <v>CURVA DE TRANSPOSIÇÃO EM BRONZE/LATÃO, DN 22 MM, SEM ANEL DE SOLDA, BOLSA X BOLSA, INSTALADO EM RAMAL E SUB-RAMAL DE HIDRÁULICA PREDIAL - FORNECIMENTO E INSTALAÇÃO. AF_04/2022</v>
          </cell>
          <cell r="E6824" t="str">
            <v>UN</v>
          </cell>
          <cell r="F6824">
            <v>53.22</v>
          </cell>
        </row>
        <row r="6825">
          <cell r="A6825" t="str">
            <v>SINAPI 93060</v>
          </cell>
          <cell r="D6825" t="str">
            <v>CURVA DE TRANSPOSIÇÃO EM BRONZE/LATÃO, DN 28 MM, SEM ANEL DE SOLDA, BOLSA X BOLSA, INSTALADO EM PRUMADA DE HIDRÁULICA PREDIAL - FORNECIMENTO E INSTALAÇÃO. AF_04/2022</v>
          </cell>
          <cell r="E6825" t="str">
            <v>UN</v>
          </cell>
          <cell r="F6825">
            <v>83.93</v>
          </cell>
        </row>
        <row r="6826">
          <cell r="A6826" t="str">
            <v>SINAPI 93094</v>
          </cell>
          <cell r="D6826" t="str">
            <v>CURVA DE TRANSPOSIÇÃO EM BRONZE/LATÃO, DN 28 MM, SEM ANEL DE SOLDA, BOLSA X BOLSA, INSTALADO EM RAMAL DE DISTRIBUIÇÃO DE HIDRÁULICA PREDIAL - FORNECIMENTO E INSTALAÇÃO. AF_04/2022</v>
          </cell>
          <cell r="E6826" t="str">
            <v>UN</v>
          </cell>
          <cell r="F6826">
            <v>86.75</v>
          </cell>
        </row>
        <row r="6827">
          <cell r="A6827" t="str">
            <v>SINAPI 103897</v>
          </cell>
          <cell r="D6827" t="str">
            <v>CURVA DE TRANSPOSIÇÃO EM BRONZE/LATÃO, DN 28 MM, SEM ANEL DE SOLDA, BOLSA X BOLSA, INSTALADO EM RAMAL E SUB-RAMAL DE AQUECIMENTO SOLAR - FORNECIMENTO E INSTALAÇÃO. AF_04/2022</v>
          </cell>
          <cell r="E6827" t="str">
            <v>UN</v>
          </cell>
          <cell r="F6827">
            <v>91.61</v>
          </cell>
        </row>
        <row r="6828">
          <cell r="A6828" t="str">
            <v>SINAPI 103828</v>
          </cell>
          <cell r="D6828" t="str">
            <v>CURVA DE TRANSPOSIÇÃO EM BRONZE/LATÃO, DN 28 MM, SEM ANEL DE SOLDA, BOLSA X BOLSA, INSTALADO EM RAMAL E SUB-RAMAL DE GÁS COMBUSTÍVEL - FORNECIMENTO E INSTALAÇÃO. AF_04/2022</v>
          </cell>
          <cell r="E6828" t="str">
            <v>UN</v>
          </cell>
          <cell r="F6828">
            <v>99.92</v>
          </cell>
        </row>
        <row r="6829">
          <cell r="A6829" t="str">
            <v>SINAPI 103861</v>
          </cell>
          <cell r="D6829" t="str">
            <v>CURVA DE TRANSPOSIÇÃO EM BRONZE/LATÃO, DN 28 MM, SEM ANEL DE SOLDA, BOLSA X BOLSA, INSTALADO EM RAMAL E SUB-RAMAL DE GÁS MEDICINAL - FORNECIMENTO E INSTALAÇÃO. AF_04/2022</v>
          </cell>
          <cell r="E6829" t="str">
            <v>UN</v>
          </cell>
          <cell r="F6829">
            <v>93.27</v>
          </cell>
        </row>
        <row r="6830">
          <cell r="A6830" t="str">
            <v>SINAPI 93115</v>
          </cell>
          <cell r="D6830" t="str">
            <v>CURVA DE TRANSPOSIÇÃO EM BRONZE/LATÃO, DN 28 MM, SEM ANEL DE SOLDA, BOLSA X BOLSA, INSTALADO EM RAMAL E SUB-RAMAL DE HIDRÁULICA PREDIAL - FORNECIMENTO E INSTALAÇÃO. AF_04/2022</v>
          </cell>
          <cell r="E6830" t="str">
            <v>UN</v>
          </cell>
          <cell r="F6830">
            <v>90.77</v>
          </cell>
        </row>
        <row r="6831">
          <cell r="A6831" t="str">
            <v>SINAPI 93074</v>
          </cell>
          <cell r="D6831" t="str">
            <v>CURVA EM COBRE, DN 15 MM, 45 GRAUS, SEM ANEL DE SOLDA, BOLSA X BOLSA, INSTALADO EM RAMAL DE DISTRIBUIÇÃO DE HIDRÁULICA PREDIAL - FORNECIMENTO E INSTALAÇÃO. AF_04/2022</v>
          </cell>
          <cell r="E6831" t="str">
            <v>UN</v>
          </cell>
          <cell r="F6831">
            <v>14.5</v>
          </cell>
        </row>
        <row r="6832">
          <cell r="A6832" t="str">
            <v>SINAPI 103875</v>
          </cell>
          <cell r="D6832" t="str">
            <v>CURVA EM COBRE, DN 15 MM, 45 GRAUS, SEM ANEL DE SOLDA, BOLSA X BOLSA, INSTALADO EM RAMAL E SUB-RAMAL DE AQUECIMENTO SOLAR - FORNECIMENTO E INSTALAÇÃO. AF_04/2022</v>
          </cell>
          <cell r="E6832" t="str">
            <v>UN</v>
          </cell>
          <cell r="F6832">
            <v>19.64</v>
          </cell>
        </row>
        <row r="6833">
          <cell r="A6833" t="str">
            <v>SINAPI 103806</v>
          </cell>
          <cell r="D6833" t="str">
            <v>CURVA EM COBRE, DN 15 MM, 45 GRAUS, SEM ANEL DE SOLDA, BOLSA X BOLSA, INSTALADO EM RAMAL E SUB-RAMAL DE GÁS COMBUSTÍVEL - FORNECIMENTO E INSTALAÇÃO. AF_04/2022</v>
          </cell>
          <cell r="E6833" t="str">
            <v>UN</v>
          </cell>
          <cell r="F6833">
            <v>19.59</v>
          </cell>
        </row>
        <row r="6834">
          <cell r="A6834" t="str">
            <v>SINAPI 103839</v>
          </cell>
          <cell r="D6834" t="str">
            <v>CURVA EM COBRE, DN 15 MM, 45 GRAUS, SEM ANEL DE SOLDA, BOLSA X BOLSA, INSTALADO EM RAMAL E SUB-RAMAL DE GÁS MEDICINAL - FORNECIMENTO E INSTALAÇÃO. AF_04/2022</v>
          </cell>
          <cell r="E6834" t="str">
            <v>UN</v>
          </cell>
          <cell r="F6834">
            <v>18.809999999999999</v>
          </cell>
        </row>
        <row r="6835">
          <cell r="A6835" t="str">
            <v>SINAPI 93097</v>
          </cell>
          <cell r="D6835" t="str">
            <v>CURVA EM COBRE, DN 15 MM, 45 GRAUS, SEM ANEL DE SOLDA, BOLSA X BOLSA, INSTALADO EM RAMAL E SUB-RAMAL DE HIDRÁULICA PREDIAL - FORNECIMENTO E INSTALAÇÃO. AF_04/2022</v>
          </cell>
          <cell r="E6835" t="str">
            <v>UN</v>
          </cell>
          <cell r="F6835">
            <v>14.77</v>
          </cell>
        </row>
        <row r="6836">
          <cell r="A6836" t="str">
            <v>SINAPI 93119</v>
          </cell>
          <cell r="D6836" t="str">
            <v>CURVA EM COBRE, DN 22 MM, 45 GRAUS, SEM ANEL DE SOLDA, BOLSA X BOLSA, INSTALADO EM PRUMADA DE HIDRÁULICA PREDIAL - FORNECIMENTO E INSTALAÇÃO. AF_04/2022</v>
          </cell>
          <cell r="E6836" t="str">
            <v>UN</v>
          </cell>
          <cell r="F6836">
            <v>18.48</v>
          </cell>
        </row>
        <row r="6837">
          <cell r="A6837" t="str">
            <v>SINAPI 93076</v>
          </cell>
          <cell r="D6837" t="str">
            <v>CURVA EM COBRE, DN 22 MM, 45 GRAUS, SEM ANEL DE SOLDA, BOLSA X BOLSA, INSTALADO EM RAMAL DE DISTRIBUIÇÃO DE HIDRÁULICA PREDIAL - FORNECIMENTO E INSTALAÇÃO. AF_04/2022</v>
          </cell>
          <cell r="E6837" t="str">
            <v>UN</v>
          </cell>
          <cell r="F6837">
            <v>23</v>
          </cell>
        </row>
        <row r="6838">
          <cell r="A6838" t="str">
            <v>SINAPI 103878</v>
          </cell>
          <cell r="D6838" t="str">
            <v>CURVA EM COBRE, DN 22 MM, 45 GRAUS, SEM ANEL DE SOLDA, BOLSA X BOLSA, INSTALADO EM RAMAL E SUB-RAMAL DE AQUECIMENTO SOLAR - FORNECIMENTO E INSTALAÇÃO. AF_04/2022</v>
          </cell>
          <cell r="E6838" t="str">
            <v>UN</v>
          </cell>
          <cell r="F6838">
            <v>29.31</v>
          </cell>
        </row>
        <row r="6839">
          <cell r="A6839" t="str">
            <v>SINAPI 103809</v>
          </cell>
          <cell r="D6839" t="str">
            <v>CURVA EM COBRE, DN 22 MM, 45 GRAUS, SEM ANEL DE SOLDA, BOLSA X BOLSA, INSTALADO EM RAMAL E SUB-RAMAL DE GÁS COMBUSTÍVEL - FORNECIMENTO E INSTALAÇÃO. AF_04/2022</v>
          </cell>
          <cell r="E6839" t="str">
            <v>UN</v>
          </cell>
          <cell r="F6839">
            <v>36.33</v>
          </cell>
        </row>
        <row r="6840">
          <cell r="A6840" t="str">
            <v>SINAPI 103842</v>
          </cell>
          <cell r="D6840" t="str">
            <v>CURVA EM COBRE, DN 22 MM, 45 GRAUS, SEM ANEL DE SOLDA, BOLSA X BOLSA, INSTALADO EM RAMAL E SUB-RAMAL DE GÁS MEDICINAL - FORNECIMENTO E INSTALAÇÃO. AF_04/2022</v>
          </cell>
          <cell r="E6840" t="str">
            <v>UN</v>
          </cell>
          <cell r="F6840">
            <v>30.24</v>
          </cell>
        </row>
        <row r="6841">
          <cell r="A6841" t="str">
            <v>SINAPI 93099</v>
          </cell>
          <cell r="D6841" t="str">
            <v>CURVA EM COBRE, DN 22 MM, 45 GRAUS, SEM ANEL DE SOLDA, BOLSA X BOLSA, INSTALADO EM RAMAL E SUB-RAMAL DE HIDRÁULICA PREDIAL - FORNECIMENTO E INSTALAÇÃO. AF_04/2022</v>
          </cell>
          <cell r="E6841" t="str">
            <v>UN</v>
          </cell>
          <cell r="F6841">
            <v>26.37</v>
          </cell>
        </row>
        <row r="6842">
          <cell r="A6842" t="str">
            <v>SINAPI 93122</v>
          </cell>
          <cell r="D6842" t="str">
            <v>CURVA EM COBRE, DN 28 MM, 45 GRAUS, SEM ANEL DE SOLDA, BOLSA X BOLSA, INSTALADO EM PRUMADA DE HIDRÁULICA PREDIAL - FORNECIMENTO E INSTALAÇÃO. AF_04/2022</v>
          </cell>
          <cell r="E6842" t="str">
            <v>UN</v>
          </cell>
          <cell r="F6842">
            <v>27.72</v>
          </cell>
        </row>
        <row r="6843">
          <cell r="A6843" t="str">
            <v>SINAPI 93079</v>
          </cell>
          <cell r="D6843" t="str">
            <v>CURVA EM COBRE, DN 28 MM, 45 GRAUS, SEM ANEL DE SOLDA, BOLSA X BOLSA, INSTALADO EM RAMAL DE DISTRIBUIÇÃO DE HIDRÁULICA PREDIAL - FORNECIMENTO E INSTALAÇÃO. AF_04/2022</v>
          </cell>
          <cell r="E6843" t="str">
            <v>UN</v>
          </cell>
          <cell r="F6843">
            <v>31.92</v>
          </cell>
        </row>
        <row r="6844">
          <cell r="A6844" t="str">
            <v>SINAPI 103882</v>
          </cell>
          <cell r="D6844" t="str">
            <v>CURVA EM COBRE, DN 28 MM, 45 GRAUS, SEM ANEL DE SOLDA, BOLSA X BOLSA, INSTALADO EM RAMAL E SUB-RAMAL DE AQUECIMENTO SOLAR - FORNECIMENTO E INSTALAÇÃO. AF_04/2022</v>
          </cell>
          <cell r="E6844" t="str">
            <v>UN</v>
          </cell>
          <cell r="F6844">
            <v>39.22</v>
          </cell>
        </row>
        <row r="6845">
          <cell r="A6845" t="str">
            <v>SINAPI 103813</v>
          </cell>
          <cell r="D6845" t="str">
            <v>CURVA EM COBRE, DN 28 MM, 45 GRAUS, SEM ANEL DE SOLDA, BOLSA X BOLSA, INSTALADO EM RAMAL E SUB-RAMAL DE GÁS COMBUSTÍVEL - FORNECIMENTO E INSTALAÇÃO. AF_04/2022</v>
          </cell>
          <cell r="E6845" t="str">
            <v>UN</v>
          </cell>
          <cell r="F6845">
            <v>52.28</v>
          </cell>
        </row>
        <row r="6846">
          <cell r="A6846" t="str">
            <v>SINAPI 103846</v>
          </cell>
          <cell r="D6846" t="str">
            <v>CURVA EM COBRE, DN 28 MM, 45 GRAUS, SEM ANEL DE SOLDA, BOLSA X BOLSA, INSTALADO EM RAMAL E SUB-RAMAL DE GÁS MEDICINAL - FORNECIMENTO E INSTALAÇÃO. AF_04/2022</v>
          </cell>
          <cell r="E6846" t="str">
            <v>UN</v>
          </cell>
          <cell r="F6846">
            <v>41.62</v>
          </cell>
        </row>
        <row r="6847">
          <cell r="A6847" t="str">
            <v>SINAPI 93102</v>
          </cell>
          <cell r="D6847" t="str">
            <v>CURVA EM COBRE, DN 28 MM, 45 GRAUS, SEM ANEL DE SOLDA, BOLSA X BOLSA, INSTALADO EM RAMAL E SUB-RAMAL DE HIDRÁULICA PREDIAL - FORNECIMENTO E INSTALAÇÃO. AF_04/2022</v>
          </cell>
          <cell r="E6847" t="str">
            <v>UN</v>
          </cell>
          <cell r="F6847">
            <v>37.9</v>
          </cell>
        </row>
        <row r="6848">
          <cell r="A6848" t="str">
            <v>SINAPI 93123</v>
          </cell>
          <cell r="D6848" t="str">
            <v>CURVA EM COBRE, DN 35 MM, 45 GRAUS, SEM ANEL DE SOLDA, BOLSA X BOLSA, INSTALADO EM PRUMADA DE HIDRÁULICA PREDIAL - FORNECIMENTO E INSTALAÇÃO. AF_04/2022</v>
          </cell>
          <cell r="E6848" t="str">
            <v>UN</v>
          </cell>
          <cell r="F6848">
            <v>61.66</v>
          </cell>
        </row>
        <row r="6849">
          <cell r="A6849" t="str">
            <v>SINAPI 93124</v>
          </cell>
          <cell r="D6849" t="str">
            <v>CURVA EM COBRE, DN 42 MM, 45 GRAUS, SEM ANEL DE SOLDA, BOLSA X BOLSA, INSTALADO EM PRUMADA DE HIDRÁULICA PREDIAL - FORNECIMENTO E INSTALAÇÃO. AF_04/2022</v>
          </cell>
          <cell r="E6849" t="str">
            <v>UN</v>
          </cell>
          <cell r="F6849">
            <v>96.74</v>
          </cell>
        </row>
        <row r="6850">
          <cell r="A6850" t="str">
            <v>SINAPI 93125</v>
          </cell>
          <cell r="D6850" t="str">
            <v>CURVA EM COBRE, DN 54 MM, 45 GRAUS, SEM ANEL DE SOLDA, BOLSA X BOLSA, INSTALADO EM PRUMADA DE HIDRÁULICA PREDIAL - FORNECIMENTO E INSTALAÇÃO. AF_04/2022</v>
          </cell>
          <cell r="E6850" t="str">
            <v>UN</v>
          </cell>
          <cell r="F6850">
            <v>142.18</v>
          </cell>
        </row>
        <row r="6851">
          <cell r="A6851" t="str">
            <v>SINAPI 93126</v>
          </cell>
          <cell r="D6851" t="str">
            <v>CURVA EM COBRE, DN 66 MM, 45 GRAUS, SEM ANEL DE SOLDA, BOLSA X BOLSA, INSTALADO EM PRUMADA DE HIDRÁULICA PREDIAL - FORNECIMENTO E INSTALAÇÃO. AF_04/2022</v>
          </cell>
          <cell r="E6851" t="str">
            <v>UN</v>
          </cell>
          <cell r="F6851">
            <v>313.79000000000002</v>
          </cell>
        </row>
        <row r="6852">
          <cell r="A6852" t="str">
            <v>SINAPI 93063</v>
          </cell>
          <cell r="D6852" t="str">
            <v>JUNTA DE EXPANSÃO EM BRONZE/LATÃO, DN 35 MM, PONTA X PONTA, INSTALADO EM PRUMADA DE HIDRÁULICA PREDIAL - FORNECIMENTO E INSTALAÇÃO. AF_04/2022</v>
          </cell>
          <cell r="E6852" t="str">
            <v>UN</v>
          </cell>
          <cell r="F6852">
            <v>697.39</v>
          </cell>
        </row>
        <row r="6853">
          <cell r="A6853" t="str">
            <v>SINAPI 93066</v>
          </cell>
          <cell r="D6853" t="str">
            <v>JUNTA DE EXPANSÃO EM BRONZE/LATÃO, DN 42 MM, PONTA X PONTA, INSTALADO EM PRUMADA DE HIDRÁULICA PREDIAL - FORNECIMENTO E INSTALAÇÃO. AF_04/2022</v>
          </cell>
          <cell r="E6853" t="str">
            <v>UN</v>
          </cell>
          <cell r="F6853">
            <v>875.18</v>
          </cell>
        </row>
        <row r="6854">
          <cell r="A6854" t="str">
            <v>SINAPI 93069</v>
          </cell>
          <cell r="D6854" t="str">
            <v>JUNTA DE EXPANSÃO EM BRONZE/LATÃO, DN 54 MM, PONTA X PONTA, INSTALADO EM PRUMADA DE HIDRÁULICA PREDIAL - FORNECIMENTO E INSTALAÇÃO. AF_04/2022</v>
          </cell>
          <cell r="E6854" t="str">
            <v>UN</v>
          </cell>
          <cell r="F6854">
            <v>1213.0999999999999</v>
          </cell>
        </row>
        <row r="6855">
          <cell r="A6855" t="str">
            <v>SINAPI 93072</v>
          </cell>
          <cell r="D6855" t="str">
            <v>JUNTA DE EXPANSÃO EM BRONZE/LATÃO, DN 66 MM, PONTA X PONTA, INSTALADO EM PRUMADA DE HIDRÁULICA PREDIAL - FORNECIMENTO E INSTALAÇÃO. AF_04/2022</v>
          </cell>
          <cell r="E6855" t="str">
            <v>UN</v>
          </cell>
          <cell r="F6855">
            <v>1600.97</v>
          </cell>
        </row>
        <row r="6856">
          <cell r="A6856" t="str">
            <v>SINAPI 93083</v>
          </cell>
          <cell r="D6856" t="str">
            <v>JUNTA DE EXPANSÃO EM COBRE, DN 15 MM, PONTA X PONTA, INSTALADO EM RAMAL DE DISTRIBUIÇÃO DE HIDRÁULICA PREDIAL - FORNECIMENTO E INSTALAÇÃO. AF_04/2022</v>
          </cell>
          <cell r="E6856" t="str">
            <v>UN</v>
          </cell>
          <cell r="F6856">
            <v>479.09</v>
          </cell>
        </row>
        <row r="6857">
          <cell r="A6857" t="str">
            <v>SINAPI 103886</v>
          </cell>
          <cell r="D6857" t="str">
            <v>JUNTA DE EXPANSÃO EM COBRE, DN 15 MM, PONTA X PONTA, INSTALADO EM RAMAL E SUB-RAMAL DE AQUECIMENTO SOLAR - FORNECIMENTO E INSTALAÇÃO. AF_04/2022</v>
          </cell>
          <cell r="E6857" t="str">
            <v>UN</v>
          </cell>
          <cell r="F6857">
            <v>482.53</v>
          </cell>
        </row>
        <row r="6858">
          <cell r="A6858" t="str">
            <v>SINAPI 103817</v>
          </cell>
          <cell r="D6858" t="str">
            <v>JUNTA DE EXPANSÃO EM COBRE, DN 15 MM, PONTA X PONTA, INSTALADO EM RAMAL E SUB-RAMAL DE GÁS COMBUSTÍVEL - FORNECIMENTO E INSTALAÇÃO. AF_04/2022</v>
          </cell>
          <cell r="E6858" t="str">
            <v>UN</v>
          </cell>
          <cell r="F6858">
            <v>482.52</v>
          </cell>
        </row>
        <row r="6859">
          <cell r="A6859" t="str">
            <v>SINAPI 103850</v>
          </cell>
          <cell r="D6859" t="str">
            <v>JUNTA DE EXPANSÃO EM COBRE, DN 15 MM, PONTA X PONTA, INSTALADO EM RAMAL E SUB-RAMAL DE GÁS MEDICINAL - FORNECIMENTO E INSTALAÇÃO. AF_04/2022</v>
          </cell>
          <cell r="E6859" t="str">
            <v>UN</v>
          </cell>
          <cell r="F6859">
            <v>481.99</v>
          </cell>
        </row>
        <row r="6860">
          <cell r="A6860" t="str">
            <v>SINAPI 93106</v>
          </cell>
          <cell r="D6860" t="str">
            <v>JUNTA DE EXPANSÃO EM COBRE, DN 15 MM, PONTA X PONTA, INSTALADO EM RAMAL E SUB-RAMAL DE HIDRÁULICA PREDIAL - FORNECIMENTO E INSTALAÇÃO. AF_04/2022</v>
          </cell>
          <cell r="E6860" t="str">
            <v>UN</v>
          </cell>
          <cell r="F6860">
            <v>479.28</v>
          </cell>
        </row>
        <row r="6861">
          <cell r="A6861" t="str">
            <v>SINAPI 93052</v>
          </cell>
          <cell r="D6861" t="str">
            <v>JUNTA DE EXPANSÃO EM COBRE, DN 22 MM, PONTA X PONTA, INSTALADO EM PRUMADA DE HIDRÁULICA PREDIAL - FORNECIMENTO E INSTALAÇÃO. AF_04/2022</v>
          </cell>
          <cell r="E6861" t="str">
            <v>UN</v>
          </cell>
          <cell r="F6861">
            <v>553.16</v>
          </cell>
        </row>
        <row r="6862">
          <cell r="A6862" t="str">
            <v>SINAPI 93086</v>
          </cell>
          <cell r="D6862" t="str">
            <v>JUNTA DE EXPANSÃO EM COBRE, DN 22 MM, PONTA X PONTA, INSTALADO EM RAMAL DE DISTRIBUIÇÃO DE HIDRÁULICA PREDIAL - FORNECIMENTO E INSTALAÇÃO. AF_04/2022</v>
          </cell>
          <cell r="E6862" t="str">
            <v>UN</v>
          </cell>
          <cell r="F6862">
            <v>556.19000000000005</v>
          </cell>
        </row>
        <row r="6863">
          <cell r="A6863" t="str">
            <v>SINAPI 103890</v>
          </cell>
          <cell r="D6863" t="str">
            <v>JUNTA DE EXPANSÃO EM COBRE, DN 22 MM, PONTA X PONTA, INSTALADO EM RAMAL E SUB-RAMAL DE AQUECIMENTO SOLAR - FORNECIMENTO E INSTALAÇÃO. AF_04/2022</v>
          </cell>
          <cell r="E6863" t="str">
            <v>UN</v>
          </cell>
          <cell r="F6863">
            <v>560.41</v>
          </cell>
        </row>
        <row r="6864">
          <cell r="A6864" t="str">
            <v>SINAPI 103821</v>
          </cell>
          <cell r="D6864" t="str">
            <v>JUNTA DE EXPANSÃO EM COBRE, DN 22 MM, PONTA X PONTA, INSTALADO EM RAMAL E SUB-RAMAL DE GÁS COMBUSTÍVEL - FORNECIMENTO E INSTALAÇÃO. AF_04/2022</v>
          </cell>
          <cell r="E6864" t="str">
            <v>UN</v>
          </cell>
          <cell r="F6864">
            <v>565.15</v>
          </cell>
        </row>
        <row r="6865">
          <cell r="A6865" t="str">
            <v>SINAPI 103854</v>
          </cell>
          <cell r="D6865" t="str">
            <v>JUNTA DE EXPANSÃO EM COBRE, DN 22 MM, PONTA X PONTA, INSTALADO EM RAMAL E SUB-RAMAL DE GÁS MEDICINAL - FORNECIMENTO E INSTALAÇÃO. AF_04/2022</v>
          </cell>
          <cell r="E6865" t="str">
            <v>UN</v>
          </cell>
          <cell r="F6865">
            <v>561.04999999999995</v>
          </cell>
        </row>
        <row r="6866">
          <cell r="A6866" t="str">
            <v>SINAPI 93109</v>
          </cell>
          <cell r="D6866" t="str">
            <v>JUNTA DE EXPANSÃO EM COBRE, DN 22 MM, PONTA X PONTA, INSTALADO EM RAMAL E SUB-RAMAL DE HIDRÁULICA PREDIAL - FORNECIMENTO E INSTALAÇÃO. AF_04/2022</v>
          </cell>
          <cell r="E6866" t="str">
            <v>UN</v>
          </cell>
          <cell r="F6866">
            <v>558.45000000000005</v>
          </cell>
        </row>
        <row r="6867">
          <cell r="A6867" t="str">
            <v>SINAPI 93058</v>
          </cell>
          <cell r="D6867" t="str">
            <v>JUNTA DE EXPANSÃO EM COBRE, DN 28 MM, PONTA X PONTA, INSTALADO EM PRUMADA DE HIDRÁULICA PREDIAL - FORNECIMENTO E INSTALAÇÃO. AF_04/2022</v>
          </cell>
          <cell r="E6867" t="str">
            <v>UN</v>
          </cell>
          <cell r="F6867">
            <v>608.55999999999995</v>
          </cell>
        </row>
        <row r="6868">
          <cell r="A6868" t="str">
            <v>SINAPI 93092</v>
          </cell>
          <cell r="D6868" t="str">
            <v>JUNTA DE EXPANSÃO EM COBRE, DN 28 MM, PONTA X PONTA, INSTALADO EM RAMAL DE DISTRIBUIÇÃO DE HIDRÁULICA PREDIAL - FORNECIMENTO E INSTALAÇÃO. AF_04/2022</v>
          </cell>
          <cell r="E6868" t="str">
            <v>UN</v>
          </cell>
          <cell r="F6868">
            <v>611.38</v>
          </cell>
        </row>
        <row r="6869">
          <cell r="A6869" t="str">
            <v>SINAPI 103898</v>
          </cell>
          <cell r="D6869" t="str">
            <v>JUNTA DE EXPANSÃO EM COBRE, DN 28 MM, PONTA X PONTA, INSTALADO EM RAMAL E SUB-RAMAL DE AQUECIMENTO SOLAR - FORNECIMENTO E INSTALAÇÃO. AF_04/2022</v>
          </cell>
          <cell r="E6869" t="str">
            <v>UN</v>
          </cell>
          <cell r="F6869">
            <v>616.24</v>
          </cell>
        </row>
        <row r="6870">
          <cell r="A6870" t="str">
            <v>SINAPI 103829</v>
          </cell>
          <cell r="D6870" t="str">
            <v>JUNTA DE EXPANSÃO EM COBRE, DN 28 MM, PONTA X PONTA, INSTALADO EM RAMAL E SUB-RAMAL DE GÁS COMBUSTÍVEL - FORNECIMENTO E INSTALAÇÃO. AF_04/2022</v>
          </cell>
          <cell r="E6870" t="str">
            <v>UN</v>
          </cell>
          <cell r="F6870">
            <v>624.54999999999995</v>
          </cell>
        </row>
        <row r="6871">
          <cell r="A6871" t="str">
            <v>SINAPI 103862</v>
          </cell>
          <cell r="D6871" t="str">
            <v>JUNTA DE EXPANSÃO EM COBRE, DN 28 MM, PONTA X PONTA, INSTALADO EM RAMAL E SUB-RAMAL DE GÁS MEDICINAL - FORNECIMENTO E INSTALAÇÃO. AF_04/2022</v>
          </cell>
          <cell r="E6871" t="str">
            <v>UN</v>
          </cell>
          <cell r="F6871">
            <v>617.9</v>
          </cell>
        </row>
        <row r="6872">
          <cell r="A6872" t="str">
            <v>SINAPI 93116</v>
          </cell>
          <cell r="D6872" t="str">
            <v>JUNTA DE EXPANSÃO EM COBRE, DN 28 MM, PONTA X PONTA, INSTALADO EM RAMAL E SUB-RAMAL DE HIDRÁULICA PREDIAL - FORNECIMENTO E INSTALAÇÃO. AF_04/2022</v>
          </cell>
          <cell r="E6872" t="str">
            <v>UN</v>
          </cell>
          <cell r="F6872">
            <v>615.4</v>
          </cell>
        </row>
        <row r="6873">
          <cell r="A6873" t="str">
            <v>SINAPI 92314</v>
          </cell>
          <cell r="D6873" t="str">
            <v>LUVA EM COBRE, DN 15 MM, SEM ANEL DE SOLDA, INSTALADO EM RAMAL DE DISTRIBUIÇÃO DE HIDRÁULICA PREDIAL - FORNECIMENTO E INSTALAÇÃO. AF_04/2022</v>
          </cell>
          <cell r="E6873" t="str">
            <v>UN</v>
          </cell>
          <cell r="F6873">
            <v>9.42</v>
          </cell>
        </row>
        <row r="6874">
          <cell r="A6874" t="str">
            <v>SINAPI 103883</v>
          </cell>
          <cell r="D6874" t="str">
            <v>LUVA EM COBRE, DN 15 MM, SEM ANEL DE SOLDA, INSTALADO EM RAMAL E SUB-RAMAL DE AQUECIMENTO SOLAR - FORNECIMENTO E INSTALAÇÃO. AF_04/2022</v>
          </cell>
          <cell r="E6874" t="str">
            <v>UN</v>
          </cell>
          <cell r="F6874">
            <v>12.86</v>
          </cell>
        </row>
        <row r="6875">
          <cell r="A6875" t="str">
            <v>SINAPI 103814</v>
          </cell>
          <cell r="D6875" t="str">
            <v>LUVA EM COBRE, DN 15 MM, SEM ANEL DE SOLDA, INSTALADO EM RAMAL E SUB-RAMAL DE GÁS COMBUSTÍVEL - FORNECIMENTO E INSTALAÇÃO. AF_04/2022</v>
          </cell>
          <cell r="E6875" t="str">
            <v>UN</v>
          </cell>
          <cell r="F6875">
            <v>12.85</v>
          </cell>
        </row>
        <row r="6876">
          <cell r="A6876" t="str">
            <v>SINAPI 103847</v>
          </cell>
          <cell r="D6876" t="str">
            <v>LUVA EM COBRE, DN 15 MM, SEM ANEL DE SOLDA, INSTALADO EM RAMAL E SUB-RAMAL DE GÁS MEDICINAL - FORNECIMENTO E INSTALAÇÃO. AF_04/2022</v>
          </cell>
          <cell r="E6876" t="str">
            <v>UN</v>
          </cell>
          <cell r="F6876">
            <v>12.32</v>
          </cell>
        </row>
        <row r="6877">
          <cell r="A6877" t="str">
            <v>SINAPI 92329</v>
          </cell>
          <cell r="D6877" t="str">
            <v>LUVA EM COBRE, DN 15 MM, SEM ANEL DE SOLDA, INSTALADO EM RAMAL E SUB-RAMAL DE HIDRÁULICA PREDIAL - FORNECIMENTO E INSTALAÇÃO. AF_04/2022</v>
          </cell>
          <cell r="E6877" t="str">
            <v>UN</v>
          </cell>
          <cell r="F6877">
            <v>9.61</v>
          </cell>
        </row>
        <row r="6878">
          <cell r="A6878" t="str">
            <v>SINAPI 92293</v>
          </cell>
          <cell r="D6878" t="str">
            <v>LUVA EM COBRE, DN 22 MM, SEM ANEL DE SOLDA, INSTALADO EM PRUMADA DE HIDRÁULICA PREDIAL - FORNECIMENTO E INSTALAÇÃO. AF_04/2022</v>
          </cell>
          <cell r="E6878" t="str">
            <v>UN</v>
          </cell>
          <cell r="F6878">
            <v>10.69</v>
          </cell>
        </row>
        <row r="6879">
          <cell r="A6879" t="str">
            <v>SINAPI 92315</v>
          </cell>
          <cell r="D6879" t="str">
            <v>LUVA EM COBRE, DN 22 MM, SEM ANEL DE SOLDA, INSTALADO EM RAMAL DE DISTRIBUIÇÃO DE HIDRÁULICA PREDIAL - FORNECIMENTO E INSTALAÇÃO. AF_04/2022</v>
          </cell>
          <cell r="E6879" t="str">
            <v>UN</v>
          </cell>
          <cell r="F6879">
            <v>13.72</v>
          </cell>
        </row>
        <row r="6880">
          <cell r="A6880" t="str">
            <v>SINAPI 103888</v>
          </cell>
          <cell r="D6880" t="str">
            <v>LUVA EM COBRE, DN 22 MM, SEM ANEL DE SOLDA, INSTALADO EM RAMAL E SUB-RAMAL DE AQUECIMENTO SOLAR - FORNECIMENTO E INSTALAÇÃO. AF_04/2022</v>
          </cell>
          <cell r="E6880" t="str">
            <v>UN</v>
          </cell>
          <cell r="F6880">
            <v>17.940000000000001</v>
          </cell>
        </row>
        <row r="6881">
          <cell r="A6881" t="str">
            <v>SINAPI 103819</v>
          </cell>
          <cell r="D6881" t="str">
            <v>LUVA EM COBRE, DN 22 MM, SEM ANEL DE SOLDA, INSTALADO EM RAMAL E SUB-RAMAL DE GÁS COMBUSTÍVEL - FORNECIMENTO E INSTALAÇÃO. AF_04/2022</v>
          </cell>
          <cell r="E6881" t="str">
            <v>UN</v>
          </cell>
          <cell r="F6881">
            <v>22.68</v>
          </cell>
        </row>
        <row r="6882">
          <cell r="A6882" t="str">
            <v>SINAPI 103852</v>
          </cell>
          <cell r="D6882" t="str">
            <v>LUVA EM COBRE, DN 22 MM, SEM ANEL DE SOLDA, INSTALADO EM RAMAL E SUB-RAMAL DE GÁS MEDICINAL - FORNECIMENTO E INSTALAÇÃO. AF_04/2022</v>
          </cell>
          <cell r="E6882" t="str">
            <v>UN</v>
          </cell>
          <cell r="F6882">
            <v>18.579999999999998</v>
          </cell>
        </row>
        <row r="6883">
          <cell r="A6883" t="str">
            <v>SINAPI 92330</v>
          </cell>
          <cell r="D6883" t="str">
            <v>LUVA EM COBRE, DN 22 MM, SEM ANEL DE SOLDA, INSTALADO EM RAMAL E SUB-RAMAL DE HIDRÁULICA PREDIAL - FORNECIMENTO E INSTALAÇÃO. AF_04/2022</v>
          </cell>
          <cell r="E6883" t="str">
            <v>UN</v>
          </cell>
          <cell r="F6883">
            <v>15.98</v>
          </cell>
        </row>
        <row r="6884">
          <cell r="A6884" t="str">
            <v>SINAPI 92294</v>
          </cell>
          <cell r="D6884" t="str">
            <v>LUVA EM COBRE, DN 28 MM, SEM ANEL DE SOLDA, INSTALADO EM PRUMADA DE HIDRÁULICA PREDIAL - FORNECIMENTO E INSTALAÇÃO. AF_04/2022</v>
          </cell>
          <cell r="E6884" t="str">
            <v>UN</v>
          </cell>
          <cell r="F6884">
            <v>18.05</v>
          </cell>
        </row>
        <row r="6885">
          <cell r="A6885" t="str">
            <v>SINAPI 92316</v>
          </cell>
          <cell r="D6885" t="str">
            <v>LUVA EM COBRE, DN 28 MM, SEM ANEL DE SOLDA, INSTALADO EM RAMAL DE DISTRIBUIÇÃO DE HIDRÁULICA PREDIAL - FORNECIMENTO E INSTALAÇÃO. AF_04/2022</v>
          </cell>
          <cell r="E6885" t="str">
            <v>UN</v>
          </cell>
          <cell r="F6885">
            <v>20.87</v>
          </cell>
        </row>
        <row r="6886">
          <cell r="A6886" t="str">
            <v>SINAPI 103895</v>
          </cell>
          <cell r="D6886" t="str">
            <v>LUVA EM COBRE, DN 28 MM, SEM ANEL DE SOLDA, INSTALADO EM RAMAL E SUB-RAMAL DE AQUECIMENTO SOLAR - FORNECIMENTO E INSTALAÇÃO. AF_04/2022</v>
          </cell>
          <cell r="E6886" t="str">
            <v>UN</v>
          </cell>
          <cell r="F6886">
            <v>25.73</v>
          </cell>
        </row>
        <row r="6887">
          <cell r="A6887" t="str">
            <v>SINAPI 103826</v>
          </cell>
          <cell r="D6887" t="str">
            <v>LUVA EM COBRE, DN 28 MM, SEM ANEL DE SOLDA, INSTALADO EM RAMAL E SUB-RAMAL DE GÁS COMBUSTÍVEL - FORNECIMENTO E INSTALAÇÃO. AF_04/2022</v>
          </cell>
          <cell r="E6887" t="str">
            <v>UN</v>
          </cell>
          <cell r="F6887">
            <v>34.04</v>
          </cell>
        </row>
        <row r="6888">
          <cell r="A6888" t="str">
            <v>SINAPI 103859</v>
          </cell>
          <cell r="D6888" t="str">
            <v>LUVA EM COBRE, DN 28 MM, SEM ANEL DE SOLDA, INSTALADO EM RAMAL E SUB-RAMAL DE GÁS MEDICINAL - FORNECIMENTO E INSTALAÇÃO. AF_04/2022</v>
          </cell>
          <cell r="E6888" t="str">
            <v>UN</v>
          </cell>
          <cell r="F6888">
            <v>27.39</v>
          </cell>
        </row>
        <row r="6889">
          <cell r="A6889" t="str">
            <v>SINAPI 92331</v>
          </cell>
          <cell r="D6889" t="str">
            <v>LUVA EM COBRE, DN 28 MM, SEM ANEL DE SOLDA, INSTALADO EM RAMAL E SUB-RAMAL DE HIDRÁULICA PREDIAL - FORNECIMENTO E INSTALAÇÃO. AF_04/2022</v>
          </cell>
          <cell r="E6889" t="str">
            <v>UN</v>
          </cell>
          <cell r="F6889">
            <v>24.89</v>
          </cell>
        </row>
        <row r="6890">
          <cell r="A6890" t="str">
            <v>SINAPI 92295</v>
          </cell>
          <cell r="D6890" t="str">
            <v>LUVA EM COBRE, DN 35 MM, SEM ANEL DE SOLDA, INSTALADO EM PRUMADA DE HIDRÁULICA PREDIAL - FORNECIMENTO E INSTALAÇÃO. AF_04/2022</v>
          </cell>
          <cell r="E6890" t="str">
            <v>UN</v>
          </cell>
          <cell r="F6890">
            <v>34.01</v>
          </cell>
        </row>
        <row r="6891">
          <cell r="A6891" t="str">
            <v>SINAPI 92296</v>
          </cell>
          <cell r="D6891" t="str">
            <v>LUVA EM COBRE, DN 42 MM, SEM ANEL DE SOLDA, INSTALADO EM PRUMADA DE HIDRÁULICA PREDIAL - FORNECIMENTO E INSTALAÇÃO. AF_04/2022</v>
          </cell>
          <cell r="E6891" t="str">
            <v>UN</v>
          </cell>
          <cell r="F6891">
            <v>45.05</v>
          </cell>
        </row>
        <row r="6892">
          <cell r="A6892" t="str">
            <v>SINAPI 92297</v>
          </cell>
          <cell r="D6892" t="str">
            <v>LUVA EM COBRE, DN 54 MM, SEM ANEL DE SOLDA, INSTALADO EM PRUMADA DE HIDRÁULICA PREDIAL - FORNECIMENTO E INSTALAÇÃO. AF_04/2022</v>
          </cell>
          <cell r="E6892" t="str">
            <v>UN</v>
          </cell>
          <cell r="F6892">
            <v>69.86</v>
          </cell>
        </row>
        <row r="6893">
          <cell r="A6893" t="str">
            <v>SINAPI 92298</v>
          </cell>
          <cell r="D6893" t="str">
            <v>LUVA EM COBRE, DN 66 MM, SEM ANEL DE SOLDA, INSTALADO EM PRUMADA DE HIDRÁULICA PREDIAL - FORNECIMENTO E INSTALAÇÃO. AF_04/2022</v>
          </cell>
          <cell r="E6893" t="str">
            <v>UN</v>
          </cell>
          <cell r="F6893">
            <v>196.14</v>
          </cell>
        </row>
        <row r="6894">
          <cell r="A6894" t="str">
            <v>SINAPI 93080</v>
          </cell>
          <cell r="D6894" t="str">
            <v>LUVA PASSANTE EM COBRE, DN 15 MM, SEM ANEL DE SOLDA, INSTALADO EM RAMAL DE DISTRIBUIÇÃO DE HIDRÁULICA PREDIAL - FORNECIMENTO E INSTALAÇÃO. AF_04/2022</v>
          </cell>
          <cell r="E6894" t="str">
            <v>UN</v>
          </cell>
          <cell r="F6894">
            <v>9.4499999999999993</v>
          </cell>
        </row>
        <row r="6895">
          <cell r="A6895" t="str">
            <v>SINAPI 103884</v>
          </cell>
          <cell r="D6895" t="str">
            <v>LUVA PASSANTE EM COBRE, DN 15 MM, SEM ANEL DE SOLDA, INSTALADO EM RAMAL E SUB-RAMAL DE AQUECIMENTO SOLAR - FORNECIMENTO E INSTALAÇÃO. AF_04/2022</v>
          </cell>
          <cell r="E6895" t="str">
            <v>UN</v>
          </cell>
          <cell r="F6895">
            <v>12.89</v>
          </cell>
        </row>
        <row r="6896">
          <cell r="A6896" t="str">
            <v>SINAPI 103815</v>
          </cell>
          <cell r="D6896" t="str">
            <v>LUVA PASSANTE EM COBRE, DN 15 MM, SEM ANEL DE SOLDA, INSTALADO EM RAMAL E SUB-RAMAL DE GÁS COMBUSTÍVEL - FORNECIMENTO E INSTALAÇÃO. AF_04/2022</v>
          </cell>
          <cell r="E6896" t="str">
            <v>UN</v>
          </cell>
          <cell r="F6896">
            <v>12.88</v>
          </cell>
        </row>
        <row r="6897">
          <cell r="A6897" t="str">
            <v>SINAPI 103848</v>
          </cell>
          <cell r="D6897" t="str">
            <v>LUVA PASSANTE EM COBRE, DN 15 MM, SEM ANEL DE SOLDA, INSTALADO EM RAMAL E SUB-RAMAL DE GÁS MEDICINAL - FORNECIMENTO E INSTALAÇÃO. AF_04/2022</v>
          </cell>
          <cell r="E6897" t="str">
            <v>UN</v>
          </cell>
          <cell r="F6897">
            <v>12.35</v>
          </cell>
        </row>
        <row r="6898">
          <cell r="A6898" t="str">
            <v>SINAPI 93103</v>
          </cell>
          <cell r="D6898" t="str">
            <v>LUVA PASSANTE EM COBRE, DN 15 MM, SEM ANEL DE SOLDA, INSTALADO EM RAMAL E SUB-RAMAL DE HIDRÁULICA PREDIAL - FORNECIMENTO E INSTALAÇÃO. AF_04/2022</v>
          </cell>
          <cell r="E6898" t="str">
            <v>UN</v>
          </cell>
          <cell r="F6898">
            <v>9.64</v>
          </cell>
        </row>
        <row r="6899">
          <cell r="A6899" t="str">
            <v>SINAPI 93050</v>
          </cell>
          <cell r="D6899" t="str">
            <v>LUVA PASSANTE EM COBRE, DN 22 MM, SEM ANEL DE SOLDA, INSTALADO EM PRUMADA DE HIDRÁULICA PREDIAL - FORNECIMENTO E INSTALAÇÃO. AF_04/2022</v>
          </cell>
          <cell r="E6899" t="str">
            <v>UN</v>
          </cell>
          <cell r="F6899">
            <v>12.09</v>
          </cell>
        </row>
        <row r="6900">
          <cell r="A6900" t="str">
            <v>SINAPI 93084</v>
          </cell>
          <cell r="D6900" t="str">
            <v>LUVA PASSANTE EM COBRE, DN 22 MM, SEM ANEL DE SOLDA, INSTALADO EM RAMAL DE DISTRIBUIÇÃO DE HIDRÁULICA PREDIAL - FORNECIMENTO E INSTALAÇÃO. AF_04/2022</v>
          </cell>
          <cell r="E6900" t="str">
            <v>UN</v>
          </cell>
          <cell r="F6900">
            <v>15.12</v>
          </cell>
        </row>
        <row r="6901">
          <cell r="A6901" t="str">
            <v>SINAPI 103889</v>
          </cell>
          <cell r="D6901" t="str">
            <v>LUVA PASSANTE EM COBRE, DN 22 MM, SEM ANEL DE SOLDA, INSTALADO EM RAMAL E SUB-RAMAL DE AQUECIMENTO SOLAR - FORNECIMENTO E INSTALAÇÃO. AF_04/2022</v>
          </cell>
          <cell r="E6901" t="str">
            <v>UN</v>
          </cell>
          <cell r="F6901">
            <v>19.34</v>
          </cell>
        </row>
        <row r="6902">
          <cell r="A6902" t="str">
            <v>SINAPI 103820</v>
          </cell>
          <cell r="D6902" t="str">
            <v>LUVA PASSANTE EM COBRE, DN 22 MM, SEM ANEL DE SOLDA, INSTALADO EM RAMAL E SUB-RAMAL DE GÁS COMBUSTÍVEL - FORNECIMENTO E INSTALAÇÃO. AF_04/2022</v>
          </cell>
          <cell r="E6902" t="str">
            <v>UN</v>
          </cell>
          <cell r="F6902">
            <v>24.08</v>
          </cell>
        </row>
        <row r="6903">
          <cell r="A6903" t="str">
            <v>SINAPI 103853</v>
          </cell>
          <cell r="D6903" t="str">
            <v>LUVA PASSANTE EM COBRE, DN 22 MM, SEM ANEL DE SOLDA, INSTALADO EM RAMAL E SUB-RAMAL DE GÁS MEDICINAL - FORNECIMENTO E INSTALAÇÃO. AF_04/2022</v>
          </cell>
          <cell r="E6903" t="str">
            <v>UN</v>
          </cell>
          <cell r="F6903">
            <v>19.98</v>
          </cell>
        </row>
        <row r="6904">
          <cell r="A6904" t="str">
            <v>SINAPI 93107</v>
          </cell>
          <cell r="D6904" t="str">
            <v>LUVA PASSANTE EM COBRE, DN 22 MM, SEM ANEL DE SOLDA, INSTALADO EM RAMAL E SUB-RAMAL DE HIDRÁULICA PREDIAL - FORNECIMENTO E INSTALAÇÃO. AF_04/2022</v>
          </cell>
          <cell r="E6904" t="str">
            <v>UN</v>
          </cell>
          <cell r="F6904">
            <v>17.38</v>
          </cell>
        </row>
        <row r="6905">
          <cell r="A6905" t="str">
            <v>SINAPI 93056</v>
          </cell>
          <cell r="D6905" t="str">
            <v>LUVA PASSANTE EM COBRE, DN 28 MM, SEM ANEL DE SOLDA, INSTALADO EM PRUMADA DE HIDRÁULICA PREDIAL - FORNECIMENTO E INSTALAÇÃO. AF_04/2022</v>
          </cell>
          <cell r="E6905" t="str">
            <v>UN</v>
          </cell>
          <cell r="F6905">
            <v>18.05</v>
          </cell>
        </row>
        <row r="6906">
          <cell r="A6906" t="str">
            <v>SINAPI 93090</v>
          </cell>
          <cell r="D6906" t="str">
            <v>LUVA PASSANTE EM COBRE, DN 28 MM, SEM ANEL DE SOLDA, INSTALADO EM RAMAL DE DISTRIBUIÇÃO DE HIDRÁULICA PREDIAL - FORNECIMENTO E INSTALAÇÃO. AF_04/2022</v>
          </cell>
          <cell r="E6906" t="str">
            <v>UN</v>
          </cell>
          <cell r="F6906">
            <v>20.87</v>
          </cell>
        </row>
        <row r="6907">
          <cell r="A6907" t="str">
            <v>SINAPI 103896</v>
          </cell>
          <cell r="D6907" t="str">
            <v>LUVA PASSANTE EM COBRE, DN 28 MM, SEM ANEL DE SOLDA, INSTALADO EM RAMAL E SUB-RAMAL DE AQUECIMENTO SOLAR - FORNECIMENTO E INSTALAÇÃO. AF_04/2022</v>
          </cell>
          <cell r="E6907" t="str">
            <v>UN</v>
          </cell>
          <cell r="F6907">
            <v>25.73</v>
          </cell>
        </row>
        <row r="6908">
          <cell r="A6908" t="str">
            <v>SINAPI 103827</v>
          </cell>
          <cell r="D6908" t="str">
            <v>LUVA PASSANTE EM COBRE, DN 28 MM, SEM ANEL DE SOLDA, INSTALADO EM RAMAL E SUB-RAMAL DE GÁS COMBUSTÍVEL - FORNECIMENTO E INSTALAÇÃO. AF_04/2022</v>
          </cell>
          <cell r="E6908" t="str">
            <v>UN</v>
          </cell>
          <cell r="F6908">
            <v>34.04</v>
          </cell>
        </row>
        <row r="6909">
          <cell r="A6909" t="str">
            <v>SINAPI 103860</v>
          </cell>
          <cell r="D6909" t="str">
            <v>LUVA PASSANTE EM COBRE, DN 28 MM, SEM ANEL DE SOLDA, INSTALADO EM RAMAL E SUB-RAMAL DE GÁS MEDICINAL - FORNECIMENTO E INSTALAÇÃO. AF_04/2022</v>
          </cell>
          <cell r="E6909" t="str">
            <v>UN</v>
          </cell>
          <cell r="F6909">
            <v>27.39</v>
          </cell>
        </row>
        <row r="6910">
          <cell r="A6910" t="str">
            <v>SINAPI 93113</v>
          </cell>
          <cell r="D6910" t="str">
            <v>LUVA PASSANTE EM COBRE, DN 28 MM, SEM ANEL DE SOLDA, INSTALADO EM RAMAL E SUB-RAMAL DE HIDRÁULICA PREDIAL - FORNECIMENTO E INSTALAÇÃO. AF_04/2022</v>
          </cell>
          <cell r="E6910" t="str">
            <v>UN</v>
          </cell>
          <cell r="F6910">
            <v>24.89</v>
          </cell>
        </row>
        <row r="6911">
          <cell r="A6911" t="str">
            <v>SINAPI 93061</v>
          </cell>
          <cell r="D6911" t="str">
            <v>LUVA PASSANTE EM COBRE, DN 35 MM, SEM ANEL DE SOLDA, INSTALADO EM PRUMADA DE HIDRÁULICA PREDIAL - FORNECIMENTO E INSTALAÇÃO. AF_04/2022</v>
          </cell>
          <cell r="E6911" t="str">
            <v>UN</v>
          </cell>
          <cell r="F6911">
            <v>34.15</v>
          </cell>
        </row>
        <row r="6912">
          <cell r="A6912" t="str">
            <v>SINAPI 93064</v>
          </cell>
          <cell r="D6912" t="str">
            <v>LUVA PASSANTE EM COBRE, DN 42 MM, SEM ANEL DE SOLDA, INSTALADO EM PRUMADA DE HIDRÁULICA PREDIAL - FORNECIMENTO E INSTALAÇÃO. AF_04/2022</v>
          </cell>
          <cell r="E6912" t="str">
            <v>UN</v>
          </cell>
          <cell r="F6912">
            <v>52.36</v>
          </cell>
        </row>
        <row r="6913">
          <cell r="A6913" t="str">
            <v>SINAPI 93067</v>
          </cell>
          <cell r="D6913" t="str">
            <v>LUVA PASSANTE EM COBRE, DN 54 MM, SEM ANEL DE SOLDA, INSTALADO EM PRUMADA DE HIDRÁULICA PREDIAL - FORNECIMENTO E INSTALAÇÃO. AF_04/2022</v>
          </cell>
          <cell r="E6913" t="str">
            <v>UN</v>
          </cell>
          <cell r="F6913">
            <v>77.819999999999993</v>
          </cell>
        </row>
        <row r="6914">
          <cell r="A6914" t="str">
            <v>SINAPI 93070</v>
          </cell>
          <cell r="D6914" t="str">
            <v>LUVA PASSANTE EM COBRE, DN 66 MM, SEM ANEL DE SOLDA, INSTALADO EM PRUMADA DE HIDRÁULICA PREDIAL - FORNECIMENTO E INSTALAÇÃO. AF_04/2022</v>
          </cell>
          <cell r="E6914" t="str">
            <v>UN</v>
          </cell>
          <cell r="F6914">
            <v>196.14</v>
          </cell>
        </row>
        <row r="6915">
          <cell r="A6915" t="str">
            <v>SINAPI 93117</v>
          </cell>
          <cell r="D6915" t="str">
            <v>TE DUPLA CURVA EM BRONZE/LATÃO, DN 1/2" X 15 MM X 1/2", SEM ANEL DE SOLDA, ROSCA F X BOLSA X ROSCA F, INSTALADO EM RAMAL E SUB-RAMAL DE HIDRÁULICA PREDIAL - FORNECIMENTO E INSTALAÇÃO. AF_04/2022</v>
          </cell>
          <cell r="E6915" t="str">
            <v>UN</v>
          </cell>
          <cell r="F6915">
            <v>62.01</v>
          </cell>
        </row>
        <row r="6916">
          <cell r="A6916" t="str">
            <v>SINAPI 93118</v>
          </cell>
          <cell r="D6916" t="str">
            <v>TE DUPLA CURVA EM BRONZE/LATÃO, DN 3/4" X 22 MM X 3/4", SEM ANEL DE SOLDA, ROSCA F X BOLSA X ROSCA F, INSTALADO EM RAMAL E SUB-RAMAL DE HIDRÁULICA PREDIAL - FORNECIMENTO E INSTALAÇÃO. AF_04/2022</v>
          </cell>
          <cell r="E6916" t="str">
            <v>UN</v>
          </cell>
          <cell r="F6916">
            <v>91.42</v>
          </cell>
        </row>
        <row r="6917">
          <cell r="A6917" t="str">
            <v>SINAPI 92317</v>
          </cell>
          <cell r="D6917" t="str">
            <v>TE EM COBRE, DN 15 MM, SEM ANEL DE SOLDA, INSTALADO EM RAMAL DE DISTRIBUIÇÃO DE HIDRÁULICA PREDIAL - FORNECIMENTO E INSTALAÇÃO. AF_04/2022</v>
          </cell>
          <cell r="E6917" t="str">
            <v>UN</v>
          </cell>
          <cell r="F6917">
            <v>19.7</v>
          </cell>
        </row>
        <row r="6918">
          <cell r="A6918" t="str">
            <v>SINAPI 92332</v>
          </cell>
          <cell r="D6918" t="str">
            <v>TE EM COBRE, DN 15 MM, SEM ANEL DE SOLDA, INSTALADO EM RAMAL E SUB-RAMAL DE HIDRÁULICA PREDIAL - FORNECIMENTO E INSTALAÇÃO. AF_04/2022</v>
          </cell>
          <cell r="E6918" t="str">
            <v>UN</v>
          </cell>
          <cell r="F6918">
            <v>20.079999999999998</v>
          </cell>
        </row>
        <row r="6919">
          <cell r="A6919" t="str">
            <v>SINAPI 92299</v>
          </cell>
          <cell r="D6919" t="str">
            <v>TE EM COBRE, DN 22 MM, SEM ANEL DE SOLDA, INSTALADO EM PRUMADA DE HIDRÁULICA PREDIAL - FORNECIMENTO E INSTALAÇÃO. AF_04/2022</v>
          </cell>
          <cell r="E6919" t="str">
            <v>UN</v>
          </cell>
          <cell r="F6919">
            <v>24.73</v>
          </cell>
        </row>
        <row r="6920">
          <cell r="A6920" t="str">
            <v>SINAPI 92318</v>
          </cell>
          <cell r="D6920" t="str">
            <v>TE EM COBRE, DN 22 MM, SEM ANEL DE SOLDA, INSTALADO EM RAMAL DE DISTRIBUIÇÃO DE HIDRÁULICA PREDIAL - FORNECIMENTO E INSTALAÇÃO. AF_04/2022</v>
          </cell>
          <cell r="E6920" t="str">
            <v>UN</v>
          </cell>
          <cell r="F6920">
            <v>30.78</v>
          </cell>
        </row>
        <row r="6921">
          <cell r="A6921" t="str">
            <v>SINAPI 103833</v>
          </cell>
          <cell r="D6921" t="str">
            <v>TE EM COBRE, DN 22 MM, SEM ANEL DE SOLDA, INSTALADO EM RAMAL E SUB-RAMAL DE GÁS COMBUSTÍVEL - FORNECIMENTO E INSTALAÇÃO. AF_04/2022</v>
          </cell>
          <cell r="E6921" t="str">
            <v>UN</v>
          </cell>
          <cell r="F6921">
            <v>48.59</v>
          </cell>
        </row>
        <row r="6922">
          <cell r="A6922" t="str">
            <v>SINAPI 92333</v>
          </cell>
          <cell r="D6922" t="str">
            <v>TE EM COBRE, DN 22 MM, SEM ANEL DE SOLDA, INSTALADO EM RAMAL E SUB-RAMAL DE HIDRÁULICA PREDIAL - FORNECIMENTO E INSTALAÇÃO. AF_04/2022</v>
          </cell>
          <cell r="E6922" t="str">
            <v>UN</v>
          </cell>
          <cell r="F6922">
            <v>35.270000000000003</v>
          </cell>
        </row>
        <row r="6923">
          <cell r="A6923" t="str">
            <v>SINAPI 92300</v>
          </cell>
          <cell r="D6923" t="str">
            <v>TE EM COBRE, DN 28 MM, SEM ANEL DE SOLDA, INSTALADO EM PRUMADA DE HIDRÁULICA PREDIAL - FORNECIMENTO E INSTALAÇÃO. AF_04/2022</v>
          </cell>
          <cell r="E6923" t="str">
            <v>UN</v>
          </cell>
          <cell r="F6923">
            <v>37.64</v>
          </cell>
        </row>
        <row r="6924">
          <cell r="A6924" t="str">
            <v>SINAPI 92319</v>
          </cell>
          <cell r="D6924" t="str">
            <v>TE EM COBRE, DN 28 MM, SEM ANEL DE SOLDA, INSTALADO EM RAMAL DE DISTRIBUIÇÃO DE HIDRÁULICA PREDIAL - FORNECIMENTO E INSTALAÇÃO. AF_04/2022</v>
          </cell>
          <cell r="E6924" t="str">
            <v>UN</v>
          </cell>
          <cell r="F6924">
            <v>43.24</v>
          </cell>
        </row>
        <row r="6925">
          <cell r="A6925" t="str">
            <v>SINAPI 92334</v>
          </cell>
          <cell r="D6925" t="str">
            <v>TE EM COBRE, DN 28 MM, SEM ANEL DE SOLDA, INSTALADO EM RAMAL E SUB-RAMAL DE HIDRÁULICA PREDIAL - FORNECIMENTO E INSTALAÇÃO. AF_04/2022</v>
          </cell>
          <cell r="E6925" t="str">
            <v>UN</v>
          </cell>
          <cell r="F6925">
            <v>51.25</v>
          </cell>
        </row>
        <row r="6926">
          <cell r="A6926" t="str">
            <v>SINAPI 92301</v>
          </cell>
          <cell r="D6926" t="str">
            <v>TE EM COBRE, DN 35 MM, SEM ANEL DE SOLDA, INSTALADO EM PRUMADA DE HIDRÁULICA PREDIAL - FORNECIMENTO E INSTALAÇÃO. AF_04/2022</v>
          </cell>
          <cell r="E6926" t="str">
            <v>UN</v>
          </cell>
          <cell r="F6926">
            <v>74.44</v>
          </cell>
        </row>
        <row r="6927">
          <cell r="A6927" t="str">
            <v>SINAPI 92302</v>
          </cell>
          <cell r="D6927" t="str">
            <v>TE EM COBRE, DN 42 MM, SEM ANEL DE SOLDA, INSTALADO EM PRUMADA DE HIDRÁULICA PREDIAL - FORNECIMENTO E INSTALAÇÃO. AF_04/2022</v>
          </cell>
          <cell r="E6927" t="str">
            <v>UN</v>
          </cell>
          <cell r="F6927">
            <v>98.34</v>
          </cell>
        </row>
        <row r="6928">
          <cell r="A6928" t="str">
            <v>SINAPI 92303</v>
          </cell>
          <cell r="D6928" t="str">
            <v>TE EM COBRE, DN 54 MM, SEM ANEL DE SOLDA, INSTALADO EM PRUMADA DE HIDRÁULICA PREDIAL - FORNECIMENTO E INSTALAÇÃO. AF_04/2022</v>
          </cell>
          <cell r="E6928" t="str">
            <v>UN</v>
          </cell>
          <cell r="F6928">
            <v>180.4</v>
          </cell>
        </row>
        <row r="6929">
          <cell r="A6929" t="str">
            <v>SINAPI 92304</v>
          </cell>
          <cell r="D6929" t="str">
            <v>TE EM COBRE, DN 66 MM, SEM ANEL DE SOLDA, INSTALADO EM PRUMADA DE HIDRÁULICA PREDIAL - FORNECIMENTO E INSTALAÇÃO. AF_04/2022</v>
          </cell>
          <cell r="E6929" t="str">
            <v>UN</v>
          </cell>
          <cell r="F6929">
            <v>468.05</v>
          </cell>
        </row>
        <row r="6930">
          <cell r="A6930" t="str">
            <v>SINAPI 103835</v>
          </cell>
          <cell r="D6930" t="str">
            <v>TUBO EM COBRE RÍGIDO, DN 15 MM, CLASSE A, SEM ISOLAMENTO, INSTALADO EM RAMAL E SUB-RAMAL DE GÁS MEDICINAL - FORNECIMENTO E INSTALAÇÃO. AF_04/2022</v>
          </cell>
          <cell r="E6930" t="str">
            <v>M</v>
          </cell>
          <cell r="F6930">
            <v>67.27</v>
          </cell>
        </row>
        <row r="6931">
          <cell r="A6931" t="str">
            <v>SINAPI 92308</v>
          </cell>
          <cell r="D6931" t="str">
            <v>TUBO EM COBRE RÍGIDO, DN 15 MM, CLASSE E, COM ISOLAMENTO, INSTALADO EM RAMAL DE DISTRIBUIÇÃO DE HIDRÁULICA PREDIAL - FORNECIMENTO E INSTALAÇÃO. AF_04/2022</v>
          </cell>
          <cell r="E6931" t="str">
            <v>M</v>
          </cell>
          <cell r="F6931">
            <v>58.43</v>
          </cell>
        </row>
        <row r="6932">
          <cell r="A6932" t="str">
            <v>SINAPI 103871</v>
          </cell>
          <cell r="D6932" t="str">
            <v>TUBO EM COBRE RÍGIDO, DN 15 MM, CLASSE E, COM ISOLAMENTO, INSTALADO EM RAMAL E SUB-RAMAL DE AQUECIMENTO SOLAR - FORNECIMENTO E INSTALAÇÃO. AF_04/2022</v>
          </cell>
          <cell r="E6932" t="str">
            <v>M</v>
          </cell>
          <cell r="F6932">
            <v>68.430000000000007</v>
          </cell>
        </row>
        <row r="6933">
          <cell r="A6933" t="str">
            <v>SINAPI 92323</v>
          </cell>
          <cell r="D6933" t="str">
            <v>TUBO EM COBRE RÍGIDO, DN 15 MM, CLASSE E, COM ISOLAMENTO, INSTALADO EM RAMAL E SUB-RAMAL DE HIDRÁULICA PREDIAL - FORNECIMENTO E INSTALAÇÃO. AF_04/2022</v>
          </cell>
          <cell r="E6933" t="str">
            <v>M</v>
          </cell>
          <cell r="F6933">
            <v>67.88</v>
          </cell>
        </row>
        <row r="6934">
          <cell r="A6934" t="str">
            <v>SINAPI 92305</v>
          </cell>
          <cell r="D6934" t="str">
            <v>TUBO EM COBRE RÍGIDO, DN 15 MM, CLASSE E, SEM ISOLAMENTO, INSTALADO EM RAMAL DE DISTRIBUIÇÃO DE HIDRÁULICA PREDIAL - FORNECIMENTO E INSTALAÇÃO. AF_04/2022</v>
          </cell>
          <cell r="E6934" t="str">
            <v>M</v>
          </cell>
          <cell r="F6934">
            <v>40.659999999999997</v>
          </cell>
        </row>
        <row r="6935">
          <cell r="A6935" t="str">
            <v>SINAPI 103868</v>
          </cell>
          <cell r="D6935" t="str">
            <v>TUBO EM COBRE RÍGIDO, DN 15 MM, CLASSE E, SEM ISOLAMENTO, INSTALADO EM RAMAL E SUB-RAMAL DE AQUECIMENTO SOLAR - FORNECIMENTO E INSTALAÇÃO. AF_04/2022</v>
          </cell>
          <cell r="E6935" t="str">
            <v>M</v>
          </cell>
          <cell r="F6935">
            <v>53.77</v>
          </cell>
        </row>
        <row r="6936">
          <cell r="A6936" t="str">
            <v>SINAPI 103802</v>
          </cell>
          <cell r="D6936" t="str">
            <v>TUBO EM COBRE RÍGIDO, DN 15 MM, CLASSE E, SEM ISOLAMENTO, INSTALADO EM RAMAL E SUB-RAMAL DE GÁS COMBUSTÍVEL - FORNECIMENTO E INSTALAÇÃO. AF_04/2022</v>
          </cell>
          <cell r="E6936" t="str">
            <v>M</v>
          </cell>
          <cell r="F6936">
            <v>43.04</v>
          </cell>
        </row>
        <row r="6937">
          <cell r="A6937" t="str">
            <v>SINAPI 92320</v>
          </cell>
          <cell r="D6937" t="str">
            <v>TUBO EM COBRE RÍGIDO, DN 15 MM, CLASSE E, SEM ISOLAMENTO, INSTALADO EM RAMAL E SUB-RAMAL DE HIDRÁULICA PREDIAL - FORNECIMENTO E INSTALAÇÃO. AF_04/2022</v>
          </cell>
          <cell r="E6937" t="str">
            <v>M</v>
          </cell>
          <cell r="F6937">
            <v>53.1</v>
          </cell>
        </row>
        <row r="6938">
          <cell r="A6938" t="str">
            <v>SINAPI 97335</v>
          </cell>
          <cell r="D6938" t="str">
            <v>TUBO EM COBRE RÍGIDO, DN 22 MM, CLASSE A, SEM ISOLAMENTO, INSTALADO EM PRUMADA DE GÁS COMBUSTÍVEL - FORNECIMENTO E INSTALAÇÃO. AF_04/2022</v>
          </cell>
          <cell r="E6938" t="str">
            <v>M</v>
          </cell>
          <cell r="F6938">
            <v>85.95</v>
          </cell>
        </row>
        <row r="6939">
          <cell r="A6939" t="str">
            <v>SINAPI 103836</v>
          </cell>
          <cell r="D6939" t="str">
            <v>TUBO EM COBRE RÍGIDO, DN 22 MM, CLASSE A, SEM ISOLAMENTO, INSTALADO EM RAMAL E SUB-RAMAL DE GÁS MEDICINAL - FORNECIMENTO E INSTALAÇÃO. AF_04/2022</v>
          </cell>
          <cell r="E6939" t="str">
            <v>M</v>
          </cell>
          <cell r="F6939">
            <v>104.4</v>
          </cell>
        </row>
        <row r="6940">
          <cell r="A6940" t="str">
            <v>SINAPI 92281</v>
          </cell>
          <cell r="D6940" t="str">
            <v>TUBO EM COBRE RÍGIDO, DN 22 MM, CLASSE E, COM ISOLAMENTO, INSTALADO EM PRUMADA DE HIDRÁULICA PREDIAL - FORNECIMENTO E INSTALAÇÃO. AF_04/2022</v>
          </cell>
          <cell r="E6940" t="str">
            <v>M</v>
          </cell>
          <cell r="F6940">
            <v>128.19999999999999</v>
          </cell>
        </row>
        <row r="6941">
          <cell r="A6941" t="str">
            <v>SINAPI 92309</v>
          </cell>
          <cell r="D6941" t="str">
            <v>TUBO EM COBRE RÍGIDO, DN 22 MM, CLASSE E, COM ISOLAMENTO, INSTALADO EM RAMAL DE DISTRIBUIÇÃO DE HIDRÁULICA PREDIAL - FORNECIMENTO E INSTALAÇÃO. AF_04/2022</v>
          </cell>
          <cell r="E6941" t="str">
            <v>M</v>
          </cell>
          <cell r="F6941">
            <v>137.27000000000001</v>
          </cell>
        </row>
        <row r="6942">
          <cell r="A6942" t="str">
            <v>SINAPI 103872</v>
          </cell>
          <cell r="D6942" t="str">
            <v>TUBO EM COBRE RÍGIDO, DN 22 MM, CLASSE E, COM ISOLAMENTO, INSTALADO EM RAMAL E SUB-RAMAL DE AQUECIMENTO SOLAR - FORNECIMENTO E INSTALAÇÃO. AF_04/2022</v>
          </cell>
          <cell r="E6942" t="str">
            <v>M</v>
          </cell>
          <cell r="F6942">
            <v>149.86000000000001</v>
          </cell>
        </row>
        <row r="6943">
          <cell r="A6943" t="str">
            <v>SINAPI 92324</v>
          </cell>
          <cell r="D6943" t="str">
            <v>TUBO EM COBRE RÍGIDO, DN 22 MM, CLASSE E, COM ISOLAMENTO, INSTALADO EM RAMAL E SUB-RAMAL DE HIDRÁULICA PREDIAL - FORNECIMENTO E INSTALAÇÃO. AF_04/2022</v>
          </cell>
          <cell r="E6943" t="str">
            <v>M</v>
          </cell>
          <cell r="F6943">
            <v>155.72</v>
          </cell>
        </row>
        <row r="6944">
          <cell r="A6944" t="str">
            <v>SINAPI 92275</v>
          </cell>
          <cell r="D6944" t="str">
            <v>TUBO EM COBRE RÍGIDO, DN 22 MM, CLASSE E, SEM ISOLAMENTO, INSTALADO EM PRUMADA DE HIDRÁULICA PREDIAL - FORNECIMENTO E INSTALAÇÃO. AF_04/2022</v>
          </cell>
          <cell r="E6944" t="str">
            <v>M</v>
          </cell>
          <cell r="F6944">
            <v>59.76</v>
          </cell>
        </row>
        <row r="6945">
          <cell r="A6945" t="str">
            <v>SINAPI 92306</v>
          </cell>
          <cell r="D6945" t="str">
            <v>TUBO EM COBRE RÍGIDO, DN 22 MM, CLASSE E, SEM ISOLAMENTO, INSTALADO EM RAMAL DE DISTRIBUIÇÃO DE HIDRÁULICA PREDIAL - FORNECIMENTO E INSTALAÇÃO. AF_04/2022</v>
          </cell>
          <cell r="E6945" t="str">
            <v>M</v>
          </cell>
          <cell r="F6945">
            <v>65.81</v>
          </cell>
        </row>
        <row r="6946">
          <cell r="A6946" t="str">
            <v>SINAPI 103869</v>
          </cell>
          <cell r="D6946" t="str">
            <v>TUBO EM COBRE RÍGIDO, DN 22 MM, CLASSE E, SEM ISOLAMENTO, INSTALADO EM RAMAL E SUB-RAMAL DE AQUECIMENTO SOLAR - FORNECIMENTO E INSTALAÇÃO. AF_04/2022</v>
          </cell>
          <cell r="E6946" t="str">
            <v>M</v>
          </cell>
          <cell r="F6946">
            <v>81.510000000000005</v>
          </cell>
        </row>
        <row r="6947">
          <cell r="A6947" t="str">
            <v>SINAPI 103803</v>
          </cell>
          <cell r="D6947" t="str">
            <v>TUBO EM COBRE RÍGIDO, DN 22 MM, CLASSE E, SEM ISOLAMENTO, INSTALADO EM RAMAL E SUB-RAMAL DE GÁS COMBUSTÍVEL - FORNECIMENTO E INSTALAÇÃO. AF_04/2022</v>
          </cell>
          <cell r="E6947" t="str">
            <v>M</v>
          </cell>
          <cell r="F6947">
            <v>73.989999999999995</v>
          </cell>
        </row>
        <row r="6948">
          <cell r="A6948" t="str">
            <v>SINAPI 92321</v>
          </cell>
          <cell r="D6948" t="str">
            <v>TUBO EM COBRE RÍGIDO, DN 22 MM, CLASSE E, SEM ISOLAMENTO, INSTALADO EM RAMAL E SUB-RAMAL DE HIDRÁULICA PREDIAL - FORNECIMENTO E INSTALAÇÃO. AF_04/2022</v>
          </cell>
          <cell r="E6948" t="str">
            <v>M</v>
          </cell>
          <cell r="F6948">
            <v>87.25</v>
          </cell>
        </row>
        <row r="6949">
          <cell r="A6949" t="str">
            <v>SINAPI 97336</v>
          </cell>
          <cell r="D6949" t="str">
            <v>TUBO EM COBRE RÍGIDO, DN 28 MM, CLASSE A, SEM ISOLAMENTO, INSTALADO EM PRUMADA DE GÁS COMBUSTÍVEL - FORNECIMENTO E INSTALAÇÃO. AF_04/2022</v>
          </cell>
          <cell r="E6949" t="str">
            <v>M</v>
          </cell>
          <cell r="F6949">
            <v>109.4</v>
          </cell>
        </row>
        <row r="6950">
          <cell r="A6950" t="str">
            <v>SINAPI 103837</v>
          </cell>
          <cell r="D6950" t="str">
            <v>TUBO EM COBRE RÍGIDO, DN 28 MM, CLASSE A, SEM ISOLAMENTO, INSTALADO EM RAMAL E SUB-RAMAL DE GÁS MEDICINAL - FORNECIMENTO E INSTALAÇÃO. AF_04/2022</v>
          </cell>
          <cell r="E6950" t="str">
            <v>M</v>
          </cell>
          <cell r="F6950">
            <v>131.62</v>
          </cell>
        </row>
        <row r="6951">
          <cell r="A6951" t="str">
            <v>SINAPI 92282</v>
          </cell>
          <cell r="D6951" t="str">
            <v>TUBO EM COBRE RÍGIDO, DN 28 MM, CLASSE E, COM ISOLAMENTO, INSTALADO EM PRUMADA DE HIDRÁULICA PREDIAL - FORNECIMENTO E INSTALAÇÃO. AF_04/2022</v>
          </cell>
          <cell r="E6951" t="str">
            <v>M</v>
          </cell>
          <cell r="F6951">
            <v>147.12</v>
          </cell>
        </row>
        <row r="6952">
          <cell r="A6952" t="str">
            <v>SINAPI 92310</v>
          </cell>
          <cell r="D6952" t="str">
            <v>TUBO EM COBRE RÍGIDO, DN 28 MM, CLASSE E, COM ISOLAMENTO, INSTALADO EM RAMAL DE DISTRIBUIÇÃO DE HIDRÁULICA PREDIAL - FORNECIMENTO E INSTALAÇÃO. AF_04/2022</v>
          </cell>
          <cell r="E6952" t="str">
            <v>M</v>
          </cell>
          <cell r="F6952">
            <v>156.47</v>
          </cell>
        </row>
        <row r="6953">
          <cell r="A6953" t="str">
            <v>SINAPI 103873</v>
          </cell>
          <cell r="D6953" t="str">
            <v>TUBO EM COBRE RÍGIDO, DN 28 MM, CLASSE E, COM ISOLAMENTO, INSTALADO EM RAMAL E SUB-RAMAL DE AQUECIMENTO SOLAR - FORNECIMENTO E INSTALAÇÃO. AF_04/2022</v>
          </cell>
          <cell r="E6953" t="str">
            <v>M</v>
          </cell>
          <cell r="F6953">
            <v>171.25</v>
          </cell>
        </row>
        <row r="6954">
          <cell r="A6954" t="str">
            <v>SINAPI 92325</v>
          </cell>
          <cell r="D6954" t="str">
            <v>TUBO EM COBRE RÍGIDO, DN 28 MM, CLASSE E, COM ISOLAMENTO, INSTALADO EM RAMAL E SUB-RAMAL DE HIDRÁULICA PREDIAL - FORNECIMENTO E INSTALAÇÃO. AF_04/2022</v>
          </cell>
          <cell r="E6954" t="str">
            <v>M</v>
          </cell>
          <cell r="F6954">
            <v>182.62</v>
          </cell>
        </row>
        <row r="6955">
          <cell r="A6955" t="str">
            <v>SINAPI 92276</v>
          </cell>
          <cell r="D6955" t="str">
            <v>TUBO EM COBRE RÍGIDO, DN 28 MM, CLASSE E, SEM ISOLAMENTO, INSTALADO EM PRUMADA DE HIDRÁULICA PREDIAL - FORNECIMENTO E INSTALAÇÃO. AF_04/2022</v>
          </cell>
          <cell r="E6955" t="str">
            <v>M</v>
          </cell>
          <cell r="F6955">
            <v>75.900000000000006</v>
          </cell>
        </row>
        <row r="6956">
          <cell r="A6956" t="str">
            <v>SINAPI 92307</v>
          </cell>
          <cell r="D6956" t="str">
            <v>TUBO EM COBRE RÍGIDO, DN 28 MM, CLASSE E, SEM ISOLAMENTO, INSTALADO EM RAMAL DE DISTRIBUIÇÃO DE HIDRÁULICA PREDIAL - FORNECIMENTO E INSTALAÇÃO. AF_04/2022</v>
          </cell>
          <cell r="E6956" t="str">
            <v>M</v>
          </cell>
          <cell r="F6956">
            <v>82.23</v>
          </cell>
        </row>
        <row r="6957">
          <cell r="A6957" t="str">
            <v>SINAPI 103870</v>
          </cell>
          <cell r="D6957" t="str">
            <v>TUBO EM COBRE RÍGIDO, DN 28 MM, CLASSE E, SEM ISOLAMENTO, INSTALADO EM RAMAL E SUB-RAMAL DE AQUECIMENTO SOLAR - FORNECIMENTO E INSTALAÇÃO. AF_04/2022</v>
          </cell>
          <cell r="E6957" t="str">
            <v>M</v>
          </cell>
          <cell r="F6957">
            <v>100.12</v>
          </cell>
        </row>
        <row r="6958">
          <cell r="A6958" t="str">
            <v>SINAPI 103804</v>
          </cell>
          <cell r="D6958" t="str">
            <v>TUBO EM COBRE RÍGIDO, DN 28 MM, CLASSE E, SEM ISOLAMENTO, INSTALADO EM RAMAL E SUB-RAMAL DE GÁS COMBUSTÍVEL - FORNECIMENTO E INSTALAÇÃO. AF_04/2022</v>
          </cell>
          <cell r="E6958" t="str">
            <v>M</v>
          </cell>
          <cell r="F6958">
            <v>89.44</v>
          </cell>
        </row>
        <row r="6959">
          <cell r="A6959" t="str">
            <v>SINAPI 92322</v>
          </cell>
          <cell r="D6959" t="str">
            <v>TUBO EM COBRE RÍGIDO, DN 28 MM, CLASSE E, SEM ISOLAMENTO, INSTALADO EM RAMAL E SUB-RAMAL DE HIDRÁULICA PREDIAL - FORNECIMENTO E INSTALAÇÃO. AF_04/2022</v>
          </cell>
          <cell r="E6959" t="str">
            <v>M</v>
          </cell>
          <cell r="F6959">
            <v>111.36</v>
          </cell>
        </row>
        <row r="6960">
          <cell r="A6960" t="str">
            <v>SINAPI 97337</v>
          </cell>
          <cell r="D6960" t="str">
            <v>TUBO EM COBRE RÍGIDO, DN 35 MM, CLASSE A, SEM ISOLAMENTO, INSTALADO EM PRUMADA DE GÁS COMBUSTÍVEL - FORNECIMENTO E INSTALAÇÃO. AF_04/2022</v>
          </cell>
          <cell r="E6960" t="str">
            <v>M</v>
          </cell>
          <cell r="F6960">
            <v>164.47</v>
          </cell>
        </row>
        <row r="6961">
          <cell r="A6961" t="str">
            <v>SINAPI 92283</v>
          </cell>
          <cell r="D6961" t="str">
            <v>TUBO EM COBRE RÍGIDO, DN 35 MM, CLASSE E, COM ISOLAMENTO, INSTALADO EM PRUMADA DE HIDRÁULICA PREDIAL - FORNECIMENTO E INSTALAÇÃO. AF_04/2022</v>
          </cell>
          <cell r="E6961" t="str">
            <v>M</v>
          </cell>
          <cell r="F6961">
            <v>199.58</v>
          </cell>
        </row>
        <row r="6962">
          <cell r="A6962" t="str">
            <v>SINAPI 92277</v>
          </cell>
          <cell r="D6962" t="str">
            <v>TUBO EM COBRE RÍGIDO, DN 35 MM, CLASSE E, SEM ISOLAMENTO, INSTALADO EM PRUMADA DE HIDRÁULICA PREDIAL - FORNECIMENTO E INSTALAÇÃO. AF_04/2022</v>
          </cell>
          <cell r="E6962" t="str">
            <v>M</v>
          </cell>
          <cell r="F6962">
            <v>109.63</v>
          </cell>
        </row>
        <row r="6963">
          <cell r="A6963" t="str">
            <v>SINAPI 97338</v>
          </cell>
          <cell r="D6963" t="str">
            <v>TUBO EM COBRE RÍGIDO, DN 42 MM, CLASSE A, SEM ISOLAMENTO, INSTALADO EM PRUMADA DE GÁS COMBUSTÍVEL - FORNECIMENTO E INSTALAÇÃO. AF_04/2022</v>
          </cell>
          <cell r="E6963" t="str">
            <v>M</v>
          </cell>
          <cell r="F6963">
            <v>197.9</v>
          </cell>
        </row>
        <row r="6964">
          <cell r="A6964" t="str">
            <v>SINAPI 92284</v>
          </cell>
          <cell r="D6964" t="str">
            <v>TUBO EM COBRE RÍGIDO, DN 42 MM, CLASSE E, COM ISOLAMENTO, INSTALADO EM PRUMADA DE HIDRÁULICA PREDIAL - FORNECIMENTO E INSTALAÇÃO. AF_04/2022</v>
          </cell>
          <cell r="E6964" t="str">
            <v>M</v>
          </cell>
          <cell r="F6964">
            <v>250.01</v>
          </cell>
        </row>
        <row r="6965">
          <cell r="A6965" t="str">
            <v>SINAPI 92278</v>
          </cell>
          <cell r="D6965" t="str">
            <v>TUBO EM COBRE RÍGIDO, DN 42 MM, CLASSE E, SEM ISOLAMENTO, INSTALADO EM PRUMADA DE HIDRÁULICA PREDIAL - FORNECIMENTO E INSTALAÇÃO. AF_04/2022</v>
          </cell>
          <cell r="E6965" t="str">
            <v>M</v>
          </cell>
          <cell r="F6965">
            <v>147.51</v>
          </cell>
        </row>
        <row r="6966">
          <cell r="A6966" t="str">
            <v>SINAPI 97339</v>
          </cell>
          <cell r="D6966" t="str">
            <v>TUBO EM COBRE RÍGIDO, DN 54 MM, CLASSE A, SEM ISOLAMENTO, INSTALADO EM PRUMADA DE GÁS COMBUSTÍVEL - FORNECIMENTO E INSTALAÇÃO. AF_04/2022</v>
          </cell>
          <cell r="E6966" t="str">
            <v>M</v>
          </cell>
          <cell r="F6966">
            <v>213.21</v>
          </cell>
        </row>
        <row r="6967">
          <cell r="A6967" t="str">
            <v>SINAPI 92285</v>
          </cell>
          <cell r="D6967" t="str">
            <v>TUBO EM COBRE RÍGIDO, DN 54 MM, CLASSE E, COM ISOLAMENTO, INSTALADO EM PRUMADA DE HIDRÁULICA PREDIAL - FORNECIMENTO E INSTALAÇÃO. AF_04/2022</v>
          </cell>
          <cell r="E6967" t="str">
            <v>M</v>
          </cell>
          <cell r="F6967">
            <v>335.66</v>
          </cell>
        </row>
        <row r="6968">
          <cell r="A6968" t="str">
            <v>SINAPI 92279</v>
          </cell>
          <cell r="D6968" t="str">
            <v>TUBO EM COBRE RÍGIDO, DN 54 MM, CLASSE E, SEM ISOLAMENTO, INSTALADO EM PRUMADA DE HIDRÁULICA PREDIAL - FORNECIMENTO E INSTALAÇÃO. AF_04/2022</v>
          </cell>
          <cell r="E6968" t="str">
            <v>M</v>
          </cell>
          <cell r="F6968">
            <v>213.21</v>
          </cell>
        </row>
        <row r="6969">
          <cell r="A6969" t="str">
            <v>SINAPI 97340</v>
          </cell>
          <cell r="D6969" t="str">
            <v>TUBO EM COBRE RÍGIDO, DN 66 MM, CLASSE A, SEM ISOLAMENTO, INSTALADO EM PRUMADA DE GÁS COMBUSTÍVEL - FORNECIMENTO E INSTALAÇÃO. AF_04/2022</v>
          </cell>
          <cell r="E6969" t="str">
            <v>M</v>
          </cell>
          <cell r="F6969">
            <v>214.57</v>
          </cell>
        </row>
        <row r="6970">
          <cell r="A6970" t="str">
            <v>SINAPI 92286</v>
          </cell>
          <cell r="D6970" t="str">
            <v>TUBO EM COBRE RÍGIDO, DN 66 MM, CLASSE E, COM ISOLAMENTO, INSTALADO EM PRUMADA DE HIDRÁULICA PREDIAL - FORNECIMENTO E INSTALAÇÃO. AF_04/2022</v>
          </cell>
          <cell r="E6970" t="str">
            <v>M</v>
          </cell>
          <cell r="F6970">
            <v>423.44</v>
          </cell>
        </row>
        <row r="6971">
          <cell r="A6971" t="str">
            <v>SINAPI 92280</v>
          </cell>
          <cell r="D6971" t="str">
            <v>TUBO EM COBRE RÍGIDO, DN 66 MM, CLASSE E, SEM ISOLAMENTO, INSTALADO EM PRUMADA DE HIDRÁULICA PREDIAL - FORNECIMENTO E INSTALAÇÃO. AF_04/2022</v>
          </cell>
          <cell r="E6971" t="str">
            <v>M</v>
          </cell>
          <cell r="F6971">
            <v>299.27999999999997</v>
          </cell>
        </row>
        <row r="6972">
          <cell r="A6972" t="str">
            <v>SINAPI 103901</v>
          </cell>
          <cell r="D6972" t="str">
            <v>TÊ EM COBRE, DN 15 MM, SEM ANEL DE SOLDA, INSTALADO EM RAMAL E SUB-RAMAL DE AQUECIMENTO SOLAR - FORNECIMENTO E INSTALAÇÃO. AF_04/2022</v>
          </cell>
          <cell r="E6972" t="str">
            <v>UN</v>
          </cell>
          <cell r="F6972">
            <v>26.58</v>
          </cell>
        </row>
        <row r="6973">
          <cell r="A6973" t="str">
            <v>SINAPI 103832</v>
          </cell>
          <cell r="D6973" t="str">
            <v>TÊ EM COBRE, DN 15 MM, SEM ANEL DE SOLDA, INSTALADO EM RAMAL E SUB-RAMAL DE GÁS COMBUSTÍVEL - FORNECIMENTO E INSTALAÇÃO. AF_04/2022</v>
          </cell>
          <cell r="E6973" t="str">
            <v>UN</v>
          </cell>
          <cell r="F6973">
            <v>26.51</v>
          </cell>
        </row>
        <row r="6974">
          <cell r="A6974" t="str">
            <v>SINAPI 103865</v>
          </cell>
          <cell r="D6974" t="str">
            <v>TÊ EM COBRE, DN 15 MM, SEM ANEL DE SOLDA, INSTALADO EM RAMAL E SUB-RAMAL DE GÁS MEDICINAL - FORNECIMENTO E INSTALAÇÃO. AF_04/2022</v>
          </cell>
          <cell r="E6974" t="str">
            <v>UN</v>
          </cell>
          <cell r="F6974">
            <v>25.47</v>
          </cell>
        </row>
        <row r="6975">
          <cell r="A6975" t="str">
            <v>SINAPI 103902</v>
          </cell>
          <cell r="D6975" t="str">
            <v>TÊ EM COBRE, DN 22 MM, SEM ANEL DE SOLDA, INSTALADO EM RAMAL E SUB-RAMAL DE AQUECIMENTO SOLAR - FORNECIMENTO E INSTALAÇÃO. AF_04/2022</v>
          </cell>
          <cell r="E6975" t="str">
            <v>UN</v>
          </cell>
          <cell r="F6975">
            <v>39.200000000000003</v>
          </cell>
        </row>
        <row r="6976">
          <cell r="A6976" t="str">
            <v>SINAPI 103866</v>
          </cell>
          <cell r="D6976" t="str">
            <v>TÊ EM COBRE, DN 22 MM, SEM ANEL DE SOLDA, INSTALADO EM RAMAL E SUB-RAMAL DE GÁS MEDICINAL - FORNECIMENTO E INSTALAÇÃO. AF_04/2022</v>
          </cell>
          <cell r="E6976" t="str">
            <v>UN</v>
          </cell>
          <cell r="F6976">
            <v>40.43</v>
          </cell>
        </row>
        <row r="6977">
          <cell r="A6977" t="str">
            <v>SINAPI 103903</v>
          </cell>
          <cell r="D6977" t="str">
            <v>TÊ EM COBRE, DN 28 MM, SEM ANEL DE SOLDA, INSTALADO EM RAMAL E SUB-RAMAL DE AQUECIMENTO SOLAR - FORNECIMENTO E INSTALAÇÃO. AF_04/2022</v>
          </cell>
          <cell r="E6977" t="str">
            <v>UN</v>
          </cell>
          <cell r="F6977">
            <v>52.98</v>
          </cell>
        </row>
        <row r="6978">
          <cell r="A6978" t="str">
            <v>SINAPI 103834</v>
          </cell>
          <cell r="D6978" t="str">
            <v>TÊ EM COBRE, DN 28 MM, SEM ANEL DE SOLDA, INSTALADO EM RAMAL E SUB-RAMAL DE GÁS COMBUSTÍVEL - FORNECIMENTO E INSTALAÇÃO. AF_04/2022</v>
          </cell>
          <cell r="E6978" t="str">
            <v>UN</v>
          </cell>
          <cell r="F6978">
            <v>70.459999999999994</v>
          </cell>
        </row>
        <row r="6979">
          <cell r="A6979" t="str">
            <v>SINAPI 103867</v>
          </cell>
          <cell r="D6979" t="str">
            <v>TÊ EM COBRE, DN 28 MM, SEM ANEL DE SOLDA, INSTALADO EM RAMAL E SUB-RAMAL DE GÁS MEDICINAL - FORNECIMENTO E INSTALAÇÃO. AF_04/2022</v>
          </cell>
          <cell r="E6979" t="str">
            <v>UN</v>
          </cell>
          <cell r="F6979">
            <v>56.21</v>
          </cell>
        </row>
        <row r="6980">
          <cell r="A6980" t="str">
            <v>SINAPI 105113</v>
          </cell>
          <cell r="D6980" t="str">
            <v>ESTRUTURA DE MADEIRA PROVISÓRIA PARA SUPORTE DE CAIXA D'ÁGUA ELEVADA DE 2000 LITROS. AF_03/2024</v>
          </cell>
          <cell r="E6980" t="str">
            <v>UN</v>
          </cell>
          <cell r="F6980">
            <v>7295.88</v>
          </cell>
        </row>
        <row r="6981">
          <cell r="A6981" t="str">
            <v>SINAPI 98461</v>
          </cell>
          <cell r="D6981" t="str">
            <v>ESTRUTURA DE MADEIRA PROVISÓRIA PARA SUPORTE DE CAIXA DÁGUA ELEVADA DE 1000 LITROS. AF_03/2024</v>
          </cell>
          <cell r="E6981" t="str">
            <v>UN</v>
          </cell>
          <cell r="F6981">
            <v>5521.51</v>
          </cell>
        </row>
        <row r="6982">
          <cell r="A6982" t="str">
            <v>SINAPI 98462</v>
          </cell>
          <cell r="D6982" t="str">
            <v>ESTRUTURA DE MADEIRA PROVISÓRIA PARA SUPORTE DE CAIXA DÁGUA ELEVADA DE 3000 LITROS. AF_03/2024</v>
          </cell>
          <cell r="E6982" t="str">
            <v>UN</v>
          </cell>
          <cell r="F6982">
            <v>9404.08</v>
          </cell>
        </row>
        <row r="6983">
          <cell r="A6983" t="str">
            <v>SINAPI 105130</v>
          </cell>
          <cell r="D6983" t="str">
            <v>EXECUÇÃO DE PILARETES PARA TAPUMES E CONSTRUÇÕES TEMPORÁRIAS. AF_03/2024</v>
          </cell>
          <cell r="E6983" t="str">
            <v>M</v>
          </cell>
          <cell r="F6983">
            <v>29.05</v>
          </cell>
        </row>
        <row r="6984">
          <cell r="A6984" t="str">
            <v>SINAPI 105114</v>
          </cell>
          <cell r="D6984" t="str">
            <v>EXECUÇÃO DOS APOIOS PARA CONTÊINER OU MÓDULO HABITÁVEL. AF_03/2024</v>
          </cell>
          <cell r="E6984" t="str">
            <v>M3</v>
          </cell>
          <cell r="F6984">
            <v>1880.33</v>
          </cell>
        </row>
        <row r="6985">
          <cell r="A6985" t="str">
            <v>SINAPI 105129</v>
          </cell>
          <cell r="D6985" t="str">
            <v>INSTALAÇÃO DE CATRACA ELETRÔNICA. AF_03/2024</v>
          </cell>
          <cell r="E6985" t="str">
            <v>UN</v>
          </cell>
          <cell r="F6985">
            <v>0</v>
          </cell>
        </row>
        <row r="6986">
          <cell r="A6986" t="str">
            <v>SINAPI 105127</v>
          </cell>
          <cell r="D6986" t="str">
            <v>INSTALAÇÃO DE CONCERTINA DUPLA CLIPADA, ESPIRAL DE 300 MM. AF_03/2024</v>
          </cell>
          <cell r="E6986" t="str">
            <v>M</v>
          </cell>
          <cell r="F6986">
            <v>27.22</v>
          </cell>
        </row>
        <row r="6987">
          <cell r="A6987" t="str">
            <v>SINAPI 105128</v>
          </cell>
          <cell r="D6987" t="str">
            <v>INSTALAÇÃO DE CONCERTINA FLAT, ESPIRAL DE 300 MM. AF_03/2024</v>
          </cell>
          <cell r="E6987" t="str">
            <v>M</v>
          </cell>
          <cell r="F6987">
            <v>89.46</v>
          </cell>
        </row>
        <row r="6988">
          <cell r="A6988" t="str">
            <v>SINAPI 105126</v>
          </cell>
          <cell r="D6988" t="str">
            <v>INSTALAÇÃO DE CONCERTINA SIMPLES, ESPIRAL DE 300 MM. AF_03/2024</v>
          </cell>
          <cell r="E6988" t="str">
            <v>M</v>
          </cell>
          <cell r="F6988">
            <v>29.93</v>
          </cell>
        </row>
        <row r="6989">
          <cell r="A6989" t="str">
            <v>SINAPI 105116</v>
          </cell>
          <cell r="D6989" t="str">
            <v>INSTALAÇÃO E DESINSTALAÇÃO MANUAL DE CONTÊINER OU MÓDULO HABITÁVEL PEQUENO. AF_03/2024</v>
          </cell>
          <cell r="E6989" t="str">
            <v>UN</v>
          </cell>
          <cell r="F6989">
            <v>12.42</v>
          </cell>
        </row>
        <row r="6990">
          <cell r="A6990" t="str">
            <v>SINAPI 105115</v>
          </cell>
          <cell r="D6990" t="str">
            <v>INSTALAÇÃO E DESINSTALAÇÃO MECANIZADA DE CONTÊINER OU MÓDULO HABITÁVEL DE USOS DIVERSOS. AF_03/2024</v>
          </cell>
          <cell r="E6990" t="str">
            <v>UN</v>
          </cell>
          <cell r="F6990">
            <v>130.54</v>
          </cell>
        </row>
        <row r="6991">
          <cell r="A6991" t="str">
            <v>SINAPI 98453</v>
          </cell>
          <cell r="D6991" t="str">
            <v>PAREDE DE MADEIRA COMPENSADA PARA CONSTRUÇÃO TEMPORÁRIA EM CHAPA DUPLA, EXTERNA, COM ÁREA LÍQUIDA MAIOR OU IGUAL A QUE 6 M², COM VÃO. AF_03/2024</v>
          </cell>
          <cell r="E6991" t="str">
            <v>M2</v>
          </cell>
          <cell r="F6991">
            <v>158.47</v>
          </cell>
        </row>
        <row r="6992">
          <cell r="A6992" t="str">
            <v>SINAPI 98454</v>
          </cell>
          <cell r="D6992" t="str">
            <v>PAREDE DE MADEIRA COMPENSADA PARA CONSTRUÇÃO TEMPORÁRIA EM CHAPA DUPLA, EXTERNA, COM ÁREA LÍQUIDA MENOR QUE 6 M², COM VÃO. AF_03/2024</v>
          </cell>
          <cell r="E6992" t="str">
            <v>M2</v>
          </cell>
          <cell r="F6992">
            <v>197.79</v>
          </cell>
        </row>
        <row r="6993">
          <cell r="A6993" t="str">
            <v>SINAPI 98449</v>
          </cell>
          <cell r="D6993" t="str">
            <v>PAREDE DE MADEIRA COMPENSADA PARA CONSTRUÇÃO TEMPORÁRIA EM CHAPA DUPLA, EXTERNA, SEM VÃO. AF_03/2024</v>
          </cell>
          <cell r="E6993" t="str">
            <v>M2</v>
          </cell>
          <cell r="F6993">
            <v>137.51</v>
          </cell>
        </row>
        <row r="6994">
          <cell r="A6994" t="str">
            <v>SINAPI 98455</v>
          </cell>
          <cell r="D6994" t="str">
            <v>PAREDE DE MADEIRA COMPENSADA PARA CONSTRUÇÃO TEMPORÁRIA EM CHAPA DUPLA, INTERNA, COM ÁREA LÍQUIDA MAIOR OU IGUAL A 6 M², COM VÃO. AF_03/2024</v>
          </cell>
          <cell r="E6994" t="str">
            <v>M2</v>
          </cell>
          <cell r="F6994">
            <v>129.33000000000001</v>
          </cell>
        </row>
        <row r="6995">
          <cell r="A6995" t="str">
            <v>SINAPI 98456</v>
          </cell>
          <cell r="D6995" t="str">
            <v>PAREDE DE MADEIRA COMPENSADA PARA CONSTRUÇÃO TEMPORÁRIA EM CHAPA DUPLA, INTERNA, COM ÁREA LÍQUIDA MENOR QUE 6 M², COM VÃO. AF_03/2024</v>
          </cell>
          <cell r="E6995" t="str">
            <v>M2</v>
          </cell>
          <cell r="F6995">
            <v>162.51</v>
          </cell>
        </row>
        <row r="6996">
          <cell r="A6996" t="str">
            <v>SINAPI 98451</v>
          </cell>
          <cell r="D6996" t="str">
            <v>PAREDE DE MADEIRA COMPENSADA PARA CONSTRUÇÃO TEMPORÁRIA EM CHAPA DUPLA, INTERNA, SEM VÃO. AF_03/2024</v>
          </cell>
          <cell r="E6996" t="str">
            <v>M2</v>
          </cell>
          <cell r="F6996">
            <v>112.87</v>
          </cell>
        </row>
        <row r="6997">
          <cell r="A6997" t="str">
            <v>SINAPI 98445</v>
          </cell>
          <cell r="D6997" t="str">
            <v>PAREDE DE MADEIRA COMPENSADA PARA CONSTRUÇÃO TEMPORÁRIA EM CHAPA SIMPLES, EXTERNA, COM ÁREA LÍQUIDA MAIOR OU IGUAL A 6 M², COM VÃO. AF_03/2024</v>
          </cell>
          <cell r="E6997" t="str">
            <v>M2</v>
          </cell>
          <cell r="F6997">
            <v>113.96</v>
          </cell>
        </row>
        <row r="6998">
          <cell r="A6998" t="str">
            <v>SINAPI 98446</v>
          </cell>
          <cell r="D6998" t="str">
            <v>PAREDE DE MADEIRA COMPENSADA PARA CONSTRUÇÃO TEMPORÁRIA EM CHAPA SIMPLES, EXTERNA, COM ÁREA LÍQUIDA MENOR QUE 6 M², COM VÃO. AF_03/2024</v>
          </cell>
          <cell r="E6998" t="str">
            <v>M2</v>
          </cell>
          <cell r="F6998">
            <v>145.18</v>
          </cell>
        </row>
        <row r="6999">
          <cell r="A6999" t="str">
            <v>SINAPI 98441</v>
          </cell>
          <cell r="D6999" t="str">
            <v>PAREDE DE MADEIRA COMPENSADA PARA CONSTRUÇÃO TEMPORÁRIA EM CHAPA SIMPLES, EXTERNA, SEM VÃO. AF_03/2024</v>
          </cell>
          <cell r="E6999" t="str">
            <v>M2</v>
          </cell>
          <cell r="F6999">
            <v>97.22</v>
          </cell>
        </row>
        <row r="7000">
          <cell r="A7000" t="str">
            <v>SINAPI 98447</v>
          </cell>
          <cell r="D7000" t="str">
            <v>PAREDE DE MADEIRA COMPENSADA PARA CONSTRUÇÃO TEMPORÁRIA EM CHAPA SIMPLES, INTERNA, COM ÁREA LÍQUIDA MAIOR OU IGUAL A 6 M², COM VÃO. AF_03/2024</v>
          </cell>
          <cell r="E7000" t="str">
            <v>M2</v>
          </cell>
          <cell r="F7000">
            <v>88.61</v>
          </cell>
        </row>
        <row r="7001">
          <cell r="A7001" t="str">
            <v>SINAPI 98448</v>
          </cell>
          <cell r="D7001" t="str">
            <v>PAREDE DE MADEIRA COMPENSADA PARA CONSTRUÇÃO TEMPORÁRIA EM CHAPA SIMPLES, INTERNA, COM ÁREA LÍQUIDA MENOR QUE 6 M², COM VÃO. AF_03/2024</v>
          </cell>
          <cell r="E7001" t="str">
            <v>M2</v>
          </cell>
          <cell r="F7001">
            <v>113.28</v>
          </cell>
        </row>
        <row r="7002">
          <cell r="A7002" t="str">
            <v>SINAPI 98443</v>
          </cell>
          <cell r="D7002" t="str">
            <v>PAREDE DE MADEIRA COMPENSADA PARA CONSTRUÇÃO TEMPORÁRIA EM CHAPA SIMPLES, INTERNA, SEM VÃO. AF_03/2024</v>
          </cell>
          <cell r="E7002" t="str">
            <v>M2</v>
          </cell>
          <cell r="F7002">
            <v>75.52</v>
          </cell>
        </row>
        <row r="7003">
          <cell r="A7003" t="str">
            <v>SINAPI 105122</v>
          </cell>
          <cell r="D7003" t="str">
            <v>PAREDE DE MADEIRA OSB PARA CONSTRUÇÃO TEMPORÁRIA EM CHAPA DUPLA, EXTERNA, COM ÁREA LÍQUIDA MAIOR OU IGUAL A QUE 6 M², COM VÃO. AF_03/2024</v>
          </cell>
          <cell r="E7003" t="str">
            <v>M2</v>
          </cell>
          <cell r="F7003">
            <v>0</v>
          </cell>
        </row>
        <row r="7004">
          <cell r="A7004" t="str">
            <v>SINAPI 105125</v>
          </cell>
          <cell r="D7004" t="str">
            <v>PAREDE DE MADEIRA OSB PARA CONSTRUÇÃO TEMPORÁRIA EM CHAPA DUPLA, EXTERNA, COM ÁREA LÍQUIDA MENOR QUE 6 M², COM VÃO. AF_03/2024</v>
          </cell>
          <cell r="E7004" t="str">
            <v>M2</v>
          </cell>
          <cell r="F7004">
            <v>0</v>
          </cell>
        </row>
        <row r="7005">
          <cell r="A7005" t="str">
            <v>SINAPI 105133</v>
          </cell>
          <cell r="D7005" t="str">
            <v>PAREDE DE MADEIRA OSB PARA CONSTRUÇÃO TEMPORÁRIA EM CHAPA DUPLA, EXTERNA, SEM VÃO. AF_03/2024</v>
          </cell>
          <cell r="E7005" t="str">
            <v>M2</v>
          </cell>
          <cell r="F7005">
            <v>0</v>
          </cell>
        </row>
        <row r="7006">
          <cell r="A7006" t="str">
            <v>SINAPI 105123</v>
          </cell>
          <cell r="D7006" t="str">
            <v>PAREDE DE MADEIRA OSB PARA CONSTRUÇÃO TEMPORÁRIA EM CHAPA DUPLA, INTERNA, COM ÁREA LÍQUIDA MAIOR OU IGUAL A 6 M², COM VÃO. AF_03/2024</v>
          </cell>
          <cell r="E7006" t="str">
            <v>M2</v>
          </cell>
          <cell r="F7006">
            <v>0</v>
          </cell>
        </row>
        <row r="7007">
          <cell r="A7007" t="str">
            <v>SINAPI 105124</v>
          </cell>
          <cell r="D7007" t="str">
            <v>PAREDE DE MADEIRA OSB PARA CONSTRUÇÃO TEMPORÁRIA EM CHAPA DUPLA, INTERNA, COM ÁREA LÍQUIDA MENOR QUE 6 M², COM VÃO. AF_03/2024</v>
          </cell>
          <cell r="E7007" t="str">
            <v>M2</v>
          </cell>
          <cell r="F7007">
            <v>0</v>
          </cell>
        </row>
        <row r="7008">
          <cell r="A7008" t="str">
            <v>SINAPI 105134</v>
          </cell>
          <cell r="D7008" t="str">
            <v>PAREDE DE MADEIRA OSB PARA CONSTRUÇÃO TEMPORÁRIA EM CHAPA DUPLA, INTERNA, SEM VÃO. AF_03/2024</v>
          </cell>
          <cell r="E7008" t="str">
            <v>M2</v>
          </cell>
          <cell r="F7008">
            <v>0</v>
          </cell>
        </row>
        <row r="7009">
          <cell r="A7009" t="str">
            <v>SINAPI 105117</v>
          </cell>
          <cell r="D7009" t="str">
            <v>PAREDE DE MADEIRA OSB PARA CONSTRUÇÃO TEMPORÁRIA EM CHAPA SIMPLES, EXTERNA, COM ÁREA LÍQUIDA MAIOR OU IGUAL A 6 M², COM VÃO. AF_03/2024</v>
          </cell>
          <cell r="E7009" t="str">
            <v>M2</v>
          </cell>
          <cell r="F7009">
            <v>0</v>
          </cell>
        </row>
        <row r="7010">
          <cell r="A7010" t="str">
            <v>SINAPI 105119</v>
          </cell>
          <cell r="D7010" t="str">
            <v>PAREDE DE MADEIRA OSB PARA CONSTRUÇÃO TEMPORÁRIA EM CHAPA SIMPLES, EXTERNA, COM ÁREA LÍQUIDA MENOR QUE 6 M², COM VÃO. AF_03/2024</v>
          </cell>
          <cell r="E7010" t="str">
            <v>M2</v>
          </cell>
          <cell r="F7010">
            <v>0</v>
          </cell>
        </row>
        <row r="7011">
          <cell r="A7011" t="str">
            <v>SINAPI 105131</v>
          </cell>
          <cell r="D7011" t="str">
            <v>PAREDE DE MADEIRA OSB PARA CONSTRUÇÃO TEMPORÁRIA EM CHAPA SIMPLES, EXTERNA, SEM VÃO. AF_03/2024</v>
          </cell>
          <cell r="E7011" t="str">
            <v>M2</v>
          </cell>
          <cell r="F7011">
            <v>0</v>
          </cell>
        </row>
        <row r="7012">
          <cell r="A7012" t="str">
            <v>SINAPI 105120</v>
          </cell>
          <cell r="D7012" t="str">
            <v>PAREDE DE MADEIRA OSB PARA CONSTRUÇÃO TEMPORÁRIA EM CHAPA SIMPLES, INTERNA, COM ÁREA LÍQUIDA MAIOR OU IGUAL A 6 M², COM VÃO. AF_03/2024</v>
          </cell>
          <cell r="E7012" t="str">
            <v>M2</v>
          </cell>
          <cell r="F7012">
            <v>0</v>
          </cell>
        </row>
        <row r="7013">
          <cell r="A7013" t="str">
            <v>SINAPI 105121</v>
          </cell>
          <cell r="D7013" t="str">
            <v>PAREDE DE MADEIRA OSB PARA CONSTRUÇÃO TEMPORÁRIA EM CHAPA SIMPLES, INTERNA, COM ÁREA LÍQUIDA MENOR QUE 6 M², COM VÃO. AF_03/2024</v>
          </cell>
          <cell r="E7013" t="str">
            <v>M2</v>
          </cell>
          <cell r="F7013">
            <v>0</v>
          </cell>
        </row>
        <row r="7014">
          <cell r="A7014" t="str">
            <v>SINAPI 105132</v>
          </cell>
          <cell r="D7014" t="str">
            <v>PAREDE DE MADEIRA OSB PARA CONSTRUÇÃO TEMPORÁRIA EM CHAPA SIMPLES, INTERNA, SEM VÃO. AF_03/2024</v>
          </cell>
          <cell r="E7014" t="str">
            <v>M2</v>
          </cell>
          <cell r="F7014">
            <v>0</v>
          </cell>
        </row>
        <row r="7015">
          <cell r="A7015" t="str">
            <v>SINAPI 98460</v>
          </cell>
          <cell r="D7015" t="str">
            <v>PISO PARA CONSTRUÇÃO TEMPORÁRIA EM MADEIRA, SEM REAPROVEITAMENTO. AF_03/2024</v>
          </cell>
          <cell r="E7015" t="str">
            <v>M2</v>
          </cell>
          <cell r="F7015">
            <v>67.319999999999993</v>
          </cell>
        </row>
        <row r="7016">
          <cell r="A7016" t="str">
            <v>SINAPI 98457</v>
          </cell>
          <cell r="D7016" t="str">
            <v>TAPUME COM CHAPA METÁLICA. AF_03/2024</v>
          </cell>
          <cell r="E7016" t="str">
            <v>M2</v>
          </cell>
          <cell r="F7016">
            <v>0</v>
          </cell>
        </row>
        <row r="7017">
          <cell r="A7017" t="str">
            <v>SINAPI 98458</v>
          </cell>
          <cell r="D7017" t="str">
            <v>TAPUME COM COMPENSADO DE MADEIRA. AF_03/2024</v>
          </cell>
          <cell r="E7017" t="str">
            <v>M2</v>
          </cell>
          <cell r="F7017">
            <v>97.38</v>
          </cell>
        </row>
        <row r="7018">
          <cell r="A7018" t="str">
            <v>SINAPI 98459</v>
          </cell>
          <cell r="D7018" t="str">
            <v>TAPUME COM TELHA METÁLICA. AF_03/2024</v>
          </cell>
          <cell r="E7018" t="str">
            <v>M2</v>
          </cell>
          <cell r="F7018">
            <v>81.99</v>
          </cell>
        </row>
        <row r="7019">
          <cell r="A7019" t="str">
            <v>SINAPI 105118</v>
          </cell>
          <cell r="D7019" t="str">
            <v>TAPUME EM CHAPA DE MADEIRA OSB. AF_03/2024</v>
          </cell>
          <cell r="E7019" t="str">
            <v>M2</v>
          </cell>
          <cell r="F7019">
            <v>0</v>
          </cell>
        </row>
        <row r="7020">
          <cell r="A7020" t="str">
            <v>SINAPI 106056</v>
          </cell>
          <cell r="D7020" t="str">
            <v>LAJE PRÉ-MOLDADA UNIDIRECIONAL COM VÃOS MAIORES QUE 3,0 M, BIAPOIADA, PARA PISO, ENCHIMENTO EM CERÂMICA, VIGOTA PROTENDIDA, ALTURA TOTAL DA LAJE "LT" = 12 CM (ENCHIMENTO+CAPA) = (8+4). AF_08/2025</v>
          </cell>
          <cell r="E7020" t="str">
            <v>M2</v>
          </cell>
          <cell r="F7020">
            <v>0</v>
          </cell>
        </row>
        <row r="7021">
          <cell r="A7021" t="str">
            <v>SINAPI 106057</v>
          </cell>
          <cell r="D7021" t="str">
            <v>LAJE PRÉ-MOLDADA UNIDIRECIONAL COM VÃOS MAIORES QUE 3,0 M, BIAPOIADA, PARA PISO, ENCHIMENTO EM CERÂMICA, VIGOTA PROTENDIDA, ALTURA TOTAL DA LAJE "LT" = 16 CM (ENCHIMENTO+CAPA) = (12+4). AF_08/2025</v>
          </cell>
          <cell r="E7021" t="str">
            <v>M2</v>
          </cell>
          <cell r="F7021">
            <v>0</v>
          </cell>
        </row>
        <row r="7022">
          <cell r="A7022" t="str">
            <v>SINAPI 104690</v>
          </cell>
          <cell r="D7022" t="str">
            <v>LAJE PRÉ-MOLDADA UNIDIRECIONAL COM VÃOS MAIORES QUE 3,0 M, BIAPOIADA, PARA PISO, ENCHIMENTO EM CERÂMICA, VIGOTA PROTENDIDA, ALTURA TOTAL DA LAJE "LT" = 20 CM (ENCHIMENTO+CAPA) = (16+4). AF_08/2025</v>
          </cell>
          <cell r="E7022" t="str">
            <v>M2</v>
          </cell>
          <cell r="F7022">
            <v>0</v>
          </cell>
        </row>
        <row r="7023">
          <cell r="A7023" t="str">
            <v>SINAPI 101958</v>
          </cell>
          <cell r="D7023" t="str">
            <v>LAJE PRÉ-MOLDADA UNIDIRECIONAL COM VÃOS MAIORES QUE 3,0 M, BIAPOIADA, PARA PISO, ENCHIMENTO EM CERÂMICA, VIGOTA PROTENDIDA, ALTURA TOTAL DA LAJE "LT" = 25 CM (ENCHIMENTO+CAPA) = (20+5). AF_08/2025</v>
          </cell>
          <cell r="E7023" t="str">
            <v>M2</v>
          </cell>
          <cell r="F7023">
            <v>0</v>
          </cell>
        </row>
        <row r="7024">
          <cell r="A7024" t="str">
            <v>SINAPI 106065</v>
          </cell>
          <cell r="D7024" t="str">
            <v>LAJE PRÉ-MOLDADA UNIDIRECIONAL COM VÃOS MAIORES QUE 3,0 M, BIAPOIADA, PARA PISO, ENCHIMENTO EM CERÂMICA, VIGOTA PROTENDIDA, ALTURA TOTAL DA LAJE "LT" = 30 CM (ENCHIMENTO+CAPA) = (25+5). AF_08/2025</v>
          </cell>
          <cell r="E7024" t="str">
            <v>M2</v>
          </cell>
          <cell r="F7024">
            <v>0</v>
          </cell>
        </row>
        <row r="7025">
          <cell r="A7025" t="str">
            <v>SINAPI 101959</v>
          </cell>
          <cell r="D7025" t="str">
            <v>LAJE PRÉ-MOLDADA UNIDIRECIONAL COM VÃOS MAIORES QUE 3,0 M, BIAPOIADA, PARA PISO, ENCHIMENTO EM EPS, VIGOTA PROTENDIDA, ALTURA TOTAL DA LAJE "LT" = 12 CM (ENCHIMENTO+CAPA) = (8+4). AF_08/2025</v>
          </cell>
          <cell r="E7025" t="str">
            <v>M2</v>
          </cell>
          <cell r="F7025">
            <v>0</v>
          </cell>
        </row>
        <row r="7026">
          <cell r="A7026" t="str">
            <v>SINAPI 101960</v>
          </cell>
          <cell r="D7026" t="str">
            <v>LAJE PRÉ-MOLDADA UNIDIRECIONAL COM VÃOS MAIORES QUE 3,0 M, BIAPOIADA, PARA PISO, ENCHIMENTO EM EPS, VIGOTA PROTENDIDA, ALTURA TOTAL DA LAJE "LT" = 16 CM (ENCHIMENTO+CAPA) = (12+4). AF_08/2025</v>
          </cell>
          <cell r="E7026" t="str">
            <v>M2</v>
          </cell>
          <cell r="F7026">
            <v>0</v>
          </cell>
        </row>
        <row r="7027">
          <cell r="A7027" t="str">
            <v>SINAPI 106058</v>
          </cell>
          <cell r="D7027" t="str">
            <v>LAJE PRÉ-MOLDADA UNIDIRECIONAL COM VÃOS MAIORES QUE 3,0 M, BIAPOIADA, PARA PISO, ENCHIMENTO EM EPS, VIGOTA PROTENDIDA, ALTURA TOTAL DA LAJE "LT" = 20 CM (ENCHIMENTO+CAPA) = (16+4). AF_08/2025</v>
          </cell>
          <cell r="E7027" t="str">
            <v>M2</v>
          </cell>
          <cell r="F7027">
            <v>0</v>
          </cell>
        </row>
        <row r="7028">
          <cell r="A7028" t="str">
            <v>SINAPI 101962</v>
          </cell>
          <cell r="D7028" t="str">
            <v>LAJE PRÉ-MOLDADA UNIDIRECIONAL COM VÃOS MAIORES QUE 3,0 M, BIAPOIADA, PARA PISO, ENCHIMENTO EM EPS, VIGOTA PROTENDIDA, ALTURA TOTAL DA LAJE "LT" = 25 CM (ENCHIMENTO+CAPA) = (20+5). AF_08/2025</v>
          </cell>
          <cell r="E7028" t="str">
            <v>M2</v>
          </cell>
          <cell r="F7028">
            <v>0</v>
          </cell>
        </row>
        <row r="7029">
          <cell r="A7029" t="str">
            <v>SINAPI 106066</v>
          </cell>
          <cell r="D7029" t="str">
            <v>LAJE PRÉ-MOLDADA UNIDIRECIONAL COM VÃOS MAIORES QUE 3,0 M, BIAPOIADA, PARA PISO, ENCHIMENTO EM EPS, VIGOTA PROTENDIDA, ALTURA TOTAL DA LAJE "LT" = 30 CM (ENCHIMENTO+CAPA) = (25+5). AF_08/2025</v>
          </cell>
          <cell r="E7029" t="str">
            <v>M2</v>
          </cell>
          <cell r="F7029">
            <v>0</v>
          </cell>
        </row>
        <row r="7030">
          <cell r="A7030" t="str">
            <v>SINAPI 106048</v>
          </cell>
          <cell r="D7030" t="str">
            <v>LAJE PRÉ-MOLDADA UNIDIRECIONAL COM VÃOS MENORES OU IGUAIS A 3,0 M, BIAPOIADA, PARA PISO, ENCHIMENTO EM CERÂMICA, VIGOTA PROTENDIDA, ALTURA TOTAL DA LAJE "LT" = 12 CM (ENCHIMENTO+CAPA) = (8+4). AF_08/2025</v>
          </cell>
          <cell r="E7030" t="str">
            <v>M2</v>
          </cell>
          <cell r="F7030">
            <v>0</v>
          </cell>
        </row>
        <row r="7031">
          <cell r="A7031" t="str">
            <v>SINAPI 106049</v>
          </cell>
          <cell r="D7031" t="str">
            <v>LAJE PRÉ-MOLDADA UNIDIRECIONAL COM VÃOS MENORES OU IGUAIS A 3,0 M, BIAPOIADA, PARA PISO, ENCHIMENTO EM CERÂMICA, VIGOTA PROTENDIDA, ALTURA TOTAL DA LAJE "LT" = 16 CM (ENCHIMENTO+CAPA) = (12+4). AF_08/2025</v>
          </cell>
          <cell r="E7031" t="str">
            <v>M2</v>
          </cell>
          <cell r="F7031">
            <v>0</v>
          </cell>
        </row>
        <row r="7032">
          <cell r="A7032" t="str">
            <v>SINAPI 106050</v>
          </cell>
          <cell r="D7032" t="str">
            <v>LAJE PRÉ-MOLDADA UNIDIRECIONAL COM VÃOS MENORES OU IGUAIS A 3,0 M, BIAPOIADA, PARA PISO, ENCHIMENTO EM CERÂMICA, VIGOTA PROTENDIDA, ALTURA TOTAL DA LAJE "LT" = 20 CM (ENCHIMENTO+CAPA) = (16+4). AF_08/2025</v>
          </cell>
          <cell r="E7032" t="str">
            <v>M2</v>
          </cell>
          <cell r="F7032">
            <v>0</v>
          </cell>
        </row>
        <row r="7033">
          <cell r="A7033" t="str">
            <v>SINAPI 106051</v>
          </cell>
          <cell r="D7033" t="str">
            <v>LAJE PRÉ-MOLDADA UNIDIRECIONAL COM VÃOS MENORES OU IGUAIS A 3,0 M, BIAPOIADA, PARA PISO, ENCHIMENTO EM CERÂMICA, VIGOTA PROTENDIDA, ALTURA TOTAL DA LAJE "LT" = 25 CM (ENCHIMENTO+CAPA) = (20+5). AF_08/2025</v>
          </cell>
          <cell r="E7033" t="str">
            <v>M2</v>
          </cell>
          <cell r="F7033">
            <v>0</v>
          </cell>
        </row>
        <row r="7034">
          <cell r="A7034" t="str">
            <v>SINAPI 106063</v>
          </cell>
          <cell r="D7034" t="str">
            <v>LAJE PRÉ-MOLDADA UNIDIRECIONAL COM VÃOS MENORES OU IGUAIS A 3,0 M, BIAPOIADA, PARA PISO, ENCHIMENTO EM CERÂMICA, VIGOTA PROTENDIDA, ALTURA TOTAL DA LAJE "LT" = 30 CM (ENCHIMENTO+CAPA) = (25+5). AF_08/2025</v>
          </cell>
          <cell r="E7034" t="str">
            <v>M2</v>
          </cell>
          <cell r="F7034">
            <v>0</v>
          </cell>
        </row>
        <row r="7035">
          <cell r="A7035" t="str">
            <v>SINAPI 106052</v>
          </cell>
          <cell r="D7035" t="str">
            <v>LAJE PRÉ-MOLDADA UNIDIRECIONAL COM VÃOS MENORES OU IGUAIS A 3,0 M, BIAPOIADA, PARA PISO, ENCHIMENTO EM EPS, VIGOTA PROTENDIDA, ALTURA TOTAL DA LAJE "LT" = 12 CM (ENCHIMENTO+CAPA) = (8+4). AF_08/2025</v>
          </cell>
          <cell r="E7035" t="str">
            <v>M2</v>
          </cell>
          <cell r="F7035">
            <v>0</v>
          </cell>
        </row>
        <row r="7036">
          <cell r="A7036" t="str">
            <v>SINAPI 106053</v>
          </cell>
          <cell r="D7036" t="str">
            <v>LAJE PRÉ-MOLDADA UNIDIRECIONAL COM VÃOS MENORES OU IGUAIS A 3,0 M, BIAPOIADA, PARA PISO, ENCHIMENTO EM EPS, VIGOTA PROTENDIDA, ALTURA TOTAL DA LAJE "LT" = 16 CM (ENCHIMENTO+CAPA) = (12+4). AF_08/2025</v>
          </cell>
          <cell r="E7036" t="str">
            <v>M2</v>
          </cell>
          <cell r="F7036">
            <v>0</v>
          </cell>
        </row>
        <row r="7037">
          <cell r="A7037" t="str">
            <v>SINAPI 106054</v>
          </cell>
          <cell r="D7037" t="str">
            <v>LAJE PRÉ-MOLDADA UNIDIRECIONAL COM VÃOS MENORES OU IGUAIS A 3,0 M, BIAPOIADA, PARA PISO, ENCHIMENTO EM EPS, VIGOTA PROTENDIDA, ALTURA TOTAL DA LAJE "LT" = 20 CM (ENCHIMENTO+CAPA) = (16+4). AF_08/2025</v>
          </cell>
          <cell r="E7037" t="str">
            <v>M2</v>
          </cell>
          <cell r="F7037">
            <v>0</v>
          </cell>
        </row>
        <row r="7038">
          <cell r="A7038" t="str">
            <v>SINAPI 106055</v>
          </cell>
          <cell r="D7038" t="str">
            <v>LAJE PRÉ-MOLDADA UNIDIRECIONAL COM VÃOS MENORES OU IGUAIS A 3,0 M, BIAPOIADA, PARA PISO, ENCHIMENTO EM EPS, VIGOTA PROTENDIDA, ALTURA TOTAL DA LAJE "LT" = 25 CM (ENCHIMENTO+CAPA) = (20+5). AF_08/2025</v>
          </cell>
          <cell r="E7038" t="str">
            <v>M2</v>
          </cell>
          <cell r="F7038">
            <v>0</v>
          </cell>
        </row>
        <row r="7039">
          <cell r="A7039" t="str">
            <v>SINAPI 106064</v>
          </cell>
          <cell r="D7039" t="str">
            <v>LAJE PRÉ-MOLDADA UNIDIRECIONAL COM VÃOS MENORES OU IGUAIS A 3,0 M, BIAPOIADA, PARA PISO, ENCHIMENTO EM EPS, VIGOTA PROTENDIDA, ALTURA TOTAL DA LAJE "LT" = 30 CM (ENCHIMENTO+CAPA) = (25+5). AF_08/2025</v>
          </cell>
          <cell r="E7039" t="str">
            <v>M2</v>
          </cell>
          <cell r="F7039">
            <v>0</v>
          </cell>
        </row>
        <row r="7040">
          <cell r="A7040" t="str">
            <v>SINAPI 106067</v>
          </cell>
          <cell r="D7040" t="str">
            <v>LAJE PRÉ-MOLDADA UNIDIRECIONAL, BIAPOIADA TIPO LAJE PAINEL TRELIÇADO MACIÇO (SEM ENCHIMENTO), PARA PISO, ALTURA TOTAL DA LAJE "LT" = 12 CM (PAINEL+CAPA) = (3+9). AF_08/2025</v>
          </cell>
          <cell r="E7040" t="str">
            <v>M2</v>
          </cell>
          <cell r="F7040">
            <v>0</v>
          </cell>
        </row>
        <row r="7041">
          <cell r="A7041" t="str">
            <v>SINAPI 106070</v>
          </cell>
          <cell r="D7041" t="str">
            <v>LAJE PRÉ-MOLDADA UNIDIRECIONAL, BIAPOIADA TIPO LAJE PAINEL TRELIÇADO MACIÇO (SEM ENCHIMENTO), PARA PISO, ALTURA TOTAL DA LAJE "LT" = 16 CM (PAINEL+CAPA) = (3+13). AF_08/2025</v>
          </cell>
          <cell r="E7041" t="str">
            <v>M2</v>
          </cell>
          <cell r="F7041">
            <v>0</v>
          </cell>
        </row>
        <row r="7042">
          <cell r="A7042" t="str">
            <v>SINAPI 106071</v>
          </cell>
          <cell r="D7042" t="str">
            <v>LAJE PRÉ-MOLDADA UNIDIRECIONAL, BIAPOIADA TIPO LAJE PAINEL TRELIÇADO MACIÇO (SEM ENCHIMENTO), PARA PISO, ALTURA TOTAL DA LAJE "LT" = 20 CM (PAINEL+CAPA) = (3+17). AF_08/2025</v>
          </cell>
          <cell r="E7042" t="str">
            <v>M2</v>
          </cell>
          <cell r="F7042">
            <v>0</v>
          </cell>
        </row>
        <row r="7043">
          <cell r="A7043" t="str">
            <v>SINAPI 106072</v>
          </cell>
          <cell r="D7043" t="str">
            <v>LAJE PRÉ-MOLDADA UNIDIRECIONAL, BIAPOIADA TIPO LAJE PAINEL TRELIÇADO MACIÇO (SEM ENCHIMENTO), PARA PISO, ALTURA TOTAL DA LAJE "LT" = 25 CM (PAINEL+CAPA) = (3+22). AF_08/2025</v>
          </cell>
          <cell r="E7043" t="str">
            <v>M2</v>
          </cell>
          <cell r="F7043">
            <v>0</v>
          </cell>
        </row>
        <row r="7044">
          <cell r="A7044" t="str">
            <v>SINAPI 106073</v>
          </cell>
          <cell r="D7044" t="str">
            <v>LAJE PRÉ-MOLDADA UNIDIRECIONAL, BIAPOIADA TIPO LAJE PAINEL TRELIÇADO MACIÇO (SEM ENCHIMENTO), PARA PISO, ALTURA TOTAL DA LAJE "LT" = 30 CM (PAINEL+CAPA) = (3+27). AF_08/2025</v>
          </cell>
          <cell r="E7044" t="str">
            <v>M2</v>
          </cell>
          <cell r="F7044">
            <v>0</v>
          </cell>
        </row>
        <row r="7045">
          <cell r="A7045" t="str">
            <v>SINAPI 106068</v>
          </cell>
          <cell r="D7045" t="str">
            <v>LAJE PRÉ-MOLDADA UNIDIRECIONAL, BIAPOIADA TIPO LAJE PAINEL TRELIÇADO NERVURADO (COM ENCHIMENTO EM EPS), PARA PISO, ALTURA TOTAL DA LAJE "LT" = 12 CM (PAINEL+ENCHIMENTO+CAPA) = (3+5+4). AF_08/2025</v>
          </cell>
          <cell r="E7045" t="str">
            <v>M2</v>
          </cell>
          <cell r="F7045">
            <v>0</v>
          </cell>
        </row>
        <row r="7046">
          <cell r="A7046" t="str">
            <v>SINAPI 106069</v>
          </cell>
          <cell r="D7046" t="str">
            <v>LAJE PRÉ-MOLDADA UNIDIRECIONAL, BIAPOIADA TIPO LAJE PAINEL TRELIÇADO NERVURADO (COM ENCHIMENTO EM EPS), PARA PISO, ALTURA TOTAL DA LAJE "LT" = 16 CM (PAINEL+ENCHIMENTO+CAPA) = (3+9+4). AF_08/2025</v>
          </cell>
          <cell r="E7046" t="str">
            <v>M2</v>
          </cell>
          <cell r="F7046">
            <v>0</v>
          </cell>
        </row>
        <row r="7047">
          <cell r="A7047" t="str">
            <v>SINAPI 106074</v>
          </cell>
          <cell r="D7047" t="str">
            <v>LAJE PRÉ-MOLDADA UNIDIRECIONAL, BIAPOIADA TIPO LAJE PAINEL TRELIÇADO NERVURADO (COM ENCHIMENTO EM EPS), PARA PISO, ALTURA TOTAL DA LAJE "LT" = 20 CM (PAINEL+ENCHIMENTO+CAPA) = (3+13+4). AF_08/2025</v>
          </cell>
          <cell r="E7047" t="str">
            <v>M2</v>
          </cell>
          <cell r="F7047">
            <v>0</v>
          </cell>
        </row>
        <row r="7048">
          <cell r="A7048" t="str">
            <v>SINAPI 106075</v>
          </cell>
          <cell r="D7048" t="str">
            <v>LAJE PRÉ-MOLDADA UNIDIRECIONAL, BIAPOIADA TIPO LAJE PAINEL TRELIÇADO NERVURADO (COM ENCHIMENTO EM EPS), PARA PISO, ALTURA TOTAL DA LAJE "LT" = 25 CM (PAINEL+ENCHIMENTO+CAPA) = (3+17+5). AF_08/2025</v>
          </cell>
          <cell r="E7048" t="str">
            <v>M2</v>
          </cell>
          <cell r="F7048">
            <v>0</v>
          </cell>
        </row>
        <row r="7049">
          <cell r="A7049" t="str">
            <v>SINAPI 106076</v>
          </cell>
          <cell r="D7049" t="str">
            <v>LAJE PRÉ-MOLDADA UNIDIRECIONAL, BIAPOIADA TIPO LAJE PAINEL TRELIÇADO NERVURADO (COM ENCHIMENTO EM EPS), PARA PISO, ALTURA TOTAL DA LAJE "LT" = 30 CM (PAINEL+ENCHIMENTO+CAPA) = (3+22+5). AF_08/2025</v>
          </cell>
          <cell r="E7049" t="str">
            <v>M2</v>
          </cell>
          <cell r="F7049">
            <v>0</v>
          </cell>
        </row>
        <row r="7050">
          <cell r="A7050" t="str">
            <v>SINAPI 101964</v>
          </cell>
          <cell r="D7050" t="str">
            <v>LAJE PRÉ-MOLDADA UNIDIRECIONAL, BIAPOIADA, PARA FORRO, ENCHIMENTO EM CERÂMICA, VIGOTA CONVENCIONAL, ALTURA TOTAL DA LAJE "LT" = 12 CM (ENCHIMENTO+CAPA) = (8+4). AF_08/2025</v>
          </cell>
          <cell r="E7050" t="str">
            <v>M2</v>
          </cell>
          <cell r="F7050">
            <v>204.18</v>
          </cell>
        </row>
        <row r="7051">
          <cell r="A7051" t="str">
            <v>SINAPI 106059</v>
          </cell>
          <cell r="D7051" t="str">
            <v>LAJE PRÉ-MOLDADA UNIDIRECIONAL, BIAPOIADA, PARA FORRO, ENCHIMENTO EM CERÂMICA, VIGOTA TRELIÇADA, ALTURA TOTAL DA LAJE "LT" = 12 CM (ENCHIMENTO+CAPA) = (8+4). AF_08/2025</v>
          </cell>
          <cell r="E7051" t="str">
            <v>M2</v>
          </cell>
          <cell r="F7051">
            <v>230.13</v>
          </cell>
        </row>
        <row r="7052">
          <cell r="A7052" t="str">
            <v>SINAPI 106060</v>
          </cell>
          <cell r="D7052" t="str">
            <v>LAJE PRÉ-MOLDADA UNIDIRECIONAL, BIAPOIADA, PARA FORRO, ENCHIMENTO EM EPS, VIGOTA TRELIÇADA, ALTURA TOTAL DA LAJE "LT" = 12 CM (ENCHIMENTO+CAPA) = (8+4). AF_08/2025</v>
          </cell>
          <cell r="E7052" t="str">
            <v>M2</v>
          </cell>
          <cell r="F7052">
            <v>223.17</v>
          </cell>
        </row>
        <row r="7053">
          <cell r="A7053" t="str">
            <v>SINAPI 101963</v>
          </cell>
          <cell r="D7053" t="str">
            <v>LAJE PRÉ-MOLDADA UNIDIRECIONAL, BIAPOIADA, PARA PISO, ENCHIMENTO EM CERÂMICA, VIGOTA CONVENCIONAL, ALTURA TOTAL DA LAJE "LT" = 12 CM (ENCHIMENTO+CAPA) = (8+4). AF_08/2025</v>
          </cell>
          <cell r="E7053" t="str">
            <v>M2</v>
          </cell>
          <cell r="F7053">
            <v>220.22</v>
          </cell>
        </row>
        <row r="7054">
          <cell r="A7054" t="str">
            <v>SINAPI 101947</v>
          </cell>
          <cell r="D7054" t="str">
            <v>LAJE PRÉ-MOLDADA UNIDIRECIONAL, BIAPOIADA, PARA PISO, ENCHIMENTO EM CERÂMICA, VIGOTA TRELIÇADA, ALTURA TOTAL DA LAJE "LT" = 12 CM (ENCHIMENTO+CAPA) = (8+4). AF_08/2025</v>
          </cell>
          <cell r="E7054" t="str">
            <v>M2</v>
          </cell>
          <cell r="F7054">
            <v>0</v>
          </cell>
        </row>
        <row r="7055">
          <cell r="A7055" t="str">
            <v>SINAPI 101948</v>
          </cell>
          <cell r="D7055" t="str">
            <v>LAJE PRÉ-MOLDADA UNIDIRECIONAL, BIAPOIADA, PARA PISO, ENCHIMENTO EM CERÂMICA, VIGOTA TRELIÇADA, ALTURA TOTAL DA LAJE "LT" = 16 CM (ENCHIMENTO+CAPA) = (12+4). AF_08/2025</v>
          </cell>
          <cell r="E7055" t="str">
            <v>M2</v>
          </cell>
          <cell r="F7055">
            <v>0</v>
          </cell>
        </row>
        <row r="7056">
          <cell r="A7056" t="str">
            <v>SINAPI 101949</v>
          </cell>
          <cell r="D7056" t="str">
            <v>LAJE PRÉ-MOLDADA UNIDIRECIONAL, BIAPOIADA, PARA PISO, ENCHIMENTO EM CERÂMICA, VIGOTA TRELIÇADA, ALTURA TOTAL DA LAJE "LT" = 20 CM (ENCHIMENTO+CAPA) = (16+4). AF_08/2025</v>
          </cell>
          <cell r="E7056" t="str">
            <v>M2</v>
          </cell>
          <cell r="F7056">
            <v>0</v>
          </cell>
        </row>
        <row r="7057">
          <cell r="A7057" t="str">
            <v>SINAPI 101950</v>
          </cell>
          <cell r="D7057" t="str">
            <v>LAJE PRÉ-MOLDADA UNIDIRECIONAL, BIAPOIADA, PARA PISO, ENCHIMENTO EM CERÂMICA, VIGOTA TRELIÇADA, ALTURA TOTAL DA LAJE "LT" = 25 CM (ENCHIMENTO+CAPA) = (20+5). AF_08/2025</v>
          </cell>
          <cell r="E7057" t="str">
            <v>M2</v>
          </cell>
          <cell r="F7057">
            <v>0</v>
          </cell>
        </row>
        <row r="7058">
          <cell r="A7058" t="str">
            <v>SINAPI 106061</v>
          </cell>
          <cell r="D7058" t="str">
            <v>LAJE PRÉ-MOLDADA UNIDIRECIONAL, BIAPOIADA, PARA PISO, ENCHIMENTO EM CERÂMICA, VIGOTA TRELIÇADA, ALTURA TOTAL DA LAJE "LT" = 30 CM (ENCHIMENTO+CAPA) = (25+5). AF_08/2025</v>
          </cell>
          <cell r="E7058" t="str">
            <v>M2</v>
          </cell>
          <cell r="F7058">
            <v>0</v>
          </cell>
        </row>
        <row r="7059">
          <cell r="A7059" t="str">
            <v>SINAPI 101951</v>
          </cell>
          <cell r="D7059" t="str">
            <v>LAJE PRÉ-MOLDADA UNIDIRECIONAL, BIAPOIADA, PARA PISO, ENCHIMENTO EM EPS, VIGOTA TRELIÇADA, ALTURA TOTAL DA LAJE "LT" = 12 CM (ENCHIMENTO+CAPA) = (8+4). AF_08/2025</v>
          </cell>
          <cell r="E7059" t="str">
            <v>M2</v>
          </cell>
          <cell r="F7059">
            <v>0</v>
          </cell>
        </row>
        <row r="7060">
          <cell r="A7060" t="str">
            <v>SINAPI 101952</v>
          </cell>
          <cell r="D7060" t="str">
            <v>LAJE PRÉ-MOLDADA UNIDIRECIONAL, BIAPOIADA, PARA PISO, ENCHIMENTO EM EPS, VIGOTA TRELIÇADA, ALTURA TOTAL DA LAJE "LT" = 16 CM (ENCHIMENTO+CAPA) = (12+4). AF_08/2025</v>
          </cell>
          <cell r="E7060" t="str">
            <v>M2</v>
          </cell>
          <cell r="F7060">
            <v>0</v>
          </cell>
        </row>
        <row r="7061">
          <cell r="A7061" t="str">
            <v>SINAPI 101953</v>
          </cell>
          <cell r="D7061" t="str">
            <v>LAJE PRÉ-MOLDADA UNIDIRECIONAL, BIAPOIADA, PARA PISO, ENCHIMENTO EM EPS, VIGOTA TRELIÇADA, ALTURA TOTAL DA LAJE "LT" = 20 CM (ENCHIMENTO+CAPA) = (16+4). AF_08/2025</v>
          </cell>
          <cell r="E7061" t="str">
            <v>M2</v>
          </cell>
          <cell r="F7061">
            <v>0</v>
          </cell>
        </row>
        <row r="7062">
          <cell r="A7062" t="str">
            <v>SINAPI 101954</v>
          </cell>
          <cell r="D7062" t="str">
            <v>LAJE PRÉ-MOLDADA UNIDIRECIONAL, BIAPOIADA, PARA PISO, ENCHIMENTO EM EPS, VIGOTA TRELIÇADA, ALTURA TOTAL DA LAJE "LT" = 25 CM (ENCHIMENTO+CAPA) = (20+5). AF_08/2025</v>
          </cell>
          <cell r="E7062" t="str">
            <v>M2</v>
          </cell>
          <cell r="F7062">
            <v>0</v>
          </cell>
        </row>
        <row r="7063">
          <cell r="A7063" t="str">
            <v>SINAPI 106062</v>
          </cell>
          <cell r="D7063" t="str">
            <v>LAJE PRÉ-MOLDADA UNIDIRECIONAL, BIAPOIADA, PARA PISO, ENCHIMENTO EM EPS, VIGOTA TRELIÇADA, ALTURA TOTAL DA LAJE "LT" = 30 CM (ENCHIMENTO+CAPA) = (25+5). AF_08/2025</v>
          </cell>
          <cell r="E7063" t="str">
            <v>M2</v>
          </cell>
          <cell r="F7063">
            <v>0</v>
          </cell>
        </row>
        <row r="7064">
          <cell r="A7064" t="str">
            <v>SINAPI 100323</v>
          </cell>
          <cell r="D7064" t="str">
            <v>LASTRO COM MATERIAL GRANULAR (AREIA MÉDIA), APLICADO EM PISOS OU LAJES SOBRE SOLO, ESPESSURA DE *10 CM*. AF_01/2024</v>
          </cell>
          <cell r="E7064" t="str">
            <v>M3</v>
          </cell>
          <cell r="F7064">
            <v>266.33999999999997</v>
          </cell>
        </row>
        <row r="7065">
          <cell r="A7065" t="str">
            <v>SINAPI 100324</v>
          </cell>
          <cell r="D7065" t="str">
            <v>LASTRO COM MATERIAL GRANULAR (PEDRA BRITADA N.1 E PEDRA BRITADA N.2), APLICADO EM PISOS OU LAJES SOBRE SOLO, ESPESSURA DE *10 CM*. AF_01/2024</v>
          </cell>
          <cell r="E7065" t="str">
            <v>M3</v>
          </cell>
          <cell r="F7065">
            <v>213.68</v>
          </cell>
        </row>
        <row r="7066">
          <cell r="A7066" t="str">
            <v>SINAPI 96624</v>
          </cell>
          <cell r="D7066" t="str">
            <v>LASTRO COM MATERIAL GRANULAR (PEDRA BRITADA N.2), APLICADO EM PISOS OU LAJES SOBRE SOLO, ESPESSURA DE *10 CM*. AF_01/2024</v>
          </cell>
          <cell r="E7066" t="str">
            <v>M3</v>
          </cell>
          <cell r="F7066">
            <v>214.09</v>
          </cell>
        </row>
        <row r="7067">
          <cell r="A7067" t="str">
            <v>SINAPI 100322</v>
          </cell>
          <cell r="D7067" t="str">
            <v>LASTRO COM MATERIAL GRANULAR (PEDRA BRITADA N.3), APLICADO EM PISOS OU LAJES SOBRE SOLO, ESPESSURA DE *10 CM*. AF_01/2024</v>
          </cell>
          <cell r="E7067" t="str">
            <v>M3</v>
          </cell>
          <cell r="F7067">
            <v>204.92</v>
          </cell>
        </row>
        <row r="7068">
          <cell r="A7068" t="str">
            <v>SINAPI 96623</v>
          </cell>
          <cell r="D7068" t="str">
            <v>LASTRO COM MATERIAL GRANULAR, APLICADO EM BLOCOS DE COROAMENTO, ESPESSURA DE *10 CM*. AF_01/2024</v>
          </cell>
          <cell r="E7068" t="str">
            <v>M3</v>
          </cell>
          <cell r="F7068">
            <v>229.61</v>
          </cell>
        </row>
        <row r="7069">
          <cell r="A7069" t="str">
            <v>SINAPI 96622</v>
          </cell>
          <cell r="D7069" t="str">
            <v>LASTRO COM MATERIAL GRANULAR, APLICADO EM PISOS OU LAJES SOBRE SOLO, ESPESSURA DE *5 CM*. AF_01/2024</v>
          </cell>
          <cell r="E7069" t="str">
            <v>M3</v>
          </cell>
          <cell r="F7069">
            <v>252.24</v>
          </cell>
        </row>
        <row r="7070">
          <cell r="A7070" t="str">
            <v>SINAPI 96621</v>
          </cell>
          <cell r="D7070" t="str">
            <v>LASTRO COM MATERIAL GRANULAR, APLICAÇÃO EM BLOCOS DE COROAMENTO, ESPESSURA DE *5 CM*. AF_01/2024</v>
          </cell>
          <cell r="E7070" t="str">
            <v>M3</v>
          </cell>
          <cell r="F7070">
            <v>267.76</v>
          </cell>
        </row>
        <row r="7071">
          <cell r="A7071" t="str">
            <v>SINAPI 96617</v>
          </cell>
          <cell r="D7071" t="str">
            <v>LASTRO DE CONCRETO MAGRO, APLICADO EM BLOCOS DE COROAMENTO OU SAPATAS, ESPESSURA DE 3 CM. AF_01/2024</v>
          </cell>
          <cell r="E7071" t="str">
            <v>M2</v>
          </cell>
          <cell r="F7071">
            <v>22.56</v>
          </cell>
        </row>
        <row r="7072">
          <cell r="A7072" t="str">
            <v>SINAPI 96619</v>
          </cell>
          <cell r="D7072" t="str">
            <v>LASTRO DE CONCRETO MAGRO, APLICADO EM BLOCOS DE COROAMENTO OU SAPATAS, ESPESSURA DE 5 CM. AF_01/2024</v>
          </cell>
          <cell r="E7072" t="str">
            <v>M2</v>
          </cell>
          <cell r="F7072">
            <v>45.16</v>
          </cell>
        </row>
        <row r="7073">
          <cell r="A7073" t="str">
            <v>SINAPI 96616</v>
          </cell>
          <cell r="D7073" t="str">
            <v>LASTRO DE CONCRETO MAGRO, APLICADO EM BLOCOS DE COROAMENTO OU SAPATAS. AF_01/2024</v>
          </cell>
          <cell r="E7073" t="str">
            <v>M3</v>
          </cell>
          <cell r="F7073">
            <v>903.4</v>
          </cell>
        </row>
        <row r="7074">
          <cell r="A7074" t="str">
            <v>SINAPI 95240</v>
          </cell>
          <cell r="D7074" t="str">
            <v>LASTRO DE CONCRETO MAGRO, APLICADO EM PISOS, LAJES SOBRE SOLO OU RADIERS, ESPESSURA DE 3 CM. AF_01/2024</v>
          </cell>
          <cell r="E7074" t="str">
            <v>M2</v>
          </cell>
          <cell r="F7074">
            <v>21.72</v>
          </cell>
        </row>
        <row r="7075">
          <cell r="A7075" t="str">
            <v>SINAPI 95241</v>
          </cell>
          <cell r="D7075" t="str">
            <v>LASTRO DE CONCRETO MAGRO, APLICADO EM PISOS, LAJES SOBRE SOLO OU RADIERS, ESPESSURA DE 5 CM. AF_01/2024</v>
          </cell>
          <cell r="E7075" t="str">
            <v>M2</v>
          </cell>
          <cell r="F7075">
            <v>41.9</v>
          </cell>
        </row>
        <row r="7076">
          <cell r="A7076" t="str">
            <v>SINAPI 96620</v>
          </cell>
          <cell r="D7076" t="str">
            <v>LASTRO DE CONCRETO MAGRO, APLICADO EM PISOS, LAJES SOBRE SOLO OU RADIERS. AF_01/2024</v>
          </cell>
          <cell r="E7076" t="str">
            <v>M3</v>
          </cell>
          <cell r="F7076">
            <v>838.28</v>
          </cell>
        </row>
        <row r="7077">
          <cell r="A7077" t="str">
            <v>SINAPI 104043</v>
          </cell>
          <cell r="D7077" t="str">
            <v>ADAPTADOR, POLIPROPILENO, PARA TUBOS EM PEAD, 20 MM X 1/2", PARA LIGAÇÃO PREDIAL DE ÁGUA. AF_06/2022</v>
          </cell>
          <cell r="E7077" t="str">
            <v>UN</v>
          </cell>
          <cell r="F7077">
            <v>10.3</v>
          </cell>
        </row>
        <row r="7078">
          <cell r="A7078" t="str">
            <v>SINAPI 104044</v>
          </cell>
          <cell r="D7078" t="str">
            <v>ADAPTADOR, POLIPROPILENO, PARA TUBOS EM PEAD, 20 MM X 3/4", PARA LIGAÇÃO PREDIAL DE ÁGUA. AF_06/2022</v>
          </cell>
          <cell r="E7078" t="str">
            <v>UN</v>
          </cell>
          <cell r="F7078">
            <v>10.71</v>
          </cell>
        </row>
        <row r="7079">
          <cell r="A7079" t="str">
            <v>SINAPI 104045</v>
          </cell>
          <cell r="D7079" t="str">
            <v>ADAPTADOR, POLIPROPILENO, PARA TUBOS EM PEAD, 32 MM X 1", PARA LIGAÇÃO PREDIAL DE ÁGUA. AF_06/2022</v>
          </cell>
          <cell r="E7079" t="str">
            <v>UN</v>
          </cell>
          <cell r="F7079">
            <v>17.829999999999998</v>
          </cell>
        </row>
        <row r="7080">
          <cell r="A7080" t="str">
            <v>SINAPI 104049</v>
          </cell>
          <cell r="D7080" t="str">
            <v>ADAPTADOR, PVC, CURTO COM BOLSA E ROSCA, 20 MM X 1/2", PARA LIGAÇÃO PREDIAL DE ÁGUA. AF_06/2022</v>
          </cell>
          <cell r="E7080" t="str">
            <v>UN</v>
          </cell>
          <cell r="F7080">
            <v>5.67</v>
          </cell>
        </row>
        <row r="7081">
          <cell r="A7081" t="str">
            <v>SINAPI 104050</v>
          </cell>
          <cell r="D7081" t="str">
            <v>ADAPTADOR, PVC, CURTO COM BOLSA E ROSCA, 32 MM X 1", PARA LIGAÇÃO PREDIAL DE ÁGUA. AF_06/2022</v>
          </cell>
          <cell r="E7081" t="str">
            <v>UN</v>
          </cell>
          <cell r="F7081">
            <v>8.5399999999999991</v>
          </cell>
        </row>
        <row r="7082">
          <cell r="A7082" t="str">
            <v>SINAPI 104084</v>
          </cell>
          <cell r="D7082" t="str">
            <v>CAP, PVC OCRE, JUNTA ELÁSTICA, DN 150 MM, PARA COLETOR PREDIAL DE ESGOTO. AF_06/2022</v>
          </cell>
          <cell r="E7082" t="str">
            <v>UN</v>
          </cell>
          <cell r="F7082">
            <v>86.44</v>
          </cell>
        </row>
        <row r="7083">
          <cell r="A7083" t="str">
            <v>SINAPI 104037</v>
          </cell>
          <cell r="D7083" t="str">
            <v>COLAR DE TOMADA, FERRO FUNDIDO, COM PARAFUSOS, DN 50 MM X 3/4", PARA LIGAÇÃO PREDIAL DE ÁGUA. AF_06/2022</v>
          </cell>
          <cell r="E7083" t="str">
            <v>UN</v>
          </cell>
          <cell r="F7083">
            <v>0</v>
          </cell>
        </row>
        <row r="7084">
          <cell r="A7084" t="str">
            <v>SINAPI 104035</v>
          </cell>
          <cell r="D7084" t="str">
            <v>COLAR DE TOMADA, POLIPROPILENO, COM PARAFUSOS, 63 MM X 1/2", PARA LIGAÇÃO PREDIAL DE ÁGUA. AF_06/2022</v>
          </cell>
          <cell r="E7084" t="str">
            <v>UN</v>
          </cell>
          <cell r="F7084">
            <v>45.21</v>
          </cell>
        </row>
        <row r="7085">
          <cell r="A7085" t="str">
            <v>SINAPI 104036</v>
          </cell>
          <cell r="D7085" t="str">
            <v>COLAR DE TOMADA, POLIPROPILENO, COM PARAFUSOS, 63 MM X 3/4", PARA LIGAÇÃO PREDIAL DE ÁGUA. AF_06/2022</v>
          </cell>
          <cell r="E7085" t="str">
            <v>UN</v>
          </cell>
          <cell r="F7085">
            <v>46.62</v>
          </cell>
        </row>
        <row r="7086">
          <cell r="A7086" t="str">
            <v>SINAPI 104034</v>
          </cell>
          <cell r="D7086" t="str">
            <v>COLAR DE TOMADA, PVC, COM TRAVAS, DE 110 MM X 1/2" OU 110 MM X 3/4", PARA LIGAÇÃO PREDIAL DE ÁGUA. AF_06/2022</v>
          </cell>
          <cell r="E7086" t="str">
            <v>UN</v>
          </cell>
          <cell r="F7086">
            <v>32.340000000000003</v>
          </cell>
        </row>
        <row r="7087">
          <cell r="A7087" t="str">
            <v>SINAPI 104031</v>
          </cell>
          <cell r="D7087" t="str">
            <v>COLAR DE TOMADA, PVC, COM TRAVAS, DE 60 MM X 1/2" OU 60 MM X 3/4", PARA LIGAÇÃO PREDIAL DE ÁGUA. AF_06/2022</v>
          </cell>
          <cell r="E7087" t="str">
            <v>UN</v>
          </cell>
          <cell r="F7087">
            <v>21.01</v>
          </cell>
        </row>
        <row r="7088">
          <cell r="A7088" t="str">
            <v>SINAPI 104032</v>
          </cell>
          <cell r="D7088" t="str">
            <v>COLAR DE TOMADA, PVC, COM TRAVAS, DE 75 MM X 1/2" OU 75 MM X 3/4", PARA LIGAÇÃO PREDIAL DE ÁGUA. AF_06/2022</v>
          </cell>
          <cell r="E7088" t="str">
            <v>UN</v>
          </cell>
          <cell r="F7088">
            <v>26.92</v>
          </cell>
        </row>
        <row r="7089">
          <cell r="A7089" t="str">
            <v>SINAPI 104033</v>
          </cell>
          <cell r="D7089" t="str">
            <v>COLAR DE TOMADA, PVC, COM TRAVAS, DE 85 MM X 1/2" OU 85 MM X 3/4", PARA LIGAÇÃO PREDIAL DE ÁGUA. AF_06/2022</v>
          </cell>
          <cell r="E7089" t="str">
            <v>UN</v>
          </cell>
          <cell r="F7089">
            <v>24.34</v>
          </cell>
        </row>
        <row r="7090">
          <cell r="A7090" t="str">
            <v>SINAPI 104038</v>
          </cell>
          <cell r="D7090" t="str">
            <v>COLAR TOMADA EM FERRO FUNDIDO, COM PARAFUSOS, SAIDA COM ROSCA, DN 75 MM X 3/4", PARA LIGACAO PREDIAL DE AGUA. AF_06/2022</v>
          </cell>
          <cell r="E7090" t="str">
            <v>UN</v>
          </cell>
          <cell r="F7090">
            <v>0</v>
          </cell>
        </row>
        <row r="7091">
          <cell r="A7091" t="str">
            <v>SINAPI 104051</v>
          </cell>
          <cell r="D7091" t="str">
            <v>COTOVELO/JOELHO 90°, POLIPROPILENO, PARA TUBOS EM PEAD, 20 X 20 MM, PARA LIGAÇÃO PREDIAL DE ÁGUA. AF_06/2022</v>
          </cell>
          <cell r="E7091" t="str">
            <v>UN</v>
          </cell>
          <cell r="F7091">
            <v>9.1</v>
          </cell>
        </row>
        <row r="7092">
          <cell r="A7092" t="str">
            <v>SINAPI 104052</v>
          </cell>
          <cell r="D7092" t="str">
            <v>COTOVELO/JOELHO 90°, POLIPROPILENO, PARA TUBOS EM PEAD, 32 X 32 MM, PARA LIGAÇÃO PREDIAL DE ÁGUA. AF_06/2022</v>
          </cell>
          <cell r="E7092" t="str">
            <v>UN</v>
          </cell>
          <cell r="F7092">
            <v>12.82</v>
          </cell>
        </row>
        <row r="7093">
          <cell r="A7093" t="str">
            <v>SINAPI 104046</v>
          </cell>
          <cell r="D7093" t="str">
            <v>COTOVELO/JOELHO COM ADAPTADOR, POLIPROPILENO, PARA TUBOS EM PEAD, 20 MM X 1/2", PARA LIGAÇÃO PREDIAL DE ÁGUA. AF_06/2022</v>
          </cell>
          <cell r="E7093" t="str">
            <v>UN</v>
          </cell>
          <cell r="F7093">
            <v>9.74</v>
          </cell>
        </row>
        <row r="7094">
          <cell r="A7094" t="str">
            <v>SINAPI 104047</v>
          </cell>
          <cell r="D7094" t="str">
            <v>COTOVELO/JOELHO COM ADAPTADOR, POLIPROPILENO, PARA TUBOS EM PEAD, 20 MM X 3/4", PARA LIGAÇÃO PREDIAL DE ÁGUA. AF_06/2022</v>
          </cell>
          <cell r="E7094" t="str">
            <v>UN</v>
          </cell>
          <cell r="F7094">
            <v>11.27</v>
          </cell>
        </row>
        <row r="7095">
          <cell r="A7095" t="str">
            <v>SINAPI 104048</v>
          </cell>
          <cell r="D7095" t="str">
            <v>COTOVELO/JOELHO COM ADAPTADOR, POLIPROPILENO, PARA TUBOS EM PEAD, 32 MM X 1", PARA LIGAÇÃO PREDIAL DE ÁGUA. AF_06/2022</v>
          </cell>
          <cell r="E7095" t="str">
            <v>UN</v>
          </cell>
          <cell r="F7095">
            <v>17.329999999999998</v>
          </cell>
        </row>
        <row r="7096">
          <cell r="A7096" t="str">
            <v>SINAPI 104063</v>
          </cell>
          <cell r="D7096" t="str">
            <v>CURVA LONGA, 45 GRAUS, PVC OCRE, JUNTA ELÁSTICA, DN 100 MM, PARA COLETOR PREDIAL DE ESGOTO. AF_06/2022</v>
          </cell>
          <cell r="E7096" t="str">
            <v>UN</v>
          </cell>
          <cell r="F7096">
            <v>72.3</v>
          </cell>
        </row>
        <row r="7097">
          <cell r="A7097" t="str">
            <v>SINAPI 104065</v>
          </cell>
          <cell r="D7097" t="str">
            <v>CURVA LONGA, 45 GRAUS, PVC OCRE, JUNTA ELÁSTICA, DN 150 MM, PARA COLETOR PREDIAL DE ESGOTO. AF_06/2022</v>
          </cell>
          <cell r="E7097" t="str">
            <v>UN</v>
          </cell>
          <cell r="F7097">
            <v>157.35</v>
          </cell>
        </row>
        <row r="7098">
          <cell r="A7098" t="str">
            <v>SINAPI 104062</v>
          </cell>
          <cell r="D7098" t="str">
            <v>CURVA LONGA, 90 GRAUS, PVC OCRE, JUNTA ELÁSTICA, DN 100 MM, PARA COLETOR PREDIAL DE ESGOTO. AF_06/2022</v>
          </cell>
          <cell r="E7098" t="str">
            <v>UN</v>
          </cell>
          <cell r="F7098">
            <v>76.13</v>
          </cell>
        </row>
        <row r="7099">
          <cell r="A7099" t="str">
            <v>SINAPI 104064</v>
          </cell>
          <cell r="D7099" t="str">
            <v>CURVA LONGA, 90 GRAUS, PVC OCRE, JUNTA ELÁSTICA, DN 150 MM, PARA COLETOR PREDIAL DE ESGOTO. AF_06/2022</v>
          </cell>
          <cell r="E7099" t="str">
            <v>UN</v>
          </cell>
          <cell r="F7099">
            <v>186.08</v>
          </cell>
        </row>
        <row r="7100">
          <cell r="A7100" t="str">
            <v>SINAPI 104059</v>
          </cell>
          <cell r="D7100" t="str">
            <v>LUVA, PVC, ROSCÁVEL, 1", PARA LIGAÇÃO PREDIAL DE ÁGUA. AF_06/2022</v>
          </cell>
          <cell r="E7100" t="str">
            <v>UN</v>
          </cell>
          <cell r="F7100">
            <v>10.66</v>
          </cell>
        </row>
        <row r="7101">
          <cell r="A7101" t="str">
            <v>SINAPI 104058</v>
          </cell>
          <cell r="D7101" t="str">
            <v>LUVA, PVC, ROSCÁVEL, 1/2", PARA LIGAÇÃO PREDIAL DE ÁGUA. AF_06/2022</v>
          </cell>
          <cell r="E7101" t="str">
            <v>UN</v>
          </cell>
          <cell r="F7101">
            <v>6.87</v>
          </cell>
        </row>
        <row r="7102">
          <cell r="A7102" t="str">
            <v>SINAPI 104082</v>
          </cell>
          <cell r="D7102" t="str">
            <v>PLUG, PVC OCRE, JUNTA ELÁSTICA, DN 100 MM, PARA COLETOR PREDIAL DE ESGOTO. AF_06/2022</v>
          </cell>
          <cell r="E7102" t="str">
            <v>UN</v>
          </cell>
          <cell r="F7102">
            <v>31.12</v>
          </cell>
        </row>
        <row r="7103">
          <cell r="A7103" t="str">
            <v>SINAPI 104083</v>
          </cell>
          <cell r="D7103" t="str">
            <v>PLUG, PVC OCRE, JUNTA ELÁSTICA, DN 150 MM, PARA COLETOR PREDIAL DE ESGOTO. AF_06/2022</v>
          </cell>
          <cell r="E7103" t="str">
            <v>UN</v>
          </cell>
          <cell r="F7103">
            <v>75.61</v>
          </cell>
        </row>
        <row r="7104">
          <cell r="A7104" t="str">
            <v>SINAPI 104057</v>
          </cell>
          <cell r="D7104" t="str">
            <v>REGISTRO ESFERA, LATÃO NIQUELADO, COM ROSCA, 3/4", PARA LIGAÇÃO PREDIAL DE ÁGUA. AF_06/2022</v>
          </cell>
          <cell r="E7104" t="str">
            <v>UN</v>
          </cell>
          <cell r="F7104">
            <v>0</v>
          </cell>
        </row>
        <row r="7105">
          <cell r="A7105" t="str">
            <v>SINAPI 104056</v>
          </cell>
          <cell r="D7105" t="str">
            <v>REGISTRO ESFERA, PVC, COM ROSCA, 1/2", PARA LIGAÇÃO PREDIAL DE ÁGUA. AF_06/2022</v>
          </cell>
          <cell r="E7105" t="str">
            <v>UN</v>
          </cell>
          <cell r="F7105">
            <v>18.3</v>
          </cell>
        </row>
        <row r="7106">
          <cell r="A7106" t="str">
            <v>SINAPI 104055</v>
          </cell>
          <cell r="D7106" t="str">
            <v>REGISTRO ESFERA, PVC, DE PASSEIO, PARA POLIETILENO, 20 MM, PARA LIGAÇÃO PREDIAL DE ÁGUA. AF_06/2022</v>
          </cell>
          <cell r="E7106" t="str">
            <v>UN</v>
          </cell>
          <cell r="F7106">
            <v>12.4</v>
          </cell>
        </row>
        <row r="7107">
          <cell r="A7107" t="str">
            <v>SINAPI 104076</v>
          </cell>
          <cell r="D7107" t="str">
            <v>SELIM, PVC OCRE, COM TRAVA, DN 125 X 100 MM OU 150 X 100 MM, PARA COLETOR PREDIAL DE ESGOTO. AF_06/2022</v>
          </cell>
          <cell r="E7107" t="str">
            <v>UN</v>
          </cell>
          <cell r="F7107">
            <v>47.69</v>
          </cell>
        </row>
        <row r="7108">
          <cell r="A7108" t="str">
            <v>SINAPI 104060</v>
          </cell>
          <cell r="D7108" t="str">
            <v>TUBO, PEAD, PE-80, DE = 20 MM X 2,3 MM, PARA LIGAÇÃO PREDIAL DE ÁGUA. AF_06/2022</v>
          </cell>
          <cell r="E7108" t="str">
            <v>M</v>
          </cell>
          <cell r="F7108">
            <v>9</v>
          </cell>
        </row>
        <row r="7109">
          <cell r="A7109" t="str">
            <v>SINAPI 104061</v>
          </cell>
          <cell r="D7109" t="str">
            <v>TUBO, PEAD, PE-80, DE = 32 MM X 3,0 MM, PARA LIGAÇÃO PREDIAL DE ÁGUA. AF_06/2022</v>
          </cell>
          <cell r="E7109" t="str">
            <v>M</v>
          </cell>
          <cell r="F7109">
            <v>16.2</v>
          </cell>
        </row>
        <row r="7110">
          <cell r="A7110" t="str">
            <v>SINAPI 104085</v>
          </cell>
          <cell r="D7110" t="str">
            <v>TUBO, PVC OCRE, JUNTA ELÁSTICA, DN 100 MM, PARA COLETOR PREDIAL DE ESGOTO. AF_06/2022</v>
          </cell>
          <cell r="E7110" t="str">
            <v>M</v>
          </cell>
          <cell r="F7110">
            <v>56.75</v>
          </cell>
        </row>
        <row r="7111">
          <cell r="A7111" t="str">
            <v>SINAPI 104086</v>
          </cell>
          <cell r="D7111" t="str">
            <v>TUBO, PVC OCRE, JUNTA ELÁSTICA, DN 150 MM, PARA COLETOR PREDIAL DE ESGOTO. AF_06/2022</v>
          </cell>
          <cell r="E7111" t="str">
            <v>M</v>
          </cell>
          <cell r="F7111">
            <v>102.19</v>
          </cell>
        </row>
        <row r="7112">
          <cell r="A7112" t="str">
            <v>SINAPI 104073</v>
          </cell>
          <cell r="D7112" t="str">
            <v>TÊ DE REDUÇÃO, PVC OCRE, JUNTA ELÁSTICA, DN 150 X 100 MM, PARA COLETOR PREDIAL DE ESGOTO. AF_06/2022</v>
          </cell>
          <cell r="E7112" t="str">
            <v>UN</v>
          </cell>
          <cell r="F7112">
            <v>0</v>
          </cell>
        </row>
        <row r="7113">
          <cell r="A7113" t="str">
            <v>SINAPI 104074</v>
          </cell>
          <cell r="D7113" t="str">
            <v>TÊ DE REDUÇÃO, PVC OCRE, JUNTA ELÁSTICA, DN 300 X 100 MM, PARA COLETOR PREDIAL DE ESGOTO. AF_06/2022</v>
          </cell>
          <cell r="E7113" t="str">
            <v>UN</v>
          </cell>
          <cell r="F7113">
            <v>0</v>
          </cell>
        </row>
        <row r="7114">
          <cell r="A7114" t="str">
            <v>SINAPI 104075</v>
          </cell>
          <cell r="D7114" t="str">
            <v>TÊ DE REDUÇÃO, PVC OCRE, JUNTA ELÁSTICA, DN 300 X 150 MM, PARA COLETOR PREDIAL DE ESGOTO. AF_06/2022</v>
          </cell>
          <cell r="E7114" t="str">
            <v>UN</v>
          </cell>
          <cell r="F7114">
            <v>0</v>
          </cell>
        </row>
        <row r="7115">
          <cell r="A7115" t="str">
            <v>SINAPI 104039</v>
          </cell>
          <cell r="D7115" t="str">
            <v>TÊ DE SERVIÇO INTEGRADO, POLIPROPILENO, PARA TUBOS EM PEAD, 63 MM X 20 MM, PARA LIGAÇÃO PREDIAL DE ÁGUA. AF_06/2022</v>
          </cell>
          <cell r="E7115" t="str">
            <v>UN</v>
          </cell>
          <cell r="F7115">
            <v>97.4</v>
          </cell>
        </row>
        <row r="7116">
          <cell r="A7116" t="str">
            <v>SINAPI 104040</v>
          </cell>
          <cell r="D7116" t="str">
            <v>TÊ DE SERVIÇO INTEGRADO, POLIPROPILENO, PARA TUBOS EM PEAD, 63 MM X 32 MM, PARA LIGAÇÃO PREDIAL DE ÁGUA. AF_06/2022</v>
          </cell>
          <cell r="E7116" t="str">
            <v>UN</v>
          </cell>
          <cell r="F7116">
            <v>0</v>
          </cell>
        </row>
        <row r="7117">
          <cell r="A7117" t="str">
            <v>SINAPI 104041</v>
          </cell>
          <cell r="D7117" t="str">
            <v>TÊ DE SERVIÇO INTEGRADO, POLIPROPILENO, PARA TUBOS EM PEAD, 90 MM X 20 MM, PARA LIGAÇÃO PREDIAL DE ÁGUA. AF_06/2022</v>
          </cell>
          <cell r="E7117" t="str">
            <v>UN</v>
          </cell>
          <cell r="F7117">
            <v>0</v>
          </cell>
        </row>
        <row r="7118">
          <cell r="A7118" t="str">
            <v>SINAPI 104042</v>
          </cell>
          <cell r="D7118" t="str">
            <v>TÊ DE SERVIÇO INTEGRADO, POLIPROPILENO, PARA TUBOS EM PEAD, 90 MM X 32 MM, PARA LIGAÇÃO PREDIAL DE ÁGUA. AF_06/2022</v>
          </cell>
          <cell r="E7118" t="str">
            <v>UN</v>
          </cell>
          <cell r="F7118">
            <v>0</v>
          </cell>
        </row>
        <row r="7119">
          <cell r="A7119" t="str">
            <v>SINAPI 104072</v>
          </cell>
          <cell r="D7119" t="str">
            <v>TÊ, PVC OCRE, JUNTA ELÁSTICA, DN 200 MM, PARA COLETOR PREDIAL DE ESGOTO. AF_06/2022</v>
          </cell>
          <cell r="E7119" t="str">
            <v>UN</v>
          </cell>
          <cell r="F7119">
            <v>287.27</v>
          </cell>
        </row>
        <row r="7120">
          <cell r="A7120" t="str">
            <v>SINAPI 104053</v>
          </cell>
          <cell r="D7120" t="str">
            <v>UNIÃO, POLIPROPILENO, PARA TUBOS EM PEAD, 20 MM, PARA LIGAÇÃO PREDIAL DE ÁGUA. AF_06/2022</v>
          </cell>
          <cell r="E7120" t="str">
            <v>UN</v>
          </cell>
          <cell r="F7120">
            <v>10.93</v>
          </cell>
        </row>
        <row r="7121">
          <cell r="A7121" t="str">
            <v>SINAPI 104054</v>
          </cell>
          <cell r="D7121" t="str">
            <v>UNIÃO, POLIPROPILENO, PARA TUBOS EM PEAD, 32 MM, PARA LIGAÇÃO PREDIAL DE ÁGUA. AF_06/2022</v>
          </cell>
          <cell r="E7121" t="str">
            <v>UN</v>
          </cell>
          <cell r="F7121">
            <v>22.88</v>
          </cell>
        </row>
        <row r="7122">
          <cell r="A7122" t="str">
            <v>SINAPI 99818</v>
          </cell>
          <cell r="D7122" t="str">
            <v>LIMPEZA DE BACIA SANITÁRIA, BIDÊ OU MICTÓRIO EM LOUÇA, INCLUSIVE METAIS CORRESPONDENTES. AF_10/2025_PS</v>
          </cell>
          <cell r="E7122" t="str">
            <v>UN</v>
          </cell>
          <cell r="F7122">
            <v>5.98</v>
          </cell>
        </row>
        <row r="7123">
          <cell r="A7123" t="str">
            <v>SINAPI 99819</v>
          </cell>
          <cell r="D7123" t="str">
            <v>LIMPEZA DE BANCADA COM PLACA DE ROCHA (MÁRMORE OU GRANITO). AF_10/2025_PS</v>
          </cell>
          <cell r="E7123" t="str">
            <v>M2</v>
          </cell>
          <cell r="F7123">
            <v>17.22</v>
          </cell>
        </row>
        <row r="7124">
          <cell r="A7124" t="str">
            <v>SINAPI 99817</v>
          </cell>
          <cell r="D7124" t="str">
            <v>LIMPEZA DE BANCADA COM PLACA DE ROCHA E CUBA DE LOUÇA, INCLUSIVE METAIS CORRESPONDENTES. AF_10/2025_PS</v>
          </cell>
          <cell r="E7124" t="str">
            <v>UN</v>
          </cell>
          <cell r="F7124">
            <v>6.76</v>
          </cell>
        </row>
        <row r="7125">
          <cell r="A7125" t="str">
            <v>SINAPI 99815</v>
          </cell>
          <cell r="D7125" t="str">
            <v>LIMPEZA DE BANCADA DE PIA COM PLACA DE ROCHA E CUBA DE INOX, INCLUSIVE METAIS CORRESPONDENTES. AF_10/2025_PS</v>
          </cell>
          <cell r="E7125" t="str">
            <v>UN</v>
          </cell>
          <cell r="F7125">
            <v>9.3000000000000007</v>
          </cell>
        </row>
        <row r="7126">
          <cell r="A7126" t="str">
            <v>SINAPI 99811</v>
          </cell>
          <cell r="D7126" t="str">
            <v>LIMPEZA DE CONTRAPISO COM VASSOURA A SECO. AF_10/2025</v>
          </cell>
          <cell r="E7126" t="str">
            <v>M2</v>
          </cell>
          <cell r="F7126">
            <v>0.64</v>
          </cell>
        </row>
        <row r="7127">
          <cell r="A7127" t="str">
            <v>SINAPI 99826</v>
          </cell>
          <cell r="D7127" t="str">
            <v>LIMPEZA DE FORRO REMOVÍVEL COM PANO ÚMIDO. AF_10/2025_PS</v>
          </cell>
          <cell r="E7127" t="str">
            <v>M2</v>
          </cell>
          <cell r="F7127">
            <v>1.61</v>
          </cell>
        </row>
        <row r="7128">
          <cell r="A7128" t="str">
            <v>SINAPI 106170</v>
          </cell>
          <cell r="D7128" t="str">
            <v>LIMPEZA DE GRADIL. AF_10/2025_PS</v>
          </cell>
          <cell r="E7128" t="str">
            <v>M2</v>
          </cell>
          <cell r="F7128">
            <v>6.49</v>
          </cell>
        </row>
        <row r="7129">
          <cell r="A7129" t="str">
            <v>SINAPI 99821</v>
          </cell>
          <cell r="D7129" t="str">
            <v>LIMPEZA DE JANELA DE VIDRO COM CAIXILHO EM AÇO/ALUMÍNIO/PVC. AF_10/2025_PS</v>
          </cell>
          <cell r="E7129" t="str">
            <v>M2</v>
          </cell>
          <cell r="F7129">
            <v>4.8499999999999996</v>
          </cell>
        </row>
        <row r="7130">
          <cell r="A7130" t="str">
            <v>SINAPI 99820</v>
          </cell>
          <cell r="D7130" t="str">
            <v>LIMPEZA DE JANELA INTEIRAMENTE DE VIDRO. AF_10/2025_PS</v>
          </cell>
          <cell r="E7130" t="str">
            <v>M2</v>
          </cell>
          <cell r="F7130">
            <v>2.74</v>
          </cell>
        </row>
        <row r="7131">
          <cell r="A7131" t="str">
            <v>SINAPI 99805</v>
          </cell>
          <cell r="D7131" t="str">
            <v>LIMPEZA DE PISO CERÂMICO OU COM PEDRAS RÚSTICAS UTILIZANDO ÁCIDO MURIÁTICO. AF_10/2025_PS</v>
          </cell>
          <cell r="E7131" t="str">
            <v>M2</v>
          </cell>
          <cell r="F7131">
            <v>11.07</v>
          </cell>
        </row>
        <row r="7132">
          <cell r="A7132" t="str">
            <v>SINAPI 99803</v>
          </cell>
          <cell r="D7132" t="str">
            <v>LIMPEZA DE PISO CERÂMICO OU PORCELANATO COM PANO ÚMIDO. AF_10/2025_PS</v>
          </cell>
          <cell r="E7132" t="str">
            <v>M2</v>
          </cell>
          <cell r="F7132">
            <v>4.05</v>
          </cell>
        </row>
        <row r="7133">
          <cell r="A7133" t="str">
            <v>SINAPI 99802</v>
          </cell>
          <cell r="D7133" t="str">
            <v>LIMPEZA DE PISO CERÂMICO OU PORCELANATO COM VASSOURA A SECO. AF_10/2025</v>
          </cell>
          <cell r="E7133" t="str">
            <v>M2</v>
          </cell>
          <cell r="F7133">
            <v>0.51</v>
          </cell>
        </row>
        <row r="7134">
          <cell r="A7134" t="str">
            <v>SINAPI 99810</v>
          </cell>
          <cell r="D7134" t="str">
            <v>LIMPEZA DE PISO CERÂMICO/ PORCELANATO/ MÁRMORE/ GRANITO UTILIZANDO DETERGENTE NEUTRO E ESCOVAÇÃO MANUAL. AF_10/2025_PS</v>
          </cell>
          <cell r="E7134" t="str">
            <v>M2</v>
          </cell>
          <cell r="F7134">
            <v>6.52</v>
          </cell>
        </row>
        <row r="7135">
          <cell r="A7135" t="str">
            <v>SINAPI 99809</v>
          </cell>
          <cell r="D7135" t="str">
            <v>LIMPEZA DE PISO DE LADRILHO HIDRÁULICO COM PANO ÚMIDO. AF_10/2025_PS</v>
          </cell>
          <cell r="E7135" t="str">
            <v>M2</v>
          </cell>
          <cell r="F7135">
            <v>6.83</v>
          </cell>
        </row>
        <row r="7136">
          <cell r="A7136" t="str">
            <v>SINAPI 99801</v>
          </cell>
          <cell r="D7136" t="str">
            <v>LIMPEZA DE PISO UTILIZANDO DETERGENTE NEUTRO E ESCOVAÇÃO MECÂNICA. AF_10/2025</v>
          </cell>
          <cell r="E7136" t="str">
            <v>M2</v>
          </cell>
          <cell r="F7136">
            <v>0</v>
          </cell>
        </row>
        <row r="7137">
          <cell r="A7137" t="str">
            <v>SINAPI 106166</v>
          </cell>
          <cell r="D7137" t="str">
            <v>LIMPEZA DE PISO VINÍLICO COM VASSOURA E PANO ÚMIDO. AF_10/2025_PS</v>
          </cell>
          <cell r="E7137" t="str">
            <v>M2</v>
          </cell>
          <cell r="F7137">
            <v>1.34</v>
          </cell>
        </row>
        <row r="7138">
          <cell r="A7138" t="str">
            <v>SINAPI 99822</v>
          </cell>
          <cell r="D7138" t="str">
            <v>LIMPEZA DE PORTA DE MADEIRA. AF_10/2025_PS</v>
          </cell>
          <cell r="E7138" t="str">
            <v>M2</v>
          </cell>
          <cell r="F7138">
            <v>1.06</v>
          </cell>
        </row>
        <row r="7139">
          <cell r="A7139" t="str">
            <v>SINAPI 99825</v>
          </cell>
          <cell r="D7139" t="str">
            <v>LIMPEZA DE PORTA DE VIDRO COM CAIXILHO EM AÇO/ ALUMÍNIO/ PVC. AF_10/2025_PS</v>
          </cell>
          <cell r="E7139" t="str">
            <v>M2</v>
          </cell>
          <cell r="F7139">
            <v>4.66</v>
          </cell>
        </row>
        <row r="7140">
          <cell r="A7140" t="str">
            <v>SINAPI 99824</v>
          </cell>
          <cell r="D7140" t="str">
            <v>LIMPEZA DE PORTA EM AÇO/ALUMÍNIO. AF_10/2025_PS</v>
          </cell>
          <cell r="E7140" t="str">
            <v>M2</v>
          </cell>
          <cell r="F7140">
            <v>2.85</v>
          </cell>
        </row>
        <row r="7141">
          <cell r="A7141" t="str">
            <v>SINAPI 99823</v>
          </cell>
          <cell r="D7141" t="str">
            <v>LIMPEZA DE PORTA INTEIRAMENTE DE VIDRO. AF_10/2025_PS</v>
          </cell>
          <cell r="E7141" t="str">
            <v>M2</v>
          </cell>
          <cell r="F7141">
            <v>2.54</v>
          </cell>
        </row>
        <row r="7142">
          <cell r="A7142" t="str">
            <v>SINAPI 99806</v>
          </cell>
          <cell r="D7142" t="str">
            <v>LIMPEZA DE REVESTIMENTO CERÂMICO EM PAREDE COM PANO ÚMIDO. AF_10/2025_PS</v>
          </cell>
          <cell r="E7142" t="str">
            <v>M2</v>
          </cell>
          <cell r="F7142">
            <v>2.97</v>
          </cell>
        </row>
        <row r="7143">
          <cell r="A7143" t="str">
            <v>SINAPI 99813</v>
          </cell>
          <cell r="D7143" t="str">
            <v>LIMPEZA DE REVESTIMENTO CERÂMICO/ MÁRMORE/ GRANITO EM PAREDE UTILIZANDO DETERGENTE NEUTRO E ESCOVAÇÃO MANUAL. AF_10/2025_PS</v>
          </cell>
          <cell r="E7143" t="str">
            <v>M2</v>
          </cell>
          <cell r="F7143">
            <v>3.16</v>
          </cell>
        </row>
        <row r="7144">
          <cell r="A7144" t="str">
            <v>SINAPI 106169</v>
          </cell>
          <cell r="D7144" t="str">
            <v>LIMPEZA DE RODAS DE CAMINHÕES COM JATO DE ALTA PRESSÃO, POR EIXO. AF_10/2025</v>
          </cell>
          <cell r="E7144" t="str">
            <v>UN</v>
          </cell>
          <cell r="F7144">
            <v>3.49</v>
          </cell>
        </row>
        <row r="7145">
          <cell r="A7145" t="str">
            <v>SINAPI 106167</v>
          </cell>
          <cell r="D7145" t="str">
            <v>LIMPEZA DE RUA COM CAMINHÃO PIPA. AF_10/2025</v>
          </cell>
          <cell r="E7145" t="str">
            <v>M2</v>
          </cell>
          <cell r="F7145">
            <v>0.05</v>
          </cell>
        </row>
        <row r="7146">
          <cell r="A7146" t="str">
            <v>SINAPI 106168</v>
          </cell>
          <cell r="D7146" t="str">
            <v>LIMPEZA DE RUA COM JATO DE ALTA PRESSÃO. AF_10/2025</v>
          </cell>
          <cell r="E7146" t="str">
            <v>M2</v>
          </cell>
          <cell r="F7146">
            <v>0.6</v>
          </cell>
        </row>
        <row r="7147">
          <cell r="A7147" t="str">
            <v>SINAPI 99814</v>
          </cell>
          <cell r="D7147" t="str">
            <v>LIMPEZA DE SUPERFÍCIE PISO OU PAREDE COM JATO DE ALTA PRESSÃO. AF_10/2025</v>
          </cell>
          <cell r="E7147" t="str">
            <v>M2</v>
          </cell>
          <cell r="F7147">
            <v>1.58</v>
          </cell>
        </row>
        <row r="7148">
          <cell r="A7148" t="str">
            <v>SINAPI 99816</v>
          </cell>
          <cell r="D7148" t="str">
            <v>LIMPEZA DE TANQUE OU LAVATÓRIO DE LOUÇA ISOLADO, INCLUSIVE METAIS CORRESPONDENTES. AF_10/2025_PS</v>
          </cell>
          <cell r="E7148" t="str">
            <v>UN</v>
          </cell>
          <cell r="F7148">
            <v>8.9700000000000006</v>
          </cell>
        </row>
        <row r="7149">
          <cell r="A7149" t="str">
            <v>SINAPI 106171</v>
          </cell>
          <cell r="D7149" t="str">
            <v>RETIRADA DE SALVA PISO DO CHÃO. AF_10/2025</v>
          </cell>
          <cell r="E7149" t="str">
            <v>M2</v>
          </cell>
          <cell r="F7149">
            <v>1.58</v>
          </cell>
        </row>
        <row r="7150">
          <cell r="A7150" t="str">
            <v>SINAPI 88238</v>
          </cell>
          <cell r="D7150" t="str">
            <v>AJUDANTE DE ARMADOR COM ENCARGOS COMPLEMENTARES</v>
          </cell>
          <cell r="E7150" t="str">
            <v>H</v>
          </cell>
          <cell r="F7150">
            <v>24.7</v>
          </cell>
        </row>
        <row r="7151">
          <cell r="A7151" t="str">
            <v>SINAPI 101374</v>
          </cell>
          <cell r="D7151" t="str">
            <v>AJUDANTE DE ARMADOR COM ENCARGOS COMPLEMENTARES</v>
          </cell>
          <cell r="E7151" t="str">
            <v>MES</v>
          </cell>
          <cell r="F7151">
            <v>4435.74</v>
          </cell>
        </row>
        <row r="7152">
          <cell r="A7152" t="str">
            <v>SINAPI 88239</v>
          </cell>
          <cell r="D7152" t="str">
            <v>AJUDANTE DE CARPINTEIRO COM ENCARGOS COMPLEMENTARES</v>
          </cell>
          <cell r="E7152" t="str">
            <v>H</v>
          </cell>
          <cell r="F7152">
            <v>24.54</v>
          </cell>
        </row>
        <row r="7153">
          <cell r="A7153" t="str">
            <v>SINAPI 101375</v>
          </cell>
          <cell r="D7153" t="str">
            <v>AJUDANTE DE ELETRICISTA COM ENCARGOS COMPLEMENTARES</v>
          </cell>
          <cell r="E7153" t="str">
            <v>MES</v>
          </cell>
          <cell r="F7153">
            <v>4501.9799999999996</v>
          </cell>
        </row>
        <row r="7154">
          <cell r="A7154" t="str">
            <v>SINAPI 88240</v>
          </cell>
          <cell r="D7154" t="str">
            <v>AJUDANTE DE ESTRUTURA METÁLICA COM ENCARGOS COMPLEMENTARES</v>
          </cell>
          <cell r="E7154" t="str">
            <v>H</v>
          </cell>
          <cell r="F7154">
            <v>23.51</v>
          </cell>
        </row>
        <row r="7155">
          <cell r="A7155" t="str">
            <v>SINAPI 101376</v>
          </cell>
          <cell r="D7155" t="str">
            <v>AJUDANTE DE ESTRUTURAS METÁLICAS COM ENCARGOS COMPLEMENTARES</v>
          </cell>
          <cell r="E7155" t="str">
            <v>MES</v>
          </cell>
          <cell r="F7155">
            <v>4208.72</v>
          </cell>
        </row>
        <row r="7156">
          <cell r="A7156" t="str">
            <v>SINAPI 88241</v>
          </cell>
          <cell r="D7156" t="str">
            <v>AJUDANTE DE OPERAÇÃO EM GERAL COM ENCARGOS COMPLEMENTARES</v>
          </cell>
          <cell r="E7156" t="str">
            <v>H</v>
          </cell>
          <cell r="F7156">
            <v>26.22</v>
          </cell>
        </row>
        <row r="7157">
          <cell r="A7157" t="str">
            <v>SINAPI 101377</v>
          </cell>
          <cell r="D7157" t="str">
            <v>AJUDANTE DE OPERAÇÃO EM GERAL COM ENCARGOS COMPLEMENTARES</v>
          </cell>
          <cell r="E7157" t="str">
            <v>MES</v>
          </cell>
          <cell r="F7157">
            <v>4703.34</v>
          </cell>
        </row>
        <row r="7158">
          <cell r="A7158" t="str">
            <v>SINAPI 88242</v>
          </cell>
          <cell r="D7158" t="str">
            <v>AJUDANTE DE PEDREIRO COM ENCARGOS COMPLEMENTARES</v>
          </cell>
          <cell r="E7158" t="str">
            <v>H</v>
          </cell>
          <cell r="F7158">
            <v>24.76</v>
          </cell>
        </row>
        <row r="7159">
          <cell r="A7159" t="str">
            <v>SINAPI 100301</v>
          </cell>
          <cell r="D7159" t="str">
            <v>AJUDANTE DE PINTOR COM ENCARGOS COMPLEMENTARES</v>
          </cell>
          <cell r="E7159" t="str">
            <v>H</v>
          </cell>
          <cell r="F7159">
            <v>26.57</v>
          </cell>
        </row>
        <row r="7160">
          <cell r="A7160" t="str">
            <v>SINAPI 101378</v>
          </cell>
          <cell r="D7160" t="str">
            <v>AJUDANTE DE PINTOR COM ENCARGOS COMPLEMENTARES</v>
          </cell>
          <cell r="E7160" t="str">
            <v>MES</v>
          </cell>
          <cell r="F7160">
            <v>4784.2</v>
          </cell>
        </row>
        <row r="7161">
          <cell r="A7161" t="str">
            <v>SINAPI 101379</v>
          </cell>
          <cell r="D7161" t="str">
            <v>AJUDANTE DE SERRALHEIRO COM ENCARGOS COMPLEMENTARES</v>
          </cell>
          <cell r="E7161" t="str">
            <v>MES</v>
          </cell>
          <cell r="F7161">
            <v>4435.74</v>
          </cell>
        </row>
        <row r="7162">
          <cell r="A7162" t="str">
            <v>SINAPI 88243</v>
          </cell>
          <cell r="D7162" t="str">
            <v>AJUDANTE ESPECIALIZADO COM ENCARGOS COMPLEMENTARES</v>
          </cell>
          <cell r="E7162" t="str">
            <v>H</v>
          </cell>
          <cell r="F7162">
            <v>26.13</v>
          </cell>
        </row>
        <row r="7163">
          <cell r="A7163" t="str">
            <v>SINAPI 101380</v>
          </cell>
          <cell r="D7163" t="str">
            <v>AJUDANTE ESPECIALIZADO COM ENCARGOS COMPLEMENTARES</v>
          </cell>
          <cell r="E7163" t="str">
            <v>MES</v>
          </cell>
          <cell r="F7163">
            <v>4685.0600000000004</v>
          </cell>
        </row>
        <row r="7164">
          <cell r="A7164" t="str">
            <v>SINAPI 90766</v>
          </cell>
          <cell r="D7164" t="str">
            <v>ALMOXARIFE COM ENCARGOS COMPLEMENTARES</v>
          </cell>
          <cell r="E7164" t="str">
            <v>H</v>
          </cell>
          <cell r="F7164">
            <v>28.65</v>
          </cell>
        </row>
        <row r="7165">
          <cell r="A7165" t="str">
            <v>SINAPI 93563</v>
          </cell>
          <cell r="D7165" t="str">
            <v>ALMOXARIFE COM ENCARGOS COMPLEMENTARES</v>
          </cell>
          <cell r="E7165" t="str">
            <v>MES</v>
          </cell>
          <cell r="F7165">
            <v>5119.62</v>
          </cell>
        </row>
        <row r="7166">
          <cell r="A7166" t="str">
            <v>SINAPI 90767</v>
          </cell>
          <cell r="D7166" t="str">
            <v>APONTADOR OU APROPRIADOR COM ENCARGOS COMPLEMENTARES</v>
          </cell>
          <cell r="E7166" t="str">
            <v>H</v>
          </cell>
          <cell r="F7166">
            <v>25.91</v>
          </cell>
        </row>
        <row r="7167">
          <cell r="A7167" t="str">
            <v>SINAPI 93564</v>
          </cell>
          <cell r="D7167" t="str">
            <v>APONTADOR OU APROPRIADOR COM ENCARGOS COMPLEMENTARES</v>
          </cell>
          <cell r="E7167" t="str">
            <v>MES</v>
          </cell>
          <cell r="F7167">
            <v>4625.99</v>
          </cell>
        </row>
        <row r="7168">
          <cell r="A7168" t="str">
            <v>SINAPI 88245</v>
          </cell>
          <cell r="D7168" t="str">
            <v>ARMADOR COM ENCARGOS COMPLEMENTARES</v>
          </cell>
          <cell r="E7168" t="str">
            <v>H</v>
          </cell>
          <cell r="F7168">
            <v>30.02</v>
          </cell>
        </row>
        <row r="7169">
          <cell r="A7169" t="str">
            <v>SINAPI 101381</v>
          </cell>
          <cell r="D7169" t="str">
            <v>ARMADOR COM ENCARGOS COMPLEMENTARES</v>
          </cell>
          <cell r="E7169" t="str">
            <v>MES</v>
          </cell>
          <cell r="F7169">
            <v>5369.81</v>
          </cell>
        </row>
        <row r="7170">
          <cell r="A7170" t="str">
            <v>SINAPI 90768</v>
          </cell>
          <cell r="D7170" t="str">
            <v>ARQUITETO DE OBRA JUNIOR COM ENCARGOS COMPLEMENTARES</v>
          </cell>
          <cell r="E7170" t="str">
            <v>H</v>
          </cell>
          <cell r="F7170">
            <v>115.43</v>
          </cell>
        </row>
        <row r="7171">
          <cell r="A7171" t="str">
            <v>SINAPI 90769</v>
          </cell>
          <cell r="D7171" t="str">
            <v>ARQUITETO DE OBRA PLENO COM ENCARGOS COMPLEMENTARES</v>
          </cell>
          <cell r="E7171" t="str">
            <v>H</v>
          </cell>
          <cell r="F7171">
            <v>121.55</v>
          </cell>
        </row>
        <row r="7172">
          <cell r="A7172" t="str">
            <v>SINAPI 90770</v>
          </cell>
          <cell r="D7172" t="str">
            <v>ARQUITETO DE OBRA SENIOR COM ENCARGOS COMPLEMENTARES</v>
          </cell>
          <cell r="E7172" t="str">
            <v>H</v>
          </cell>
          <cell r="F7172">
            <v>125.26</v>
          </cell>
        </row>
        <row r="7173">
          <cell r="A7173" t="str">
            <v>SINAPI 93569</v>
          </cell>
          <cell r="D7173" t="str">
            <v>ARQUITETO JUNIOR COM ENCARGOS COMPLEMENTARES</v>
          </cell>
          <cell r="E7173" t="str">
            <v>MES</v>
          </cell>
          <cell r="F7173">
            <v>20392.36</v>
          </cell>
        </row>
        <row r="7174">
          <cell r="A7174" t="str">
            <v>SINAPI 93570</v>
          </cell>
          <cell r="D7174" t="str">
            <v>ARQUITETO PLENO COM ENCARGOS COMPLEMENTARES</v>
          </cell>
          <cell r="E7174" t="str">
            <v>MES</v>
          </cell>
          <cell r="F7174">
            <v>21468.74</v>
          </cell>
        </row>
        <row r="7175">
          <cell r="A7175" t="str">
            <v>SINAPI 93571</v>
          </cell>
          <cell r="D7175" t="str">
            <v>ARQUITETO SENIOR COM ENCARGOS COMPLEMENTARES</v>
          </cell>
          <cell r="E7175" t="str">
            <v>MES</v>
          </cell>
          <cell r="F7175">
            <v>22120.67</v>
          </cell>
        </row>
        <row r="7176">
          <cell r="A7176" t="str">
            <v>SINAPI 101382</v>
          </cell>
          <cell r="D7176" t="str">
            <v>ASSENTADOR DE MANILHAS COM ENCARGOS COMPLEMENTARES</v>
          </cell>
          <cell r="E7176" t="str">
            <v>MES</v>
          </cell>
          <cell r="F7176">
            <v>4053.53</v>
          </cell>
        </row>
        <row r="7177">
          <cell r="A7177" t="str">
            <v>SINAPI 88246</v>
          </cell>
          <cell r="D7177" t="str">
            <v>ASSENTADOR DE TUBOS COM ENCARGOS COMPLEMENTARES</v>
          </cell>
          <cell r="E7177" t="str">
            <v>H</v>
          </cell>
          <cell r="F7177">
            <v>22.65</v>
          </cell>
        </row>
        <row r="7178">
          <cell r="A7178" t="str">
            <v>SINAPI 100303</v>
          </cell>
          <cell r="D7178" t="str">
            <v>AUXILIAR DE AZULEJISTA COM ENCARGOS COMPLEMENTARES</v>
          </cell>
          <cell r="E7178" t="str">
            <v>H</v>
          </cell>
          <cell r="F7178">
            <v>22.41</v>
          </cell>
        </row>
        <row r="7179">
          <cell r="A7179" t="str">
            <v>SINAPI 101383</v>
          </cell>
          <cell r="D7179" t="str">
            <v>AUXILIAR DE AZULEJISTA COM ENCARGOS COMPLEMENTARES</v>
          </cell>
          <cell r="E7179" t="str">
            <v>MES</v>
          </cell>
          <cell r="F7179">
            <v>4029.41</v>
          </cell>
        </row>
        <row r="7180">
          <cell r="A7180" t="str">
            <v>SINAPI 88247</v>
          </cell>
          <cell r="D7180" t="str">
            <v>AUXILIAR DE ELETRICISTA COM ENCARGOS COMPLEMENTARES</v>
          </cell>
          <cell r="E7180" t="str">
            <v>H</v>
          </cell>
          <cell r="F7180">
            <v>25.19</v>
          </cell>
        </row>
        <row r="7181">
          <cell r="A7181" t="str">
            <v>SINAPI 88248</v>
          </cell>
          <cell r="D7181" t="str">
            <v>AUXILIAR DE ENCANADOR OU BOMBEIRO HIDRÁULICO COM ENCARGOS COMPLEMENTARES</v>
          </cell>
          <cell r="E7181" t="str">
            <v>H</v>
          </cell>
          <cell r="F7181">
            <v>24.17</v>
          </cell>
        </row>
        <row r="7182">
          <cell r="A7182" t="str">
            <v>SINAPI 101384</v>
          </cell>
          <cell r="D7182" t="str">
            <v>AUXILIAR DE ENCANADOR OU BOMBEIRO HIDRÁULICO COM ENCARGOS COMPLEMENTARES</v>
          </cell>
          <cell r="E7182" t="str">
            <v>MES</v>
          </cell>
          <cell r="F7182">
            <v>4327.57</v>
          </cell>
        </row>
        <row r="7183">
          <cell r="A7183" t="str">
            <v>SINAPI 90772</v>
          </cell>
          <cell r="D7183" t="str">
            <v>AUXILIAR DE ESCRITORIO COM ENCARGOS COMPLEMENTARES</v>
          </cell>
          <cell r="E7183" t="str">
            <v>H</v>
          </cell>
          <cell r="F7183">
            <v>24.54</v>
          </cell>
        </row>
        <row r="7184">
          <cell r="A7184" t="str">
            <v>SINAPI 93566</v>
          </cell>
          <cell r="D7184" t="str">
            <v>AUXILIAR DE ESCRITORIO COM ENCARGOS COMPLEMENTARES</v>
          </cell>
          <cell r="E7184" t="str">
            <v>MES</v>
          </cell>
          <cell r="F7184">
            <v>4398.0200000000004</v>
          </cell>
        </row>
        <row r="7185">
          <cell r="A7185" t="str">
            <v>SINAPI 101385</v>
          </cell>
          <cell r="D7185" t="str">
            <v>AUXILIAR DE LABORATORISTA DE SOLOS E DE CONCRETO COM ENCARGOS COMPLEMENTARES</v>
          </cell>
          <cell r="E7185" t="str">
            <v>MES</v>
          </cell>
          <cell r="F7185">
            <v>6293.15</v>
          </cell>
        </row>
        <row r="7186">
          <cell r="A7186" t="str">
            <v>SINAPI 88249</v>
          </cell>
          <cell r="D7186" t="str">
            <v>AUXILIAR DE LABORATÓRIO COM ENCARGOS COMPLEMENTARES</v>
          </cell>
          <cell r="E7186" t="str">
            <v>H</v>
          </cell>
          <cell r="F7186">
            <v>35.33</v>
          </cell>
        </row>
        <row r="7187">
          <cell r="A7187" t="str">
            <v>SINAPI 88250</v>
          </cell>
          <cell r="D7187" t="str">
            <v>AUXILIAR DE MECÂNICO COM ENCARGOS COMPLEMENTARES</v>
          </cell>
          <cell r="E7187" t="str">
            <v>H</v>
          </cell>
          <cell r="F7187">
            <v>23.51</v>
          </cell>
        </row>
        <row r="7188">
          <cell r="A7188" t="str">
            <v>SINAPI 101386</v>
          </cell>
          <cell r="D7188" t="str">
            <v>AUXILIAR DE MECÂNICO COM ENCARGOS COMPLEMENTARES</v>
          </cell>
          <cell r="E7188" t="str">
            <v>MES</v>
          </cell>
          <cell r="F7188">
            <v>4208.72</v>
          </cell>
        </row>
        <row r="7189">
          <cell r="A7189" t="str">
            <v>SINAPI 101387</v>
          </cell>
          <cell r="D7189" t="str">
            <v>AUXILIAR DE PEDREIRO COM ENCARGOS COMPLEMENTARES</v>
          </cell>
          <cell r="E7189" t="str">
            <v>MES</v>
          </cell>
          <cell r="F7189">
            <v>4443.43</v>
          </cell>
        </row>
        <row r="7190">
          <cell r="A7190" t="str">
            <v>SINAPI 88251</v>
          </cell>
          <cell r="D7190" t="str">
            <v>AUXILIAR DE SERRALHEIRO COM ENCARGOS COMPLEMENTARES</v>
          </cell>
          <cell r="E7190" t="str">
            <v>H</v>
          </cell>
          <cell r="F7190">
            <v>24.7</v>
          </cell>
        </row>
        <row r="7191">
          <cell r="A7191" t="str">
            <v>SINAPI 88252</v>
          </cell>
          <cell r="D7191" t="str">
            <v>AUXILIAR DE SERVIÇOS GERAIS COM ENCARGOS COMPLEMENTARES</v>
          </cell>
          <cell r="E7191" t="str">
            <v>H</v>
          </cell>
          <cell r="F7191">
            <v>22.6</v>
          </cell>
        </row>
        <row r="7192">
          <cell r="A7192" t="str">
            <v>SINAPI 101388</v>
          </cell>
          <cell r="D7192" t="str">
            <v>AUXILIAR DE SERVIÇOS GERAIS COM ENCARGOS COMPLEMENTARES</v>
          </cell>
          <cell r="E7192" t="str">
            <v>MES</v>
          </cell>
          <cell r="F7192">
            <v>4061.92</v>
          </cell>
        </row>
        <row r="7193">
          <cell r="A7193" t="str">
            <v>SINAPI 88253</v>
          </cell>
          <cell r="D7193" t="str">
            <v>AUXILIAR DE TOPÓGRAFO COM ENCARGOS COMPLEMENTARES</v>
          </cell>
          <cell r="E7193" t="str">
            <v>H</v>
          </cell>
          <cell r="F7193">
            <v>23.51</v>
          </cell>
        </row>
        <row r="7194">
          <cell r="A7194" t="str">
            <v>SINAPI 101389</v>
          </cell>
          <cell r="D7194" t="str">
            <v>AUXILIAR DE TOPÓGRAFO COM ENCARGOS COMPLEMENTARES</v>
          </cell>
          <cell r="E7194" t="str">
            <v>MES</v>
          </cell>
          <cell r="F7194">
            <v>4211.24</v>
          </cell>
        </row>
        <row r="7195">
          <cell r="A7195" t="str">
            <v>SINAPI 101390</v>
          </cell>
          <cell r="D7195" t="str">
            <v>AUXILIAR TÉCNICO / ASSISTENTE DE ENGENHARIA COM ENCARGOS COMPLEMENTARES</v>
          </cell>
          <cell r="E7195" t="str">
            <v>MES</v>
          </cell>
          <cell r="F7195">
            <v>6956.76</v>
          </cell>
        </row>
        <row r="7196">
          <cell r="A7196" t="str">
            <v>SINAPI 88255</v>
          </cell>
          <cell r="D7196" t="str">
            <v>AUXILIAR TÉCNICO DE ENGENHARIA COM ENCARGOS COMPLEMENTARES</v>
          </cell>
          <cell r="E7196" t="str">
            <v>H</v>
          </cell>
          <cell r="F7196">
            <v>39.090000000000003</v>
          </cell>
        </row>
        <row r="7197">
          <cell r="A7197" t="str">
            <v>SINAPI 88256</v>
          </cell>
          <cell r="D7197" t="str">
            <v>AZULEJISTA OU LADRILHEIRO COM ENCARGOS COMPLEMENTARES</v>
          </cell>
          <cell r="E7197" t="str">
            <v>H</v>
          </cell>
          <cell r="F7197">
            <v>32.07</v>
          </cell>
        </row>
        <row r="7198">
          <cell r="A7198" t="str">
            <v>SINAPI 101391</v>
          </cell>
          <cell r="D7198" t="str">
            <v>AZULEJISTA OU LADRILHEIRO COM ENCARGOS COMPLEMENTARES</v>
          </cell>
          <cell r="E7198" t="str">
            <v>MES</v>
          </cell>
          <cell r="F7198">
            <v>5728.7</v>
          </cell>
        </row>
        <row r="7199">
          <cell r="A7199" t="str">
            <v>SINAPI 88257</v>
          </cell>
          <cell r="D7199" t="str">
            <v>BLASTER, DINAMITADOR OU CABO DE FOGO COM ENCARGOS COMPLEMENTARES</v>
          </cell>
          <cell r="E7199" t="str">
            <v>H</v>
          </cell>
          <cell r="F7199">
            <v>25.33</v>
          </cell>
        </row>
        <row r="7200">
          <cell r="A7200" t="str">
            <v>SINAPI 101392</v>
          </cell>
          <cell r="D7200" t="str">
            <v>BLASTER, DINAMITADOR OU CABO DE FORÇA COM ENCARGOS COMPLEMENTARES</v>
          </cell>
          <cell r="E7200" t="str">
            <v>MES</v>
          </cell>
          <cell r="F7200">
            <v>4523.47</v>
          </cell>
        </row>
        <row r="7201">
          <cell r="A7201" t="str">
            <v>SINAPI 88260</v>
          </cell>
          <cell r="D7201" t="str">
            <v>CALCETEIRO COM ENCARGOS COMPLEMENTARES</v>
          </cell>
          <cell r="E7201" t="str">
            <v>H</v>
          </cell>
          <cell r="F7201">
            <v>23.32</v>
          </cell>
        </row>
        <row r="7202">
          <cell r="A7202" t="str">
            <v>SINAPI 101394</v>
          </cell>
          <cell r="D7202" t="str">
            <v>CALCETEIRO COM ENCARGOS COMPLEMENTARES</v>
          </cell>
          <cell r="E7202" t="str">
            <v>MES</v>
          </cell>
          <cell r="F7202">
            <v>4190.3599999999997</v>
          </cell>
        </row>
        <row r="7203">
          <cell r="A7203" t="str">
            <v>SINAPI 101395</v>
          </cell>
          <cell r="D7203" t="str">
            <v>CARPINTEIRO AUXILIAR COM ENCARGOS COMPLEMENTARES</v>
          </cell>
          <cell r="E7203" t="str">
            <v>MES</v>
          </cell>
          <cell r="F7203">
            <v>4401.2700000000004</v>
          </cell>
        </row>
        <row r="7204">
          <cell r="A7204" t="str">
            <v>SINAPI 88261</v>
          </cell>
          <cell r="D7204" t="str">
            <v>CARPINTEIRO DE ESQUADRIAS COM ENCARGOS COMPLEMENTARES</v>
          </cell>
          <cell r="E7204" t="str">
            <v>H</v>
          </cell>
          <cell r="F7204">
            <v>33.61</v>
          </cell>
        </row>
        <row r="7205">
          <cell r="A7205" t="str">
            <v>SINAPI 101396</v>
          </cell>
          <cell r="D7205" t="str">
            <v>CARPINTEIRO DE ESQUADRIAS COM ENCARGOS COMPLEMENTARES</v>
          </cell>
          <cell r="E7205" t="str">
            <v>MES</v>
          </cell>
          <cell r="F7205">
            <v>5997.84</v>
          </cell>
        </row>
        <row r="7206">
          <cell r="A7206" t="str">
            <v>SINAPI 88262</v>
          </cell>
          <cell r="D7206" t="str">
            <v>CARPINTEIRO DE FORMAS COM ENCARGOS COMPLEMENTARES</v>
          </cell>
          <cell r="E7206" t="str">
            <v>H</v>
          </cell>
          <cell r="F7206">
            <v>29.8</v>
          </cell>
        </row>
        <row r="7207">
          <cell r="A7207" t="str">
            <v>SINAPI 101397</v>
          </cell>
          <cell r="D7207" t="str">
            <v>CARPINTEIRO DE FORMAS COM ENCARGOS COMPLEMENTARES</v>
          </cell>
          <cell r="E7207" t="str">
            <v>MES</v>
          </cell>
          <cell r="F7207">
            <v>5327.65</v>
          </cell>
        </row>
        <row r="7208">
          <cell r="A7208" t="str">
            <v>SINAPI 101398</v>
          </cell>
          <cell r="D7208" t="str">
            <v>CAVOUQUEIRO OU OPERADOR DE PERFURATRIZ COM ENCARGOS COMPLEMENTARES</v>
          </cell>
          <cell r="E7208" t="str">
            <v>MES</v>
          </cell>
          <cell r="F7208">
            <v>5957.58</v>
          </cell>
        </row>
        <row r="7209">
          <cell r="A7209" t="str">
            <v>SINAPI 88263</v>
          </cell>
          <cell r="D7209" t="str">
            <v>CAVOUQUEIRO OU OPERADOR PERFURATRIZ/ROMPEDOR COM ENCARGOS COMPLEMENTARES</v>
          </cell>
          <cell r="E7209" t="str">
            <v>H</v>
          </cell>
          <cell r="F7209">
            <v>33.46</v>
          </cell>
        </row>
        <row r="7210">
          <cell r="A7210" t="str">
            <v>SINAPI 95308</v>
          </cell>
          <cell r="D7210" t="str">
            <v>CURSO DE CAPACITAÇÃO PARA AJUDANTE DE ARMADOR (ENCARGOS COMPLEMENTARES) - HORISTA</v>
          </cell>
          <cell r="E7210" t="str">
            <v>H</v>
          </cell>
          <cell r="F7210">
            <v>0.2</v>
          </cell>
        </row>
        <row r="7211">
          <cell r="A7211" t="str">
            <v>SINAPI 101286</v>
          </cell>
          <cell r="D7211" t="str">
            <v>CURSO DE CAPACITAÇÃO PARA AJUDANTE DE ARMADOR (ENCARGOS COMPLEMENTARES) - MENSALISTA</v>
          </cell>
          <cell r="E7211" t="str">
            <v>MES</v>
          </cell>
          <cell r="F7211">
            <v>27.5</v>
          </cell>
        </row>
        <row r="7212">
          <cell r="A7212" t="str">
            <v>SINAPI 95309</v>
          </cell>
          <cell r="D7212" t="str">
            <v>CURSO DE CAPACITAÇÃO PARA AJUDANTE DE CARPINTEIRO (ENCARGOS COMPLEMENTARES) - HORISTA</v>
          </cell>
          <cell r="E7212" t="str">
            <v>H</v>
          </cell>
          <cell r="F7212">
            <v>0.26</v>
          </cell>
        </row>
        <row r="7213">
          <cell r="A7213" t="str">
            <v>SINAPI 101287</v>
          </cell>
          <cell r="D7213" t="str">
            <v>CURSO DE CAPACITAÇÃO PARA AJUDANTE DE ELETRICISTA (ENCARGOS COMPLEMENTARES) - MENSALISTA</v>
          </cell>
          <cell r="E7213" t="str">
            <v>MES</v>
          </cell>
          <cell r="F7213">
            <v>88.97</v>
          </cell>
        </row>
        <row r="7214">
          <cell r="A7214" t="str">
            <v>SINAPI 95310</v>
          </cell>
          <cell r="D7214" t="str">
            <v>CURSO DE CAPACITAÇÃO PARA AJUDANTE DE ESTRUTURA METÁLICA (ENCARGOS COMPLEMENTARES) - HORISTA</v>
          </cell>
          <cell r="E7214" t="str">
            <v>H</v>
          </cell>
          <cell r="F7214">
            <v>0.2</v>
          </cell>
        </row>
        <row r="7215">
          <cell r="A7215" t="str">
            <v>SINAPI 101288</v>
          </cell>
          <cell r="D7215" t="str">
            <v>CURSO DE CAPACITAÇÃO PARA AJUDANTE DE ESTRUTURAS METÁLICAS(ENCARGOS COMPLEMENTARES) - MENSALISTA</v>
          </cell>
          <cell r="E7215" t="str">
            <v>MES</v>
          </cell>
          <cell r="F7215">
            <v>27.5</v>
          </cell>
        </row>
        <row r="7216">
          <cell r="A7216" t="str">
            <v>SINAPI 95311</v>
          </cell>
          <cell r="D7216" t="str">
            <v>CURSO DE CAPACITAÇÃO PARA AJUDANTE DE OPERAÇÃO EM GERAL (ENCARGOS COMPLEMENTARES) - HORISTA</v>
          </cell>
          <cell r="E7216" t="str">
            <v>H</v>
          </cell>
          <cell r="F7216">
            <v>0.22</v>
          </cell>
        </row>
        <row r="7217">
          <cell r="A7217" t="str">
            <v>SINAPI 101289</v>
          </cell>
          <cell r="D7217" t="str">
            <v>CURSO DE CAPACITAÇÃO PARA AJUDANTE DE OPERAÇÃO EM GERAL (ENCARGOS COMPLEMENTARES) - MENSALISTA</v>
          </cell>
          <cell r="E7217" t="str">
            <v>MES</v>
          </cell>
          <cell r="F7217">
            <v>29.81</v>
          </cell>
        </row>
        <row r="7218">
          <cell r="A7218" t="str">
            <v>SINAPI 95312</v>
          </cell>
          <cell r="D7218" t="str">
            <v>CURSO DE CAPACITAÇÃO PARA AJUDANTE DE PEDREIRO (ENCARGOS COMPLEMENTARES) - HORISTA</v>
          </cell>
          <cell r="E7218" t="str">
            <v>H</v>
          </cell>
          <cell r="F7218">
            <v>0.26</v>
          </cell>
        </row>
        <row r="7219">
          <cell r="A7219" t="str">
            <v>SINAPI 100291</v>
          </cell>
          <cell r="D7219" t="str">
            <v>CURSO DE CAPACITAÇÃO PARA AJUDANTE DE PINTOR (ENCARGOS COMPLEMENTARES) - HORISTA</v>
          </cell>
          <cell r="E7219" t="str">
            <v>H</v>
          </cell>
          <cell r="F7219">
            <v>0.26</v>
          </cell>
        </row>
        <row r="7220">
          <cell r="A7220" t="str">
            <v>SINAPI 101290</v>
          </cell>
          <cell r="D7220" t="str">
            <v>CURSO DE CAPACITAÇÃO PARA AJUDANTE DE PINTOR (ENCARGOS COMPLEMENTARES) - MENSALISTA</v>
          </cell>
          <cell r="E7220" t="str">
            <v>MES</v>
          </cell>
          <cell r="F7220">
            <v>35.19</v>
          </cell>
        </row>
        <row r="7221">
          <cell r="A7221" t="str">
            <v>SINAPI 101291</v>
          </cell>
          <cell r="D7221" t="str">
            <v>CURSO DE CAPACITAÇÃO PARA AJUDANTE DE SERRALHEIRO (ENCARGOS COMPLEMENTARES) - MENSALISTA</v>
          </cell>
          <cell r="E7221" t="str">
            <v>MES</v>
          </cell>
          <cell r="F7221">
            <v>27.5</v>
          </cell>
        </row>
        <row r="7222">
          <cell r="A7222" t="str">
            <v>SINAPI 95313</v>
          </cell>
          <cell r="D7222" t="str">
            <v>CURSO DE CAPACITAÇÃO PARA AJUDANTE ESPECIALIZADO (ENCARGOS COMPLEMENTARES) - HORISTA</v>
          </cell>
          <cell r="E7222" t="str">
            <v>H</v>
          </cell>
          <cell r="F7222">
            <v>0.22</v>
          </cell>
        </row>
        <row r="7223">
          <cell r="A7223" t="str">
            <v>SINAPI 101292</v>
          </cell>
          <cell r="D7223" t="str">
            <v>CURSO DE CAPACITAÇÃO PARA AJUDANTE ESPECIALIZADO (ENCARGOS COMPLEMENTARES) - MENSALISTA</v>
          </cell>
          <cell r="E7223" t="str">
            <v>MES</v>
          </cell>
          <cell r="F7223">
            <v>29.81</v>
          </cell>
        </row>
        <row r="7224">
          <cell r="A7224" t="str">
            <v>SINAPI 95392</v>
          </cell>
          <cell r="D7224" t="str">
            <v>CURSO DE CAPACITAÇÃO PARA ALMOXARIFE (ENCARGOS COMPLEMENTARES) - HORISTA</v>
          </cell>
          <cell r="E7224" t="str">
            <v>H</v>
          </cell>
          <cell r="F7224">
            <v>0.11</v>
          </cell>
        </row>
        <row r="7225">
          <cell r="A7225" t="str">
            <v>SINAPI 95413</v>
          </cell>
          <cell r="D7225" t="str">
            <v>CURSO DE CAPACITAÇÃO PARA ALMOXARIFE (ENCARGOS COMPLEMENTARES) - MENSALISTA</v>
          </cell>
          <cell r="E7225" t="str">
            <v>MES</v>
          </cell>
          <cell r="F7225">
            <v>15.66</v>
          </cell>
        </row>
        <row r="7226">
          <cell r="A7226" t="str">
            <v>SINAPI 95393</v>
          </cell>
          <cell r="D7226" t="str">
            <v>CURSO DE CAPACITAÇÃO PARA APONTADOR OU APROPRIADOR (ENCARGOS COMPLEMENTARES) - HORISTA</v>
          </cell>
          <cell r="E7226" t="str">
            <v>H</v>
          </cell>
          <cell r="F7226">
            <v>0.42</v>
          </cell>
        </row>
        <row r="7227">
          <cell r="A7227" t="str">
            <v>SINAPI 95414</v>
          </cell>
          <cell r="D7227" t="str">
            <v>CURSO DE CAPACITAÇÃO PARA APONTADOR OU APROPRIADOR (ENCARGOS COMPLEMENTARES) - MENSALISTA</v>
          </cell>
          <cell r="E7227" t="str">
            <v>MES</v>
          </cell>
          <cell r="F7227">
            <v>56.79</v>
          </cell>
        </row>
        <row r="7228">
          <cell r="A7228" t="str">
            <v>SINAPI 95314</v>
          </cell>
          <cell r="D7228" t="str">
            <v>CURSO DE CAPACITAÇÃO PARA ARMADOR (ENCARGOS COMPLEMENTARES) - HORISTA</v>
          </cell>
          <cell r="E7228" t="str">
            <v>H</v>
          </cell>
          <cell r="F7228">
            <v>0.26</v>
          </cell>
        </row>
        <row r="7229">
          <cell r="A7229" t="str">
            <v>SINAPI 101293</v>
          </cell>
          <cell r="D7229" t="str">
            <v>CURSO DE CAPACITAÇÃO PARA ARMADOR (ENCARGOS COMPLEMENTARES) - MENSALISTA</v>
          </cell>
          <cell r="E7229" t="str">
            <v>MES</v>
          </cell>
          <cell r="F7229">
            <v>35.549999999999997</v>
          </cell>
        </row>
        <row r="7230">
          <cell r="A7230" t="str">
            <v>SINAPI 95394</v>
          </cell>
          <cell r="D7230" t="str">
            <v>CURSO DE CAPACITAÇÃO PARA ARQUITETO DE OBRA JÚNIOR (ENCARGOS COMPLEMENTARES) - HORISTA</v>
          </cell>
          <cell r="E7230" t="str">
            <v>H</v>
          </cell>
          <cell r="F7230">
            <v>0.91</v>
          </cell>
        </row>
        <row r="7231">
          <cell r="A7231" t="str">
            <v>SINAPI 95395</v>
          </cell>
          <cell r="D7231" t="str">
            <v>CURSO DE CAPACITAÇÃO PARA ARQUITETO DE OBRA PLENO (ENCARGOS COMPLEMENTARES) - HORISTA</v>
          </cell>
          <cell r="E7231" t="str">
            <v>H</v>
          </cell>
          <cell r="F7231">
            <v>0.96</v>
          </cell>
        </row>
        <row r="7232">
          <cell r="A7232" t="str">
            <v>SINAPI 95396</v>
          </cell>
          <cell r="D7232" t="str">
            <v>CURSO DE CAPACITAÇÃO PARA ARQUITETO DE OBRA SÊNIOR (ENCARGOS COMPLEMENTARES) - HORISTA</v>
          </cell>
          <cell r="E7232" t="str">
            <v>H</v>
          </cell>
          <cell r="F7232">
            <v>0.99</v>
          </cell>
        </row>
        <row r="7233">
          <cell r="A7233" t="str">
            <v>SINAPI 95419</v>
          </cell>
          <cell r="D7233" t="str">
            <v>CURSO DE CAPACITAÇÃO PARA ARQUITETO JÚNIOR (ENCARGOS COMPLEMENTARES) - MENSALISTA</v>
          </cell>
          <cell r="E7233" t="str">
            <v>MES</v>
          </cell>
          <cell r="F7233">
            <v>121.67</v>
          </cell>
        </row>
        <row r="7234">
          <cell r="A7234" t="str">
            <v>SINAPI 95420</v>
          </cell>
          <cell r="D7234" t="str">
            <v>CURSO DE CAPACITAÇÃO PARA ARQUITETO PLENO (ENCARGOS COMPLEMENTARES) - MENSALISTA</v>
          </cell>
          <cell r="E7234" t="str">
            <v>MES</v>
          </cell>
          <cell r="F7234">
            <v>128.37</v>
          </cell>
        </row>
        <row r="7235">
          <cell r="A7235" t="str">
            <v>SINAPI 95421</v>
          </cell>
          <cell r="D7235" t="str">
            <v>CURSO DE CAPACITAÇÃO PARA ARQUITETO SÊNIOR (ENCARGOS COMPLEMENTARES) - MENSALISTA</v>
          </cell>
          <cell r="E7235" t="str">
            <v>MES</v>
          </cell>
          <cell r="F7235">
            <v>132.41999999999999</v>
          </cell>
        </row>
        <row r="7236">
          <cell r="A7236" t="str">
            <v>SINAPI 101294</v>
          </cell>
          <cell r="D7236" t="str">
            <v>CURSO DE CAPACITAÇÃO PARA ASSENTADOR DE MANILHA (ENCARGOS COMPLEMENTARES) - MENSALISTA</v>
          </cell>
          <cell r="E7236" t="str">
            <v>MES</v>
          </cell>
          <cell r="F7236">
            <v>33.4</v>
          </cell>
        </row>
        <row r="7237">
          <cell r="A7237" t="str">
            <v>SINAPI 95315</v>
          </cell>
          <cell r="D7237" t="str">
            <v>CURSO DE CAPACITAÇÃO PARA ASSENTADOR DE TUBOS (ENCARGOS COMPLEMENTARES) - HORISTA</v>
          </cell>
          <cell r="E7237" t="str">
            <v>H</v>
          </cell>
          <cell r="F7237">
            <v>0.25</v>
          </cell>
        </row>
        <row r="7238">
          <cell r="A7238" t="str">
            <v>SINAPI 100293</v>
          </cell>
          <cell r="D7238" t="str">
            <v>CURSO DE CAPACITAÇÃO PARA AUXILIAR DE AZULEJISTA (ENCARGOS COMPLEMENTARES) - HORISTA</v>
          </cell>
          <cell r="E7238" t="str">
            <v>H</v>
          </cell>
          <cell r="F7238">
            <v>0.23</v>
          </cell>
        </row>
        <row r="7239">
          <cell r="A7239" t="str">
            <v>SINAPI 101295</v>
          </cell>
          <cell r="D7239" t="str">
            <v>CURSO DE CAPACITAÇÃO PARA AUXILIAR DE AZULEJISTA (ENCARGOS COMPLEMENTARES) - MENSALISTA</v>
          </cell>
          <cell r="E7239" t="str">
            <v>MES</v>
          </cell>
          <cell r="F7239">
            <v>30.64</v>
          </cell>
        </row>
        <row r="7240">
          <cell r="A7240" t="str">
            <v>SINAPI 95316</v>
          </cell>
          <cell r="D7240" t="str">
            <v>CURSO DE CAPACITAÇÃO PARA AUXILIAR DE ELETRICISTA (ENCARGOS COMPLEMENTARES) - HORISTA</v>
          </cell>
          <cell r="E7240" t="str">
            <v>H</v>
          </cell>
          <cell r="F7240">
            <v>0.66</v>
          </cell>
        </row>
        <row r="7241">
          <cell r="A7241" t="str">
            <v>SINAPI 95317</v>
          </cell>
          <cell r="D7241" t="str">
            <v>CURSO DE CAPACITAÇÃO PARA AUXILIAR DE ENCANADOR OU BOMBEIRO HIDRÁULICO (ENCARGOS COMPLEMENTARES) - HORISTA</v>
          </cell>
          <cell r="E7241" t="str">
            <v>H</v>
          </cell>
          <cell r="F7241">
            <v>0.32</v>
          </cell>
        </row>
        <row r="7242">
          <cell r="A7242" t="str">
            <v>SINAPI 101296</v>
          </cell>
          <cell r="D7242" t="str">
            <v>CURSO DE CAPACITAÇÃO PARA AUXILIAR DE ENCANADOR OU BOMBEIRO HIDRÁULICO (ENCARGOS COMPLEMENTARES) - MENSALISTA</v>
          </cell>
          <cell r="E7242" t="str">
            <v>MES</v>
          </cell>
          <cell r="F7242">
            <v>42.85</v>
          </cell>
        </row>
        <row r="7243">
          <cell r="A7243" t="str">
            <v>SINAPI 95398</v>
          </cell>
          <cell r="D7243" t="str">
            <v>CURSO DE CAPACITAÇÃO PARA AUXILIAR DE ESCRITÓRIO (ENCARGOS COMPLEMENTARES) - HORISTA</v>
          </cell>
          <cell r="E7243" t="str">
            <v>H</v>
          </cell>
          <cell r="F7243">
            <v>0.09</v>
          </cell>
        </row>
        <row r="7244">
          <cell r="A7244" t="str">
            <v>SINAPI 95416</v>
          </cell>
          <cell r="D7244" t="str">
            <v>CURSO DE CAPACITAÇÃO PARA AUXILIAR DE ESCRITÓRIO (ENCARGOS COMPLEMENTARES) - MENSALISTA</v>
          </cell>
          <cell r="E7244" t="str">
            <v>MES</v>
          </cell>
          <cell r="F7244">
            <v>12.91</v>
          </cell>
        </row>
        <row r="7245">
          <cell r="A7245" t="str">
            <v>SINAPI 101297</v>
          </cell>
          <cell r="D7245" t="str">
            <v>CURSO DE CAPACITAÇÃO PARA AUXILIAR DE LABORATORIO (ENCARGOS COMPLEMENTARES) - MENSALISTA</v>
          </cell>
          <cell r="E7245" t="str">
            <v>MES</v>
          </cell>
          <cell r="F7245">
            <v>32.840000000000003</v>
          </cell>
        </row>
        <row r="7246">
          <cell r="A7246" t="str">
            <v>SINAPI 95318</v>
          </cell>
          <cell r="D7246" t="str">
            <v>CURSO DE CAPACITAÇÃO PARA AUXILIAR DE LABORATÓRIO (ENCARGOS COMPLEMENTARES) - HORISTA</v>
          </cell>
          <cell r="E7246" t="str">
            <v>H</v>
          </cell>
          <cell r="F7246">
            <v>0.24</v>
          </cell>
        </row>
        <row r="7247">
          <cell r="A7247" t="str">
            <v>SINAPI 101298</v>
          </cell>
          <cell r="D7247" t="str">
            <v>CURSO DE CAPACITAÇÃO PARA AUXILIAR DE MECANICO (ENCARGOS COMPLEMENTARES) - MENSALISTA</v>
          </cell>
          <cell r="E7247" t="str">
            <v>MES</v>
          </cell>
          <cell r="F7247">
            <v>27.5</v>
          </cell>
        </row>
        <row r="7248">
          <cell r="A7248" t="str">
            <v>SINAPI 95319</v>
          </cell>
          <cell r="D7248" t="str">
            <v>CURSO DE CAPACITAÇÃO PARA AUXILIAR DE MECÂNICO (ENCARGOS COMPLEMENTARES) - HORISTA</v>
          </cell>
          <cell r="E7248" t="str">
            <v>H</v>
          </cell>
          <cell r="F7248">
            <v>0.2</v>
          </cell>
        </row>
        <row r="7249">
          <cell r="A7249" t="str">
            <v>SINAPI 101299</v>
          </cell>
          <cell r="D7249" t="str">
            <v>CURSO DE CAPACITAÇÃO PARA AUXILIAR DE PEDREIRO (ENCARGOS COMPLEMENTARES) - MENSALISTA</v>
          </cell>
          <cell r="E7249" t="str">
            <v>MES</v>
          </cell>
          <cell r="F7249">
            <v>35.19</v>
          </cell>
        </row>
        <row r="7250">
          <cell r="A7250" t="str">
            <v>SINAPI 95320</v>
          </cell>
          <cell r="D7250" t="str">
            <v>CURSO DE CAPACITAÇÃO PARA AUXILIAR DE SERRALHEIRO (ENCARGOS COMPLEMENTARES) - HORISTA</v>
          </cell>
          <cell r="E7250" t="str">
            <v>H</v>
          </cell>
          <cell r="F7250">
            <v>0.2</v>
          </cell>
        </row>
        <row r="7251">
          <cell r="A7251" t="str">
            <v>SINAPI 95321</v>
          </cell>
          <cell r="D7251" t="str">
            <v>CURSO DE CAPACITAÇÃO PARA AUXILIAR DE SERVIÇOS GERAIS (ENCARGOS COMPLEMENTARES) - HORISTA</v>
          </cell>
          <cell r="E7251" t="str">
            <v>H</v>
          </cell>
          <cell r="F7251">
            <v>0.18</v>
          </cell>
        </row>
        <row r="7252">
          <cell r="A7252" t="str">
            <v>SINAPI 101300</v>
          </cell>
          <cell r="D7252" t="str">
            <v>CURSO DE CAPACITAÇÃO PARA AUXILIAR DE SERVIÇOS GERAIS (ENCARGOS COMPLEMENTARES) - MENSALISTA</v>
          </cell>
          <cell r="E7252" t="str">
            <v>MES</v>
          </cell>
          <cell r="F7252">
            <v>24.44</v>
          </cell>
        </row>
        <row r="7253">
          <cell r="A7253" t="str">
            <v>SINAPI 95322</v>
          </cell>
          <cell r="D7253" t="str">
            <v>CURSO DE CAPACITAÇÃO PARA AUXILIAR DE TOPÓGRAFO (ENCARGOS COMPLEMENTARES) - HORISTA</v>
          </cell>
          <cell r="E7253" t="str">
            <v>H</v>
          </cell>
          <cell r="F7253">
            <v>0.15</v>
          </cell>
        </row>
        <row r="7254">
          <cell r="A7254" t="str">
            <v>SINAPI 101301</v>
          </cell>
          <cell r="D7254" t="str">
            <v>CURSO DE CAPACITAÇÃO PARA AUXILIAR DE TOPÓGRAFO (ENCARGOS COMPLEMENTARES) - MENSALISTA</v>
          </cell>
          <cell r="E7254" t="str">
            <v>MES</v>
          </cell>
          <cell r="F7254">
            <v>19.989999999999998</v>
          </cell>
        </row>
        <row r="7255">
          <cell r="A7255" t="str">
            <v>SINAPI 95323</v>
          </cell>
          <cell r="D7255" t="str">
            <v>CURSO DE CAPACITAÇÃO PARA AUXILIAR TÉCNICO DE ENGENHARIA (ENCARGOS COMPLEMENTARES) - HORISTA</v>
          </cell>
          <cell r="E7255" t="str">
            <v>H</v>
          </cell>
          <cell r="F7255">
            <v>0.27</v>
          </cell>
        </row>
        <row r="7256">
          <cell r="A7256" t="str">
            <v>SINAPI 101302</v>
          </cell>
          <cell r="D7256" t="str">
            <v>CURSO DE CAPACITAÇÃO PARA AUXILIAR TÉCNICO DE ENGENHARIA (ENCARGOS COMPLEMENTARES) - MENSALISTA</v>
          </cell>
          <cell r="E7256" t="str">
            <v>MES</v>
          </cell>
          <cell r="F7256">
            <v>37.07</v>
          </cell>
        </row>
        <row r="7257">
          <cell r="A7257" t="str">
            <v>SINAPI 95324</v>
          </cell>
          <cell r="D7257" t="str">
            <v>CURSO DE CAPACITAÇÃO PARA AZULEJISTA OU LADRILHEIRO (ENCARGOS COMPLEMENTARES) - HORISTA</v>
          </cell>
          <cell r="E7257" t="str">
            <v>H</v>
          </cell>
          <cell r="F7257">
            <v>0.37</v>
          </cell>
        </row>
        <row r="7258">
          <cell r="A7258" t="str">
            <v>SINAPI 101304</v>
          </cell>
          <cell r="D7258" t="str">
            <v>CURSO DE CAPACITAÇÃO PARA AZULEJISTA OU LADRILHEIRO (ENCARGOS COMPLEMENTARES) - MENSALISTA</v>
          </cell>
          <cell r="E7258" t="str">
            <v>MES</v>
          </cell>
          <cell r="F7258">
            <v>49.33</v>
          </cell>
        </row>
        <row r="7259">
          <cell r="A7259" t="str">
            <v>SINAPI 95325</v>
          </cell>
          <cell r="D7259" t="str">
            <v>CURSO DE CAPACITAÇÃO PARA BLASTER, DINAMITADOR OU CABO DE FOGO (ENCARGOS COMPLEMENTARES) - HORISTA</v>
          </cell>
          <cell r="E7259" t="str">
            <v>H</v>
          </cell>
          <cell r="F7259">
            <v>0.35</v>
          </cell>
        </row>
        <row r="7260">
          <cell r="A7260" t="str">
            <v>SINAPI 101305</v>
          </cell>
          <cell r="D7260" t="str">
            <v>CURSO DE CAPACITAÇÃO PARA BLASTER, DINAMITADOR OU CABO DE FORÇA (ENCARGOS COMPLEMENTARES) - MENSALISTA</v>
          </cell>
          <cell r="E7260" t="str">
            <v>MES</v>
          </cell>
          <cell r="F7260">
            <v>46.85</v>
          </cell>
        </row>
        <row r="7261">
          <cell r="A7261" t="str">
            <v>SINAPI 95328</v>
          </cell>
          <cell r="D7261" t="str">
            <v>CURSO DE CAPACITAÇÃO PARA CALCETEIRO (ENCARGOS COMPLEMENTARES) - HORISTA</v>
          </cell>
          <cell r="E7261" t="str">
            <v>H</v>
          </cell>
          <cell r="F7261">
            <v>0.19</v>
          </cell>
        </row>
        <row r="7262">
          <cell r="A7262" t="str">
            <v>SINAPI 101307</v>
          </cell>
          <cell r="D7262" t="str">
            <v>CURSO DE CAPACITAÇÃO PARA CALCETEIRO (ENCARGOS COMPLEMENTARES) - MENSALISTA</v>
          </cell>
          <cell r="E7262" t="str">
            <v>MES</v>
          </cell>
          <cell r="F7262">
            <v>25.39</v>
          </cell>
        </row>
        <row r="7263">
          <cell r="A7263" t="str">
            <v>SINAPI 101309</v>
          </cell>
          <cell r="D7263" t="str">
            <v>CURSO DE CAPACITAÇÃO PARA CARPINTEIRO AUXILIAR (ENCARGOS COMPLEMENTARES) - MENSALISTA</v>
          </cell>
          <cell r="E7263" t="str">
            <v>MES</v>
          </cell>
          <cell r="F7263">
            <v>35.19</v>
          </cell>
        </row>
        <row r="7264">
          <cell r="A7264" t="str">
            <v>SINAPI 95329</v>
          </cell>
          <cell r="D7264" t="str">
            <v>CURSO DE CAPACITAÇÃO PARA CARPINTEIRO DE ESQUADRIA (ENCARGOS COMPLEMENTARES) - HORISTA</v>
          </cell>
          <cell r="E7264" t="str">
            <v>H</v>
          </cell>
          <cell r="F7264">
            <v>0.39</v>
          </cell>
        </row>
        <row r="7265">
          <cell r="A7265" t="str">
            <v>SINAPI 101310</v>
          </cell>
          <cell r="D7265" t="str">
            <v>CURSO DE CAPACITAÇÃO PARA CARPINTEIRO DE ESQUADRIAS (ENCARGOS COMPLEMENTARES) - MENSALISTA</v>
          </cell>
          <cell r="E7265" t="str">
            <v>MES</v>
          </cell>
          <cell r="F7265">
            <v>52.75</v>
          </cell>
        </row>
        <row r="7266">
          <cell r="A7266" t="str">
            <v>SINAPI 101311</v>
          </cell>
          <cell r="D7266" t="str">
            <v>CURSO DE CAPACITAÇÃO PARA CARPINTEIRO DE FORMAS (ENCARGOS COMPLEMENTARES) - MENSALISTA</v>
          </cell>
          <cell r="E7266" t="str">
            <v>MES</v>
          </cell>
          <cell r="F7266">
            <v>35.549999999999997</v>
          </cell>
        </row>
        <row r="7267">
          <cell r="A7267" t="str">
            <v>SINAPI 95330</v>
          </cell>
          <cell r="D7267" t="str">
            <v>CURSO DE CAPACITAÇÃO PARA CARPINTEIRO DE FÔRMAS (ENCARGOS COMPLEMENTARES) - HORISTA</v>
          </cell>
          <cell r="E7267" t="str">
            <v>H</v>
          </cell>
          <cell r="F7267">
            <v>0.26</v>
          </cell>
        </row>
        <row r="7268">
          <cell r="A7268" t="str">
            <v>SINAPI 101312</v>
          </cell>
          <cell r="D7268" t="str">
            <v>CURSO DE CAPACITAÇÃO PARA CAVOUQUEIRO OU OPERADOR DE PERFURATRIZ (ENCARGOS COMPLEMENTARES) - MENSALISTA</v>
          </cell>
          <cell r="E7268" t="str">
            <v>MES</v>
          </cell>
          <cell r="F7268">
            <v>42.57</v>
          </cell>
        </row>
        <row r="7269">
          <cell r="A7269" t="str">
            <v>SINAPI 95331</v>
          </cell>
          <cell r="D7269" t="str">
            <v>CURSO DE CAPACITAÇÃO PARA CAVOUQUEIRO OU OPERADOR PERFURATRIZ/ROMPEDOR (ENCARGOS COMPLEMENTARES) - HORISTA</v>
          </cell>
          <cell r="E7269" t="str">
            <v>H</v>
          </cell>
          <cell r="F7269">
            <v>0.32</v>
          </cell>
        </row>
        <row r="7270">
          <cell r="A7270" t="str">
            <v>SINAPI 95400</v>
          </cell>
          <cell r="D7270" t="str">
            <v>CURSO DE CAPACITAÇÃO PARA DESENHISTA PROJETISTA (ENCARGOS COMPLEMENTARES) - HORISTA</v>
          </cell>
          <cell r="E7270" t="str">
            <v>H</v>
          </cell>
          <cell r="F7270">
            <v>0.2</v>
          </cell>
        </row>
        <row r="7271">
          <cell r="A7271" t="str">
            <v>SINAPI 95411</v>
          </cell>
          <cell r="D7271" t="str">
            <v>CURSO DE CAPACITAÇÃO PARA DESENHISTA PROJETISTA (ENCARGOS COMPLEMENTARES) - MENSALISTA</v>
          </cell>
          <cell r="E7271" t="str">
            <v>MES</v>
          </cell>
          <cell r="F7271">
            <v>27.62</v>
          </cell>
        </row>
        <row r="7272">
          <cell r="A7272" t="str">
            <v>SINAPI 95332</v>
          </cell>
          <cell r="D7272" t="str">
            <v>CURSO DE CAPACITAÇÃO PARA ELETRICISTA (ENCARGOS COMPLEMENTARES) - HORISTA</v>
          </cell>
          <cell r="E7272" t="str">
            <v>H</v>
          </cell>
          <cell r="F7272">
            <v>0.86</v>
          </cell>
        </row>
        <row r="7273">
          <cell r="A7273" t="str">
            <v>SINAPI 101313</v>
          </cell>
          <cell r="D7273" t="str">
            <v>CURSO DE CAPACITAÇÃO PARA ELETRICISTA (ENCARGOS COMPLEMENTARES) - MENSALISTA</v>
          </cell>
          <cell r="E7273" t="str">
            <v>MES</v>
          </cell>
          <cell r="F7273">
            <v>115</v>
          </cell>
        </row>
        <row r="7274">
          <cell r="A7274" t="str">
            <v>SINAPI 95334</v>
          </cell>
          <cell r="D7274" t="str">
            <v>CURSO DE CAPACITAÇÃO PARA ELETROTÉCNICO (ENCARGOS COMPLEMENTARES) - HORISTA</v>
          </cell>
          <cell r="E7274" t="str">
            <v>H</v>
          </cell>
          <cell r="F7274">
            <v>1.1100000000000001</v>
          </cell>
        </row>
        <row r="7275">
          <cell r="A7275" t="str">
            <v>SINAPI 101315</v>
          </cell>
          <cell r="D7275" t="str">
            <v>CURSO DE CAPACITAÇÃO PARA ELETROTÉCNICO (ENCARGOS COMPLEMENTARES) - MENSALISTA</v>
          </cell>
          <cell r="E7275" t="str">
            <v>MES</v>
          </cell>
          <cell r="F7275">
            <v>148.65</v>
          </cell>
        </row>
        <row r="7276">
          <cell r="A7276" t="str">
            <v>SINAPI 95335</v>
          </cell>
          <cell r="D7276" t="str">
            <v>CURSO DE CAPACITAÇÃO PARA ENCANADOR OU BOMBEIRO HIDRÁULICO (ENCARGOS COMPLEMENTARES) - HORISTA</v>
          </cell>
          <cell r="E7276" t="str">
            <v>H</v>
          </cell>
          <cell r="F7276">
            <v>0.41</v>
          </cell>
        </row>
        <row r="7277">
          <cell r="A7277" t="str">
            <v>SINAPI 101316</v>
          </cell>
          <cell r="D7277" t="str">
            <v>CURSO DE CAPACITAÇÃO PARA ENCANADOR OU BOMBEIRO HIDRÁULICO (ENCARGOS COMPLEMENTARES) - MENSALISTA</v>
          </cell>
          <cell r="E7277" t="str">
            <v>MES</v>
          </cell>
          <cell r="F7277">
            <v>55.39</v>
          </cell>
        </row>
        <row r="7278">
          <cell r="A7278" t="str">
            <v>SINAPI 95401</v>
          </cell>
          <cell r="D7278" t="str">
            <v>CURSO DE CAPACITAÇÃO PARA ENCARREGADO GERAL (ENCARGOS COMPLEMENTARES) - HORISTA</v>
          </cell>
          <cell r="E7278" t="str">
            <v>H</v>
          </cell>
          <cell r="F7278">
            <v>1.29</v>
          </cell>
        </row>
        <row r="7279">
          <cell r="A7279" t="str">
            <v>SINAPI 95422</v>
          </cell>
          <cell r="D7279" t="str">
            <v>CURSO DE CAPACITAÇÃO PARA ENCARREGADO GERAL DE OBRAS (ENCARGOS COMPLEMENTARES) - MENSALISTA</v>
          </cell>
          <cell r="E7279" t="str">
            <v>MES</v>
          </cell>
          <cell r="F7279">
            <v>172.02</v>
          </cell>
        </row>
        <row r="7280">
          <cell r="A7280" t="str">
            <v>SINAPI 95402</v>
          </cell>
          <cell r="D7280" t="str">
            <v>CURSO DE CAPACITAÇÃO PARA ENGENHEIRO CIVIL DE OBRA JÚNIOR (ENCARGOS COMPLEMENTARES) - HORISTA</v>
          </cell>
          <cell r="E7280" t="str">
            <v>H</v>
          </cell>
          <cell r="F7280">
            <v>1.67</v>
          </cell>
        </row>
        <row r="7281">
          <cell r="A7281" t="str">
            <v>SINAPI 95415</v>
          </cell>
          <cell r="D7281" t="str">
            <v>CURSO DE CAPACITAÇÃO PARA ENGENHEIRO CIVIL DE OBRA JÚNIOR (ENCARGOS COMPLEMENTARES) - MENSALISTA</v>
          </cell>
          <cell r="E7281" t="str">
            <v>MES</v>
          </cell>
          <cell r="F7281">
            <v>223.09</v>
          </cell>
        </row>
        <row r="7282">
          <cell r="A7282" t="str">
            <v>SINAPI 95403</v>
          </cell>
          <cell r="D7282" t="str">
            <v>CURSO DE CAPACITAÇÃO PARA ENGENHEIRO CIVIL DE OBRA PLENO (ENCARGOS COMPLEMENTARES) - HORISTA</v>
          </cell>
          <cell r="E7282" t="str">
            <v>H</v>
          </cell>
          <cell r="F7282">
            <v>1.73</v>
          </cell>
        </row>
        <row r="7283">
          <cell r="A7283" t="str">
            <v>SINAPI 95417</v>
          </cell>
          <cell r="D7283" t="str">
            <v>CURSO DE CAPACITAÇÃO PARA ENGENHEIRO CIVIL DE OBRA PLENO (ENCARGOS COMPLEMENTARES) - MENSALISTA</v>
          </cell>
          <cell r="E7283" t="str">
            <v>MES</v>
          </cell>
          <cell r="F7283">
            <v>230.78</v>
          </cell>
        </row>
        <row r="7284">
          <cell r="A7284" t="str">
            <v>SINAPI 95404</v>
          </cell>
          <cell r="D7284" t="str">
            <v>CURSO DE CAPACITAÇÃO PARA ENGENHEIRO CIVIL DE OBRA SÊNIOR (ENCARGOS COMPLEMENTARES) - HORISTA</v>
          </cell>
          <cell r="E7284" t="str">
            <v>H</v>
          </cell>
          <cell r="F7284">
            <v>2.17</v>
          </cell>
        </row>
        <row r="7285">
          <cell r="A7285" t="str">
            <v>SINAPI 95418</v>
          </cell>
          <cell r="D7285" t="str">
            <v>CURSO DE CAPACITAÇÃO PARA ENGENHEIRO CIVIL DE OBRA SÊNIOR (ENCARGOS COMPLEMENTARES) - MENSALISTA</v>
          </cell>
          <cell r="E7285" t="str">
            <v>MES</v>
          </cell>
          <cell r="F7285">
            <v>288.70999999999998</v>
          </cell>
        </row>
        <row r="7286">
          <cell r="A7286" t="str">
            <v>SINAPI 95337</v>
          </cell>
          <cell r="D7286" t="str">
            <v>CURSO DE CAPACITAÇÃO PARA GESSEIRO (ENCARGOS COMPLEMENTARES) - HORISTA</v>
          </cell>
          <cell r="E7286" t="str">
            <v>H</v>
          </cell>
          <cell r="F7286">
            <v>0.27</v>
          </cell>
        </row>
        <row r="7287">
          <cell r="A7287" t="str">
            <v>SINAPI 101322</v>
          </cell>
          <cell r="D7287" t="str">
            <v>CURSO DE CAPACITAÇÃO PARA GESSEIRO (ENCARGOS COMPLEMENTARES) - MENSALISTA</v>
          </cell>
          <cell r="E7287" t="str">
            <v>MES</v>
          </cell>
          <cell r="F7287">
            <v>36.61</v>
          </cell>
        </row>
        <row r="7288">
          <cell r="A7288" t="str">
            <v>SINAPI 95338</v>
          </cell>
          <cell r="D7288" t="str">
            <v>CURSO DE CAPACITAÇÃO PARA IMPERMEABILIZADOR (ENCARGOS COMPLEMENTARES) - HORISTA</v>
          </cell>
          <cell r="E7288" t="str">
            <v>H</v>
          </cell>
          <cell r="F7288">
            <v>0.49</v>
          </cell>
        </row>
        <row r="7289">
          <cell r="A7289" t="str">
            <v>SINAPI 101323</v>
          </cell>
          <cell r="D7289" t="str">
            <v>CURSO DE CAPACITAÇÃO PARA IMPERMEABILIZADOR (ENCARGOS COMPLEMENTARES) - MENSALISTA</v>
          </cell>
          <cell r="E7289" t="str">
            <v>MES</v>
          </cell>
          <cell r="F7289">
            <v>65.33</v>
          </cell>
        </row>
        <row r="7290">
          <cell r="A7290" t="str">
            <v>SINAPI 102918</v>
          </cell>
          <cell r="D7290" t="str">
            <v>CURSO DE CAPACITAÇÃO PARA INSTALADOR DE PISO ELEVADO (ENCARGOS COMPLEMENTARES) - HORISTA</v>
          </cell>
          <cell r="E7290" t="str">
            <v>H</v>
          </cell>
          <cell r="F7290">
            <v>0</v>
          </cell>
        </row>
        <row r="7291">
          <cell r="A7291" t="str">
            <v>SINAPI 101325</v>
          </cell>
          <cell r="D7291" t="str">
            <v>CURSO DE CAPACITAÇÃO PARA INSTALADOR DE TUBULAÇÕES (ENCARGOS COMPLEMENTARES) - MENSALISTA</v>
          </cell>
          <cell r="E7291" t="str">
            <v>MES</v>
          </cell>
          <cell r="F7291">
            <v>36.24</v>
          </cell>
        </row>
        <row r="7292">
          <cell r="A7292" t="str">
            <v>SINAPI 95390</v>
          </cell>
          <cell r="D7292" t="str">
            <v>CURSO DE CAPACITAÇÃO PARA JARDINEIRO (ENCARGOS COMPLEMENTARES) - HORISTA</v>
          </cell>
          <cell r="E7292" t="str">
            <v>H</v>
          </cell>
          <cell r="F7292">
            <v>0.09</v>
          </cell>
        </row>
        <row r="7293">
          <cell r="A7293" t="str">
            <v>SINAPI 101326</v>
          </cell>
          <cell r="D7293" t="str">
            <v>CURSO DE CAPACITAÇÃO PARA JARDINEIRO (ENCARGOS COMPLEMENTARES) - MENSALISTA</v>
          </cell>
          <cell r="E7293" t="str">
            <v>MES</v>
          </cell>
          <cell r="F7293">
            <v>13.16</v>
          </cell>
        </row>
        <row r="7294">
          <cell r="A7294" t="str">
            <v>SINAPI 95340</v>
          </cell>
          <cell r="D7294" t="str">
            <v>CURSO DE CAPACITAÇÃO PARA MARCENEIRO (ENCARGOS COMPLEMENTARES) - HORISTA</v>
          </cell>
          <cell r="E7294" t="str">
            <v>H</v>
          </cell>
          <cell r="F7294">
            <v>0.34</v>
          </cell>
        </row>
        <row r="7295">
          <cell r="A7295" t="str">
            <v>SINAPI 101330</v>
          </cell>
          <cell r="D7295" t="str">
            <v>CURSO DE CAPACITAÇÃO PARA MARCENEIRO (ENCARGOS COMPLEMENTARES) - MENSALISTA</v>
          </cell>
          <cell r="E7295" t="str">
            <v>MES</v>
          </cell>
          <cell r="F7295">
            <v>45.55</v>
          </cell>
        </row>
        <row r="7296">
          <cell r="A7296" t="str">
            <v>SINAPI 101331</v>
          </cell>
          <cell r="D7296" t="str">
            <v>CURSO DE CAPACITAÇÃO PARA MARMORISTA / GRANITEIRO (ENCARGOS COMPLEMENTARES) - MENSALISTA</v>
          </cell>
          <cell r="E7296" t="str">
            <v>MES</v>
          </cell>
          <cell r="F7296">
            <v>48.21</v>
          </cell>
        </row>
        <row r="7297">
          <cell r="A7297" t="str">
            <v>SINAPI 95341</v>
          </cell>
          <cell r="D7297" t="str">
            <v>CURSO DE CAPACITAÇÃO PARA MARMORISTA/GRANITEIRO (ENCARGOS COMPLEMENTARES) - HORISTA</v>
          </cell>
          <cell r="E7297" t="str">
            <v>H</v>
          </cell>
          <cell r="F7297">
            <v>0.36</v>
          </cell>
        </row>
        <row r="7298">
          <cell r="A7298" t="str">
            <v>SINAPI 95339</v>
          </cell>
          <cell r="D7298" t="str">
            <v>CURSO DE CAPACITAÇÃO PARA MAÇARIQUEIRO (ENCARGOS COMPLEMENTARES) - HORISTA</v>
          </cell>
          <cell r="E7298" t="str">
            <v>H</v>
          </cell>
          <cell r="F7298">
            <v>0.37</v>
          </cell>
        </row>
        <row r="7299">
          <cell r="A7299" t="str">
            <v>SINAPI 101329</v>
          </cell>
          <cell r="D7299" t="str">
            <v>CURSO DE CAPACITAÇÃO PARA MAÇARIQUEIRO (ENCARGOS COMPLEMENTARES) - MENSALISTA</v>
          </cell>
          <cell r="E7299" t="str">
            <v>MES</v>
          </cell>
          <cell r="F7299">
            <v>49.65</v>
          </cell>
        </row>
        <row r="7300">
          <cell r="A7300" t="str">
            <v>SINAPI 95342</v>
          </cell>
          <cell r="D7300" t="str">
            <v>CURSO DE CAPACITAÇÃO PARA MECÂNICO DE EQUIPAMENTOS PESADOS (ENCARGOS COMPLEMENTARES) - HORISTA</v>
          </cell>
          <cell r="E7300" t="str">
            <v>H</v>
          </cell>
          <cell r="F7300">
            <v>0.25</v>
          </cell>
        </row>
        <row r="7301">
          <cell r="A7301" t="str">
            <v>SINAPI 101333</v>
          </cell>
          <cell r="D7301" t="str">
            <v>CURSO DE CAPACITAÇÃO PARA MECÂNICO DE EQUIPAMENTOS PESADOS (ENCARGOS COMPLEMENTARES) - MENSALISTA</v>
          </cell>
          <cell r="E7301" t="str">
            <v>MES</v>
          </cell>
          <cell r="F7301">
            <v>34.15</v>
          </cell>
        </row>
        <row r="7302">
          <cell r="A7302" t="str">
            <v>SINAPI 100298</v>
          </cell>
          <cell r="D7302" t="str">
            <v>CURSO DE CAPACITAÇÃO PARA MECÂNICO DE REFRIGERAÇÃO (ENCARGOS COMPLEMENTARES) - HORISTA</v>
          </cell>
          <cell r="E7302" t="str">
            <v>H</v>
          </cell>
          <cell r="F7302">
            <v>0.69</v>
          </cell>
        </row>
        <row r="7303">
          <cell r="A7303" t="str">
            <v>SINAPI 101334</v>
          </cell>
          <cell r="D7303" t="str">
            <v>CURSO DE CAPACITAÇÃO PARA MECÂNICO DE REFRIGERAÇÃO (ENCARGOS COMPLEMENTARES) - MENSALISTA</v>
          </cell>
          <cell r="E7303" t="str">
            <v>MES</v>
          </cell>
          <cell r="F7303">
            <v>92.03</v>
          </cell>
        </row>
        <row r="7304">
          <cell r="A7304" t="str">
            <v>SINAPI 95405</v>
          </cell>
          <cell r="D7304" t="str">
            <v>CURSO DE CAPACITAÇÃO PARA MESTRE DE OBRAS (ENCARGOS COMPLEMENTARES) - HORISTA</v>
          </cell>
          <cell r="E7304" t="str">
            <v>H</v>
          </cell>
          <cell r="F7304">
            <v>2.11</v>
          </cell>
        </row>
        <row r="7305">
          <cell r="A7305" t="str">
            <v>SINAPI 95423</v>
          </cell>
          <cell r="D7305" t="str">
            <v>CURSO DE CAPACITAÇÃO PARA MESTRE DE OBRAS (ENCARGOS COMPLEMENTARES) - MENSALISTA</v>
          </cell>
          <cell r="E7305" t="str">
            <v>MES</v>
          </cell>
          <cell r="F7305">
            <v>280.62</v>
          </cell>
        </row>
        <row r="7306">
          <cell r="A7306" t="str">
            <v>SINAPI 100295</v>
          </cell>
          <cell r="D7306" t="str">
            <v>CURSO DE CAPACITAÇÃO PARA MONTADOR DE ELETROELETRONICOS (ENCARGOS COMPLEMENTARES) - HORISTA</v>
          </cell>
          <cell r="E7306" t="str">
            <v>H</v>
          </cell>
          <cell r="F7306">
            <v>0.56000000000000005</v>
          </cell>
        </row>
        <row r="7307">
          <cell r="A7307" t="str">
            <v>SINAPI 101303</v>
          </cell>
          <cell r="D7307" t="str">
            <v>CURSO DE CAPACITAÇÃO PARA MONTADOR DE ELETROELETRONICOS(ENCARGOS COMPLEMENTARES) - MENSALISTA</v>
          </cell>
          <cell r="E7307" t="str">
            <v>MES</v>
          </cell>
          <cell r="F7307">
            <v>75.010000000000005</v>
          </cell>
        </row>
        <row r="7308">
          <cell r="A7308" t="str">
            <v>SINAPI 95344</v>
          </cell>
          <cell r="D7308" t="str">
            <v>CURSO DE CAPACITAÇÃO PARA MONTADOR DE ESTRUTURA METÁLICA (ENCARGOS COMPLEMENTARES) - HORISTA</v>
          </cell>
          <cell r="E7308" t="str">
            <v>H</v>
          </cell>
          <cell r="F7308">
            <v>0.22</v>
          </cell>
        </row>
        <row r="7309">
          <cell r="A7309" t="str">
            <v>SINAPI 101308</v>
          </cell>
          <cell r="D7309" t="str">
            <v>CURSO DE CAPACITAÇÃO PARA MONTADOR DE ESTRUTURAS METALICAS (ENCARGOS COMPLEMENTARES) - MENSALISTA</v>
          </cell>
          <cell r="E7309" t="str">
            <v>MES</v>
          </cell>
          <cell r="F7309">
            <v>29.86</v>
          </cell>
        </row>
        <row r="7310">
          <cell r="A7310" t="str">
            <v>SINAPI 105536</v>
          </cell>
          <cell r="D7310" t="str">
            <v>CURSO DE CAPACITAÇÃO PARA MONTADOR DE FÔRMAS DO SISTEMA DE PAREDES DE CONCRETO (ENCARGOS COMPLEMENTARES) - HORISTA</v>
          </cell>
          <cell r="E7310" t="str">
            <v>H</v>
          </cell>
          <cell r="F7310">
            <v>0</v>
          </cell>
        </row>
        <row r="7311">
          <cell r="A7311" t="str">
            <v>SINAPI 101320</v>
          </cell>
          <cell r="D7311" t="str">
            <v>CURSO DE CAPACITAÇÃO PARA MONTADOR DE MAQUINAS (ENCARGOS COMPLEMENTARES) - MENSALISTA</v>
          </cell>
          <cell r="E7311" t="str">
            <v>MES</v>
          </cell>
          <cell r="F7311">
            <v>27.65</v>
          </cell>
        </row>
        <row r="7312">
          <cell r="A7312" t="str">
            <v>SINAPI 95343</v>
          </cell>
          <cell r="D7312" t="str">
            <v>CURSO DE CAPACITAÇÃO PARA MONTADOR DE TUBO AÇO/EQUIPAMENTOS (ENCARGOS COMPLEMENTARES) - HORISTA</v>
          </cell>
          <cell r="E7312" t="str">
            <v>H</v>
          </cell>
          <cell r="F7312">
            <v>0.27</v>
          </cell>
        </row>
        <row r="7313">
          <cell r="A7313" t="str">
            <v>SINAPI 95345</v>
          </cell>
          <cell r="D7313" t="str">
            <v>CURSO DE CAPACITAÇÃO PARA MONTADOR ELETROMECÂNICO (ENCARGOS COMPLEMENTARES) - HORISTA</v>
          </cell>
          <cell r="E7313" t="str">
            <v>H</v>
          </cell>
          <cell r="F7313">
            <v>0.77</v>
          </cell>
        </row>
        <row r="7314">
          <cell r="A7314" t="str">
            <v>SINAPI 95346</v>
          </cell>
          <cell r="D7314" t="str">
            <v>CURSO DE CAPACITAÇÃO PARA MOTORISTA DE BASCULANTE (ENCARGOS COMPLEMENTARES) - HORISTA</v>
          </cell>
          <cell r="E7314" t="str">
            <v>H</v>
          </cell>
          <cell r="F7314">
            <v>0.13</v>
          </cell>
        </row>
        <row r="7315">
          <cell r="A7315" t="str">
            <v>SINAPI 101324</v>
          </cell>
          <cell r="D7315" t="str">
            <v>CURSO DE CAPACITAÇÃO PARA MOTORISTA DE CAMINHAO-BASCULANTE (ENCARGOS COMPLEMENTARES) - MENSALISTA</v>
          </cell>
          <cell r="E7315" t="str">
            <v>MES</v>
          </cell>
          <cell r="F7315">
            <v>17.64</v>
          </cell>
        </row>
        <row r="7316">
          <cell r="A7316" t="str">
            <v>SINAPI 101328</v>
          </cell>
          <cell r="D7316" t="str">
            <v>CURSO DE CAPACITAÇÃO PARA MOTORISTA DE CAMINHAO-CARRETA (ENCARGOS COMPLEMENTARES) - MENSALISTA</v>
          </cell>
          <cell r="E7316" t="str">
            <v>MES</v>
          </cell>
          <cell r="F7316">
            <v>21.11</v>
          </cell>
        </row>
        <row r="7317">
          <cell r="A7317" t="str">
            <v>SINAPI 95347</v>
          </cell>
          <cell r="D7317" t="str">
            <v>CURSO DE CAPACITAÇÃO PARA MOTORISTA DE CAMINHÃO (ENCARGOS COMPLEMENTARES) - HORISTA</v>
          </cell>
          <cell r="E7317" t="str">
            <v>H</v>
          </cell>
          <cell r="F7317">
            <v>0.12</v>
          </cell>
        </row>
        <row r="7318">
          <cell r="A7318" t="str">
            <v>SINAPI 95408</v>
          </cell>
          <cell r="D7318" t="str">
            <v>CURSO DE CAPACITAÇÃO PARA MOTORISTA DE CAMINHÃO (ENCARGOS COMPLEMENTARES) - MENSALISTA</v>
          </cell>
          <cell r="E7318" t="str">
            <v>MES</v>
          </cell>
          <cell r="F7318">
            <v>16.97</v>
          </cell>
        </row>
        <row r="7319">
          <cell r="A7319" t="str">
            <v>SINAPI 95348</v>
          </cell>
          <cell r="D7319" t="str">
            <v>CURSO DE CAPACITAÇÃO PARA MOTORISTA DE CAMINHÃO E CARRETA (ENCARGOS COMPLEMENTARES) - HORISTA</v>
          </cell>
          <cell r="E7319" t="str">
            <v>H</v>
          </cell>
          <cell r="F7319">
            <v>0.15</v>
          </cell>
        </row>
        <row r="7320">
          <cell r="A7320" t="str">
            <v>SINAPI 101332</v>
          </cell>
          <cell r="D7320" t="str">
            <v>CURSO DE CAPACITAÇÃO PARA MOTORISTA DE CARRO DE PASSEIO (ENCARGOS COMPLEMENTARES) - MENSALISTA</v>
          </cell>
          <cell r="E7320" t="str">
            <v>MES</v>
          </cell>
          <cell r="F7320">
            <v>14.9</v>
          </cell>
        </row>
        <row r="7321">
          <cell r="A7321" t="str">
            <v>SINAPI 95349</v>
          </cell>
          <cell r="D7321" t="str">
            <v>CURSO DE CAPACITAÇÃO PARA MOTORISTA DE VEÍCULO LEVE (ENCARGOS COMPLEMENTARES) - HORISTA</v>
          </cell>
          <cell r="E7321" t="str">
            <v>H</v>
          </cell>
          <cell r="F7321">
            <v>0.11</v>
          </cell>
        </row>
        <row r="7322">
          <cell r="A7322" t="str">
            <v>SINAPI 101336</v>
          </cell>
          <cell r="D7322" t="str">
            <v>CURSO DE CAPACITAÇÃO PARA MOTORISTA OPERADOR DE CAMINHAO COM MUNCK (ENCARGOS COMPLEMENTARES) - MENSALISTA</v>
          </cell>
          <cell r="E7322" t="str">
            <v>MES</v>
          </cell>
          <cell r="F7322">
            <v>61.29</v>
          </cell>
        </row>
        <row r="7323">
          <cell r="A7323" t="str">
            <v>SINAPI 95351</v>
          </cell>
          <cell r="D7323" t="str">
            <v>CURSO DE CAPACITAÇÃO PARA MOTORISTA OPERADOR DE MUNCK (ENCARGOS COMPLEMENTARES) - HORISTA</v>
          </cell>
          <cell r="E7323" t="str">
            <v>H</v>
          </cell>
          <cell r="F7323">
            <v>0.46</v>
          </cell>
        </row>
        <row r="7324">
          <cell r="A7324" t="str">
            <v>SINAPI 95352</v>
          </cell>
          <cell r="D7324" t="str">
            <v>CURSO DE CAPACITAÇÃO PARA NIVELADOR (ENCARGOS COMPLEMENTARES) - HORISTA</v>
          </cell>
          <cell r="E7324" t="str">
            <v>H</v>
          </cell>
          <cell r="F7324">
            <v>0.14000000000000001</v>
          </cell>
        </row>
        <row r="7325">
          <cell r="A7325" t="str">
            <v>SINAPI 101337</v>
          </cell>
          <cell r="D7325" t="str">
            <v>CURSO DE CAPACITAÇÃO PARA NIVELADOR (ENCARGOS COMPLEMENTARES) - MENSALISTA</v>
          </cell>
          <cell r="E7325" t="str">
            <v>MES</v>
          </cell>
          <cell r="F7325">
            <v>19.809999999999999</v>
          </cell>
        </row>
        <row r="7326">
          <cell r="A7326" t="str">
            <v>SINAPI 101338</v>
          </cell>
          <cell r="D7326" t="str">
            <v>CURSO DE CAPACITAÇÃO PARA OPERADOR DE BATE-ESTACAS (ENCARGOS COMPLEMENTARES) - MENSALISTA</v>
          </cell>
          <cell r="E7326" t="str">
            <v>MES</v>
          </cell>
          <cell r="F7326">
            <v>24.83</v>
          </cell>
        </row>
        <row r="7327">
          <cell r="A7327" t="str">
            <v>SINAPI 95354</v>
          </cell>
          <cell r="D7327" t="str">
            <v>CURSO DE CAPACITAÇÃO PARA OPERADOR DE BETONEIRA (CAMINHÃO) (ENCARGOS COMPLEMENTARES) - HORISTA</v>
          </cell>
          <cell r="E7327" t="str">
            <v>H</v>
          </cell>
          <cell r="F7327">
            <v>0.2</v>
          </cell>
        </row>
        <row r="7328">
          <cell r="A7328" t="str">
            <v>SINAPI 101339</v>
          </cell>
          <cell r="D7328" t="str">
            <v>CURSO DE CAPACITAÇÃO PARA OPERADOR DE BETONEIRA (ENCARGOS COMPLEMENTARES) - MENSALISTA</v>
          </cell>
          <cell r="E7328" t="str">
            <v>MES</v>
          </cell>
          <cell r="F7328">
            <v>27.67</v>
          </cell>
        </row>
        <row r="7329">
          <cell r="A7329" t="str">
            <v>SINAPI 101340</v>
          </cell>
          <cell r="D7329" t="str">
            <v>CURSO DE CAPACITAÇÃO PARA OPERADOR DE BETONEIRA ESTACIONARIA / MISTURADOR (ENCARGOS COMPLEMENTARES) - MENSALISTA</v>
          </cell>
          <cell r="E7329" t="str">
            <v>MES</v>
          </cell>
          <cell r="F7329">
            <v>22.55</v>
          </cell>
        </row>
        <row r="7330">
          <cell r="A7330" t="str">
            <v>SINAPI 95389</v>
          </cell>
          <cell r="D7330" t="str">
            <v>CURSO DE CAPACITAÇÃO PARA OPERADOR DE BETONEIRA ESTACIONÁRIA/MISTURADOR (ENCARGOS COMPLEMENTARES) - HORISTA</v>
          </cell>
          <cell r="E7330" t="str">
            <v>H</v>
          </cell>
          <cell r="F7330">
            <v>0.16</v>
          </cell>
        </row>
        <row r="7331">
          <cell r="A7331" t="str">
            <v>SINAPI 101341</v>
          </cell>
          <cell r="D7331" t="str">
            <v>CURSO DE CAPACITAÇÃO PARA OPERADOR DE COMPRESSOR DE AR OU COMPRESSORISTA (ENCARGOS COMPLEMENTARES) - MENSALISTA</v>
          </cell>
          <cell r="E7331" t="str">
            <v>MES</v>
          </cell>
          <cell r="F7331">
            <v>22.27</v>
          </cell>
        </row>
        <row r="7332">
          <cell r="A7332" t="str">
            <v>SINAPI 95355</v>
          </cell>
          <cell r="D7332" t="str">
            <v>CURSO DE CAPACITAÇÃO PARA OPERADOR DE COMPRESSOR OU COMPRESSORISTA (ENCARGOS COMPLEMENTARES) - HORISTA</v>
          </cell>
          <cell r="E7332" t="str">
            <v>H</v>
          </cell>
          <cell r="F7332">
            <v>0.16</v>
          </cell>
        </row>
        <row r="7333">
          <cell r="A7333" t="str">
            <v>SINAPI 95356</v>
          </cell>
          <cell r="D7333" t="str">
            <v>CURSO DE CAPACITAÇÃO PARA OPERADOR DE DEMARCADORA DE FAIXAS (ENCARGOS COMPLEMENTARES) - HORISTA</v>
          </cell>
          <cell r="E7333" t="str">
            <v>H</v>
          </cell>
          <cell r="F7333">
            <v>0.2</v>
          </cell>
        </row>
        <row r="7334">
          <cell r="A7334" t="str">
            <v>SINAPI 101342</v>
          </cell>
          <cell r="D7334" t="str">
            <v>CURSO DE CAPACITAÇÃO PARA OPERADOR DE DEMARCADORA DE FAIXAS DE TRAFEGO (ENCARGOS COMPLEMENTARES) - MENSALISTA</v>
          </cell>
          <cell r="E7334" t="str">
            <v>MES</v>
          </cell>
          <cell r="F7334">
            <v>27.67</v>
          </cell>
        </row>
        <row r="7335">
          <cell r="A7335" t="str">
            <v>SINAPI 95357</v>
          </cell>
          <cell r="D7335" t="str">
            <v>CURSO DE CAPACITAÇÃO PARA OPERADOR DE ESCAVADEIRA (ENCARGOS COMPLEMENTARES) - HORISTA</v>
          </cell>
          <cell r="E7335" t="str">
            <v>H</v>
          </cell>
          <cell r="F7335">
            <v>0.36</v>
          </cell>
        </row>
        <row r="7336">
          <cell r="A7336" t="str">
            <v>SINAPI 101343</v>
          </cell>
          <cell r="D7336" t="str">
            <v>CURSO DE CAPACITAÇÃO PARA OPERADOR DE ESCAVADEIRA (ENCARGOS COMPLEMENTARES) - MENSALISTA</v>
          </cell>
          <cell r="E7336" t="str">
            <v>MES</v>
          </cell>
          <cell r="F7336">
            <v>48.57</v>
          </cell>
        </row>
        <row r="7337">
          <cell r="A7337" t="str">
            <v>SINAPI 95358</v>
          </cell>
          <cell r="D7337" t="str">
            <v>CURSO DE CAPACITAÇÃO PARA OPERADOR DE GUINCHO (ENCARGOS COMPLEMENTARES) - HORISTA</v>
          </cell>
          <cell r="E7337" t="str">
            <v>H</v>
          </cell>
          <cell r="F7337">
            <v>0.33</v>
          </cell>
        </row>
        <row r="7338">
          <cell r="A7338" t="str">
            <v>SINAPI 101344</v>
          </cell>
          <cell r="D7338" t="str">
            <v>CURSO DE CAPACITAÇÃO PARA OPERADOR DE GUINCHO OU GUINCHEIRO (ENCARGOS COMPLEMENTARES) - MENSALISTA</v>
          </cell>
          <cell r="E7338" t="str">
            <v>MES</v>
          </cell>
          <cell r="F7338">
            <v>44.42</v>
          </cell>
        </row>
        <row r="7339">
          <cell r="A7339" t="str">
            <v>SINAPI 95359</v>
          </cell>
          <cell r="D7339" t="str">
            <v>CURSO DE CAPACITAÇÃO PARA OPERADOR DE GUINDASTE (ENCARGOS COMPLEMENTARES) - HORISTA</v>
          </cell>
          <cell r="E7339" t="str">
            <v>H</v>
          </cell>
          <cell r="F7339">
            <v>0.49</v>
          </cell>
        </row>
        <row r="7340">
          <cell r="A7340" t="str">
            <v>SINAPI 101345</v>
          </cell>
          <cell r="D7340" t="str">
            <v>CURSO DE CAPACITAÇÃO PARA OPERADOR DE GUINDASTE (ENCARGOS COMPLEMENTARES) - MENSALISTA</v>
          </cell>
          <cell r="E7340" t="str">
            <v>MES</v>
          </cell>
          <cell r="F7340">
            <v>65.959999999999994</v>
          </cell>
        </row>
        <row r="7341">
          <cell r="A7341" t="str">
            <v>SINAPI 101346</v>
          </cell>
          <cell r="D7341" t="str">
            <v>CURSO DE CAPACITAÇÃO PARA OPERADOR DE JATO ABRASIVO OU JATISTA (ENCARGOS COMPLEMENTARES) - MENSALISTA</v>
          </cell>
          <cell r="E7341" t="str">
            <v>MES</v>
          </cell>
          <cell r="F7341">
            <v>34.61</v>
          </cell>
        </row>
        <row r="7342">
          <cell r="A7342" t="str">
            <v>SINAPI 101347</v>
          </cell>
          <cell r="D7342" t="str">
            <v>CURSO DE CAPACITAÇÃO PARA OPERADOR DE MAQUINAS E TRATORES DIVERSOS (ENCARGOS COMPLEMENTARES) - MENSALISTA</v>
          </cell>
          <cell r="E7342" t="str">
            <v>MES</v>
          </cell>
          <cell r="F7342">
            <v>44.49</v>
          </cell>
        </row>
        <row r="7343">
          <cell r="A7343" t="str">
            <v>SINAPI 95361</v>
          </cell>
          <cell r="D7343" t="str">
            <v>CURSO DE CAPACITAÇÃO PARA OPERADOR DE MARTELETE OU MARTELETEIRO (ENCARGOS COMPLEMENTARES) - HORISTA</v>
          </cell>
          <cell r="E7343" t="str">
            <v>H</v>
          </cell>
          <cell r="F7343">
            <v>0.16</v>
          </cell>
        </row>
        <row r="7344">
          <cell r="A7344" t="str">
            <v>SINAPI 101348</v>
          </cell>
          <cell r="D7344" t="str">
            <v>CURSO DE CAPACITAÇÃO PARA OPERADOR DE MARTELETE OU MARTELETEIRO (ENCARGOS COMPLEMENTARES) - MENSALISTA</v>
          </cell>
          <cell r="E7344" t="str">
            <v>MES</v>
          </cell>
          <cell r="F7344">
            <v>22.15</v>
          </cell>
        </row>
        <row r="7345">
          <cell r="A7345" t="str">
            <v>SINAPI 101349</v>
          </cell>
          <cell r="D7345" t="str">
            <v>CURSO DE CAPACITAÇÃO PARA OPERADOR DE MOTO SCRAPER (ENCARGOS COMPLEMENTARES) - MENSALISTA</v>
          </cell>
          <cell r="E7345" t="str">
            <v>MES</v>
          </cell>
          <cell r="F7345">
            <v>36.93</v>
          </cell>
        </row>
        <row r="7346">
          <cell r="A7346" t="str">
            <v>SINAPI 95362</v>
          </cell>
          <cell r="D7346" t="str">
            <v>CURSO DE CAPACITAÇÃO PARA OPERADOR DE MOTO-ESCREIPER (ENCARGOS COMPLEMENTARES) - HORISTA</v>
          </cell>
          <cell r="E7346" t="str">
            <v>H</v>
          </cell>
          <cell r="F7346">
            <v>0.27</v>
          </cell>
        </row>
        <row r="7347">
          <cell r="A7347" t="str">
            <v>SINAPI 95363</v>
          </cell>
          <cell r="D7347" t="str">
            <v>CURSO DE CAPACITAÇÃO PARA OPERADOR DE MOTONIVELADORA (ENCARGOS COMPLEMENTARES) - HORISTA</v>
          </cell>
          <cell r="E7347" t="str">
            <v>H</v>
          </cell>
          <cell r="F7347">
            <v>0.27</v>
          </cell>
        </row>
        <row r="7348">
          <cell r="A7348" t="str">
            <v>SINAPI 101350</v>
          </cell>
          <cell r="D7348" t="str">
            <v>CURSO DE CAPACITAÇÃO PARA OPERADOR DE MOTONIVELADORA (ENCARGOS COMPLEMENTARES) - MENSALISTA</v>
          </cell>
          <cell r="E7348" t="str">
            <v>MES</v>
          </cell>
          <cell r="F7348">
            <v>36.93</v>
          </cell>
        </row>
        <row r="7349">
          <cell r="A7349" t="str">
            <v>SINAPI 95360</v>
          </cell>
          <cell r="D7349" t="str">
            <v>CURSO DE CAPACITAÇÃO PARA OPERADOR DE MÁQUINAS E EQUIPAMENTOS (ENCARGOS COMPLEMENTARES) - HORISTA</v>
          </cell>
          <cell r="E7349" t="str">
            <v>H</v>
          </cell>
          <cell r="F7349">
            <v>0.33</v>
          </cell>
        </row>
        <row r="7350">
          <cell r="A7350" t="str">
            <v>SINAPI 101351</v>
          </cell>
          <cell r="D7350" t="str">
            <v>CURSO DE CAPACITAÇÃO PARA OPERADOR DE PA CARREGADEIRA (ENCARGOS COMPLEMENTARES) - MENSALISTA</v>
          </cell>
          <cell r="E7350" t="str">
            <v>MES</v>
          </cell>
          <cell r="F7350">
            <v>27.67</v>
          </cell>
        </row>
        <row r="7351">
          <cell r="A7351" t="str">
            <v>SINAPI 95365</v>
          </cell>
          <cell r="D7351" t="str">
            <v>CURSO DE CAPACITAÇÃO PARA OPERADOR DE PAVIMENTADORA (ENCARGOS COMPLEMENTARES) - HORISTA</v>
          </cell>
          <cell r="E7351" t="str">
            <v>H</v>
          </cell>
          <cell r="F7351">
            <v>0.2</v>
          </cell>
        </row>
        <row r="7352">
          <cell r="A7352" t="str">
            <v>SINAPI 101352</v>
          </cell>
          <cell r="D7352" t="str">
            <v>CURSO DE CAPACITAÇÃO PARA OPERADOR DE PAVIMENTADORA / MESA VIBROACABADORA (ENCARGOS COMPLEMENTARES) - MENSALISTA</v>
          </cell>
          <cell r="E7352" t="str">
            <v>MES</v>
          </cell>
          <cell r="F7352">
            <v>27.67</v>
          </cell>
        </row>
        <row r="7353">
          <cell r="A7353" t="str">
            <v>SINAPI 95364</v>
          </cell>
          <cell r="D7353" t="str">
            <v>CURSO DE CAPACITAÇÃO PARA OPERADOR DE PÁ CARREGADEIRA (ENCARGOS COMPLEMENTARES) - HORISTA</v>
          </cell>
          <cell r="E7353" t="str">
            <v>H</v>
          </cell>
          <cell r="F7353">
            <v>0.2</v>
          </cell>
        </row>
        <row r="7354">
          <cell r="A7354" t="str">
            <v>SINAPI 95366</v>
          </cell>
          <cell r="D7354" t="str">
            <v>CURSO DE CAPACITAÇÃO PARA OPERADOR DE ROLO COMPACTADOR (ENCARGOS COMPLEMENTARES) - HORISTA</v>
          </cell>
          <cell r="E7354" t="str">
            <v>H</v>
          </cell>
          <cell r="F7354">
            <v>0.15</v>
          </cell>
        </row>
        <row r="7355">
          <cell r="A7355" t="str">
            <v>SINAPI 101353</v>
          </cell>
          <cell r="D7355" t="str">
            <v>CURSO DE CAPACITAÇÃO PARA OPERADOR DE ROLO COMPACTADOR (ENCARGOS COMPLEMENTARES) - MENSALISTA</v>
          </cell>
          <cell r="E7355" t="str">
            <v>MES</v>
          </cell>
          <cell r="F7355">
            <v>20.81</v>
          </cell>
        </row>
        <row r="7356">
          <cell r="A7356" t="str">
            <v>SINAPI 95367</v>
          </cell>
          <cell r="D7356" t="str">
            <v>CURSO DE CAPACITAÇÃO PARA OPERADOR DE USINA DE ASFALTO, DE SOLOS OU DE CONCRETO (ENCARGOS COMPLEMENTARES) - HORISTA</v>
          </cell>
          <cell r="E7356" t="str">
            <v>H</v>
          </cell>
          <cell r="F7356">
            <v>0.27</v>
          </cell>
        </row>
        <row r="7357">
          <cell r="A7357" t="str">
            <v>SINAPI 101355</v>
          </cell>
          <cell r="D7357" t="str">
            <v>CURSO DE CAPACITAÇÃO PARA OPERADOR DE USINA DE ASFALTO, DE SOLOS OU DE CONCRETO (ENCARGOS COMPLEMENTARES) - MENSALISTA</v>
          </cell>
          <cell r="E7357" t="str">
            <v>MES</v>
          </cell>
          <cell r="F7357">
            <v>36.93</v>
          </cell>
        </row>
        <row r="7358">
          <cell r="A7358" t="str">
            <v>SINAPI 95368</v>
          </cell>
          <cell r="D7358" t="str">
            <v>CURSO DE CAPACITAÇÃO PARA OPERADOR JATO DE AREIA OU JATISTA (ENCARGOS COMPLEMENTARES) - HORISTA</v>
          </cell>
          <cell r="E7358" t="str">
            <v>H</v>
          </cell>
          <cell r="F7358">
            <v>0.26</v>
          </cell>
        </row>
        <row r="7359">
          <cell r="A7359" t="str">
            <v>SINAPI 95369</v>
          </cell>
          <cell r="D7359" t="str">
            <v>CURSO DE CAPACITAÇÃO PARA OPERADOR PARA BATE ESTACAS (ENCARGOS COMPLEMENTARES) - HORISTA</v>
          </cell>
          <cell r="E7359" t="str">
            <v>H</v>
          </cell>
          <cell r="F7359">
            <v>0.18</v>
          </cell>
        </row>
        <row r="7360">
          <cell r="A7360" t="str">
            <v>SINAPI 95370</v>
          </cell>
          <cell r="D7360" t="str">
            <v>CURSO DE CAPACITAÇÃO PARA PASTILHEIRO (ENCARGOS COMPLEMENTARES) - HORISTA</v>
          </cell>
          <cell r="E7360" t="str">
            <v>H</v>
          </cell>
          <cell r="F7360">
            <v>0.34</v>
          </cell>
        </row>
        <row r="7361">
          <cell r="A7361" t="str">
            <v>SINAPI 101356</v>
          </cell>
          <cell r="D7361" t="str">
            <v>CURSO DE CAPACITAÇÃO PARA PASTILHEIRO (ENCARGOS COMPLEMENTARES) - MENSALISTA</v>
          </cell>
          <cell r="E7361" t="str">
            <v>MES</v>
          </cell>
          <cell r="F7361">
            <v>45.5</v>
          </cell>
        </row>
        <row r="7362">
          <cell r="A7362" t="str">
            <v>SINAPI 95371</v>
          </cell>
          <cell r="D7362" t="str">
            <v>CURSO DE CAPACITAÇÃO PARA PEDREIRO (ENCARGOS COMPLEMENTARES) - HORISTA</v>
          </cell>
          <cell r="E7362" t="str">
            <v>H</v>
          </cell>
          <cell r="F7362">
            <v>0.49</v>
          </cell>
        </row>
        <row r="7363">
          <cell r="A7363" t="str">
            <v>SINAPI 101357</v>
          </cell>
          <cell r="D7363" t="str">
            <v>CURSO DE CAPACITAÇÃO PARA PEDREIRO (ENCARGOS COMPLEMENTARES) - MENSALISTA</v>
          </cell>
          <cell r="E7363" t="str">
            <v>MES</v>
          </cell>
          <cell r="F7363">
            <v>65.33</v>
          </cell>
        </row>
        <row r="7364">
          <cell r="A7364" t="str">
            <v>SINAPI 95372</v>
          </cell>
          <cell r="D7364" t="str">
            <v>CURSO DE CAPACITAÇÃO PARA PINTOR (ENCARGOS COMPLEMENTARES) - HORISTA</v>
          </cell>
          <cell r="E7364" t="str">
            <v>H</v>
          </cell>
          <cell r="F7364">
            <v>0.34</v>
          </cell>
        </row>
        <row r="7365">
          <cell r="A7365" t="str">
            <v>SINAPI 101358</v>
          </cell>
          <cell r="D7365" t="str">
            <v>CURSO DE CAPACITAÇÃO PARA PINTOR (ENCARGOS COMPLEMENTARES) - MENSALISTA</v>
          </cell>
          <cell r="E7365" t="str">
            <v>MES</v>
          </cell>
          <cell r="F7365">
            <v>45.49</v>
          </cell>
        </row>
        <row r="7366">
          <cell r="A7366" t="str">
            <v>SINAPI 95373</v>
          </cell>
          <cell r="D7366" t="str">
            <v>CURSO DE CAPACITAÇÃO PARA PINTOR DE LETREIROS (ENCARGOS COMPLEMENTARES) - HORISTA</v>
          </cell>
          <cell r="E7366" t="str">
            <v>H</v>
          </cell>
          <cell r="F7366">
            <v>0.33</v>
          </cell>
        </row>
        <row r="7367">
          <cell r="A7367" t="str">
            <v>SINAPI 101359</v>
          </cell>
          <cell r="D7367" t="str">
            <v>CURSO DE CAPACITAÇÃO PARA PINTOR DE LETREIROS (ENCARGOS COMPLEMENTARES) - MENSALISTA</v>
          </cell>
          <cell r="E7367" t="str">
            <v>MES</v>
          </cell>
          <cell r="F7367">
            <v>44.17</v>
          </cell>
        </row>
        <row r="7368">
          <cell r="A7368" t="str">
            <v>SINAPI 101360</v>
          </cell>
          <cell r="D7368" t="str">
            <v>CURSO DE CAPACITAÇÃO PARA PINTOR PARA TINTA EPOXI (ENCARGOS COMPLEMENTARES) - MENSALISTA</v>
          </cell>
          <cell r="E7368" t="str">
            <v>MES</v>
          </cell>
          <cell r="F7368">
            <v>45.49</v>
          </cell>
        </row>
        <row r="7369">
          <cell r="A7369" t="str">
            <v>SINAPI 95374</v>
          </cell>
          <cell r="D7369" t="str">
            <v>CURSO DE CAPACITAÇÃO PARA PINTOR PARA TINTA EPÓXI (ENCARGOS COMPLEMENTARES) - HORISTA</v>
          </cell>
          <cell r="E7369" t="str">
            <v>H</v>
          </cell>
          <cell r="F7369">
            <v>0.34</v>
          </cell>
        </row>
        <row r="7370">
          <cell r="A7370" t="str">
            <v>SINAPI 95375</v>
          </cell>
          <cell r="D7370" t="str">
            <v>CURSO DE CAPACITAÇÃO PARA POCEIRO (ENCARGOS COMPLEMENTARES) - HORISTA</v>
          </cell>
          <cell r="E7370" t="str">
            <v>H</v>
          </cell>
          <cell r="F7370">
            <v>0.43</v>
          </cell>
        </row>
        <row r="7371">
          <cell r="A7371" t="str">
            <v>SINAPI 101361</v>
          </cell>
          <cell r="D7371" t="str">
            <v>CURSO DE CAPACITAÇÃO PARA POCEIRO / ESCAVADOR DE VALAS E TUBULOES (ENCARGOS COMPLEMENTARES) - MENSALISTA</v>
          </cell>
          <cell r="E7371" t="str">
            <v>MES</v>
          </cell>
          <cell r="F7371">
            <v>57.54</v>
          </cell>
        </row>
        <row r="7372">
          <cell r="A7372" t="str">
            <v>SINAPI 95376</v>
          </cell>
          <cell r="D7372" t="str">
            <v>CURSO DE CAPACITAÇÃO PARA RASTELEIRO (ENCARGOS COMPLEMENTARES) - HORISTA</v>
          </cell>
          <cell r="E7372" t="str">
            <v>H</v>
          </cell>
          <cell r="F7372">
            <v>0.08</v>
          </cell>
        </row>
        <row r="7373">
          <cell r="A7373" t="str">
            <v>SINAPI 95377</v>
          </cell>
          <cell r="D7373" t="str">
            <v>CURSO DE CAPACITAÇÃO PARA SERRALHEIRO (ENCARGOS COMPLEMENTARES) - HORISTA</v>
          </cell>
          <cell r="E7373" t="str">
            <v>H</v>
          </cell>
          <cell r="F7373">
            <v>0.26</v>
          </cell>
        </row>
        <row r="7374">
          <cell r="A7374" t="str">
            <v>SINAPI 101363</v>
          </cell>
          <cell r="D7374" t="str">
            <v>CURSO DE CAPACITAÇÃO PARA SERRALHEIRO (ENCARGOS COMPLEMENTARES) - MENSALISTA</v>
          </cell>
          <cell r="E7374" t="str">
            <v>MES</v>
          </cell>
          <cell r="F7374">
            <v>35.549999999999997</v>
          </cell>
        </row>
        <row r="7375">
          <cell r="A7375" t="str">
            <v>SINAPI 95378</v>
          </cell>
          <cell r="D7375" t="str">
            <v>CURSO DE CAPACITAÇÃO PARA SERVENTE (ENCARGOS COMPLEMENTARES) - HORISTA</v>
          </cell>
          <cell r="E7375" t="str">
            <v>H</v>
          </cell>
          <cell r="F7375">
            <v>0.32</v>
          </cell>
        </row>
        <row r="7376">
          <cell r="A7376" t="str">
            <v>SINAPI 101364</v>
          </cell>
          <cell r="D7376" t="str">
            <v>CURSO DE CAPACITAÇÃO PARA SERVENTE DE OBRAS (ENCARGOS COMPLEMENTARES) - MENSALISTA</v>
          </cell>
          <cell r="E7376" t="str">
            <v>MES</v>
          </cell>
          <cell r="F7376">
            <v>43.86</v>
          </cell>
        </row>
        <row r="7377">
          <cell r="A7377" t="str">
            <v>SINAPI 95379</v>
          </cell>
          <cell r="D7377" t="str">
            <v>CURSO DE CAPACITAÇÃO PARA SOLDADOR (ENCARGOS COMPLEMENTARES) - HORISTA</v>
          </cell>
          <cell r="E7377" t="str">
            <v>H</v>
          </cell>
          <cell r="F7377">
            <v>0.26</v>
          </cell>
        </row>
        <row r="7378">
          <cell r="A7378" t="str">
            <v>SINAPI 101365</v>
          </cell>
          <cell r="D7378" t="str">
            <v>CURSO DE CAPACITAÇÃO PARA SOLDADOR (ENCARGOS COMPLEMENTARES) - MENSALISTA</v>
          </cell>
          <cell r="E7378" t="str">
            <v>MES</v>
          </cell>
          <cell r="F7378">
            <v>35.549999999999997</v>
          </cell>
        </row>
        <row r="7379">
          <cell r="A7379" t="str">
            <v>SINAPI 95380</v>
          </cell>
          <cell r="D7379" t="str">
            <v>CURSO DE CAPACITAÇÃO PARA SOLDADOR A (PARA SOLDA A SER TESTADA COM RAIOS X) (ENCARGOS COMPLEMENTARES) - HORISTA</v>
          </cell>
          <cell r="E7379" t="str">
            <v>H</v>
          </cell>
          <cell r="F7379">
            <v>0.36</v>
          </cell>
        </row>
        <row r="7380">
          <cell r="A7380" t="str">
            <v>SINAPI 101366</v>
          </cell>
          <cell r="D7380" t="str">
            <v>CURSO DE CAPACITAÇÃO PARA SOLDADOR ELETRICO (ENCARGOS COMPLEMENTARES) - MENSALISTA</v>
          </cell>
          <cell r="E7380" t="str">
            <v>MES</v>
          </cell>
          <cell r="F7380">
            <v>48.47</v>
          </cell>
        </row>
        <row r="7381">
          <cell r="A7381" t="str">
            <v>SINAPI 100535</v>
          </cell>
          <cell r="D7381" t="str">
            <v>CURSO DE CAPACITAÇÃO PARA TECNICO DE EDIFICACOES (ENCARGOS COMPLEMENTARES) - HORISTA</v>
          </cell>
          <cell r="E7381" t="str">
            <v>H</v>
          </cell>
          <cell r="F7381">
            <v>0.56999999999999995</v>
          </cell>
        </row>
        <row r="7382">
          <cell r="A7382" t="str">
            <v>SINAPI 100536</v>
          </cell>
          <cell r="D7382" t="str">
            <v>CURSO DE CAPACITAÇÃO PARA TECNICO DE EDIFICACOES (ENCARGOS COMPLEMENTARES) - MENSALISTA</v>
          </cell>
          <cell r="E7382" t="str">
            <v>MES</v>
          </cell>
          <cell r="F7382">
            <v>75.930000000000007</v>
          </cell>
        </row>
        <row r="7383">
          <cell r="A7383" t="str">
            <v>SINAPI 101368</v>
          </cell>
          <cell r="D7383" t="str">
            <v>CURSO DE CAPACITAÇÃO PARA TECNICO EM LABORATORIO E CAMPO DE CONSTRUCAO CIVIL (ENCARGOS COMPLEMENTARES) - MENSALISTA</v>
          </cell>
          <cell r="E7383" t="str">
            <v>MES</v>
          </cell>
          <cell r="F7383">
            <v>42.08</v>
          </cell>
        </row>
        <row r="7384">
          <cell r="A7384" t="str">
            <v>SINAPI 101369</v>
          </cell>
          <cell r="D7384" t="str">
            <v>CURSO DE CAPACITAÇÃO PARA TECNICO EM SONDAGEM (ENCARGOS COMPLEMENTARES) - MENSALISTA</v>
          </cell>
          <cell r="E7384" t="str">
            <v>MES</v>
          </cell>
          <cell r="F7384">
            <v>35.869999999999997</v>
          </cell>
        </row>
        <row r="7385">
          <cell r="A7385" t="str">
            <v>SINAPI 95385</v>
          </cell>
          <cell r="D7385" t="str">
            <v>CURSO DE CAPACITAÇÃO PARA TELHADISTA (ENCARGOS COMPLEMENTARES) - HORISTA</v>
          </cell>
          <cell r="E7385" t="str">
            <v>H</v>
          </cell>
          <cell r="F7385">
            <v>0.26</v>
          </cell>
        </row>
        <row r="7386">
          <cell r="A7386" t="str">
            <v>SINAPI 101370</v>
          </cell>
          <cell r="D7386" t="str">
            <v>CURSO DE CAPACITAÇÃO PARA TELHADOR (ENCARGOS COMPLEMENTARES) - MENSALISTA</v>
          </cell>
          <cell r="E7386" t="str">
            <v>MES</v>
          </cell>
          <cell r="F7386">
            <v>35.130000000000003</v>
          </cell>
        </row>
        <row r="7387">
          <cell r="A7387" t="str">
            <v>SINAPI 95406</v>
          </cell>
          <cell r="D7387" t="str">
            <v>CURSO DE CAPACITAÇÃO PARA TOPÓGRAFO (ENCARGOS COMPLEMENTARES) - HORISTA</v>
          </cell>
          <cell r="E7387" t="str">
            <v>H</v>
          </cell>
          <cell r="F7387">
            <v>0.33</v>
          </cell>
        </row>
        <row r="7388">
          <cell r="A7388" t="str">
            <v>SINAPI 95424</v>
          </cell>
          <cell r="D7388" t="str">
            <v>CURSO DE CAPACITAÇÃO PARA TOPÓGRAFO (ENCARGOS COMPLEMENTARES) - MENSALISTA</v>
          </cell>
          <cell r="E7388" t="str">
            <v>MES</v>
          </cell>
          <cell r="F7388">
            <v>44.43</v>
          </cell>
        </row>
        <row r="7389">
          <cell r="A7389" t="str">
            <v>SINAPI 95386</v>
          </cell>
          <cell r="D7389" t="str">
            <v>CURSO DE CAPACITAÇÃO PARA TRATORISTA (ENCARGOS COMPLEMENTARES) - HORISTA</v>
          </cell>
          <cell r="E7389" t="str">
            <v>H</v>
          </cell>
          <cell r="F7389">
            <v>0.33</v>
          </cell>
        </row>
        <row r="7390">
          <cell r="A7390" t="str">
            <v>SINAPI 95383</v>
          </cell>
          <cell r="D7390" t="str">
            <v>CURSO DE CAPACITAÇÃO PARA TÉCNICO DE LABORATÓRIO (ENCARGOS COMPLEMENTARES) - HORISTA</v>
          </cell>
          <cell r="E7390" t="str">
            <v>H</v>
          </cell>
          <cell r="F7390">
            <v>0.31</v>
          </cell>
        </row>
        <row r="7391">
          <cell r="A7391" t="str">
            <v>SINAPI 95384</v>
          </cell>
          <cell r="D7391" t="str">
            <v>CURSO DE CAPACITAÇÃO PARA TÉCNICO DE SONDAGEM (ENCARGOS COMPLEMENTARES) - HORISTA</v>
          </cell>
          <cell r="E7391" t="str">
            <v>H</v>
          </cell>
          <cell r="F7391">
            <v>0.26</v>
          </cell>
        </row>
        <row r="7392">
          <cell r="A7392" t="str">
            <v>SINAPI 100299</v>
          </cell>
          <cell r="D7392" t="str">
            <v>CURSO DE CAPACITAÇÃO PARA TÉCNICO EM SEGURANÇA DO TRABALHO (ENCARGOS COMPLEMENTARES) - HORISTA</v>
          </cell>
          <cell r="E7392" t="str">
            <v>H</v>
          </cell>
          <cell r="F7392">
            <v>0.68</v>
          </cell>
        </row>
        <row r="7393">
          <cell r="A7393" t="str">
            <v>SINAPI 100315</v>
          </cell>
          <cell r="D7393" t="str">
            <v>CURSO DE CAPACITAÇÃO PARA TÉCNICO EM SEGURANÇA DO TRABALHO (ENCARGOS COMPLEMENTARES) - MENSALISTA</v>
          </cell>
          <cell r="E7393" t="str">
            <v>MES</v>
          </cell>
          <cell r="F7393">
            <v>90.66</v>
          </cell>
        </row>
        <row r="7394">
          <cell r="A7394" t="str">
            <v>SINAPI 95387</v>
          </cell>
          <cell r="D7394" t="str">
            <v>CURSO DE CAPACITAÇÃO PARA VIDRACEIRO (ENCARGOS COMPLEMENTARES) - HORISTA</v>
          </cell>
          <cell r="E7394" t="str">
            <v>H</v>
          </cell>
          <cell r="F7394">
            <v>0.25</v>
          </cell>
        </row>
        <row r="7395">
          <cell r="A7395" t="str">
            <v>SINAPI 101371</v>
          </cell>
          <cell r="D7395" t="str">
            <v>CURSO DE CAPACITAÇÃO PARA VIDRACEIRO (ENCARGOS COMPLEMENTARES) - MENSALISTA</v>
          </cell>
          <cell r="E7395" t="str">
            <v>MES</v>
          </cell>
          <cell r="F7395">
            <v>34.36</v>
          </cell>
        </row>
        <row r="7396">
          <cell r="A7396" t="str">
            <v>SINAPI 100288</v>
          </cell>
          <cell r="D7396" t="str">
            <v>CURSO DE CAPACITAÇÃO PARA VIGIA DIURNO (ENCARGOS COMPLEMENTARES) - HORISTA</v>
          </cell>
          <cell r="E7396" t="str">
            <v>H</v>
          </cell>
          <cell r="F7396">
            <v>0.09</v>
          </cell>
        </row>
        <row r="7397">
          <cell r="A7397" t="str">
            <v>SINAPI 101372</v>
          </cell>
          <cell r="D7397" t="str">
            <v>CURSO DE CAPACITAÇÃO PARA VIGIA DIURNO (ENCARGOS COMPLEMENTARES) - MENSALISTA</v>
          </cell>
          <cell r="E7397" t="str">
            <v>MES</v>
          </cell>
          <cell r="F7397">
            <v>12.82</v>
          </cell>
        </row>
        <row r="7398">
          <cell r="A7398" t="str">
            <v>SINAPI 90775</v>
          </cell>
          <cell r="D7398" t="str">
            <v>DESENHISTA PROJETISTA COM ENCARGOS COMPLEMENTARES</v>
          </cell>
          <cell r="E7398" t="str">
            <v>H</v>
          </cell>
          <cell r="F7398">
            <v>46.33</v>
          </cell>
        </row>
        <row r="7399">
          <cell r="A7399" t="str">
            <v>SINAPI 93561</v>
          </cell>
          <cell r="D7399" t="str">
            <v>DESENHISTA PROJETISTA COM ENCARGOS COMPLEMENTARES</v>
          </cell>
          <cell r="E7399" t="str">
            <v>MES</v>
          </cell>
          <cell r="F7399">
            <v>8238.18</v>
          </cell>
        </row>
        <row r="7400">
          <cell r="A7400" t="str">
            <v>SINAPI 88264</v>
          </cell>
          <cell r="D7400" t="str">
            <v>ELETRICISTA COM ENCARGOS COMPLEMENTARES</v>
          </cell>
          <cell r="E7400" t="str">
            <v>H</v>
          </cell>
          <cell r="F7400">
            <v>30.65</v>
          </cell>
        </row>
        <row r="7401">
          <cell r="A7401" t="str">
            <v>SINAPI 101399</v>
          </cell>
          <cell r="D7401" t="str">
            <v>ELETRICISTA COM ENCARGOS COMPLEMENTARES</v>
          </cell>
          <cell r="E7401" t="str">
            <v>MES</v>
          </cell>
          <cell r="F7401">
            <v>5454.03</v>
          </cell>
        </row>
        <row r="7402">
          <cell r="A7402" t="str">
            <v>SINAPI 88266</v>
          </cell>
          <cell r="D7402" t="str">
            <v>ELETROTÉCNICO COM ENCARGOS COMPLEMENTARES</v>
          </cell>
          <cell r="E7402" t="str">
            <v>H</v>
          </cell>
          <cell r="F7402">
            <v>43.94</v>
          </cell>
        </row>
        <row r="7403">
          <cell r="A7403" t="str">
            <v>SINAPI 101401</v>
          </cell>
          <cell r="D7403" t="str">
            <v>ELETROTÉCNICO COM ENCARGOS COMPLEMENTARES</v>
          </cell>
          <cell r="E7403" t="str">
            <v>MES</v>
          </cell>
          <cell r="F7403">
            <v>7790.1</v>
          </cell>
        </row>
        <row r="7404">
          <cell r="A7404" t="str">
            <v>SINAPI 88267</v>
          </cell>
          <cell r="D7404" t="str">
            <v>ENCANADOR OU BOMBEIRO HIDRÁULICO COM ENCARGOS COMPLEMENTARES</v>
          </cell>
          <cell r="E7404" t="str">
            <v>H</v>
          </cell>
          <cell r="F7404">
            <v>29.52</v>
          </cell>
        </row>
        <row r="7405">
          <cell r="A7405" t="str">
            <v>SINAPI 101402</v>
          </cell>
          <cell r="D7405" t="str">
            <v>ENCANADOR OU BOMBEIRO HIDRÁULICO COM ENCARGOS COMPLEMENTARES</v>
          </cell>
          <cell r="E7405" t="str">
            <v>MES</v>
          </cell>
          <cell r="F7405">
            <v>5266.13</v>
          </cell>
        </row>
        <row r="7406">
          <cell r="A7406" t="str">
            <v>SINAPI 90776</v>
          </cell>
          <cell r="D7406" t="str">
            <v>ENCARREGADO GERAL COM ENCARGOS COMPLEMENTARES</v>
          </cell>
          <cell r="E7406" t="str">
            <v>H</v>
          </cell>
          <cell r="F7406">
            <v>68.17</v>
          </cell>
        </row>
        <row r="7407">
          <cell r="A7407" t="str">
            <v>SINAPI 93572</v>
          </cell>
          <cell r="D7407" t="str">
            <v>ENCARREGADO GERAL DE OBRAS COM ENCARGOS COMPLEMENTARES</v>
          </cell>
          <cell r="E7407" t="str">
            <v>MES</v>
          </cell>
          <cell r="F7407">
            <v>12049.53</v>
          </cell>
        </row>
        <row r="7408">
          <cell r="A7408" t="str">
            <v>SINAPI 90777</v>
          </cell>
          <cell r="D7408" t="str">
            <v>ENGENHEIRO CIVIL DE OBRA JUNIOR COM ENCARGOS COMPLEMENTARES</v>
          </cell>
          <cell r="E7408" t="str">
            <v>H</v>
          </cell>
          <cell r="F7408">
            <v>119.76</v>
          </cell>
        </row>
        <row r="7409">
          <cell r="A7409" t="str">
            <v>SINAPI 93565</v>
          </cell>
          <cell r="D7409" t="str">
            <v>ENGENHEIRO CIVIL DE OBRA JUNIOR COM ENCARGOS COMPLEMENTARES</v>
          </cell>
          <cell r="E7409" t="str">
            <v>MES</v>
          </cell>
          <cell r="F7409">
            <v>21119.94</v>
          </cell>
        </row>
        <row r="7410">
          <cell r="A7410" t="str">
            <v>SINAPI 90778</v>
          </cell>
          <cell r="D7410" t="str">
            <v>ENGENHEIRO CIVIL DE OBRA PLENO COM ENCARGOS COMPLEMENTARES</v>
          </cell>
          <cell r="E7410" t="str">
            <v>H</v>
          </cell>
          <cell r="F7410">
            <v>123.73</v>
          </cell>
        </row>
        <row r="7411">
          <cell r="A7411" t="str">
            <v>SINAPI 93567</v>
          </cell>
          <cell r="D7411" t="str">
            <v>ENGENHEIRO CIVIL DE OBRA PLENO COM ENCARGOS COMPLEMENTARES</v>
          </cell>
          <cell r="E7411" t="str">
            <v>MES</v>
          </cell>
          <cell r="F7411">
            <v>21819</v>
          </cell>
        </row>
        <row r="7412">
          <cell r="A7412" t="str">
            <v>SINAPI 90779</v>
          </cell>
          <cell r="D7412" t="str">
            <v>ENGENHEIRO CIVIL DE OBRA SENIOR COM ENCARGOS COMPLEMENTARES</v>
          </cell>
          <cell r="E7412" t="str">
            <v>H</v>
          </cell>
          <cell r="F7412">
            <v>153.66999999999999</v>
          </cell>
        </row>
        <row r="7413">
          <cell r="A7413" t="str">
            <v>SINAPI 93568</v>
          </cell>
          <cell r="D7413" t="str">
            <v>ENGENHEIRO CIVIL DE OBRA SENIOR COM ENCARGOS COMPLEMENTARES</v>
          </cell>
          <cell r="E7413" t="str">
            <v>MES</v>
          </cell>
          <cell r="F7413">
            <v>27086.14</v>
          </cell>
        </row>
        <row r="7414">
          <cell r="A7414" t="str">
            <v>SINAPI 88269</v>
          </cell>
          <cell r="D7414" t="str">
            <v>GESSEIRO COM ENCARGOS COMPLEMENTARES</v>
          </cell>
          <cell r="E7414" t="str">
            <v>H</v>
          </cell>
          <cell r="F7414">
            <v>30.71</v>
          </cell>
        </row>
        <row r="7415">
          <cell r="A7415" t="str">
            <v>SINAPI 101407</v>
          </cell>
          <cell r="D7415" t="str">
            <v>GESSEIRO COM ENCARGOS COMPLEMENTARES</v>
          </cell>
          <cell r="E7415" t="str">
            <v>MES</v>
          </cell>
          <cell r="F7415">
            <v>5492.76</v>
          </cell>
        </row>
        <row r="7416">
          <cell r="A7416" t="str">
            <v>SINAPI 88270</v>
          </cell>
          <cell r="D7416" t="str">
            <v>IMPERMEABILIZADOR COM ENCARGOS COMPLEMENTARES</v>
          </cell>
          <cell r="E7416" t="str">
            <v>H</v>
          </cell>
          <cell r="F7416">
            <v>30.25</v>
          </cell>
        </row>
        <row r="7417">
          <cell r="A7417" t="str">
            <v>SINAPI 101408</v>
          </cell>
          <cell r="D7417" t="str">
            <v>IMPERMEABILIZADOR COM ENCARGOS COMPLEMENTARES</v>
          </cell>
          <cell r="E7417" t="str">
            <v>MES</v>
          </cell>
          <cell r="F7417">
            <v>5399.59</v>
          </cell>
        </row>
        <row r="7418">
          <cell r="A7418" t="str">
            <v>SINAPI 102919</v>
          </cell>
          <cell r="D7418" t="str">
            <v>INSTALADOR DE PISO ELEVADO COM ENCARGOS COMPLEMENTARES</v>
          </cell>
          <cell r="E7418" t="str">
            <v>H</v>
          </cell>
          <cell r="F7418">
            <v>0</v>
          </cell>
        </row>
        <row r="7419">
          <cell r="A7419" t="str">
            <v>SINAPI 101409</v>
          </cell>
          <cell r="D7419" t="str">
            <v>INSTALADOR DE TUBULAÇÕES COM ENCARGOS COMPLEMENTARES</v>
          </cell>
          <cell r="E7419" t="str">
            <v>MES</v>
          </cell>
          <cell r="F7419">
            <v>4311.84</v>
          </cell>
        </row>
        <row r="7420">
          <cell r="A7420" t="str">
            <v>SINAPI 88441</v>
          </cell>
          <cell r="D7420" t="str">
            <v>JARDINEIRO COM ENCARGOS COMPLEMENTARES</v>
          </cell>
          <cell r="E7420" t="str">
            <v>H</v>
          </cell>
          <cell r="F7420">
            <v>26.13</v>
          </cell>
        </row>
        <row r="7421">
          <cell r="A7421" t="str">
            <v>SINAPI 101410</v>
          </cell>
          <cell r="D7421" t="str">
            <v>JARDINEIRO COM ENCARGOS COMPLEMENTARES</v>
          </cell>
          <cell r="E7421" t="str">
            <v>MES</v>
          </cell>
          <cell r="F7421">
            <v>4692.63</v>
          </cell>
        </row>
        <row r="7422">
          <cell r="A7422" t="str">
            <v>SINAPI 88272</v>
          </cell>
          <cell r="D7422" t="str">
            <v>MACARIQUEIRO COM ENCARGOS COMPLEMENTARES</v>
          </cell>
          <cell r="E7422" t="str">
            <v>H</v>
          </cell>
          <cell r="F7422">
            <v>28.66</v>
          </cell>
        </row>
        <row r="7423">
          <cell r="A7423" t="str">
            <v>SINAPI 88273</v>
          </cell>
          <cell r="D7423" t="str">
            <v>MARCENEIRO COM ENCARGOS COMPLEMENTARES</v>
          </cell>
          <cell r="E7423" t="str">
            <v>H</v>
          </cell>
          <cell r="F7423">
            <v>29.9</v>
          </cell>
        </row>
        <row r="7424">
          <cell r="A7424" t="str">
            <v>SINAPI 101413</v>
          </cell>
          <cell r="D7424" t="str">
            <v>MARCENEIRO COM ENCARGOS COMPLEMENTARES</v>
          </cell>
          <cell r="E7424" t="str">
            <v>MES</v>
          </cell>
          <cell r="F7424">
            <v>5342.95</v>
          </cell>
        </row>
        <row r="7425">
          <cell r="A7425" t="str">
            <v>SINAPI 101414</v>
          </cell>
          <cell r="D7425" t="str">
            <v>MARMORISTA / GRANITEIRO COM ENCARGOS COMPLEMENTARES</v>
          </cell>
          <cell r="E7425" t="str">
            <v>MES</v>
          </cell>
          <cell r="F7425">
            <v>5627.21</v>
          </cell>
        </row>
        <row r="7426">
          <cell r="A7426" t="str">
            <v>SINAPI 88274</v>
          </cell>
          <cell r="D7426" t="str">
            <v>MARMORISTA/GRANITEIRO COM ENCARGOS COMPLEMENTARES</v>
          </cell>
          <cell r="E7426" t="str">
            <v>H</v>
          </cell>
          <cell r="F7426">
            <v>31.49</v>
          </cell>
        </row>
        <row r="7427">
          <cell r="A7427" t="str">
            <v>SINAPI 101412</v>
          </cell>
          <cell r="D7427" t="str">
            <v>MAÇARIQUEIRO COM ENCARGOS COMPLEMENTARES</v>
          </cell>
          <cell r="E7427" t="str">
            <v>MES</v>
          </cell>
          <cell r="F7427">
            <v>5136.78</v>
          </cell>
        </row>
        <row r="7428">
          <cell r="A7428" t="str">
            <v>SINAPI 101415</v>
          </cell>
          <cell r="D7428" t="str">
            <v>MECÂNICO DE EQUIPAMENTOS PESADOS COM ENCARGOS COMPLEMENTARES</v>
          </cell>
          <cell r="E7428" t="str">
            <v>MES</v>
          </cell>
          <cell r="F7428">
            <v>6506.14</v>
          </cell>
        </row>
        <row r="7429">
          <cell r="A7429" t="str">
            <v>SINAPI 100308</v>
          </cell>
          <cell r="D7429" t="str">
            <v>MECÂNICO DE REFRIGERAÇÃO COM ENCARGOS COMPLEMENTARES</v>
          </cell>
          <cell r="E7429" t="str">
            <v>H</v>
          </cell>
          <cell r="F7429">
            <v>32.340000000000003</v>
          </cell>
        </row>
        <row r="7430">
          <cell r="A7430" t="str">
            <v>SINAPI 101416</v>
          </cell>
          <cell r="D7430" t="str">
            <v>MECÂNICO DE REFRIGERAÇÃO COM ENCARGOS COMPLEMENTARES</v>
          </cell>
          <cell r="E7430" t="str">
            <v>MES</v>
          </cell>
          <cell r="F7430">
            <v>5760.37</v>
          </cell>
        </row>
        <row r="7431">
          <cell r="A7431" t="str">
            <v>SINAPI 88275</v>
          </cell>
          <cell r="D7431" t="str">
            <v>MECÃNICO DE EQUIPAMENTOS PESADOS COM ENCARGOS COMPLEMENTARES</v>
          </cell>
          <cell r="E7431" t="str">
            <v>H</v>
          </cell>
          <cell r="F7431">
            <v>36.53</v>
          </cell>
        </row>
        <row r="7432">
          <cell r="A7432" t="str">
            <v>SINAPI 90780</v>
          </cell>
          <cell r="D7432" t="str">
            <v>MESTRE DE OBRAS COM ENCARGOS COMPLEMENTARES</v>
          </cell>
          <cell r="E7432" t="str">
            <v>H</v>
          </cell>
          <cell r="F7432">
            <v>107.51</v>
          </cell>
        </row>
        <row r="7433">
          <cell r="A7433" t="str">
            <v>SINAPI 94295</v>
          </cell>
          <cell r="D7433" t="str">
            <v>MESTRE DE OBRAS COM ENCARGOS COMPLEMENTARES</v>
          </cell>
          <cell r="E7433" t="str">
            <v>MES</v>
          </cell>
          <cell r="F7433">
            <v>18957.900000000001</v>
          </cell>
        </row>
        <row r="7434">
          <cell r="A7434" t="str">
            <v>SINAPI 88277</v>
          </cell>
          <cell r="D7434" t="str">
            <v>MONTADOR (TUBO AÇO/EQUIPAMENTOS) COM ENCARGOS COMPLEMENTARES</v>
          </cell>
          <cell r="E7434" t="str">
            <v>H</v>
          </cell>
          <cell r="F7434">
            <v>24.11</v>
          </cell>
        </row>
        <row r="7435">
          <cell r="A7435" t="str">
            <v>SINAPI 100307</v>
          </cell>
          <cell r="D7435" t="str">
            <v>MONTADOR DE ELETROELETRÔNICOS COM ENCARGOS COMPLEMENTARES</v>
          </cell>
          <cell r="E7435" t="str">
            <v>H</v>
          </cell>
          <cell r="F7435">
            <v>25.44</v>
          </cell>
        </row>
        <row r="7436">
          <cell r="A7436" t="str">
            <v>SINAPI 101417</v>
          </cell>
          <cell r="D7436" t="str">
            <v>MONTADOR DE ELETROELETRÔNICOS COM ENCARGOS COMPLEMENTARES</v>
          </cell>
          <cell r="E7436" t="str">
            <v>MES</v>
          </cell>
          <cell r="F7436">
            <v>4549.0600000000004</v>
          </cell>
        </row>
        <row r="7437">
          <cell r="A7437" t="str">
            <v>SINAPI 88278</v>
          </cell>
          <cell r="D7437" t="str">
            <v>MONTADOR DE ESTRUTURAS METÁLICAS COM ENCARGOS COMPLEMENTARES</v>
          </cell>
          <cell r="E7437" t="str">
            <v>H</v>
          </cell>
          <cell r="F7437">
            <v>25.07</v>
          </cell>
        </row>
        <row r="7438">
          <cell r="A7438" t="str">
            <v>SINAPI 101418</v>
          </cell>
          <cell r="D7438" t="str">
            <v>MONTADOR DE ESTRUTURAS METÁLICAS COM ENCARGOS COMPLEMENTARES</v>
          </cell>
          <cell r="E7438" t="str">
            <v>MES</v>
          </cell>
          <cell r="F7438">
            <v>4482.42</v>
          </cell>
        </row>
        <row r="7439">
          <cell r="A7439" t="str">
            <v>SINAPI 105535</v>
          </cell>
          <cell r="D7439" t="str">
            <v>MONTADOR DE FÔRMAS DO SISTEMA DE PAREDES DE CONCRETO COM ENCARGOS COMPLEMENTARES</v>
          </cell>
          <cell r="E7439" t="str">
            <v>H</v>
          </cell>
          <cell r="F7439">
            <v>0</v>
          </cell>
        </row>
        <row r="7440">
          <cell r="A7440" t="str">
            <v>SINAPI 101419</v>
          </cell>
          <cell r="D7440" t="str">
            <v>MONTADOR DE MÁQUINAS COM ENCARGOS COMPLEMENTARES</v>
          </cell>
          <cell r="E7440" t="str">
            <v>MES</v>
          </cell>
          <cell r="F7440">
            <v>5693.89</v>
          </cell>
        </row>
        <row r="7441">
          <cell r="A7441" t="str">
            <v>SINAPI 88279</v>
          </cell>
          <cell r="D7441" t="str">
            <v>MONTADOR ELETROMECÂNICO COM ENCARGOS COMPLEMENTARES</v>
          </cell>
          <cell r="E7441" t="str">
            <v>H</v>
          </cell>
          <cell r="F7441">
            <v>32.4</v>
          </cell>
        </row>
        <row r="7442">
          <cell r="A7442" t="str">
            <v>SINAPI 88281</v>
          </cell>
          <cell r="D7442" t="str">
            <v>MOTORISTA DE BASCULANTE COM ENCARGOS COMPLEMENTARES</v>
          </cell>
          <cell r="E7442" t="str">
            <v>H</v>
          </cell>
          <cell r="F7442">
            <v>31.6</v>
          </cell>
        </row>
        <row r="7443">
          <cell r="A7443" t="str">
            <v>SINAPI 93558</v>
          </cell>
          <cell r="D7443" t="str">
            <v>MOTORISTA DE CAMINHAO COM ENCARGOS COMPLEMENTARES</v>
          </cell>
          <cell r="E7443" t="str">
            <v>MES</v>
          </cell>
          <cell r="F7443">
            <v>5466.29</v>
          </cell>
        </row>
        <row r="7444">
          <cell r="A7444" t="str">
            <v>SINAPI 101420</v>
          </cell>
          <cell r="D7444" t="str">
            <v>MOTORISTA DE CAMINHÃO BASCULANTE COM ENCARGOS COMPLEMENTARES</v>
          </cell>
          <cell r="E7444" t="str">
            <v>MES</v>
          </cell>
          <cell r="F7444">
            <v>5640.76</v>
          </cell>
        </row>
        <row r="7445">
          <cell r="A7445" t="str">
            <v>SINAPI 101421</v>
          </cell>
          <cell r="D7445" t="str">
            <v>MOTORISTA DE CAMINHÃO CARRETA COM ENCARGOS COMPLEMENTARES</v>
          </cell>
          <cell r="E7445" t="str">
            <v>MES</v>
          </cell>
          <cell r="F7445">
            <v>6551.38</v>
          </cell>
        </row>
        <row r="7446">
          <cell r="A7446" t="str">
            <v>SINAPI 88282</v>
          </cell>
          <cell r="D7446" t="str">
            <v>MOTORISTA DE CAMINHÃO COM ENCARGOS COMPLEMENTARES</v>
          </cell>
          <cell r="E7446" t="str">
            <v>H</v>
          </cell>
          <cell r="F7446">
            <v>30.63</v>
          </cell>
        </row>
        <row r="7447">
          <cell r="A7447" t="str">
            <v>SINAPI 88283</v>
          </cell>
          <cell r="D7447" t="str">
            <v>MOTORISTA DE CAMINHÃO E CARRETA COM ENCARGOS COMPLEMENTARES</v>
          </cell>
          <cell r="E7447" t="str">
            <v>H</v>
          </cell>
          <cell r="F7447">
            <v>36.76</v>
          </cell>
        </row>
        <row r="7448">
          <cell r="A7448" t="str">
            <v>SINAPI 101422</v>
          </cell>
          <cell r="D7448" t="str">
            <v>MOTORISTA DE CARRO DE PASSEIO COM ENCARGOS COMPLEMENTARES</v>
          </cell>
          <cell r="E7448" t="str">
            <v>MES</v>
          </cell>
          <cell r="F7448">
            <v>4922.3500000000004</v>
          </cell>
        </row>
        <row r="7449">
          <cell r="A7449" t="str">
            <v>SINAPI 88284</v>
          </cell>
          <cell r="D7449" t="str">
            <v>MOTORISTA DE VEÍCULO LEVE COM ENCARGOS COMPLEMENTARES</v>
          </cell>
          <cell r="E7449" t="str">
            <v>H</v>
          </cell>
          <cell r="F7449">
            <v>27.53</v>
          </cell>
        </row>
        <row r="7450">
          <cell r="A7450" t="str">
            <v>SINAPI 101424</v>
          </cell>
          <cell r="D7450" t="str">
            <v>MOTORISTA OPERADOR DE CAMINHÃO COM MUNCK COM ENCARGOS COMPLEMENTARES</v>
          </cell>
          <cell r="E7450" t="str">
            <v>MES</v>
          </cell>
          <cell r="F7450">
            <v>6048.69</v>
          </cell>
        </row>
        <row r="7451">
          <cell r="A7451" t="str">
            <v>SINAPI 88286</v>
          </cell>
          <cell r="D7451" t="str">
            <v>MOTORISTA OPERADOR DE MUNCK COM ENCARGOS COMPLEMENTARES</v>
          </cell>
          <cell r="E7451" t="str">
            <v>H</v>
          </cell>
          <cell r="F7451">
            <v>34.01</v>
          </cell>
        </row>
        <row r="7452">
          <cell r="A7452" t="str">
            <v>SINAPI 88288</v>
          </cell>
          <cell r="D7452" t="str">
            <v>NIVELADOR COM ENCARGOS COMPLEMENTARES</v>
          </cell>
          <cell r="E7452" t="str">
            <v>H</v>
          </cell>
          <cell r="F7452">
            <v>23.34</v>
          </cell>
        </row>
        <row r="7453">
          <cell r="A7453" t="str">
            <v>SINAPI 101425</v>
          </cell>
          <cell r="D7453" t="str">
            <v>NIVELADOR COM ENCARGOS COMPLEMENTARES</v>
          </cell>
          <cell r="E7453" t="str">
            <v>MES</v>
          </cell>
          <cell r="F7453">
            <v>4181.9399999999996</v>
          </cell>
        </row>
        <row r="7454">
          <cell r="A7454" t="str">
            <v>SINAPI 101426</v>
          </cell>
          <cell r="D7454" t="str">
            <v>OPERADOR DE BATE-ESTACA COM ENCARGOS COMPLEMENTARES</v>
          </cell>
          <cell r="E7454" t="str">
            <v>MES</v>
          </cell>
          <cell r="F7454">
            <v>5008.1400000000003</v>
          </cell>
        </row>
        <row r="7455">
          <cell r="A7455" t="str">
            <v>SINAPI 88291</v>
          </cell>
          <cell r="D7455" t="str">
            <v>OPERADOR DE BETONEIRA (CAMINHÃO) COM ENCARGOS COMPLEMENTARES</v>
          </cell>
          <cell r="E7455" t="str">
            <v>H</v>
          </cell>
          <cell r="F7455">
            <v>30.63</v>
          </cell>
        </row>
        <row r="7456">
          <cell r="A7456" t="str">
            <v>SINAPI 101427</v>
          </cell>
          <cell r="D7456" t="str">
            <v>OPERADOR DE BETONEIRA (CAMINHÃO) COM ENCARGOS COMPLEMENTARES</v>
          </cell>
          <cell r="E7456" t="str">
            <v>MES</v>
          </cell>
          <cell r="F7456">
            <v>5464.59</v>
          </cell>
        </row>
        <row r="7457">
          <cell r="A7457" t="str">
            <v>SINAPI 101428</v>
          </cell>
          <cell r="D7457" t="str">
            <v>OPERADOR DE BETONEIRA ESTACIONÁRIA COM ENCARGOS COMPLEMENTARES</v>
          </cell>
          <cell r="E7457" t="str">
            <v>MES</v>
          </cell>
          <cell r="F7457">
            <v>4641.66</v>
          </cell>
        </row>
        <row r="7458">
          <cell r="A7458" t="str">
            <v>SINAPI 88377</v>
          </cell>
          <cell r="D7458" t="str">
            <v>OPERADOR DE BETONEIRA ESTACIONÁRIA/MISTURADOR COM ENCARGOS COMPLEMENTARES</v>
          </cell>
          <cell r="E7458" t="str">
            <v>H</v>
          </cell>
          <cell r="F7458">
            <v>25.96</v>
          </cell>
        </row>
        <row r="7459">
          <cell r="A7459" t="str">
            <v>SINAPI 101429</v>
          </cell>
          <cell r="D7459" t="str">
            <v>OPERADOR DE COMPRESSOR DE AR OU COMPRESSORISTA COM ENCARGOS COMPLEMENTARES</v>
          </cell>
          <cell r="E7459" t="str">
            <v>MES</v>
          </cell>
          <cell r="F7459">
            <v>4595.8500000000004</v>
          </cell>
        </row>
        <row r="7460">
          <cell r="A7460" t="str">
            <v>SINAPI 88292</v>
          </cell>
          <cell r="D7460" t="str">
            <v>OPERADOR DE COMPRESSOR OU COMPRESSORISTA COM ENCARGOS COMPLEMENTARES</v>
          </cell>
          <cell r="E7460" t="str">
            <v>H</v>
          </cell>
          <cell r="F7460">
            <v>25.68</v>
          </cell>
        </row>
        <row r="7461">
          <cell r="A7461" t="str">
            <v>SINAPI 88293</v>
          </cell>
          <cell r="D7461" t="str">
            <v>OPERADOR DE DEMARCADORA DE FAIXAS COM ENCARGOS COMPLEMENTARES</v>
          </cell>
          <cell r="E7461" t="str">
            <v>H</v>
          </cell>
          <cell r="F7461">
            <v>30.63</v>
          </cell>
        </row>
        <row r="7462">
          <cell r="A7462" t="str">
            <v>SINAPI 101430</v>
          </cell>
          <cell r="D7462" t="str">
            <v>OPERADOR DE DEMARCADORA DE FAIXAS DE TRÁFEGO COM ENCARGOS COMPLEMENTARES</v>
          </cell>
          <cell r="E7462" t="str">
            <v>MES</v>
          </cell>
          <cell r="F7462">
            <v>5464.59</v>
          </cell>
        </row>
        <row r="7463">
          <cell r="A7463" t="str">
            <v>SINAPI 88294</v>
          </cell>
          <cell r="D7463" t="str">
            <v>OPERADOR DE ESCAVADEIRA COM ENCARGOS COMPLEMENTARES</v>
          </cell>
          <cell r="E7463" t="str">
            <v>H</v>
          </cell>
          <cell r="F7463">
            <v>37.42</v>
          </cell>
        </row>
        <row r="7464">
          <cell r="A7464" t="str">
            <v>SINAPI 101431</v>
          </cell>
          <cell r="D7464" t="str">
            <v>OPERADOR DE ESCAVADEIRA COM ENCARGOS COMPLEMENTARES</v>
          </cell>
          <cell r="E7464" t="str">
            <v>MES</v>
          </cell>
          <cell r="F7464">
            <v>6654.11</v>
          </cell>
        </row>
        <row r="7465">
          <cell r="A7465" t="str">
            <v>SINAPI 88295</v>
          </cell>
          <cell r="D7465" t="str">
            <v>OPERADOR DE GUINCHO COM ENCARGOS COMPLEMENTARES</v>
          </cell>
          <cell r="E7465" t="str">
            <v>H</v>
          </cell>
          <cell r="F7465">
            <v>26.13</v>
          </cell>
        </row>
        <row r="7466">
          <cell r="A7466" t="str">
            <v>SINAPI 101432</v>
          </cell>
          <cell r="D7466" t="str">
            <v>OPERADOR DE GUINCHO OU GUINCHEIRO COM ENCARGOS COMPLEMENTARES</v>
          </cell>
          <cell r="E7466" t="str">
            <v>MES</v>
          </cell>
          <cell r="F7466">
            <v>4663.53</v>
          </cell>
        </row>
        <row r="7467">
          <cell r="A7467" t="str">
            <v>SINAPI 88296</v>
          </cell>
          <cell r="D7467" t="str">
            <v>OPERADOR DE GUINDASTE COM ENCARGOS COMPLEMENTARES</v>
          </cell>
          <cell r="E7467" t="str">
            <v>H</v>
          </cell>
          <cell r="F7467">
            <v>36.17</v>
          </cell>
        </row>
        <row r="7468">
          <cell r="A7468" t="str">
            <v>SINAPI 101433</v>
          </cell>
          <cell r="D7468" t="str">
            <v>OPERADOR DE GUINDASTE COM ENCARGOS COMPLEMENTARES</v>
          </cell>
          <cell r="E7468" t="str">
            <v>MES</v>
          </cell>
          <cell r="F7468">
            <v>6432</v>
          </cell>
        </row>
        <row r="7469">
          <cell r="A7469" t="str">
            <v>SINAPI 101434</v>
          </cell>
          <cell r="D7469" t="str">
            <v>OPERADOR DE JATO ABRASIVO OU JATISTA COM ENCARGOS COMPLEMENTARES</v>
          </cell>
          <cell r="E7469" t="str">
            <v>MES</v>
          </cell>
          <cell r="F7469">
            <v>5034.3999999999996</v>
          </cell>
        </row>
        <row r="7470">
          <cell r="A7470" t="str">
            <v>SINAPI 88298</v>
          </cell>
          <cell r="D7470" t="str">
            <v>OPERADOR DE MARTELETE OU MARTELETEIRO COM ENCARGOS COMPLEMENTARES</v>
          </cell>
          <cell r="E7470" t="str">
            <v>H</v>
          </cell>
          <cell r="F7470">
            <v>25.59</v>
          </cell>
        </row>
        <row r="7471">
          <cell r="A7471" t="str">
            <v>SINAPI 101436</v>
          </cell>
          <cell r="D7471" t="str">
            <v>OPERADOR DE MARTELETE OU MARTELETEIRO COM ENCARGOS COMPLEMENTARES</v>
          </cell>
          <cell r="E7471" t="str">
            <v>MES</v>
          </cell>
          <cell r="F7471">
            <v>4577.3100000000004</v>
          </cell>
        </row>
        <row r="7472">
          <cell r="A7472" t="str">
            <v>SINAPI 101437</v>
          </cell>
          <cell r="D7472" t="str">
            <v>OPERADOR DE MOTO SCRAPER COM ENCARGOS COMPLEMENTARES</v>
          </cell>
          <cell r="E7472" t="str">
            <v>MES</v>
          </cell>
          <cell r="F7472">
            <v>6952.87</v>
          </cell>
        </row>
        <row r="7473">
          <cell r="A7473" t="str">
            <v>SINAPI 88299</v>
          </cell>
          <cell r="D7473" t="str">
            <v>OPERADOR DE MOTO-ESCREIPER COM ENCARGOS COMPLEMENTARES</v>
          </cell>
          <cell r="E7473" t="str">
            <v>H</v>
          </cell>
          <cell r="F7473">
            <v>39.07</v>
          </cell>
        </row>
        <row r="7474">
          <cell r="A7474" t="str">
            <v>SINAPI 88300</v>
          </cell>
          <cell r="D7474" t="str">
            <v>OPERADOR DE MOTONIVELADORA COM ENCARGOS COMPLEMENTARES</v>
          </cell>
          <cell r="E7474" t="str">
            <v>H</v>
          </cell>
          <cell r="F7474">
            <v>39.07</v>
          </cell>
        </row>
        <row r="7475">
          <cell r="A7475" t="str">
            <v>SINAPI 101438</v>
          </cell>
          <cell r="D7475" t="str">
            <v>OPERADOR DE MOTONIVELADORA COM ENCARGOS COMPLEMENTARES</v>
          </cell>
          <cell r="E7475" t="str">
            <v>MES</v>
          </cell>
          <cell r="F7475">
            <v>6952.87</v>
          </cell>
        </row>
        <row r="7476">
          <cell r="A7476" t="str">
            <v>SINAPI 88297</v>
          </cell>
          <cell r="D7476" t="str">
            <v>OPERADOR DE MÁQUINAS E EQUIPAMENTOS COM ENCARGOS COMPLEMENTARES</v>
          </cell>
          <cell r="E7476" t="str">
            <v>H</v>
          </cell>
          <cell r="F7476">
            <v>34.71</v>
          </cell>
        </row>
        <row r="7477">
          <cell r="A7477" t="str">
            <v>SINAPI 101435</v>
          </cell>
          <cell r="D7477" t="str">
            <v>OPERADOR DE MÁQUINAS E TRATORES DIVERSOS COM ENCARGOS COMPLEMENTARES</v>
          </cell>
          <cell r="E7477" t="str">
            <v>MES</v>
          </cell>
          <cell r="F7477">
            <v>6180.28</v>
          </cell>
        </row>
        <row r="7478">
          <cell r="A7478" t="str">
            <v>SINAPI 101440</v>
          </cell>
          <cell r="D7478" t="str">
            <v>OPERADOR DE PAVIMENTADORA / MESA VIBROACABADORA COM ENCARGOS COMPLEMENTARES</v>
          </cell>
          <cell r="E7478" t="str">
            <v>MES</v>
          </cell>
          <cell r="F7478">
            <v>5464.59</v>
          </cell>
        </row>
        <row r="7479">
          <cell r="A7479" t="str">
            <v>SINAPI 88302</v>
          </cell>
          <cell r="D7479" t="str">
            <v>OPERADOR DE PAVIMENTADORA COM ENCARGOS COMPLEMENTARES</v>
          </cell>
          <cell r="E7479" t="str">
            <v>H</v>
          </cell>
          <cell r="F7479">
            <v>30.63</v>
          </cell>
        </row>
        <row r="7480">
          <cell r="A7480" t="str">
            <v>SINAPI 88301</v>
          </cell>
          <cell r="D7480" t="str">
            <v>OPERADOR DE PÁ CARREGADEIRA COM ENCARGOS COMPLEMENTARES</v>
          </cell>
          <cell r="E7480" t="str">
            <v>H</v>
          </cell>
          <cell r="F7480">
            <v>30.63</v>
          </cell>
        </row>
        <row r="7481">
          <cell r="A7481" t="str">
            <v>SINAPI 101439</v>
          </cell>
          <cell r="D7481" t="str">
            <v>OPERADOR DE PÁ CARREGADEIRA COM ENCARGOS COMPLEMENTARES</v>
          </cell>
          <cell r="E7481" t="str">
            <v>MES</v>
          </cell>
          <cell r="F7481">
            <v>5464.59</v>
          </cell>
        </row>
        <row r="7482">
          <cell r="A7482" t="str">
            <v>SINAPI 88303</v>
          </cell>
          <cell r="D7482" t="str">
            <v>OPERADOR DE ROLO COMPACTADOR COM ENCARGOS COMPLEMENTARES</v>
          </cell>
          <cell r="E7482" t="str">
            <v>H</v>
          </cell>
          <cell r="F7482">
            <v>24.36</v>
          </cell>
        </row>
        <row r="7483">
          <cell r="A7483" t="str">
            <v>SINAPI 101441</v>
          </cell>
          <cell r="D7483" t="str">
            <v>OPERADOR DE ROLO COMPACTADOR COM ENCARGOS COMPLEMENTARES</v>
          </cell>
          <cell r="E7483" t="str">
            <v>MES</v>
          </cell>
          <cell r="F7483">
            <v>4361.51</v>
          </cell>
        </row>
        <row r="7484">
          <cell r="A7484" t="str">
            <v>SINAPI 88304</v>
          </cell>
          <cell r="D7484" t="str">
            <v>OPERADOR DE USINA DE ASFALTO, DE SOLOS OU DE CONCRETO COM ENCARGOS COMPLEMENTARES</v>
          </cell>
          <cell r="E7484" t="str">
            <v>H</v>
          </cell>
          <cell r="F7484">
            <v>39.07</v>
          </cell>
        </row>
        <row r="7485">
          <cell r="A7485" t="str">
            <v>SINAPI 101443</v>
          </cell>
          <cell r="D7485" t="str">
            <v>OPERADOR DE USINA DE ASFALTO, DE SOLOS OU DE CONCRETO COM ENCARGOS COMPLEMENTARES</v>
          </cell>
          <cell r="E7485" t="str">
            <v>MES</v>
          </cell>
          <cell r="F7485">
            <v>6952.87</v>
          </cell>
        </row>
        <row r="7486">
          <cell r="A7486" t="str">
            <v>SINAPI 88306</v>
          </cell>
          <cell r="D7486" t="str">
            <v>OPERADOR JATO DE AREIA OU JATISTA COM ENCARGOS COMPLEMENTARES</v>
          </cell>
          <cell r="E7486" t="str">
            <v>H</v>
          </cell>
          <cell r="F7486">
            <v>28.21</v>
          </cell>
        </row>
        <row r="7487">
          <cell r="A7487" t="str">
            <v>SINAPI 88307</v>
          </cell>
          <cell r="D7487" t="str">
            <v>OPERADOR PARA BATE ESTACAS COM ENCARGOS COMPLEMENTARES</v>
          </cell>
          <cell r="E7487" t="str">
            <v>H</v>
          </cell>
          <cell r="F7487">
            <v>28.03</v>
          </cell>
        </row>
        <row r="7488">
          <cell r="A7488" t="str">
            <v>SINAPI 88308</v>
          </cell>
          <cell r="D7488" t="str">
            <v>PASTILHEIRO COM ENCARGOS COMPLEMENTARES</v>
          </cell>
          <cell r="E7488" t="str">
            <v>H</v>
          </cell>
          <cell r="F7488">
            <v>30.1</v>
          </cell>
        </row>
        <row r="7489">
          <cell r="A7489" t="str">
            <v>SINAPI 101444</v>
          </cell>
          <cell r="D7489" t="str">
            <v>PASTILHEIRO COM ENCARGOS COMPLEMENTARES</v>
          </cell>
          <cell r="E7489" t="str">
            <v>MES</v>
          </cell>
          <cell r="F7489">
            <v>5380.35</v>
          </cell>
        </row>
        <row r="7490">
          <cell r="A7490" t="str">
            <v>SINAPI 88309</v>
          </cell>
          <cell r="D7490" t="str">
            <v>PEDREIRO COM ENCARGOS COMPLEMENTARES</v>
          </cell>
          <cell r="E7490" t="str">
            <v>H</v>
          </cell>
          <cell r="F7490">
            <v>30.25</v>
          </cell>
        </row>
        <row r="7491">
          <cell r="A7491" t="str">
            <v>SINAPI 101445</v>
          </cell>
          <cell r="D7491" t="str">
            <v>PEDREIRO COM ENCARGOS COMPLEMENTARES</v>
          </cell>
          <cell r="E7491" t="str">
            <v>MES</v>
          </cell>
          <cell r="F7491">
            <v>5399.59</v>
          </cell>
        </row>
        <row r="7492">
          <cell r="A7492" t="str">
            <v>SINAPI 88310</v>
          </cell>
          <cell r="D7492" t="str">
            <v>PINTOR COM ENCARGOS COMPLEMENTARES</v>
          </cell>
          <cell r="E7492" t="str">
            <v>H</v>
          </cell>
          <cell r="F7492">
            <v>31.91</v>
          </cell>
        </row>
        <row r="7493">
          <cell r="A7493" t="str">
            <v>SINAPI 101446</v>
          </cell>
          <cell r="D7493" t="str">
            <v>PINTOR COM ENCARGOS COMPLEMENTARES</v>
          </cell>
          <cell r="E7493" t="str">
            <v>MES</v>
          </cell>
          <cell r="F7493">
            <v>5720.52</v>
          </cell>
        </row>
        <row r="7494">
          <cell r="A7494" t="str">
            <v>SINAPI 88311</v>
          </cell>
          <cell r="D7494" t="str">
            <v>PINTOR DE LETREIROS COM ENCARGOS COMPLEMENTARES</v>
          </cell>
          <cell r="E7494" t="str">
            <v>H</v>
          </cell>
          <cell r="F7494">
            <v>31.22</v>
          </cell>
        </row>
        <row r="7495">
          <cell r="A7495" t="str">
            <v>SINAPI 101447</v>
          </cell>
          <cell r="D7495" t="str">
            <v>PINTOR DE LETREIROS COM ENCARGOS COMPLEMENTARES</v>
          </cell>
          <cell r="E7495" t="str">
            <v>MES</v>
          </cell>
          <cell r="F7495">
            <v>5600.82</v>
          </cell>
        </row>
        <row r="7496">
          <cell r="A7496" t="str">
            <v>SINAPI 88312</v>
          </cell>
          <cell r="D7496" t="str">
            <v>PINTOR PARA TINTA EPÓXI COM ENCARGOS COMPLEMENTARES</v>
          </cell>
          <cell r="E7496" t="str">
            <v>H</v>
          </cell>
          <cell r="F7496">
            <v>31.91</v>
          </cell>
        </row>
        <row r="7497">
          <cell r="A7497" t="str">
            <v>SINAPI 101448</v>
          </cell>
          <cell r="D7497" t="str">
            <v>PINTOR PARA TINTA EPÓXI COM ENCARGOS COMPLEMENTARES</v>
          </cell>
          <cell r="E7497" t="str">
            <v>MES</v>
          </cell>
          <cell r="F7497">
            <v>5720.52</v>
          </cell>
        </row>
        <row r="7498">
          <cell r="A7498" t="str">
            <v>SINAPI 101449</v>
          </cell>
          <cell r="D7498" t="str">
            <v>POCEIRO / ESCAVADOR DE VALAS COM ENCARGOS COMPLEMENTARES</v>
          </cell>
          <cell r="E7498" t="str">
            <v>MES</v>
          </cell>
          <cell r="F7498">
            <v>4676.6499999999996</v>
          </cell>
        </row>
        <row r="7499">
          <cell r="A7499" t="str">
            <v>SINAPI 88313</v>
          </cell>
          <cell r="D7499" t="str">
            <v>POCEIRO COM ENCARGOS COMPLEMENTARES</v>
          </cell>
          <cell r="E7499" t="str">
            <v>H</v>
          </cell>
          <cell r="F7499">
            <v>26.23</v>
          </cell>
        </row>
        <row r="7500">
          <cell r="A7500" t="str">
            <v>SINAPI 88314</v>
          </cell>
          <cell r="D7500" t="str">
            <v>RASTELEIRO COM ENCARGOS COMPLEMENTARES</v>
          </cell>
          <cell r="E7500" t="str">
            <v>H</v>
          </cell>
          <cell r="F7500">
            <v>22.02</v>
          </cell>
        </row>
        <row r="7501">
          <cell r="A7501" t="str">
            <v>SINAPI 88315</v>
          </cell>
          <cell r="D7501" t="str">
            <v>SERRALHEIRO COM ENCARGOS COMPLEMENTARES</v>
          </cell>
          <cell r="E7501" t="str">
            <v>H</v>
          </cell>
          <cell r="F7501">
            <v>30.02</v>
          </cell>
        </row>
        <row r="7502">
          <cell r="A7502" t="str">
            <v>SINAPI 101451</v>
          </cell>
          <cell r="D7502" t="str">
            <v>SERRALHEIRO COM ENCARGOS COMPLEMENTARES</v>
          </cell>
          <cell r="E7502" t="str">
            <v>MES</v>
          </cell>
          <cell r="F7502">
            <v>5369.81</v>
          </cell>
        </row>
        <row r="7503">
          <cell r="A7503" t="str">
            <v>SINAPI 88316</v>
          </cell>
          <cell r="D7503" t="str">
            <v>SERVENTE COM ENCARGOS COMPLEMENTARES</v>
          </cell>
          <cell r="E7503" t="str">
            <v>H</v>
          </cell>
          <cell r="F7503">
            <v>22.37</v>
          </cell>
        </row>
        <row r="7504">
          <cell r="A7504" t="str">
            <v>SINAPI 101452</v>
          </cell>
          <cell r="D7504" t="str">
            <v>SERVENTE DE OBRAS COM ENCARGOS COMPLEMENTARES</v>
          </cell>
          <cell r="E7504" t="str">
            <v>MES</v>
          </cell>
          <cell r="F7504">
            <v>4015.47</v>
          </cell>
        </row>
        <row r="7505">
          <cell r="A7505" t="str">
            <v>SINAPI 88318</v>
          </cell>
          <cell r="D7505" t="str">
            <v>SOLDADOR A (PARA SOLDA A SER TESTADA COM RAIOS "X") COM ENCARGOS COMPLEMENTARES</v>
          </cell>
          <cell r="E7505" t="str">
            <v>H</v>
          </cell>
          <cell r="F7505">
            <v>39.47</v>
          </cell>
        </row>
        <row r="7506">
          <cell r="A7506" t="str">
            <v>SINAPI 88317</v>
          </cell>
          <cell r="D7506" t="str">
            <v>SOLDADOR COM ENCARGOS COMPLEMENTARES</v>
          </cell>
          <cell r="E7506" t="str">
            <v>H</v>
          </cell>
          <cell r="F7506">
            <v>30.96</v>
          </cell>
        </row>
        <row r="7507">
          <cell r="A7507" t="str">
            <v>SINAPI 101453</v>
          </cell>
          <cell r="D7507" t="str">
            <v>SOLDADOR COM ENCARGOS COMPLEMENTARES</v>
          </cell>
          <cell r="E7507" t="str">
            <v>MES</v>
          </cell>
          <cell r="F7507">
            <v>5546.58</v>
          </cell>
        </row>
        <row r="7508">
          <cell r="A7508" t="str">
            <v>SINAPI 101454</v>
          </cell>
          <cell r="D7508" t="str">
            <v>SOLDADOR ELÉTRICO COM ENCARGOS COMPLEMENTARES</v>
          </cell>
          <cell r="E7508" t="str">
            <v>MES</v>
          </cell>
          <cell r="F7508">
            <v>7046.67</v>
          </cell>
        </row>
        <row r="7509">
          <cell r="A7509" t="str">
            <v>SINAPI 100533</v>
          </cell>
          <cell r="D7509" t="str">
            <v>TECNICO DE EDIFICACOES COM ENCARGOS COMPLEMENTARES</v>
          </cell>
          <cell r="E7509" t="str">
            <v>H</v>
          </cell>
          <cell r="F7509">
            <v>37.61</v>
          </cell>
        </row>
        <row r="7510">
          <cell r="A7510" t="str">
            <v>SINAPI 100534</v>
          </cell>
          <cell r="D7510" t="str">
            <v>TECNICO DE EDIFICACOES COM ENCARGOS COMPLEMENTARES</v>
          </cell>
          <cell r="E7510" t="str">
            <v>MES</v>
          </cell>
          <cell r="F7510">
            <v>6697.05</v>
          </cell>
        </row>
        <row r="7511">
          <cell r="A7511" t="str">
            <v>SINAPI 88323</v>
          </cell>
          <cell r="D7511" t="str">
            <v>TELHADISTA COM ENCARGOS COMPLEMENTARES</v>
          </cell>
          <cell r="E7511" t="str">
            <v>H</v>
          </cell>
          <cell r="F7511">
            <v>29.51</v>
          </cell>
        </row>
        <row r="7512">
          <cell r="A7512" t="str">
            <v>SINAPI 101458</v>
          </cell>
          <cell r="D7512" t="str">
            <v>TELHADOR COM ENCARGOS COMPLEMENTARES</v>
          </cell>
          <cell r="E7512" t="str">
            <v>MES</v>
          </cell>
          <cell r="F7512">
            <v>5278.59</v>
          </cell>
        </row>
        <row r="7513">
          <cell r="A7513" t="str">
            <v>SINAPI 90781</v>
          </cell>
          <cell r="D7513" t="str">
            <v>TOPOGRAFO COM ENCARGOS COMPLEMENTARES</v>
          </cell>
          <cell r="E7513" t="str">
            <v>H</v>
          </cell>
          <cell r="F7513">
            <v>45.82</v>
          </cell>
        </row>
        <row r="7514">
          <cell r="A7514" t="str">
            <v>SINAPI 94296</v>
          </cell>
          <cell r="D7514" t="str">
            <v>TOPOGRAFO COM ENCARGOS COMPLEMENTARES</v>
          </cell>
          <cell r="E7514" t="str">
            <v>MES</v>
          </cell>
          <cell r="F7514">
            <v>8139.44</v>
          </cell>
        </row>
        <row r="7515">
          <cell r="A7515" t="str">
            <v>SINAPI 88324</v>
          </cell>
          <cell r="D7515" t="str">
            <v>TRATORISTA COM ENCARGOS COMPLEMENTARES</v>
          </cell>
          <cell r="E7515" t="str">
            <v>H</v>
          </cell>
          <cell r="F7515">
            <v>34.71</v>
          </cell>
        </row>
        <row r="7516">
          <cell r="A7516" t="str">
            <v>SINAPI 88321</v>
          </cell>
          <cell r="D7516" t="str">
            <v>TÉCNICO DE LABORATÓRIO COM ENCARGOS COMPLEMENTARES</v>
          </cell>
          <cell r="E7516" t="str">
            <v>H</v>
          </cell>
          <cell r="F7516">
            <v>43.75</v>
          </cell>
        </row>
        <row r="7517">
          <cell r="A7517" t="str">
            <v>SINAPI 101456</v>
          </cell>
          <cell r="D7517" t="str">
            <v>TÉCNICO DE LABORATÓRIO E CAMPO DE CONSTRUÇÃO COM ENCARGOS COMPLEMENTARES</v>
          </cell>
          <cell r="E7517" t="str">
            <v>MES</v>
          </cell>
          <cell r="F7517">
            <v>7777.24</v>
          </cell>
        </row>
        <row r="7518">
          <cell r="A7518" t="str">
            <v>SINAPI 100309</v>
          </cell>
          <cell r="D7518" t="str">
            <v>TÉCNICO EM SEGURANÇA DO TRABALHO COM ENCARGOS COMPLEMENTARES</v>
          </cell>
          <cell r="E7518" t="str">
            <v>H</v>
          </cell>
          <cell r="F7518">
            <v>43.97</v>
          </cell>
        </row>
        <row r="7519">
          <cell r="A7519" t="str">
            <v>SINAPI 100321</v>
          </cell>
          <cell r="D7519" t="str">
            <v>TÉCNICO EM SEGURANÇA DO TRABALHO COM ENCARGOS COMPLEMENTARES</v>
          </cell>
          <cell r="E7519" t="str">
            <v>MES</v>
          </cell>
          <cell r="F7519">
            <v>7799.79</v>
          </cell>
        </row>
        <row r="7520">
          <cell r="A7520" t="str">
            <v>SINAPI 88322</v>
          </cell>
          <cell r="D7520" t="str">
            <v>TÉCNICO EM SONDAGEM COM ENCARGOS COMPLEMENTARES</v>
          </cell>
          <cell r="E7520" t="str">
            <v>H</v>
          </cell>
          <cell r="F7520">
            <v>29.02</v>
          </cell>
        </row>
        <row r="7521">
          <cell r="A7521" t="str">
            <v>SINAPI 101457</v>
          </cell>
          <cell r="D7521" t="str">
            <v>TÉCNICO EM SONDAGEM COM ENCARGOS COMPLEMENTARES</v>
          </cell>
          <cell r="E7521" t="str">
            <v>MES</v>
          </cell>
          <cell r="F7521">
            <v>5180.72</v>
          </cell>
        </row>
        <row r="7522">
          <cell r="A7522" t="str">
            <v>SINAPI 88325</v>
          </cell>
          <cell r="D7522" t="str">
            <v>VIDRACEIRO COM ENCARGOS COMPLEMENTARES</v>
          </cell>
          <cell r="E7522" t="str">
            <v>H</v>
          </cell>
          <cell r="F7522">
            <v>24.33</v>
          </cell>
        </row>
        <row r="7523">
          <cell r="A7523" t="str">
            <v>SINAPI 101459</v>
          </cell>
          <cell r="D7523" t="str">
            <v>VIDRACEIRO COM ENCARGOS COMPLEMENTARES</v>
          </cell>
          <cell r="E7523" t="str">
            <v>MES</v>
          </cell>
          <cell r="F7523">
            <v>4368.1499999999996</v>
          </cell>
        </row>
        <row r="7524">
          <cell r="A7524" t="str">
            <v>SINAPI 100289</v>
          </cell>
          <cell r="D7524" t="str">
            <v>VIGIA DIURNO COM ENCARGOS COMPLEMENTARES</v>
          </cell>
          <cell r="E7524" t="str">
            <v>H</v>
          </cell>
          <cell r="F7524">
            <v>25.53</v>
          </cell>
        </row>
        <row r="7525">
          <cell r="A7525" t="str">
            <v>SINAPI 101460</v>
          </cell>
          <cell r="D7525" t="str">
            <v>VIGIA DIURNO COM ENCARGOS COMPLEMENTARES</v>
          </cell>
          <cell r="E7525" t="str">
            <v>MES</v>
          </cell>
          <cell r="F7525">
            <v>4586.3500000000004</v>
          </cell>
        </row>
        <row r="7526">
          <cell r="A7526" t="str">
            <v>SINAPI 105011</v>
          </cell>
          <cell r="D7526" t="str">
            <v>EXECUÇÃO DE LINHAS DE REFERÊNCIA EM GABARITO OU CAVALETE. AF_03/2024</v>
          </cell>
          <cell r="E7526" t="str">
            <v>M</v>
          </cell>
          <cell r="F7526">
            <v>0.62</v>
          </cell>
        </row>
        <row r="7527">
          <cell r="A7527" t="str">
            <v>SINAPI 99061</v>
          </cell>
          <cell r="D7527" t="str">
            <v>LOCAÇÃO COM CAVALETE COM ALTURA DE 0,50 M - 2 UTILIZAÇÕES. AF_03/2024</v>
          </cell>
          <cell r="E7527" t="str">
            <v>UN</v>
          </cell>
          <cell r="F7527">
            <v>132.24</v>
          </cell>
        </row>
        <row r="7528">
          <cell r="A7528" t="str">
            <v>SINAPI 99060</v>
          </cell>
          <cell r="D7528" t="str">
            <v>LOCAÇÃO COM CAVALETE COM ALTURA DE 1,00 M - 2 UTILIZAÇÕES. AF_03/2024</v>
          </cell>
          <cell r="E7528" t="str">
            <v>UN</v>
          </cell>
          <cell r="F7528">
            <v>217.21</v>
          </cell>
        </row>
        <row r="7529">
          <cell r="A7529" t="str">
            <v>SINAPI 105008</v>
          </cell>
          <cell r="D7529" t="str">
            <v>LOCAÇÃO COM USO EXCLUSIVO DE EQUIPAMENTO TOPOGRÁFICO. AF_03/2024</v>
          </cell>
          <cell r="E7529" t="str">
            <v>UN</v>
          </cell>
          <cell r="F7529">
            <v>0</v>
          </cell>
        </row>
        <row r="7530">
          <cell r="A7530" t="str">
            <v>SINAPI 105009</v>
          </cell>
          <cell r="D7530" t="str">
            <v>LOCAÇÃO CONVENCIONAL DE OBRA, UTILIZANDO GABARITO DE TÁBUAS CORRIDAS PONTALETADAS A CADA 1,50M - 2 UTILIZAÇÕES. AF_03/2024</v>
          </cell>
          <cell r="E7530" t="str">
            <v>M</v>
          </cell>
          <cell r="F7530">
            <v>89.07</v>
          </cell>
        </row>
        <row r="7531">
          <cell r="A7531" t="str">
            <v>SINAPI 99059</v>
          </cell>
          <cell r="D7531" t="str">
            <v>LOCAÇÃO CONVENCIONAL DE OBRA, UTILIZANDO GABARITO DE TÁBUAS CORRIDAS PONTALETADAS A CADA 2,00M - 2 UTILIZAÇÕES. AF_03/2024</v>
          </cell>
          <cell r="E7531" t="str">
            <v>M</v>
          </cell>
          <cell r="F7531">
            <v>72.48</v>
          </cell>
        </row>
        <row r="7532">
          <cell r="A7532" t="str">
            <v>SINAPI 105137</v>
          </cell>
          <cell r="D7532" t="str">
            <v>LOCAÇÃO DE PAVIMENTAÇÃO. AF_03/2024</v>
          </cell>
          <cell r="E7532" t="str">
            <v>M</v>
          </cell>
          <cell r="F7532">
            <v>0</v>
          </cell>
        </row>
        <row r="7533">
          <cell r="A7533" t="str">
            <v>SINAPI 105136</v>
          </cell>
          <cell r="D7533" t="str">
            <v>LOCAÇÃO DE PONTO PARA REFERÊNCIA TOPOGRÁFICA. AF_03/2024</v>
          </cell>
          <cell r="E7533" t="str">
            <v>UN</v>
          </cell>
          <cell r="F7533">
            <v>0</v>
          </cell>
        </row>
        <row r="7534">
          <cell r="A7534" t="str">
            <v>SINAPI 105007</v>
          </cell>
          <cell r="D7534" t="str">
            <v>LOCAÇÃO DE PRAÇAS EM PONTALETEAMENTO. AF_03/2024</v>
          </cell>
          <cell r="E7534" t="str">
            <v>UN</v>
          </cell>
          <cell r="F7534">
            <v>40.58</v>
          </cell>
        </row>
        <row r="7535">
          <cell r="A7535" t="str">
            <v>SINAPI 99063</v>
          </cell>
          <cell r="D7535" t="str">
            <v>LOCAÇÃO DE REDE DE ÁGUA OU ESGOTO. AF_03/2024</v>
          </cell>
          <cell r="E7535" t="str">
            <v>M</v>
          </cell>
          <cell r="F7535">
            <v>10.23</v>
          </cell>
        </row>
        <row r="7536">
          <cell r="A7536" t="str">
            <v>SINAPI 105010</v>
          </cell>
          <cell r="D7536" t="str">
            <v>MARCAÇÃO DE PONTOS EM GABARITO OU CAVALETE, COM USO DE ESTAÇÃO TOTAL. AF_03/2024</v>
          </cell>
          <cell r="E7536" t="str">
            <v>UN</v>
          </cell>
          <cell r="F7536">
            <v>0</v>
          </cell>
        </row>
        <row r="7537">
          <cell r="A7537" t="str">
            <v>SINAPI 99062</v>
          </cell>
          <cell r="D7537" t="str">
            <v>MARCAÇÃO DE PONTOS EM GABARITO OU CAVALETE. AF_03/2024</v>
          </cell>
          <cell r="E7537" t="str">
            <v>UN</v>
          </cell>
          <cell r="F7537">
            <v>2.1800000000000002</v>
          </cell>
        </row>
        <row r="7538">
          <cell r="A7538" t="str">
            <v>SINAPI 100857</v>
          </cell>
          <cell r="D7538" t="str">
            <v>ACABAMENTO MONOCOMANDO PARA CHUVEIRO - FORNECIMENTO E INSTALAÇÃO. AF_01/2020</v>
          </cell>
          <cell r="E7538" t="str">
            <v>UN</v>
          </cell>
          <cell r="F7538">
            <v>532.51</v>
          </cell>
        </row>
        <row r="7539">
          <cell r="A7539" t="str">
            <v>SINAPI 86905</v>
          </cell>
          <cell r="D7539" t="str">
            <v>APARELHO MISTURADOR DE MESA PARA LAVATÓRIO, PADRÃO MÉDIO - FORNECIMENTO E INSTALAÇÃO. AF_01/2020</v>
          </cell>
          <cell r="E7539" t="str">
            <v>UN</v>
          </cell>
          <cell r="F7539">
            <v>410.94</v>
          </cell>
        </row>
        <row r="7540">
          <cell r="A7540" t="str">
            <v>SINAPI 86908</v>
          </cell>
          <cell r="D7540" t="str">
            <v>APARELHO MISTURADOR DE MESA PARA PIA DE COZINHA, PADRÃO MÉDIO - FORNECIMENTO E INSTALAÇÃO. AF_01/2020</v>
          </cell>
          <cell r="E7540" t="str">
            <v>UN</v>
          </cell>
          <cell r="F7540">
            <v>490.84</v>
          </cell>
        </row>
        <row r="7541">
          <cell r="A7541" t="str">
            <v>SINAPI 100849</v>
          </cell>
          <cell r="D7541" t="str">
            <v>ASSENTO SANITÁRIO CONVENCIONAL - FORNECIMENTO E INSTALACAO. AF_01/2020</v>
          </cell>
          <cell r="E7541" t="str">
            <v>UN</v>
          </cell>
          <cell r="F7541">
            <v>45.74</v>
          </cell>
        </row>
        <row r="7542">
          <cell r="A7542" t="str">
            <v>SINAPI 100851</v>
          </cell>
          <cell r="D7542" t="str">
            <v>ASSENTO SANITÁRIO INFANTIL - FORNECIMENTO E INSTALACAO. AF_01/2020</v>
          </cell>
          <cell r="E7542" t="str">
            <v>UN</v>
          </cell>
          <cell r="F7542">
            <v>91.01</v>
          </cell>
        </row>
        <row r="7543">
          <cell r="A7543" t="str">
            <v>SINAPI 100850</v>
          </cell>
          <cell r="D7543" t="str">
            <v>ASSENTO SANITÁRIO PARA PCD - FORNECIMENTO E INSTALACAO. AF_01/2020</v>
          </cell>
          <cell r="E7543" t="str">
            <v>UN</v>
          </cell>
          <cell r="F7543">
            <v>0</v>
          </cell>
        </row>
        <row r="7544">
          <cell r="A7544" t="str">
            <v>SINAPI 86895</v>
          </cell>
          <cell r="D7544" t="str">
            <v>BANCADA DE GRANITO CINZA POLIDO, DE 0,50 X 0,60 M, PARA LAVATÓRIO - FORNECIMENTO E INSTALAÇÃO. AF_01/2020</v>
          </cell>
          <cell r="E7544" t="str">
            <v>UN</v>
          </cell>
          <cell r="F7544">
            <v>316.47000000000003</v>
          </cell>
        </row>
        <row r="7545">
          <cell r="A7545" t="str">
            <v>SINAPI 86889</v>
          </cell>
          <cell r="D7545" t="str">
            <v>BANCADA DE GRANITO CINZA POLIDO, DE 1,50 X 0,60 M, PARA PIA DE COZINHA - FORNECIMENTO E INSTALAÇÃO. AF_01/2020</v>
          </cell>
          <cell r="E7545" t="str">
            <v>UN</v>
          </cell>
          <cell r="F7545">
            <v>616.14</v>
          </cell>
        </row>
        <row r="7546">
          <cell r="A7546" t="str">
            <v>SINAPI 86899</v>
          </cell>
          <cell r="D7546" t="str">
            <v>BANCADA DE MÁRMORE BRANCO POLIDO, DE 0,50 X 0,60 M, PARA LAVATÓRIO - FORNECIMENTO E INSTALAÇÃO. AF_01/2020</v>
          </cell>
          <cell r="E7546" t="str">
            <v>UN</v>
          </cell>
          <cell r="F7546">
            <v>283.12</v>
          </cell>
        </row>
        <row r="7547">
          <cell r="A7547" t="str">
            <v>SINAPI 86893</v>
          </cell>
          <cell r="D7547" t="str">
            <v>BANCADA DE MÁRMORE BRANCO POLIDO, DE 1,50 X 0,60 M, PARA PIA DE COZINHA - FORNECIMENTO E INSTALAÇÃO. AF_01/2020</v>
          </cell>
          <cell r="E7547" t="str">
            <v>UN</v>
          </cell>
          <cell r="F7547">
            <v>527.26</v>
          </cell>
        </row>
        <row r="7548">
          <cell r="A7548" t="str">
            <v>SINAPI 86934</v>
          </cell>
          <cell r="D7548" t="str">
            <v>BANCADA DE MÁRMORE SINTÉTICO 120 X 60CM, COM CUBA INTEGRADA, INCLUSO SIFÃO TIPO FLEXÍVEL EM PVC, VÁLVULA EM PLÁSTICO CROMADO TIPO AMERICANA E TORNEIRA CROMADA LONGA, DE PAREDE, PADRÃO POPULAR - FORNECIMENTO E INSTALAÇÃO. AF_01/2020</v>
          </cell>
          <cell r="E7548" t="str">
            <v>UN</v>
          </cell>
          <cell r="F7548">
            <v>471.14</v>
          </cell>
        </row>
        <row r="7549">
          <cell r="A7549" t="str">
            <v>SINAPI 86933</v>
          </cell>
          <cell r="D7549" t="str">
            <v>BANCADA DE MÁRMORE SINTÉTICO 120 X 60CM, COM CUBA INTEGRADA, INCLUSO SIFÃO TIPO GARRAFA EM PVC, VÁLVULA EM PLÁSTICO CROMADO TIPO AMERICANA E TORNEIRA CROMADA LONGA, DE PAREDE, PADRÃO POPULAR - FORNECIMENTO E INSTALAÇÃO. AF_01/2020</v>
          </cell>
          <cell r="E7549" t="str">
            <v>UN</v>
          </cell>
          <cell r="F7549">
            <v>483.19</v>
          </cell>
        </row>
        <row r="7550">
          <cell r="A7550" t="str">
            <v>SINAPI 86894</v>
          </cell>
          <cell r="D7550" t="str">
            <v>BANCADA DE MÁRMORE SINTÉTICO, DE 120 X 60CM, COM CUBA INTEGRADA - FORNECIMENTO E INSTALAÇÃO. AF_01/2020</v>
          </cell>
          <cell r="E7550" t="str">
            <v>UN</v>
          </cell>
          <cell r="F7550">
            <v>336.76</v>
          </cell>
        </row>
        <row r="7551">
          <cell r="A7551" t="str">
            <v>SINAPI 93441</v>
          </cell>
          <cell r="D7551" t="str">
            <v>BANCADA GRANITO CINZA 150 X 60 CM, COM CUBA DE EMBUTIR DE AÇO, VÁLVULA AMERICANA EM METAL, SIFÃO FLEXÍVEL EM PVC, ENGATE FLEXÍVEL 30 CM, TORNEIRA CROMADA LONGA, DE PAREDE, 1/2" OU 3/4", P/ COZINHA, PADRÃO POPULAR - FORNEC. E INSTALAÇÃO. AF_01/2020</v>
          </cell>
          <cell r="E7551" t="str">
            <v>UN</v>
          </cell>
          <cell r="F7551">
            <v>1031.28</v>
          </cell>
        </row>
        <row r="7552">
          <cell r="A7552" t="str">
            <v>SINAPI 93396</v>
          </cell>
          <cell r="D7552" t="str">
            <v>BANCADA GRANITO CINZA, 50 X 60 CM, INCL. CUBA DE EMBUTIR OVAL LOUÇA BRANCA 35 X 50 CM, VÁLVULA METAL CROMADO, SIFÃO FLEXÍVEL PVC, ENGATE 30 CM FLEXÍVEL PLÁSTICO E TORNEIRA CROMADA DE MESA, PADRÃO POPULAR - FORNEC. E INSTALAÇÃO. AF_01/2020</v>
          </cell>
          <cell r="E7552" t="str">
            <v>UN</v>
          </cell>
          <cell r="F7552">
            <v>659.27</v>
          </cell>
        </row>
        <row r="7553">
          <cell r="A7553" t="str">
            <v>SINAPI 93442</v>
          </cell>
          <cell r="D7553" t="str">
            <v>BANCADA MÁRMORE BRANCO 150 X 60 CM, COM CUBA DE EMBUTIR DE AÇO, VÁLVULA AMERICANA E SIFÃO TIPO GARRAFA EM METAL, ENGATE FLEXÍVEL 30 CM, TORNEIRA CROMADA, DE MESA, 1/2" OU 3/4", PARA PIA COZINHA, PADRÃO ALTO - FORNEC. E INSTALAÇÃO. AF_01/2020</v>
          </cell>
          <cell r="E7553" t="str">
            <v>UN</v>
          </cell>
          <cell r="F7553">
            <v>1201.3699999999999</v>
          </cell>
        </row>
        <row r="7554">
          <cell r="A7554" t="str">
            <v>SINAPI 86947</v>
          </cell>
          <cell r="D7554" t="str">
            <v>BANCADA MÁRMORE BRANCO, 50 X 60 CM, INCLUSO CUBA DE EMBUTIR OVAL EM LOUÇA BRANCA 35 X 50 CM, VÁLVULA, SIFÃO TIPO GARRAFA E ENGATE FLEXÍVEL 40 CM EM METAL CROMADO E APARELHO MISTURADOR DE MESA, PADRÃO MÉDIO - FORNEC. E INSTALAÇÃO. AF_01/2020</v>
          </cell>
          <cell r="E7554" t="str">
            <v>UN</v>
          </cell>
          <cell r="F7554">
            <v>1286.1500000000001</v>
          </cell>
        </row>
        <row r="7555">
          <cell r="A7555" t="str">
            <v>SINAPI 100875</v>
          </cell>
          <cell r="D7555" t="str">
            <v>BANCO ARTICULADO, EM ACO INOX, PARA PCD, FIXADO NA PAREDE - FORNECIMENTO E INSTALAÇÃO. AF_01/2020</v>
          </cell>
          <cell r="E7555" t="str">
            <v>UN</v>
          </cell>
          <cell r="F7555">
            <v>1066.6300000000001</v>
          </cell>
        </row>
        <row r="7556">
          <cell r="A7556" t="str">
            <v>SINAPI 100863</v>
          </cell>
          <cell r="D7556" t="str">
            <v>BARRA DE APOIO EM "L", EM ACO INOX POLIDO 70 X 70 CM, FIXADA NA PAREDE - FORNECIMENTO E INSTALACAO. AF_01/2020</v>
          </cell>
          <cell r="E7556" t="str">
            <v>UN</v>
          </cell>
          <cell r="F7556">
            <v>611.15</v>
          </cell>
        </row>
        <row r="7557">
          <cell r="A7557" t="str">
            <v>SINAPI 100864</v>
          </cell>
          <cell r="D7557" t="str">
            <v>BARRA DE APOIO EM "L", EM ACO INOX POLIDO 80 X 80 CM, FIXADA NA PAREDE - FORNECIMENTO E INSTALACAO. AF_01/2020</v>
          </cell>
          <cell r="E7557" t="str">
            <v>UN</v>
          </cell>
          <cell r="F7557">
            <v>667.61</v>
          </cell>
        </row>
        <row r="7558">
          <cell r="A7558" t="str">
            <v>SINAPI 100865</v>
          </cell>
          <cell r="D7558" t="str">
            <v>BARRA DE APOIO LATERAL ARTICULADA, COM TRAVA, EM ACO INOX POLIDO, FIXADA NA PAREDE - FORNECIMENTO E INSTALAÇÃO. AF_01/2020</v>
          </cell>
          <cell r="E7558" t="str">
            <v>UN</v>
          </cell>
          <cell r="F7558">
            <v>576.47</v>
          </cell>
        </row>
        <row r="7559">
          <cell r="A7559" t="str">
            <v>SINAPI 100866</v>
          </cell>
          <cell r="D7559" t="str">
            <v>BARRA DE APOIO RETA, EM ACO INOX POLIDO, COMPRIMENTO 60CM, FIXADA NA PAREDE - FORNECIMENTO E INSTALAÇÃO. AF_01/2020</v>
          </cell>
          <cell r="E7559" t="str">
            <v>UN</v>
          </cell>
          <cell r="F7559">
            <v>320.85000000000002</v>
          </cell>
        </row>
        <row r="7560">
          <cell r="A7560" t="str">
            <v>SINAPI 100867</v>
          </cell>
          <cell r="D7560" t="str">
            <v>BARRA DE APOIO RETA, EM ACO INOX POLIDO, COMPRIMENTO 70 CM, FIXADA NA PAREDE - FORNECIMENTO E INSTALAÇÃO. AF_01/2020</v>
          </cell>
          <cell r="E7560" t="str">
            <v>UN</v>
          </cell>
          <cell r="F7560">
            <v>339.47</v>
          </cell>
        </row>
        <row r="7561">
          <cell r="A7561" t="str">
            <v>SINAPI 100868</v>
          </cell>
          <cell r="D7561" t="str">
            <v>BARRA DE APOIO RETA, EM ACO INOX POLIDO, COMPRIMENTO 80 CM, FIXADA NA PAREDE - FORNECIMENTO E INSTALAÇÃO. AF_01/2020</v>
          </cell>
          <cell r="E7561" t="str">
            <v>UN</v>
          </cell>
          <cell r="F7561">
            <v>351.86</v>
          </cell>
        </row>
        <row r="7562">
          <cell r="A7562" t="str">
            <v>SINAPI 100869</v>
          </cell>
          <cell r="D7562" t="str">
            <v>BARRA DE APOIO RETA, EM ACO INOX POLIDO, COMPRIMENTO 90 CM, FIXADA NA PAREDE - FORNECIMENTO E INSTALAÇÃO. AF_01/2020</v>
          </cell>
          <cell r="E7562" t="str">
            <v>UN</v>
          </cell>
          <cell r="F7562">
            <v>361.36</v>
          </cell>
        </row>
        <row r="7563">
          <cell r="A7563" t="str">
            <v>SINAPI 100870</v>
          </cell>
          <cell r="D7563" t="str">
            <v>BARRA DE APOIO RETA, EM ALUMINIO, COMPRIMENTO 60 CM, FIXADA NA PAREDE - FORNECIMENTO E INSTALAÇÃO. AF_01/2020</v>
          </cell>
          <cell r="E7563" t="str">
            <v>UN</v>
          </cell>
          <cell r="F7563">
            <v>325.77</v>
          </cell>
        </row>
        <row r="7564">
          <cell r="A7564" t="str">
            <v>SINAPI 100871</v>
          </cell>
          <cell r="D7564" t="str">
            <v>BARRA DE APOIO RETA, EM ALUMINIO, COMPRIMENTO 70 CM, FIXADA NA PAREDE - FORNECIMENTO E INSTALAÇÃO. AF_01/2020</v>
          </cell>
          <cell r="E7564" t="str">
            <v>UN</v>
          </cell>
          <cell r="F7564">
            <v>351.19</v>
          </cell>
        </row>
        <row r="7565">
          <cell r="A7565" t="str">
            <v>SINAPI 100872</v>
          </cell>
          <cell r="D7565" t="str">
            <v>BARRA DE APOIO RETA, EM ALUMINIO, COMPRIMENTO 80 CM, FIXADA NA PAREDE - FORNECIMENTO E INSTALAÇÃO. AF_01/2020</v>
          </cell>
          <cell r="E7565" t="str">
            <v>UN</v>
          </cell>
          <cell r="F7565">
            <v>367.41</v>
          </cell>
        </row>
        <row r="7566">
          <cell r="A7566" t="str">
            <v>SINAPI 100873</v>
          </cell>
          <cell r="D7566" t="str">
            <v>BARRA DE APOIO RETA, EM ALUMINIO, COMPRIMENTO 90 CM, FIXADA NA PAREDE - FORNECIMENTO E INSTALAÇÃO. AF_01/2020</v>
          </cell>
          <cell r="E7566" t="str">
            <v>UN</v>
          </cell>
          <cell r="F7566">
            <v>377.54</v>
          </cell>
        </row>
        <row r="7567">
          <cell r="A7567" t="str">
            <v>SINAPI 100860</v>
          </cell>
          <cell r="D7567" t="str">
            <v>CHUVEIRO ELÉTRICO COMUM CORPO PLÁSTICO, TIPO DUCHA - FORNECIMENTO E INSTALAÇÃO. AF_01/2020</v>
          </cell>
          <cell r="E7567" t="str">
            <v>UN</v>
          </cell>
          <cell r="F7567">
            <v>110.35</v>
          </cell>
        </row>
        <row r="7568">
          <cell r="A7568" t="str">
            <v>SINAPI 86936</v>
          </cell>
          <cell r="D7568" t="str">
            <v>CUBA DE EMBUTIR DE AÇO INOXIDÁVEL MÉDIA, INCLUSO VÁLVULA TIPO AMERICANA E SIFÃO TIPO GARRAFA EM METAL CROMADO - FORNECIMENTO E INSTALAÇÃO. AF_01/2020</v>
          </cell>
          <cell r="E7568" t="str">
            <v>UN</v>
          </cell>
          <cell r="F7568">
            <v>529.72</v>
          </cell>
        </row>
        <row r="7569">
          <cell r="A7569" t="str">
            <v>SINAPI 86935</v>
          </cell>
          <cell r="D7569" t="str">
            <v>CUBA DE EMBUTIR DE AÇO INOXIDÁVEL MÉDIA, INCLUSO VÁLVULA TIPO AMERICANA EM METAL CROMADO E SIFÃO FLEXÍVEL EM PVC - FORNECIMENTO E INSTALAÇÃO. AF_01/2020</v>
          </cell>
          <cell r="E7569" t="str">
            <v>UN</v>
          </cell>
          <cell r="F7569">
            <v>313.81</v>
          </cell>
        </row>
        <row r="7570">
          <cell r="A7570" t="str">
            <v>SINAPI 86901</v>
          </cell>
          <cell r="D7570" t="str">
            <v>CUBA DE EMBUTIR OVAL EM LOUÇA BRANCA, 35 X 50CM OU EQUIVALENTE - FORNECIMENTO E INSTALAÇÃO. AF_01/2020</v>
          </cell>
          <cell r="E7570" t="str">
            <v>UN</v>
          </cell>
          <cell r="F7570">
            <v>164.48</v>
          </cell>
        </row>
        <row r="7571">
          <cell r="A7571" t="str">
            <v>SINAPI 86938</v>
          </cell>
          <cell r="D7571" t="str">
            <v>CUBA DE EMBUTIR OVAL EM LOUÇA BRANCA, 35 X 50CM OU EQUIVALENTE, INCLUSO VÁLVULA E SIFÃO TIPO GARRAFA EM METAL CROMADO - FORNECIMENTO E INSTALAÇÃO. AF_01/2020</v>
          </cell>
          <cell r="E7571" t="str">
            <v>UN</v>
          </cell>
          <cell r="F7571">
            <v>470.35</v>
          </cell>
        </row>
        <row r="7572">
          <cell r="A7572" t="str">
            <v>SINAPI 86937</v>
          </cell>
          <cell r="D7572" t="str">
            <v>CUBA DE EMBUTIR OVAL EM LOUÇA BRANCA, 35 X 50CM OU EQUIVALENTE, INCLUSO VÁLVULA EM METAL CROMADO E SIFÃO FLEXÍVEL EM PVC - FORNECIMENTO E INSTALAÇÃO. AF_01/2020</v>
          </cell>
          <cell r="E7572" t="str">
            <v>UN</v>
          </cell>
          <cell r="F7572">
            <v>254.44</v>
          </cell>
        </row>
        <row r="7573">
          <cell r="A7573" t="str">
            <v>SINAPI 86900</v>
          </cell>
          <cell r="D7573" t="str">
            <v>CUBA DE EMBUTIR RETANGULAR DE AÇO INOXIDÁVEL, 46 X 30 X 12 CM - FORNECIMENTO E INSTALAÇÃO. AF_01/2020</v>
          </cell>
          <cell r="E7573" t="str">
            <v>UN</v>
          </cell>
          <cell r="F7573">
            <v>217.93</v>
          </cell>
        </row>
        <row r="7574">
          <cell r="A7574" t="str">
            <v>SINAPI 100852</v>
          </cell>
          <cell r="D7574" t="str">
            <v>CUBA DE EMBUTIR RETANGULAR DE AÇO INOXIDÁVEL, 56 X 33 X 12 CM - FORNECIMENTO E INSTALAÇÃO. AF_01/2020</v>
          </cell>
          <cell r="E7574" t="str">
            <v>UN</v>
          </cell>
          <cell r="F7574">
            <v>238.48</v>
          </cell>
        </row>
        <row r="7575">
          <cell r="A7575" t="str">
            <v>SINAPI 86886</v>
          </cell>
          <cell r="D7575" t="str">
            <v>ENGATE FLEXÍVEL EM INOX, 1/2 X 30CM - FORNECIMENTO E INSTALAÇÃO. AF_01/2020</v>
          </cell>
          <cell r="E7575" t="str">
            <v>UN</v>
          </cell>
          <cell r="F7575">
            <v>56.1</v>
          </cell>
        </row>
        <row r="7576">
          <cell r="A7576" t="str">
            <v>SINAPI 86887</v>
          </cell>
          <cell r="D7576" t="str">
            <v>ENGATE FLEXÍVEL EM INOX, 1/2 X 40CM - FORNECIMENTO E INSTALAÇÃO. AF_01/2020</v>
          </cell>
          <cell r="E7576" t="str">
            <v>UN</v>
          </cell>
          <cell r="F7576">
            <v>60.87</v>
          </cell>
        </row>
        <row r="7577">
          <cell r="A7577" t="str">
            <v>SINAPI 86884</v>
          </cell>
          <cell r="D7577" t="str">
            <v>ENGATE FLEXÍVEL EM PLÁSTICO BRANCO, 1/2" X 30CM - FORNECIMENTO E INSTALAÇÃO. AF_01/2020</v>
          </cell>
          <cell r="E7577" t="str">
            <v>UN</v>
          </cell>
          <cell r="F7577">
            <v>12.3</v>
          </cell>
        </row>
        <row r="7578">
          <cell r="A7578" t="str">
            <v>SINAPI 86885</v>
          </cell>
          <cell r="D7578" t="str">
            <v>ENGATE FLEXÍVEL EM PLÁSTICO BRANCO, 1/2" X 40CM - FORNECIMENTO E INSTALAÇÃO. AF_01/2020</v>
          </cell>
          <cell r="E7578" t="str">
            <v>UN</v>
          </cell>
          <cell r="F7578">
            <v>14.04</v>
          </cell>
        </row>
        <row r="7579">
          <cell r="A7579" t="str">
            <v>SINAPI 95546</v>
          </cell>
          <cell r="D7579" t="str">
            <v>KIT DE ACESSORIOS PARA BANHEIRO EM METAL CROMADO, 5 PECAS, INCLUSO FIXAÇÃO. AF_01/2020</v>
          </cell>
          <cell r="E7579" t="str">
            <v>UN</v>
          </cell>
          <cell r="F7579">
            <v>142.36000000000001</v>
          </cell>
        </row>
        <row r="7580">
          <cell r="A7580" t="str">
            <v>SINAPI 86902</v>
          </cell>
          <cell r="D7580" t="str">
            <v>LAVATÓRIO LOUÇA BRANCA COM COLUNA, *44 X 35,5* CM, PADRÃO POPULAR - FORNECIMENTO E INSTALAÇÃO. AF_01/2020</v>
          </cell>
          <cell r="E7580" t="str">
            <v>UN</v>
          </cell>
          <cell r="F7580">
            <v>350.61</v>
          </cell>
        </row>
        <row r="7581">
          <cell r="A7581" t="str">
            <v>SINAPI 86939</v>
          </cell>
          <cell r="D7581" t="str">
            <v>LAVATÓRIO LOUÇA BRANCA COM COLUNA, *44 X 35,5* CM, PADRÃO POPULAR, INCLUSO SIFÃO FLEXÍVEL EM PVC, VÁLVULA E ENGATE FLEXÍVEL 30CM EM PLÁSTICO E COM TORNEIRA CROMADA PADRÃO POPULAR - FORNECIMENTO E INSTALAÇÃO. AF_01/2020</v>
          </cell>
          <cell r="E7581" t="str">
            <v>UN</v>
          </cell>
          <cell r="F7581">
            <v>464.27</v>
          </cell>
        </row>
        <row r="7582">
          <cell r="A7582" t="str">
            <v>SINAPI 86903</v>
          </cell>
          <cell r="D7582" t="str">
            <v>LAVATÓRIO LOUÇA BRANCA COM COLUNA, 45 X 55CM OU EQUIVALENTE, PADRÃO MÉDIO - FORNECIMENTO E INSTALAÇÃO. AF_01/2020</v>
          </cell>
          <cell r="E7582" t="str">
            <v>UN</v>
          </cell>
          <cell r="F7582">
            <v>396.27</v>
          </cell>
        </row>
        <row r="7583">
          <cell r="A7583" t="str">
            <v>SINAPI 86940</v>
          </cell>
          <cell r="D7583" t="str">
            <v>LAVATÓRIO LOUÇA BRANCA COM COLUNA, 45 X 55CM OU EQUIVALENTE, PADRÃO MÉDIO, INCLUSO SIFÃO TIPO GARRAFA, VÁLVULA E ENGATE FLEXÍVEL DE 40CM EM METAL CROMADO, COM APARELHO MISTURADOR PADRÃO MÉDIO - FORNECIMENTO E INSTALAÇÃO. AF_01/2020</v>
          </cell>
          <cell r="E7583" t="str">
            <v>UN</v>
          </cell>
          <cell r="F7583">
            <v>1234.82</v>
          </cell>
        </row>
        <row r="7584">
          <cell r="A7584" t="str">
            <v>SINAPI 86941</v>
          </cell>
          <cell r="D7584" t="str">
            <v>LAVATÓRIO LOUÇA BRANCA COM COLUNA, 45 X 55CM OU EQUIVALENTE, PADRÃO MÉDIO, INCLUSO SIFÃO TIPO GARRAFA, VÁLVULA E ENGATE FLEXÍVEL DE 40CM EM METAL CROMADO, COM TORNEIRA CROMADA DE MESA, PADRÃO MÉDIO - FORNECIMENTO E INSTALAÇÃO. AF_01/2020</v>
          </cell>
          <cell r="E7584" t="str">
            <v>UN</v>
          </cell>
          <cell r="F7584">
            <v>908.27</v>
          </cell>
        </row>
        <row r="7585">
          <cell r="A7585" t="str">
            <v>SINAPI 86904</v>
          </cell>
          <cell r="D7585" t="str">
            <v>LAVATÓRIO LOUÇA BRANCA SUSPENSO, 29,5 X 39CM OU EQUIVALENTE, PADRÃO POPULAR - FORNECIMENTO E INSTALAÇÃO. AF_01/2020</v>
          </cell>
          <cell r="E7585" t="str">
            <v>UN</v>
          </cell>
          <cell r="F7585">
            <v>165.66</v>
          </cell>
        </row>
        <row r="7586">
          <cell r="A7586" t="str">
            <v>SINAPI 86943</v>
          </cell>
          <cell r="D7586" t="str">
            <v>LAVATÓRIO LOUÇA BRANCA SUSPENSO, 29,5 X 39CM OU EQUIVALENTE, PADRÃO POPULAR, INCLUSO SIFÃO FLEXÍVEL EM PVC, VÁLVULA E ENGATE FLEXÍVEL 30CM EM PLÁSTICO E TORNEIRA CROMADA DE MESA, PADRÃO POPULAR - FORNECIMENTO E INSTALAÇÃO. AF_01/2020</v>
          </cell>
          <cell r="E7586" t="str">
            <v>UN</v>
          </cell>
          <cell r="F7586">
            <v>279.32</v>
          </cell>
        </row>
        <row r="7587">
          <cell r="A7587" t="str">
            <v>SINAPI 86942</v>
          </cell>
          <cell r="D7587" t="str">
            <v>LAVATÓRIO LOUÇA BRANCA SUSPENSO, 29,5 X 39CM OU EQUIVALENTE, PADRÃO POPULAR, INCLUSO SIFÃO TIPO GARRAFA EM PVC, VÁLVULA E ENGATE FLEXÍVEL 30CM EM PLÁSTICO E TORNEIRA CROMADA DE MESA, PADRÃO POPULAR - FORNECIMENTO E INSTALAÇÃO. AF_01/2020</v>
          </cell>
          <cell r="E7587" t="str">
            <v>UN</v>
          </cell>
          <cell r="F7587">
            <v>291.37</v>
          </cell>
        </row>
        <row r="7588">
          <cell r="A7588" t="str">
            <v>SINAPI 100856</v>
          </cell>
          <cell r="D7588" t="str">
            <v>MANOPLA E CANOPLA CROMADA - FORNECIMENTO E INSTALAÇÃO. AF_01/2020</v>
          </cell>
          <cell r="E7588" t="str">
            <v>UN</v>
          </cell>
          <cell r="F7588">
            <v>38.770000000000003</v>
          </cell>
        </row>
        <row r="7589">
          <cell r="A7589" t="str">
            <v>SINAPI 100858</v>
          </cell>
          <cell r="D7589" t="str">
            <v>MICTÓRIO SIFONADO LOUÇA BRANCA - PADRÃO MÉDIO - FORNECIMENTO E INSTALAÇÃO. AF_01/2020</v>
          </cell>
          <cell r="E7589" t="str">
            <v>UN</v>
          </cell>
          <cell r="F7589">
            <v>810.41</v>
          </cell>
        </row>
        <row r="7590">
          <cell r="A7590" t="str">
            <v>SINAPI 100859</v>
          </cell>
          <cell r="D7590" t="str">
            <v>MICTÓRIO SIFONADO LOUÇA BRANCA PARA ENTRADA DE ÁGUA EMBUTIDA - PADRÃO ALTO - FORNECIMENTO E INSTALAÇÃO. AF_01/2020</v>
          </cell>
          <cell r="E7590" t="str">
            <v>UN</v>
          </cell>
          <cell r="F7590">
            <v>1152.69</v>
          </cell>
        </row>
        <row r="7591">
          <cell r="A7591" t="str">
            <v>SINAPI 95544</v>
          </cell>
          <cell r="D7591" t="str">
            <v>PAPELEIRA DE PAREDE EM METAL CROMADO SEM TAMPA, INCLUSO FIXAÇÃO. AF_01/2020</v>
          </cell>
          <cell r="E7591" t="str">
            <v>UN</v>
          </cell>
          <cell r="F7591">
            <v>39.950000000000003</v>
          </cell>
        </row>
        <row r="7592">
          <cell r="A7592" t="str">
            <v>SINAPI 95543</v>
          </cell>
          <cell r="D7592" t="str">
            <v>PORTA TOALHA BANHO EM METAL CROMADO, TIPO BARRA, INCLUSO FIXAÇÃO. AF_01/2020</v>
          </cell>
          <cell r="E7592" t="str">
            <v>UN</v>
          </cell>
          <cell r="F7592">
            <v>56.9</v>
          </cell>
        </row>
        <row r="7593">
          <cell r="A7593" t="str">
            <v>SINAPI 95542</v>
          </cell>
          <cell r="D7593" t="str">
            <v>PORTA TOALHA ROSTO EM METAL CROMADO, TIPO ARGOLA, INCLUSO FIXAÇÃO. AF_01/2020</v>
          </cell>
          <cell r="E7593" t="str">
            <v>UN</v>
          </cell>
          <cell r="F7593">
            <v>33.25</v>
          </cell>
        </row>
        <row r="7594">
          <cell r="A7594" t="str">
            <v>SINAPI 100874</v>
          </cell>
          <cell r="D7594" t="str">
            <v>PUXADOR PARA PCD, FIXADO NA PORTA - FORNECIMENTO E INSTALAÇÃO. AF_01/2020</v>
          </cell>
          <cell r="E7594" t="str">
            <v>UN</v>
          </cell>
          <cell r="F7594">
            <v>320.85000000000002</v>
          </cell>
        </row>
        <row r="7595">
          <cell r="A7595" t="str">
            <v>SINAPI 95545</v>
          </cell>
          <cell r="D7595" t="str">
            <v>SABONETEIRA DE PAREDE EM METAL CROMADO, INCLUSO FIXAÇÃO. AF_01/2020</v>
          </cell>
          <cell r="E7595" t="str">
            <v>UN</v>
          </cell>
          <cell r="F7595">
            <v>39.24</v>
          </cell>
        </row>
        <row r="7596">
          <cell r="A7596" t="str">
            <v>SINAPI 95547</v>
          </cell>
          <cell r="D7596" t="str">
            <v>SABONETEIRA PLASTICA TIPO DISPENSER PARA SABONETE LIQUIDO COM RESERVATORIO 800 A 1500 ML, INCLUSO FIXAÇÃO. AF_01/2020</v>
          </cell>
          <cell r="E7596" t="str">
            <v>UN</v>
          </cell>
          <cell r="F7596">
            <v>52.77</v>
          </cell>
        </row>
        <row r="7597">
          <cell r="A7597" t="str">
            <v>SINAPI 86883</v>
          </cell>
          <cell r="D7597" t="str">
            <v>SIFÃO DO TIPO FLEXÍVEL EM PVC 1 X 1.1/2 - FORNECIMENTO E INSTALAÇÃO. AF_01/2020</v>
          </cell>
          <cell r="E7597" t="str">
            <v>UN</v>
          </cell>
          <cell r="F7597">
            <v>14.21</v>
          </cell>
        </row>
        <row r="7598">
          <cell r="A7598" t="str">
            <v>SINAPI 86881</v>
          </cell>
          <cell r="D7598" t="str">
            <v>SIFÃO DO TIPO GARRAFA EM METAL CROMADO 1 X 1.1/2" - FORNECIMENTO E INSTALAÇÃO. AF_01/2020</v>
          </cell>
          <cell r="E7598" t="str">
            <v>UN</v>
          </cell>
          <cell r="F7598">
            <v>230.12</v>
          </cell>
        </row>
        <row r="7599">
          <cell r="A7599" t="str">
            <v>SINAPI 86882</v>
          </cell>
          <cell r="D7599" t="str">
            <v>SIFÃO DO TIPO GARRAFA/COPO EM PVC 1.1/4 X 1.1/2" - FORNECIMENTO E INSTALAÇÃO. AF_01/2020</v>
          </cell>
          <cell r="E7599" t="str">
            <v>UN</v>
          </cell>
          <cell r="F7599">
            <v>26.26</v>
          </cell>
        </row>
        <row r="7600">
          <cell r="A7600" t="str">
            <v>SINAPI 100862</v>
          </cell>
          <cell r="D7600" t="str">
            <v>SUPORTE MÃO FRANCESA EM ACO, ABAS IGUAIS 40 CM, CAPACIDADE MINIMA 70 KG, BRANCO - FORNECIMENTO E INSTALAÇÃO. AF_01/2020</v>
          </cell>
          <cell r="E7600" t="str">
            <v>UN</v>
          </cell>
          <cell r="F7600">
            <v>39.799999999999997</v>
          </cell>
        </row>
        <row r="7601">
          <cell r="A7601" t="str">
            <v>SINAPI 100861</v>
          </cell>
          <cell r="D7601" t="str">
            <v>SUPORTE MÃO FRANCESA EM AÇO, ABAS IGUAIS 30 CM, CAPACIDADE MINIMA 60 KG, BRANCO - FORNECIMENTO E INSTALAÇÃO. AF_01/2020</v>
          </cell>
          <cell r="E7601" t="str">
            <v>UN</v>
          </cell>
          <cell r="F7601">
            <v>36.39</v>
          </cell>
        </row>
        <row r="7602">
          <cell r="A7602" t="str">
            <v>SINAPI 86872</v>
          </cell>
          <cell r="D7602" t="str">
            <v>TANQUE DE LOUÇA BRANCA COM COLUNA, 30L OU EQUIVALENTE - FORNECIMENTO E INSTALAÇÃO. AF_01/2020</v>
          </cell>
          <cell r="E7602" t="str">
            <v>UN</v>
          </cell>
          <cell r="F7602">
            <v>815.31</v>
          </cell>
        </row>
        <row r="7603">
          <cell r="A7603" t="str">
            <v>SINAPI 86919</v>
          </cell>
          <cell r="D7603" t="str">
            <v>TANQUE DE LOUÇA BRANCA COM COLUNA, 30L OU EQUIVALENTE, INCLUSO SIFÃO FLEXÍVEL EM PVC, VÁLVULA METÁLICA E TORNEIRA DE METAL CROMADO PADRÃO MÉDIO - FORNECIMENTO E INSTALAÇÃO. AF_01/2020</v>
          </cell>
          <cell r="E7603" t="str">
            <v>UN</v>
          </cell>
          <cell r="F7603">
            <v>1005.32</v>
          </cell>
        </row>
        <row r="7604">
          <cell r="A7604" t="str">
            <v>SINAPI 86920</v>
          </cell>
          <cell r="D7604" t="str">
            <v>TANQUE DE LOUÇA BRANCA COM COLUNA, 30L OU EQUIVALENTE, INCLUSO SIFÃO FLEXÍVEL EM PVC, VÁLVULA PLÁSTICA E TORNEIRA DE METAL CROMADO PADRÃO POPULAR - FORNECIMENTO E INSTALAÇÃO. AF_01/2020</v>
          </cell>
          <cell r="E7604" t="str">
            <v>UN</v>
          </cell>
          <cell r="F7604">
            <v>896.67</v>
          </cell>
        </row>
        <row r="7605">
          <cell r="A7605" t="str">
            <v>SINAPI 86921</v>
          </cell>
          <cell r="D7605" t="str">
            <v>TANQUE DE LOUÇA BRANCA COM COLUNA, 30L OU EQUIVALENTE, INCLUSO SIFÃO FLEXÍVEL EM PVC, VÁLVULA PLÁSTICA E TORNEIRA DE PLÁSTICO - FORNECIMENTO E INSTALAÇÃO. AF_01/2020</v>
          </cell>
          <cell r="E7605" t="str">
            <v>UN</v>
          </cell>
          <cell r="F7605">
            <v>867.37</v>
          </cell>
        </row>
        <row r="7606">
          <cell r="A7606" t="str">
            <v>SINAPI 86874</v>
          </cell>
          <cell r="D7606" t="str">
            <v>TANQUE DE LOUÇA BRANCA SUSPENSO, 18L OU EQUIVALENTE - FORNECIMENTO E INSTALAÇÃO. AF_01/2020</v>
          </cell>
          <cell r="E7606" t="str">
            <v>UN</v>
          </cell>
          <cell r="F7606">
            <v>571.57000000000005</v>
          </cell>
        </row>
        <row r="7607">
          <cell r="A7607" t="str">
            <v>SINAPI 86922</v>
          </cell>
          <cell r="D7607" t="str">
            <v>TANQUE DE LOUÇA BRANCA SUSPENSO, 18L OU EQUIVALENTE, INCLUSO SIFÃO TIPO GARRAFA EM METAL CROMADO, VÁLVULA METÁLICA E TORNEIRA DE METAL CROMADO PADRÃO MÉDIO - FORNECIMENTO E INSTALAÇÃO. AF_01/2020</v>
          </cell>
          <cell r="E7607" t="str">
            <v>UN</v>
          </cell>
          <cell r="F7607">
            <v>977.49</v>
          </cell>
        </row>
        <row r="7608">
          <cell r="A7608" t="str">
            <v>SINAPI 86923</v>
          </cell>
          <cell r="D7608" t="str">
            <v>TANQUE DE LOUÇA BRANCA SUSPENSO, 18L OU EQUIVALENTE, INCLUSO SIFÃO TIPO GARRAFA EM PVC, VÁLVULA PLÁSTICA E TORNEIRA DE METAL CROMADO PADRÃO POPULAR - FORNECIMENTO E INSTALAÇÃO. AF_01/2020</v>
          </cell>
          <cell r="E7608" t="str">
            <v>UN</v>
          </cell>
          <cell r="F7608">
            <v>664.98</v>
          </cell>
        </row>
        <row r="7609">
          <cell r="A7609" t="str">
            <v>SINAPI 86924</v>
          </cell>
          <cell r="D7609" t="str">
            <v>TANQUE DE LOUÇA BRANCA SUSPENSO, 18L OU EQUIVALENTE, INCLUSO SIFÃO TIPO GARRAFA EM PVC, VÁLVULA PLÁSTICA E TORNEIRA DE PLÁSTICO - FORNECIMENTO E INSTALAÇÃO. AF_01/2020</v>
          </cell>
          <cell r="E7609" t="str">
            <v>UN</v>
          </cell>
          <cell r="F7609">
            <v>635.67999999999995</v>
          </cell>
        </row>
        <row r="7610">
          <cell r="A7610" t="str">
            <v>SINAPI 86875</v>
          </cell>
          <cell r="D7610" t="str">
            <v>TANQUE DE MÁRMORE SINTÉTICO COM COLUNA, 22L OU EQUIVALENTE FORNECIMENTO E INSTALAÇÃO. AF_01/2020</v>
          </cell>
          <cell r="E7610" t="str">
            <v>UN</v>
          </cell>
          <cell r="F7610">
            <v>613.55999999999995</v>
          </cell>
        </row>
        <row r="7611">
          <cell r="A7611" t="str">
            <v>SINAPI 86925</v>
          </cell>
          <cell r="D7611" t="str">
            <v>TANQUE DE MÁRMORE SINTÉTICO COM COLUNA, 22L OU EQUIVALENTE, INCLUSO SIFÃO FLEXÍVEL EM PVC, VÁLVULA PLÁSTICA E TORNEIRA DE METAL CROMADO PADRÃO POPULAR - FORNECIMENTO E INSTALAÇÃO. AF_01/2020</v>
          </cell>
          <cell r="E7611" t="str">
            <v>UN</v>
          </cell>
          <cell r="F7611">
            <v>694.92</v>
          </cell>
        </row>
        <row r="7612">
          <cell r="A7612" t="str">
            <v>SINAPI 86926</v>
          </cell>
          <cell r="D7612" t="str">
            <v>TANQUE DE MÁRMORE SINTÉTICO COM COLUNA, 22L OU EQUIVALENTE, INCLUSO SIFÃO FLEXÍVEL EM PVC, VÁLVULA PLÁSTICA E TORNEIRA DE PLÁSTICO - FORNECIMENTO E INSTALAÇÃO. AF_01/2020</v>
          </cell>
          <cell r="E7612" t="str">
            <v>UN</v>
          </cell>
          <cell r="F7612">
            <v>665.62</v>
          </cell>
        </row>
        <row r="7613">
          <cell r="A7613" t="str">
            <v>SINAPI 86876</v>
          </cell>
          <cell r="D7613" t="str">
            <v>TANQUE DE MÁRMORE SINTÉTICO SUSPENSO, 22L OU EQUIVALENTE - FORNECIMENTO E INSTALAÇÃO. AF_01/2020</v>
          </cell>
          <cell r="E7613" t="str">
            <v>UN</v>
          </cell>
          <cell r="F7613">
            <v>349.93</v>
          </cell>
        </row>
        <row r="7614">
          <cell r="A7614" t="str">
            <v>SINAPI 86929</v>
          </cell>
          <cell r="D7614" t="str">
            <v>TANQUE DE MÁRMORE SINTÉTICO SUSPENSO, 22L OU EQUIVALENTE, INCLUSO SIFÃO FLEXÍVEL EM PVC, VÁLVULA PLÁSTICA E TORNEIRA DE METAL CROMADO PADRÃO POPULAR - FORNECIMENTO E INSTALAÇÃO. AF_01/2020</v>
          </cell>
          <cell r="E7614" t="str">
            <v>UN</v>
          </cell>
          <cell r="F7614">
            <v>431.29</v>
          </cell>
        </row>
        <row r="7615">
          <cell r="A7615" t="str">
            <v>SINAPI 86930</v>
          </cell>
          <cell r="D7615" t="str">
            <v>TANQUE DE MÁRMORE SINTÉTICO SUSPENSO, 22L OU EQUIVALENTE, INCLUSO SIFÃO FLEXÍVEL EM PVC, VÁLVULA PLÁSTICA E TORNEIRA DE PLÁSTICO - FORNECIMENTO E INSTALAÇÃO. AF_01/2020</v>
          </cell>
          <cell r="E7615" t="str">
            <v>UN</v>
          </cell>
          <cell r="F7615">
            <v>401.99</v>
          </cell>
        </row>
        <row r="7616">
          <cell r="A7616" t="str">
            <v>SINAPI 86927</v>
          </cell>
          <cell r="D7616" t="str">
            <v>TANQUE DE MÁRMORE SINTÉTICO SUSPENSO, 22L OU EQUIVALENTE, INCLUSO SIFÃO TIPO GARRAFA EM PVC, VÁLVULA PLÁSTICA E TORNEIRA DE METAL CROMADO PADRÃO POPULAR - FORNEC. E INSTALAÇÃO. AF_01/2020</v>
          </cell>
          <cell r="E7616" t="str">
            <v>UN</v>
          </cell>
          <cell r="F7616">
            <v>443.34</v>
          </cell>
        </row>
        <row r="7617">
          <cell r="A7617" t="str">
            <v>SINAPI 86928</v>
          </cell>
          <cell r="D7617" t="str">
            <v>TANQUE DE MÁRMORE SINTÉTICO SUSPENSO, 22L OU EQUIVALENTE, INCLUSO SIFÃO TIPO GARRAFA EM PVC, VÁLVULA PLÁSTICA E TORNEIRA DE PLÁSTICO - FORNECIMENTO E INSTALAÇÃO. AF_01/2020</v>
          </cell>
          <cell r="E7617" t="str">
            <v>UN</v>
          </cell>
          <cell r="F7617">
            <v>414.04</v>
          </cell>
        </row>
        <row r="7618">
          <cell r="A7618" t="str">
            <v>SINAPI 86914</v>
          </cell>
          <cell r="D7618" t="str">
            <v>TORNEIRA CROMADA 1/2" OU 3/4" PARA TANQUE, PADRÃO MÉDIO - FORNECIMENTO E INSTALAÇÃO. AF_01/2020</v>
          </cell>
          <cell r="E7618" t="str">
            <v>UN</v>
          </cell>
          <cell r="F7618">
            <v>100.05</v>
          </cell>
        </row>
        <row r="7619">
          <cell r="A7619" t="str">
            <v>SINAPI 86913</v>
          </cell>
          <cell r="D7619" t="str">
            <v>TORNEIRA CROMADA 1/2" OU 3/4" PARA TANQUE, PADRÃO POPULAR - FORNECIMENTO E INSTALAÇÃO. AF_01/2020</v>
          </cell>
          <cell r="E7619" t="str">
            <v>UN</v>
          </cell>
          <cell r="F7619">
            <v>56.06</v>
          </cell>
        </row>
        <row r="7620">
          <cell r="A7620" t="str">
            <v>SINAPI 100853</v>
          </cell>
          <cell r="D7620" t="str">
            <v>TORNEIRA CROMADA DE MESA PARA LAVATORIO, TIPO MONOCOMANDO. AF_01/2020</v>
          </cell>
          <cell r="E7620" t="str">
            <v>UN</v>
          </cell>
          <cell r="F7620">
            <v>349.5</v>
          </cell>
        </row>
        <row r="7621">
          <cell r="A7621" t="str">
            <v>SINAPI 100854</v>
          </cell>
          <cell r="D7621" t="str">
            <v>TORNEIRA CROMADA DE MESA PARA LAVATÓRIO COM SENSOR DE PRESENCA. AF_01/2020</v>
          </cell>
          <cell r="E7621" t="str">
            <v>UN</v>
          </cell>
          <cell r="F7621">
            <v>1814.99</v>
          </cell>
        </row>
        <row r="7622">
          <cell r="A7622" t="str">
            <v>SINAPI 86915</v>
          </cell>
          <cell r="D7622" t="str">
            <v>TORNEIRA CROMADA DE MESA, 1/2" OU 3/4", PARA LAVATÓRIO, PADRÃO MÉDIO - FORNECIMENTO E INSTALAÇÃO. AF_01/2020</v>
          </cell>
          <cell r="E7622" t="str">
            <v>UN</v>
          </cell>
          <cell r="F7622">
            <v>145.26</v>
          </cell>
        </row>
        <row r="7623">
          <cell r="A7623" t="str">
            <v>SINAPI 86906</v>
          </cell>
          <cell r="D7623" t="str">
            <v>TORNEIRA CROMADA DE MESA, 1/2" OU 3/4", PARA LAVATÓRIO, PADRÃO POPULAR - FORNECIMENTO E INSTALAÇÃO. AF_01/2020</v>
          </cell>
          <cell r="E7623" t="str">
            <v>UN</v>
          </cell>
          <cell r="F7623">
            <v>76.06</v>
          </cell>
        </row>
        <row r="7624">
          <cell r="A7624" t="str">
            <v>SINAPI 86911</v>
          </cell>
          <cell r="D7624" t="str">
            <v>TORNEIRA CROMADA LONGA, DE PAREDE, 1/2" OU 3/4", PARA PIA DE COZINHA, PADRÃO POPULAR - FORNECIMENTO E INSTALAÇÃO. AF_01/2020</v>
          </cell>
          <cell r="E7624" t="str">
            <v>UN</v>
          </cell>
          <cell r="F7624">
            <v>89.03</v>
          </cell>
        </row>
        <row r="7625">
          <cell r="A7625" t="str">
            <v>SINAPI 86909</v>
          </cell>
          <cell r="D7625" t="str">
            <v>TORNEIRA CROMADA TUBO MÓVEL, DE MESA, 1/2" OU 3/4", PARA PIA DE COZINHA, PADRÃO ALTO - FORNECIMENTO E INSTALAÇÃO. AF_01/2020</v>
          </cell>
          <cell r="E7625" t="str">
            <v>UN</v>
          </cell>
          <cell r="F7625">
            <v>132.09</v>
          </cell>
        </row>
        <row r="7626">
          <cell r="A7626" t="str">
            <v>SINAPI 86910</v>
          </cell>
          <cell r="D7626" t="str">
            <v>TORNEIRA CROMADA TUBO MÓVEL, DE PAREDE, 1/2" OU 3/4", PARA PIA DE COZINHA, PADRÃO MÉDIO - FORNECIMENTO E INSTALAÇÃO. AF_01/2020</v>
          </cell>
          <cell r="E7626" t="str">
            <v>UN</v>
          </cell>
          <cell r="F7626">
            <v>129.85</v>
          </cell>
        </row>
        <row r="7627">
          <cell r="A7627" t="str">
            <v>SINAPI 86916</v>
          </cell>
          <cell r="D7627" t="str">
            <v>TORNEIRA PLÁSTICA 3/4" PARA TANQUE - FORNECIMENTO E INSTALAÇÃO. AF_01/2020</v>
          </cell>
          <cell r="E7627" t="str">
            <v>UN</v>
          </cell>
          <cell r="F7627">
            <v>26.76</v>
          </cell>
        </row>
        <row r="7628">
          <cell r="A7628" t="str">
            <v>SINAPI 95469</v>
          </cell>
          <cell r="D7628" t="str">
            <v>VASO SANITARIO SIFONADO CONVENCIONAL COM LOUÇA BRANCA - FORNECIMENTO E INSTALAÇÃO. AF_01/2020</v>
          </cell>
          <cell r="E7628" t="str">
            <v>UN</v>
          </cell>
          <cell r="F7628">
            <v>334.15</v>
          </cell>
        </row>
        <row r="7629">
          <cell r="A7629" t="str">
            <v>SINAPI 95470</v>
          </cell>
          <cell r="D7629" t="str">
            <v>VASO SANITARIO SIFONADO CONVENCIONAL COM LOUÇA BRANCA, INCLUSO CONJUNTO DE LIGAÇÃO PARA BACIA SANITÁRIA AJUSTÁVEL - FORNECIMENTO E INSTALAÇÃO. AF_01/2020</v>
          </cell>
          <cell r="E7629" t="str">
            <v>UN</v>
          </cell>
          <cell r="F7629">
            <v>343.61</v>
          </cell>
        </row>
        <row r="7630">
          <cell r="A7630" t="str">
            <v>SINAPI 95471</v>
          </cell>
          <cell r="D7630" t="str">
            <v>VASO SANITARIO SIFONADO CONVENCIONAL PARA PCD SEM FURO FRONTAL COM LOUÇA BRANCA SEM ASSENTO - FORNECIMENTO E INSTALAÇÃO. AF_01/2020</v>
          </cell>
          <cell r="E7630" t="str">
            <v>UN</v>
          </cell>
          <cell r="F7630">
            <v>871.08</v>
          </cell>
        </row>
        <row r="7631">
          <cell r="A7631" t="str">
            <v>SINAPI 95472</v>
          </cell>
          <cell r="D7631" t="str">
            <v>VASO SANITARIO SIFONADO CONVENCIONAL PARA PCD SEM FURO FRONTAL COM LOUÇA BRANCA SEM ASSENTO, INCLUSO CONJUNTO DE LIGAÇÃO PARA BACIA SANITÁRIA AJUSTÁVEL - FORNECIMENTO E INSTALAÇÃO. AF_01/2020</v>
          </cell>
          <cell r="E7631" t="str">
            <v>UN</v>
          </cell>
          <cell r="F7631">
            <v>880.54</v>
          </cell>
        </row>
        <row r="7632">
          <cell r="A7632" t="str">
            <v>SINAPI 100848</v>
          </cell>
          <cell r="D7632" t="str">
            <v>VASO SANITÁRIO INFANTIL LOUÇA BRANCA - FORNECIMENTO E INSTALACAO. AF_01/2020</v>
          </cell>
          <cell r="E7632" t="str">
            <v>UN</v>
          </cell>
          <cell r="F7632">
            <v>624.71</v>
          </cell>
        </row>
        <row r="7633">
          <cell r="A7633" t="str">
            <v>SINAPI 86888</v>
          </cell>
          <cell r="D7633" t="str">
            <v>VASO SANITÁRIO SIFONADO COM CAIXA ACOPLADA LOUÇA BRANCA - FORNECIMENTO E INSTALAÇÃO. AF_01/2020</v>
          </cell>
          <cell r="E7633" t="str">
            <v>UN</v>
          </cell>
          <cell r="F7633">
            <v>552.21</v>
          </cell>
        </row>
        <row r="7634">
          <cell r="A7634" t="str">
            <v>SINAPI 86932</v>
          </cell>
          <cell r="D7634" t="str">
            <v>VASO SANITÁRIO SIFONADO COM CAIXA ACOPLADA LOUÇA BRANCA - PADRÃO MÉDIO, INCLUSO ENGATE FLEXÍVEL EM METAL CROMADO, 1/2 X 40CM - FORNECIMENTO E INSTALAÇÃO. AF_01/2020</v>
          </cell>
          <cell r="E7634" t="str">
            <v>UN</v>
          </cell>
          <cell r="F7634">
            <v>613.08000000000004</v>
          </cell>
        </row>
        <row r="7635">
          <cell r="A7635" t="str">
            <v>SINAPI 86931</v>
          </cell>
          <cell r="D7635" t="str">
            <v>VASO SANITÁRIO SIFONADO COM CAIXA ACOPLADA LOUÇA BRANCA, INCLUSO ENGATE FLEXÍVEL EM PLÁSTICO BRANCO, 1/2 X 40CM - FORNECIMENTO E INSTALAÇÃO. AF_01/2020</v>
          </cell>
          <cell r="E7635" t="str">
            <v>UN</v>
          </cell>
          <cell r="F7635">
            <v>566.25</v>
          </cell>
        </row>
        <row r="7636">
          <cell r="A7636" t="str">
            <v>SINAPI 100878</v>
          </cell>
          <cell r="D7636" t="str">
            <v>VASO SANITÁRIO SIFONADO COM CAIXA ACOPLADA, LOUÇA BRANCA - PADRÃO ALTO - FORNECIMENTO E INSTALAÇÃO. AF_01/2020</v>
          </cell>
          <cell r="E7636" t="str">
            <v>UN</v>
          </cell>
          <cell r="F7636">
            <v>743.36</v>
          </cell>
        </row>
        <row r="7637">
          <cell r="A7637" t="str">
            <v>SINAPI 86877</v>
          </cell>
          <cell r="D7637" t="str">
            <v>VÁLVULA EM METAL CROMADO 1.1/2" X 1.1/2" PARA TANQUE OU LAVATÓRIO, COM OU SEM LADRÃO - FORNECIMENTO E INSTALAÇÃO. AF_01/2020</v>
          </cell>
          <cell r="E7637" t="str">
            <v>UN</v>
          </cell>
          <cell r="F7637">
            <v>75.75</v>
          </cell>
        </row>
        <row r="7638">
          <cell r="A7638" t="str">
            <v>SINAPI 86878</v>
          </cell>
          <cell r="D7638" t="str">
            <v>VÁLVULA EM METAL CROMADO TIPO AMERICANA 3.1/2" X 1.1/2" PARA PIA - FORNECIMENTO E INSTALAÇÃO. AF_01/2020</v>
          </cell>
          <cell r="E7638" t="str">
            <v>UN</v>
          </cell>
          <cell r="F7638">
            <v>81.67</v>
          </cell>
        </row>
        <row r="7639">
          <cell r="A7639" t="str">
            <v>SINAPI 86879</v>
          </cell>
          <cell r="D7639" t="str">
            <v>VÁLVULA EM PLÁSTICO 1" PARA PIA, TANQUE OU LAVATÓRIO, COM OU SEM LADRÃO - FORNECIMENTO E INSTALAÇÃO. AF_01/2020</v>
          </cell>
          <cell r="E7639" t="str">
            <v>UN</v>
          </cell>
          <cell r="F7639">
            <v>11.09</v>
          </cell>
        </row>
        <row r="7640">
          <cell r="A7640" t="str">
            <v>SINAPI 86880</v>
          </cell>
          <cell r="D7640" t="str">
            <v>VÁLVULA EM PLÁSTICO CROMADO TIPO AMERICANA 3.1/2" X 1.1/2" SEM ADAPTADOR PARA PIA - FORNECIMENTO E INSTALAÇÃO. AF_01/2020</v>
          </cell>
          <cell r="E7640" t="str">
            <v>UN</v>
          </cell>
          <cell r="F7640">
            <v>31.14</v>
          </cell>
        </row>
        <row r="7641">
          <cell r="A7641" t="str">
            <v>SINAPI 101663</v>
          </cell>
          <cell r="D7641" t="str">
            <v>ABRAÇADEIRA DE FIXAÇÃO DE BRAÇOS DE LUMINÁRIAS DE 2" - FORNECIMENTO E INSTALAÇÃO. AF_02/2025</v>
          </cell>
          <cell r="E7641" t="str">
            <v>UN</v>
          </cell>
          <cell r="F7641">
            <v>26.95</v>
          </cell>
        </row>
        <row r="7642">
          <cell r="A7642" t="str">
            <v>SINAPI 101664</v>
          </cell>
          <cell r="D7642" t="str">
            <v>ABRAÇADEIRA DE FIXAÇÃO DE BRAÇOS DE LUMINÁRIAS DE 3" - FORNECIMENTO E INSTALAÇÃO. AF_02/2025</v>
          </cell>
          <cell r="E7642" t="str">
            <v>UN</v>
          </cell>
          <cell r="F7642">
            <v>28.28</v>
          </cell>
        </row>
        <row r="7643">
          <cell r="A7643" t="str">
            <v>SINAPI 101665</v>
          </cell>
          <cell r="D7643" t="str">
            <v>ABRAÇADEIRA DE FIXAÇÃO DE BRAÇOS DE LUMINÁRIAS DE 4" - FORNECIMENTO E INSTALAÇÃO. AF_02/2025</v>
          </cell>
          <cell r="E7643" t="str">
            <v>UN</v>
          </cell>
          <cell r="F7643">
            <v>34</v>
          </cell>
        </row>
        <row r="7644">
          <cell r="A7644" t="str">
            <v>SINAPI 101634</v>
          </cell>
          <cell r="D7644" t="str">
            <v>BRAÇO PARA ILUMINAÇÃO PÚBLICA, EM TUBO DE AÇO GALVANIZADO, COMPRIMENTO DE 1,20 M, PARA FIXAÇÃO EM POSTE DE CONCRETO - FORNECIMENTO E INSTALAÇÃO. AF_02/2025</v>
          </cell>
          <cell r="E7644" t="str">
            <v>UN</v>
          </cell>
          <cell r="F7644">
            <v>0</v>
          </cell>
        </row>
        <row r="7645">
          <cell r="A7645" t="str">
            <v>SINAPI 101635</v>
          </cell>
          <cell r="D7645" t="str">
            <v>BRAÇO PARA ILUMINAÇÃO PÚBLICA, EM TUBO DE AÇO GALVANIZADO, COMPRIMENTO DE 1,20 M, PARA FIXAÇÃO EM POSTE METÁLICO - FORNECIMENTO E INSTALAÇÃO. AF_02/2025</v>
          </cell>
          <cell r="E7645" t="str">
            <v>UN</v>
          </cell>
          <cell r="F7645">
            <v>0</v>
          </cell>
        </row>
        <row r="7646">
          <cell r="A7646" t="str">
            <v>SINAPI 101636</v>
          </cell>
          <cell r="D7646" t="str">
            <v>BRAÇO PARA ILUMINAÇÃO PÚBLICA, EM TUBO DE AÇO GALVANIZADO, COMPRIMENTO DE 1,50 M, PARA FIXAÇÃO EM POSTE DE CONCRETO - FORNECIMENTO E INSTALAÇÃO. AF_02/2025_PS</v>
          </cell>
          <cell r="E7646" t="str">
            <v>UN</v>
          </cell>
          <cell r="F7646">
            <v>144.77000000000001</v>
          </cell>
        </row>
        <row r="7647">
          <cell r="A7647" t="str">
            <v>SINAPI 101637</v>
          </cell>
          <cell r="D7647" t="str">
            <v>BRAÇO PARA ILUMINAÇÃO PÚBLICA, EM TUBO DE AÇO GALVANIZADO, COMPRIMENTO DE 1,50 M, PARA FIXAÇÃO EM POSTE METÁLICO - FORNECIMENTO E INSTALAÇÃO. AF_02/2025_PS</v>
          </cell>
          <cell r="E7647" t="str">
            <v>UN</v>
          </cell>
          <cell r="F7647">
            <v>138.93</v>
          </cell>
        </row>
        <row r="7648">
          <cell r="A7648" t="str">
            <v>SINAPI 101638</v>
          </cell>
          <cell r="D7648" t="str">
            <v>BRAÇO PARA ILUMINAÇÃO PÚBLICA, EM TUBO DE AÇO GALVANIZADO, COMPRIMENTO DE 3,50 M, PARA FIXAÇÃO EM POSTE DE CONCRETO - FORNECIMENTO E INSTALAÇÃO. AF_02/2025</v>
          </cell>
          <cell r="E7648" t="str">
            <v>UN</v>
          </cell>
          <cell r="F7648">
            <v>0</v>
          </cell>
        </row>
        <row r="7649">
          <cell r="A7649" t="str">
            <v>SINAPI 101639</v>
          </cell>
          <cell r="D7649" t="str">
            <v>BRAÇO PARA ILUMINAÇÃO PÚBLICA, EM TUBO DE AÇO GALVANIZADO, COMPRIMENTO DE 3,50 M, PARA FIXAÇÃO EM POSTE METÁLICO - FORNECIMENTO E INSTALAÇÃO. AF_02/2025</v>
          </cell>
          <cell r="E7649" t="str">
            <v>UN</v>
          </cell>
          <cell r="F7649">
            <v>0</v>
          </cell>
        </row>
        <row r="7650">
          <cell r="A7650" t="str">
            <v>SINAPI 105919</v>
          </cell>
          <cell r="D7650" t="str">
            <v>LUMINÁRIA DE LED PARA ILUMINAÇÃO PÚBLICA, 1000 W - FORNECIMENTO E INSTALAÇÃO. AF_02/2025</v>
          </cell>
          <cell r="E7650" t="str">
            <v>UN</v>
          </cell>
          <cell r="F7650">
            <v>0</v>
          </cell>
        </row>
        <row r="7651">
          <cell r="A7651" t="str">
            <v>SINAPI 101658</v>
          </cell>
          <cell r="D7651" t="str">
            <v>LUMINÁRIA DE LED PARA ILUMINAÇÃO PÚBLICA, DE 138 W ATÉ 180 W - FORNECIMENTO E INSTALAÇÃO. AF_02/2025_PS</v>
          </cell>
          <cell r="E7651" t="str">
            <v>UN</v>
          </cell>
          <cell r="F7651">
            <v>495.35</v>
          </cell>
        </row>
        <row r="7652">
          <cell r="A7652" t="str">
            <v>SINAPI 101659</v>
          </cell>
          <cell r="D7652" t="str">
            <v>LUMINÁRIA DE LED PARA ILUMINAÇÃO PÚBLICA, DE 181 W ATÉ 239 W - FORNECIMENTO E INSTALAÇÃO. AF_02/2025_PS</v>
          </cell>
          <cell r="E7652" t="str">
            <v>UN</v>
          </cell>
          <cell r="F7652">
            <v>563.92999999999995</v>
          </cell>
        </row>
        <row r="7653">
          <cell r="A7653" t="str">
            <v>SINAPI 101660</v>
          </cell>
          <cell r="D7653" t="str">
            <v>LUMINÁRIA DE LED PARA ILUMINAÇÃO PÚBLICA, DE 240 W ATÉ 350 W - FORNECIMENTO E INSTALAÇÃO. AF_02/2025_PS</v>
          </cell>
          <cell r="E7653" t="str">
            <v>UN</v>
          </cell>
          <cell r="F7653">
            <v>887.69</v>
          </cell>
        </row>
        <row r="7654">
          <cell r="A7654" t="str">
            <v>SINAPI 101654</v>
          </cell>
          <cell r="D7654" t="str">
            <v>LUMINÁRIA DE LED PARA ILUMINAÇÃO PÚBLICA, DE 33 W ATÉ 50 W - FORNECIMENTO E INSTALAÇÃO. AF_02/2025_PS</v>
          </cell>
          <cell r="E7654" t="str">
            <v>UN</v>
          </cell>
          <cell r="F7654">
            <v>198.46</v>
          </cell>
        </row>
        <row r="7655">
          <cell r="A7655" t="str">
            <v>SINAPI 101655</v>
          </cell>
          <cell r="D7655" t="str">
            <v>LUMINÁRIA DE LED PARA ILUMINAÇÃO PÚBLICA, DE 51 W ATÉ 67 W - FORNECIMENTO E INSTALAÇÃO. AF_02/2025_PS</v>
          </cell>
          <cell r="E7655" t="str">
            <v>UN</v>
          </cell>
          <cell r="F7655">
            <v>306.27999999999997</v>
          </cell>
        </row>
        <row r="7656">
          <cell r="A7656" t="str">
            <v>SINAPI 101656</v>
          </cell>
          <cell r="D7656" t="str">
            <v>LUMINÁRIA DE LED PARA ILUMINAÇÃO PÚBLICA, DE 68 W ATÉ 97 W - FORNECIMENTO E INSTALAÇÃO. AF_02/2025_PS</v>
          </cell>
          <cell r="E7656" t="str">
            <v>UN</v>
          </cell>
          <cell r="F7656">
            <v>331.46</v>
          </cell>
        </row>
        <row r="7657">
          <cell r="A7657" t="str">
            <v>SINAPI 101657</v>
          </cell>
          <cell r="D7657" t="str">
            <v>LUMINÁRIA DE LED PARA ILUMINAÇÃO PÚBLICA, DE 98 W ATÉ 137 W - FORNECIMENTO E INSTALAÇÃO. AF_02/2025_PS</v>
          </cell>
          <cell r="E7657" t="str">
            <v>UN</v>
          </cell>
          <cell r="F7657">
            <v>385.08</v>
          </cell>
        </row>
        <row r="7658">
          <cell r="A7658" t="str">
            <v>SINAPI 105923</v>
          </cell>
          <cell r="D7658" t="str">
            <v>LUMINÁRIA REFLETOR LED PARA ILUMINAÇÃO PÚBLICA, 1000 W - FORNECIMENTO E INSTALAÇÃO. AF_02/2025</v>
          </cell>
          <cell r="E7658" t="str">
            <v>UN</v>
          </cell>
          <cell r="F7658">
            <v>0</v>
          </cell>
        </row>
        <row r="7659">
          <cell r="A7659" t="str">
            <v>SINAPI 105921</v>
          </cell>
          <cell r="D7659" t="str">
            <v>LUMINÁRIA REFLETOR LED PARA ILUMINAÇÃO PÚBLICA, 200 W - FORNECIMENTO E INSTALAÇÃO. AF_02/2025</v>
          </cell>
          <cell r="E7659" t="str">
            <v>UN</v>
          </cell>
          <cell r="F7659">
            <v>0</v>
          </cell>
        </row>
        <row r="7660">
          <cell r="A7660" t="str">
            <v>SINAPI 105920</v>
          </cell>
          <cell r="D7660" t="str">
            <v>LUMINÁRIA REFLETOR LED PARA ILUMINAÇÃO PÚBLICA, 50 W - FORNECIMENTO E INSTALAÇÃO. AF_02/2025</v>
          </cell>
          <cell r="E7660" t="str">
            <v>UN</v>
          </cell>
          <cell r="F7660">
            <v>0</v>
          </cell>
        </row>
        <row r="7661">
          <cell r="A7661" t="str">
            <v>SINAPI 105922</v>
          </cell>
          <cell r="D7661" t="str">
            <v>LUMINÁRIA REFLETOR LED PARA ILUMINAÇÃO PÚBLICA, 600 W - FORNECIMENTO E INSTALAÇÃO. AF_02/2025</v>
          </cell>
          <cell r="E7661" t="str">
            <v>UN</v>
          </cell>
          <cell r="F7661">
            <v>0</v>
          </cell>
        </row>
        <row r="7662">
          <cell r="A7662" t="str">
            <v>SINAPI 101632</v>
          </cell>
          <cell r="D7662" t="str">
            <v>RELÉ FOTOELÉTRICO PARA COMANDO DE ILUMINAÇÃO EXTERNA 1000 W - FORNECIMENTO E INSTALAÇÃO. AF_02/2025</v>
          </cell>
          <cell r="E7662" t="str">
            <v>UN</v>
          </cell>
          <cell r="F7662">
            <v>36.14</v>
          </cell>
        </row>
        <row r="7663">
          <cell r="A7663" t="str">
            <v>SINAPI 101661</v>
          </cell>
          <cell r="D7663" t="str">
            <v>SUBSTITUIÇÃO DE LUMINÁRIA DE VAPOR DE MERCÚRIO/VAPOR DE SÓDIO POR LUMINÁRIA DE LED PARA ILUMINAÇÃO PÚBLICA (NÃO INCLUI FORNECIMENTO). AF_02/2025_PS</v>
          </cell>
          <cell r="E7663" t="str">
            <v>UN</v>
          </cell>
          <cell r="F7663">
            <v>127.4</v>
          </cell>
        </row>
        <row r="7664">
          <cell r="A7664" t="str">
            <v>SINAPI 105924</v>
          </cell>
          <cell r="D7664" t="str">
            <v>SUBSTITUIÇÃO DE LUMINÁRIA REFLETOR LED PARA ILUMINAÇÃO PÚBLICA (NÃO INCLUI FORNECIMENTO). AF_02/2025</v>
          </cell>
          <cell r="E7664" t="str">
            <v>UN</v>
          </cell>
          <cell r="F7664">
            <v>12.94</v>
          </cell>
        </row>
        <row r="7665">
          <cell r="A7665" t="str">
            <v>SINAPI 101651</v>
          </cell>
          <cell r="D7665" t="str">
            <v>SUBSTITUIÇÃO DE LÂMPADA PARA ILUMINAÇÃO PÚBLICA (NÃO INCLUI FORNECIMENTO). AF_02/2025_PS</v>
          </cell>
          <cell r="E7665" t="str">
            <v>UN</v>
          </cell>
          <cell r="F7665">
            <v>62.16</v>
          </cell>
        </row>
        <row r="7666">
          <cell r="A7666" t="str">
            <v>SINAPI 101630</v>
          </cell>
          <cell r="D7666" t="str">
            <v>SUBSTITUIÇÃO DE REATOR PARA ILUMINAÇÃO PÚBLICA (NÃO INCLUI FORNECIMENTO). AF_02/2025_PS</v>
          </cell>
          <cell r="E7666" t="str">
            <v>UN</v>
          </cell>
          <cell r="F7666">
            <v>72.8</v>
          </cell>
        </row>
        <row r="7667">
          <cell r="A7667" t="str">
            <v>SINAPI 101633</v>
          </cell>
          <cell r="D7667" t="str">
            <v>SUBSTITUIÇÃO DE RELÉ FOTOELÉTRICO PARA COMANDO DE ILUMINAÇÃO EXTERNA 1000 W - FORNECIMENTO E INSTALAÇÃO. AF_02/2025_PS</v>
          </cell>
          <cell r="E7667" t="str">
            <v>UN</v>
          </cell>
          <cell r="F7667">
            <v>95.83</v>
          </cell>
        </row>
        <row r="7668">
          <cell r="A7668" t="str">
            <v>SINAPI 104219</v>
          </cell>
          <cell r="D7668" t="str">
            <v>EMBOÇO OU MASSA ÚNICA EM ARGAMASSA INDUSTRIALIZADA, PREPARO MECÂNICA E APLICAÇÃO COM EQUIPAMENTO DE MISTURA E PROJEÇÃO DE 1,5 M3/H DE ARGAMASSA EM PANOS DE FACHADA COM PRESENÇA DE VÃOS, ESPESSURA DE 25 MM, ACESSO POR ANDAIME. AF_08/2022</v>
          </cell>
          <cell r="E7668" t="str">
            <v>M2</v>
          </cell>
          <cell r="F7668">
            <v>78.95</v>
          </cell>
        </row>
        <row r="7669">
          <cell r="A7669" t="str">
            <v>SINAPI 104223</v>
          </cell>
          <cell r="D7669" t="str">
            <v>EMBOÇO OU MASSA ÚNICA EM ARGAMASSA INDUSTRIALIZADA, PREPARO MECÂNICA E APLICAÇÃO COM EQUIPAMENTO DE MISTURA E PROJEÇÃO DE 1,5 M3/H DE ARGAMASSA EM PANOS DE FACHADA COM PRESENÇA DE VÃOS, ESPESSURA DE 35 MM, ACESSO POR ANDAIME. AF_08/2022</v>
          </cell>
          <cell r="E7669" t="str">
            <v>M2</v>
          </cell>
          <cell r="F7669">
            <v>103.31</v>
          </cell>
        </row>
        <row r="7670">
          <cell r="A7670" t="str">
            <v>SINAPI 104227</v>
          </cell>
          <cell r="D7670" t="str">
            <v>EMBOÇO OU MASSA ÚNICA EM ARGAMASSA INDUSTRIALIZADA, PREPARO MECÂNICA E APLICAÇÃO COM EQUIPAMENTO DE MISTURA E PROJEÇÃO DE 1,5 M3/H DE ARGAMASSA EM PANOS DE FACHADA COM PRESENÇA DE VÃOS, ESPESSURA DE 45 MM, ACESSO POR ANDAIME. AF_08/2022</v>
          </cell>
          <cell r="E7670" t="str">
            <v>M2</v>
          </cell>
          <cell r="F7670">
            <v>119.62</v>
          </cell>
        </row>
        <row r="7671">
          <cell r="A7671" t="str">
            <v>SINAPI 104231</v>
          </cell>
          <cell r="D7671" t="str">
            <v>EMBOÇO OU MASSA ÚNICA EM ARGAMASSA INDUSTRIALIZADA, PREPARO MECÂNICA E APLICAÇÃO COM EQUIPAMENTO DE MISTURA E PROJEÇÃO DE 1,5 M3/H DE ARGAMASSA EM PANOS DE FACHADA COM PRESENÇA DE VÃOS, ESPESSURA DE 50 MM, ACESSO POR ANDAIME. AF_08/2022</v>
          </cell>
          <cell r="E7671" t="str">
            <v>M2</v>
          </cell>
          <cell r="F7671">
            <v>131.91</v>
          </cell>
        </row>
        <row r="7672">
          <cell r="A7672" t="str">
            <v>SINAPI 104235</v>
          </cell>
          <cell r="D7672" t="str">
            <v>EMBOÇO OU MASSA ÚNICA EM ARGAMASSA INDUSTRIALIZADA, PREPARO MECÂNICA E APLICAÇÃO COM EQUIPAMENTO DE MISTURA E PROJEÇÃO DE 1,5 M3/H DE ARGAMASSA EM PANOS DE FACHADA SEM PRESENÇA DE VÃOS, ESPESSURA DE 25 MM, ACESSO POR ANDAIME. AF_08/2022</v>
          </cell>
          <cell r="E7672" t="str">
            <v>M2</v>
          </cell>
          <cell r="F7672">
            <v>64.61</v>
          </cell>
        </row>
        <row r="7673">
          <cell r="A7673" t="str">
            <v>SINAPI 104239</v>
          </cell>
          <cell r="D7673" t="str">
            <v>EMBOÇO OU MASSA ÚNICA EM ARGAMASSA INDUSTRIALIZADA, PREPARO MECÂNICA E APLICAÇÃO COM EQUIPAMENTO DE MISTURA E PROJEÇÃO DE 1,5 M3/H DE ARGAMASSA EM PANOS DE FACHADA SEM PRESENÇA DE VÃOS, ESPESSURA DE 35 MM, ACESSO POR ANDAIME. AF_08/2022</v>
          </cell>
          <cell r="E7673" t="str">
            <v>M2</v>
          </cell>
          <cell r="F7673">
            <v>87.96</v>
          </cell>
        </row>
        <row r="7674">
          <cell r="A7674" t="str">
            <v>SINAPI 104243</v>
          </cell>
          <cell r="D7674" t="str">
            <v>EMBOÇO OU MASSA ÚNICA EM ARGAMASSA INDUSTRIALIZADA, PREPARO MECÂNICA E APLICAÇÃO COM EQUIPAMENTO DE MISTURA E PROJEÇÃO DE 1,5 M3/H DE ARGAMASSA EM PANOS DE FACHADA SEM PRESENÇA DE VÃOS, ESPESSURA DE 45 MM, ACESSO POR ANDAIME. AF_08/2022</v>
          </cell>
          <cell r="E7674" t="str">
            <v>M2</v>
          </cell>
          <cell r="F7674">
            <v>103.2</v>
          </cell>
        </row>
        <row r="7675">
          <cell r="A7675" t="str">
            <v>SINAPI 104247</v>
          </cell>
          <cell r="D7675" t="str">
            <v>EMBOÇO OU MASSA ÚNICA EM ARGAMASSA INDUSTRIALIZADA, PREPARO MECÂNICA E APLICAÇÃO COM EQUIPAMENTO DE MISTURA E PROJEÇÃO DE 1,5 M3/H DE ARGAMASSA EM PANOS DE FACHADA SEM PRESENÇA DE VÃOS, ESPESSURA DE 50 MM, ACESSO POR ANDAIME. AF_08/2022</v>
          </cell>
          <cell r="E7675" t="str">
            <v>M2</v>
          </cell>
          <cell r="F7675">
            <v>110.18</v>
          </cell>
        </row>
        <row r="7676">
          <cell r="A7676" t="str">
            <v>SINAPI 87795</v>
          </cell>
          <cell r="D7676" t="str">
            <v>EMBOÇO OU MASSA ÚNICA EM ARGAMASSA INDUSTRIALIZADA, PREPARO MECÂNICO E APLICAÇÃO COM EQUIPAMENTO DE MISTURA E PROJEÇÃO DE 1,5 M3/H DE ARGAMASSA EM PANOS CEGOS DE FACHADA (SEM PRESENÇA DE VÃOS), ESPESSURA DE 25 MM. AF_08/2022</v>
          </cell>
          <cell r="E7676" t="str">
            <v>M2</v>
          </cell>
          <cell r="F7676">
            <v>66.88</v>
          </cell>
        </row>
        <row r="7677">
          <cell r="A7677" t="str">
            <v>SINAPI 87800</v>
          </cell>
          <cell r="D7677" t="str">
            <v>EMBOÇO OU MASSA ÚNICA EM ARGAMASSA INDUSTRIALIZADA, PREPARO MECÂNICO E APLICAÇÃO COM EQUIPAMENTO DE MISTURA E PROJEÇÃO DE 1,5 M3/H DE ARGAMASSA EM PANOS CEGOS DE FACHADA (SEM PRESENÇA DE VÃOS), ESPESSURA DE 35 MM. AF_08/2022</v>
          </cell>
          <cell r="E7677" t="str">
            <v>M2</v>
          </cell>
          <cell r="F7677">
            <v>91.22</v>
          </cell>
        </row>
        <row r="7678">
          <cell r="A7678" t="str">
            <v>SINAPI 87804</v>
          </cell>
          <cell r="D7678" t="str">
            <v>EMBOÇO OU MASSA ÚNICA EM ARGAMASSA INDUSTRIALIZADA, PREPARO MECÂNICO E APLICAÇÃO COM EQUIPAMENTO DE MISTURA E PROJEÇÃO DE 1,5 M3/H DE ARGAMASSA EM PANOS CEGOS DE FACHADA (SEM PRESENÇA DE VÃOS), ESPESSURA DE 45 MM. AF_08/2022</v>
          </cell>
          <cell r="E7678" t="str">
            <v>M2</v>
          </cell>
          <cell r="F7678">
            <v>106.46</v>
          </cell>
        </row>
        <row r="7679">
          <cell r="A7679" t="str">
            <v>SINAPI 87808</v>
          </cell>
          <cell r="D7679" t="str">
            <v>EMBOÇO OU MASSA ÚNICA EM ARGAMASSA INDUSTRIALIZADA, PREPARO MECÂNICO E APLICAÇÃO COM EQUIPAMENTO DE MISTURA E PROJEÇÃO DE 1,5 M3/H DE ARGAMASSA EM PANOS CEGOS DE FACHADA (SEM PRESENÇA DE VÃOS), ESPESSURA MAIOR OU IGUAL A 50 MM. AF_08/2022</v>
          </cell>
          <cell r="E7679" t="str">
            <v>M2</v>
          </cell>
          <cell r="F7679">
            <v>113.34</v>
          </cell>
        </row>
        <row r="7680">
          <cell r="A7680" t="str">
            <v>SINAPI 87778</v>
          </cell>
          <cell r="D7680" t="str">
            <v>EMBOÇO OU MASSA ÚNICA EM ARGAMASSA INDUSTRIALIZADA, PREPARO MECÂNICO E APLICAÇÃO COM EQUIPAMENTO DE MISTURA E PROJEÇÃO DE 1,5 M3/H DE ARGAMASSA EM PANOS DE FACHADA COM PRESENÇA DE VÃOS, ESPESSURA DE 25 MM. AF_08/2022</v>
          </cell>
          <cell r="E7680" t="str">
            <v>M2</v>
          </cell>
          <cell r="F7680">
            <v>82.64</v>
          </cell>
        </row>
        <row r="7681">
          <cell r="A7681" t="str">
            <v>SINAPI 87783</v>
          </cell>
          <cell r="D7681" t="str">
            <v>EMBOÇO OU MASSA ÚNICA EM ARGAMASSA INDUSTRIALIZADA, PREPARO MECÂNICO E APLICAÇÃO COM EQUIPAMENTO DE MISTURA E PROJEÇÃO DE 1,5 M3/H DE ARGAMASSA EM PANOS DE FACHADA COM PRESENÇA DE VÃOS, ESPESSURA DE 35 MM. AF_08/2022</v>
          </cell>
          <cell r="E7681" t="str">
            <v>M2</v>
          </cell>
          <cell r="F7681">
            <v>108.1</v>
          </cell>
        </row>
        <row r="7682">
          <cell r="A7682" t="str">
            <v>SINAPI 87787</v>
          </cell>
          <cell r="D7682" t="str">
            <v>EMBOÇO OU MASSA ÚNICA EM ARGAMASSA INDUSTRIALIZADA, PREPARO MECÂNICO E APLICAÇÃO COM EQUIPAMENTO DE MISTURA E PROJEÇÃO DE 1,5 M3/H DE ARGAMASSA EM PANOS DE FACHADA COM PRESENÇA DE VÃOS, ESPESSURA DE 45 MM. AF_08/2022</v>
          </cell>
          <cell r="E7682" t="str">
            <v>M2</v>
          </cell>
          <cell r="F7682">
            <v>124.41</v>
          </cell>
        </row>
        <row r="7683">
          <cell r="A7683" t="str">
            <v>SINAPI 87791</v>
          </cell>
          <cell r="D7683" t="str">
            <v>EMBOÇO OU MASSA ÚNICA EM ARGAMASSA INDUSTRIALIZADA, PREPARO MECÂNICO E APLICAÇÃO COM EQUIPAMENTO DE MISTURA E PROJEÇÃO DE 1,5 M3/H DE ARGAMASSA EM PANOS DE FACHADA COM PRESENÇA DE VÃOS, ESPESSURA MAIOR OU IGUAL A 50 MM. AF_08/2022</v>
          </cell>
          <cell r="E7683" t="str">
            <v>M2</v>
          </cell>
          <cell r="F7683">
            <v>137.18</v>
          </cell>
        </row>
        <row r="7684">
          <cell r="A7684" t="str">
            <v>SINAPI 87832</v>
          </cell>
          <cell r="D7684" t="str">
            <v>EMBOÇO OU MASSA ÚNICA EM ARGAMASSA INDUSTRIALIZADA, PREPARO MECÂNICO E APLICAÇÃO COM EQUIPAMENTO DE MISTURA E PROJEÇÃO DE 1,5 M3/H DE ARGAMASSA NAS PAREDES INTERNAS DA SACADA, ESPESSURA 35 MM, SEM USO DE TELA METÁLICA. AF_08/2022</v>
          </cell>
          <cell r="E7684" t="str">
            <v>M2</v>
          </cell>
          <cell r="F7684">
            <v>130.76</v>
          </cell>
        </row>
        <row r="7685">
          <cell r="A7685" t="str">
            <v>SINAPI 87812</v>
          </cell>
          <cell r="D7685" t="str">
            <v>EMBOÇO OU MASSA ÚNICA EM ARGAMASSA INDUSTRIALIZADA, PREPARO MECÂNICO E APLICAÇÃO COM EQUIPAMENTO DE MISTURA E PROJEÇÃO DE 1,5 M3/H EM SUPERFÍCIES EXTERNAS DA SACADA, ESPESSURA 25 MM, SEM USO DE TELA METÁLICA. AF_08/2022</v>
          </cell>
          <cell r="E7685" t="str">
            <v>M2</v>
          </cell>
          <cell r="F7685">
            <v>102.78</v>
          </cell>
        </row>
        <row r="7686">
          <cell r="A7686" t="str">
            <v>SINAPI 87816</v>
          </cell>
          <cell r="D7686" t="str">
            <v>EMBOÇO OU MASSA ÚNICA EM ARGAMASSA INDUSTRIALIZADA, PREPARO MECÂNICO E APLICAÇÃO COM EQUIPAMENTO DE MISTURA E PROJEÇÃO DE 1,5 M3/H EM SUPERFÍCIES EXTERNAS DA SACADA, ESPESSURA 35 MM, SEM USO DE TELA METÁLICA. AF_08/2022</v>
          </cell>
          <cell r="E7686" t="str">
            <v>M2</v>
          </cell>
          <cell r="F7686">
            <v>127.18</v>
          </cell>
        </row>
        <row r="7687">
          <cell r="A7687" t="str">
            <v>SINAPI 87820</v>
          </cell>
          <cell r="D7687" t="str">
            <v>EMBOÇO OU MASSA ÚNICA EM ARGAMASSA INDUSTRIALIZADA, PREPARO MECÂNICO E APLICAÇÃO COM EQUIPAMENTO DE MISTURA E PROJEÇÃO DE 1,5 M3/H EM SUPERFÍCIES EXTERNAS DA SACADA, ESPESSURA 45 MM, SEM USO DE TELA METÁLICA. AF_08/2022</v>
          </cell>
          <cell r="E7687" t="str">
            <v>M2</v>
          </cell>
          <cell r="F7687">
            <v>142.41999999999999</v>
          </cell>
        </row>
        <row r="7688">
          <cell r="A7688" t="str">
            <v>SINAPI 87824</v>
          </cell>
          <cell r="D7688" t="str">
            <v>EMBOÇO OU MASSA ÚNICA EM ARGAMASSA INDUSTRIALIZADA, PREPARO MECÂNICO E APLICAÇÃO COM EQUIPAMENTO DE MISTURA E PROJEÇÃO DE 1,5 M3/H EM SUPERFÍCIES EXTERNAS DA SACADA, ESPESSURA MAIOR OU IGUAL A 50 MM, SEM USO DE TELA METÁLICA. AF_08/2022</v>
          </cell>
          <cell r="E7688" t="str">
            <v>M2</v>
          </cell>
          <cell r="F7688">
            <v>165.72</v>
          </cell>
        </row>
        <row r="7689">
          <cell r="A7689" t="str">
            <v>SINAPI 87828</v>
          </cell>
          <cell r="D7689" t="str">
            <v>EMBOÇO OU MASSA ÚNICA EM ARGAMASSA INDUSTRIALIZADA, PREPARO MECÂNICO E APLICAÇÃO COM EQUIPAMENTO DE MISTURA E PROJEÇÃO DE 1,5 M3/H NAS PAREDES INTERNAS DA SACADA, ESPESSURA 25 MM, SEM USO DE TELA METÁLICA. AF_08/2022</v>
          </cell>
          <cell r="E7689" t="str">
            <v>M2</v>
          </cell>
          <cell r="F7689">
            <v>104.37</v>
          </cell>
        </row>
        <row r="7690">
          <cell r="A7690" t="str">
            <v>SINAPI 104251</v>
          </cell>
          <cell r="D7690" t="str">
            <v>EMBOÇO OU MASSA ÚNICA EM ARGAMASSA INDUSTRIALIZADA, PREPARO MECÂNICO E APLICAÇÃO COM EQUIPAMENTO DE MISTURA E PROJEÇÃO DE 1,5 M3/H, NAS SUPERFÍCIES EXTERNAS DA SACADA, ESPESSURA DE 25 MM, ACESSO POR ANDAIME, SEM USO DE TELA METÁLICA. AF_08/2022</v>
          </cell>
          <cell r="E7690" t="str">
            <v>M2</v>
          </cell>
          <cell r="F7690">
            <v>96.16</v>
          </cell>
        </row>
        <row r="7691">
          <cell r="A7691" t="str">
            <v>SINAPI 104255</v>
          </cell>
          <cell r="D7691" t="str">
            <v>EMBOÇO OU MASSA ÚNICA EM ARGAMASSA INDUSTRIALIZADA, PREPARO MECÂNICO E APLICAÇÃO COM EQUIPAMENTO DE MISTURA E PROJEÇÃO DE 1,5 M3/H, NAS SUPERFÍCIES EXTERNAS DA SACADA, ESPESSURA DE 35 MM, ACESSO POR ANDAIME, SEM USO DE TELA METÁLICA. AF_08/2022</v>
          </cell>
          <cell r="E7691" t="str">
            <v>M2</v>
          </cell>
          <cell r="F7691">
            <v>119.5</v>
          </cell>
        </row>
        <row r="7692">
          <cell r="A7692" t="str">
            <v>SINAPI 104259</v>
          </cell>
          <cell r="D7692" t="str">
            <v>EMBOÇO OU MASSA ÚNICA EM ARGAMASSA INDUSTRIALIZADA, PREPARO MECÂNICO E APLICAÇÃO COM EQUIPAMENTO DE MISTURA E PROJEÇÃO DE 1,5 M3/H, NAS SUPERFÍCIES EXTERNAS DA SACADA, ESPESSURA DE 45 MM, ACESSO POR ANDAIME, SEM USO DE TELA METÁLICA. AF_08/2022</v>
          </cell>
          <cell r="E7692" t="str">
            <v>M2</v>
          </cell>
          <cell r="F7692">
            <v>134.74</v>
          </cell>
        </row>
        <row r="7693">
          <cell r="A7693" t="str">
            <v>SINAPI 104263</v>
          </cell>
          <cell r="D7693" t="str">
            <v>EMBOÇO OU MASSA ÚNICA EM ARGAMASSA INDUSTRIALIZADA, PREPARO MECÂNICO E APLICAÇÃO COM EQUIPAMENTO DE MISTURA E PROJEÇÃO DE 1,5 M3/H, NAS SUPERFÍCIES EXTERNAS DA SACADA, ESPESSURA DE 50 MM, ACESSO POR ANDAIME, SEM USO DE TELA METÁLICA. AF_08/2022</v>
          </cell>
          <cell r="E7693" t="str">
            <v>M2</v>
          </cell>
          <cell r="F7693">
            <v>156.25</v>
          </cell>
        </row>
        <row r="7694">
          <cell r="A7694" t="str">
            <v>SINAPI 87794</v>
          </cell>
          <cell r="D7694" t="str">
            <v>EMBOÇO OU MASSA ÚNICA EM ARGAMASSA TRAÇO 1:2:8, PREPARO MANUAL, APLICADA MANUALMENTE EM PANOS CEGOS DE FACHADA (SEM PRESENÇA DE VÃOS), ESPESSURA DE 25 MM. AF_09/2022</v>
          </cell>
          <cell r="E7694" t="str">
            <v>M2</v>
          </cell>
          <cell r="F7694">
            <v>47.57</v>
          </cell>
        </row>
        <row r="7695">
          <cell r="A7695" t="str">
            <v>SINAPI 87799</v>
          </cell>
          <cell r="D7695" t="str">
            <v>EMBOÇO OU MASSA ÚNICA EM ARGAMASSA TRAÇO 1:2:8, PREPARO MANUAL, APLICADA MANUALMENTE EM PANOS CEGOS DE FACHADA (SEM PRESENÇA DE VÃOS), ESPESSURA DE 35 MM. AF_08/2022</v>
          </cell>
          <cell r="E7695" t="str">
            <v>M2</v>
          </cell>
          <cell r="F7695">
            <v>65.62</v>
          </cell>
        </row>
        <row r="7696">
          <cell r="A7696" t="str">
            <v>SINAPI 87803</v>
          </cell>
          <cell r="D7696" t="str">
            <v>EMBOÇO OU MASSA ÚNICA EM ARGAMASSA TRAÇO 1:2:8, PREPARO MANUAL, APLICADA MANUALMENTE EM PANOS CEGOS DE FACHADA (SEM PRESENÇA DE VÃOS), ESPESSURA DE 45 MM. AF_08/2022</v>
          </cell>
          <cell r="E7696" t="str">
            <v>M2</v>
          </cell>
          <cell r="F7696">
            <v>73.61</v>
          </cell>
        </row>
        <row r="7697">
          <cell r="A7697" t="str">
            <v>SINAPI 87807</v>
          </cell>
          <cell r="D7697" t="str">
            <v>EMBOÇO OU MASSA ÚNICA EM ARGAMASSA TRAÇO 1:2:8, PREPARO MANUAL, APLICADA MANUALMENTE EM PANOS CEGOS DE FACHADA (SEM PRESENÇA DE VÃOS), ESPESSURA MAIOR OU IGUAL A 50 MM. AF_08/2022</v>
          </cell>
          <cell r="E7697" t="str">
            <v>M2</v>
          </cell>
          <cell r="F7697">
            <v>80.489999999999995</v>
          </cell>
        </row>
        <row r="7698">
          <cell r="A7698" t="str">
            <v>SINAPI 104218</v>
          </cell>
          <cell r="D7698" t="str">
            <v>EMBOÇO OU MASSA ÚNICA EM ARGAMASSA TRAÇO 1:2:8, PREPARO MANUAL, APLICADA MANUALMENTE EM PANOS DE FACHADA COM PRESENÇA DE VÃOS, ESPESSURA DE 25 MM, ACESSO POR ANDAIME. AF_08/2022</v>
          </cell>
          <cell r="E7698" t="str">
            <v>M2</v>
          </cell>
          <cell r="F7698">
            <v>59.03</v>
          </cell>
        </row>
        <row r="7699">
          <cell r="A7699" t="str">
            <v>SINAPI 87777</v>
          </cell>
          <cell r="D7699" t="str">
            <v>EMBOÇO OU MASSA ÚNICA EM ARGAMASSA TRAÇO 1:2:8, PREPARO MANUAL, APLICADA MANUALMENTE EM PANOS DE FACHADA COM PRESENÇA DE VÃOS, ESPESSURA DE 25 MM. AF_08/2022</v>
          </cell>
          <cell r="E7699" t="str">
            <v>M2</v>
          </cell>
          <cell r="F7699">
            <v>63.12</v>
          </cell>
        </row>
        <row r="7700">
          <cell r="A7700" t="str">
            <v>SINAPI 104222</v>
          </cell>
          <cell r="D7700" t="str">
            <v>EMBOÇO OU MASSA ÚNICA EM ARGAMASSA TRAÇO 1:2:8, PREPARO MANUAL, APLICADA MANUALMENTE EM PANOS DE FACHADA COM PRESENÇA DE VÃOS, ESPESSURA DE 35 MM, ACESSO POR ANDAIME. AF_08/2022</v>
          </cell>
          <cell r="E7700" t="str">
            <v>M2</v>
          </cell>
          <cell r="F7700">
            <v>76.42</v>
          </cell>
        </row>
        <row r="7701">
          <cell r="A7701" t="str">
            <v>SINAPI 87781</v>
          </cell>
          <cell r="D7701" t="str">
            <v>EMBOÇO OU MASSA ÚNICA EM ARGAMASSA TRAÇO 1:2:8, PREPARO MANUAL, APLICADA MANUALMENTE EM PANOS DE FACHADA COM PRESENÇA DE VÃOS, ESPESSURA DE 35 MM. AF_08/2022</v>
          </cell>
          <cell r="E7701" t="str">
            <v>M2</v>
          </cell>
          <cell r="F7701">
            <v>81.67</v>
          </cell>
        </row>
        <row r="7702">
          <cell r="A7702" t="str">
            <v>SINAPI 104226</v>
          </cell>
          <cell r="D7702" t="str">
            <v>EMBOÇO OU MASSA ÚNICA EM ARGAMASSA TRAÇO 1:2:8, PREPARO MANUAL, APLICADA MANUALMENTE EM PANOS DE FACHADA COM PRESENÇA DE VÃOS, ESPESSURA DE 45 MM, ACESSO POR ANDAIME. AF_08/2022</v>
          </cell>
          <cell r="E7702" t="str">
            <v>M2</v>
          </cell>
          <cell r="F7702">
            <v>84.97</v>
          </cell>
        </row>
        <row r="7703">
          <cell r="A7703" t="str">
            <v>SINAPI 87786</v>
          </cell>
          <cell r="D7703" t="str">
            <v>EMBOÇO OU MASSA ÚNICA EM ARGAMASSA TRAÇO 1:2:8, PREPARO MANUAL, APLICADA MANUALMENTE EM PANOS DE FACHADA COM PRESENÇA DE VÃOS, ESPESSURA DE 45 MM. AF_08/2022</v>
          </cell>
          <cell r="E7703" t="str">
            <v>M2</v>
          </cell>
          <cell r="F7703">
            <v>90.22</v>
          </cell>
        </row>
        <row r="7704">
          <cell r="A7704" t="str">
            <v>SINAPI 104230</v>
          </cell>
          <cell r="D7704" t="str">
            <v>EMBOÇO OU MASSA ÚNICA EM ARGAMASSA TRAÇO 1:2:8, PREPARO MANUAL, APLICADA MANUALMENTE EM PANOS DE FACHADA COM PRESENÇA DE VÃOS, ESPESSURA DE 50 MM, ACESSO POR ANDAIME. AF_08/2022</v>
          </cell>
          <cell r="E7704" t="str">
            <v>M2</v>
          </cell>
          <cell r="F7704">
            <v>99.3</v>
          </cell>
        </row>
        <row r="7705">
          <cell r="A7705" t="str">
            <v>SINAPI 104234</v>
          </cell>
          <cell r="D7705" t="str">
            <v>EMBOÇO OU MASSA ÚNICA EM ARGAMASSA TRAÇO 1:2:8, PREPARO MANUAL, APLICADA MANUALMENTE EM PANOS DE FACHADA SEM PRESENÇA DE VÃOS, ESPESSURA DE 25 MM, ACESSO POR ANDAIME. AF_08/2022</v>
          </cell>
          <cell r="E7705" t="str">
            <v>M2</v>
          </cell>
          <cell r="F7705">
            <v>45.16</v>
          </cell>
        </row>
        <row r="7706">
          <cell r="A7706" t="str">
            <v>SINAPI 104238</v>
          </cell>
          <cell r="D7706" t="str">
            <v>EMBOÇO OU MASSA ÚNICA EM ARGAMASSA TRAÇO 1:2:8, PREPARO MANUAL, APLICADA MANUALMENTE EM PANOS DE FACHADA SEM PRESENÇA DE VÃOS, ESPESSURA DE 35 MM, ACESSO POR ANDAIME. AF_08/2022</v>
          </cell>
          <cell r="E7706" t="str">
            <v>M2</v>
          </cell>
          <cell r="F7706">
            <v>62.04</v>
          </cell>
        </row>
        <row r="7707">
          <cell r="A7707" t="str">
            <v>SINAPI 104242</v>
          </cell>
          <cell r="D7707" t="str">
            <v>EMBOÇO OU MASSA ÚNICA EM ARGAMASSA TRAÇO 1:2:8, PREPARO MANUAL, APLICADA MANUALMENTE EM PANOS DE FACHADA SEM PRESENÇA DE VÃOS, ESPESSURA DE 45 MM, ACESSO POR ANDAIME. AF_08/2022</v>
          </cell>
          <cell r="E7707" t="str">
            <v>M2</v>
          </cell>
          <cell r="F7707">
            <v>70.03</v>
          </cell>
        </row>
        <row r="7708">
          <cell r="A7708" t="str">
            <v>SINAPI 104246</v>
          </cell>
          <cell r="D7708" t="str">
            <v>EMBOÇO OU MASSA ÚNICA EM ARGAMASSA TRAÇO 1:2:8, PREPARO MANUAL, APLICADA MANUALMENTE EM PANOS DE FACHADA SEM PRESENÇA DE VÃOS, ESPESSURA DE 50 MM, ACESSO POR ANDAIME. AF_08/2022</v>
          </cell>
          <cell r="E7708" t="str">
            <v>M2</v>
          </cell>
          <cell r="F7708">
            <v>76.540000000000006</v>
          </cell>
        </row>
        <row r="7709">
          <cell r="A7709" t="str">
            <v>SINAPI 104250</v>
          </cell>
          <cell r="D7709" t="str">
            <v>EMBOÇO OU MASSA ÚNICA EM ARGAMASSA TRAÇO 1:2:8, PREPARO MANUAL, APLICADA MANUALMENTE EM SUPERFÍCIES EXTERNAS DA SACADA, ESPESSURA DE 25 MM, ACESSO POR ANDAIME, SEM USO DE TELA METÁLICA. AF_08/2022</v>
          </cell>
          <cell r="E7709" t="str">
            <v>M2</v>
          </cell>
          <cell r="F7709">
            <v>80.010000000000005</v>
          </cell>
        </row>
        <row r="7710">
          <cell r="A7710" t="str">
            <v>SINAPI 87811</v>
          </cell>
          <cell r="D7710" t="str">
            <v>EMBOÇO OU MASSA ÚNICA EM ARGAMASSA TRAÇO 1:2:8, PREPARO MANUAL, APLICADA MANUALMENTE EM SUPERFÍCIES EXTERNAS DA SACADA, ESPESSURA DE 25 MM, SEM USO DE TELA METÁLICA DE REFORÇO CONTRA FISSURAÇÃO. AF_08/2022</v>
          </cell>
          <cell r="E7710" t="str">
            <v>M2</v>
          </cell>
          <cell r="F7710">
            <v>87.38</v>
          </cell>
        </row>
        <row r="7711">
          <cell r="A7711" t="str">
            <v>SINAPI 104254</v>
          </cell>
          <cell r="D7711" t="str">
            <v>EMBOÇO OU MASSA ÚNICA EM ARGAMASSA TRAÇO 1:2:8, PREPARO MANUAL, APLICADA MANUALMENTE EM SUPERFÍCIES EXTERNAS DA SACADA, ESPESSURA DE 35 MM, ACESSO POR ANDAIME, SEM USO DE TELA METÁLICA. AF_08/2022</v>
          </cell>
          <cell r="E7711" t="str">
            <v>M2</v>
          </cell>
          <cell r="F7711">
            <v>96.9</v>
          </cell>
        </row>
        <row r="7712">
          <cell r="A7712" t="str">
            <v>SINAPI 87815</v>
          </cell>
          <cell r="D7712" t="str">
            <v>EMBOÇO OU MASSA ÚNICA EM ARGAMASSA TRAÇO 1:2:8, PREPARO MANUAL, APLICADA MANUALMENTE EM SUPERFÍCIES EXTERNAS DA SACADA, ESPESSURA DE 35 MM, SEM USO DE TELA METÁLICA DE REFORÇO CONTRA FISSURAÇÃO. AF_08/2022</v>
          </cell>
          <cell r="E7712" t="str">
            <v>M2</v>
          </cell>
          <cell r="F7712">
            <v>105.42</v>
          </cell>
        </row>
        <row r="7713">
          <cell r="A7713" t="str">
            <v>SINAPI 104258</v>
          </cell>
          <cell r="D7713" t="str">
            <v>EMBOÇO OU MASSA ÚNICA EM ARGAMASSA TRAÇO 1:2:8, PREPARO MANUAL, APLICADA MANUALMENTE EM SUPERFÍCIES EXTERNAS DA SACADA, ESPESSURA DE 45 MM, ACESSO POR ANDAIME, SEM USO DE TELA METÁLICA. AF_08/2022</v>
          </cell>
          <cell r="E7713" t="str">
            <v>M2</v>
          </cell>
          <cell r="F7713">
            <v>104.89</v>
          </cell>
        </row>
        <row r="7714">
          <cell r="A7714" t="str">
            <v>SINAPI 87819</v>
          </cell>
          <cell r="D7714" t="str">
            <v>EMBOÇO OU MASSA ÚNICA EM ARGAMASSA TRAÇO 1:2:8, PREPARO MANUAL, APLICADA MANUALMENTE EM SUPERFÍCIES EXTERNAS DA SACADA, ESPESSURA DE 45 MM, SEM USO DE TELA METÁLICA DE REFORÇO CONTRA FISSURAÇÃO. AF_08/2022</v>
          </cell>
          <cell r="E7714" t="str">
            <v>M2</v>
          </cell>
          <cell r="F7714">
            <v>113.41</v>
          </cell>
        </row>
        <row r="7715">
          <cell r="A7715" t="str">
            <v>SINAPI 104262</v>
          </cell>
          <cell r="D7715" t="str">
            <v>EMBOÇO OU MASSA ÚNICA EM ARGAMASSA TRAÇO 1:2:8, PREPARO MANUAL, APLICADA MANUALMENTE EM SUPERFÍCIES EXTERNAS DA SACADA, ESPESSURA DE 50 MM, ACESSO POR ANDAIME, SEM USO DE TELA METÁLICA. AF_08/2022</v>
          </cell>
          <cell r="E7715" t="str">
            <v>M2</v>
          </cell>
          <cell r="F7715">
            <v>134.03</v>
          </cell>
        </row>
        <row r="7716">
          <cell r="A7716" t="str">
            <v>SINAPI 87823</v>
          </cell>
          <cell r="D7716" t="str">
            <v>EMBOÇO OU MASSA ÚNICA EM ARGAMASSA TRAÇO 1:2:8, PREPARO MANUAL, APLICADA MANUALMENTE EM SUPERFÍCIES EXTERNAS DA SACADA, ESPESSURA MAIOR OU IGUAL A 50 MM, SEM USO DE TELA METÁLICA DE REFORÇO CONTRA FISSURAÇÃO. AF_08/2022</v>
          </cell>
          <cell r="E7716" t="str">
            <v>M2</v>
          </cell>
          <cell r="F7716">
            <v>145.65</v>
          </cell>
        </row>
        <row r="7717">
          <cell r="A7717" t="str">
            <v>SINAPI 87827</v>
          </cell>
          <cell r="D7717" t="str">
            <v>EMBOÇO OU MASSA ÚNICA EM ARGAMASSA TRAÇO 1:2:8, PREPARO MANUAL, APLICADA MANUALMENTE NAS PAREDES INTERNAS DA SACADA, ESPESSURA DE 25 MM, SEM USO DE TELA METÁLICA DE REFORÇO CONTRA FISSURAÇÃO. AF_08/2022</v>
          </cell>
          <cell r="E7717" t="str">
            <v>M2</v>
          </cell>
          <cell r="F7717">
            <v>83.23</v>
          </cell>
        </row>
        <row r="7718">
          <cell r="A7718" t="str">
            <v>SINAPI 87831</v>
          </cell>
          <cell r="D7718" t="str">
            <v>EMBOÇO OU MASSA ÚNICA EM ARGAMASSA TRAÇO 1:2:8, PREPARO MANUAL, APLICADA MANUALMENTE NAS PAREDES INTERNAS DA SACADA, ESPESSURA DE 35 MM, SEM USO DE TELA METÁLICA DE REFORÇO CONTRA FISSURAÇÃO. AF_08/2022</v>
          </cell>
          <cell r="E7718" t="str">
            <v>M2</v>
          </cell>
          <cell r="F7718">
            <v>101.56</v>
          </cell>
        </row>
        <row r="7719">
          <cell r="A7719" t="str">
            <v>SINAPI 104220</v>
          </cell>
          <cell r="D7719" t="str">
            <v>EMBOÇO OU MASSA ÚNICA EM ARGAMASSA TRAÇO 1:2:8, PREPARO MECÂNICA COM BETONEIRA 400 L, APLICADA COM PROJETOR TIPO CANEQUINHA EM PANOS DE FACHADA COM PRESENÇA DE VÃOS, ESPESSURA DE 25 MM, ACESSO POR ANDAIME. AF_08/2022</v>
          </cell>
          <cell r="E7719" t="str">
            <v>M2</v>
          </cell>
          <cell r="F7719">
            <v>59.06</v>
          </cell>
        </row>
        <row r="7720">
          <cell r="A7720" t="str">
            <v>SINAPI 104203</v>
          </cell>
          <cell r="D7720" t="str">
            <v>EMBOÇO OU MASSA ÚNICA EM ARGAMASSA TRAÇO 1:2:8, PREPARO MECÂNICA COM BETONEIRA 400 L, APLICADA COM PROJETOR TIPO CANEQUINHA EM PANOS DE FACHADA COM PRESENÇA DE VÃOS, ESPESSURA DE 25 MM, ACESSO POR BALANCIM MANUAL. AF_08/2022</v>
          </cell>
          <cell r="E7720" t="str">
            <v>M2</v>
          </cell>
          <cell r="F7720">
            <v>63.37</v>
          </cell>
        </row>
        <row r="7721">
          <cell r="A7721" t="str">
            <v>SINAPI 104224</v>
          </cell>
          <cell r="D7721" t="str">
            <v>EMBOÇO OU MASSA ÚNICA EM ARGAMASSA TRAÇO 1:2:8, PREPARO MECÂNICA COM BETONEIRA 400 L, APLICADA COM PROJETOR TIPO CANEQUINHA EM PANOS DE FACHADA COM PRESENÇA DE VÃOS, ESPESSURA DE 35 MM, ACESSO POR ANDAIME. AF_08/2022</v>
          </cell>
          <cell r="E7721" t="str">
            <v>M2</v>
          </cell>
          <cell r="F7721">
            <v>76.44</v>
          </cell>
        </row>
        <row r="7722">
          <cell r="A7722" t="str">
            <v>SINAPI 104204</v>
          </cell>
          <cell r="D7722" t="str">
            <v>EMBOÇO OU MASSA ÚNICA EM ARGAMASSA TRAÇO 1:2:8, PREPARO MECÂNICA COM BETONEIRA 400 L, APLICADA COM PROJETOR TIPO CANEQUINHA EM PANOS DE FACHADA COM PRESENÇA DE VÃOS, ESPESSURA DE 35 MM, ACESSO POR BALANCIM MANUAL. AF_08/2022</v>
          </cell>
          <cell r="E7722" t="str">
            <v>M2</v>
          </cell>
          <cell r="F7722">
            <v>82.04</v>
          </cell>
        </row>
        <row r="7723">
          <cell r="A7723" t="str">
            <v>SINAPI 104228</v>
          </cell>
          <cell r="D7723" t="str">
            <v>EMBOÇO OU MASSA ÚNICA EM ARGAMASSA TRAÇO 1:2:8, PREPARO MECÂNICA COM BETONEIRA 400 L, APLICADA COM PROJETOR TIPO CANEQUINHA EM PANOS DE FACHADA COM PRESENÇA DE VÃOS, ESPESSURA DE 45 MM, ACESSO POR ANDAIME. AF_08/2022</v>
          </cell>
          <cell r="E7723" t="str">
            <v>M2</v>
          </cell>
          <cell r="F7723">
            <v>84.4</v>
          </cell>
        </row>
        <row r="7724">
          <cell r="A7724" t="str">
            <v>SINAPI 104205</v>
          </cell>
          <cell r="D7724" t="str">
            <v>EMBOÇO OU MASSA ÚNICA EM ARGAMASSA TRAÇO 1:2:8, PREPARO MECÂNICA COM BETONEIRA 400 L, APLICADA COM PROJETOR TIPO CANEQUINHA EM PANOS DE FACHADA COM PRESENÇA DE VÃOS, ESPESSURA DE 45 MM, ACESSO POR BALANCIM MANUAL. AF_08/2022</v>
          </cell>
          <cell r="E7724" t="str">
            <v>M2</v>
          </cell>
          <cell r="F7724">
            <v>90</v>
          </cell>
        </row>
        <row r="7725">
          <cell r="A7725" t="str">
            <v>SINAPI 104232</v>
          </cell>
          <cell r="D7725" t="str">
            <v>EMBOÇO OU MASSA ÚNICA EM ARGAMASSA TRAÇO 1:2:8, PREPARO MECÂNICA COM BETONEIRA 400 L, APLICADA COM PROJETOR TIPO CANEQUINHA EM PANOS DE FACHADA COM PRESENÇA DE VÃOS, ESPESSURA DE 50 MM, ACESSO POR ANDAIME. AF_08/2022</v>
          </cell>
          <cell r="E7725" t="str">
            <v>M2</v>
          </cell>
          <cell r="F7725">
            <v>93.27</v>
          </cell>
        </row>
        <row r="7726">
          <cell r="A7726" t="str">
            <v>SINAPI 104206</v>
          </cell>
          <cell r="D7726" t="str">
            <v>EMBOÇO OU MASSA ÚNICA EM ARGAMASSA TRAÇO 1:2:8, PREPARO MECÂNICA COM BETONEIRA 400 L, APLICADA COM PROJETOR TIPO CANEQUINHA EM PANOS DE FACHADA COM PRESENÇA DE VÃOS, ESPESSURA DE 50 MM, ACESSO POR BALANCIM MANUAL. AF_08/2022</v>
          </cell>
          <cell r="E7726" t="str">
            <v>M2</v>
          </cell>
          <cell r="F7726">
            <v>99.43</v>
          </cell>
        </row>
        <row r="7727">
          <cell r="A7727" t="str">
            <v>SINAPI 104236</v>
          </cell>
          <cell r="D7727" t="str">
            <v>EMBOÇO OU MASSA ÚNICA EM ARGAMASSA TRAÇO 1:2:8, PREPARO MECÂNICA COM BETONEIRA 400 L, APLICADA COM PROJETOR TIPO CANEQUINHA EM PANOS DE FACHADA SEM PRESENÇA DE VÃOS, ESPESSURA DE 25 MM, ACESSO POR ANDAIME. AF_08/2022</v>
          </cell>
          <cell r="E7727" t="str">
            <v>M2</v>
          </cell>
          <cell r="F7727">
            <v>44.53</v>
          </cell>
        </row>
        <row r="7728">
          <cell r="A7728" t="str">
            <v>SINAPI 104207</v>
          </cell>
          <cell r="D7728" t="str">
            <v>EMBOÇO OU MASSA ÚNICA EM ARGAMASSA TRAÇO 1:2:8, PREPARO MECÂNICA COM BETONEIRA 400 L, APLICADA COM PROJETOR TIPO CANEQUINHA EM PANOS DE FACHADA SEM PRESENÇA DE VÃOS, ESPESSURA DE 25 MM, ACESSO POR BALANCIM MANUAL. AF_08/2022</v>
          </cell>
          <cell r="E7728" t="str">
            <v>M2</v>
          </cell>
          <cell r="F7728">
            <v>47.19</v>
          </cell>
        </row>
        <row r="7729">
          <cell r="A7729" t="str">
            <v>SINAPI 104240</v>
          </cell>
          <cell r="D7729" t="str">
            <v>EMBOÇO OU MASSA ÚNICA EM ARGAMASSA TRAÇO 1:2:8, PREPARO MECÂNICA COM BETONEIRA 400 L, APLICADA COM PROJETOR TIPO CANEQUINHA EM PANOS DE FACHADA SEM PRESENÇA DE VÃOS, ESPESSURA DE 35 MM, ACESSO POR ANDAIME. AF_08/2022</v>
          </cell>
          <cell r="E7729" t="str">
            <v>M2</v>
          </cell>
          <cell r="F7729">
            <v>61.5</v>
          </cell>
        </row>
        <row r="7730">
          <cell r="A7730" t="str">
            <v>SINAPI 104208</v>
          </cell>
          <cell r="D7730" t="str">
            <v>EMBOÇO OU MASSA ÚNICA EM ARGAMASSA TRAÇO 1:2:8, PREPARO MECÂNICA COM BETONEIRA 400 L, APLICADA COM PROJETOR TIPO CANEQUINHA EM PANOS DE FACHADA SEM PRESENÇA DE VÃOS, ESPESSURA DE 35 MM, ACESSO POR BALANCIM MANUAL. AF_08/2022</v>
          </cell>
          <cell r="E7730" t="str">
            <v>M2</v>
          </cell>
          <cell r="F7730">
            <v>65.319999999999993</v>
          </cell>
        </row>
        <row r="7731">
          <cell r="A7731" t="str">
            <v>SINAPI 104244</v>
          </cell>
          <cell r="D7731" t="str">
            <v>EMBOÇO OU MASSA ÚNICA EM ARGAMASSA TRAÇO 1:2:8, PREPARO MECÂNICA COM BETONEIRA 400 L, APLICADA COM PROJETOR TIPO CANEQUINHA EM PANOS DE FACHADA SEM PRESENÇA DE VÃOS, ESPESSURA DE 45 MM, ACESSO POR ANDAIME. AF_08/2022</v>
          </cell>
          <cell r="E7731" t="str">
            <v>M2</v>
          </cell>
          <cell r="F7731">
            <v>69</v>
          </cell>
        </row>
        <row r="7732">
          <cell r="A7732" t="str">
            <v>SINAPI 104209</v>
          </cell>
          <cell r="D7732" t="str">
            <v>EMBOÇO OU MASSA ÚNICA EM ARGAMASSA TRAÇO 1:2:8, PREPARO MECÂNICA COM BETONEIRA 400 L, APLICADA COM PROJETOR TIPO CANEQUINHA EM PANOS DE FACHADA SEM PRESENÇA DE VÃOS, ESPESSURA DE 45 MM, ACESSO POR BALANCIM MANUAL. AF_08/2022</v>
          </cell>
          <cell r="E7732" t="str">
            <v>M2</v>
          </cell>
          <cell r="F7732">
            <v>72.81</v>
          </cell>
        </row>
        <row r="7733">
          <cell r="A7733" t="str">
            <v>SINAPI 104248</v>
          </cell>
          <cell r="D7733" t="str">
            <v>EMBOÇO OU MASSA ÚNICA EM ARGAMASSA TRAÇO 1:2:8, PREPARO MECÂNICA COM BETONEIRA 400 L, APLICADA COM PROJETOR TIPO CANEQUINHA EM PANOS DE FACHADA SEM PRESENÇA DE VÃOS, ESPESSURA DE 50 MM, ACESSO POR ANDAIME. AF_08/2022</v>
          </cell>
          <cell r="E7733" t="str">
            <v>M2</v>
          </cell>
          <cell r="F7733">
            <v>71.989999999999995</v>
          </cell>
        </row>
        <row r="7734">
          <cell r="A7734" t="str">
            <v>SINAPI 104210</v>
          </cell>
          <cell r="D7734" t="str">
            <v>EMBOÇO OU MASSA ÚNICA EM ARGAMASSA TRAÇO 1:2:8, PREPARO MECÂNICA COM BETONEIRA 400 L, APLICADA COM PROJETOR TIPO CANEQUINHA EM PANOS DE FACHADA SEM PRESENÇA DE VÃOS, ESPESSURA DE 50 MM, ACESSO POR BALANCIM MANUAL. AF_08/2022</v>
          </cell>
          <cell r="E7734" t="str">
            <v>M2</v>
          </cell>
          <cell r="F7734">
            <v>75.69</v>
          </cell>
        </row>
        <row r="7735">
          <cell r="A7735" t="str">
            <v>SINAPI 104252</v>
          </cell>
          <cell r="D7735" t="str">
            <v>EMBOÇO OU MASSA ÚNICA EM ARGAMASSA TRAÇO 1:2:8, PREPARO MECÂNICA COM BETONEIRA 400 L, APLICADA COM PROJETOR TIPO CANEQUINHA EM SUPERFÍCIES EXTERNAS DA SACADA, ESPESSURA DE 25 MM, ACESSO POR ANDAIME, SEM USO DE TELA METÁLICA. AF_08/2022</v>
          </cell>
          <cell r="E7735" t="str">
            <v>M2</v>
          </cell>
          <cell r="F7735">
            <v>81.900000000000006</v>
          </cell>
        </row>
        <row r="7736">
          <cell r="A7736" t="str">
            <v>SINAPI 104211</v>
          </cell>
          <cell r="D7736" t="str">
            <v>EMBOÇO OU MASSA ÚNICA EM ARGAMASSA TRAÇO 1:2:8, PREPARO MECÂNICA COM BETONEIRA 400 L, APLICADA COM PROJETOR TIPO CANEQUINHA EM SUPERFÍCIES EXTERNAS DA SACADA, ESPESSURA DE 25 MM, ACESSO POR BALANCIM MANUAL, SEM USO DE TELA METÁLICA. AF_08/2022</v>
          </cell>
          <cell r="E7736" t="str">
            <v>M2</v>
          </cell>
          <cell r="F7736">
            <v>89.65</v>
          </cell>
        </row>
        <row r="7737">
          <cell r="A7737" t="str">
            <v>SINAPI 104212</v>
          </cell>
          <cell r="D7737" t="str">
            <v>EMBOÇO OU MASSA ÚNICA EM ARGAMASSA TRAÇO 1:2:8, PREPARO MECÂNICA COM BETONEIRA 400 L, APLICADA COM PROJETOR TIPO CANEQUINHA EM SUPERFÍCIES EXTERNAS DA SACADA, ESPESSURA DE 35 MM, ACESSO POR BALANCIM MANUAL, SEM USO DE TELA METÁLICA. AF_08/2022</v>
          </cell>
          <cell r="E7737" t="str">
            <v>M2</v>
          </cell>
          <cell r="F7737">
            <v>107.85</v>
          </cell>
        </row>
        <row r="7738">
          <cell r="A7738" t="str">
            <v>SINAPI 104213</v>
          </cell>
          <cell r="D7738" t="str">
            <v>EMBOÇO OU MASSA ÚNICA EM ARGAMASSA TRAÇO 1:2:8, PREPARO MECÂNICA COM BETONEIRA 400 L, APLICADA COM PROJETOR TIPO CANEQUINHA EM SUPERFÍCIES EXTERNAS DA SACADA, ESPESSURA DE 45 MM, ACESSO POR BALANCIM MANUAL, SEM USO DE TELA METÁLICA. AF_08/2022</v>
          </cell>
          <cell r="E7738" t="str">
            <v>M2</v>
          </cell>
          <cell r="F7738">
            <v>115.34</v>
          </cell>
        </row>
        <row r="7739">
          <cell r="A7739" t="str">
            <v>SINAPI 104214</v>
          </cell>
          <cell r="D7739" t="str">
            <v>EMBOÇO OU MASSA ÚNICA EM ARGAMASSA TRAÇO 1:2:8, PREPARO MECÂNICA COM BETONEIRA 400 L, APLICADA COM PROJETOR TIPO CANEQUINHA EM SUPERFÍCIES EXTERNAS DA SACADA, ESPESSURA DE 50 MM, ACESSO POR BALANCIM MANUAL, SEM USO DE TELA METÁLICA. AF_08/2022</v>
          </cell>
          <cell r="E7739" t="str">
            <v>M2</v>
          </cell>
          <cell r="F7739">
            <v>137.43</v>
          </cell>
        </row>
        <row r="7740">
          <cell r="A7740" t="str">
            <v>SINAPI 104215</v>
          </cell>
          <cell r="D7740" t="str">
            <v>EMBOÇO OU MASSA ÚNICA EM ARGAMASSA TRAÇO 1:2:8, PREPARO MECÂNICA COM BETONEIRA 400 L, APLICADA COM PROJETOR TIPO CANEQUINHA EM SUPERFÍCIES INTERNAS DA SACADA, ESPESSURA DE 25 MM, SEM USO DE TELA METÁLICA. AF_08/2022</v>
          </cell>
          <cell r="E7740" t="str">
            <v>M2</v>
          </cell>
          <cell r="F7740">
            <v>84.23</v>
          </cell>
        </row>
        <row r="7741">
          <cell r="A7741" t="str">
            <v>SINAPI 104216</v>
          </cell>
          <cell r="D7741" t="str">
            <v>EMBOÇO OU MASSA ÚNICA EM ARGAMASSA TRAÇO 1:2:8, PREPARO MECÂNICA COM BETONEIRA 400 L, APLICADA COM PROJETOR TIPO CANEQUINHA EM SUPERFÍCIES INTERNAS DA SACADA, ESPESSURA DE 35 MM, SEM USO DE TELA METÁLICA. AF_08/2022</v>
          </cell>
          <cell r="E7741" t="str">
            <v>M2</v>
          </cell>
          <cell r="F7741">
            <v>102.33</v>
          </cell>
        </row>
        <row r="7742">
          <cell r="A7742" t="str">
            <v>SINAPI 104217</v>
          </cell>
          <cell r="D7742" t="str">
            <v>EMBOÇO OU MASSA ÚNICA EM ARGAMASSA TRAÇO 1:2:8, PREPARO MECÂNICA COM BETONEIRA 400 L, APLICADA MANUALMENTE EM PANOS DE FACHADA COM PRESENÇA DE VÃOS, ESPESSURA DE 25 MM, ACESSO POR ANDAIME. AF_08/2022</v>
          </cell>
          <cell r="E7742" t="str">
            <v>M2</v>
          </cell>
          <cell r="F7742">
            <v>55.33</v>
          </cell>
        </row>
        <row r="7743">
          <cell r="A7743" t="str">
            <v>SINAPI 104221</v>
          </cell>
          <cell r="D7743" t="str">
            <v>EMBOÇO OU MASSA ÚNICA EM ARGAMASSA TRAÇO 1:2:8, PREPARO MECÂNICA COM BETONEIRA 400 L, APLICADA MANUALMENTE EM PANOS DE FACHADA COM PRESENÇA DE VÃOS, ESPESSURA DE 35 MM, ACESSO POR ANDAIME. AF_08/2022</v>
          </cell>
          <cell r="E7743" t="str">
            <v>M2</v>
          </cell>
          <cell r="F7743">
            <v>71.459999999999994</v>
          </cell>
        </row>
        <row r="7744">
          <cell r="A7744" t="str">
            <v>SINAPI 104225</v>
          </cell>
          <cell r="D7744" t="str">
            <v>EMBOÇO OU MASSA ÚNICA EM ARGAMASSA TRAÇO 1:2:8, PREPARO MECÂNICA COM BETONEIRA 400 L, APLICADA MANUALMENTE EM PANOS DE FACHADA COM PRESENÇA DE VÃOS, ESPESSURA DE 45 MM, ACESSO POR ANDAIME. AF_08/2022</v>
          </cell>
          <cell r="E7744" t="str">
            <v>M2</v>
          </cell>
          <cell r="F7744">
            <v>78.739999999999995</v>
          </cell>
        </row>
        <row r="7745">
          <cell r="A7745" t="str">
            <v>SINAPI 104229</v>
          </cell>
          <cell r="D7745" t="str">
            <v>EMBOÇO OU MASSA ÚNICA EM ARGAMASSA TRAÇO 1:2:8, PREPARO MECÂNICA COM BETONEIRA 400 L, APLICADA MANUALMENTE EM PANOS DE FACHADA COM PRESENÇA DE VÃOS, ESPESSURA DE 50 MM, ACESSO POR ANDAIME. AF_08/2022</v>
          </cell>
          <cell r="E7745" t="str">
            <v>M2</v>
          </cell>
          <cell r="F7745">
            <v>92.45</v>
          </cell>
        </row>
        <row r="7746">
          <cell r="A7746" t="str">
            <v>SINAPI 104233</v>
          </cell>
          <cell r="D7746" t="str">
            <v>EMBOÇO OU MASSA ÚNICA EM ARGAMASSA TRAÇO 1:2:8, PREPARO MECÂNICA COM BETONEIRA 400 L, APLICADA MANUALMENTE EM PANOS DE FACHADA SEM PRESENÇA DE VÃOS, ESPESSURA DE 25 MM, ACESSO POR ANDAIME. AF_08/2022</v>
          </cell>
          <cell r="E7746" t="str">
            <v>M2</v>
          </cell>
          <cell r="F7746">
            <v>41.71</v>
          </cell>
        </row>
        <row r="7747">
          <cell r="A7747" t="str">
            <v>SINAPI 104237</v>
          </cell>
          <cell r="D7747" t="str">
            <v>EMBOÇO OU MASSA ÚNICA EM ARGAMASSA TRAÇO 1:2:8, PREPARO MECÂNICA COM BETONEIRA 400 L, APLICADA MANUALMENTE EM PANOS DE FACHADA SEM PRESENÇA DE VÃOS, ESPESSURA DE 35 MM, ACESSO POR ANDAIME. AF_08/2022</v>
          </cell>
          <cell r="E7747" t="str">
            <v>M2</v>
          </cell>
          <cell r="F7747">
            <v>57.41</v>
          </cell>
        </row>
        <row r="7748">
          <cell r="A7748" t="str">
            <v>SINAPI 104241</v>
          </cell>
          <cell r="D7748" t="str">
            <v>EMBOÇO OU MASSA ÚNICA EM ARGAMASSA TRAÇO 1:2:8, PREPARO MECÂNICA COM BETONEIRA 400 L, APLICADA MANUALMENTE EM PANOS DE FACHADA SEM PRESENÇA DE VÃOS, ESPESSURA DE 45 MM, ACESSO POR ANDAIME. AF_08/2022</v>
          </cell>
          <cell r="E7748" t="str">
            <v>M2</v>
          </cell>
          <cell r="F7748">
            <v>64.22</v>
          </cell>
        </row>
        <row r="7749">
          <cell r="A7749" t="str">
            <v>SINAPI 104245</v>
          </cell>
          <cell r="D7749" t="str">
            <v>EMBOÇO OU MASSA ÚNICA EM ARGAMASSA TRAÇO 1:2:8, PREPARO MECÂNICA COM BETONEIRA 400 L, APLICADA MANUALMENTE EM PANOS DE FACHADA SEM PRESENÇA DE VÃOS, ESPESSURA DE 50 MM, ACESSO POR ANDAIME. AF_08/2022</v>
          </cell>
          <cell r="E7749" t="str">
            <v>M2</v>
          </cell>
          <cell r="F7749">
            <v>70.150000000000006</v>
          </cell>
        </row>
        <row r="7750">
          <cell r="A7750" t="str">
            <v>SINAPI 104249</v>
          </cell>
          <cell r="D7750" t="str">
            <v>EMBOÇO OU MASSA ÚNICA EM ARGAMASSA TRAÇO 1:2:8, PREPARO MECÂNICA COM BETONEIRA 400 L, APLICADA MANUALMENTE EM SUPERFÍCIES EXTERNAS DA SACADA, ESPESSURA DE 25 MM, ACESSO POR ANDAIME, SEM USO DE TELA METÁLICA. AF_08/2022</v>
          </cell>
          <cell r="E7750" t="str">
            <v>M2</v>
          </cell>
          <cell r="F7750">
            <v>76.56</v>
          </cell>
        </row>
        <row r="7751">
          <cell r="A7751" t="str">
            <v>SINAPI 104253</v>
          </cell>
          <cell r="D7751" t="str">
            <v>EMBOÇO OU MASSA ÚNICA EM ARGAMASSA TRAÇO 1:2:8, PREPARO MECÂNICA COM BETONEIRA 400 L, APLICADA MANUALMENTE EM SUPERFÍCIES EXTERNAS DA SACADA, ESPESSURA DE 35 MM, ACESSO POR ANDAIME, SEM USO DE TELA METÁLICA. AF_08/2022</v>
          </cell>
          <cell r="E7751" t="str">
            <v>M2</v>
          </cell>
          <cell r="F7751">
            <v>92.27</v>
          </cell>
        </row>
        <row r="7752">
          <cell r="A7752" t="str">
            <v>SINAPI 104256</v>
          </cell>
          <cell r="D7752" t="str">
            <v>EMBOÇO OU MASSA ÚNICA EM ARGAMASSA TRAÇO 1:2:8, PREPARO MECÂNICO COM BETONEIRA 400 L, APLICADA COM PROJETOR TIPO CANEQUINHA EM SUPERFÍCIES EXTERNAS DA SACADA, ESPESSURA DE 35 MM, ACESSO POR ANDAIME, SEM USO DE TELA METÁLICA. AF_08/2022</v>
          </cell>
          <cell r="E7752" t="str">
            <v>M2</v>
          </cell>
          <cell r="F7752">
            <v>98.86</v>
          </cell>
        </row>
        <row r="7753">
          <cell r="A7753" t="str">
            <v>SINAPI 104260</v>
          </cell>
          <cell r="D7753" t="str">
            <v>EMBOÇO OU MASSA ÚNICA EM ARGAMASSA TRAÇO 1:2:8, PREPARO MECÂNICO COM BETONEIRA 400 L, APLICADA COM PROJETOR TIPO CANEQUINHA EM SUPERFÍCIES EXTERNAS DA SACADA, ESPESSURA DE 45 MM, ACESSO POR ANDAIME, SEM USO DE TELA METÁLICA. AF_08/2022</v>
          </cell>
          <cell r="E7753" t="str">
            <v>M2</v>
          </cell>
          <cell r="F7753">
            <v>106.35</v>
          </cell>
        </row>
        <row r="7754">
          <cell r="A7754" t="str">
            <v>SINAPI 104264</v>
          </cell>
          <cell r="D7754" t="str">
            <v>EMBOÇO OU MASSA ÚNICA EM ARGAMASSA TRAÇO 1:2:8, PREPARO MECÂNICO COM BETONEIRA 400 L, APLICADA COM PROJETOR TIPO CANEQUINHA EM SUPERFÍCIES EXTERNAS DA SACADA, ESPESSURA DE 50 MM, ACESSO POR ANDAIME, SEM USO DE TELA METÁLICA. AF_08/2022</v>
          </cell>
          <cell r="E7754" t="str">
            <v>M2</v>
          </cell>
          <cell r="F7754">
            <v>126.35</v>
          </cell>
        </row>
        <row r="7755">
          <cell r="A7755" t="str">
            <v>SINAPI 87792</v>
          </cell>
          <cell r="D7755" t="str">
            <v>EMBOÇO OU MASSA ÚNICA EM ARGAMASSA TRAÇO 1:2:8, PREPARO MECÂNICO COM BETONEIRA 400 L, APLICADA MANUALMENTE EM PANOS CEGOS DE FACHADA (SEM PRESENÇA DE VÃOS), ESPESSURA DE 25 MM. AF_08/2022</v>
          </cell>
          <cell r="E7755" t="str">
            <v>M2</v>
          </cell>
          <cell r="F7755">
            <v>44.12</v>
          </cell>
        </row>
        <row r="7756">
          <cell r="A7756" t="str">
            <v>SINAPI 87797</v>
          </cell>
          <cell r="D7756" t="str">
            <v>EMBOÇO OU MASSA ÚNICA EM ARGAMASSA TRAÇO 1:2:8, PREPARO MECÂNICO COM BETONEIRA 400 L, APLICADA MANUALMENTE EM PANOS CEGOS DE FACHADA (SEM PRESENÇA DE VÃOS), ESPESSURA DE 35 MM. AF_08/2022</v>
          </cell>
          <cell r="E7756" t="str">
            <v>M2</v>
          </cell>
          <cell r="F7756">
            <v>60.99</v>
          </cell>
        </row>
        <row r="7757">
          <cell r="A7757" t="str">
            <v>SINAPI 87801</v>
          </cell>
          <cell r="D7757" t="str">
            <v>EMBOÇO OU MASSA ÚNICA EM ARGAMASSA TRAÇO 1:2:8, PREPARO MECÂNICO COM BETONEIRA 400 L, APLICADA MANUALMENTE EM PANOS CEGOS DE FACHADA (SEM PRESENÇA DE VÃOS), ESPESSURA DE 45 MM. AF_08/2022</v>
          </cell>
          <cell r="E7757" t="str">
            <v>M2</v>
          </cell>
          <cell r="F7757">
            <v>67.8</v>
          </cell>
        </row>
        <row r="7758">
          <cell r="A7758" t="str">
            <v>SINAPI 87805</v>
          </cell>
          <cell r="D7758" t="str">
            <v>EMBOÇO OU MASSA ÚNICA EM ARGAMASSA TRAÇO 1:2:8, PREPARO MECÂNICO COM BETONEIRA 400 L, APLICADA MANUALMENTE EM PANOS CEGOS DE FACHADA (SEM PRESENÇA DE VÃOS), ESPESSURA MAIOR OU IGUAL A 50 MM. AF_08/2022</v>
          </cell>
          <cell r="E7758" t="str">
            <v>M2</v>
          </cell>
          <cell r="F7758">
            <v>74.099999999999994</v>
          </cell>
        </row>
        <row r="7759">
          <cell r="A7759" t="str">
            <v>SINAPI 87775</v>
          </cell>
          <cell r="D7759" t="str">
            <v>EMBOÇO OU MASSA ÚNICA EM ARGAMASSA TRAÇO 1:2:8, PREPARO MECÂNICO COM BETONEIRA 400 L, APLICADA MANUALMENTE EM PANOS DE FACHADA COM PRESENÇA DE VÃOS, ESPESSURA DE 25 MM. AF_08/2022</v>
          </cell>
          <cell r="E7759" t="str">
            <v>M2</v>
          </cell>
          <cell r="F7759">
            <v>59.42</v>
          </cell>
        </row>
        <row r="7760">
          <cell r="A7760" t="str">
            <v>SINAPI 87779</v>
          </cell>
          <cell r="D7760" t="str">
            <v>EMBOÇO OU MASSA ÚNICA EM ARGAMASSA TRAÇO 1:2:8, PREPARO MECÂNICO COM BETONEIRA 400 L, APLICADA MANUALMENTE EM PANOS DE FACHADA COM PRESENÇA DE VÃOS, ESPESSURA DE 35 MM. AF_08/2022</v>
          </cell>
          <cell r="E7760" t="str">
            <v>M2</v>
          </cell>
          <cell r="F7760">
            <v>76.709999999999994</v>
          </cell>
        </row>
        <row r="7761">
          <cell r="A7761" t="str">
            <v>SINAPI 87784</v>
          </cell>
          <cell r="D7761" t="str">
            <v>EMBOÇO OU MASSA ÚNICA EM ARGAMASSA TRAÇO 1:2:8, PREPARO MECÂNICO COM BETONEIRA 400 L, APLICADA MANUALMENTE EM PANOS DE FACHADA COM PRESENÇA DE VÃOS, ESPESSURA DE 45 MM. AF_08/2022</v>
          </cell>
          <cell r="E7761" t="str">
            <v>M2</v>
          </cell>
          <cell r="F7761">
            <v>83.99</v>
          </cell>
        </row>
        <row r="7762">
          <cell r="A7762" t="str">
            <v>SINAPI 87788</v>
          </cell>
          <cell r="D7762" t="str">
            <v>EMBOÇO OU MASSA ÚNICA EM ARGAMASSA TRAÇO 1:2:8, PREPARO MECÂNICO COM BETONEIRA 400 L, APLICADA MANUALMENTE EM PANOS DE FACHADA COM PRESENÇA DE VÃOS, ESPESSURA MAIOR OU IGUAL A 50 MM. AF_08/2022</v>
          </cell>
          <cell r="E7762" t="str">
            <v>M2</v>
          </cell>
          <cell r="F7762">
            <v>98.98</v>
          </cell>
        </row>
        <row r="7763">
          <cell r="A7763" t="str">
            <v>SINAPI 87809</v>
          </cell>
          <cell r="D7763" t="str">
            <v>EMBOÇO OU MASSA ÚNICA EM ARGAMASSA TRAÇO 1:2:8, PREPARO MECÂNICO COM BETONEIRA 400 L, APLICADA MANUALMENTE EM SUPERFÍCIES EXTERNAS DA SACADA, ESPESSURA DE 25 MM, SEM USO DE TELA METÁLICA DE REFORÇO CONTRA FISSURAÇÃO. AF_08/2022</v>
          </cell>
          <cell r="E7763" t="str">
            <v>M2</v>
          </cell>
          <cell r="F7763">
            <v>83.93</v>
          </cell>
        </row>
        <row r="7764">
          <cell r="A7764" t="str">
            <v>SINAPI 87813</v>
          </cell>
          <cell r="D7764" t="str">
            <v>EMBOÇO OU MASSA ÚNICA EM ARGAMASSA TRAÇO 1:2:8, PREPARO MECÂNICO COM BETONEIRA 400 L, APLICADA MANUALMENTE EM SUPERFÍCIES EXTERNAS DA SACADA, ESPESSURA DE 35 MM, SEM USO DE TELA METÁLICA DE REFORÇO CONTRA FISSURAÇÃO. AF_08/2022</v>
          </cell>
          <cell r="E7764" t="str">
            <v>M2</v>
          </cell>
          <cell r="F7764">
            <v>100.79</v>
          </cell>
        </row>
        <row r="7765">
          <cell r="A7765" t="str">
            <v>SINAPI 104257</v>
          </cell>
          <cell r="D7765" t="str">
            <v>EMBOÇO OU MASSA ÚNICA EM ARGAMASSA TRAÇO 1:2:8, PREPARO MECÂNICO COM BETONEIRA 400 L, APLICADA MANUALMENTE EM SUPERFÍCIES EXTERNAS DA SACADA, ESPESSURA DE 45 MM, ACESSO POR ANDAIME, SEM USO DE TELA METÁLICA. AF_08/2022</v>
          </cell>
          <cell r="E7765" t="str">
            <v>M2</v>
          </cell>
          <cell r="F7765">
            <v>99.08</v>
          </cell>
        </row>
        <row r="7766">
          <cell r="A7766" t="str">
            <v>SINAPI 87817</v>
          </cell>
          <cell r="D7766" t="str">
            <v>EMBOÇO OU MASSA ÚNICA EM ARGAMASSA TRAÇO 1:2:8, PREPARO MECÂNICO COM BETONEIRA 400 L, APLICADA MANUALMENTE EM SUPERFÍCIES EXTERNAS DA SACADA, ESPESSURA DE 45 MM, SEM USO DE TELA METÁLICA DE REFORÇO CONTRA FISSURAÇÃO. AF_08/2022</v>
          </cell>
          <cell r="E7766" t="str">
            <v>M2</v>
          </cell>
          <cell r="F7766">
            <v>107.6</v>
          </cell>
        </row>
        <row r="7767">
          <cell r="A7767" t="str">
            <v>SINAPI 104261</v>
          </cell>
          <cell r="D7767" t="str">
            <v>EMBOÇO OU MASSA ÚNICA EM ARGAMASSA TRAÇO 1:2:8, PREPARO MECÂNICO COM BETONEIRA 400 L, APLICADA MANUALMENTE EM SUPERFÍCIES EXTERNAS DA SACADA, ESPESSURA DE 50 MM, ACESSO POR ANDAIME, SEM USO DE TELA METÁLICA. AF_08/2022</v>
          </cell>
          <cell r="E7767" t="str">
            <v>M2</v>
          </cell>
          <cell r="F7767">
            <v>127.64</v>
          </cell>
        </row>
        <row r="7768">
          <cell r="A7768" t="str">
            <v>SINAPI 87821</v>
          </cell>
          <cell r="D7768" t="str">
            <v>EMBOÇO OU MASSA ÚNICA EM ARGAMASSA TRAÇO 1:2:8, PREPARO MECÂNICO COM BETONEIRA 400 L, APLICADA MANUALMENTE EM SUPERFÍCIES EXTERNAS DA SACADA, ESPESSURA MAIOR OU IGUAL A 50 MM, SEM USO DE TELA METÁLICA DE REFORÇO CONTRA FISSURAÇÃO. AF_08/2022</v>
          </cell>
          <cell r="E7768" t="str">
            <v>M2</v>
          </cell>
          <cell r="F7768">
            <v>139.26</v>
          </cell>
        </row>
        <row r="7769">
          <cell r="A7769" t="str">
            <v>SINAPI 87825</v>
          </cell>
          <cell r="D7769" t="str">
            <v>EMBOÇO OU MASSA ÚNICA EM ARGAMASSA TRAÇO 1:2:8, PREPARO MECÂNICO COM BETONEIRA 400 L, APLICADA MANUALMENTE NAS PAREDES INTERNAS DA SACADA, ESPESSURA DE 25 MM, SEM USO DE TELA METÁLICA DE REFORÇO CONTRA FISSURAÇÃO. AF_08/2022</v>
          </cell>
          <cell r="E7769" t="str">
            <v>M2</v>
          </cell>
          <cell r="F7769">
            <v>78.989999999999995</v>
          </cell>
        </row>
        <row r="7770">
          <cell r="A7770" t="str">
            <v>SINAPI 87829</v>
          </cell>
          <cell r="D7770" t="str">
            <v>EMBOÇO OU MASSA ÚNICA EM ARGAMASSA TRAÇO 1:2:8, PREPARO MECÂNICO COM BETONEIRA 400 L, APLICADA MANUALMENTE NAS PAREDES INTERNAS DA SACADA, ESPESSURA DE 35 MM, SEM USO DE TELA METÁLICA DE REFORÇO CONTRA FISSURAÇÃO. AF_08/2022</v>
          </cell>
          <cell r="E7770" t="str">
            <v>M2</v>
          </cell>
          <cell r="F7770">
            <v>95.89</v>
          </cell>
        </row>
        <row r="7771">
          <cell r="A7771" t="str">
            <v>SINAPI 87557</v>
          </cell>
          <cell r="D7771" t="str">
            <v>EMBOÇO, EM ARGAMASSA INDUSTRIALIZADA, PREPARO MECÂNICO, APLICADO COM EQUIPAMENTO DE MISTURA E PROJEÇÃO DE ARGAMASSA EM PAREDES INTERNAS, E = 10MM, COM TALISCAS. AF_03/2024</v>
          </cell>
          <cell r="E7771" t="str">
            <v>M2</v>
          </cell>
          <cell r="F7771">
            <v>39.369999999999997</v>
          </cell>
        </row>
        <row r="7772">
          <cell r="A7772" t="str">
            <v>SINAPI 87539</v>
          </cell>
          <cell r="D7772" t="str">
            <v>EMBOÇO, EM ARGAMASSA INDUSTRIALIZADA, PREPARO MECÂNICO, APLICADO COM EQUIPAMENTO DE MISTURA E PROJEÇÃO DE ARGAMASSA EM PAREDES INTERNAS, E = 17,5MM, COM TALISCAS. AF_03/2024</v>
          </cell>
          <cell r="E7772" t="str">
            <v>M2</v>
          </cell>
          <cell r="F7772">
            <v>59.24</v>
          </cell>
        </row>
        <row r="7773">
          <cell r="A7773" t="str">
            <v>SINAPI 104972</v>
          </cell>
          <cell r="D7773" t="str">
            <v>EMBOÇO, EM ARGAMASSA TRAÇO 1:2:8, PREPARO MANUAL, APLICADO MANUALMENTE EM PAREDES INTERNAS DE AMBIENTES COM PÉ-DIREITO DUPLO E ÁREA ENTRE 5M² E 10M², E = 10MM, COM TALISCAS. AF_03/2024</v>
          </cell>
          <cell r="E7773" t="str">
            <v>M2</v>
          </cell>
          <cell r="F7773">
            <v>37.74</v>
          </cell>
        </row>
        <row r="7774">
          <cell r="A7774" t="str">
            <v>SINAPI 104954</v>
          </cell>
          <cell r="D7774" t="str">
            <v>EMBOÇO, EM ARGAMASSA TRAÇO 1:2:8, PREPARO MANUAL, APLICADO MANUALMENTE EM PAREDES INTERNAS DE AMBIENTES COM PÉ-DIREITO DUPLO E ÁREA ENTRE 5M² E 10M², E = 17,5MM, COM TALISCAS. AF_03/2024</v>
          </cell>
          <cell r="E7774" t="str">
            <v>M2</v>
          </cell>
          <cell r="F7774">
            <v>52.53</v>
          </cell>
        </row>
        <row r="7775">
          <cell r="A7775" t="str">
            <v>SINAPI 104976</v>
          </cell>
          <cell r="D7775" t="str">
            <v>EMBOÇO, EM ARGAMASSA TRAÇO 1:2:8, PREPARO MANUAL, APLICADO MANUALMENTE EM PAREDES INTERNAS DE AMBIENTES COM PÉ-DIREITO DUPLO E ÁREA MAIOR QUE 10M², E = 10MM, COM TALISCAS. AF_03/2024</v>
          </cell>
          <cell r="E7775" t="str">
            <v>M2</v>
          </cell>
          <cell r="F7775">
            <v>33.49</v>
          </cell>
        </row>
        <row r="7776">
          <cell r="A7776" t="str">
            <v>SINAPI 104966</v>
          </cell>
          <cell r="D7776" t="str">
            <v>EMBOÇO, EM ARGAMASSA TRAÇO 1:2:8, PREPARO MANUAL, APLICADO MANUALMENTE EM PAREDES INTERNAS DE AMBIENTES COM PÉ-DIREITO DUPLO E ÁREA MAIOR QUE 10M², E = 17,5MM, COM TALISCAS. AF_03/2024</v>
          </cell>
          <cell r="E7776" t="str">
            <v>M2</v>
          </cell>
          <cell r="F7776">
            <v>48.28</v>
          </cell>
        </row>
        <row r="7777">
          <cell r="A7777" t="str">
            <v>SINAPI 104968</v>
          </cell>
          <cell r="D7777" t="str">
            <v>EMBOÇO, EM ARGAMASSA TRAÇO 1:2:8, PREPARO MANUAL, APLICADO MANUALMENTE EM PAREDES INTERNAS DE AMBIENTES COM PÉ-DIREITO DUPLO E ÁREA MENOR QUE 5M², E = 10MM, COM TALISCAS. AF_03/2024</v>
          </cell>
          <cell r="E7777" t="str">
            <v>M2</v>
          </cell>
          <cell r="F7777">
            <v>44.88</v>
          </cell>
        </row>
        <row r="7778">
          <cell r="A7778" t="str">
            <v>SINAPI 104962</v>
          </cell>
          <cell r="D7778" t="str">
            <v>EMBOÇO, EM ARGAMASSA TRAÇO 1:2:8, PREPARO MANUAL, APLICADO MANUALMENTE EM PAREDES INTERNAS DE AMBIENTES COM PÉ-DIREITO DUPLO E ÁREA MENOR QUE 5M², E = 17,5MM, COM TALISCAS. AF_03/2024</v>
          </cell>
          <cell r="E7778" t="str">
            <v>M2</v>
          </cell>
          <cell r="F7778">
            <v>59.67</v>
          </cell>
        </row>
        <row r="7779">
          <cell r="A7779" t="str">
            <v>SINAPI 87550</v>
          </cell>
          <cell r="D7779" t="str">
            <v>EMBOÇO, EM ARGAMASSA TRAÇO 1:2:8, PREPARO MANUAL, APLICADO MANUALMENTE EM PAREDES INTERNAS DE AMBIENTES COM ÁREA ENTRE 5M² E 10M², E = 10MM, COM TALISCAS. AF_03/2024</v>
          </cell>
          <cell r="E7779" t="str">
            <v>M2</v>
          </cell>
          <cell r="F7779">
            <v>29.85</v>
          </cell>
        </row>
        <row r="7780">
          <cell r="A7780" t="str">
            <v>SINAPI 87532</v>
          </cell>
          <cell r="D7780" t="str">
            <v>EMBOÇO, EM ARGAMASSA TRAÇO 1:2:8, PREPARO MANUAL, APLICADO MANUALMENTE EM PAREDES INTERNAS DE AMBIENTES COM ÁREA ENTRE 5M² E 10M², E = 17,5MM, COM TALISCAS. AF_03/2024</v>
          </cell>
          <cell r="E7780" t="str">
            <v>M2</v>
          </cell>
          <cell r="F7780">
            <v>42.51</v>
          </cell>
        </row>
        <row r="7781">
          <cell r="A7781" t="str">
            <v>SINAPI 87554</v>
          </cell>
          <cell r="D7781" t="str">
            <v>EMBOÇO, EM ARGAMASSA TRAÇO 1:2:8, PREPARO MANUAL, APLICADO MANUALMENTE EM PAREDES INTERNAS DE AMBIENTES COM ÁREA MAIOR QUE 10M², E = 10MM, COM TALISCAS. AF_03/2024</v>
          </cell>
          <cell r="E7781" t="str">
            <v>M2</v>
          </cell>
          <cell r="F7781">
            <v>27.1</v>
          </cell>
        </row>
        <row r="7782">
          <cell r="A7782" t="str">
            <v>SINAPI 87536</v>
          </cell>
          <cell r="D7782" t="str">
            <v>EMBOÇO, EM ARGAMASSA TRAÇO 1:2:8, PREPARO MANUAL, APLICADO MANUALMENTE EM PAREDES INTERNAS DE AMBIENTES COM ÁREA MAIOR QUE 10M², E = 17,5MM, COM TALISCAS. AF_03/2024</v>
          </cell>
          <cell r="E7782" t="str">
            <v>M2</v>
          </cell>
          <cell r="F7782">
            <v>39.770000000000003</v>
          </cell>
        </row>
        <row r="7783">
          <cell r="A7783" t="str">
            <v>SINAPI 87528</v>
          </cell>
          <cell r="D7783" t="str">
            <v>EMBOÇO, EM ARGAMASSA TRAÇO 1:2:8, PREPARO MANUAL, APLICADO MANUALMENTE EM PAREDES INTERNAS DE AMBIENTES COM ÁREA MENOR QUE 5M², E = 17,5MM, COM TALISCAS. AF_03/2024</v>
          </cell>
          <cell r="E7783" t="str">
            <v>M2</v>
          </cell>
          <cell r="F7783">
            <v>47.11</v>
          </cell>
        </row>
        <row r="7784">
          <cell r="A7784" t="str">
            <v>SINAPI 87546</v>
          </cell>
          <cell r="D7784" t="str">
            <v>EMBOÇO, EM ARGAMASSA TRAÇO 1:2:8, PREPARO MANUAL, APLICADO MANUALMENTE EM PAREDES INTERNAS, PARA AMBIENTES COM ÁREA MENOR QUE 5M², E = 10MM, COM TALISCAS. AF_03/2024</v>
          </cell>
          <cell r="E7784" t="str">
            <v>M2</v>
          </cell>
          <cell r="F7784">
            <v>34.46</v>
          </cell>
        </row>
        <row r="7785">
          <cell r="A7785" t="str">
            <v>SINAPI 104971</v>
          </cell>
          <cell r="D7785" t="str">
            <v>EMBOÇO, EM ARGAMASSA TRAÇO 1:2:8, PREPARO MECÂNICO, APLICADO MANUALMENTE EM PAREDES INTERNAS DE AMBIENTES COM PÉ-DIREITO DUPLO E ÁREA ENTRE 5M² E 10M², E = 10MM, COM TALISCAS. AF_03/2024</v>
          </cell>
          <cell r="E7785" t="str">
            <v>M2</v>
          </cell>
          <cell r="F7785">
            <v>35.46</v>
          </cell>
        </row>
        <row r="7786">
          <cell r="A7786" t="str">
            <v>SINAPI 104965</v>
          </cell>
          <cell r="D7786" t="str">
            <v>EMBOÇO, EM ARGAMASSA TRAÇO 1:2:8, PREPARO MECÂNICO, APLICADO MANUALMENTE EM PAREDES INTERNAS DE AMBIENTES COM PÉ-DIREITO DUPLO E ÁREA ENTRE 5M² E 10M², E = 17,5MM, COM TALISCAS. AF_03/2024</v>
          </cell>
          <cell r="E7786" t="str">
            <v>M2</v>
          </cell>
          <cell r="F7786">
            <v>48.95</v>
          </cell>
        </row>
        <row r="7787">
          <cell r="A7787" t="str">
            <v>SINAPI 104975</v>
          </cell>
          <cell r="D7787" t="str">
            <v>EMBOÇO, EM ARGAMASSA TRAÇO 1:2:8, PREPARO MECÂNICO, APLICADO MANUALMENTE EM PAREDES INTERNAS DE AMBIENTES COM PÉ-DIREITO DUPLO E ÁREA MAIOR QUE 10M², E = 10MM, COM TALISCAS. AF_03/2024</v>
          </cell>
          <cell r="E7787" t="str">
            <v>M2</v>
          </cell>
          <cell r="F7787">
            <v>31.21</v>
          </cell>
        </row>
        <row r="7788">
          <cell r="A7788" t="str">
            <v>SINAPI 104957</v>
          </cell>
          <cell r="D7788" t="str">
            <v>EMBOÇO, EM ARGAMASSA TRAÇO 1:2:8, PREPARO MECÂNICO, APLICADO MANUALMENTE EM PAREDES INTERNAS DE AMBIENTES COM PÉ-DIREITO DUPLO E ÁREA MAIOR QUE 10M², E = 17,5MM, COM TALISCAS. AF_03/2024</v>
          </cell>
          <cell r="E7788" t="str">
            <v>M2</v>
          </cell>
          <cell r="F7788">
            <v>44.7</v>
          </cell>
        </row>
        <row r="7789">
          <cell r="A7789" t="str">
            <v>SINAPI 104967</v>
          </cell>
          <cell r="D7789" t="str">
            <v>EMBOÇO, EM ARGAMASSA TRAÇO 1:2:8, PREPARO MECÂNICO, APLICADO MANUALMENTE EM PAREDES INTERNAS DE AMBIENTES COM PÉ-DIREITO DUPLO E ÁREA MENOR QUE 5M², E = 10MM, COM TALISCAS. AF_03/2024</v>
          </cell>
          <cell r="E7789" t="str">
            <v>M2</v>
          </cell>
          <cell r="F7789">
            <v>42.6</v>
          </cell>
        </row>
        <row r="7790">
          <cell r="A7790" t="str">
            <v>SINAPI 104961</v>
          </cell>
          <cell r="D7790" t="str">
            <v>EMBOÇO, EM ARGAMASSA TRAÇO 1:2:8, PREPARO MECÂNICO, APLICADO MANUALMENTE EM PAREDES INTERNAS DE AMBIENTES COM PÉ-DIREITO DUPLO E ÁREA MENOR QUE 5M², E = 17,5MM, COM TALISCAS. AF_03/2024</v>
          </cell>
          <cell r="E7790" t="str">
            <v>M2</v>
          </cell>
          <cell r="F7790">
            <v>56.09</v>
          </cell>
        </row>
        <row r="7791">
          <cell r="A7791" t="str">
            <v>SINAPI 87549</v>
          </cell>
          <cell r="D7791" t="str">
            <v>EMBOÇO, EM ARGAMASSA TRAÇO 1:2:8, PREPARO MECÂNICO, APLICADO MANUALMENTE EM PAREDES INTERNAS DE AMBIENTES COM ÁREA ENTRE 5M² E 10M², E = 10MM, COM TALISCAS. AF_03/2024</v>
          </cell>
          <cell r="E7791" t="str">
            <v>M2</v>
          </cell>
          <cell r="F7791">
            <v>27.57</v>
          </cell>
        </row>
        <row r="7792">
          <cell r="A7792" t="str">
            <v>SINAPI 87531</v>
          </cell>
          <cell r="D7792" t="str">
            <v>EMBOÇO, EM ARGAMASSA TRAÇO 1:2:8, PREPARO MECÂNICO, APLICADO MANUALMENTE EM PAREDES INTERNAS DE AMBIENTES COM ÁREA ENTRE 5M² E 10M², E = 17,5MM, COM TALISCAS. AF_03/2024</v>
          </cell>
          <cell r="E7792" t="str">
            <v>M2</v>
          </cell>
          <cell r="F7792">
            <v>38.93</v>
          </cell>
        </row>
        <row r="7793">
          <cell r="A7793" t="str">
            <v>SINAPI 87553</v>
          </cell>
          <cell r="D7793" t="str">
            <v>EMBOÇO, EM ARGAMASSA TRAÇO 1:2:8, PREPARO MECÂNICO, APLICADO MANUALMENTE EM PAREDES INTERNAS DE AMBIENTES COM ÁREA MAIOR QUE 10M², E = 10MM, COM TALISCAS. AF_03/2024</v>
          </cell>
          <cell r="E7793" t="str">
            <v>M2</v>
          </cell>
          <cell r="F7793">
            <v>24.82</v>
          </cell>
        </row>
        <row r="7794">
          <cell r="A7794" t="str">
            <v>SINAPI 87535</v>
          </cell>
          <cell r="D7794" t="str">
            <v>EMBOÇO, EM ARGAMASSA TRAÇO 1:2:8, PREPARO MECÂNICO, APLICADO MANUALMENTE EM PAREDES INTERNAS DE AMBIENTES COM ÁREA MAIOR QUE 10M², E = 17,5MM, COM TALISCAS. AF_03/2024</v>
          </cell>
          <cell r="E7794" t="str">
            <v>M2</v>
          </cell>
          <cell r="F7794">
            <v>36.19</v>
          </cell>
        </row>
        <row r="7795">
          <cell r="A7795" t="str">
            <v>SINAPI 87527</v>
          </cell>
          <cell r="D7795" t="str">
            <v>EMBOÇO, EM ARGAMASSA TRAÇO 1:2:8, PREPARO MECÂNICO, APLICADO MANUALMENTE EM PAREDES INTERNAS DE AMBIENTES COM ÁREA MENOR QUE 5M², E =17,5MM, COM TALISCAS. AF_03/2024</v>
          </cell>
          <cell r="E7795" t="str">
            <v>M2</v>
          </cell>
          <cell r="F7795">
            <v>43.53</v>
          </cell>
        </row>
        <row r="7796">
          <cell r="A7796" t="str">
            <v>SINAPI 87545</v>
          </cell>
          <cell r="D7796" t="str">
            <v>EMBOÇO, EM ARGAMASSA TRAÇO 1:2:8, PREPARO MECÂNICO, APLICADO MANUALMENTE EM PAREDES INTERNAS, PARA AMBIENTES COM ÁREA MENOR QUE 5M², E = 10MM, COM TALISCAS. AF_03/2024</v>
          </cell>
          <cell r="E7796" t="str">
            <v>M2</v>
          </cell>
          <cell r="F7796">
            <v>32.18</v>
          </cell>
        </row>
        <row r="7797">
          <cell r="A7797" t="str">
            <v>SINAPI 104960</v>
          </cell>
          <cell r="D7797" t="str">
            <v>MASSA ÚNICA, EM ARGAMASSA INDUSTRIALIZADA, PREPARO MECÂNICO, APLICADA COM EQUIPAMENTO DE MISTURA E PROJEÇÃO DE ARGAMASSA EM PAREDES INTERNAS, E = 10MM, COM TALISCAS. AF_03/2024</v>
          </cell>
          <cell r="E7797" t="str">
            <v>M2</v>
          </cell>
          <cell r="F7797">
            <v>37.74</v>
          </cell>
        </row>
        <row r="7798">
          <cell r="A7798" t="str">
            <v>SINAPI 87561</v>
          </cell>
          <cell r="D7798" t="str">
            <v>MASSA ÚNICA, EM ARGAMASSA INDUSTRIALIZADA, PREPARO MECÂNICO, APLICADA COM EQUIPAMENTO DE MISTURA E PROJEÇÃO DE ARGAMASSA EM PAREDES INTERNAS, E = 10MM, SEM TALISCAS. AF_03/2024</v>
          </cell>
          <cell r="E7798" t="str">
            <v>M2</v>
          </cell>
          <cell r="F7798">
            <v>38.78</v>
          </cell>
        </row>
        <row r="7799">
          <cell r="A7799" t="str">
            <v>SINAPI 104953</v>
          </cell>
          <cell r="D7799" t="str">
            <v>MASSA ÚNICA, EM ARGAMASSA INDUSTRIALIZADA, PREPARO MECÂNICO, APLICADA COM EQUIPAMENTO DE MISTURA E PROJEÇÃO DE ARGAMASSA EM PAREDES INTERNAS, E = 17,5MM, COM TALISCAS. AF_03/2024</v>
          </cell>
          <cell r="E7799" t="str">
            <v>M2</v>
          </cell>
          <cell r="F7799">
            <v>57.6</v>
          </cell>
        </row>
        <row r="7800">
          <cell r="A7800" t="str">
            <v>SINAPI 87543</v>
          </cell>
          <cell r="D7800" t="str">
            <v>MASSA ÚNICA, EM ARGAMASSA INDUSTRIALIZADA, PREPARO MECÂNICO, APLICADA COM EQUIPAMENTO DE MISTURA E PROJEÇÃO DE ARGAMASSA EM PAREDES INTERNAS, E = 5MM, SEM TALISCAS. AF_03/2024</v>
          </cell>
          <cell r="E7800" t="str">
            <v>M2</v>
          </cell>
          <cell r="F7800">
            <v>23.03</v>
          </cell>
        </row>
        <row r="7801">
          <cell r="A7801" t="str">
            <v>SINAPI 104959</v>
          </cell>
          <cell r="D7801" t="str">
            <v>MASSA ÚNICA, EM ARGAMASSA TRAÇO 1:2:8 PREPARO MANUAL, APLICADA MANUALMENTE EM PAREDES INTERNAS DE AMBIENTES COM ÁREA MAIOR QUE 10M², E = 10MM, COM TALISCAS. AF_03/2024</v>
          </cell>
          <cell r="E7801" t="str">
            <v>M2</v>
          </cell>
          <cell r="F7801">
            <v>27.79</v>
          </cell>
        </row>
        <row r="7802">
          <cell r="A7802" t="str">
            <v>SINAPI 104958</v>
          </cell>
          <cell r="D7802" t="str">
            <v>MASSA ÚNICA, EM ARGAMASSA TRAÇO 1:2:8 PREPARO MECÂNICO, APLICADA MANUALMENTE EM PAREDES INTERNAS DE AMBIENTES COM ÁREA MAIOR QUE 10M², E = 10MM, COM TALISCAS. AF_03/2024</v>
          </cell>
          <cell r="E7802" t="str">
            <v>M2</v>
          </cell>
          <cell r="F7802">
            <v>25.51</v>
          </cell>
        </row>
        <row r="7803">
          <cell r="A7803" t="str">
            <v>SINAPI 104970</v>
          </cell>
          <cell r="D7803" t="str">
            <v>MASSA ÚNICA, EM ARGAMASSA TRAÇO 1:2:8, PREPARO MANUAL, APLICADA MANUALMENTE EM PAREDES INTERNAS DE AMBIENTES COM PÉ-DIREITO DUPLO E ÁREA ENTRE 5M² E 10M², E = 10MM, COM TALISCAS. AF_03/2024</v>
          </cell>
          <cell r="E7803" t="str">
            <v>M2</v>
          </cell>
          <cell r="F7803">
            <v>39.799999999999997</v>
          </cell>
        </row>
        <row r="7804">
          <cell r="A7804" t="str">
            <v>SINAPI 104964</v>
          </cell>
          <cell r="D7804" t="str">
            <v>MASSA ÚNICA, EM ARGAMASSA TRAÇO 1:2:8, PREPARO MANUAL, APLICADA MANUALMENTE EM PAREDES INTERNAS DE AMBIENTES COM PÉ-DIREITO DUPLO E ÁREA ENTRE 5M² E 10M², E = 17,5MM, COM TALISCAS. AF_03/2024</v>
          </cell>
          <cell r="E7804" t="str">
            <v>M2</v>
          </cell>
          <cell r="F7804">
            <v>54.59</v>
          </cell>
        </row>
        <row r="7805">
          <cell r="A7805" t="str">
            <v>SINAPI 104956</v>
          </cell>
          <cell r="D7805" t="str">
            <v>MASSA ÚNICA, EM ARGAMASSA TRAÇO 1:2:8, PREPARO MANUAL, APLICADA MANUALMENTE EM PAREDES INTERNAS DE AMBIENTES COM PÉ-DIREITO DUPLO E ÁREA MAIOR QUE 10M², E = 17,5MM, COM TALISCAS. AF_03/2024</v>
          </cell>
          <cell r="E7805" t="str">
            <v>M2</v>
          </cell>
          <cell r="F7805">
            <v>49.34</v>
          </cell>
        </row>
        <row r="7806">
          <cell r="A7806" t="str">
            <v>SINAPI 104974</v>
          </cell>
          <cell r="D7806" t="str">
            <v>MASSA ÚNICA, EM ARGAMASSA TRAÇO 1:2:8, PREPARO MANUAL, APLICADA MANUALMENTE EM PAREDES INTERNAS DE AMBIENTES COM PÉ-DIREITO DUPLO ÁREA MAIOR QUE 10M², E = 10MM, COM TALISCAS. AF_03/2024</v>
          </cell>
          <cell r="E7806" t="str">
            <v>M2</v>
          </cell>
          <cell r="F7806">
            <v>34.549999999999997</v>
          </cell>
        </row>
        <row r="7807">
          <cell r="A7807" t="str">
            <v>SINAPI 87548</v>
          </cell>
          <cell r="D7807" t="str">
            <v>MASSA ÚNICA, EM ARGAMASSA TRAÇO 1:2:8, PREPARO MANUAL, APLICADA MANUALMENTE EM PAREDES INTERNAS DE AMBIENTES COM ÁREA ENTRE 5M² E 10M², E = 10MM, COM TALISCAS. AF_03/2024</v>
          </cell>
          <cell r="E7807" t="str">
            <v>M2</v>
          </cell>
          <cell r="F7807">
            <v>31.18</v>
          </cell>
        </row>
        <row r="7808">
          <cell r="A7808" t="str">
            <v>SINAPI 87530</v>
          </cell>
          <cell r="D7808" t="str">
            <v>MASSA ÚNICA, EM ARGAMASSA TRAÇO 1:2:8, PREPARO MANUAL, APLICADA MANUALMENTE EM PAREDES INTERNAS DE AMBIENTES COM ÁREA ENTRE 5M² E 10M², E = 17,5MM, COM TALISCAS. AF_03/2024</v>
          </cell>
          <cell r="E7808" t="str">
            <v>M2</v>
          </cell>
          <cell r="F7808">
            <v>43.85</v>
          </cell>
        </row>
        <row r="7809">
          <cell r="A7809" t="str">
            <v>SINAPI 104952</v>
          </cell>
          <cell r="D7809" t="str">
            <v>MASSA ÚNICA, EM ARGAMASSA TRAÇO 1:2:8, PREPARO MANUAL, APLICADA MANUALMENTE EM PAREDES INTERNAS DE AMBIENTES COM ÁREA MAIOR QUE 10M², E = 17,5MM, COM TALISCAS. AF_03/2024</v>
          </cell>
          <cell r="E7809" t="str">
            <v>M2</v>
          </cell>
          <cell r="F7809">
            <v>40.450000000000003</v>
          </cell>
        </row>
        <row r="7810">
          <cell r="A7810" t="str">
            <v>SINAPI 104969</v>
          </cell>
          <cell r="D7810" t="str">
            <v>MASSA ÚNICA, EM ARGAMASSA TRAÇO 1:2:8, PREPARO MECÂNICO, APLICADA MANUALMENTE EM PAREDES INTERNAS DE AMBIENTES COM PÉ-DIREITO DUPLO E ÁREA ENTRE 5M² E 10M², E = 10MM, COM TALISCAS. AF_03/2024</v>
          </cell>
          <cell r="E7810" t="str">
            <v>M2</v>
          </cell>
          <cell r="F7810">
            <v>37.520000000000003</v>
          </cell>
        </row>
        <row r="7811">
          <cell r="A7811" t="str">
            <v>SINAPI 104963</v>
          </cell>
          <cell r="D7811" t="str">
            <v>MASSA ÚNICA, EM ARGAMASSA TRAÇO 1:2:8, PREPARO MECÂNICO, APLICADA MANUALMENTE EM PAREDES INTERNAS DE AMBIENTES COM PÉ-DIREITO DUPLO E ÁREA ENTRE 5M² E 10M², E = 17,5MM, COM TALISCAS. AF_03/2024</v>
          </cell>
          <cell r="E7811" t="str">
            <v>M2</v>
          </cell>
          <cell r="F7811">
            <v>51.01</v>
          </cell>
        </row>
        <row r="7812">
          <cell r="A7812" t="str">
            <v>SINAPI 104955</v>
          </cell>
          <cell r="D7812" t="str">
            <v>MASSA ÚNICA, EM ARGAMASSA TRAÇO 1:2:8, PREPARO MECÂNICO, APLICADA MANUALMENTE EM PAREDES INTERNAS DE AMBIENTES COM PÉ-DIREITO DUPLO E ÁREA MAIOR QUE 10M², E = 17,5MM, COM TALISCAS. AF_03/2024</v>
          </cell>
          <cell r="E7812" t="str">
            <v>M2</v>
          </cell>
          <cell r="F7812">
            <v>45.76</v>
          </cell>
        </row>
        <row r="7813">
          <cell r="A7813" t="str">
            <v>SINAPI 104973</v>
          </cell>
          <cell r="D7813" t="str">
            <v>MASSA ÚNICA, EM ARGAMASSA TRAÇO 1:2:8, PREPARO MECÂNICO, APLICADA MANUALMENTE EM PAREDES INTERNAS DE AMBIENTES COM PÉ-DIREITO DUPLO ÁREA MAIOR QUE 10M², E = 10MM, COM TALISCAS. AF_03/2024</v>
          </cell>
          <cell r="E7813" t="str">
            <v>M2</v>
          </cell>
          <cell r="F7813">
            <v>32.270000000000003</v>
          </cell>
        </row>
        <row r="7814">
          <cell r="A7814" t="str">
            <v>SINAPI 87547</v>
          </cell>
          <cell r="D7814" t="str">
            <v>MASSA ÚNICA, EM ARGAMASSA TRAÇO 1:2:8, PREPARO MECÂNICO, APLICADA MANUALMENTE EM PAREDES INTERNAS DE AMBIENTES COM ÁREA ENTRE 5M² E 10M², E = 10MM, COM TALISCAS. AF_03/2024</v>
          </cell>
          <cell r="E7814" t="str">
            <v>M2</v>
          </cell>
          <cell r="F7814">
            <v>28.9</v>
          </cell>
        </row>
        <row r="7815">
          <cell r="A7815" t="str">
            <v>SINAPI 87529</v>
          </cell>
          <cell r="D7815" t="str">
            <v>MASSA ÚNICA, EM ARGAMASSA TRAÇO 1:2:8, PREPARO MECÂNICO, APLICADA MANUALMENTE EM PAREDES INTERNAS DE AMBIENTES COM ÁREA ENTRE 5M² E 10M², E = 17,5MM, COM TALISCAS. AF_03/2024</v>
          </cell>
          <cell r="E7815" t="str">
            <v>M2</v>
          </cell>
          <cell r="F7815">
            <v>40.270000000000003</v>
          </cell>
        </row>
        <row r="7816">
          <cell r="A7816" t="str">
            <v>SINAPI 104951</v>
          </cell>
          <cell r="D7816" t="str">
            <v>MASSA ÚNICA, EM ARGAMASSA TRAÇO 1:2:8, PREPARO MECÂNICO, APLICADA MANUALMENTE EM PAREDES INTERNAS DE AMBIENTES COM ÁREA MAIOR QUE 10M², E = 17,5MM, COM TALISCAS. AF_03/2024</v>
          </cell>
          <cell r="E7816" t="str">
            <v>M2</v>
          </cell>
          <cell r="F7816">
            <v>36.869999999999997</v>
          </cell>
        </row>
        <row r="7817">
          <cell r="A7817" t="str">
            <v>SINAPI 104978</v>
          </cell>
          <cell r="D7817" t="str">
            <v>MASSA ÚNICA, EM ARGAMASSA TRAÇO 1:2:8, PREPARO MECÂNICO, APLICADA MANUALMENTE EM TETO DE AMBIENTES COM PAREDES EM PÉ-DIREITO DUPLO, E = 10MM, COM TALISCAS. AF_03/2024</v>
          </cell>
          <cell r="E7817" t="str">
            <v>M2</v>
          </cell>
          <cell r="F7817">
            <v>40.119999999999997</v>
          </cell>
        </row>
        <row r="7818">
          <cell r="A7818" t="str">
            <v>SINAPI 104977</v>
          </cell>
          <cell r="D7818" t="str">
            <v>MASSA ÚNICA, EM ARGAMASSA TRAÇO 1:2:8, PREPARO MECÂNICO, APLICADA MANUALMENTE EM TETO DE AMBIENTES COM PAREDES EM PÉ-DIREITO DUPLO, E = 17,5MM, COM TALISCAS. AF_03/2024</v>
          </cell>
          <cell r="E7818" t="str">
            <v>M2</v>
          </cell>
          <cell r="F7818">
            <v>53.43</v>
          </cell>
        </row>
        <row r="7819">
          <cell r="A7819" t="str">
            <v>SINAPI 90408</v>
          </cell>
          <cell r="D7819" t="str">
            <v>MASSA ÚNICA, EM ARGAMASSA TRAÇO 1:2:8, PREPARO MECÂNICO, APLICADA MANUALMENTE EM TETO, E = 10MM, COM TALISCAS. AF_03/2024</v>
          </cell>
          <cell r="E7819" t="str">
            <v>M2</v>
          </cell>
          <cell r="F7819">
            <v>35.26</v>
          </cell>
        </row>
        <row r="7820">
          <cell r="A7820" t="str">
            <v>SINAPI 90406</v>
          </cell>
          <cell r="D7820" t="str">
            <v>MASSA ÚNICA, EM ARGAMASSA TRAÇO 1:2:8, PREPARO MECÂNICO, APLICADA MANUALMENTE EM TETO, E = 17,5MM, COM TALISCAS. AF_03/2024</v>
          </cell>
          <cell r="E7820" t="str">
            <v>M2</v>
          </cell>
          <cell r="F7820">
            <v>47.52</v>
          </cell>
        </row>
        <row r="7821">
          <cell r="A7821" t="str">
            <v>SINAPI 103313</v>
          </cell>
          <cell r="D7821" t="str">
            <v>INSTALAÇÃO DE BALIZADOR METÁLICO COM LED, EM ALUMÍNIO COM DIFUSOR EM POLICARBONATO E DIMENSÕES 6,2 CM X30 CM, COM PINTURA ELETROSTÁTICA, SOBRE PISO DE CONCRETO EXISTENTE. AF_11/2021</v>
          </cell>
          <cell r="E7821" t="str">
            <v>UN</v>
          </cell>
          <cell r="F7821">
            <v>0</v>
          </cell>
        </row>
        <row r="7822">
          <cell r="A7822" t="str">
            <v>SINAPI 103309</v>
          </cell>
          <cell r="D7822" t="str">
            <v>INSTALAÇÃO DE BALIZADOR METÁLICO, MODELO OLEGÁRIO, EM TUBO DE AÇO GALVANIZADO ESPESSURA 3" E DIMENSÕES 9 CM X 78,5 CM, COM PINTURA ELETROSTÁTICA, SOBRE PISO DE CONCRETO EXISTENTE. AF_11/2021</v>
          </cell>
          <cell r="E7822" t="str">
            <v>UN</v>
          </cell>
          <cell r="F7822">
            <v>0</v>
          </cell>
        </row>
        <row r="7823">
          <cell r="A7823" t="str">
            <v>SINAPI 103312</v>
          </cell>
          <cell r="D7823" t="str">
            <v>INSTALAÇÃO DE BALIZADOR METÁLICO, MODELO OLEGÁRIO, EM TUBO DE AÇO GALVANIZADO ESPESSURA 3" E DIMENSÕES 9 CM X 78,5 CM, COM PINTURA ELETROSTÁTICA, SOBRE SOLO. AF_11/2021</v>
          </cell>
          <cell r="E7823" t="str">
            <v>UN</v>
          </cell>
          <cell r="F7823">
            <v>0</v>
          </cell>
        </row>
        <row r="7824">
          <cell r="A7824" t="str">
            <v>SINAPI 103296</v>
          </cell>
          <cell r="D7824" t="str">
            <v>INSTALAÇÃO DE BALIZADOR PRÉ-FABRICADO DE CONCRETO, DIMENSÕES 30 CM X 60 CM, SOBRE PISO DE CONCRETO EXISTENTE. AF_11/2021</v>
          </cell>
          <cell r="E7824" t="str">
            <v>UN</v>
          </cell>
          <cell r="F7824">
            <v>0</v>
          </cell>
        </row>
        <row r="7825">
          <cell r="A7825" t="str">
            <v>SINAPI 103300</v>
          </cell>
          <cell r="D7825" t="str">
            <v>INSTALAÇÃO DE BALIZADOR PRÉ-FABRICADO DE CONCRETO, DIMENSÕES 30 CM X 60 CM, SOBRE SOLO. AF_11/2021</v>
          </cell>
          <cell r="E7825" t="str">
            <v>UN</v>
          </cell>
          <cell r="F7825">
            <v>0</v>
          </cell>
        </row>
        <row r="7826">
          <cell r="A7826" t="str">
            <v>SINAPI 103301</v>
          </cell>
          <cell r="D7826" t="str">
            <v>INSTALAÇÃO DE BANCO CIRCULAR PRÉ-FABRICADO DE CONCRETO, DIMENSÕES 60 CM X 40 CM. AF_11/2021</v>
          </cell>
          <cell r="E7826" t="str">
            <v>UN</v>
          </cell>
          <cell r="F7826">
            <v>0</v>
          </cell>
        </row>
        <row r="7827">
          <cell r="A7827" t="str">
            <v>SINAPI 103304</v>
          </cell>
          <cell r="D7827" t="str">
            <v>INSTALAÇÃO DE BANCO METÁLICO COM ENCOSTO, 1,60 M DE COMPRIMENTO, EM TUBO DE AÇO CARBONO COM PINTURA ELETROSTÁTICA, SOBRE PISO DE CONCRETO EXISTENTE. AF_11/2021</v>
          </cell>
          <cell r="E7827" t="str">
            <v>UN</v>
          </cell>
          <cell r="F7827">
            <v>1251.6300000000001</v>
          </cell>
        </row>
        <row r="7828">
          <cell r="A7828" t="str">
            <v>SINAPI 103305</v>
          </cell>
          <cell r="D7828" t="str">
            <v>INSTALAÇÃO DE BANCO METÁLICO SEM ENCOSTO, EM TUBOS E CHAPAS DE AÇO CARBONO, PINTURA POR PROCESSO ELETROSTÁTICO, DIMENSÕES 49 CM X 157 CM X 34 CM, SOBRE PISO DE CONCRETO EXISTENTE. AF_11/2021</v>
          </cell>
          <cell r="E7828" t="str">
            <v>UN</v>
          </cell>
          <cell r="F7828">
            <v>0</v>
          </cell>
        </row>
        <row r="7829">
          <cell r="A7829" t="str">
            <v>SINAPI 103294</v>
          </cell>
          <cell r="D7829" t="str">
            <v>INSTALAÇÃO DE BANCO PRÉ-FABRICADO DE CONCRETO COM ENCOSTO, DIMENSÕES 180 CM X 64 CM X 89 CM, SOBRE PISO DE CONCRETO EXISTENTE. AF_11/2021</v>
          </cell>
          <cell r="E7829" t="str">
            <v>UN</v>
          </cell>
          <cell r="F7829">
            <v>0</v>
          </cell>
        </row>
        <row r="7830">
          <cell r="A7830" t="str">
            <v>SINAPI 103298</v>
          </cell>
          <cell r="D7830" t="str">
            <v>INSTALAÇÃO DE BANCO PRÉ-FABRICADO DE CONCRETO COM ENCOSTO, DIMENSÕES 180 CM X 64 CM X 89 CM, SOBRE SOLO. AF_11/2021</v>
          </cell>
          <cell r="E7830" t="str">
            <v>UN</v>
          </cell>
          <cell r="F7830">
            <v>0</v>
          </cell>
        </row>
        <row r="7831">
          <cell r="A7831" t="str">
            <v>SINAPI 103293</v>
          </cell>
          <cell r="D7831" t="str">
            <v>INSTALAÇÃO DE BANCO PRÉ-FABRICADO DE CONCRETO SEM ENCOSTO, DIMENSÕES 115 CM X 50 CM X 45 CM, SOBRE PISO DE CONCRETO EXISTENTE. AF_11/2021</v>
          </cell>
          <cell r="E7831" t="str">
            <v>UN</v>
          </cell>
          <cell r="F7831">
            <v>0</v>
          </cell>
        </row>
        <row r="7832">
          <cell r="A7832" t="str">
            <v>SINAPI 103297</v>
          </cell>
          <cell r="D7832" t="str">
            <v>INSTALAÇÃO DE BANCO PRÉ-FABRICADO DE CONCRETO SEM ENCOSTO, DIMENSÕES 115 CM X 50 CM X 45 CM, SOBRE SOLO. AF_11/2021</v>
          </cell>
          <cell r="E7832" t="str">
            <v>UN</v>
          </cell>
          <cell r="F7832">
            <v>0</v>
          </cell>
        </row>
        <row r="7833">
          <cell r="A7833" t="str">
            <v>SINAPI 103311</v>
          </cell>
          <cell r="D7833" t="str">
            <v>INSTALAÇÃO DE BICICLETÁRIO MODELO U INVERTIDO, DIMENSÕES 110 CM X 78 CM EM TUBO CIRCULAR DE AÇO Ø 2'' COM PINTURA ELETROSTÁTICA, FIXADO COM CONCRETO, SOBRE SOLO. AF_11/2021</v>
          </cell>
          <cell r="E7833" t="str">
            <v>UN</v>
          </cell>
          <cell r="F7833">
            <v>0</v>
          </cell>
        </row>
        <row r="7834">
          <cell r="A7834" t="str">
            <v>SINAPI 103306</v>
          </cell>
          <cell r="D7834" t="str">
            <v>INSTALAÇÃO DE BICICLETÁRIO MODELO U INVERTIDO, DIMENSÕES 82 CM X 78 CM EM TUBO CIRCULAR DE AÇO Ø 2'' COM PINTURA ELETROSTÁTICA, FIXADO COM CHUMBADOR MECÂNICO, SOBRE PISO DE CONCRETO EXISTENTE. AF_11/2021</v>
          </cell>
          <cell r="E7834" t="str">
            <v>UN</v>
          </cell>
          <cell r="F7834">
            <v>0</v>
          </cell>
        </row>
        <row r="7835">
          <cell r="A7835" t="str">
            <v>SINAPI 103308</v>
          </cell>
          <cell r="D7835" t="str">
            <v>INSTALAÇÃO DE BICICLETÁRIO MODELO U INVERTIDO, DIMENSÕES 82 CM X 78 CM EM TUBO CIRCULAR DE AÇO Ø 2'' COM PINTURA ELETROSTÁTICA, FIXADO COM CONCRETO, SOBRE PISO DE CONCRETO EXISTENTE. AF_11/2021</v>
          </cell>
          <cell r="E7835" t="str">
            <v>UN</v>
          </cell>
          <cell r="F7835">
            <v>0</v>
          </cell>
        </row>
        <row r="7836">
          <cell r="A7836" t="str">
            <v>SINAPI 103295</v>
          </cell>
          <cell r="D7836" t="str">
            <v>INSTALAÇÃO DE CONJUNTO COM MESA E QUATRO BANCOS PRÉ-FABRICADO DE CONCRETO, DIMENSÕES 90 CM X 95 CM (MESA) E 20 CM X 60 CM (BANCO), SOBRE PISO DE CONCRETO EXISTENTE. AF_11/2021</v>
          </cell>
          <cell r="E7836" t="str">
            <v>UN</v>
          </cell>
          <cell r="F7836">
            <v>0</v>
          </cell>
        </row>
        <row r="7837">
          <cell r="A7837" t="str">
            <v>SINAPI 103299</v>
          </cell>
          <cell r="D7837" t="str">
            <v>INSTALAÇÃO DE CONJUNTO COM MESA E QUATRO BANCOS PRÉ-FABRICADO DE CONCRETO, DIMENSÕES 90 CM X 95 CM (MESA) E 20 CM X 60 CM (BANCO), SOBRE SOLO. AF_11/2021</v>
          </cell>
          <cell r="E7837" t="str">
            <v>UN</v>
          </cell>
          <cell r="F7837">
            <v>0</v>
          </cell>
        </row>
        <row r="7838">
          <cell r="A7838" t="str">
            <v>SINAPI 103302</v>
          </cell>
          <cell r="D7838" t="str">
            <v>INSTALAÇÃO DE FLOREIRA CIRCULAR PRÉ-FABRICADO DE CONCRETO, DIMENSÕES 60 CM X 40 CM. AF_11/2021</v>
          </cell>
          <cell r="E7838" t="str">
            <v>UN</v>
          </cell>
          <cell r="F7838">
            <v>0</v>
          </cell>
        </row>
        <row r="7839">
          <cell r="A7839" t="str">
            <v>SINAPI 103307</v>
          </cell>
          <cell r="D7839" t="str">
            <v>INSTALAÇÃO DE LIXEIRA METÁLICA DUPLA, CAPACIDADE DE 60 L, EM TUBO DE AÇO CARBONO E CESTOS EM CHAPA DE AÇO COM PINTURA ELETROSTÁTICA, SOBRE PISO DE CONCRETO EXISTENTE. AF_11/2021</v>
          </cell>
          <cell r="E7839" t="str">
            <v>UN</v>
          </cell>
          <cell r="F7839">
            <v>1346</v>
          </cell>
        </row>
        <row r="7840">
          <cell r="A7840" t="str">
            <v>SINAPI 103310</v>
          </cell>
          <cell r="D7840" t="str">
            <v>INSTALAÇÃO DE LIXEIRA METÁLICA DUPLA, CAPACIDADE DE 60 L, EM TUBO DE AÇO CARBONO E CESTOS EM CHAPA DE AÇO COM PINTURA ELETROSTÁTICA, SOBRE SOLO. AF_11/2021</v>
          </cell>
          <cell r="E7840" t="str">
            <v>UN</v>
          </cell>
          <cell r="F7840">
            <v>1291.82</v>
          </cell>
        </row>
        <row r="7841">
          <cell r="A7841" t="str">
            <v>SINAPI 103303</v>
          </cell>
          <cell r="D7841" t="str">
            <v>INSTALAÇÃO DE LIXEIRA PRÉ-FABRICADA DE CONCRETO, VOLUME MÍNIMO DE 120 L. AF_11/2021</v>
          </cell>
          <cell r="E7841" t="str">
            <v>UN</v>
          </cell>
          <cell r="F7841">
            <v>0</v>
          </cell>
        </row>
        <row r="7842">
          <cell r="A7842" t="str">
            <v>SINAPI 103314</v>
          </cell>
          <cell r="D7842" t="str">
            <v>INSTALAÇÃO DE PERGOLADO DE MADEIRA, EM MAÇARANDUBA, ANGELIM OU EQUIVALENTE DA REGIÃO, FIXADO COM CONCRETO SOBRE PISO DE CONCRETO EXISTENTE. AF_11/2021</v>
          </cell>
          <cell r="E7842" t="str">
            <v>M2</v>
          </cell>
          <cell r="F7842">
            <v>349.86</v>
          </cell>
        </row>
        <row r="7843">
          <cell r="A7843" t="str">
            <v>SINAPI 103315</v>
          </cell>
          <cell r="D7843" t="str">
            <v>INSTALAÇÃO DE PERGOLADO DE MADEIRA, EM MAÇARANDUBA, ANGELIM OU EQUIVALENTE DA REGIÃO, FIXADO COM CONCRETO SOBRE SOLO. AF_11/2021</v>
          </cell>
          <cell r="E7843" t="str">
            <v>M2</v>
          </cell>
          <cell r="F7843">
            <v>340.78</v>
          </cell>
        </row>
        <row r="7844">
          <cell r="A7844" t="str">
            <v>SINAPI 105188</v>
          </cell>
          <cell r="D7844" t="str">
            <v>REVESTIMENTO DECORATIVO MONOCAMADA EXECUTADO COM EQUIPAMENTO DE PROJEÇÃO EM FACHADA DE UM EDIFÍCIO DE ALVENARIA ESTRUTURAL E ACABAMENTO CHAPISCADO/FLOCADO. AF_03/2024</v>
          </cell>
          <cell r="E7844" t="str">
            <v>M2</v>
          </cell>
          <cell r="F7844">
            <v>130.06</v>
          </cell>
        </row>
        <row r="7845">
          <cell r="A7845" t="str">
            <v>SINAPI 87841</v>
          </cell>
          <cell r="D7845" t="str">
            <v>REVESTIMENTO DECORATIVO MONOCAMADA EXECUTADO COM EQUIPAMENTO DE PROJEÇÃO EM FACHADA DE UM EDIFÍCIO DE ALVENARIA ESTRUTURAL E ACABAMENTO RASPADO. AF_03/2024</v>
          </cell>
          <cell r="E7845" t="str">
            <v>M2</v>
          </cell>
          <cell r="F7845">
            <v>118.09</v>
          </cell>
        </row>
        <row r="7846">
          <cell r="A7846" t="str">
            <v>SINAPI 87853</v>
          </cell>
          <cell r="D7846" t="str">
            <v>REVESTIMENTO DECORATIVO MONOCAMADA EXECUTADO COM EQUIPAMENTO DE PROJEÇÃO EM FACHADA DE UM EDIFÍCIO DE ALVENARIA ESTRUTURAL E ACABAMENTO TRAVERTINO. AF_03/2024</v>
          </cell>
          <cell r="E7846" t="str">
            <v>M2</v>
          </cell>
          <cell r="F7846">
            <v>132.41</v>
          </cell>
        </row>
        <row r="7847">
          <cell r="A7847" t="str">
            <v>SINAPI 105187</v>
          </cell>
          <cell r="D7847" t="str">
            <v>REVESTIMENTO DECORATIVO MONOCAMADA EXECUTADO COM EQUIPAMENTO DE PROJEÇÃO EM FACHADA DE UM EDIFÍCIO DE ESTRUTURA CONVENCIONAL E ACABAMENTO CHAPISCADO/FLOCADO. AF_03/2024</v>
          </cell>
          <cell r="E7847" t="str">
            <v>M2</v>
          </cell>
          <cell r="F7847">
            <v>177.06</v>
          </cell>
        </row>
        <row r="7848">
          <cell r="A7848" t="str">
            <v>SINAPI 87840</v>
          </cell>
          <cell r="D7848" t="str">
            <v>REVESTIMENTO DECORATIVO MONOCAMADA EXECUTADO COM EQUIPAMENTO DE PROJEÇÃO EM FACHADA DE UM EDIFÍCIO DE ESTRUTURA CONVENCIONAL E ACABAMENTO RASPADO. AF_03/2024</v>
          </cell>
          <cell r="E7848" t="str">
            <v>M2</v>
          </cell>
          <cell r="F7848">
            <v>165.09</v>
          </cell>
        </row>
        <row r="7849">
          <cell r="A7849" t="str">
            <v>SINAPI 87852</v>
          </cell>
          <cell r="D7849" t="str">
            <v>REVESTIMENTO DECORATIVO MONOCAMADA EXECUTADO COM EQUIPAMENTO DE PROJEÇÃO EM FACHADA DE UM EDIFÍCIO DE ESTRUTURA CONVENCIONAL E ACABAMENTO TRAVERTINO. AF_03/2024</v>
          </cell>
          <cell r="E7849" t="str">
            <v>M2</v>
          </cell>
          <cell r="F7849">
            <v>179.41</v>
          </cell>
        </row>
        <row r="7850">
          <cell r="A7850" t="str">
            <v>SINAPI 105186</v>
          </cell>
          <cell r="D7850" t="str">
            <v>REVESTIMENTO DECORATIVO MONOCAMADA EXECUTADO MANUALMENTE EM FACHADA DE UM EDIFÍCIO DE ALVENARIA ESTRUTURAL E ACABAMENTO CHAPISCADO/FLOCADO. AF_03/2024</v>
          </cell>
          <cell r="E7850" t="str">
            <v>M2</v>
          </cell>
          <cell r="F7850">
            <v>135.62</v>
          </cell>
        </row>
        <row r="7851">
          <cell r="A7851" t="str">
            <v>SINAPI 87839</v>
          </cell>
          <cell r="D7851" t="str">
            <v>REVESTIMENTO DECORATIVO MONOCAMADA EXECUTADO MANUALMENTE EM FACHADA DE UM EDIFÍCIO DE ALVENARIA ESTRUTURAL E ACABAMENTO RASPADO. AF_03/2024</v>
          </cell>
          <cell r="E7851" t="str">
            <v>M2</v>
          </cell>
          <cell r="F7851">
            <v>123.88</v>
          </cell>
        </row>
        <row r="7852">
          <cell r="A7852" t="str">
            <v>SINAPI 87851</v>
          </cell>
          <cell r="D7852" t="str">
            <v>REVESTIMENTO DECORATIVO MONOCAMADA EXECUTADO MANUALMENTE EM FACHADA DE UM EDIFÍCIO DE ALVENARIA ESTRUTURAL E ACABAMENTO TRAVERTINO. AF_03/2024</v>
          </cell>
          <cell r="E7852" t="str">
            <v>M2</v>
          </cell>
          <cell r="F7852">
            <v>138.63999999999999</v>
          </cell>
        </row>
        <row r="7853">
          <cell r="A7853" t="str">
            <v>SINAPI 105185</v>
          </cell>
          <cell r="D7853" t="str">
            <v>REVESTIMENTO DECORATIVO MONOCAMADA EXECUTADO MANUALMENTE EM FACHADA DE UM EDIFÍCIO DE ESTRUTURA CONVENCIONAL E ACABAMENTO CHAPISCADO/FLOCADO. AF_03/2024</v>
          </cell>
          <cell r="E7853" t="str">
            <v>M2</v>
          </cell>
          <cell r="F7853">
            <v>182.73</v>
          </cell>
        </row>
        <row r="7854">
          <cell r="A7854" t="str">
            <v>SINAPI 87838</v>
          </cell>
          <cell r="D7854" t="str">
            <v>REVESTIMENTO DECORATIVO MONOCAMADA EXECUTADO MANUALMENTE EM FACHADA DE UM EDIFÍCIO DE ESTRUTURA CONVENCIONAL E ACABAMENTO RASPADO. AF_03/2024</v>
          </cell>
          <cell r="E7854" t="str">
            <v>M2</v>
          </cell>
          <cell r="F7854">
            <v>171.04</v>
          </cell>
        </row>
        <row r="7855">
          <cell r="A7855" t="str">
            <v>SINAPI 87850</v>
          </cell>
          <cell r="D7855" t="str">
            <v>REVESTIMENTO DECORATIVO MONOCAMADA EXECUTADO MANUALMENTE EM FACHADA DE UM EDIFÍCIO DE ESTRUTURA CONVENCIONAL E ACABAMENTO TRAVERTINO. AF_03/2024</v>
          </cell>
          <cell r="E7855" t="str">
            <v>M2</v>
          </cell>
          <cell r="F7855">
            <v>185.81</v>
          </cell>
        </row>
        <row r="7856">
          <cell r="A7856" t="str">
            <v>SINAPI 105110</v>
          </cell>
          <cell r="D7856" t="str">
            <v>ASCENSÃO DE GRUA ASCENSIONAL. AF_03/2024</v>
          </cell>
          <cell r="E7856" t="str">
            <v>M</v>
          </cell>
          <cell r="F7856">
            <v>194.56</v>
          </cell>
        </row>
        <row r="7857">
          <cell r="A7857" t="str">
            <v>SINAPI 105105</v>
          </cell>
          <cell r="D7857" t="str">
            <v>ASCENSÃO DE MINI GRUA. AF_03/2024</v>
          </cell>
          <cell r="E7857" t="str">
            <v>M</v>
          </cell>
          <cell r="F7857">
            <v>63.8</v>
          </cell>
        </row>
        <row r="7858">
          <cell r="A7858" t="str">
            <v>SINAPI 105103</v>
          </cell>
          <cell r="D7858" t="str">
            <v>ASCENSÃO E DESCIDA DE ELEVADOR DE CREMALHEIRA. AF_03/2024</v>
          </cell>
          <cell r="E7858" t="str">
            <v>M</v>
          </cell>
          <cell r="F7858">
            <v>90.86</v>
          </cell>
        </row>
        <row r="7859">
          <cell r="A7859" t="str">
            <v>SINAPI 105112</v>
          </cell>
          <cell r="D7859" t="str">
            <v>ASCENSÃO E DESCIDA DE GRUA FIXA. AF_03/2024</v>
          </cell>
          <cell r="E7859" t="str">
            <v>M</v>
          </cell>
          <cell r="F7859">
            <v>162.47999999999999</v>
          </cell>
        </row>
        <row r="7860">
          <cell r="A7860" t="str">
            <v>SINAPI 105109</v>
          </cell>
          <cell r="D7860" t="str">
            <v>MONTAGEM E DESMONTAGEM DE GRUA ASCENSIONAL, UTILIZAÇÃO DE GUINDASTE AUTOPROPELIDO 90T. AF_03/2024</v>
          </cell>
          <cell r="E7860" t="str">
            <v>UN</v>
          </cell>
          <cell r="F7860">
            <v>0</v>
          </cell>
        </row>
        <row r="7861">
          <cell r="A7861" t="str">
            <v>SINAPI 105108</v>
          </cell>
          <cell r="D7861" t="str">
            <v>MONTAGEM E DESMONTAGEM DE GRUA ASCENSIONAL, UTILIZAÇÃO DE GUINDASTE DERRICK. AF_03/2024</v>
          </cell>
          <cell r="E7861" t="str">
            <v>UN</v>
          </cell>
          <cell r="F7861">
            <v>0</v>
          </cell>
        </row>
        <row r="7862">
          <cell r="A7862" t="str">
            <v>SINAPI 105104</v>
          </cell>
          <cell r="D7862" t="str">
            <v>MONTAGEM E DESMONTAGEM DE MINI GRUA. AF_03/2024</v>
          </cell>
          <cell r="E7862" t="str">
            <v>UN</v>
          </cell>
          <cell r="F7862">
            <v>4509.38</v>
          </cell>
        </row>
        <row r="7863">
          <cell r="A7863" t="str">
            <v>SINAPI 105107</v>
          </cell>
          <cell r="D7863" t="str">
            <v>MONTAGEM E DESMONTAGEM DE TRECHO INICIAL DE ELEVADOR DE CREMALHEIRA, CABINE DUPLA - EXCLUSO FUNDAÇÕES. AF_03/2024</v>
          </cell>
          <cell r="E7863" t="str">
            <v>UN</v>
          </cell>
          <cell r="F7863">
            <v>3053.91</v>
          </cell>
        </row>
        <row r="7864">
          <cell r="A7864" t="str">
            <v>SINAPI 105106</v>
          </cell>
          <cell r="D7864" t="str">
            <v>MONTAGEM E DESMONTAGEM DE TRECHO INICIAL DE ELEVADOR DE CREMALHEIRA, CABINE SIMPLES - EXCLUSO FUNDAÇÕES. AF_03/2024</v>
          </cell>
          <cell r="E7864" t="str">
            <v>UN</v>
          </cell>
          <cell r="F7864">
            <v>2068.21</v>
          </cell>
        </row>
        <row r="7865">
          <cell r="A7865" t="str">
            <v>SINAPI 105111</v>
          </cell>
          <cell r="D7865" t="str">
            <v>MONTAGEM E DESMONTAGEM DO TRECHO INICIAL DE GRUA FIXA (ALTURA LIVRE) - EXCLUSO FUNDAÇÕES. AF_03/2024</v>
          </cell>
          <cell r="E7865" t="str">
            <v>UN</v>
          </cell>
          <cell r="F7865">
            <v>17929.53</v>
          </cell>
        </row>
        <row r="7866">
          <cell r="A7866" t="str">
            <v>SINAPI 98520</v>
          </cell>
          <cell r="D7866" t="str">
            <v>APLICAÇÃO DE ADUBO EM SOLO. AF_07/2024</v>
          </cell>
          <cell r="E7866" t="str">
            <v>M2</v>
          </cell>
          <cell r="F7866">
            <v>5.98</v>
          </cell>
        </row>
        <row r="7867">
          <cell r="A7867" t="str">
            <v>SINAPI 98521</v>
          </cell>
          <cell r="D7867" t="str">
            <v>APLICAÇÃO DE CALCÁRIO PARA CORREÇÃO DO PH DO SOLO. AF_07/2024</v>
          </cell>
          <cell r="E7867" t="str">
            <v>M2</v>
          </cell>
          <cell r="F7867">
            <v>0.35</v>
          </cell>
        </row>
        <row r="7868">
          <cell r="A7868" t="str">
            <v>SINAPI 105521</v>
          </cell>
          <cell r="D7868" t="str">
            <v>ESPALHAMENTO DE TERRA VEGETAL PARA O PLANTIO. AF_07/2024</v>
          </cell>
          <cell r="E7868" t="str">
            <v>M2</v>
          </cell>
          <cell r="F7868">
            <v>3.98</v>
          </cell>
        </row>
        <row r="7869">
          <cell r="A7869" t="str">
            <v>SINAPI 98509</v>
          </cell>
          <cell r="D7869" t="str">
            <v>PLANTIO DE ARBUSTO OU CERCA VIVA. AF_07/2024</v>
          </cell>
          <cell r="E7869" t="str">
            <v>UN</v>
          </cell>
          <cell r="F7869">
            <v>63.84</v>
          </cell>
        </row>
        <row r="7870">
          <cell r="A7870" t="str">
            <v>SINAPI 98507</v>
          </cell>
          <cell r="D7870" t="str">
            <v>PLANTIO DE ESPÉCIE VEGETAL, TIPO COMIGO-NINGUÉM-PODE OU EQUIVALENTE, COM ALTURA DE MUDA MAIOR QUE 0,50 M E MENOR OU IGUAL A 1,00 M. AF_07/2024</v>
          </cell>
          <cell r="E7870" t="str">
            <v>UN</v>
          </cell>
          <cell r="F7870">
            <v>0</v>
          </cell>
        </row>
        <row r="7871">
          <cell r="A7871" t="str">
            <v>SINAPI 98508</v>
          </cell>
          <cell r="D7871" t="str">
            <v>PLANTIO DE ESPÉCIE VEGETAL, TIPO COMIGO-NINGUÉM-PODE OU EQUIVALENTE, COM ALTURA DE MUDA MAIOR QUE 1,00 M. AF_07/2024</v>
          </cell>
          <cell r="E7871" t="str">
            <v>UN</v>
          </cell>
          <cell r="F7871">
            <v>0</v>
          </cell>
        </row>
        <row r="7872">
          <cell r="A7872" t="str">
            <v>SINAPI 98506</v>
          </cell>
          <cell r="D7872" t="str">
            <v>PLANTIO DE ESPÉCIE VEGETAL, TIPO COMIGO-NINGUÉM-PODE OU EQUIVALENTE, COM ALTURA DE MUDA MENOR OU IGUAL A 0,50 M. AF_07/2024</v>
          </cell>
          <cell r="E7872" t="str">
            <v>UN</v>
          </cell>
          <cell r="F7872">
            <v>0</v>
          </cell>
        </row>
        <row r="7873">
          <cell r="A7873" t="str">
            <v>SINAPI 98505</v>
          </cell>
          <cell r="D7873" t="str">
            <v>PLANTIO DE FORRAÇÃO. AF_07/2024</v>
          </cell>
          <cell r="E7873" t="str">
            <v>M2</v>
          </cell>
          <cell r="F7873">
            <v>94.48</v>
          </cell>
        </row>
        <row r="7874">
          <cell r="A7874" t="str">
            <v>SINAPI 98504</v>
          </cell>
          <cell r="D7874" t="str">
            <v>PLANTIO DE GRAMA BATATAIS EM PLACAS. AF_07/2024</v>
          </cell>
          <cell r="E7874" t="str">
            <v>M2</v>
          </cell>
          <cell r="F7874">
            <v>13.17</v>
          </cell>
        </row>
        <row r="7875">
          <cell r="A7875" t="str">
            <v>SINAPI 98503</v>
          </cell>
          <cell r="D7875" t="str">
            <v>PLANTIO DE GRAMA EM PAVIMENTO CONCREGRAMA. AF_07/2024</v>
          </cell>
          <cell r="E7875" t="str">
            <v>M2</v>
          </cell>
          <cell r="F7875">
            <v>21.64</v>
          </cell>
        </row>
        <row r="7876">
          <cell r="A7876" t="str">
            <v>SINAPI 103946</v>
          </cell>
          <cell r="D7876" t="str">
            <v>PLANTIO DE GRAMA ESMERALDA OU SÃO CARLOS OU CURITIBANA, EM PLACAS. AF_07/2024</v>
          </cell>
          <cell r="E7876" t="str">
            <v>M2</v>
          </cell>
          <cell r="F7876">
            <v>16.920000000000002</v>
          </cell>
        </row>
        <row r="7877">
          <cell r="A7877" t="str">
            <v>SINAPI 98517</v>
          </cell>
          <cell r="D7877" t="str">
            <v>PLANTIO DE PALMEIRA COM ALTURA DE MUDA MAIOR QUE 2,00 M E MENOR OU IGUAL A 4,00 M. AF_07/2024</v>
          </cell>
          <cell r="E7877" t="str">
            <v>UN</v>
          </cell>
          <cell r="F7877">
            <v>0</v>
          </cell>
        </row>
        <row r="7878">
          <cell r="A7878" t="str">
            <v>SINAPI 98518</v>
          </cell>
          <cell r="D7878" t="str">
            <v>PLANTIO DE PALMEIRA COM ALTURA DE MUDA MAIOR QUE 4,00 M . AF_07/2024</v>
          </cell>
          <cell r="E7878" t="str">
            <v>UN</v>
          </cell>
          <cell r="F7878">
            <v>0</v>
          </cell>
        </row>
        <row r="7879">
          <cell r="A7879" t="str">
            <v>SINAPI 98516</v>
          </cell>
          <cell r="D7879" t="str">
            <v>PLANTIO DE PALMEIRA COM ALTURA DE MUDA MENOR OU IGUAL A 2,00 M . AF_07/2024</v>
          </cell>
          <cell r="E7879" t="str">
            <v>UN</v>
          </cell>
          <cell r="F7879">
            <v>351.56</v>
          </cell>
        </row>
        <row r="7880">
          <cell r="A7880" t="str">
            <v>SINAPI 98514</v>
          </cell>
          <cell r="D7880" t="str">
            <v>PLANTIO DE ÁRVORE FRUTÍFERA COM ALTURA DE MUDA MAIOR QUE 2,00 M E MENOR OU IGUAL A 4,00 M. AF_07/2024</v>
          </cell>
          <cell r="E7880" t="str">
            <v>UN</v>
          </cell>
          <cell r="F7880">
            <v>0</v>
          </cell>
        </row>
        <row r="7881">
          <cell r="A7881" t="str">
            <v>SINAPI 98515</v>
          </cell>
          <cell r="D7881" t="str">
            <v>PLANTIO DE ÁRVORE FRUTÍFERA COM ALTURA DE MUDA MAIOR QUE 4,00 M. AF_07/2024</v>
          </cell>
          <cell r="E7881" t="str">
            <v>UN</v>
          </cell>
          <cell r="F7881">
            <v>0</v>
          </cell>
        </row>
        <row r="7882">
          <cell r="A7882" t="str">
            <v>SINAPI 98513</v>
          </cell>
          <cell r="D7882" t="str">
            <v>PLANTIO DE ÁRVORE FRUTÍFERA COM ALTURA DE MUDA MENOR OU IGUAL A 2,00 M. AF_07/2024</v>
          </cell>
          <cell r="E7882" t="str">
            <v>UN</v>
          </cell>
          <cell r="F7882">
            <v>0</v>
          </cell>
        </row>
        <row r="7883">
          <cell r="A7883" t="str">
            <v>SINAPI 98511</v>
          </cell>
          <cell r="D7883" t="str">
            <v>PLANTIO DE ÁRVORE ORNAMENTAL COM ALTURA DE MUDA MAIOR QUE 2,00 M E MENOR OU IGUAL A 4,00 M . AF_07/2024</v>
          </cell>
          <cell r="E7883" t="str">
            <v>UN</v>
          </cell>
          <cell r="F7883">
            <v>186.26</v>
          </cell>
        </row>
        <row r="7884">
          <cell r="A7884" t="str">
            <v>SINAPI 98512</v>
          </cell>
          <cell r="D7884" t="str">
            <v>PLANTIO DE ÁRVORE ORNAMENTAL COM ALTURA DE MUDA MAIOR QUE 4,00 M. AF_07/2024</v>
          </cell>
          <cell r="E7884" t="str">
            <v>UN</v>
          </cell>
          <cell r="F7884">
            <v>0</v>
          </cell>
        </row>
        <row r="7885">
          <cell r="A7885" t="str">
            <v>SINAPI 98510</v>
          </cell>
          <cell r="D7885" t="str">
            <v>PLANTIO DE ÁRVORE ORNAMENTAL COM ALTURA DE MUDA MENOR OU IGUAL A 2,00 M . AF_07/2024</v>
          </cell>
          <cell r="E7885" t="str">
            <v>UN</v>
          </cell>
          <cell r="F7885">
            <v>103.62</v>
          </cell>
        </row>
        <row r="7886">
          <cell r="A7886" t="str">
            <v>SINAPI 98519</v>
          </cell>
          <cell r="D7886" t="str">
            <v>REVOLVIMENTO E LIMPEZA MANUAL DE SOLO. AF_07/2024</v>
          </cell>
          <cell r="E7886" t="str">
            <v>M2</v>
          </cell>
          <cell r="F7886">
            <v>3.86</v>
          </cell>
        </row>
        <row r="7887">
          <cell r="A7887" t="str">
            <v>SINAPI 91599</v>
          </cell>
          <cell r="D7887" t="str">
            <v>ARMAÇÃO DO SISTEMA DE PAREDES DE CONCRETO, EXECUTADA COMO ARMADURA NEGATIVA DE LAJES, TELA L-159. AF_12/2024</v>
          </cell>
          <cell r="E7887" t="str">
            <v>KG</v>
          </cell>
          <cell r="F7887">
            <v>8.06</v>
          </cell>
        </row>
        <row r="7888">
          <cell r="A7888" t="str">
            <v>SINAPI 100065</v>
          </cell>
          <cell r="D7888" t="str">
            <v>ARMAÇÃO DO SISTEMA DE PAREDES DE CONCRETO, EXECUTADA COMO ARMADURA NEGATIVA DE LAJES, TELA L-196. AF_12/2024</v>
          </cell>
          <cell r="E7888" t="str">
            <v>KG</v>
          </cell>
          <cell r="F7888">
            <v>0</v>
          </cell>
        </row>
        <row r="7889">
          <cell r="A7889" t="str">
            <v>SINAPI 100069</v>
          </cell>
          <cell r="D7889" t="str">
            <v>ARMAÇÃO DO SISTEMA DE PAREDES DE CONCRETO, EXECUTADA COMO ARMADURA NEGATIVA DE LAJES, TELA T-138. AF_12/2024</v>
          </cell>
          <cell r="E7889" t="str">
            <v>KG</v>
          </cell>
          <cell r="F7889">
            <v>0</v>
          </cell>
        </row>
        <row r="7890">
          <cell r="A7890" t="str">
            <v>SINAPI 100063</v>
          </cell>
          <cell r="D7890" t="str">
            <v>ARMAÇÃO DO SISTEMA DE PAREDES DE CONCRETO, EXECUTADA COMO ARMADURA NEGATIVA DE LAJES, TELA T-159. AF_12/2024</v>
          </cell>
          <cell r="E7890" t="str">
            <v>KG</v>
          </cell>
          <cell r="F7890">
            <v>0</v>
          </cell>
        </row>
        <row r="7891">
          <cell r="A7891" t="str">
            <v>SINAPI 91597</v>
          </cell>
          <cell r="D7891" t="str">
            <v>ARMAÇÃO DO SISTEMA DE PAREDES DE CONCRETO, EXECUTADA COMO ARMADURA NEGATIVA DE LAJES, TELA T-196. AF_12/2024</v>
          </cell>
          <cell r="E7891" t="str">
            <v>KG</v>
          </cell>
          <cell r="F7891">
            <v>7.71</v>
          </cell>
        </row>
        <row r="7892">
          <cell r="A7892" t="str">
            <v>SINAPI 91598</v>
          </cell>
          <cell r="D7892" t="str">
            <v>ARMAÇÃO DO SISTEMA DE PAREDES DE CONCRETO, EXECUTADA COMO ARMADURA POSITIVA DE LAJES, TELA Q-113. AF_12/2024</v>
          </cell>
          <cell r="E7892" t="str">
            <v>KG</v>
          </cell>
          <cell r="F7892">
            <v>10.02</v>
          </cell>
        </row>
        <row r="7893">
          <cell r="A7893" t="str">
            <v>SINAPI 91596</v>
          </cell>
          <cell r="D7893" t="str">
            <v>ARMAÇÃO DO SISTEMA DE PAREDES DE CONCRETO, EXECUTADA COMO ARMADURA POSITIVA DE LAJES, TELA Q-138. AF_12/2024</v>
          </cell>
          <cell r="E7893" t="str">
            <v>KG</v>
          </cell>
          <cell r="F7893">
            <v>10.31</v>
          </cell>
        </row>
        <row r="7894">
          <cell r="A7894" t="str">
            <v>SINAPI 100064</v>
          </cell>
          <cell r="D7894" t="str">
            <v>ARMAÇÃO DO SISTEMA DE PAREDES DE CONCRETO, EXECUTADA COMO ARMADURA POSITIVA DE LAJES, TELA Q-159. AF_12/2024</v>
          </cell>
          <cell r="E7894" t="str">
            <v>KG</v>
          </cell>
          <cell r="F7894">
            <v>10.24</v>
          </cell>
        </row>
        <row r="7895">
          <cell r="A7895" t="str">
            <v>SINAPI 100066</v>
          </cell>
          <cell r="D7895" t="str">
            <v>ARMAÇÃO DO SISTEMA DE PAREDES DE CONCRETO, EXECUTADA COMO ARMADURA POSITIVA DE LAJES, TELA Q-196. AF_12/2024</v>
          </cell>
          <cell r="E7895" t="str">
            <v>KG</v>
          </cell>
          <cell r="F7895">
            <v>10.26</v>
          </cell>
        </row>
        <row r="7896">
          <cell r="A7896" t="str">
            <v>SINAPI 91603</v>
          </cell>
          <cell r="D7896" t="str">
            <v>ARMAÇÃO DO SISTEMA DE PAREDES DE CONCRETO, EXECUTADA COMO REFORÇO, VERGALHÃO DE 10,0 MM DE DIÂMETRO. AF_12/2024</v>
          </cell>
          <cell r="E7896" t="str">
            <v>KG</v>
          </cell>
          <cell r="F7896">
            <v>9.7799999999999994</v>
          </cell>
        </row>
        <row r="7897">
          <cell r="A7897" t="str">
            <v>SINAPI 100068</v>
          </cell>
          <cell r="D7897" t="str">
            <v>ARMAÇÃO DO SISTEMA DE PAREDES DE CONCRETO, EXECUTADA COMO REFORÇO, VERGALHÃO DE 12,5 MM DE DIÂMETRO. AF_12/2024</v>
          </cell>
          <cell r="E7897" t="str">
            <v>KG</v>
          </cell>
          <cell r="F7897">
            <v>8.41</v>
          </cell>
        </row>
        <row r="7898">
          <cell r="A7898" t="str">
            <v>SINAPI 100067</v>
          </cell>
          <cell r="D7898" t="str">
            <v>ARMAÇÃO DO SISTEMA DE PAREDES DE CONCRETO, EXECUTADA COMO REFORÇO, VERGALHÃO DE 5,0 MM DE DIÂMETRO. AF_12/2024</v>
          </cell>
          <cell r="E7898" t="str">
            <v>KG</v>
          </cell>
          <cell r="F7898">
            <v>11.74</v>
          </cell>
        </row>
        <row r="7899">
          <cell r="A7899" t="str">
            <v>SINAPI 91601</v>
          </cell>
          <cell r="D7899" t="str">
            <v>ARMAÇÃO DO SISTEMA DE PAREDES DE CONCRETO, EXECUTADA COMO REFORÇO, VERGALHÃO DE 6,3 MM DE DIÂMETRO. AF_12/2024</v>
          </cell>
          <cell r="E7899" t="str">
            <v>KG</v>
          </cell>
          <cell r="F7899">
            <v>11.99</v>
          </cell>
        </row>
        <row r="7900">
          <cell r="A7900" t="str">
            <v>SINAPI 91602</v>
          </cell>
          <cell r="D7900" t="str">
            <v>ARMAÇÃO DO SISTEMA DE PAREDES DE CONCRETO, EXECUTADA COMO REFORÇO, VERGALHÃO DE 8,0 MM DE DIÂMETRO. AF_12/2024</v>
          </cell>
          <cell r="E7900" t="str">
            <v>KG</v>
          </cell>
          <cell r="F7900">
            <v>11.03</v>
          </cell>
        </row>
        <row r="7901">
          <cell r="A7901" t="str">
            <v>SINAPI 91593</v>
          </cell>
          <cell r="D7901" t="str">
            <v>ARMAÇÃO DO SISTEMA DE PAREDES DE CONCRETO, EXECUTADA EM PAREDES DE EDIFICAÇÕES MULTIFAMILIARES, TELA Q-138. AF_12/2024_PS</v>
          </cell>
          <cell r="E7901" t="str">
            <v>KG</v>
          </cell>
          <cell r="F7901">
            <v>10.36</v>
          </cell>
        </row>
        <row r="7902">
          <cell r="A7902" t="str">
            <v>SINAPI 105814</v>
          </cell>
          <cell r="D7902" t="str">
            <v>ARMAÇÃO DO SISTEMA DE PAREDES DE CONCRETO, EXECUTADA EM PAREDES DE EDIFICAÇÕES MULTIFAMILIARES, TELA Q-283. AF_12/2024_PS</v>
          </cell>
          <cell r="E7902" t="str">
            <v>KG</v>
          </cell>
          <cell r="F7902">
            <v>10.06</v>
          </cell>
        </row>
        <row r="7903">
          <cell r="A7903" t="str">
            <v>SINAPI 91594</v>
          </cell>
          <cell r="D7903" t="str">
            <v>ARMAÇÃO DO SISTEMA DE PAREDES DE CONCRETO, EXECUTADA EM PAREDES DE EDIFICAÇÕES UNIFAMILIARES OU MULTIFAMILIARES, TELA Q-92. AF_12/2024_PS</v>
          </cell>
          <cell r="E7903" t="str">
            <v>KG</v>
          </cell>
          <cell r="F7903">
            <v>10.38</v>
          </cell>
        </row>
        <row r="7904">
          <cell r="A7904" t="str">
            <v>SINAPI 91595</v>
          </cell>
          <cell r="D7904" t="str">
            <v>ARMAÇÃO DO SISTEMA DE PAREDES DE CONCRETO, EXECUTADA EM PAREDES DE EDIFICAÇÕES UNIFAMILIARES, TELA Q-61. AF_12/2024_PS</v>
          </cell>
          <cell r="E7904" t="str">
            <v>KG</v>
          </cell>
          <cell r="F7904">
            <v>10.65</v>
          </cell>
        </row>
        <row r="7905">
          <cell r="A7905" t="str">
            <v>SINAPI 105815</v>
          </cell>
          <cell r="D7905" t="str">
            <v>ARMAÇÃO DO SISTEMA DE PAREDES DE CONCRETO, EXECUTADA EM PAREDES DE EDIFICAÇÕES UNIFAMILIARES, TELA Q-75. AF_12/2024</v>
          </cell>
          <cell r="E7905" t="str">
            <v>KG</v>
          </cell>
          <cell r="F7905">
            <v>0</v>
          </cell>
        </row>
        <row r="7906">
          <cell r="A7906" t="str">
            <v>SINAPI 91600</v>
          </cell>
          <cell r="D7906" t="str">
            <v>ARMAÇÃO DO SISTEMA DE PAREDES DE CONCRETO, EXECUTADA EM PLATIBANDAS, TELA Q-92. AF_12/2024_PS</v>
          </cell>
          <cell r="E7906" t="str">
            <v>KG</v>
          </cell>
          <cell r="F7906">
            <v>11.61</v>
          </cell>
        </row>
        <row r="7907">
          <cell r="A7907" t="str">
            <v>SINAPI 99235</v>
          </cell>
          <cell r="D7907" t="str">
            <v>CONCRETAGEM DE EDIFICAÇÕES (PAREDES E LAJES) FEITAS COM SISTEMA DE FÔRMAS MANUSEÁVEIS, COM CONCRETO USINADO AUTOADENSÁVEL FCK 25 MPA - LANÇAMENTO E ACABAMENTO. AF_09/2024</v>
          </cell>
          <cell r="E7907" t="str">
            <v>M3</v>
          </cell>
          <cell r="F7907">
            <v>675.48</v>
          </cell>
        </row>
        <row r="7908">
          <cell r="A7908" t="str">
            <v>SINAPI 105539</v>
          </cell>
          <cell r="D7908" t="str">
            <v>CONCRETAGEM DE EDIFICAÇÕES (PAREDES E LAJES) FEITAS COM SISTEMA DE FÔRMAS MANUSEÁVEIS, COM CONCRETO USINADO AUTOADENSÁVEL REFORÇADO COM FIBRAS DE POLIPROPILENO, FCK 25 MPA - LANÇAMENTO E ACABAMENTO. AF_09/2024</v>
          </cell>
          <cell r="E7908" t="str">
            <v>M3</v>
          </cell>
          <cell r="F7908">
            <v>0</v>
          </cell>
        </row>
        <row r="7909">
          <cell r="A7909" t="str">
            <v>SINAPI 99439</v>
          </cell>
          <cell r="D7909" t="str">
            <v>CONCRETAGEM DE EDIFICAÇÕES (PAREDES E LAJES) FEITAS COM SISTEMA DE FÔRMAS MANUSEÁVEIS, COM CONCRETO USINADO BOMBEÁVEL FCK 25 MPA - LANÇAMENTO, ADENSAMENTO E ACABAMENTO. AF_09/2024</v>
          </cell>
          <cell r="E7909" t="str">
            <v>M3</v>
          </cell>
          <cell r="F7909">
            <v>744.11</v>
          </cell>
        </row>
        <row r="7910">
          <cell r="A7910" t="str">
            <v>SINAPI 105540</v>
          </cell>
          <cell r="D7910" t="str">
            <v>CONCRETAGEM DE ESCADAS EM EDIFICAÇÕES MULTIFAMILIARES FEITAS COM SISTEMA DE FÔRMAS MANUSEÁVEIS COM CONCRETO USINADO AUTOADENSÁVEL REFORÇADO COM FIBRAS DE POLIPROPILENO, FCK 25 MPA - LANÇAMENTO E ACABAMENTO. AF_09/2024</v>
          </cell>
          <cell r="E7910" t="str">
            <v>M3</v>
          </cell>
          <cell r="F7910">
            <v>0</v>
          </cell>
        </row>
        <row r="7911">
          <cell r="A7911" t="str">
            <v>SINAPI 103184</v>
          </cell>
          <cell r="D7911" t="str">
            <v>CONCRETAGEM DE ESCADAS EM EDIFICAÇÕES MULTIFAMILIARES FEITAS COM SISTEMA DE FÔRMAS MANUSEÁVEIS COM CONCRETO USINADO AUTOADENSÁVEL, FCK 25 MPA - LANÇAMENTO E ACABAMENTO. AF_09/2024</v>
          </cell>
          <cell r="E7911" t="str">
            <v>M3</v>
          </cell>
          <cell r="F7911">
            <v>697.73</v>
          </cell>
        </row>
        <row r="7912">
          <cell r="A7912" t="str">
            <v>SINAPI 103183</v>
          </cell>
          <cell r="D7912" t="str">
            <v>CONCRETAGEM DE ESCADAS EM EDIFICAÇÕES MULTIFAMILIARES FEITAS COM SISTEMA DE FÔRMAS MANUSEÁVEIS COM CONCRETO USINADO BOMBEÁVEL, FCK 25 MPA - LANÇAMENTO, ADENSAMENTO E ACABAMENTO. AF_09/2024</v>
          </cell>
          <cell r="E7912" t="str">
            <v>M3</v>
          </cell>
          <cell r="F7912">
            <v>820.88</v>
          </cell>
        </row>
        <row r="7913">
          <cell r="A7913" t="str">
            <v>SINAPI 99434</v>
          </cell>
          <cell r="D7913" t="str">
            <v>CONCRETAGEM DE LAJES EM EDIFICAÇÕES MULTIFAMILIARES FEITAS COM SISTEMA DE FÔRMAS MANUSEÁVEIS, COM CONCRETO USINADO BOMBEÁVEL FCK 25 MPA - LANÇAMENTO, ADENSAMENTO E ACABAMENTO. AF_09/2024</v>
          </cell>
          <cell r="E7913" t="str">
            <v>M3</v>
          </cell>
          <cell r="F7913">
            <v>757.21</v>
          </cell>
        </row>
        <row r="7914">
          <cell r="A7914" t="str">
            <v>SINAPI 99431</v>
          </cell>
          <cell r="D7914" t="str">
            <v>CONCRETAGEM DE LAJES EM EDIFICAÇÕES UNIFAMILIARES FEITAS COM SISTEMA DE FÔRMAS MANUSEÁVEIS, COM CONCRETO USINADO BOMBEÁVEL FCK 25 MPA - LANÇAMENTO, ADENSAMENTO E ACABAMENTO. AF_09/2024</v>
          </cell>
          <cell r="E7914" t="str">
            <v>M3</v>
          </cell>
          <cell r="F7914">
            <v>753.36</v>
          </cell>
        </row>
        <row r="7915">
          <cell r="A7915" t="str">
            <v>SINAPI 99435</v>
          </cell>
          <cell r="D7915" t="str">
            <v>CONCRETAGEM DE PAREDES EM EDIFICAÇÕES MULTIFAMILIARES FEITAS COM SISTEMA DE FÔRMAS MANUSEÁVEIS, COM CONCRETO USINADO BOMBEÁVEL FCK 25 MPA - LANÇAMENTO, ADENSAMENTO E ACABAMENTO. AF_09/2024</v>
          </cell>
          <cell r="E7915" t="str">
            <v>M3</v>
          </cell>
          <cell r="F7915">
            <v>739.1</v>
          </cell>
        </row>
        <row r="7916">
          <cell r="A7916" t="str">
            <v>SINAPI 99432</v>
          </cell>
          <cell r="D7916" t="str">
            <v>CONCRETAGEM DE PAREDES EM EDIFICAÇÕES UNIFAMILIARES FEITAS COM SISTEMA DE FÔRMAS MANUSEÁVEIS, COM CONCRETO USINADO BOMBEÁVEL FCK 25 MPA - LANÇAMENTO, ADENSAMENTO E ACABAMENTO. AF_09/2024</v>
          </cell>
          <cell r="E7916" t="str">
            <v>M3</v>
          </cell>
          <cell r="F7916">
            <v>736.34</v>
          </cell>
        </row>
        <row r="7917">
          <cell r="A7917" t="str">
            <v>SINAPI 99438</v>
          </cell>
          <cell r="D7917" t="str">
            <v>CONCRETAGEM DE PLATIBANDA EM EDIFICAÇÕES MULTIFAMILIARES FEITAS COM SISTEMA DE FÔRMAS MANUSEÁVEIS, COM CONCRETO USINADO AUTOADENSÁVEL FCK 25 MPA - LANÇAMENTO E ACABAMENTO. AF_09/2024</v>
          </cell>
          <cell r="E7917" t="str">
            <v>M3</v>
          </cell>
          <cell r="F7917">
            <v>725.88</v>
          </cell>
        </row>
        <row r="7918">
          <cell r="A7918" t="str">
            <v>SINAPI 105538</v>
          </cell>
          <cell r="D7918" t="str">
            <v>CONCRETAGEM DE PLATIBANDA EM EDIFICAÇÕES MULTIFAMILIARES FEITAS COM SISTEMA DE FÔRMAS MANUSEÁVEIS, COM CONCRETO USINADO AUTOADENSÁVEL REFORÇADO COM FIBRAS DE POLIPROPILENO, FCK 25 MPA - LANÇAMENTO E ACABAMENTO. AF_09/2024</v>
          </cell>
          <cell r="E7918" t="str">
            <v>M3</v>
          </cell>
          <cell r="F7918">
            <v>0</v>
          </cell>
        </row>
        <row r="7919">
          <cell r="A7919" t="str">
            <v>SINAPI 99436</v>
          </cell>
          <cell r="D7919" t="str">
            <v>CONCRETAGEM DE PLATIBANDA EM EDIFICAÇÕES MULTIFAMILIARES FEITAS COM SISTEMA DE FÔRMAS MANUSEÁVEIS, COM CONCRETO USINADO BOMBEÁVEL FCK 25 MPA - LANÇAMENTO, ADENSAMENTO E ACABAMENTO. AF_09/2024</v>
          </cell>
          <cell r="E7919" t="str">
            <v>M3</v>
          </cell>
          <cell r="F7919">
            <v>821.09</v>
          </cell>
        </row>
        <row r="7920">
          <cell r="A7920" t="str">
            <v>SINAPI 99437</v>
          </cell>
          <cell r="D7920" t="str">
            <v>CONCRETAGEM DE PLATIBANDA EM EDIFICAÇÕES UNIFAMILIARES FEITAS COM SISTEMA DE FÔRMAS MANUSEÁVEIS, COM CONCRETO USINADO AUTOADENSÁVEL FCK 25 MPA - LANÇAMENTO E ACABAMENTO. AF_09/2024</v>
          </cell>
          <cell r="E7920" t="str">
            <v>M3</v>
          </cell>
          <cell r="F7920">
            <v>718.54</v>
          </cell>
        </row>
        <row r="7921">
          <cell r="A7921" t="str">
            <v>SINAPI 105537</v>
          </cell>
          <cell r="D7921" t="str">
            <v>CONCRETAGEM DE PLATIBANDA EM EDIFICAÇÕES UNIFAMILIARES FEITAS COM SISTEMA DE FÔRMAS MANUSEÁVEIS, COM CONCRETO USINADO AUTOADENSÁVEL REFORÇADO COM FIBRAS DE POLIPROPILENO, FCK 25 MPA - LANÇAMENTO E ACABAMENTO. AF_09/2024</v>
          </cell>
          <cell r="E7921" t="str">
            <v>M3</v>
          </cell>
          <cell r="F7921">
            <v>0</v>
          </cell>
        </row>
        <row r="7922">
          <cell r="A7922" t="str">
            <v>SINAPI 99433</v>
          </cell>
          <cell r="D7922" t="str">
            <v>CONCRETAGEM DE PLATIBANDA EM EDIFICAÇÕES UNIFAMILIARES FEITAS COM SISTEMA DE FÔRMAS MANUSEÁVEIS, COM CONCRETO USINADO BOMBEÁVEL FCK 25 MPA - LANÇAMENTO, ADENSAMENTO E ACABAMENTO. AF_09/2024</v>
          </cell>
          <cell r="E7922" t="str">
            <v>M3</v>
          </cell>
          <cell r="F7922">
            <v>799.06</v>
          </cell>
        </row>
        <row r="7923">
          <cell r="A7923" t="str">
            <v>SINAPI 104422</v>
          </cell>
          <cell r="D7923" t="str">
            <v>ESTUCAMENTO DE DENSIDADE ALTA DE PANOS DE FACHADA DO SISTEMA DE PAREDES DE CONCRETO EM EDIFICAÇÕES DE MÚLTIPLOS PAVIMENTOS, PAVIMENTO TÉRREO, UTILIZAÇÃO DE ARGAMASSA COLANTE. AF_12/2024</v>
          </cell>
          <cell r="E7923" t="str">
            <v>M2</v>
          </cell>
          <cell r="F7923">
            <v>9.89</v>
          </cell>
        </row>
        <row r="7924">
          <cell r="A7924" t="str">
            <v>SINAPI 105824</v>
          </cell>
          <cell r="D7924" t="str">
            <v>ESTUCAMENTO DE DENSIDADE ALTA DE PANOS DE FACHADA DO SISTEMA DE PAREDES DE CONCRETO EM EDIFICAÇÕES DE MÚLTIPLOS PAVIMENTOS, PAVIMENTO TÉRREO, UTILIZAÇÃO DE ARGAMASSA POLIMÉRICA. AF_12/2024</v>
          </cell>
          <cell r="E7924" t="str">
            <v>M2</v>
          </cell>
          <cell r="F7924">
            <v>12.63</v>
          </cell>
        </row>
        <row r="7925">
          <cell r="A7925" t="str">
            <v>SINAPI 105825</v>
          </cell>
          <cell r="D7925" t="str">
            <v>ESTUCAMENTO DE DENSIDADE ALTA DE PANOS DE FACHADA DO SISTEMA DE PAREDES DE CONCRETO EM EDIFICAÇÕES DE MÚLTIPLOS PAVIMENTOS, PAVIMENTO TÉRREO, UTILIZAÇÃO DE ARGAMASSA TRAÇO 1:0,5:4,5 (CIM:CAL:AREIA). AF_12/2024</v>
          </cell>
          <cell r="E7925" t="str">
            <v>M2</v>
          </cell>
          <cell r="F7925">
            <v>6.97</v>
          </cell>
        </row>
        <row r="7926">
          <cell r="A7926" t="str">
            <v>SINAPI 104421</v>
          </cell>
          <cell r="D7926" t="str">
            <v>ESTUCAMENTO DE DENSIDADE ALTA DE PANOS DE FACHADA DO SISTEMA DE PAREDES DE CONCRETO EM EDIFICAÇÕES DE MÚLTIPLOS PAVIMENTOS, PAVIMENTOS SUPERIORES, UTILIZAÇÃO DE ARGAMASSA COLANTE. AF_12/2024</v>
          </cell>
          <cell r="E7926" t="str">
            <v>M2</v>
          </cell>
          <cell r="F7926">
            <v>15.42</v>
          </cell>
        </row>
        <row r="7927">
          <cell r="A7927" t="str">
            <v>SINAPI 105822</v>
          </cell>
          <cell r="D7927" t="str">
            <v>ESTUCAMENTO DE DENSIDADE ALTA DE PANOS DE FACHADA DO SISTEMA DE PAREDES DE CONCRETO EM EDIFICAÇÕES DE MÚLTIPLOS PAVIMENTOS, PAVIMENTOS SUPERIORES, UTILIZAÇÃO DE ARGAMASSA POLIMÉRICA. AF_12/2024</v>
          </cell>
          <cell r="E7927" t="str">
            <v>M2</v>
          </cell>
          <cell r="F7927">
            <v>18.16</v>
          </cell>
        </row>
        <row r="7928">
          <cell r="A7928" t="str">
            <v>SINAPI 105823</v>
          </cell>
          <cell r="D7928" t="str">
            <v>ESTUCAMENTO DE DENSIDADE ALTA DE PANOS DE FACHADA DO SISTEMA DE PAREDES DE CONCRETO EM EDIFICAÇÕES DE MÚLTIPLOS PAVIMENTOS, PAVIMENTOS SUPERIORES, UTILIZAÇÃO DE ARGAMASSA TRAÇO 1:0,5:4,5 (CIM:CAL:AREIA). AF_12/2024</v>
          </cell>
          <cell r="E7928" t="str">
            <v>M2</v>
          </cell>
          <cell r="F7928">
            <v>12.5</v>
          </cell>
        </row>
        <row r="7929">
          <cell r="A7929" t="str">
            <v>SINAPI 104423</v>
          </cell>
          <cell r="D7929" t="str">
            <v>ESTUCAMENTO DE DENSIDADE ALTA DE PANOS DE FACHADA DO SISTEMA DE PAREDES DE CONCRETO EM UNIDADES HABITACIONAIS DE DOIS PAVIMENTOS (SOBRADO), ACESSO COM ANDAIME FACHADEIRO, UTILIZAÇÃO DE ARGAMASSA COLANTE. AF_12/2024</v>
          </cell>
          <cell r="E7929" t="str">
            <v>M2</v>
          </cell>
          <cell r="F7929">
            <v>13.76</v>
          </cell>
        </row>
        <row r="7930">
          <cell r="A7930" t="str">
            <v>SINAPI 105826</v>
          </cell>
          <cell r="D7930" t="str">
            <v>ESTUCAMENTO DE DENSIDADE ALTA DE PANOS DE FACHADA DO SISTEMA DE PAREDES DE CONCRETO EM UNIDADES HABITACIONAIS DE DOIS PAVIMENTOS (SOBRADO), ACESSO COM ANDAIME FACHADEIRO, UTILIZAÇÃO DE ARGAMASSA POLIMÉRICA. AF_12/2024</v>
          </cell>
          <cell r="E7930" t="str">
            <v>M2</v>
          </cell>
          <cell r="F7930">
            <v>16.5</v>
          </cell>
        </row>
        <row r="7931">
          <cell r="A7931" t="str">
            <v>SINAPI 105827</v>
          </cell>
          <cell r="D7931" t="str">
            <v>ESTUCAMENTO DE DENSIDADE ALTA DE PANOS DE FACHADA DO SISTEMA DE PAREDES DE CONCRETO EM UNIDADES HABITACIONAIS DE DOIS PAVIMENTOS (SOBRADO), ACESSO COM ANDAIME FACHADEIRO, UTILIZAÇÃO DE ARGAMASSA TRAÇO 1:0,5:4,5 (CIM:CAL:AREIA). AF_12/2024</v>
          </cell>
          <cell r="E7931" t="str">
            <v>M2</v>
          </cell>
          <cell r="F7931">
            <v>10.84</v>
          </cell>
        </row>
        <row r="7932">
          <cell r="A7932" t="str">
            <v>SINAPI 104425</v>
          </cell>
          <cell r="D7932" t="str">
            <v>ESTUCAMENTO DE DENSIDADE ALTA DE PANOS DE FACHADA DO SISTEMA DE PAREDES DE CONCRETO EM UNIDADES HABITACIONAIS DE PAVIMENTO ÚNICO, UTILIZAÇÃO DE ARGAMASSA COLANTE. AF_12/2024</v>
          </cell>
          <cell r="E7932" t="str">
            <v>M2</v>
          </cell>
          <cell r="F7932">
            <v>8.2100000000000009</v>
          </cell>
        </row>
        <row r="7933">
          <cell r="A7933" t="str">
            <v>SINAPI 105828</v>
          </cell>
          <cell r="D7933" t="str">
            <v>ESTUCAMENTO DE DENSIDADE ALTA DE PANOS DE FACHADA DO SISTEMA DE PAREDES DE CONCRETO EM UNIDADES HABITACIONAIS DE PAVIMENTO ÚNICO, UTILIZAÇÃO DE ARGAMASSA POLIMÉRICA. AF_12/2024</v>
          </cell>
          <cell r="E7933" t="str">
            <v>M2</v>
          </cell>
          <cell r="F7933">
            <v>10.95</v>
          </cell>
        </row>
        <row r="7934">
          <cell r="A7934" t="str">
            <v>SINAPI 105829</v>
          </cell>
          <cell r="D7934" t="str">
            <v>ESTUCAMENTO DE DENSIDADE ALTA DE PANOS DE FACHADA DO SISTEMA DE PAREDES DE CONCRETO EM UNIDADES HABITACIONAIS DE PAVIMENTO ÚNICO, UTILIZAÇÃO DE ARGAMASSA TRAÇO 1:0,5:4,5 (CIM:CAL:AREIA). AF_12/2024</v>
          </cell>
          <cell r="E7934" t="str">
            <v>M2</v>
          </cell>
          <cell r="F7934">
            <v>5.29</v>
          </cell>
        </row>
        <row r="7935">
          <cell r="A7935" t="str">
            <v>SINAPI 91525</v>
          </cell>
          <cell r="D7935" t="str">
            <v>ESTUCAMENTO DE DENSIDADE ALTA NAS FACES INTERNAS DE PAREDES DO SISTEMA DE PAREDES DE CONCRETO, EM AMBIENTES COM ÁREA ENTRE 5 M² E 10 M², UTILIZAÇÃO DE ARGAMASSA COLANTE. AF_12/2024</v>
          </cell>
          <cell r="E7935" t="str">
            <v>M2</v>
          </cell>
          <cell r="F7935">
            <v>7.05</v>
          </cell>
        </row>
        <row r="7936">
          <cell r="A7936" t="str">
            <v>SINAPI 105818</v>
          </cell>
          <cell r="D7936" t="str">
            <v>ESTUCAMENTO DE DENSIDADE ALTA NAS FACES INTERNAS DE PAREDES DO SISTEMA DE PAREDES DE CONCRETO, EM AMBIENTES COM ÁREA ENTRE 5 M² E 10 M², UTILIZAÇÃO DE ARGAMASSA POLIMÉRICA. AF_12/2024</v>
          </cell>
          <cell r="E7936" t="str">
            <v>M2</v>
          </cell>
          <cell r="F7936">
            <v>11.23</v>
          </cell>
        </row>
        <row r="7937">
          <cell r="A7937" t="str">
            <v>SINAPI 105819</v>
          </cell>
          <cell r="D7937" t="str">
            <v>ESTUCAMENTO DE DENSIDADE ALTA NAS FACES INTERNAS DE PAREDES DO SISTEMA DE PAREDES DE CONCRETO, EM AMBIENTES COM ÁREA ENTRE 5 M² E 10 M², UTILIZAÇÃO DE ARGAMASSA TRAÇO 1:1:6 (CIM:CAL:AREIA). AF_12/2024</v>
          </cell>
          <cell r="E7937" t="str">
            <v>M2</v>
          </cell>
          <cell r="F7937">
            <v>5.61</v>
          </cell>
        </row>
        <row r="7938">
          <cell r="A7938" t="str">
            <v>SINAPI 104414</v>
          </cell>
          <cell r="D7938" t="str">
            <v>ESTUCAMENTO DE DENSIDADE ALTA NAS FACES INTERNAS DE PAREDES DO SISTEMA DE PAREDES DE CONCRETO, EM AMBIENTES COM ÁREA MAIOR OU IGUAL A 10 M², UTILIZAÇÃO DE ARGAMASSA COLANTE. AF_12/2024</v>
          </cell>
          <cell r="E7938" t="str">
            <v>M2</v>
          </cell>
          <cell r="F7938">
            <v>6.17</v>
          </cell>
        </row>
        <row r="7939">
          <cell r="A7939" t="str">
            <v>SINAPI 105816</v>
          </cell>
          <cell r="D7939" t="str">
            <v>ESTUCAMENTO DE DENSIDADE ALTA NAS FACES INTERNAS DE PAREDES DO SISTEMA DE PAREDES DE CONCRETO, EM AMBIENTES COM ÁREA MAIOR OU IGUAL A 10 M², UTILIZAÇÃO DE ARGAMASSA POLIMÉRICA. AF_12/2024</v>
          </cell>
          <cell r="E7939" t="str">
            <v>M2</v>
          </cell>
          <cell r="F7939">
            <v>10.35</v>
          </cell>
        </row>
        <row r="7940">
          <cell r="A7940" t="str">
            <v>SINAPI 105817</v>
          </cell>
          <cell r="D7940" t="str">
            <v>ESTUCAMENTO DE DENSIDADE ALTA NAS FACES INTERNAS DE PAREDES DO SISTEMA DE PAREDES DE CONCRETO, EM AMBIENTES COM ÁREA MAIOR OU IGUAL A 10 M², UTILIZAÇÃO DE ARGAMASSA TRAÇO 1:1:6 (CIM:CAL:AREIA). AF_12/2024</v>
          </cell>
          <cell r="E7940" t="str">
            <v>M2</v>
          </cell>
          <cell r="F7940">
            <v>4.7300000000000004</v>
          </cell>
        </row>
        <row r="7941">
          <cell r="A7941" t="str">
            <v>SINAPI 104415</v>
          </cell>
          <cell r="D7941" t="str">
            <v>ESTUCAMENTO DE DENSIDADE ALTA NAS FACES INTERNAS DE PAREDES DO SISTEMA DE PAREDES DE CONCRETO, EM AMBIENTES COM ÁREA MENOR OU IGUAL A 5 M², UTILIZAÇÃO DE ARGAMASSA COLANTE. AF_12/2024</v>
          </cell>
          <cell r="E7941" t="str">
            <v>M2</v>
          </cell>
          <cell r="F7941">
            <v>11.63</v>
          </cell>
        </row>
        <row r="7942">
          <cell r="A7942" t="str">
            <v>SINAPI 105820</v>
          </cell>
          <cell r="D7942" t="str">
            <v>ESTUCAMENTO DE DENSIDADE ALTA NAS FACES INTERNAS DE PAREDES DO SISTEMA DE PAREDES DE CONCRETO, EM AMBIENTES COM ÁREA MENOR OU IGUAL A 5 M², UTILIZAÇÃO DE ARGAMASSA POLIMÉRICA. AF_12/2024</v>
          </cell>
          <cell r="E7942" t="str">
            <v>M2</v>
          </cell>
          <cell r="F7942">
            <v>15.81</v>
          </cell>
        </row>
        <row r="7943">
          <cell r="A7943" t="str">
            <v>SINAPI 105821</v>
          </cell>
          <cell r="D7943" t="str">
            <v>ESTUCAMENTO DE DENSIDADE ALTA NAS FACES INTERNAS DE PAREDES DO SISTEMA DE PAREDES DE CONCRETO, EM AMBIENTES COM ÁREA MENOR OU IGUAL A 5 M², UTILIZAÇÃO DE ARGAMASSA TRAÇO 1:1:6 (CIM:CAL:AREIA). AF_12/2024</v>
          </cell>
          <cell r="E7943" t="str">
            <v>M2</v>
          </cell>
          <cell r="F7943">
            <v>10.19</v>
          </cell>
        </row>
        <row r="7944">
          <cell r="A7944" t="str">
            <v>SINAPI 104418</v>
          </cell>
          <cell r="D7944" t="str">
            <v>ESTUCAMENTO DE DENSIDADE BAIXA DE PANOS DE FACHADA DO SISTEMA DE PAREDES DE CONCRETO EM EDIFICAÇÕES DE MÚLTIPLOS PAVIMENTOS, PAVIMENTO TÉRREO, UTILIZAÇÃO DE ARGAMASSA COLANTE. AF_12/2024</v>
          </cell>
          <cell r="E7944" t="str">
            <v>M2</v>
          </cell>
          <cell r="F7944">
            <v>2.75</v>
          </cell>
        </row>
        <row r="7945">
          <cell r="A7945" t="str">
            <v>SINAPI 91515</v>
          </cell>
          <cell r="D7945" t="str">
            <v>ESTUCAMENTO DE DENSIDADE BAIXA DE PANOS DE FACHADA DO SISTEMA DE PAREDES DE CONCRETO EM EDIFICAÇÕES DE MÚLTIPLOS PAVIMENTOS, PAVIMENTOS SUPERIORES, UTILIZAÇÃO DE ARGAMASSA COLANTE. AF_12/2024</v>
          </cell>
          <cell r="E7945" t="str">
            <v>M2</v>
          </cell>
          <cell r="F7945">
            <v>5.07</v>
          </cell>
        </row>
        <row r="7946">
          <cell r="A7946" t="str">
            <v>SINAPI 104419</v>
          </cell>
          <cell r="D7946" t="str">
            <v>ESTUCAMENTO DE DENSIDADE BAIXA DE PANOS DE FACHADA DO SISTEMA DE PAREDES DE CONCRETO EM UNIDADES HABITACIONAIS DE DOIS PAVIMENTOS (SOBRADO), ACESSO COM ANDAIME FACHADEIRO, UTILIZAÇÃO DE ARGAMASSA COLANTE. AF_12/2024</v>
          </cell>
          <cell r="E7946" t="str">
            <v>M2</v>
          </cell>
          <cell r="F7946">
            <v>4.38</v>
          </cell>
        </row>
        <row r="7947">
          <cell r="A7947" t="str">
            <v>SINAPI 91519</v>
          </cell>
          <cell r="D7947" t="str">
            <v>ESTUCAMENTO DE DENSIDADE BAIXA DE PANOS DE FACHADA DO SISTEMA DE PAREDES DE CONCRETO EM UNIDADES HABITACIONAIS DE PAVIMENTO ÚNICO, UTILIZAÇÃO DE ARGAMASSA COLANTE. AF_12/2024</v>
          </cell>
          <cell r="E7947" t="str">
            <v>M2</v>
          </cell>
          <cell r="F7947">
            <v>2.1</v>
          </cell>
        </row>
        <row r="7948">
          <cell r="A7948" t="str">
            <v>SINAPI 91520</v>
          </cell>
          <cell r="D7948" t="str">
            <v>ESTUCAMENTO DE DENSIDADE BAIXA NAS FACES INTERNAS DE PAREDES DO SISTEMA DE PAREDES DE CONCRETO, EM AMBIENTES COM ÁREA ENTRE 5 M² E 10 M², UTILIZAÇÃO DE ARGAMASSA COLANTE. AF_12/2024</v>
          </cell>
          <cell r="E7948" t="str">
            <v>M2</v>
          </cell>
          <cell r="F7948">
            <v>2.14</v>
          </cell>
        </row>
        <row r="7949">
          <cell r="A7949" t="str">
            <v>SINAPI 104416</v>
          </cell>
          <cell r="D7949" t="str">
            <v>ESTUCAMENTO DE DENSIDADE BAIXA NAS FACES INTERNAS DE PAREDES DO SISTEMA DE PAREDES DE CONCRETO, EM AMBIENTES COM ÁREA MAIOR OU IGUAL A 10 M², UTILIZAÇÃO DE ARGAMASSA COLANTE. AF_12/2024</v>
          </cell>
          <cell r="E7949" t="str">
            <v>M2</v>
          </cell>
          <cell r="F7949">
            <v>1.77</v>
          </cell>
        </row>
        <row r="7950">
          <cell r="A7950" t="str">
            <v>SINAPI 104417</v>
          </cell>
          <cell r="D7950" t="str">
            <v>ESTUCAMENTO DE DENSIDADE BAIXA NAS FACES INTERNAS DE PAREDES DO SISTEMA DE PAREDES DE CONCRETO, EM AMBIENTES COM ÁREA MENOR OU IGUAL A 5 M², UTILIZAÇÃO DE ARGAMASSA COLANTE. AF_12/2024</v>
          </cell>
          <cell r="E7950" t="str">
            <v>M2</v>
          </cell>
          <cell r="F7950">
            <v>4.01</v>
          </cell>
        </row>
        <row r="7951">
          <cell r="A7951" t="str">
            <v>SINAPI 91522</v>
          </cell>
          <cell r="D7951" t="str">
            <v>ESTUCAMENTO PARA QUALQUER REVESTIMENTO, EM TETO DO SISTEMA DE PAREDES DE CONCRETO, EM AMBIENTES COM ÁREA ENTRE 5 M² E 10 M², UTILIZAÇÃO DE ARGAMASSA COLANTE. AF_12/2024</v>
          </cell>
          <cell r="E7951" t="str">
            <v>M2</v>
          </cell>
          <cell r="F7951">
            <v>3.61</v>
          </cell>
        </row>
        <row r="7952">
          <cell r="A7952" t="str">
            <v>SINAPI 104412</v>
          </cell>
          <cell r="D7952" t="str">
            <v>ESTUCAMENTO PARA QUALQUER REVESTIMENTO, EM TETO DO SISTEMA DE PAREDES DE CONCRETO, EM AMBIENTES COM ÁREA MAIOR OU IGUAL A 10 M², UTILIZAÇÃO DE ARGAMASSA COLANTE. AF_12/2024</v>
          </cell>
          <cell r="E7952" t="str">
            <v>M2</v>
          </cell>
          <cell r="F7952">
            <v>3.24</v>
          </cell>
        </row>
        <row r="7953">
          <cell r="A7953" t="str">
            <v>SINAPI 104413</v>
          </cell>
          <cell r="D7953" t="str">
            <v>ESTUCAMENTO PARA QUALQUER REVESTIMENTO, EM TETO DO SISTEMA DE PAREDES DE CONCRETO, EM AMBIENTES COM ÁREA MENOR OU IGUAL A 5 M², UTILIZAÇÃO DE ARGAMASSA COLANTE. AF_12/2024</v>
          </cell>
          <cell r="E7953" t="str">
            <v>M2</v>
          </cell>
          <cell r="F7953">
            <v>5.51</v>
          </cell>
        </row>
        <row r="7954">
          <cell r="A7954" t="str">
            <v>SINAPI 102569</v>
          </cell>
          <cell r="D7954" t="str">
            <v>FÔRMAS MANUSEÁVEIS DA ALUMÍNIO PARA PAREDES DE CONCRETO MOLDADAS IN LOCO, EM PLATIBANDA. AF_11/2024</v>
          </cell>
          <cell r="E7954" t="str">
            <v>M2</v>
          </cell>
          <cell r="F7954">
            <v>0</v>
          </cell>
        </row>
        <row r="7955">
          <cell r="A7955" t="str">
            <v>SINAPI 102574</v>
          </cell>
          <cell r="D7955" t="str">
            <v>FÔRMAS MANUSEÁVEIS DE ALUMÍNIO PARA PAREDES DE CONCRETO MOLDADAS IN LOCO, DE EDIFICAÇÕES DE MÚLTIPLOS PAVIMENTOS, EM LAJES. AF_11/2024</v>
          </cell>
          <cell r="E7955" t="str">
            <v>M2</v>
          </cell>
          <cell r="F7955">
            <v>0</v>
          </cell>
        </row>
        <row r="7956">
          <cell r="A7956" t="str">
            <v>SINAPI 102573</v>
          </cell>
          <cell r="D7956" t="str">
            <v>FÔRMAS MANUSEÁVEIS DE ALUMÍNIO PARA PAREDES DE CONCRETO MOLDADAS IN LOCO, DE EDIFICAÇÕES DE MÚLTIPLOS PAVIMENTOS, EM PAREDES. AF_11/2024</v>
          </cell>
          <cell r="E7956" t="str">
            <v>M2</v>
          </cell>
          <cell r="F7956">
            <v>0</v>
          </cell>
        </row>
        <row r="7957">
          <cell r="A7957" t="str">
            <v>SINAPI 102577</v>
          </cell>
          <cell r="D7957" t="str">
            <v>FÔRMAS MANUSEÁVEIS DE ALUMÍNIO PARA PAREDES DE CONCRETO MOLDADAS IN LOCO, DE EDIFICAÇÕES UNIFAMILIARES, EM LAJES. AF_11/2024</v>
          </cell>
          <cell r="E7957" t="str">
            <v>M2</v>
          </cell>
          <cell r="F7957">
            <v>0</v>
          </cell>
        </row>
        <row r="7958">
          <cell r="A7958" t="str">
            <v>SINAPI 102576</v>
          </cell>
          <cell r="D7958" t="str">
            <v>FÔRMAS MANUSEÁVEIS DE ALUMÍNIO PARA PAREDES DE CONCRETO MOLDADAS IN LOCO, DE EDIFICAÇÕES UNIFAMILIARES, EM PAREDES. AF_11/2024</v>
          </cell>
          <cell r="E7958" t="str">
            <v>M2</v>
          </cell>
          <cell r="F7958">
            <v>0</v>
          </cell>
        </row>
        <row r="7959">
          <cell r="A7959" t="str">
            <v>SINAPI 103083</v>
          </cell>
          <cell r="D7959" t="str">
            <v>FÔRMAS MANUSEÁVEIS DE PLÁSTICO ESTRUTURADO EM AÇO PARA PAREDES DE CONCRETO MOLDADAS IN LOCO, DE EDIFICAÇÕES DE MÚLTIPLOS PAVIMENTOS, EM LAJES. AF_11/2024</v>
          </cell>
          <cell r="E7959" t="str">
            <v>M2</v>
          </cell>
          <cell r="F7959">
            <v>0</v>
          </cell>
        </row>
        <row r="7960">
          <cell r="A7960" t="str">
            <v>SINAPI 103081</v>
          </cell>
          <cell r="D7960" t="str">
            <v>FÔRMAS MANUSEÁVEIS DE PLÁSTICO ESTRUTURADO EM AÇO PARA PAREDES DE CONCRETO MOLDADAS IN LOCO, DE EDIFICAÇÕES DE MÚLTIPLOS PAVIMENTOS, EM PLATIBANDA. AF_11/2024</v>
          </cell>
          <cell r="E7960" t="str">
            <v>M2</v>
          </cell>
          <cell r="F7960">
            <v>0</v>
          </cell>
        </row>
        <row r="7961">
          <cell r="A7961" t="str">
            <v>SINAPI 103082</v>
          </cell>
          <cell r="D7961" t="str">
            <v>FÔRMAS MANUSEÁVEIS DE PLÁSTICO ESTRUTURADO EM AÇO PARA PAREDES DE CONCRETO MOLDADAS IN LOCO, DE EDIFICAÇÕES MÚLTIPLOS PAVIMENTOS, EM PAREDES. AF_11/2024</v>
          </cell>
          <cell r="E7961" t="str">
            <v>M2</v>
          </cell>
          <cell r="F7961">
            <v>0</v>
          </cell>
        </row>
        <row r="7962">
          <cell r="A7962" t="str">
            <v>SINAPI 103086</v>
          </cell>
          <cell r="D7962" t="str">
            <v>FÔRMAS MANUSEÁVEIS DE PLÁSTICO ESTRUTURADO EM AÇO PARA PAREDES DE CONCRETO MOLDADAS IN LOCO, DE EDIFICAÇÕES UNIFAMILIARES, EM LAJES. AF_11/2024</v>
          </cell>
          <cell r="E7962" t="str">
            <v>M2</v>
          </cell>
          <cell r="F7962">
            <v>0</v>
          </cell>
        </row>
        <row r="7963">
          <cell r="A7963" t="str">
            <v>SINAPI 103085</v>
          </cell>
          <cell r="D7963" t="str">
            <v>FÔRMAS MANUSEÁVEIS DE PLÁSTICO ESTRUTURADO EM AÇO PARA PAREDES DE CONCRETO MOLDADAS IN LOCO, DE EDIFICAÇÕES UNIFAMILIARES, EM PAREDES. AF_11/2024</v>
          </cell>
          <cell r="E7963" t="str">
            <v>M2</v>
          </cell>
          <cell r="F7963">
            <v>0</v>
          </cell>
        </row>
        <row r="7964">
          <cell r="A7964" t="str">
            <v>SINAPI 104726</v>
          </cell>
          <cell r="D7964" t="str">
            <v>INSTALAÇÃO DE ISOLAMENTO COM LÃ DE PET EM PAREDE DRYWALL. AF_07/2023</v>
          </cell>
          <cell r="E7964" t="str">
            <v>M2</v>
          </cell>
          <cell r="F7964">
            <v>0</v>
          </cell>
        </row>
        <row r="7965">
          <cell r="A7965" t="str">
            <v>SINAPI 104725</v>
          </cell>
          <cell r="D7965" t="str">
            <v>INSTALAÇÃO DE ISOLAMENTO COM LÃ DE VIDRO EM PAREDE DRYWALL. AF_07/2023</v>
          </cell>
          <cell r="E7965" t="str">
            <v>M2</v>
          </cell>
          <cell r="F7965">
            <v>0</v>
          </cell>
        </row>
        <row r="7966">
          <cell r="A7966" t="str">
            <v>SINAPI 96374</v>
          </cell>
          <cell r="D7966" t="str">
            <v>INSTALAÇÃO DE REFORÇO DE MADEIRA EM PAREDE DRYWALL. AF_07/2023</v>
          </cell>
          <cell r="E7966" t="str">
            <v>M</v>
          </cell>
          <cell r="F7966">
            <v>39.270000000000003</v>
          </cell>
        </row>
        <row r="7967">
          <cell r="A7967" t="str">
            <v>SINAPI 96373</v>
          </cell>
          <cell r="D7967" t="str">
            <v>INSTALAÇÃO DE REFORÇO METÁLICO EM PAREDE DRYWALL. AF_07/2023</v>
          </cell>
          <cell r="E7967" t="str">
            <v>M</v>
          </cell>
          <cell r="F7967">
            <v>10.91</v>
          </cell>
        </row>
        <row r="7968">
          <cell r="A7968" t="str">
            <v>SINAPI 96368</v>
          </cell>
          <cell r="D7968" t="str">
            <v>PAREDE COM SISTEMA EM CHAPAS DE GESSO PARA DRYWALL, USO INTERNO COM DUAS FACES DUPLAS E ESTRUTURA METÁLICA COM GUIAS DUPLAS, SEM VÃOS. AF_07/2023_PS</v>
          </cell>
          <cell r="E7968" t="str">
            <v>M2</v>
          </cell>
          <cell r="F7968">
            <v>179.36</v>
          </cell>
        </row>
        <row r="7969">
          <cell r="A7969" t="str">
            <v>SINAPI 96364</v>
          </cell>
          <cell r="D7969" t="str">
            <v>PAREDE COM SISTEMA EM CHAPAS DE GESSO PARA DRYWALL, USO INTERNO COM UMA FACE SIMPLES E OUTRA FACE DUPLA E ESTRUTURA METÁLICA COM GUIAS DUPLAS, SEM VÃOS. AF_07/2023_PS</v>
          </cell>
          <cell r="E7969" t="str">
            <v>M2</v>
          </cell>
          <cell r="F7969">
            <v>150.66</v>
          </cell>
        </row>
        <row r="7970">
          <cell r="A7970" t="str">
            <v>SINAPI 96369</v>
          </cell>
          <cell r="D7970" t="str">
            <v>PAREDE COM SISTEMA EM CHAPAS DE GESSO PARA DRYWALL, USO INTERNO, COM DUAS FACES DUPLAS E ESTRUTURA METÁLICA COM GUIAS DUPLAS PARA PAREDES COM ÁREA LÍQUIDA MAIOR OU IGUAL A 6 M2, COM VÃOS. AF_07/2023_PS</v>
          </cell>
          <cell r="E7970" t="str">
            <v>M2</v>
          </cell>
          <cell r="F7970">
            <v>200.76</v>
          </cell>
        </row>
        <row r="7971">
          <cell r="A7971" t="str">
            <v>SINAPI 104723</v>
          </cell>
          <cell r="D7971" t="str">
            <v>PAREDE COM SISTEMA EM CHAPAS DE GESSO PARA DRYWALL, USO INTERNO, COM DUAS FACES DUPLAS E ESTRUTURA METÁLICA COM GUIAS DUPLAS PARA PAREDES COM ÁREA LÍQUIDA MENOR QUE 6 M2, COM VÃOS. AF_07/2023_PS</v>
          </cell>
          <cell r="E7971" t="str">
            <v>M2</v>
          </cell>
          <cell r="F7971">
            <v>238.25</v>
          </cell>
        </row>
        <row r="7972">
          <cell r="A7972" t="str">
            <v>SINAPI 96367</v>
          </cell>
          <cell r="D7972" t="str">
            <v>PAREDE COM SISTEMA EM CHAPAS DE GESSO PARA DRYWALL, USO INTERNO, COM DUAS FACES DUPLAS E ESTRUTURA METÁLICA COM GUIAS SIMPLES PARA PAREDES COM ÁREA LÍQUIDA MAIOR OU IGUAL A 6 M2, COM VÃOS. AF_07/2023_PS</v>
          </cell>
          <cell r="E7972" t="str">
            <v>M2</v>
          </cell>
          <cell r="F7972">
            <v>163.83000000000001</v>
          </cell>
        </row>
        <row r="7973">
          <cell r="A7973" t="str">
            <v>SINAPI 104722</v>
          </cell>
          <cell r="D7973" t="str">
            <v>PAREDE COM SISTEMA EM CHAPAS DE GESSO PARA DRYWALL, USO INTERNO, COM DUAS FACES DUPLAS E ESTRUTURA METÁLICA COM GUIAS SIMPLES PARA PAREDES COM ÁREA LÍQUIDA MENOR QUE 6 M2, COM VÃOS. AF_07/2023_PS</v>
          </cell>
          <cell r="E7973" t="str">
            <v>M2</v>
          </cell>
          <cell r="F7973">
            <v>185.26</v>
          </cell>
        </row>
        <row r="7974">
          <cell r="A7974" t="str">
            <v>SINAPI 96366</v>
          </cell>
          <cell r="D7974" t="str">
            <v>PAREDE COM SISTEMA EM CHAPAS DE GESSO PARA DRYWALL, USO INTERNO, COM DUAS FACES DUPLAS E ESTRUTURA METÁLICA COM GUIAS SIMPLES, SEM VÃOS. AF_07/2023_PS</v>
          </cell>
          <cell r="E7974" t="str">
            <v>M2</v>
          </cell>
          <cell r="F7974">
            <v>151.96</v>
          </cell>
        </row>
        <row r="7975">
          <cell r="A7975" t="str">
            <v>SINAPI 96361</v>
          </cell>
          <cell r="D7975" t="str">
            <v>PAREDE COM SISTEMA EM CHAPAS DE GESSO PARA DRYWALL, USO INTERNO, COM DUAS FACES SIMPLES E ESTRUTURA METÁLICA COM GUIAS DUPLAS PARA PAREDES COM ÁREA LÍQUIDA MAIOR OU IGUAL A 6 M2, COM VÃOS. AF_07/2023_PS</v>
          </cell>
          <cell r="E7975" t="str">
            <v>M2</v>
          </cell>
          <cell r="F7975">
            <v>142.25</v>
          </cell>
        </row>
        <row r="7976">
          <cell r="A7976" t="str">
            <v>SINAPI 104719</v>
          </cell>
          <cell r="D7976" t="str">
            <v>PAREDE COM SISTEMA EM CHAPAS DE GESSO PARA DRYWALL, USO INTERNO, COM DUAS FACES SIMPLES E ESTRUTURA METÁLICA COM GUIAS DUPLAS PARA PAREDES COM ÁREA LÍQUIDA MENOR QUE 6 M2, COM VÃOS. AF_07/2023_PS</v>
          </cell>
          <cell r="E7976" t="str">
            <v>M2</v>
          </cell>
          <cell r="F7976">
            <v>177.42</v>
          </cell>
        </row>
        <row r="7977">
          <cell r="A7977" t="str">
            <v>SINAPI 96360</v>
          </cell>
          <cell r="D7977" t="str">
            <v>PAREDE COM SISTEMA EM CHAPAS DE GESSO PARA DRYWALL, USO INTERNO, COM DUAS FACES SIMPLES E ESTRUTURA METÁLICA COM GUIAS DUPLAS, SEM VÃOS. AF_07/2023_PS</v>
          </cell>
          <cell r="E7977" t="str">
            <v>M2</v>
          </cell>
          <cell r="F7977">
            <v>122</v>
          </cell>
        </row>
        <row r="7978">
          <cell r="A7978" t="str">
            <v>SINAPI 96359</v>
          </cell>
          <cell r="D7978" t="str">
            <v>PAREDE COM SISTEMA EM CHAPAS DE GESSO PARA DRYWALL, USO INTERNO, COM DUAS FACES SIMPLES E ESTRUTURA METÁLICA COM GUIAS SIMPLES PARA PAREDES COM ÁREA LÍQUIDA MAIOR OU IGUAL A 6 M2, COM VÃOS. AF_07/2023_PS</v>
          </cell>
          <cell r="E7978" t="str">
            <v>M2</v>
          </cell>
          <cell r="F7978">
            <v>105.33</v>
          </cell>
        </row>
        <row r="7979">
          <cell r="A7979" t="str">
            <v>SINAPI 104718</v>
          </cell>
          <cell r="D7979" t="str">
            <v>PAREDE COM SISTEMA EM CHAPAS DE GESSO PARA DRYWALL, USO INTERNO, COM DUAS FACES SIMPLES E ESTRUTURA METÁLICA COM GUIAS SIMPLES PARA PAREDES COM ÁREA LÍQUIDA MENOR QUE 6 M2, COM VÃOS. AF_07/2023_PS</v>
          </cell>
          <cell r="E7979" t="str">
            <v>M2</v>
          </cell>
          <cell r="F7979">
            <v>124.42</v>
          </cell>
        </row>
        <row r="7980">
          <cell r="A7980" t="str">
            <v>SINAPI 96358</v>
          </cell>
          <cell r="D7980" t="str">
            <v>PAREDE COM SISTEMA EM CHAPAS DE GESSO PARA DRYWALL, USO INTERNO, COM DUAS FACES SIMPLES E ESTRUTURA METÁLICA COM GUIAS SIMPLES, SEM VÃOS. AF_07/2023_PS</v>
          </cell>
          <cell r="E7980" t="str">
            <v>M2</v>
          </cell>
          <cell r="F7980">
            <v>94.64</v>
          </cell>
        </row>
        <row r="7981">
          <cell r="A7981" t="str">
            <v>SINAPI 96371</v>
          </cell>
          <cell r="D7981" t="str">
            <v>PAREDE COM SISTEMA EM CHAPAS DE GESSO PARA DRYWALL, USO INTERNO, COM UMA FACE SIMPLES E ESTRUTURA METÁLICA COM GUIAS SIMPLES PARA PAREDES COM ÁREA LÍQUIDA MAIOR OU IGUAL A 6 M2, COM VÃOS. AF_07/2023_PS</v>
          </cell>
          <cell r="E7981" t="str">
            <v>M2</v>
          </cell>
          <cell r="F7981">
            <v>72.290000000000006</v>
          </cell>
        </row>
        <row r="7982">
          <cell r="A7982" t="str">
            <v>SINAPI 104724</v>
          </cell>
          <cell r="D7982" t="str">
            <v>PAREDE COM SISTEMA EM CHAPAS DE GESSO PARA DRYWALL, USO INTERNO, COM UMA FACE SIMPLES E ESTRUTURA METÁLICA COM GUIAS SIMPLES PARA PAREDES COM ÁREA LÍQUIDA MENOR QUE 6 M2, COM VÃOS. AF_07/2023_PS</v>
          </cell>
          <cell r="E7982" t="str">
            <v>M2</v>
          </cell>
          <cell r="F7982">
            <v>90.22</v>
          </cell>
        </row>
        <row r="7983">
          <cell r="A7983" t="str">
            <v>SINAPI 96370</v>
          </cell>
          <cell r="D7983" t="str">
            <v>PAREDE COM SISTEMA EM CHAPAS DE GESSO PARA DRYWALL, USO INTERNO, COM UMA FACE SIMPLES E ESTRUTURA METÁLICA COM GUIAS SIMPLES, SEM VÃOS. AF_07/2023_PS</v>
          </cell>
          <cell r="E7983" t="str">
            <v>M2</v>
          </cell>
          <cell r="F7983">
            <v>62.22</v>
          </cell>
        </row>
        <row r="7984">
          <cell r="A7984" t="str">
            <v>SINAPI 96365</v>
          </cell>
          <cell r="D7984" t="str">
            <v>PAREDE COM SISTEMA EM CHAPAS DE GESSO PARA DRYWALL, USO INTERNO, COM UMA FACE SIMPLES E OUTRA FACE DUPLA E ESTRUTURA METÁLICA COM GUIAS DUPLAS PARA PAREDES COM ÁREA LÍQUIDA MAIOR OU IGUAL A 6 M2, COM VÃOS. AF_07/2023_PS</v>
          </cell>
          <cell r="E7984" t="str">
            <v>M2</v>
          </cell>
          <cell r="F7984">
            <v>171.51</v>
          </cell>
        </row>
        <row r="7985">
          <cell r="A7985" t="str">
            <v>SINAPI 104721</v>
          </cell>
          <cell r="D7985" t="str">
            <v>PAREDE COM SISTEMA EM CHAPAS DE GESSO PARA DRYWALL, USO INTERNO, COM UMA FACE SIMPLES E OUTRA FACE DUPLA E ESTRUTURA METÁLICA COM GUIAS DUPLAS PARA PAREDES COM ÁREA LÍQUIDA MENOR QUE 6 M2, COM VÃOS. AF_07/2023_PS</v>
          </cell>
          <cell r="E7985" t="str">
            <v>M2</v>
          </cell>
          <cell r="F7985">
            <v>207.84</v>
          </cell>
        </row>
        <row r="7986">
          <cell r="A7986" t="str">
            <v>SINAPI 96363</v>
          </cell>
          <cell r="D7986" t="str">
            <v>PAREDE COM SISTEMA EM CHAPAS DE GESSO PARA DRYWALL, USO INTERNO, COM UMA FACE SIMPLES E OUTRA FACE DUPLA E ESTRUTURA METÁLICA COM GUIAS SIMPLES PARA PAREDES COM ÁREA LÍQUIDA MAIOR OU IGUAL A 6 M2, COM VÃOS. AF_07/2023_PS</v>
          </cell>
          <cell r="E7986" t="str">
            <v>M2</v>
          </cell>
          <cell r="F7986">
            <v>134.57</v>
          </cell>
        </row>
        <row r="7987">
          <cell r="A7987" t="str">
            <v>SINAPI 104720</v>
          </cell>
          <cell r="D7987" t="str">
            <v>PAREDE COM SISTEMA EM CHAPAS DE GESSO PARA DRYWALL, USO INTERNO, COM UMA FACE SIMPLES E OUTRA FACE DUPLA E ESTRUTURA METÁLICA COM GUIAS SIMPLES PARA PAREDES COM ÁREA LÍQUIDA MENOR QUE 6 M2, COM VÃOS. AF_07/2023_PS</v>
          </cell>
          <cell r="E7987" t="str">
            <v>M2</v>
          </cell>
          <cell r="F7987">
            <v>154.83000000000001</v>
          </cell>
        </row>
        <row r="7988">
          <cell r="A7988" t="str">
            <v>SINAPI 96362</v>
          </cell>
          <cell r="D7988" t="str">
            <v>PAREDE COM SISTEMA EM CHAPAS DE GESSO PARA DRYWALL, USO INTERNO, COM UMA FACE SIMPLES E OUTRA FACE DUPLA E ESTRUTURA METÁLICA COM GUIAS SIMPLES, SEM VÃOS. AF_07/2023_PS</v>
          </cell>
          <cell r="E7988" t="str">
            <v>M2</v>
          </cell>
          <cell r="F7988">
            <v>123.3</v>
          </cell>
        </row>
        <row r="7989">
          <cell r="A7989" t="str">
            <v>SINAPI 103191</v>
          </cell>
          <cell r="D7989" t="str">
            <v>INSTALAÇÃO DE ALONGADOR COM TRÊS ALTURAS, EM TUBO DE AÇO CARBONO - EQUIPAMENTO DE GINASTICA PARA ACADEMIA AO AR LIVRE / ACADEMIA DA TERCEIRA IDADE - ATI, INSTALADO SOBRE SOLO. AF_10/2021</v>
          </cell>
          <cell r="E7989" t="str">
            <v>UN</v>
          </cell>
          <cell r="F7989">
            <v>2393.27</v>
          </cell>
        </row>
        <row r="7990">
          <cell r="A7990" t="str">
            <v>SINAPI 103206</v>
          </cell>
          <cell r="D7990" t="str">
            <v>INSTALAÇÃO DE ALONGADOR COM TRÊS ALTURAS, EM TUBO DE AÇO CARBONO - EQUIPAMENTO DE GINÁSTICA PARA ACADEMIA AO AR LIVRE / ACADEMIA DA TERCEIRA IDADE - ATI, INSTALADO SOBRE PISO DE CONCRETO EXISTENTE. AF_10/2021</v>
          </cell>
          <cell r="E7990" t="str">
            <v>UN</v>
          </cell>
          <cell r="F7990">
            <v>2406.5</v>
          </cell>
        </row>
        <row r="7991">
          <cell r="A7991" t="str">
            <v>SINAPI 103211</v>
          </cell>
          <cell r="D7991" t="str">
            <v>INSTALAÇÃO DE BALANÇO DE 2 LUGARES COM ESTRUTURA DE MADEIRA TRATADA, INSTALADO SOBRE PISO DE CONCRETO EXISTENTE. AF_10/2021</v>
          </cell>
          <cell r="E7991" t="str">
            <v>UN</v>
          </cell>
          <cell r="F7991">
            <v>0</v>
          </cell>
        </row>
        <row r="7992">
          <cell r="A7992" t="str">
            <v>SINAPI 103196</v>
          </cell>
          <cell r="D7992" t="str">
            <v>INSTALAÇÃO DE BALANÇO DE 2 LUGARES COM ESTRUTURA DE MADEIRA TRATADA, INSTALADO SOBRE SOLO. AF_10/2021</v>
          </cell>
          <cell r="E7992" t="str">
            <v>UN</v>
          </cell>
          <cell r="F7992">
            <v>0</v>
          </cell>
        </row>
        <row r="7993">
          <cell r="A7993" t="str">
            <v>SINAPI 103212</v>
          </cell>
          <cell r="D7993" t="str">
            <v>INSTALAÇÃO DE BALANÇO DE 2 LUGARES COM ESTRUTURA METÁLICA EM TUBOS DE AÇO CARBONO, INSTALADO SOBRE PISO DE CONCRETO EXISTENTE. AF_10/2021</v>
          </cell>
          <cell r="E7993" t="str">
            <v>UN</v>
          </cell>
          <cell r="F7993">
            <v>0</v>
          </cell>
        </row>
        <row r="7994">
          <cell r="A7994" t="str">
            <v>SINAPI 103197</v>
          </cell>
          <cell r="D7994" t="str">
            <v>INSTALAÇÃO DE BALANÇO DE 2 LUGARES COM ESTRUTURA METÁLICA EM TUBOS DE AÇO CARBONO, INSTALADO SOBRE SOLO. AF_10/2021</v>
          </cell>
          <cell r="E7994" t="str">
            <v>UN</v>
          </cell>
          <cell r="F7994">
            <v>0</v>
          </cell>
        </row>
        <row r="7995">
          <cell r="A7995" t="str">
            <v>SINAPI 103217</v>
          </cell>
          <cell r="D7995" t="str">
            <v>INSTALAÇÃO DE CASINHA DE MADEIRA TRATADA COM RAMPA ESCALADA, ESCORREGADOR E ESCADA MARINHEIRO, INSTALADO SOBRE PISO DE CONCRETO EXISTENTE. AF_10/2021</v>
          </cell>
          <cell r="E7995" t="str">
            <v>UN</v>
          </cell>
          <cell r="F7995">
            <v>0</v>
          </cell>
        </row>
        <row r="7996">
          <cell r="A7996" t="str">
            <v>SINAPI 103202</v>
          </cell>
          <cell r="D7996" t="str">
            <v>INSTALAÇÃO DE CASINHA DE MADEIRA TRATADA COM RAMPA ESCALADA, ESCORREGADOR E ESCADA MARINHEIRO, INSTALADO SOBRE SOLO. AF_10/2021</v>
          </cell>
          <cell r="E7996" t="str">
            <v>UN</v>
          </cell>
          <cell r="F7996">
            <v>0</v>
          </cell>
        </row>
        <row r="7997">
          <cell r="A7997" t="str">
            <v>SINAPI 103215</v>
          </cell>
          <cell r="D7997" t="str">
            <v>INSTALAÇÃO DE ESCORREGADOR DE MADEIRA TRATADA, INSTALADO SOBRE PISO DE CONCRETO EXISTENTE. AF_10/2021</v>
          </cell>
          <cell r="E7997" t="str">
            <v>UN</v>
          </cell>
          <cell r="F7997">
            <v>0</v>
          </cell>
        </row>
        <row r="7998">
          <cell r="A7998" t="str">
            <v>SINAPI 103200</v>
          </cell>
          <cell r="D7998" t="str">
            <v>INSTALAÇÃO DE ESCORREGADOR DE MADEIRA TRATADA, INSTALADO SOBRE SOLO. AF_10/2021</v>
          </cell>
          <cell r="E7998" t="str">
            <v>UN</v>
          </cell>
          <cell r="F7998">
            <v>0</v>
          </cell>
        </row>
        <row r="7999">
          <cell r="A7999" t="str">
            <v>SINAPI 103216</v>
          </cell>
          <cell r="D7999" t="str">
            <v>INSTALAÇÃO DE ESCORREGADOR METÁLICO EM TUBOS E CHAPAS DE AÇO CARBONO, INSTALADO SOBRE PISO DE CONCRETO EXISTENTE. AF_10/2021</v>
          </cell>
          <cell r="E7999" t="str">
            <v>UN</v>
          </cell>
          <cell r="F7999">
            <v>0</v>
          </cell>
        </row>
        <row r="8000">
          <cell r="A8000" t="str">
            <v>SINAPI 103201</v>
          </cell>
          <cell r="D8000" t="str">
            <v>INSTALAÇÃO DE ESCORREGADOR METÁLICO EM TUBOS E CHAPAS DE AÇO CARBONO, INSTALADO SOBRE SOLO. AF_10/2021</v>
          </cell>
          <cell r="E8000" t="str">
            <v>UN</v>
          </cell>
          <cell r="F8000">
            <v>0</v>
          </cell>
        </row>
        <row r="8001">
          <cell r="A8001" t="str">
            <v>SINAPI 103185</v>
          </cell>
          <cell r="D8001" t="str">
            <v>INSTALAÇÃO DE ESQUI TRIPLO, EM TUBO DE AÇO CARBONO - EQUIPAMENTO DE GINÁSTICA PARA ACADEMIA AO AR LIVRE / ACADEMIA DA TERCEIRA IDADE - ATI, INSTALADO SOBRE PISO DE CONCRETO EXISTENTE. AF_10/2021</v>
          </cell>
          <cell r="E8001" t="str">
            <v>UN</v>
          </cell>
          <cell r="F8001">
            <v>6164.02</v>
          </cell>
        </row>
        <row r="8002">
          <cell r="A8002" t="str">
            <v>SINAPI 103218</v>
          </cell>
          <cell r="D8002" t="str">
            <v>INSTALAÇÃO DE GAIOLA LABIRINTO METÁLICA EM TUBOS DE AÇO CARBONO, INSTALADA SOBRE PISO DE CONCRETO EXISTENTE. AF_10/2021</v>
          </cell>
          <cell r="E8002" t="str">
            <v>UN</v>
          </cell>
          <cell r="F8002">
            <v>0</v>
          </cell>
        </row>
        <row r="8003">
          <cell r="A8003" t="str">
            <v>SINAPI 103203</v>
          </cell>
          <cell r="D8003" t="str">
            <v>INSTALAÇÃO DE GAIOLA LABIRINTO METÁLICA EM TUBOS DE AÇO CARBONO, INSTALADO SOBRE SOLO. AF_10/2021</v>
          </cell>
          <cell r="E8003" t="str">
            <v>UN</v>
          </cell>
          <cell r="F8003">
            <v>0</v>
          </cell>
        </row>
        <row r="8004">
          <cell r="A8004" t="str">
            <v>SINAPI 103213</v>
          </cell>
          <cell r="D8004" t="str">
            <v>INSTALAÇÃO DE GANGORRA SIMPLES DE MADEIRA TRATADA, INSTALADA SOBRE PISO DE CONCRETO EXISTENTE. AF_10/2021</v>
          </cell>
          <cell r="E8004" t="str">
            <v>UN</v>
          </cell>
          <cell r="F8004">
            <v>0</v>
          </cell>
        </row>
        <row r="8005">
          <cell r="A8005" t="str">
            <v>SINAPI 103198</v>
          </cell>
          <cell r="D8005" t="str">
            <v>INSTALAÇÃO DE GANGORRA SIMPLES DE MADEIRA TRATADA, INSTALADA SOBRE SOLO. AF_10/2021</v>
          </cell>
          <cell r="E8005" t="str">
            <v>UN</v>
          </cell>
          <cell r="F8005">
            <v>0</v>
          </cell>
        </row>
        <row r="8006">
          <cell r="A8006" t="str">
            <v>SINAPI 103214</v>
          </cell>
          <cell r="D8006" t="str">
            <v>INSTALAÇÃO DE GANGORRA SIMPLES METÁLICA EM TUBOS DE AÇO CARBONO, INSTALADA SOBRE PISO DE CONCRETO EXISTENTE. AF_10/2021</v>
          </cell>
          <cell r="E8006" t="str">
            <v>UN</v>
          </cell>
          <cell r="F8006">
            <v>0</v>
          </cell>
        </row>
        <row r="8007">
          <cell r="A8007" t="str">
            <v>SINAPI 103199</v>
          </cell>
          <cell r="D8007" t="str">
            <v>INSTALAÇÃO DE GANGORRA SIMPLES METÁLICA EM TUBOS DE AÇO CARBONO, INSTALADA SOBRE SOLO. AF_10/2021</v>
          </cell>
          <cell r="E8007" t="str">
            <v>UN</v>
          </cell>
          <cell r="F8007">
            <v>0</v>
          </cell>
        </row>
        <row r="8008">
          <cell r="A8008" t="str">
            <v>SINAPI 103219</v>
          </cell>
          <cell r="D8008" t="str">
            <v>INSTALAÇÃO DE GIRA-GIRA METÁLICO EM TUBOS DE AÇO CARBONO, INSTALADO SOBRE PISO DE CONCRETO EXISTENTE. AF_10/2021</v>
          </cell>
          <cell r="E8008" t="str">
            <v>UN</v>
          </cell>
          <cell r="F8008">
            <v>0</v>
          </cell>
        </row>
        <row r="8009">
          <cell r="A8009" t="str">
            <v>SINAPI 103204</v>
          </cell>
          <cell r="D8009" t="str">
            <v>INSTALAÇÃO DE GIRA-GIRA METÁLICO EM TUBOS DE AÇO CARBONO, INSTALADO SOBRE SOLO. AF_10/2021</v>
          </cell>
          <cell r="E8009" t="str">
            <v>UN</v>
          </cell>
          <cell r="F8009">
            <v>0</v>
          </cell>
        </row>
        <row r="8010">
          <cell r="A8010" t="str">
            <v>SINAPI 103186</v>
          </cell>
          <cell r="D8010" t="str">
            <v>INSTALAÇÃO DE MULTIEXERCITADOR COM SEIS FUNÇÕES, EM TUBO DE AÇO CARBONO - EQUIPAMENTO DE GINÁSTICA PARA ACADEMIA AO AR LIVRE / ACADEMIA DA TERCEIRA IDADE - ATI, INSTALADO SOBRE PISO DE CONCRETO EXISTENTE. AF_10/2021</v>
          </cell>
          <cell r="E8010" t="str">
            <v>UN</v>
          </cell>
          <cell r="F8010">
            <v>6491.13</v>
          </cell>
        </row>
        <row r="8011">
          <cell r="A8011" t="str">
            <v>SINAPI 103210</v>
          </cell>
          <cell r="D8011" t="str">
            <v>INSTALAÇÃO DE PLACA ORIENTATIVA SOBRE EXERCÍCIOS, 2,00M X 1,00M, EM TUBO DE AÇO CARBONO - PARA ACADEMIA AO AR LIVRE / ACADEMIA DA TERCEIRA IDADE - ATI, INSTALADO SOBRE PISO DE CONCRETO EXISTENTE. AF_10/2021</v>
          </cell>
          <cell r="E8011" t="str">
            <v>UN</v>
          </cell>
          <cell r="F8011">
            <v>2317.2600000000002</v>
          </cell>
        </row>
        <row r="8012">
          <cell r="A8012" t="str">
            <v>SINAPI 103195</v>
          </cell>
          <cell r="D8012" t="str">
            <v>INSTALAÇÃO DE PLACA ORIENTATIVA SOBRE EXERCÍCIOS, 2,00M X 1,00M, EM TUBO DE AÇO CARBONO - PARA ACADEMIA AO AR LIVRE / ACADEMIA DA TERCEIRA IDADE - ATI, INSTALADO SOBRE SOLO. AF_10/2021</v>
          </cell>
          <cell r="E8012" t="str">
            <v>UN</v>
          </cell>
          <cell r="F8012">
            <v>2206.9299999999998</v>
          </cell>
        </row>
        <row r="8013">
          <cell r="A8013" t="str">
            <v>SINAPI 103205</v>
          </cell>
          <cell r="D8013" t="str">
            <v>INSTALAÇÃO DE PRESSÃO DE PERNAS TRIPLO, EM TUBO DE AÇO CARBONO - EQUIPAMENTO DE GINÁSTICA PARA ACADEMIA AO AR LIVRE / ACADEMIA DA TERCEIRA IDADE - ATI, INSTALADO SOBRE PISO DE CONCRETO EXISTENTE. AF_10/2021</v>
          </cell>
          <cell r="E8013" t="str">
            <v>UN</v>
          </cell>
          <cell r="F8013">
            <v>4110.6899999999996</v>
          </cell>
        </row>
        <row r="8014">
          <cell r="A8014" t="str">
            <v>SINAPI 103190</v>
          </cell>
          <cell r="D8014" t="str">
            <v>INSTALAÇÃO DE PRESSÃO DE PERNAS TRIPLO, EM TUBO DE AÇO CARBONO - EQUIPAMENTO DE GINÁSTICA PARA ACADEMIA AO AR LIVRE / ACADEMIA DA TERCEIRA IDADE - ATI, INSTALADO SOBRE SOLO. AF_10/2021</v>
          </cell>
          <cell r="E8014" t="str">
            <v>UN</v>
          </cell>
          <cell r="F8014">
            <v>4097.46</v>
          </cell>
        </row>
        <row r="8015">
          <cell r="A8015" t="str">
            <v>SINAPI 103207</v>
          </cell>
          <cell r="D8015" t="str">
            <v>INSTALAÇÃO DE ROTAÇÃO DIAGONAL DUPLA, APARELHO TRIPLO, EM TUBO DE AÇO CARBONO - EQUIPAMENTO DE GINÁSTICA PARA ACADEMIA AO AR LIVRE / ACADEMIA DA TERCEIRA IDADE - ATI, INSTALADO SOBRE PISO DE CONCRETO EXISTENTE. AF_10/2021</v>
          </cell>
          <cell r="E8015" t="str">
            <v>UN</v>
          </cell>
          <cell r="F8015">
            <v>2560.14</v>
          </cell>
        </row>
        <row r="8016">
          <cell r="A8016" t="str">
            <v>SINAPI 103192</v>
          </cell>
          <cell r="D8016" t="str">
            <v>INSTALAÇÃO DE ROTAÇÃO DIAGONAL DUPLA, APARELHO TRIPLO, EM TUBO DE AÇO CARBONO - EQUIPAMENTO DE GINÁSTICA PARA ACADEMIA AO AR LIVRE / ACADEMIA DA TERCEIRA IDADE - ATI, INSTALADO SOBRE SOLO. AF_10/2021</v>
          </cell>
          <cell r="E8016" t="str">
            <v>UN</v>
          </cell>
          <cell r="F8016">
            <v>2546.91</v>
          </cell>
        </row>
        <row r="8017">
          <cell r="A8017" t="str">
            <v>SINAPI 103208</v>
          </cell>
          <cell r="D8017" t="str">
            <v>INSTALAÇÃO DE ROTAÇÃO VERTICAL DUPLO, EM TUBO DE ACO CARBONO - EQUIPAMENTO DE GINASTICA PARA ACADEMIA AO AR LIVRE / ACADEMIA DA TERCEIRA IDADE - ATI, INSTALADO SOBRE PISO DE CONCRETO EXISTENTE. AF_10/2021</v>
          </cell>
          <cell r="E8017" t="str">
            <v>UN</v>
          </cell>
          <cell r="F8017">
            <v>1978.87</v>
          </cell>
        </row>
        <row r="8018">
          <cell r="A8018" t="str">
            <v>SINAPI 103193</v>
          </cell>
          <cell r="D8018" t="str">
            <v>INSTALAÇÃO DE ROTAÇÃO VERTICAL DUPLO, EM TUBO DE AÇO CARBONO - EQUIPAMENTO DE GINÁSTICA PARA ACADEMIA AO AR LIVRE / ACADEMIA DA TERCEIRA IDADE - ATI, INSTALADO SOBRE SOLO. AF_10/2021</v>
          </cell>
          <cell r="E8018" t="str">
            <v>UN</v>
          </cell>
          <cell r="F8018">
            <v>1965.64</v>
          </cell>
        </row>
        <row r="8019">
          <cell r="A8019" t="str">
            <v>SINAPI 103187</v>
          </cell>
          <cell r="D8019" t="str">
            <v>INSTALAÇÃO DE SIMULADOR DE CAMINHADA TRIPLO, EM TUBO DE AÇO CARBONO - EQUIPAMENTO DE GINÁSTICA PARA ACADEMIA AO AR LIVRE / ACADEMIA DA TERCEIRA IDADE - ATI, INSTALADO SOBRE PISO DE CONCRETO EXISTENTE. AF_10/2021</v>
          </cell>
          <cell r="E8019" t="str">
            <v>UN</v>
          </cell>
          <cell r="F8019">
            <v>4884.2</v>
          </cell>
        </row>
        <row r="8020">
          <cell r="A8020" t="str">
            <v>SINAPI 103188</v>
          </cell>
          <cell r="D8020" t="str">
            <v>INSTALAÇÃO DE SIMULADOR DE CAVALGADA TRIPLO, EM TUBO DE AÇO CARBONO - EQUIPAMENTO DE GINÁSTICA PARA ACADEMIA AO AR LIVRE / ACADEMIA DA TERCEIRA IDADE - ATI, INSTALADO SOBRE PISO DE CONCRETO EXISTENTE. AF_10/2021</v>
          </cell>
          <cell r="E8020" t="str">
            <v>UN</v>
          </cell>
          <cell r="F8020">
            <v>5248.47</v>
          </cell>
        </row>
        <row r="8021">
          <cell r="A8021" t="str">
            <v>SINAPI 103189</v>
          </cell>
          <cell r="D8021" t="str">
            <v>INSTALAÇÃO DE SIMULADOR DE REMO INDIVIDUAL, EM TUBO DE AÇO CARBONO - EQUIPAMENTO DE GINÁSTICA PARA ACADEMIA AO AR LIVRE / ACADEMIA DA TERCEIRA IDADE - ATI, INSTALADO SOBRE PISO DE CONCRETO EXISTENTE. AF_10/2021</v>
          </cell>
          <cell r="E8021" t="str">
            <v>UN</v>
          </cell>
          <cell r="F8021">
            <v>2631.91</v>
          </cell>
        </row>
        <row r="8022">
          <cell r="A8022" t="str">
            <v>SINAPI 103209</v>
          </cell>
          <cell r="D8022" t="str">
            <v>INSTALAÇÃO DE SURF DUPLO, EM TUBO DE AÇO CARBONO - EQUIPAMENTO DE GINÁSTICA PARA ACADEMIA AO AR LIVRE / ACADEMIA DA TERCEIRA IDADE - ATI, INSTALADO SOBRE PISO DE CONCRETO EXISTENTE. AF_10/2021</v>
          </cell>
          <cell r="E8022" t="str">
            <v>UN</v>
          </cell>
          <cell r="F8022">
            <v>2836.84</v>
          </cell>
        </row>
        <row r="8023">
          <cell r="A8023" t="str">
            <v>SINAPI 103194</v>
          </cell>
          <cell r="D8023" t="str">
            <v>INSTALAÇÃO DE SURF DUPLO, EM TUBO DE AÇO CARBONO - EQUIPAMENTO DE GINÁSTICA PARA ACADEMIA AO AR LIVRE / ACADEMIA DA TERCEIRA IDADE - ATI, INSTALADO SOBRE SOLO. AF_10/2021</v>
          </cell>
          <cell r="E8023" t="str">
            <v>UN</v>
          </cell>
          <cell r="F8023">
            <v>2823.61</v>
          </cell>
        </row>
        <row r="8024">
          <cell r="A8024" t="str">
            <v>SINAPI 95001</v>
          </cell>
          <cell r="D8024" t="str">
            <v>EXECUÇÃO DE PASSEIO (CALÇADA) COM CONCRETO MOLDADO IN LOCO, FEITO EM OBRA, ACABAMENTO ESTAMPADO, ESPESSURA 6 CM, ARMADO. AF_08/2022</v>
          </cell>
          <cell r="E8024" t="str">
            <v>M2</v>
          </cell>
          <cell r="F8024">
            <v>0</v>
          </cell>
        </row>
        <row r="8025">
          <cell r="A8025" t="str">
            <v>SINAPI 95000</v>
          </cell>
          <cell r="D8025" t="str">
            <v>EXECUÇÃO DE PASSEIO (CALÇADA) COM CONCRETO MOLDADO IN LOCO, FEITO EM OBRA, ACABAMENTO ESTAMPADO, ESPESSURA 6 CM, NÃO ARMADO. AF_08/2022</v>
          </cell>
          <cell r="E8025" t="str">
            <v>M2</v>
          </cell>
          <cell r="F8025">
            <v>0</v>
          </cell>
        </row>
        <row r="8026">
          <cell r="A8026" t="str">
            <v>SINAPI 95005</v>
          </cell>
          <cell r="D8026" t="str">
            <v>EXECUÇÃO DE PASSEIO (CALÇADA) COM CONCRETO MOLDADO IN LOCO, FEITO EM OBRA, ACABAMENTO ESTAMPADO, ESPESSURA 8 CM, ARMADO. AF_08/2022</v>
          </cell>
          <cell r="E8026" t="str">
            <v>M2</v>
          </cell>
          <cell r="F8026">
            <v>0</v>
          </cell>
        </row>
        <row r="8027">
          <cell r="A8027" t="str">
            <v>SINAPI 95004</v>
          </cell>
          <cell r="D8027" t="str">
            <v>EXECUÇÃO DE PASSEIO (CALÇADA) COM CONCRETO MOLDADO IN LOCO, FEITO EM OBRA, ACABAMENTO ESTAMPADO, ESPESSURA 8 CM, NÃO ARMADO. AF_08/2022</v>
          </cell>
          <cell r="E8027" t="str">
            <v>M2</v>
          </cell>
          <cell r="F8027">
            <v>0</v>
          </cell>
        </row>
        <row r="8028">
          <cell r="A8028" t="str">
            <v>SINAPI 95003</v>
          </cell>
          <cell r="D8028" t="str">
            <v>EXECUÇÃO DE PASSEIO (CALÇADA) COM CONCRETO MOLDADO IN LOCO, USINADO, ACABAMENTO ESTAMPADO, ESPESSURA 6 CM, ARMADO. AF_08/2022</v>
          </cell>
          <cell r="E8028" t="str">
            <v>M2</v>
          </cell>
          <cell r="F8028">
            <v>0</v>
          </cell>
        </row>
        <row r="8029">
          <cell r="A8029" t="str">
            <v>SINAPI 95002</v>
          </cell>
          <cell r="D8029" t="str">
            <v>EXECUÇÃO DE PASSEIO (CALÇADA) COM CONCRETO MOLDADO IN LOCO, USINADO, ACABAMENTO ESTAMPADO, ESPESSURA 6 CM, NÃO ARMADO. AF_08/2022</v>
          </cell>
          <cell r="E8029" t="str">
            <v>M2</v>
          </cell>
          <cell r="F8029">
            <v>0</v>
          </cell>
        </row>
        <row r="8030">
          <cell r="A8030" t="str">
            <v>SINAPI 95007</v>
          </cell>
          <cell r="D8030" t="str">
            <v>EXECUÇÃO DE PASSEIO (CALÇADA) COM CONCRETO MOLDADO IN LOCO, USINADO, ACABAMENTO ESTAMPADO, ESPESSURA 8 CM, ARMADO. AF_08/2022</v>
          </cell>
          <cell r="E8030" t="str">
            <v>M2</v>
          </cell>
          <cell r="F8030">
            <v>0</v>
          </cell>
        </row>
        <row r="8031">
          <cell r="A8031" t="str">
            <v>SINAPI 95006</v>
          </cell>
          <cell r="D8031" t="str">
            <v>EXECUÇÃO DE PASSEIO (CALÇADA) COM CONCRETO MOLDADO IN LOCO, USINADO, ACABAMENTO ESTAMPADO, ESPESSURA 8 CM, NÃO ARMADO. AF_08/2022</v>
          </cell>
          <cell r="E8031" t="str">
            <v>M2</v>
          </cell>
          <cell r="F8031">
            <v>0</v>
          </cell>
        </row>
        <row r="8032">
          <cell r="A8032" t="str">
            <v>SINAPI 104313</v>
          </cell>
          <cell r="D8032" t="str">
            <v>EXECUÇÃO DE PASSEIO (CALÇADA) COM PLACAS DE CONCRETO PRÉ-FABRICADAS, ASSENTADAS COM ARGAMASSA, PLACAS DE 100 X 100 CM, NÃO ARMADO. AF_08/2022</v>
          </cell>
          <cell r="E8032" t="str">
            <v>M2</v>
          </cell>
          <cell r="F8032">
            <v>0</v>
          </cell>
        </row>
        <row r="8033">
          <cell r="A8033" t="str">
            <v>SINAPI 104312</v>
          </cell>
          <cell r="D8033" t="str">
            <v>EXECUÇÃO DE PASSEIO (CALÇADA) COM PLACAS DE CONCRETO PRÉ-FABRICADAS, ASSENTADAS COM ARGAMASSA, PLACAS DE 40 X 40 CM, NÃO ARMADO. AF_08/2022</v>
          </cell>
          <cell r="E8033" t="str">
            <v>M2</v>
          </cell>
          <cell r="F8033">
            <v>0</v>
          </cell>
        </row>
        <row r="8034">
          <cell r="A8034" t="str">
            <v>SINAPI 94992</v>
          </cell>
          <cell r="D8034" t="str">
            <v>EXECUÇÃO DE PASSEIO (CALÇADA) OU PISO DE CONCRETO COM CONCRETO MOLDADO IN LOCO, FEITO EM OBRA, ACABAMENTO CONVENCIONAL, ESPESSURA 6 CM, ARMADO. AF_08/2022</v>
          </cell>
          <cell r="E8034" t="str">
            <v>M2</v>
          </cell>
          <cell r="F8034">
            <v>83.29</v>
          </cell>
        </row>
        <row r="8035">
          <cell r="A8035" t="str">
            <v>SINAPI 94994</v>
          </cell>
          <cell r="D8035" t="str">
            <v>EXECUÇÃO DE PASSEIO (CALÇADA) OU PISO DE CONCRETO COM CONCRETO MOLDADO IN LOCO, FEITO EM OBRA, ACABAMENTO CONVENCIONAL, ESPESSURA 8 CM, ARMADO. AF_08/2022</v>
          </cell>
          <cell r="E8035" t="str">
            <v>M2</v>
          </cell>
          <cell r="F8035">
            <v>100.93</v>
          </cell>
        </row>
        <row r="8036">
          <cell r="A8036" t="str">
            <v>SINAPI 94990</v>
          </cell>
          <cell r="D8036" t="str">
            <v>EXECUÇÃO DE PASSEIO (CALÇADA) OU PISO DE CONCRETO COM CONCRETO MOLDADO IN LOCO, FEITO EM OBRA, ACABAMENTO CONVENCIONAL, NÃO ARMADO. AF_08/2022</v>
          </cell>
          <cell r="E8036" t="str">
            <v>M3</v>
          </cell>
          <cell r="F8036">
            <v>861.48</v>
          </cell>
        </row>
        <row r="8037">
          <cell r="A8037" t="str">
            <v>SINAPI 94991</v>
          </cell>
          <cell r="D8037" t="str">
            <v>EXECUÇÃO DE PASSEIO (CALÇADA) OU PISO DE CONCRETO COM CONCRETO MOLDADO IN LOCO, USINADO C20, ACABAMENTO CONVENCIONAL, NÃO ARMADO. AF_08/2022</v>
          </cell>
          <cell r="E8037" t="str">
            <v>M3</v>
          </cell>
          <cell r="F8037">
            <v>744.56</v>
          </cell>
        </row>
        <row r="8038">
          <cell r="A8038" t="str">
            <v>SINAPI 104626</v>
          </cell>
          <cell r="D8038" t="str">
            <v>EXECUÇÃO DE PASSEIO (CALÇADA) OU PISO DE CONCRETO COM CONCRETO MOLDADO IN LOCO, USINADO C25, ACABAMENTO CONVENCIONAL, NÃO ARMADO. AF_03/2023</v>
          </cell>
          <cell r="E8038" t="str">
            <v>M3</v>
          </cell>
          <cell r="F8038">
            <v>762.22</v>
          </cell>
        </row>
        <row r="8039">
          <cell r="A8039" t="str">
            <v>SINAPI 94993</v>
          </cell>
          <cell r="D8039" t="str">
            <v>EXECUÇÃO DE PASSEIO (CALÇADA) OU PISO DE CONCRETO COM CONCRETO MOLDADO IN LOCO, USINADO, ACABAMENTO CONVENCIONAL, ESPESSURA 6 CM, ARMADO. AF_08/2022</v>
          </cell>
          <cell r="E8039" t="str">
            <v>M2</v>
          </cell>
          <cell r="F8039">
            <v>76.27</v>
          </cell>
        </row>
        <row r="8040">
          <cell r="A8040" t="str">
            <v>SINAPI 94995</v>
          </cell>
          <cell r="D8040" t="str">
            <v>EXECUÇÃO DE PASSEIO (CALÇADA) OU PISO DE CONCRETO COM CONCRETO MOLDADO IN LOCO, USINADO, ACABAMENTO CONVENCIONAL, ESPESSURA 8 CM, ARMADO. AF_08/2022</v>
          </cell>
          <cell r="E8040" t="str">
            <v>M2</v>
          </cell>
          <cell r="F8040">
            <v>91.57</v>
          </cell>
        </row>
        <row r="8041">
          <cell r="A8041" t="str">
            <v>SINAPI 101169</v>
          </cell>
          <cell r="D8041" t="str">
            <v>EXECUÇÃO DE PAVIMENTO EM PARALELEPÍPEDOS, REJUNTAMENTO COM ARGAMASSA TRAÇO 1:3 (CIMENTO E AREIA). AF_05/2020</v>
          </cell>
          <cell r="E8041" t="str">
            <v>M2</v>
          </cell>
          <cell r="F8041">
            <v>216.27</v>
          </cell>
        </row>
        <row r="8042">
          <cell r="A8042" t="str">
            <v>SINAPI 104383</v>
          </cell>
          <cell r="D8042" t="str">
            <v>EXECUÇÃO DE PAVIMENTO EM PARALELEPÍPEDOS, REJUNTAMENTO COM PEDRISCO E EMULSÃO ASFÁLTICA. AF_05/2020</v>
          </cell>
          <cell r="E8042" t="str">
            <v>M2</v>
          </cell>
          <cell r="F8042">
            <v>0</v>
          </cell>
        </row>
        <row r="8043">
          <cell r="A8043" t="str">
            <v>SINAPI 101167</v>
          </cell>
          <cell r="D8043" t="str">
            <v>EXECUÇÃO DE PAVIMENTO EM PARALELEPÍPEDOS, REJUNTAMENTO COM PÓ DE PEDRA. AF_05/2020</v>
          </cell>
          <cell r="E8043" t="str">
            <v>M2</v>
          </cell>
          <cell r="F8043">
            <v>200.83</v>
          </cell>
        </row>
        <row r="8044">
          <cell r="A8044" t="str">
            <v>SINAPI 101172</v>
          </cell>
          <cell r="D8044" t="str">
            <v>EXECUÇÃO DE PAVIMENTO EM PEDRAS POLIÉDRICAS, REJUNTAMENTO COM ARGAMASSA TRAÇO 1:3 (CIMENTO E AREIA). AF_05/2020</v>
          </cell>
          <cell r="E8044" t="str">
            <v>M2</v>
          </cell>
          <cell r="F8044">
            <v>86.89</v>
          </cell>
        </row>
        <row r="8045">
          <cell r="A8045" t="str">
            <v>SINAPI 104384</v>
          </cell>
          <cell r="D8045" t="str">
            <v>EXECUÇÃO DE PAVIMENTO EM PEDRAS POLIÉDRICAS, REJUNTAMENTO COM PEDRISCO E EMULSÃO ASFÁLTICA. AF_05/2020</v>
          </cell>
          <cell r="E8045" t="str">
            <v>M2</v>
          </cell>
          <cell r="F8045">
            <v>0</v>
          </cell>
        </row>
        <row r="8046">
          <cell r="A8046" t="str">
            <v>SINAPI 101170</v>
          </cell>
          <cell r="D8046" t="str">
            <v>EXECUÇÃO DE PAVIMENTO EM PEDRAS POLIÉDRICAS, REJUNTAMENTO COM PÓ DE PEDRA. AF_05/2020</v>
          </cell>
          <cell r="E8046" t="str">
            <v>M2</v>
          </cell>
          <cell r="F8046">
            <v>59.11</v>
          </cell>
        </row>
        <row r="8047">
          <cell r="A8047" t="str">
            <v>SINAPI 104438</v>
          </cell>
          <cell r="D8047" t="str">
            <v>EXECUÇÃO DE PASSEIO COM PLACAS DE CONCRETO PERMEÁVEL (DRENANTE), PRÉ-FABRICADAS, DE 40 X 40 CM, ESPESSURA 6 CM. AF_10/2022</v>
          </cell>
          <cell r="E8047" t="str">
            <v>M2</v>
          </cell>
          <cell r="F8047">
            <v>0</v>
          </cell>
        </row>
        <row r="8048">
          <cell r="A8048" t="str">
            <v>SINAPI 92402</v>
          </cell>
          <cell r="D8048" t="str">
            <v>EXECUÇÃO DE PASSEIO EM PISO INTERTRAVADO, COM BLOCO 16 FACES DE 22 X 11 CM, ESPESSURA 6 CM. AF_10/2022</v>
          </cell>
          <cell r="E8048" t="str">
            <v>M2</v>
          </cell>
          <cell r="F8048">
            <v>90.25</v>
          </cell>
        </row>
        <row r="8049">
          <cell r="A8049" t="str">
            <v>SINAPI 104429</v>
          </cell>
          <cell r="D8049" t="str">
            <v>EXECUÇÃO DE PASSEIO EM PISO INTERTRAVADO, COM BLOCO DE CONCRETO PERMEÁVEL (DRENANTE) 16 FACES DE 22 X 11 CM, ESPESSURA 6 CM. AF_10/2022</v>
          </cell>
          <cell r="E8049" t="str">
            <v>M2</v>
          </cell>
          <cell r="F8049">
            <v>0</v>
          </cell>
        </row>
        <row r="8050">
          <cell r="A8050" t="str">
            <v>SINAPI 104426</v>
          </cell>
          <cell r="D8050" t="str">
            <v>EXECUÇÃO DE PASSEIO EM PISO INTERTRAVADO, COM BLOCO DE CONCRETO PERMEÁVEL RETANGULAR DE 20 X 10 CM, ESPESSURA 6 CM. AF_10/2022</v>
          </cell>
          <cell r="E8050" t="str">
            <v>M2</v>
          </cell>
          <cell r="F8050">
            <v>0</v>
          </cell>
        </row>
        <row r="8051">
          <cell r="A8051" t="str">
            <v>SINAPI 104436</v>
          </cell>
          <cell r="D8051" t="str">
            <v>EXECUÇÃO DE PASSEIO EM PISO INTERTRAVADO, COM BLOCO PODOTÁTIL (ALERTA OU DIRECIONAL) QUADRADO DE 20 X 20 CM, ESPESSURA 6 CM. AF_10/2022</v>
          </cell>
          <cell r="E8051" t="str">
            <v>M2</v>
          </cell>
          <cell r="F8051">
            <v>0</v>
          </cell>
        </row>
        <row r="8052">
          <cell r="A8052" t="str">
            <v>SINAPI 104434</v>
          </cell>
          <cell r="D8052" t="str">
            <v>EXECUÇÃO DE PASSEIO EM PISO INTERTRAVADO, COM BLOCO PODOTÁTIL (ALERTA OU DIRECIONAL) RETANGULAR DE 20 X 10 CM, ESPESSURA 6 CM. AF_10/2022</v>
          </cell>
          <cell r="E8052" t="str">
            <v>M2</v>
          </cell>
          <cell r="F8052">
            <v>0</v>
          </cell>
        </row>
        <row r="8053">
          <cell r="A8053" t="str">
            <v>SINAPI 104432</v>
          </cell>
          <cell r="D8053" t="str">
            <v>EXECUÇÃO DE PASSEIO EM PISO INTERTRAVADO, COM BLOCO RAQUETE 22 X 13,5 CM, ESPESSURA 6 CM. AF_10/2022</v>
          </cell>
          <cell r="E8053" t="str">
            <v>M2</v>
          </cell>
          <cell r="F8053">
            <v>112.34</v>
          </cell>
        </row>
        <row r="8054">
          <cell r="A8054" t="str">
            <v>SINAPI 93679</v>
          </cell>
          <cell r="D8054" t="str">
            <v>EXECUÇÃO DE PASSEIO EM PISO INTERTRAVADO, COM BLOCO RETANGULAR COLORIDO DE 20 X 10 CM, ESPESSURA 6 CM. AF_10/2022</v>
          </cell>
          <cell r="E8054" t="str">
            <v>M2</v>
          </cell>
          <cell r="F8054">
            <v>108.98</v>
          </cell>
        </row>
        <row r="8055">
          <cell r="A8055" t="str">
            <v>SINAPI 92396</v>
          </cell>
          <cell r="D8055" t="str">
            <v>EXECUÇÃO DE PASSEIO EM PISO INTERTRAVADO, COM BLOCO RETANGULAR COR NATURAL DE 20 X 10 CM, ESPESSURA 6 CM. AF_10/2022</v>
          </cell>
          <cell r="E8055" t="str">
            <v>M2</v>
          </cell>
          <cell r="F8055">
            <v>92.23</v>
          </cell>
        </row>
        <row r="8056">
          <cell r="A8056" t="str">
            <v>SINAPI 104439</v>
          </cell>
          <cell r="D8056" t="str">
            <v>EXECUÇÃO DE PAVIMENTO COM PLACAS DE CONCRETO PERMEÁVEL (DRENANTE), PRÉ-FABRICADAS, DE 40 X 40 CM, ESPESSURA 6 CM. AF_10/2022</v>
          </cell>
          <cell r="E8056" t="str">
            <v>M2</v>
          </cell>
          <cell r="F8056">
            <v>0</v>
          </cell>
        </row>
        <row r="8057">
          <cell r="A8057" t="str">
            <v>SINAPI 104440</v>
          </cell>
          <cell r="D8057" t="str">
            <v>EXECUÇÃO DE PAVIMENTO COM PLACAS DE CONCRETO PERMEÁVEL (DRENANTE), PRÉ-FABRICADAS, DE 40 X 40 CM, ESPESSURA 8 CM. AF_10/2022</v>
          </cell>
          <cell r="E8057" t="str">
            <v>M2</v>
          </cell>
          <cell r="F8057">
            <v>0</v>
          </cell>
        </row>
        <row r="8058">
          <cell r="A8058" t="str">
            <v>SINAPI 92406</v>
          </cell>
          <cell r="D8058" t="str">
            <v>EXECUÇÃO DE PAVIMENTO EM PISO INTERTRAVADO, COM BLOCO 16 FACES DE 22 X 11 CM, ESPESSURA 10 CM. AF_10/2022</v>
          </cell>
          <cell r="E8058" t="str">
            <v>M2</v>
          </cell>
          <cell r="F8058">
            <v>154.80000000000001</v>
          </cell>
        </row>
        <row r="8059">
          <cell r="A8059" t="str">
            <v>SINAPI 92403</v>
          </cell>
          <cell r="D8059" t="str">
            <v>EXECUÇÃO DE PAVIMENTO EM PISO INTERTRAVADO, COM BLOCO 16 FACES DE 22 X 11 CM, ESPESSURA 6 CM. AF_10/2022</v>
          </cell>
          <cell r="E8059" t="str">
            <v>M2</v>
          </cell>
          <cell r="F8059">
            <v>79.95</v>
          </cell>
        </row>
        <row r="8060">
          <cell r="A8060" t="str">
            <v>SINAPI 92404</v>
          </cell>
          <cell r="D8060" t="str">
            <v>EXECUÇÃO DE PAVIMENTO EM PISO INTERTRAVADO, COM BLOCO 16 FACES DE 22 X 11 CM, ESPESSURA 8 CM. AF_10/2022</v>
          </cell>
          <cell r="E8060" t="str">
            <v>M2</v>
          </cell>
          <cell r="F8060">
            <v>91.54</v>
          </cell>
        </row>
        <row r="8061">
          <cell r="A8061" t="str">
            <v>SINAPI 104430</v>
          </cell>
          <cell r="D8061" t="str">
            <v>EXECUÇÃO DE PAVIMENTO EM PISO INTERTRAVADO, COM BLOCO DE CONCRETO PERMEÁVEL (DRENANTE) 16 FACES DE 22 X 11 CM, ESPESSURA 6 CM. AF_10/2022</v>
          </cell>
          <cell r="E8061" t="str">
            <v>M2</v>
          </cell>
          <cell r="F8061">
            <v>0</v>
          </cell>
        </row>
        <row r="8062">
          <cell r="A8062" t="str">
            <v>SINAPI 104431</v>
          </cell>
          <cell r="D8062" t="str">
            <v>EXECUÇÃO DE PAVIMENTO EM PISO INTERTRAVADO, COM BLOCO DE CONCRETO PERMEÁVEL (DRENANTE) 16 FACES DE 22 X 11 CM, ESPESSURA 8 CM. AF_10/2022</v>
          </cell>
          <cell r="E8062" t="str">
            <v>M2</v>
          </cell>
          <cell r="F8062">
            <v>0</v>
          </cell>
        </row>
        <row r="8063">
          <cell r="A8063" t="str">
            <v>SINAPI 104427</v>
          </cell>
          <cell r="D8063" t="str">
            <v>EXECUÇÃO DE PAVIMENTO EM PISO INTERTRAVADO, COM BLOCO DE CONCRETO PERMEÁVEL (DRENANTE) RETANGULAR DE 20 X 10 CM, ESPESSURA 6 CM. AF_10/2022</v>
          </cell>
          <cell r="E8063" t="str">
            <v>M2</v>
          </cell>
          <cell r="F8063">
            <v>0</v>
          </cell>
        </row>
        <row r="8064">
          <cell r="A8064" t="str">
            <v>SINAPI 104428</v>
          </cell>
          <cell r="D8064" t="str">
            <v>EXECUÇÃO DE PAVIMENTO EM PISO INTERTRAVADO, COM BLOCO DE CONCRETO PERMEÁVEL (DRENANTE) RETANGULAR DE 20 X 10 CM, ESPESSURA 8 CM. AF_10/2022</v>
          </cell>
          <cell r="E8064" t="str">
            <v>M2</v>
          </cell>
          <cell r="F8064">
            <v>0</v>
          </cell>
        </row>
        <row r="8065">
          <cell r="A8065" t="str">
            <v>SINAPI 92391</v>
          </cell>
          <cell r="D8065" t="str">
            <v>EXECUÇÃO DE PAVIMENTO EM PISO INTERTRAVADO, COM BLOCO PISOGRAMA DE 35 X 15 CM, ESPESSURA 6 CM. AF_10/2022</v>
          </cell>
          <cell r="E8065" t="str">
            <v>M2</v>
          </cell>
          <cell r="F8065">
            <v>86.76</v>
          </cell>
        </row>
        <row r="8066">
          <cell r="A8066" t="str">
            <v>SINAPI 92392</v>
          </cell>
          <cell r="D8066" t="str">
            <v>EXECUÇÃO DE PAVIMENTO EM PISO INTERTRAVADO, COM BLOCO PISOGRAMA DE 35 X 15 CM, ESPESSURA 8 CM. AF_10/2022</v>
          </cell>
          <cell r="E8066" t="str">
            <v>M2</v>
          </cell>
          <cell r="F8066">
            <v>94.55</v>
          </cell>
        </row>
        <row r="8067">
          <cell r="A8067" t="str">
            <v>SINAPI 104437</v>
          </cell>
          <cell r="D8067" t="str">
            <v>EXECUÇÃO DE PAVIMENTO EM PISO INTERTRAVADO, COM BLOCO PODOTÁTIL (ALERTA OU DIRECIONAL) QUADRADO DE 20 X 20 CM, ESPESSURA 6 CM. AF_10/2022</v>
          </cell>
          <cell r="E8067" t="str">
            <v>M2</v>
          </cell>
          <cell r="F8067">
            <v>0</v>
          </cell>
        </row>
        <row r="8068">
          <cell r="A8068" t="str">
            <v>SINAPI 104435</v>
          </cell>
          <cell r="D8068" t="str">
            <v>EXECUÇÃO DE PAVIMENTO EM PISO INTERTRAVADO, COM BLOCO PODOTÁTIL (ALERTA OU DIRECIONAL) RETANGULAR DE 20 X 10 CM, ESPESSURA 6 CM. AF_10/2022</v>
          </cell>
          <cell r="E8068" t="str">
            <v>M2</v>
          </cell>
          <cell r="F8068">
            <v>0</v>
          </cell>
        </row>
        <row r="8069">
          <cell r="A8069" t="str">
            <v>SINAPI 104433</v>
          </cell>
          <cell r="D8069" t="str">
            <v>EXECUÇÃO DE PAVIMENTO EM PISO INTERTRAVADO, COM BLOCO RAQUETE 22 X 13,5 CM, ESPESSURA 6 CM. AF_10/2022</v>
          </cell>
          <cell r="E8069" t="str">
            <v>M2</v>
          </cell>
          <cell r="F8069">
            <v>100.8</v>
          </cell>
        </row>
        <row r="8070">
          <cell r="A8070" t="str">
            <v>SINAPI 93680</v>
          </cell>
          <cell r="D8070" t="str">
            <v>EXECUÇÃO DE PAVIMENTO EM PISO INTERTRAVADO, COM BLOCO RETANGULAR COLORIDO DE 20 X 10 CM, ESPESSURA 6 CM. AF_10/2022</v>
          </cell>
          <cell r="E8070" t="str">
            <v>M2</v>
          </cell>
          <cell r="F8070">
            <v>98.61</v>
          </cell>
        </row>
        <row r="8071">
          <cell r="A8071" t="str">
            <v>SINAPI 93681</v>
          </cell>
          <cell r="D8071" t="str">
            <v>EXECUÇÃO DE PAVIMENTO EM PISO INTERTRAVADO, COM BLOCO RETANGULAR COLORIDO DE 20 X 10 CM, ESPESSURA 8 CM. AF_10/2022</v>
          </cell>
          <cell r="E8071" t="str">
            <v>M2</v>
          </cell>
          <cell r="F8071">
            <v>116.71</v>
          </cell>
        </row>
        <row r="8072">
          <cell r="A8072" t="str">
            <v>SINAPI 92397</v>
          </cell>
          <cell r="D8072" t="str">
            <v>EXECUÇÃO DE PAVIMENTO EM PISO INTERTRAVADO, COM BLOCO RETANGULAR COR NATURAL DE 20 X 10 CM, ESPESSURA 6 CM. AF_10/2022</v>
          </cell>
          <cell r="E8072" t="str">
            <v>M2</v>
          </cell>
          <cell r="F8072">
            <v>82.29</v>
          </cell>
        </row>
        <row r="8073">
          <cell r="A8073" t="str">
            <v>SINAPI 92398</v>
          </cell>
          <cell r="D8073" t="str">
            <v>EXECUÇÃO DE PAVIMENTO EM PISO INTERTRAVADO, COM BLOCO RETANGULAR COR NATURAL DE 20 X 10 CM, ESPESSURA 8 CM. AF_10/2022</v>
          </cell>
          <cell r="E8073" t="str">
            <v>M2</v>
          </cell>
          <cell r="F8073">
            <v>93.85</v>
          </cell>
        </row>
        <row r="8074">
          <cell r="A8074" t="str">
            <v>SINAPI 92400</v>
          </cell>
          <cell r="D8074" t="str">
            <v>EXECUÇÃO DE PAVIMENTO EM PISO INTERTRAVADO, COM BLOCO RETANGULAR DE 20 X 10 CM, ESPESSURA 10 CM. AF_10/2022</v>
          </cell>
          <cell r="E8074" t="str">
            <v>M2</v>
          </cell>
          <cell r="F8074">
            <v>108.69</v>
          </cell>
        </row>
        <row r="8075">
          <cell r="A8075" t="str">
            <v>SINAPI 92395</v>
          </cell>
          <cell r="D8075" t="str">
            <v>EXECUÇÃO DE PAVIMENTO EM PISO INTERTRAVADO, COM BLOCO SEXTAVADO DE 25 X 25 CM, ESPESSURA 10 CM. AF_10/2022</v>
          </cell>
          <cell r="E8075" t="str">
            <v>M2</v>
          </cell>
          <cell r="F8075">
            <v>133.38</v>
          </cell>
        </row>
        <row r="8076">
          <cell r="A8076" t="str">
            <v>SINAPI 92393</v>
          </cell>
          <cell r="D8076" t="str">
            <v>EXECUÇÃO DE PAVIMENTO EM PISO INTERTRAVADO, COM BLOCO SEXTAVADO DE 25 X 25 CM, ESPESSURA 6 CM. AF_10/2022</v>
          </cell>
          <cell r="E8076" t="str">
            <v>M2</v>
          </cell>
          <cell r="F8076">
            <v>87.02</v>
          </cell>
        </row>
        <row r="8077">
          <cell r="A8077" t="str">
            <v>SINAPI 92394</v>
          </cell>
          <cell r="D8077" t="str">
            <v>EXECUÇÃO DE PAVIMENTO EM PISO INTERTRAVADO, COM BLOCO SEXTAVADO DE 25 X 25 CM, ESPESSURA 8 CM. AF_10/2022</v>
          </cell>
          <cell r="E8077" t="str">
            <v>M2</v>
          </cell>
          <cell r="F8077">
            <v>103.23</v>
          </cell>
        </row>
        <row r="8078">
          <cell r="A8078" t="str">
            <v>SINAPI 97115</v>
          </cell>
          <cell r="D8078" t="str">
            <v>APLICAÇÃO DE GRAXA EM BARRAS DE TRANSFERÊNCIA PARA EXECUÇÃO DE PAVIMENTO DE CONCRETO. AF_04/2022</v>
          </cell>
          <cell r="E8078" t="str">
            <v>KG</v>
          </cell>
          <cell r="F8078">
            <v>57.94</v>
          </cell>
        </row>
        <row r="8079">
          <cell r="A8079" t="str">
            <v>SINAPI 97113</v>
          </cell>
          <cell r="D8079" t="str">
            <v>APLICAÇÃO DE LONA PLÁSTICA PARA EXECUÇÃO DE PAVIMENTOS DE CONCRETO. AF_04/2022</v>
          </cell>
          <cell r="E8079" t="str">
            <v>M2</v>
          </cell>
          <cell r="F8079">
            <v>3.34</v>
          </cell>
        </row>
        <row r="8080">
          <cell r="A8080" t="str">
            <v>SINAPI 97120</v>
          </cell>
          <cell r="D8080" t="str">
            <v>BARRAS DE LIGAÇÃO, AÇO CA-50 DE 10 MM, PARA EXECUÇÃO DE PAVIMENTO DE CONCRETO - FORNECIMENTO E INSTALAÇÃO. AF_04/2022</v>
          </cell>
          <cell r="E8080" t="str">
            <v>KG</v>
          </cell>
          <cell r="F8080">
            <v>9.4</v>
          </cell>
        </row>
        <row r="8081">
          <cell r="A8081" t="str">
            <v>SINAPI 97116</v>
          </cell>
          <cell r="D8081" t="str">
            <v>BARRAS DE TRANSFERÊNCIA, AÇO CA-25 DE 16,0 MM, PARA EXECUÇÃO DE PAVIMENTO DE CONCRETO - FORNECIMENTO E INSTALAÇÃO. AF_04/2022</v>
          </cell>
          <cell r="E8081" t="str">
            <v>KG</v>
          </cell>
          <cell r="F8081">
            <v>22.87</v>
          </cell>
        </row>
        <row r="8082">
          <cell r="A8082" t="str">
            <v>SINAPI 97117</v>
          </cell>
          <cell r="D8082" t="str">
            <v>BARRAS DE TRANSFERÊNCIA, AÇO CA-25 DE 20,0 MM, PARA EXECUÇÃO DE PAVIMENTO DE CONCRETO - FORNECIMENTO E INSTALAÇÃO. AF_04/2022</v>
          </cell>
          <cell r="E8082" t="str">
            <v>KG</v>
          </cell>
          <cell r="F8082">
            <v>19.71</v>
          </cell>
        </row>
        <row r="8083">
          <cell r="A8083" t="str">
            <v>SINAPI 97118</v>
          </cell>
          <cell r="D8083" t="str">
            <v>BARRAS DE TRANSFERÊNCIA, AÇO CA-25 DE 25,0 MM, PARA EXECUÇÃO DE PAVIMENTO DE CONCRETO - FORNECIMENTO E INSTALAÇÃO. AF_04/2022</v>
          </cell>
          <cell r="E8083" t="str">
            <v>KG</v>
          </cell>
          <cell r="F8083">
            <v>16.18</v>
          </cell>
        </row>
        <row r="8084">
          <cell r="A8084" t="str">
            <v>SINAPI 97119</v>
          </cell>
          <cell r="D8084" t="str">
            <v>BARRAS DE TRANSFERÊNCIA, AÇO CA-25 DE 32,0 MM, PARA EXECUÇÃO DE PAVIMENTO DE CONCRETO - FORNECIMENTO E INSTALAÇÃO. AF_04/2022</v>
          </cell>
          <cell r="E8084" t="str">
            <v>KG</v>
          </cell>
          <cell r="F8084">
            <v>14.44</v>
          </cell>
        </row>
        <row r="8085">
          <cell r="A8085" t="str">
            <v>SINAPI 97114</v>
          </cell>
          <cell r="D8085" t="str">
            <v>EXECUÇÃO DE JUNTAS DE CONTRAÇÃO PARA PAVIMENTOS DE CONCRETO. AF_04/2022</v>
          </cell>
          <cell r="E8085" t="str">
            <v>M</v>
          </cell>
          <cell r="F8085">
            <v>0.4</v>
          </cell>
        </row>
        <row r="8086">
          <cell r="A8086" t="str">
            <v>SINAPI 97111</v>
          </cell>
          <cell r="D8086" t="str">
            <v>EXECUÇÃO DE PAVIMENTO DE CONCRETO ARMADO (PCA), FCK = 30 MPA, ESPESSURA DE 15,0 CM. AF_04/2022</v>
          </cell>
          <cell r="E8086" t="str">
            <v>M2</v>
          </cell>
          <cell r="F8086">
            <v>212.74</v>
          </cell>
        </row>
        <row r="8087">
          <cell r="A8087" t="str">
            <v>SINAPI 97112</v>
          </cell>
          <cell r="D8087" t="str">
            <v>EXECUÇÃO DE PAVIMENTO DE CONCRETO ARMADO (PCA), FCK = 30 MPA, ESPESSURA DE 17,5 CM. AF_04/2022</v>
          </cell>
          <cell r="E8087" t="str">
            <v>M2</v>
          </cell>
          <cell r="F8087">
            <v>221.05</v>
          </cell>
        </row>
        <row r="8088">
          <cell r="A8088" t="str">
            <v>SINAPI 103904</v>
          </cell>
          <cell r="D8088" t="str">
            <v>EXECUÇÃO DE PAVIMENTO DE CONCRETO SIMPLES (PCS), FCK = 35 MPA, ESPESSURA DE 15,0 CM. AF_04/2022</v>
          </cell>
          <cell r="E8088" t="str">
            <v>M2</v>
          </cell>
          <cell r="F8088">
            <v>132.83000000000001</v>
          </cell>
        </row>
        <row r="8089">
          <cell r="A8089" t="str">
            <v>SINAPI 103905</v>
          </cell>
          <cell r="D8089" t="str">
            <v>EXECUÇÃO DE PAVIMENTO DE CONCRETO SIMPLES (PCS), FCK = 35 MPA, ESPESSURA DE 16,0 CM. AF_04/2022</v>
          </cell>
          <cell r="E8089" t="str">
            <v>M2</v>
          </cell>
          <cell r="F8089">
            <v>140.41</v>
          </cell>
        </row>
        <row r="8090">
          <cell r="A8090" t="str">
            <v>SINAPI 103907</v>
          </cell>
          <cell r="D8090" t="str">
            <v>EXECUÇÃO DE PAVIMENTO DE CONCRETO SIMPLES (PCS), FCK = 35 MPA, ESPESSURA DE 17,5 CM. AF_04/2022</v>
          </cell>
          <cell r="E8090" t="str">
            <v>M2</v>
          </cell>
          <cell r="F8090">
            <v>147.1</v>
          </cell>
        </row>
        <row r="8091">
          <cell r="A8091" t="str">
            <v>SINAPI 103911</v>
          </cell>
          <cell r="D8091" t="str">
            <v>EXECUÇÃO DE PAVIMENTO DE CONCRETO SIMPLES (PCS), FCK = 35 MPA, ESPESSURA DE 25,0 CM. AF_04/2022</v>
          </cell>
          <cell r="E8091" t="str">
            <v>M2</v>
          </cell>
          <cell r="F8091">
            <v>215.85</v>
          </cell>
        </row>
        <row r="8092">
          <cell r="A8092" t="str">
            <v>SINAPI 97104</v>
          </cell>
          <cell r="D8092" t="str">
            <v>EXECUÇÃO DE PAVIMENTO DE CONCRETO SIMPLES (PCS), FCK = 40 MPA, ESPESSURA DE 15,0 CM. AF_04/2022</v>
          </cell>
          <cell r="E8092" t="str">
            <v>M2</v>
          </cell>
          <cell r="F8092">
            <v>136.66999999999999</v>
          </cell>
        </row>
        <row r="8093">
          <cell r="A8093" t="str">
            <v>SINAPI 103906</v>
          </cell>
          <cell r="D8093" t="str">
            <v>EXECUÇÃO DE PAVIMENTO DE CONCRETO SIMPLES (PCS), FCK = 40 MPA, ESPESSURA DE 16,0 CM. AF_04/2022</v>
          </cell>
          <cell r="E8093" t="str">
            <v>M2</v>
          </cell>
          <cell r="F8093">
            <v>169.31</v>
          </cell>
        </row>
        <row r="8094">
          <cell r="A8094" t="str">
            <v>SINAPI 97105</v>
          </cell>
          <cell r="D8094" t="str">
            <v>EXECUÇÃO DE PAVIMENTO DE CONCRETO SIMPLES (PCS), FCK = 40 MPA, ESPESSURA DE 17,5 CM. AF_04/2022</v>
          </cell>
          <cell r="E8094" t="str">
            <v>M2</v>
          </cell>
          <cell r="F8094">
            <v>154.76</v>
          </cell>
        </row>
        <row r="8095">
          <cell r="A8095" t="str">
            <v>SINAPI 97106</v>
          </cell>
          <cell r="D8095" t="str">
            <v>EXECUÇÃO DE PAVIMENTO DE CONCRETO SIMPLES (PCS), FCK = 40 MPA, ESPESSURA DE 20,0 CM. AF_04/2022</v>
          </cell>
          <cell r="E8095" t="str">
            <v>M2</v>
          </cell>
          <cell r="F8095">
            <v>171.78</v>
          </cell>
        </row>
        <row r="8096">
          <cell r="A8096" t="str">
            <v>SINAPI 97107</v>
          </cell>
          <cell r="D8096" t="str">
            <v>EXECUÇÃO DE PAVIMENTO DE CONCRETO SIMPLES (PCS), FCK = 40 MPA, ESPESSURA DE 22,5 CM. AF_04/2022</v>
          </cell>
          <cell r="E8096" t="str">
            <v>M2</v>
          </cell>
          <cell r="F8096">
            <v>195.73</v>
          </cell>
        </row>
        <row r="8097">
          <cell r="A8097" t="str">
            <v>SINAPI 97108</v>
          </cell>
          <cell r="D8097" t="str">
            <v>EXECUÇÃO DE PAVIMENTO DE CONCRETO SIMPLES (PCS), FCK = 40 MPA, ESPESSURA DE 25,0 CM. AF_04/2022</v>
          </cell>
          <cell r="E8097" t="str">
            <v>M2</v>
          </cell>
          <cell r="F8097">
            <v>222.23</v>
          </cell>
        </row>
        <row r="8098">
          <cell r="A8098" t="str">
            <v>SINAPI 97109</v>
          </cell>
          <cell r="D8098" t="str">
            <v>EXECUÇÃO DE PAVIMENTO DE CONCRETO SIMPLES (PCS), FCK = 40 MPA, ESPESSURA DE 27,5 CM. AF_04/2022</v>
          </cell>
          <cell r="E8098" t="str">
            <v>M2</v>
          </cell>
          <cell r="F8098">
            <v>245.21</v>
          </cell>
        </row>
        <row r="8099">
          <cell r="A8099" t="str">
            <v>SINAPI 103913</v>
          </cell>
          <cell r="D8099" t="str">
            <v>EXECUÇÃO DE PISO INDUSTRIAL DE CONCRETO ARMADO, FCK = 20 MPA, ESPESSURA DE 12,0 CM. AF_04/2022</v>
          </cell>
          <cell r="E8099" t="str">
            <v>M2</v>
          </cell>
          <cell r="F8099">
            <v>123.37</v>
          </cell>
        </row>
        <row r="8100">
          <cell r="A8100" t="str">
            <v>SINAPI 103914</v>
          </cell>
          <cell r="D8100" t="str">
            <v>EXECUÇÃO DE PISO INDUSTRIAL DE CONCRETO ARMADO, FCK = 20 MPA, ESPESSURA DE 14,0 CM. AF_04/2022</v>
          </cell>
          <cell r="E8100" t="str">
            <v>M2</v>
          </cell>
          <cell r="F8100">
            <v>143.56</v>
          </cell>
        </row>
        <row r="8101">
          <cell r="A8101" t="str">
            <v>SINAPI 103915</v>
          </cell>
          <cell r="D8101" t="str">
            <v>EXECUÇÃO DE PISO INDUSTRIAL DE CONCRETO ARMADO, FCK = 20 MPA, ESPESSURA DE 15,0 CM. AF_04/2022</v>
          </cell>
          <cell r="E8101" t="str">
            <v>M2</v>
          </cell>
          <cell r="F8101">
            <v>156.19</v>
          </cell>
        </row>
        <row r="8102">
          <cell r="A8102" t="str">
            <v>SINAPI 103916</v>
          </cell>
          <cell r="D8102" t="str">
            <v>EXECUÇÃO DE PISO INDUSTRIAL DE CONCRETO ARMADO, FCK = 20 MPA, ESPESSURA DE 18,0 CM. AF_04/2022</v>
          </cell>
          <cell r="E8102" t="str">
            <v>M2</v>
          </cell>
          <cell r="F8102">
            <v>179.48</v>
          </cell>
        </row>
        <row r="8103">
          <cell r="A8103" t="str">
            <v>SINAPI 103917</v>
          </cell>
          <cell r="D8103" t="str">
            <v>EXECUÇÃO DE PISO INDUSTRIAL DE CONCRETO ARMADO, FCK = 20 MPA, ESPESSURA DE 20,0 CM. AF_04/2022</v>
          </cell>
          <cell r="E8103" t="str">
            <v>M2</v>
          </cell>
          <cell r="F8103">
            <v>205.6</v>
          </cell>
        </row>
        <row r="8104">
          <cell r="A8104" t="str">
            <v>SINAPI 103918</v>
          </cell>
          <cell r="D8104" t="str">
            <v>EXECUÇÃO DE PISO INDUSTRIAL DE CONCRETO ARMADO, FCK = 20 MPA, ESPESSURA DE 22,0 CM. AF_04/2022</v>
          </cell>
          <cell r="E8104" t="str">
            <v>M2</v>
          </cell>
          <cell r="F8104">
            <v>218.09</v>
          </cell>
        </row>
        <row r="8105">
          <cell r="A8105" t="str">
            <v>SINAPI 103919</v>
          </cell>
          <cell r="D8105" t="str">
            <v>EXECUÇÃO DE PISO INDUSTRIAL REFORÇADO COM FIBRAS, FCK = 30 MPA, ESPESSURA DE 12,0 CM. AF_04/2022</v>
          </cell>
          <cell r="E8105" t="str">
            <v>M2</v>
          </cell>
          <cell r="F8105">
            <v>0</v>
          </cell>
        </row>
        <row r="8106">
          <cell r="A8106" t="str">
            <v>SINAPI 103920</v>
          </cell>
          <cell r="D8106" t="str">
            <v>EXECUÇÃO DE PISO INDUSTRIAL REFORÇADO COM FIBRAS, FCK = 30 MPA, ESPESSURA DE 14,0 CM. AF_04/2022</v>
          </cell>
          <cell r="E8106" t="str">
            <v>M2</v>
          </cell>
          <cell r="F8106">
            <v>0</v>
          </cell>
        </row>
        <row r="8107">
          <cell r="A8107" t="str">
            <v>SINAPI 103921</v>
          </cell>
          <cell r="D8107" t="str">
            <v>EXECUÇÃO DE PISO INDUSTRIAL REFORÇADO COM FIBRAS, FCK = 30 MPA, ESPESSURA DE 16,0 CM. AF_04/2022</v>
          </cell>
          <cell r="E8107" t="str">
            <v>M2</v>
          </cell>
          <cell r="F8107">
            <v>0</v>
          </cell>
        </row>
        <row r="8108">
          <cell r="A8108" t="str">
            <v>SINAPI 103922</v>
          </cell>
          <cell r="D8108" t="str">
            <v>EXECUÇÃO DE PISO INDUSTRIAL REFORÇADO COM FIBRAS, FCK = 30 MPA, ESPESSURA DE 18,0 CM. AF_04/2022</v>
          </cell>
          <cell r="E8108" t="str">
            <v>M2</v>
          </cell>
          <cell r="F8108">
            <v>0</v>
          </cell>
        </row>
        <row r="8109">
          <cell r="A8109" t="str">
            <v>SINAPI 103923</v>
          </cell>
          <cell r="D8109" t="str">
            <v>EXECUÇÃO DE PISO INDUSTRIAL REFORÇADO COM FIBRAS, FCK = 30 MPA, ESPESSURA DE 20,0 CM. AF_04/2022</v>
          </cell>
          <cell r="E8109" t="str">
            <v>M2</v>
          </cell>
          <cell r="F8109">
            <v>0</v>
          </cell>
        </row>
        <row r="8110">
          <cell r="A8110" t="str">
            <v>SINAPI 103908</v>
          </cell>
          <cell r="D8110" t="str">
            <v>EXECUÇÃO PAVIMENTO DE CONCRETO SIMPLES (PCS), FCK = 35 MPA, ESPESSURA DE 20,0 CM. AF_04/2022</v>
          </cell>
          <cell r="E8110" t="str">
            <v>M2</v>
          </cell>
          <cell r="F8110">
            <v>166.67</v>
          </cell>
        </row>
        <row r="8111">
          <cell r="A8111" t="str">
            <v>SINAPI 103909</v>
          </cell>
          <cell r="D8111" t="str">
            <v>EXECUÇÃO PAVIMENTO DE CONCRETO SIMPLES (PCS), FCK = 35 MPA, ESPESSURA DE 22,5 CM. AF_04/2022</v>
          </cell>
          <cell r="E8111" t="str">
            <v>M2</v>
          </cell>
          <cell r="F8111">
            <v>189.99</v>
          </cell>
        </row>
        <row r="8112">
          <cell r="A8112" t="str">
            <v>SINAPI 103912</v>
          </cell>
          <cell r="D8112" t="str">
            <v>EXECUÇÃO PAVIMENTO DE CONCRETO SIMPLES (PCS), FCK = 35 MPA, ESPESSURA DE 27,5 CM. AF_04/2022</v>
          </cell>
          <cell r="E8112" t="str">
            <v>M2</v>
          </cell>
          <cell r="F8112">
            <v>238.18</v>
          </cell>
        </row>
        <row r="8113">
          <cell r="A8113" t="str">
            <v>SINAPI 101979</v>
          </cell>
          <cell r="D8113" t="str">
            <v>CHAPIM (RUFO CAPA) EM AÇO GALVANIZADO, CORTE 33. AF_11/2020</v>
          </cell>
          <cell r="E8113" t="str">
            <v>M</v>
          </cell>
          <cell r="F8113">
            <v>42.67</v>
          </cell>
        </row>
        <row r="8114">
          <cell r="A8114" t="str">
            <v>SINAPI 101970</v>
          </cell>
          <cell r="D8114" t="str">
            <v>CHAPIM SOBRE MUROS LINEARES, EM CONCRETO PRÉ-MOLDADO, COMPRIMENTO DE ATÉ 6 M, ASSENTADO COM ARGAMASSA 1:6 COM ADITIVO. AF_11/2020</v>
          </cell>
          <cell r="E8114" t="str">
            <v>M</v>
          </cell>
          <cell r="F8114">
            <v>0</v>
          </cell>
        </row>
        <row r="8115">
          <cell r="A8115" t="str">
            <v>SINAPI 101972</v>
          </cell>
          <cell r="D8115" t="str">
            <v>CHAPIM SOBRE MUROS LINEARES, EM CONCRETO PRÉ-MOLDADO, COMPRIMENTO MAIOR QUE 6 M, ASSENTADO COM ARGAMASSA 1:6 COM ADITIVO. AF_11/2020</v>
          </cell>
          <cell r="E8115" t="str">
            <v>M</v>
          </cell>
          <cell r="F8115">
            <v>0</v>
          </cell>
        </row>
        <row r="8116">
          <cell r="A8116" t="str">
            <v>SINAPI 101966</v>
          </cell>
          <cell r="D8116" t="str">
            <v>CHAPIM SOBRE MUROS LINEARES, EM GRANITO OU MÁRMORE, L = 25 CM, ASSENTADO COM ARGAMASSA 1:6 COM ADITIVO. AF_11/2020</v>
          </cell>
          <cell r="E8116" t="str">
            <v>M</v>
          </cell>
          <cell r="F8116">
            <v>136.52000000000001</v>
          </cell>
        </row>
        <row r="8117">
          <cell r="A8117" t="str">
            <v>SINAPI 101976</v>
          </cell>
          <cell r="D8117" t="str">
            <v>CHAPIM SOBRE MUROS NÃO LINEARES, EM CONCRETO PRÉ-MOLDADO, COMPRIMENTO DE ATÉ 6 M, ASSENTADO COM ARGAMASSA 1:6 COM ADITIVO. AF_11/2020</v>
          </cell>
          <cell r="E8117" t="str">
            <v>M</v>
          </cell>
          <cell r="F8117">
            <v>0</v>
          </cell>
        </row>
        <row r="8118">
          <cell r="A8118" t="str">
            <v>SINAPI 101978</v>
          </cell>
          <cell r="D8118" t="str">
            <v>CHAPIM SOBRE MUROS NÃO LINEARES, EM CONCRETO PRÉ-MOLDADO, COMPRIMENTO MAIOR QUE 6 M, ASSENTADO COM ARGAMASSA 1:6 COM ADITIVO. AF_11/2020</v>
          </cell>
          <cell r="E8118" t="str">
            <v>M</v>
          </cell>
          <cell r="F8118">
            <v>0</v>
          </cell>
        </row>
        <row r="8119">
          <cell r="A8119" t="str">
            <v>SINAPI 101967</v>
          </cell>
          <cell r="D8119" t="str">
            <v>PEITORIL LINEAR EM CONCRETO PRÉ-MOLDADO, COMPRIMENTO DE ATÉ 2 M, ASSENTADO COM ARGAMASSA 1:6 COM ADITIVO. AF_11/2020</v>
          </cell>
          <cell r="E8119" t="str">
            <v>M</v>
          </cell>
          <cell r="F8119">
            <v>0</v>
          </cell>
        </row>
        <row r="8120">
          <cell r="A8120" t="str">
            <v>SINAPI 101968</v>
          </cell>
          <cell r="D8120" t="str">
            <v>PEITORIL LINEAR EM CONCRETO PRÉ-MOLDADO, COMPRIMENTO MAIOR QUE 2 M, ASSENTADO COM ARGAMASSA 1:6 COM ADITIVO. AF_11/2020</v>
          </cell>
          <cell r="E8120" t="str">
            <v>M</v>
          </cell>
          <cell r="F8120">
            <v>0</v>
          </cell>
        </row>
        <row r="8121">
          <cell r="A8121" t="str">
            <v>SINAPI 101965</v>
          </cell>
          <cell r="D8121" t="str">
            <v>PEITORIL LINEAR EM GRANITO OU MÁRMORE, L = 15CM, ASSENTADO COM ARGAMASSA 1:6 COM ADITIVO. AF_11/2020</v>
          </cell>
          <cell r="E8121" t="str">
            <v>M</v>
          </cell>
          <cell r="F8121">
            <v>115.46</v>
          </cell>
        </row>
        <row r="8122">
          <cell r="A8122" t="str">
            <v>SINAPI 104100</v>
          </cell>
          <cell r="D8122" t="str">
            <v>FACHADA CORTINA EM VIDRO NO SISTEMA STICK, CONSIDERANDO MODULAÇÃO DE 1,25 X 3,20 M, COM ABERTURA, ACABAMENTO ANODIZADO OU PINTADO - FORNECIMENTO E INSTALAÇÃO. AF_06/2022</v>
          </cell>
          <cell r="E8122" t="str">
            <v>M2</v>
          </cell>
          <cell r="F8122">
            <v>0</v>
          </cell>
        </row>
        <row r="8123">
          <cell r="A8123" t="str">
            <v>SINAPI 104099</v>
          </cell>
          <cell r="D8123" t="str">
            <v>FACHADA CORTINA EM VIDRO NO SISTEMA STICK, CONSIDERANDO MODULAÇÃO DE 1,25 X 3,20 M, SEM ABERTURA, ACABAMENTO ANODIZADO OU PINTADO - FORNECIMENTO E INSTALAÇÃO. AF_06/2022</v>
          </cell>
          <cell r="E8123" t="str">
            <v>M2</v>
          </cell>
          <cell r="F8123">
            <v>0</v>
          </cell>
        </row>
        <row r="8124">
          <cell r="A8124" t="str">
            <v>SINAPI 104102</v>
          </cell>
          <cell r="D8124" t="str">
            <v>FACHADA CORTINA EM VIDRO NO SISTEMA UNITIZADO, CONSIDERANDO MODULAÇÃO DE 1,25 X 3,20 M, COM ABERTURA, ACABAMENTO ANODIZADO OU PINTADO - FORNECIMENTO E INSTALAÇÃO. AF_06/2022</v>
          </cell>
          <cell r="E8124" t="str">
            <v>M2</v>
          </cell>
          <cell r="F8124">
            <v>0</v>
          </cell>
        </row>
        <row r="8125">
          <cell r="A8125" t="str">
            <v>SINAPI 104101</v>
          </cell>
          <cell r="D8125" t="str">
            <v>FACHADA CORTINA EM VIDRO NO SISTEMA UNITIZADO, CONSIDERANDO MODULAÇÃO DE 1,25 X 3,20 M, SEM ABERTURA, ACABAMENTO ANODIZADO OU PINTADO - FORNECIMENTO E INSTALAÇÃO. AF_06/2022</v>
          </cell>
          <cell r="E8125" t="str">
            <v>M2</v>
          </cell>
          <cell r="F8125">
            <v>0</v>
          </cell>
        </row>
        <row r="8126">
          <cell r="A8126" t="str">
            <v>SINAPI 104103</v>
          </cell>
          <cell r="D8126" t="str">
            <v>FACHADA EM VIDRO NO SISTEMA SPIDER GLASS, CONSIDERANDO MÓDULOS DE 2,00 X 2,50 M, FIXADO EM ESTRUTURA METÁLICA FORNECIMENTO E INSTALAÇÃO. AF_06/2022</v>
          </cell>
          <cell r="E8126" t="str">
            <v>M2</v>
          </cell>
          <cell r="F8126">
            <v>0</v>
          </cell>
        </row>
        <row r="8127">
          <cell r="A8127" t="str">
            <v>SINAPI 92123</v>
          </cell>
          <cell r="D8127" t="str">
            <v>ENSACAMENTO DE AREIA. AF_11/2015</v>
          </cell>
          <cell r="E8127" t="str">
            <v>M3</v>
          </cell>
          <cell r="F8127">
            <v>51.21</v>
          </cell>
        </row>
        <row r="8128">
          <cell r="A8128" t="str">
            <v>SINAPI 92121</v>
          </cell>
          <cell r="D8128" t="str">
            <v>PENEIRAMENTO DE AREIA COM PENEIRA ELÉTRICA. AF_11/2015</v>
          </cell>
          <cell r="E8128" t="str">
            <v>M3</v>
          </cell>
          <cell r="F8128">
            <v>32.590000000000003</v>
          </cell>
        </row>
        <row r="8129">
          <cell r="A8129" t="str">
            <v>SINAPI 92122</v>
          </cell>
          <cell r="D8129" t="str">
            <v>PENEIRAMENTO DE AREIA COM PENEIRA MANUAL. AF_11/2015</v>
          </cell>
          <cell r="E8129" t="str">
            <v>M3</v>
          </cell>
          <cell r="F8129">
            <v>53.64</v>
          </cell>
        </row>
        <row r="8130">
          <cell r="A8130" t="str">
            <v>SINAPI 103615</v>
          </cell>
          <cell r="D8130" t="str">
            <v>PERFURAÇÃO HORIZONTAL DIRECIONAL E INSTALAÇÃO DE TUBULAÇÃO PEAD 110 MM, EM SOLO DE 1ª CATEGORIA. AF_01/2022</v>
          </cell>
          <cell r="E8130" t="str">
            <v>M</v>
          </cell>
          <cell r="F8130">
            <v>0</v>
          </cell>
        </row>
        <row r="8131">
          <cell r="A8131" t="str">
            <v>SINAPI 103637</v>
          </cell>
          <cell r="D8131" t="str">
            <v>PERFURAÇÃO HORIZONTAL DIRECIONAL E INSTALAÇÃO DE TUBULAÇÃO PEAD 110 MM, EM SOLO DE 2ª CATEGORIA. AF_01/2022</v>
          </cell>
          <cell r="E8131" t="str">
            <v>M</v>
          </cell>
          <cell r="F8131">
            <v>0</v>
          </cell>
        </row>
        <row r="8132">
          <cell r="A8132" t="str">
            <v>SINAPI 103593</v>
          </cell>
          <cell r="D8132" t="str">
            <v>PERFURAÇÃO HORIZONTAL DIRECIONAL E INSTALAÇÃO DE TUBULAÇÃO PEAD 110 MM, EM SOLO MOLE. AF_01/2022</v>
          </cell>
          <cell r="E8132" t="str">
            <v>M</v>
          </cell>
          <cell r="F8132">
            <v>0</v>
          </cell>
        </row>
        <row r="8133">
          <cell r="A8133" t="str">
            <v>SINAPI 103616</v>
          </cell>
          <cell r="D8133" t="str">
            <v>PERFURAÇÃO HORIZONTAL DIRECIONAL E INSTALAÇÃO DE TUBULAÇÃO PEAD 160 MM, EM SOLO DE 1ª CATEGORIA. AF_01/2022</v>
          </cell>
          <cell r="E8133" t="str">
            <v>M</v>
          </cell>
          <cell r="F8133">
            <v>0</v>
          </cell>
        </row>
        <row r="8134">
          <cell r="A8134" t="str">
            <v>SINAPI 103638</v>
          </cell>
          <cell r="D8134" t="str">
            <v>PERFURAÇÃO HORIZONTAL DIRECIONAL E INSTALAÇÃO DE TUBULAÇÃO PEAD 160 MM, EM SOLO DE 2ª CATEGORIA. AF_01/2022</v>
          </cell>
          <cell r="E8134" t="str">
            <v>M</v>
          </cell>
          <cell r="F8134">
            <v>0</v>
          </cell>
        </row>
        <row r="8135">
          <cell r="A8135" t="str">
            <v>SINAPI 103594</v>
          </cell>
          <cell r="D8135" t="str">
            <v>PERFURAÇÃO HORIZONTAL DIRECIONAL E INSTALAÇÃO DE TUBULAÇÃO PEAD 160 MM, EM SOLO MOLE. AF_01/2022</v>
          </cell>
          <cell r="E8135" t="str">
            <v>M</v>
          </cell>
          <cell r="F8135">
            <v>0</v>
          </cell>
        </row>
        <row r="8136">
          <cell r="A8136" t="str">
            <v>SINAPI 103617</v>
          </cell>
          <cell r="D8136" t="str">
            <v>PERFURAÇÃO HORIZONTAL DIRECIONAL E INSTALAÇÃO DE TUBULAÇÃO PEAD 180 MM, EM SOLO DE 1ª CATEGORIA. AF_01/2022</v>
          </cell>
          <cell r="E8136" t="str">
            <v>M</v>
          </cell>
          <cell r="F8136">
            <v>0</v>
          </cell>
        </row>
        <row r="8137">
          <cell r="A8137" t="str">
            <v>SINAPI 103639</v>
          </cell>
          <cell r="D8137" t="str">
            <v>PERFURAÇÃO HORIZONTAL DIRECIONAL E INSTALAÇÃO DE TUBULAÇÃO PEAD 180 MM, EM SOLO DE 2ª CATEGORIA. AF_01/2022</v>
          </cell>
          <cell r="E8137" t="str">
            <v>M</v>
          </cell>
          <cell r="F8137">
            <v>0</v>
          </cell>
        </row>
        <row r="8138">
          <cell r="A8138" t="str">
            <v>SINAPI 103595</v>
          </cell>
          <cell r="D8138" t="str">
            <v>PERFURAÇÃO HORIZONTAL DIRECIONAL E INSTALAÇÃO DE TUBULAÇÃO PEAD 180 MM, EM SOLO MOLE. AF_01/2022</v>
          </cell>
          <cell r="E8138" t="str">
            <v>M</v>
          </cell>
          <cell r="F8138">
            <v>0</v>
          </cell>
        </row>
        <row r="8139">
          <cell r="A8139" t="str">
            <v>SINAPI 103609</v>
          </cell>
          <cell r="D8139" t="str">
            <v>PERFURAÇÃO HORIZONTAL DIRECIONAL E INSTALAÇÃO DE TUBULAÇÃO PEAD 20 MM, EM SOLO DE 1ª CATEGORIA. AF_01/2022</v>
          </cell>
          <cell r="E8139" t="str">
            <v>M</v>
          </cell>
          <cell r="F8139">
            <v>0</v>
          </cell>
        </row>
        <row r="8140">
          <cell r="A8140" t="str">
            <v>SINAPI 103631</v>
          </cell>
          <cell r="D8140" t="str">
            <v>PERFURAÇÃO HORIZONTAL DIRECIONAL E INSTALAÇÃO DE TUBULAÇÃO PEAD 20 MM, EM SOLO DE 2ª CATEGORIA. AF_01/2022</v>
          </cell>
          <cell r="E8140" t="str">
            <v>M</v>
          </cell>
          <cell r="F8140">
            <v>0</v>
          </cell>
        </row>
        <row r="8141">
          <cell r="A8141" t="str">
            <v>SINAPI 103587</v>
          </cell>
          <cell r="D8141" t="str">
            <v>PERFURAÇÃO HORIZONTAL DIRECIONAL E INSTALAÇÃO DE TUBULAÇÃO PEAD 20 MM, EM SOLO MOLE. AF_01/2022</v>
          </cell>
          <cell r="E8141" t="str">
            <v>M</v>
          </cell>
          <cell r="F8141">
            <v>0</v>
          </cell>
        </row>
        <row r="8142">
          <cell r="A8142" t="str">
            <v>SINAPI 103618</v>
          </cell>
          <cell r="D8142" t="str">
            <v>PERFURAÇÃO HORIZONTAL DIRECIONAL E INSTALAÇÃO DE TUBULAÇÃO PEAD 200 MM, EM SOLO DE 1ª CATEGORIA. AF_01/2022</v>
          </cell>
          <cell r="E8142" t="str">
            <v>M</v>
          </cell>
          <cell r="F8142">
            <v>0</v>
          </cell>
        </row>
        <row r="8143">
          <cell r="A8143" t="str">
            <v>SINAPI 103640</v>
          </cell>
          <cell r="D8143" t="str">
            <v>PERFURAÇÃO HORIZONTAL DIRECIONAL E INSTALAÇÃO DE TUBULAÇÃO PEAD 200 MM, EM SOLO DE 2ª CATEGORIA. AF_01/2022</v>
          </cell>
          <cell r="E8143" t="str">
            <v>M</v>
          </cell>
          <cell r="F8143">
            <v>0</v>
          </cell>
        </row>
        <row r="8144">
          <cell r="A8144" t="str">
            <v>SINAPI 103596</v>
          </cell>
          <cell r="D8144" t="str">
            <v>PERFURAÇÃO HORIZONTAL DIRECIONAL E INSTALAÇÃO DE TUBULAÇÃO PEAD 200 MM, EM SOLO MOLE. AF_01/2022</v>
          </cell>
          <cell r="E8144" t="str">
            <v>M</v>
          </cell>
          <cell r="F8144">
            <v>0</v>
          </cell>
        </row>
        <row r="8145">
          <cell r="A8145" t="str">
            <v>SINAPI 103619</v>
          </cell>
          <cell r="D8145" t="str">
            <v>PERFURAÇÃO HORIZONTAL DIRECIONAL E INSTALAÇÃO DE TUBULAÇÃO PEAD 225 MM, EM SOLO DE 1ª CATEGORIA. AF_01/2022</v>
          </cell>
          <cell r="E8145" t="str">
            <v>M</v>
          </cell>
          <cell r="F8145">
            <v>0</v>
          </cell>
        </row>
        <row r="8146">
          <cell r="A8146" t="str">
            <v>SINAPI 103641</v>
          </cell>
          <cell r="D8146" t="str">
            <v>PERFURAÇÃO HORIZONTAL DIRECIONAL E INSTALAÇÃO DE TUBULAÇÃO PEAD 225 MM, EM SOLO DE 2ª CATEGORIA. AF_01/2022</v>
          </cell>
          <cell r="E8146" t="str">
            <v>M</v>
          </cell>
          <cell r="F8146">
            <v>0</v>
          </cell>
        </row>
        <row r="8147">
          <cell r="A8147" t="str">
            <v>SINAPI 103597</v>
          </cell>
          <cell r="D8147" t="str">
            <v>PERFURAÇÃO HORIZONTAL DIRECIONAL E INSTALAÇÃO DE TUBULAÇÃO PEAD 225 MM, EM SOLO MOLE. AF_01/2022</v>
          </cell>
          <cell r="E8147" t="str">
            <v>M</v>
          </cell>
          <cell r="F8147">
            <v>0</v>
          </cell>
        </row>
        <row r="8148">
          <cell r="A8148" t="str">
            <v>SINAPI 103620</v>
          </cell>
          <cell r="D8148" t="str">
            <v>PERFURAÇÃO HORIZONTAL DIRECIONAL E INSTALAÇÃO DE TUBULAÇÃO PEAD 250 MM, EM SOLO DE 1ª CATEGORIA. AF_01/2022</v>
          </cell>
          <cell r="E8148" t="str">
            <v>M</v>
          </cell>
          <cell r="F8148">
            <v>0</v>
          </cell>
        </row>
        <row r="8149">
          <cell r="A8149" t="str">
            <v>SINAPI 103642</v>
          </cell>
          <cell r="D8149" t="str">
            <v>PERFURAÇÃO HORIZONTAL DIRECIONAL E INSTALAÇÃO DE TUBULAÇÃO PEAD 250 MM, EM SOLO DE 2ª CATEGORIA. AF_01/2022</v>
          </cell>
          <cell r="E8149" t="str">
            <v>M</v>
          </cell>
          <cell r="F8149">
            <v>0</v>
          </cell>
        </row>
        <row r="8150">
          <cell r="A8150" t="str">
            <v>SINAPI 103598</v>
          </cell>
          <cell r="D8150" t="str">
            <v>PERFURAÇÃO HORIZONTAL DIRECIONAL E INSTALAÇÃO DE TUBULAÇÃO PEAD 250 MM, EM SOLO MOLE. AF_01/2022</v>
          </cell>
          <cell r="E8150" t="str">
            <v>M</v>
          </cell>
          <cell r="F8150">
            <v>0</v>
          </cell>
        </row>
        <row r="8151">
          <cell r="A8151" t="str">
            <v>SINAPI 103621</v>
          </cell>
          <cell r="D8151" t="str">
            <v>PERFURAÇÃO HORIZONTAL DIRECIONAL E INSTALAÇÃO DE TUBULAÇÃO PEAD 280 MM, EM SOLO DE 1ª CATEGORIA. AF_01/2022</v>
          </cell>
          <cell r="E8151" t="str">
            <v>M</v>
          </cell>
          <cell r="F8151">
            <v>0</v>
          </cell>
        </row>
        <row r="8152">
          <cell r="A8152" t="str">
            <v>SINAPI 103643</v>
          </cell>
          <cell r="D8152" t="str">
            <v>PERFURAÇÃO HORIZONTAL DIRECIONAL E INSTALAÇÃO DE TUBULAÇÃO PEAD 280 MM, EM SOLO DE 2ª CATEGORIA. AF_01/2022</v>
          </cell>
          <cell r="E8152" t="str">
            <v>M</v>
          </cell>
          <cell r="F8152">
            <v>0</v>
          </cell>
        </row>
        <row r="8153">
          <cell r="A8153" t="str">
            <v>SINAPI 103599</v>
          </cell>
          <cell r="D8153" t="str">
            <v>PERFURAÇÃO HORIZONTAL DIRECIONAL E INSTALAÇÃO DE TUBULAÇÃO PEAD 280 MM, EM SOLO MOLE. AF_01/2022</v>
          </cell>
          <cell r="E8153" t="str">
            <v>M</v>
          </cell>
          <cell r="F8153">
            <v>0</v>
          </cell>
        </row>
        <row r="8154">
          <cell r="A8154" t="str">
            <v>SINAPI 103622</v>
          </cell>
          <cell r="D8154" t="str">
            <v>PERFURAÇÃO HORIZONTAL DIRECIONAL E INSTALAÇÃO DE TUBULAÇÃO PEAD 315 MM, EM SOLO DE 1ª CATEGORIA. AF_01/2022</v>
          </cell>
          <cell r="E8154" t="str">
            <v>M</v>
          </cell>
          <cell r="F8154">
            <v>0</v>
          </cell>
        </row>
        <row r="8155">
          <cell r="A8155" t="str">
            <v>SINAPI 103644</v>
          </cell>
          <cell r="D8155" t="str">
            <v>PERFURAÇÃO HORIZONTAL DIRECIONAL E INSTALAÇÃO DE TUBULAÇÃO PEAD 315 MM, EM SOLO DE 2ª CATEGORIA. AF_01/2022</v>
          </cell>
          <cell r="E8155" t="str">
            <v>M</v>
          </cell>
          <cell r="F8155">
            <v>0</v>
          </cell>
        </row>
        <row r="8156">
          <cell r="A8156" t="str">
            <v>SINAPI 103600</v>
          </cell>
          <cell r="D8156" t="str">
            <v>PERFURAÇÃO HORIZONTAL DIRECIONAL E INSTALAÇÃO DE TUBULAÇÃO PEAD 315 MM, EM SOLO MOLE. AF_01/2022</v>
          </cell>
          <cell r="E8156" t="str">
            <v>M</v>
          </cell>
          <cell r="F8156">
            <v>0</v>
          </cell>
        </row>
        <row r="8157">
          <cell r="A8157" t="str">
            <v>SINAPI 103610</v>
          </cell>
          <cell r="D8157" t="str">
            <v>PERFURAÇÃO HORIZONTAL DIRECIONAL E INSTALAÇÃO DE TUBULAÇÃO PEAD 32 MM, EM SOLO DE 1ª CATEGORIA. AF_01/2022</v>
          </cell>
          <cell r="E8157" t="str">
            <v>M</v>
          </cell>
          <cell r="F8157">
            <v>0</v>
          </cell>
        </row>
        <row r="8158">
          <cell r="A8158" t="str">
            <v>SINAPI 103632</v>
          </cell>
          <cell r="D8158" t="str">
            <v>PERFURAÇÃO HORIZONTAL DIRECIONAL E INSTALAÇÃO DE TUBULAÇÃO PEAD 32 MM, EM SOLO DE 2ª CATEGORIA. AF_01/2022</v>
          </cell>
          <cell r="E8158" t="str">
            <v>M</v>
          </cell>
          <cell r="F8158">
            <v>0</v>
          </cell>
        </row>
        <row r="8159">
          <cell r="A8159" t="str">
            <v>SINAPI 103588</v>
          </cell>
          <cell r="D8159" t="str">
            <v>PERFURAÇÃO HORIZONTAL DIRECIONAL E INSTALAÇÃO DE TUBULAÇÃO PEAD 32 MM, EM SOLO MOLE. AF_01/2022</v>
          </cell>
          <cell r="E8159" t="str">
            <v>M</v>
          </cell>
          <cell r="F8159">
            <v>0</v>
          </cell>
        </row>
        <row r="8160">
          <cell r="A8160" t="str">
            <v>SINAPI 103623</v>
          </cell>
          <cell r="D8160" t="str">
            <v>PERFURAÇÃO HORIZONTAL DIRECIONAL E INSTALAÇÃO DE TUBULAÇÃO PEAD 355 MM, EM SOLO DE 1ª CATEGORIA. AF_01/2022</v>
          </cell>
          <cell r="E8160" t="str">
            <v>M</v>
          </cell>
          <cell r="F8160">
            <v>0</v>
          </cell>
        </row>
        <row r="8161">
          <cell r="A8161" t="str">
            <v>SINAPI 103645</v>
          </cell>
          <cell r="D8161" t="str">
            <v>PERFURAÇÃO HORIZONTAL DIRECIONAL E INSTALAÇÃO DE TUBULAÇÃO PEAD 355 MM, EM SOLO DE 2ª CATEGORIA. AF_01/2022</v>
          </cell>
          <cell r="E8161" t="str">
            <v>M</v>
          </cell>
          <cell r="F8161">
            <v>0</v>
          </cell>
        </row>
        <row r="8162">
          <cell r="A8162" t="str">
            <v>SINAPI 103601</v>
          </cell>
          <cell r="D8162" t="str">
            <v>PERFURAÇÃO HORIZONTAL DIRECIONAL E INSTALAÇÃO DE TUBULAÇÃO PEAD 355 MM, EM SOLO MOLE. AF_01/2022</v>
          </cell>
          <cell r="E8162" t="str">
            <v>M</v>
          </cell>
          <cell r="F8162">
            <v>0</v>
          </cell>
        </row>
        <row r="8163">
          <cell r="A8163" t="str">
            <v>SINAPI 103624</v>
          </cell>
          <cell r="D8163" t="str">
            <v>PERFURAÇÃO HORIZONTAL DIRECIONAL E INSTALAÇÃO DE TUBULAÇÃO PEAD 400 MM, EM SOLO DE 1ª CATEGORIA. AF_01/2022</v>
          </cell>
          <cell r="E8163" t="str">
            <v>M</v>
          </cell>
          <cell r="F8163">
            <v>0</v>
          </cell>
        </row>
        <row r="8164">
          <cell r="A8164" t="str">
            <v>SINAPI 103646</v>
          </cell>
          <cell r="D8164" t="str">
            <v>PERFURAÇÃO HORIZONTAL DIRECIONAL E INSTALAÇÃO DE TUBULAÇÃO PEAD 400 MM, EM SOLO DE 2ª CATEGORIA. AF_01/2022</v>
          </cell>
          <cell r="E8164" t="str">
            <v>M</v>
          </cell>
          <cell r="F8164">
            <v>0</v>
          </cell>
        </row>
        <row r="8165">
          <cell r="A8165" t="str">
            <v>SINAPI 103602</v>
          </cell>
          <cell r="D8165" t="str">
            <v>PERFURAÇÃO HORIZONTAL DIRECIONAL E INSTALAÇÃO DE TUBULAÇÃO PEAD 400 MM, EM SOLO MOLE. AF_01/2022</v>
          </cell>
          <cell r="E8165" t="str">
            <v>M</v>
          </cell>
          <cell r="F8165">
            <v>0</v>
          </cell>
        </row>
        <row r="8166">
          <cell r="A8166" t="str">
            <v>SINAPI 103625</v>
          </cell>
          <cell r="D8166" t="str">
            <v>PERFURAÇÃO HORIZONTAL DIRECIONAL E INSTALAÇÃO DE TUBULAÇÃO PEAD 450 MM, EM SOLO DE 1ª CATEGORIA. AF_01/2022</v>
          </cell>
          <cell r="E8166" t="str">
            <v>M</v>
          </cell>
          <cell r="F8166">
            <v>0</v>
          </cell>
        </row>
        <row r="8167">
          <cell r="A8167" t="str">
            <v>SINAPI 103647</v>
          </cell>
          <cell r="D8167" t="str">
            <v>PERFURAÇÃO HORIZONTAL DIRECIONAL E INSTALAÇÃO DE TUBULAÇÃO PEAD 450 MM, EM SOLO DE 2ª CATEGORIA. AF_01/2022</v>
          </cell>
          <cell r="E8167" t="str">
            <v>M</v>
          </cell>
          <cell r="F8167">
            <v>0</v>
          </cell>
        </row>
        <row r="8168">
          <cell r="A8168" t="str">
            <v>SINAPI 103603</v>
          </cell>
          <cell r="D8168" t="str">
            <v>PERFURAÇÃO HORIZONTAL DIRECIONAL E INSTALAÇÃO DE TUBULAÇÃO PEAD 450 MM, EM SOLO MOLE. AF_01/2022</v>
          </cell>
          <cell r="E8168" t="str">
            <v>M</v>
          </cell>
          <cell r="F8168">
            <v>0</v>
          </cell>
        </row>
        <row r="8169">
          <cell r="A8169" t="str">
            <v>SINAPI 103611</v>
          </cell>
          <cell r="D8169" t="str">
            <v>PERFURAÇÃO HORIZONTAL DIRECIONAL E INSTALAÇÃO DE TUBULAÇÃO PEAD 50 MM, EM SOLO DE 1ª CATEGORIA. AF_01/2022</v>
          </cell>
          <cell r="E8169" t="str">
            <v>M</v>
          </cell>
          <cell r="F8169">
            <v>0</v>
          </cell>
        </row>
        <row r="8170">
          <cell r="A8170" t="str">
            <v>SINAPI 103633</v>
          </cell>
          <cell r="D8170" t="str">
            <v>PERFURAÇÃO HORIZONTAL DIRECIONAL E INSTALAÇÃO DE TUBULAÇÃO PEAD 50 MM, EM SOLO DE 2ª CATEGORIA. AF_01/2022</v>
          </cell>
          <cell r="E8170" t="str">
            <v>M</v>
          </cell>
          <cell r="F8170">
            <v>0</v>
          </cell>
        </row>
        <row r="8171">
          <cell r="A8171" t="str">
            <v>SINAPI 103589</v>
          </cell>
          <cell r="D8171" t="str">
            <v>PERFURAÇÃO HORIZONTAL DIRECIONAL E INSTALAÇÃO DE TUBULAÇÃO PEAD 50 MM, EM SOLO MOLE. AF_01/2022</v>
          </cell>
          <cell r="E8171" t="str">
            <v>M</v>
          </cell>
          <cell r="F8171">
            <v>0</v>
          </cell>
        </row>
        <row r="8172">
          <cell r="A8172" t="str">
            <v>SINAPI 103626</v>
          </cell>
          <cell r="D8172" t="str">
            <v>PERFURAÇÃO HORIZONTAL DIRECIONAL E INSTALAÇÃO DE TUBULAÇÃO PEAD 500 MM, EM SOLO DE 1ª CATEGORIA. AF_01/2022</v>
          </cell>
          <cell r="E8172" t="str">
            <v>M</v>
          </cell>
          <cell r="F8172">
            <v>0</v>
          </cell>
        </row>
        <row r="8173">
          <cell r="A8173" t="str">
            <v>SINAPI 103648</v>
          </cell>
          <cell r="D8173" t="str">
            <v>PERFURAÇÃO HORIZONTAL DIRECIONAL E INSTALAÇÃO DE TUBULAÇÃO PEAD 500 MM, EM SOLO DE 2ª CATEGORIA. AF_01/2022</v>
          </cell>
          <cell r="E8173" t="str">
            <v>M</v>
          </cell>
          <cell r="F8173">
            <v>0</v>
          </cell>
        </row>
        <row r="8174">
          <cell r="A8174" t="str">
            <v>SINAPI 103604</v>
          </cell>
          <cell r="D8174" t="str">
            <v>PERFURAÇÃO HORIZONTAL DIRECIONAL E INSTALAÇÃO DE TUBULAÇÃO PEAD 500 MM, EM SOLO MOLE. AF_01/2022</v>
          </cell>
          <cell r="E8174" t="str">
            <v>M</v>
          </cell>
          <cell r="F8174">
            <v>0</v>
          </cell>
        </row>
        <row r="8175">
          <cell r="A8175" t="str">
            <v>SINAPI 103627</v>
          </cell>
          <cell r="D8175" t="str">
            <v>PERFURAÇÃO HORIZONTAL DIRECIONAL E INSTALAÇÃO DE TUBULAÇÃO PEAD 560 MM, EM SOLO DE 1ª CATEGORIA. AF_01/2022</v>
          </cell>
          <cell r="E8175" t="str">
            <v>M</v>
          </cell>
          <cell r="F8175">
            <v>0</v>
          </cell>
        </row>
        <row r="8176">
          <cell r="A8176" t="str">
            <v>SINAPI 103649</v>
          </cell>
          <cell r="D8176" t="str">
            <v>PERFURAÇÃO HORIZONTAL DIRECIONAL E INSTALAÇÃO DE TUBULAÇÃO PEAD 560 MM, EM SOLO DE 2ª CATEGORIA. AF_01/2022</v>
          </cell>
          <cell r="E8176" t="str">
            <v>M</v>
          </cell>
          <cell r="F8176">
            <v>0</v>
          </cell>
        </row>
        <row r="8177">
          <cell r="A8177" t="str">
            <v>SINAPI 103605</v>
          </cell>
          <cell r="D8177" t="str">
            <v>PERFURAÇÃO HORIZONTAL DIRECIONAL E INSTALAÇÃO DE TUBULAÇÃO PEAD 560 MM, EM SOLO MOLE. AF_01/2022</v>
          </cell>
          <cell r="E8177" t="str">
            <v>M</v>
          </cell>
          <cell r="F8177">
            <v>0</v>
          </cell>
        </row>
        <row r="8178">
          <cell r="A8178" t="str">
            <v>SINAPI 103612</v>
          </cell>
          <cell r="D8178" t="str">
            <v>PERFURAÇÃO HORIZONTAL DIRECIONAL E INSTALAÇÃO DE TUBULAÇÃO PEAD 63 MM, EM SOLO DE 1ª CATEGORIA. AF_01/2022</v>
          </cell>
          <cell r="E8178" t="str">
            <v>M</v>
          </cell>
          <cell r="F8178">
            <v>0</v>
          </cell>
        </row>
        <row r="8179">
          <cell r="A8179" t="str">
            <v>SINAPI 103634</v>
          </cell>
          <cell r="D8179" t="str">
            <v>PERFURAÇÃO HORIZONTAL DIRECIONAL E INSTALAÇÃO DE TUBULAÇÃO PEAD 63 MM, EM SOLO DE 2ª CATEGORIA. AF_01/2022</v>
          </cell>
          <cell r="E8179" t="str">
            <v>M</v>
          </cell>
          <cell r="F8179">
            <v>0</v>
          </cell>
        </row>
        <row r="8180">
          <cell r="A8180" t="str">
            <v>SINAPI 103590</v>
          </cell>
          <cell r="D8180" t="str">
            <v>PERFURAÇÃO HORIZONTAL DIRECIONAL E INSTALAÇÃO DE TUBULAÇÃO PEAD 63 MM, EM SOLO MOLE. AF_01/2022</v>
          </cell>
          <cell r="E8180" t="str">
            <v>M</v>
          </cell>
          <cell r="F8180">
            <v>0</v>
          </cell>
        </row>
        <row r="8181">
          <cell r="A8181" t="str">
            <v>SINAPI 103628</v>
          </cell>
          <cell r="D8181" t="str">
            <v>PERFURAÇÃO HORIZONTAL DIRECIONAL E INSTALAÇÃO DE TUBULAÇÃO PEAD 630 MM, EM SOLO DE 1ª CATEGORIA. AF_01/2022</v>
          </cell>
          <cell r="E8181" t="str">
            <v>M</v>
          </cell>
          <cell r="F8181">
            <v>0</v>
          </cell>
        </row>
        <row r="8182">
          <cell r="A8182" t="str">
            <v>SINAPI 103650</v>
          </cell>
          <cell r="D8182" t="str">
            <v>PERFURAÇÃO HORIZONTAL DIRECIONAL E INSTALAÇÃO DE TUBULAÇÃO PEAD 630 MM, EM SOLO DE 2ª CATEGORIA. AF_01/2022</v>
          </cell>
          <cell r="E8182" t="str">
            <v>M</v>
          </cell>
          <cell r="F8182">
            <v>0</v>
          </cell>
        </row>
        <row r="8183">
          <cell r="A8183" t="str">
            <v>SINAPI 103606</v>
          </cell>
          <cell r="D8183" t="str">
            <v>PERFURAÇÃO HORIZONTAL DIRECIONAL E INSTALAÇÃO DE TUBULAÇÃO PEAD 630 MM, EM SOLO MOLE. AF_01/2022</v>
          </cell>
          <cell r="E8183" t="str">
            <v>M</v>
          </cell>
          <cell r="F8183">
            <v>0</v>
          </cell>
        </row>
        <row r="8184">
          <cell r="A8184" t="str">
            <v>SINAPI 103629</v>
          </cell>
          <cell r="D8184" t="str">
            <v>PERFURAÇÃO HORIZONTAL DIRECIONAL E INSTALAÇÃO DE TUBULAÇÃO PEAD 710 MM, EM SOLO DE 1ª CATEGORIA. AF_01/2022</v>
          </cell>
          <cell r="E8184" t="str">
            <v>M</v>
          </cell>
          <cell r="F8184">
            <v>0</v>
          </cell>
        </row>
        <row r="8185">
          <cell r="A8185" t="str">
            <v>SINAPI 103651</v>
          </cell>
          <cell r="D8185" t="str">
            <v>PERFURAÇÃO HORIZONTAL DIRECIONAL E INSTALAÇÃO DE TUBULAÇÃO PEAD 710 MM, EM SOLO DE 2ª CATEGORIA. AF_01/2022</v>
          </cell>
          <cell r="E8185" t="str">
            <v>M</v>
          </cell>
          <cell r="F8185">
            <v>0</v>
          </cell>
        </row>
        <row r="8186">
          <cell r="A8186" t="str">
            <v>SINAPI 103607</v>
          </cell>
          <cell r="D8186" t="str">
            <v>PERFURAÇÃO HORIZONTAL DIRECIONAL E INSTALAÇÃO DE TUBULAÇÃO PEAD 710 MM, EM SOLO MOLE. AF_01/2022</v>
          </cell>
          <cell r="E8186" t="str">
            <v>M</v>
          </cell>
          <cell r="F8186">
            <v>0</v>
          </cell>
        </row>
        <row r="8187">
          <cell r="A8187" t="str">
            <v>SINAPI 103613</v>
          </cell>
          <cell r="D8187" t="str">
            <v>PERFURAÇÃO HORIZONTAL DIRECIONAL E INSTALAÇÃO DE TUBULAÇÃO PEAD 75 MM, EM SOLO DE 1ª CATEGORIA. AF_01/2022</v>
          </cell>
          <cell r="E8187" t="str">
            <v>M</v>
          </cell>
          <cell r="F8187">
            <v>0</v>
          </cell>
        </row>
        <row r="8188">
          <cell r="A8188" t="str">
            <v>SINAPI 103635</v>
          </cell>
          <cell r="D8188" t="str">
            <v>PERFURAÇÃO HORIZONTAL DIRECIONAL E INSTALAÇÃO DE TUBULAÇÃO PEAD 75 MM, EM SOLO DE 2ª CATEGORIA. AF_01/2022</v>
          </cell>
          <cell r="E8188" t="str">
            <v>M</v>
          </cell>
          <cell r="F8188">
            <v>0</v>
          </cell>
        </row>
        <row r="8189">
          <cell r="A8189" t="str">
            <v>SINAPI 103591</v>
          </cell>
          <cell r="D8189" t="str">
            <v>PERFURAÇÃO HORIZONTAL DIRECIONAL E INSTALAÇÃO DE TUBULAÇÃO PEAD 75 MM, EM SOLO MOLE. AF_01/2022</v>
          </cell>
          <cell r="E8189" t="str">
            <v>M</v>
          </cell>
          <cell r="F8189">
            <v>0</v>
          </cell>
        </row>
        <row r="8190">
          <cell r="A8190" t="str">
            <v>SINAPI 103630</v>
          </cell>
          <cell r="D8190" t="str">
            <v>PERFURAÇÃO HORIZONTAL DIRECIONAL E INSTALAÇÃO DE TUBULAÇÃO PEAD 800 MM, EM SOLO DE 1ª CATEGORIA. AF_01/2022</v>
          </cell>
          <cell r="E8190" t="str">
            <v>M</v>
          </cell>
          <cell r="F8190">
            <v>0</v>
          </cell>
        </row>
        <row r="8191">
          <cell r="A8191" t="str">
            <v>SINAPI 103652</v>
          </cell>
          <cell r="D8191" t="str">
            <v>PERFURAÇÃO HORIZONTAL DIRECIONAL E INSTALAÇÃO DE TUBULAÇÃO PEAD 800 MM, EM SOLO DE 2ª CATEGORIA. AF_01/2022</v>
          </cell>
          <cell r="E8191" t="str">
            <v>M</v>
          </cell>
          <cell r="F8191">
            <v>0</v>
          </cell>
        </row>
        <row r="8192">
          <cell r="A8192" t="str">
            <v>SINAPI 103608</v>
          </cell>
          <cell r="D8192" t="str">
            <v>PERFURAÇÃO HORIZONTAL DIRECIONAL E INSTALAÇÃO DE TUBULAÇÃO PEAD 800 MM, EM SOLO MOLE. AF_01/2022</v>
          </cell>
          <cell r="E8192" t="str">
            <v>M</v>
          </cell>
          <cell r="F8192">
            <v>0</v>
          </cell>
        </row>
        <row r="8193">
          <cell r="A8193" t="str">
            <v>SINAPI 103614</v>
          </cell>
          <cell r="D8193" t="str">
            <v>PERFURAÇÃO HORIZONTAL DIRECIONAL E INSTALAÇÃO DE TUBULAÇÃO PEAD 90 MM, EM SOLO DE 1ª CATEGORIA. AF_01/2022</v>
          </cell>
          <cell r="E8193" t="str">
            <v>M</v>
          </cell>
          <cell r="F8193">
            <v>0</v>
          </cell>
        </row>
        <row r="8194">
          <cell r="A8194" t="str">
            <v>SINAPI 103636</v>
          </cell>
          <cell r="D8194" t="str">
            <v>PERFURAÇÃO HORIZONTAL DIRECIONAL E INSTALAÇÃO DE TUBULAÇÃO PEAD 90 MM, EM SOLO DE 2ª CATEGORIA. AF_01/2022</v>
          </cell>
          <cell r="E8194" t="str">
            <v>M</v>
          </cell>
          <cell r="F8194">
            <v>0</v>
          </cell>
        </row>
        <row r="8195">
          <cell r="A8195" t="str">
            <v>SINAPI 103592</v>
          </cell>
          <cell r="D8195" t="str">
            <v>PERFURAÇÃO HORIZONTAL DIRECIONAL E INSTALAÇÃO DE TUBULAÇÃO PEAD 90 MM, EM SOLO MOLE. AF_01/2022</v>
          </cell>
          <cell r="E8195" t="str">
            <v>M</v>
          </cell>
          <cell r="F8195">
            <v>0</v>
          </cell>
        </row>
        <row r="8196">
          <cell r="A8196" t="str">
            <v>SINAPI 88412</v>
          </cell>
          <cell r="D8196" t="str">
            <v>APLICAÇÃO MANUAL DE FUNDO SELADOR ACRÍLICO EM PANOS CEGOS DE FACHADA (SEM PRESENÇA DE VÃOS) DE EDIFÍCIOS DE MÚLTIPLOS PAVIMENTOS. AF_03/2024</v>
          </cell>
          <cell r="E8196" t="str">
            <v>M2</v>
          </cell>
          <cell r="F8196">
            <v>4.75</v>
          </cell>
        </row>
        <row r="8197">
          <cell r="A8197" t="str">
            <v>SINAPI 88411</v>
          </cell>
          <cell r="D8197" t="str">
            <v>APLICAÇÃO MANUAL DE FUNDO SELADOR ACRÍLICO EM PANOS COM PRESENÇA DE VÃOS DE EDIFÍCIOS DE MÚLTIPLOS PAVIMENTOS. AF_03/2024</v>
          </cell>
          <cell r="E8197" t="str">
            <v>M2</v>
          </cell>
          <cell r="F8197">
            <v>5.71</v>
          </cell>
        </row>
        <row r="8198">
          <cell r="A8198" t="str">
            <v>SINAPI 88415</v>
          </cell>
          <cell r="D8198" t="str">
            <v>APLICAÇÃO MANUAL DE FUNDO SELADOR ACRÍLICO EM PAREDES EXTERNAS DE CASAS. AF_03/2024</v>
          </cell>
          <cell r="E8198" t="str">
            <v>M2</v>
          </cell>
          <cell r="F8198">
            <v>5.77</v>
          </cell>
        </row>
        <row r="8199">
          <cell r="A8199" t="str">
            <v>SINAPI 88413</v>
          </cell>
          <cell r="D8199" t="str">
            <v>APLICAÇÃO MANUAL DE FUNDO SELADOR ACRÍLICO EM SUPERFÍCIES EXTERNAS DE SACADA DE EDIFÍCIOS DE MÚLTIPLOS PAVIMENTOS. AF_03/2024</v>
          </cell>
          <cell r="E8199" t="str">
            <v>M2</v>
          </cell>
          <cell r="F8199">
            <v>6.86</v>
          </cell>
        </row>
        <row r="8200">
          <cell r="A8200" t="str">
            <v>SINAPI 88414</v>
          </cell>
          <cell r="D8200" t="str">
            <v>APLICAÇÃO MANUAL DE FUNDO SELADOR ACRÍLICO EM SUPERFÍCIES INTERNAS DA SACADA DE EDIFÍCIOS DE MÚLTIPLOS PAVIMENTOS. AF_03/2024</v>
          </cell>
          <cell r="E8200" t="str">
            <v>M2</v>
          </cell>
          <cell r="F8200">
            <v>8.18</v>
          </cell>
        </row>
        <row r="8201">
          <cell r="A8201" t="str">
            <v>SINAPI 96131</v>
          </cell>
          <cell r="D8201" t="str">
            <v>APLICAÇÃO MANUAL DE MASSA ACRÍLICA EM PANOS DE FACHADA COM PRESENÇA DE VÃOS, DE EDIFÍCIOS DE MÚLTIPLOS PAVIMENTOS, DUAS DEMÃOS. AF_03/2024</v>
          </cell>
          <cell r="E8201" t="str">
            <v>M2</v>
          </cell>
          <cell r="F8201">
            <v>29.79</v>
          </cell>
        </row>
        <row r="8202">
          <cell r="A8202" t="str">
            <v>SINAPI 96126</v>
          </cell>
          <cell r="D8202" t="str">
            <v>APLICAÇÃO MANUAL DE MASSA ACRÍLICA EM PANOS DE FACHADA COM PRESENÇA DE VÃOS, DE EDIFÍCIOS DE MÚLTIPLOS PAVIMENTOS, UMA DEMÃO. AF_03/2024</v>
          </cell>
          <cell r="E8202" t="str">
            <v>M2</v>
          </cell>
          <cell r="F8202">
            <v>18.95</v>
          </cell>
        </row>
        <row r="8203">
          <cell r="A8203" t="str">
            <v>SINAPI 96132</v>
          </cell>
          <cell r="D8203" t="str">
            <v>APLICAÇÃO MANUAL DE MASSA ACRÍLICA EM PANOS DE FACHADA SEM PRESENÇA DE VÃOS, DE EDIFÍCIOS DE MÚLTIPLOS PAVIMENTOS, DUAS DEMÃOS. AF_03/2024</v>
          </cell>
          <cell r="E8203" t="str">
            <v>M2</v>
          </cell>
          <cell r="F8203">
            <v>19.72</v>
          </cell>
        </row>
        <row r="8204">
          <cell r="A8204" t="str">
            <v>SINAPI 96127</v>
          </cell>
          <cell r="D8204" t="str">
            <v>APLICAÇÃO MANUAL DE MASSA ACRÍLICA EM PANOS DE FACHADA SEM PRESENÇA DE VÃOS, DE EDIFÍCIOS DE MÚLTIPLOS PAVIMENTOS, UMA DEMÃO. AF_03/2024</v>
          </cell>
          <cell r="E8204" t="str">
            <v>M2</v>
          </cell>
          <cell r="F8204">
            <v>12.18</v>
          </cell>
        </row>
        <row r="8205">
          <cell r="A8205" t="str">
            <v>SINAPI 96135</v>
          </cell>
          <cell r="D8205" t="str">
            <v>APLICAÇÃO MANUAL DE MASSA ACRÍLICA EM PAREDES EXTERNAS DE CASAS, DUAS DEMÃOS. AF_03/2024</v>
          </cell>
          <cell r="E8205" t="str">
            <v>M2</v>
          </cell>
          <cell r="F8205">
            <v>31.99</v>
          </cell>
        </row>
        <row r="8206">
          <cell r="A8206" t="str">
            <v>SINAPI 96130</v>
          </cell>
          <cell r="D8206" t="str">
            <v>APLICAÇÃO MANUAL DE MASSA ACRÍLICA EM PAREDES EXTERNAS DE CASAS, UMA DEMÃO. AF_03/2024</v>
          </cell>
          <cell r="E8206" t="str">
            <v>M2</v>
          </cell>
          <cell r="F8206">
            <v>20.49</v>
          </cell>
        </row>
        <row r="8207">
          <cell r="A8207" t="str">
            <v>SINAPI 96133</v>
          </cell>
          <cell r="D8207" t="str">
            <v>APLICAÇÃO MANUAL DE MASSA ACRÍLICA EM SUPERFÍCIES EXTERNAS DE SACADA DE EDIFÍCIOS DE MÚLTIPLOS PAVIMENTOS, DUAS DEMÃOS. AF_03/2024</v>
          </cell>
          <cell r="E8207" t="str">
            <v>M2</v>
          </cell>
          <cell r="F8207">
            <v>47.89</v>
          </cell>
        </row>
        <row r="8208">
          <cell r="A8208" t="str">
            <v>SINAPI 96128</v>
          </cell>
          <cell r="D8208" t="str">
            <v>APLICAÇÃO MANUAL DE MASSA ACRÍLICA EM SUPERFÍCIES EXTERNAS DE SACADA DE EDIFÍCIOS DE MÚLTIPLOS PAVIMENTOS, UMA DEMÃO. AF_03/2024</v>
          </cell>
          <cell r="E8208" t="str">
            <v>M2</v>
          </cell>
          <cell r="F8208">
            <v>31.37</v>
          </cell>
        </row>
        <row r="8209">
          <cell r="A8209" t="str">
            <v>SINAPI 96134</v>
          </cell>
          <cell r="D8209" t="str">
            <v>APLICAÇÃO MANUAL DE MASSA ACRÍLICA EM SUPERFÍCIES INTERNAS DE SACADA DE EDIFÍCIOS DE MÚLTIPLOS PAVIMENTOS, DUAS DEMÃOS. AF_03/2024</v>
          </cell>
          <cell r="E8209" t="str">
            <v>M2</v>
          </cell>
          <cell r="F8209">
            <v>56.38</v>
          </cell>
        </row>
        <row r="8210">
          <cell r="A8210" t="str">
            <v>SINAPI 96129</v>
          </cell>
          <cell r="D8210" t="str">
            <v>APLICAÇÃO MANUAL DE MASSA ACRÍLICA EM SUPERFÍCIES INTERNAS DE SACADA DE EDIFÍCIOS DE MÚLTIPLOS PAVIMENTOS, UMA DEMÃO. AF_03/2024</v>
          </cell>
          <cell r="E8210" t="str">
            <v>M2</v>
          </cell>
          <cell r="F8210">
            <v>36.86</v>
          </cell>
        </row>
        <row r="8211">
          <cell r="A8211" t="str">
            <v>SINAPI 88432</v>
          </cell>
          <cell r="D8211" t="str">
            <v>APLICAÇÃO MANUAL DE PINTURA COM TINTA TEXTURIZADA ACRÍLICA EM MOLDURAS DE EPS. AF_03/2024</v>
          </cell>
          <cell r="E8211" t="str">
            <v>M2</v>
          </cell>
          <cell r="F8211">
            <v>34.57</v>
          </cell>
        </row>
        <row r="8212">
          <cell r="A8212" t="str">
            <v>SINAPI 88426</v>
          </cell>
          <cell r="D8212" t="str">
            <v>APLICAÇÃO MANUAL DE PINTURA COM TINTA TEXTURIZADA ACRÍLICA EM PANOS CEGOS DE FACHADA (SEM PRESENÇA DE VÃOS) DE EDIFÍCIOS DE MÚLTIPLOS PAVIMENTOS, DUAS CORES. AF_03/2024</v>
          </cell>
          <cell r="E8212" t="str">
            <v>M2</v>
          </cell>
          <cell r="F8212">
            <v>22.1</v>
          </cell>
        </row>
        <row r="8213">
          <cell r="A8213" t="str">
            <v>SINAPI 88417</v>
          </cell>
          <cell r="D8213" t="str">
            <v>APLICAÇÃO MANUAL DE PINTURA COM TINTA TEXTURIZADA ACRÍLICA EM PANOS CEGOS DE FACHADA (SEM PRESENÇA DE VÃOS) DE EDIFÍCIOS DE MÚLTIPLOS PAVIMENTOS, UMA COR. AF_03/2024</v>
          </cell>
          <cell r="E8213" t="str">
            <v>M2</v>
          </cell>
          <cell r="F8213">
            <v>20.07</v>
          </cell>
        </row>
        <row r="8214">
          <cell r="A8214" t="str">
            <v>SINAPI 88424</v>
          </cell>
          <cell r="D8214" t="str">
            <v>APLICAÇÃO MANUAL DE PINTURA COM TINTA TEXTURIZADA ACRÍLICA EM PANOS COM PRESENÇA DE VÃOS DE EDIFÍCIOS DE MÚLTIPLOS PAVIMENTOS, DUAS CORES. AF_03/2024</v>
          </cell>
          <cell r="E8214" t="str">
            <v>M2</v>
          </cell>
          <cell r="F8214">
            <v>27.32</v>
          </cell>
        </row>
        <row r="8215">
          <cell r="A8215" t="str">
            <v>SINAPI 88416</v>
          </cell>
          <cell r="D8215" t="str">
            <v>APLICAÇÃO MANUAL DE PINTURA COM TINTA TEXTURIZADA ACRÍLICA EM PANOS COM PRESENÇA DE VÃOS DE EDIFÍCIOS DE MÚLTIPLOS PAVIMENTOS, UMA COR. AF_03/2024</v>
          </cell>
          <cell r="E8215" t="str">
            <v>M2</v>
          </cell>
          <cell r="F8215">
            <v>23.55</v>
          </cell>
        </row>
        <row r="8216">
          <cell r="A8216" t="str">
            <v>SINAPI 88431</v>
          </cell>
          <cell r="D8216" t="str">
            <v>APLICAÇÃO MANUAL DE PINTURA COM TINTA TEXTURIZADA ACRÍLICA EM PAREDES EXTERNAS DE CASAS, DUAS CORES. AF_03/2024</v>
          </cell>
          <cell r="E8216" t="str">
            <v>M2</v>
          </cell>
          <cell r="F8216">
            <v>27.75</v>
          </cell>
        </row>
        <row r="8217">
          <cell r="A8217" t="str">
            <v>SINAPI 88423</v>
          </cell>
          <cell r="D8217" t="str">
            <v>APLICAÇÃO MANUAL DE PINTURA COM TINTA TEXTURIZADA ACRÍLICA EM PAREDES EXTERNAS DE CASAS, UMA COR. AF_03/2024</v>
          </cell>
          <cell r="E8217" t="str">
            <v>M2</v>
          </cell>
          <cell r="F8217">
            <v>23.51</v>
          </cell>
        </row>
        <row r="8218">
          <cell r="A8218" t="str">
            <v>SINAPI 88428</v>
          </cell>
          <cell r="D8218" t="str">
            <v>APLICAÇÃO MANUAL DE PINTURA COM TINTA TEXTURIZADA ACRÍLICA EM SUPERFÍCIES EXTERNAS DE SACADA DE EDIFÍCIOS DE MÚLTIPLOS PAVIMENTOS, DUAS CORES. AF_03/2024</v>
          </cell>
          <cell r="E8218" t="str">
            <v>M2</v>
          </cell>
          <cell r="F8218">
            <v>33.96</v>
          </cell>
        </row>
        <row r="8219">
          <cell r="A8219" t="str">
            <v>SINAPI 88420</v>
          </cell>
          <cell r="D8219" t="str">
            <v>APLICAÇÃO MANUAL DE PINTURA COM TINTA TEXTURIZADA ACRÍLICA EM SUPERFÍCIES EXTERNAS DE SACADA DE EDIFÍCIOS DE MÚLTIPLOS PAVIMENTOS, UMA COR. AF_03/2024</v>
          </cell>
          <cell r="E8219" t="str">
            <v>M2</v>
          </cell>
          <cell r="F8219">
            <v>26.73</v>
          </cell>
        </row>
        <row r="8220">
          <cell r="A8220" t="str">
            <v>SINAPI 88429</v>
          </cell>
          <cell r="D8220" t="str">
            <v>APLICAÇÃO MANUAL DE PINTURA COM TINTA TEXTURIZADA ACRÍLICA EM SUPERFÍCIES INTERNAS DA SACADA DE EDIFÍCIOS DE MÚLTIPLOS PAVIMENTOS, DUAS CORES. AF_03/2024</v>
          </cell>
          <cell r="E8220" t="str">
            <v>M2</v>
          </cell>
          <cell r="F8220">
            <v>40.700000000000003</v>
          </cell>
        </row>
        <row r="8221">
          <cell r="A8221" t="str">
            <v>SINAPI 88421</v>
          </cell>
          <cell r="D8221" t="str">
            <v>APLICAÇÃO MANUAL DE PINTURA COM TINTA TEXTURIZADA ACRÍLICA EM SUPERFÍCIES INTERNAS DA SACADA DE EDIFÍCIOS DE MÚLTIPLOS PAVIMENTOS, UMA COR. AF_03/2024</v>
          </cell>
          <cell r="E8221" t="str">
            <v>M2</v>
          </cell>
          <cell r="F8221">
            <v>32.28</v>
          </cell>
        </row>
        <row r="8222">
          <cell r="A8222" t="str">
            <v>SINAPI 95622</v>
          </cell>
          <cell r="D8222" t="str">
            <v>APLICAÇÃO MANUAL DE TINTA LÁTEX ACRÍLICA EM PANOS COM PRESENÇA DE VÃOS DE EDIFÍCIOS DE MÚLTIPLOS PAVIMENTOS, DUAS DEMÃOS. AF_03/2024</v>
          </cell>
          <cell r="E8222" t="str">
            <v>M2</v>
          </cell>
          <cell r="F8222">
            <v>16.21</v>
          </cell>
        </row>
        <row r="8223">
          <cell r="A8223" t="str">
            <v>SINAPI 95623</v>
          </cell>
          <cell r="D8223" t="str">
            <v>APLICAÇÃO MANUAL DE TINTA LÁTEX ACRÍLICA EM PANOS SEM PRESENÇA DE VÃOS DE EDIFÍCIOS DE MÚLTIPLOS PAVIMENTOS, DUAS DEMÃOS. AF_03/2024</v>
          </cell>
          <cell r="E8223" t="str">
            <v>M2</v>
          </cell>
          <cell r="F8223">
            <v>11.47</v>
          </cell>
        </row>
        <row r="8224">
          <cell r="A8224" t="str">
            <v>SINAPI 95626</v>
          </cell>
          <cell r="D8224" t="str">
            <v>APLICAÇÃO MANUAL DE TINTA LÁTEX ACRÍLICA EM PAREDE EXTERNAS DE CASAS, DUAS DEMÃOS. AF_03/2024</v>
          </cell>
          <cell r="E8224" t="str">
            <v>M2</v>
          </cell>
          <cell r="F8224">
            <v>17.100000000000001</v>
          </cell>
        </row>
        <row r="8225">
          <cell r="A8225" t="str">
            <v>SINAPI 95624</v>
          </cell>
          <cell r="D8225" t="str">
            <v>APLICAÇÃO MANUAL DE TINTA LÁTEX ACRÍLICA EM SUPERFÍCIES EXTERNAS DE SACADA DE EDIFÍCIOS DE MÚLTIPLOS PAVIMENTOS, DUAS DEMÃOS. AF_03/2024</v>
          </cell>
          <cell r="E8225" t="str">
            <v>M2</v>
          </cell>
          <cell r="F8225">
            <v>24.19</v>
          </cell>
        </row>
        <row r="8226">
          <cell r="A8226" t="str">
            <v>SINAPI 95625</v>
          </cell>
          <cell r="D8226" t="str">
            <v>APLICAÇÃO MANUAL DE TINTA LÁTEX ACRÍLICA EM SUPERFÍCIES INTERNAS DE SACADA DE EDIFÍCIOS DE MÚLTIPLOS PAVIMENTOS, DUAS DEMÃOS. AF_03/2024</v>
          </cell>
          <cell r="E8226" t="str">
            <v>M2</v>
          </cell>
          <cell r="F8226">
            <v>28.63</v>
          </cell>
        </row>
        <row r="8227">
          <cell r="A8227" t="str">
            <v>SINAPI 88497</v>
          </cell>
          <cell r="D8227" t="str">
            <v>EMASSAMENTO COM MASSA LÁTEX, APLICAÇÃO EM PAREDE, DUAS DEMÃOS, LIXAMENTO MANUAL. AF_04/2023</v>
          </cell>
          <cell r="E8227" t="str">
            <v>M2</v>
          </cell>
          <cell r="F8227">
            <v>19.32</v>
          </cell>
        </row>
        <row r="8228">
          <cell r="A8228" t="str">
            <v>SINAPI 104648</v>
          </cell>
          <cell r="D8228" t="str">
            <v>EMASSAMENTO COM MASSA LÁTEX, APLICAÇÃO EM PAREDE, DUAS DEMÃOS, LIXAMENTO MECANIZADO. AF_04/2023</v>
          </cell>
          <cell r="E8228" t="str">
            <v>M2</v>
          </cell>
          <cell r="F8228">
            <v>0</v>
          </cell>
        </row>
        <row r="8229">
          <cell r="A8229" t="str">
            <v>SINAPI 88495</v>
          </cell>
          <cell r="D8229" t="str">
            <v>EMASSAMENTO COM MASSA LÁTEX, APLICAÇÃO EM PAREDE, UMA DEMÃO, LIXAMENTO MANUAL. AF_04/2023</v>
          </cell>
          <cell r="E8229" t="str">
            <v>M2</v>
          </cell>
          <cell r="F8229">
            <v>12.45</v>
          </cell>
        </row>
        <row r="8230">
          <cell r="A8230" t="str">
            <v>SINAPI 104646</v>
          </cell>
          <cell r="D8230" t="str">
            <v>EMASSAMENTO COM MASSA LÁTEX, APLICAÇÃO EM PAREDE, UMA DEMÃO, LIXAMENTO MECANIZADO. AF_04/2023</v>
          </cell>
          <cell r="E8230" t="str">
            <v>M2</v>
          </cell>
          <cell r="F8230">
            <v>0</v>
          </cell>
        </row>
        <row r="8231">
          <cell r="A8231" t="str">
            <v>SINAPI 88496</v>
          </cell>
          <cell r="D8231" t="str">
            <v>EMASSAMENTO COM MASSA LÁTEX, APLICAÇÃO EM TETO, DUAS DEMÃOS, LIXAMENTO MANUAL. AF_04/2023</v>
          </cell>
          <cell r="E8231" t="str">
            <v>M2</v>
          </cell>
          <cell r="F8231">
            <v>34.32</v>
          </cell>
        </row>
        <row r="8232">
          <cell r="A8232" t="str">
            <v>SINAPI 104647</v>
          </cell>
          <cell r="D8232" t="str">
            <v>EMASSAMENTO COM MASSA LÁTEX, APLICAÇÃO EM TETO, DUAS DEMÃOS, LIXAMENTO MECANIZADO. AF_04/2023</v>
          </cell>
          <cell r="E8232" t="str">
            <v>M2</v>
          </cell>
          <cell r="F8232">
            <v>0</v>
          </cell>
        </row>
        <row r="8233">
          <cell r="A8233" t="str">
            <v>SINAPI 88494</v>
          </cell>
          <cell r="D8233" t="str">
            <v>EMASSAMENTO COM MASSA LÁTEX, APLICAÇÃO EM TETO, UMA DEMÃO, LIXAMENTO MANUAL. AF_04/2023</v>
          </cell>
          <cell r="E8233" t="str">
            <v>M2</v>
          </cell>
          <cell r="F8233">
            <v>22.66</v>
          </cell>
        </row>
        <row r="8234">
          <cell r="A8234" t="str">
            <v>SINAPI 104645</v>
          </cell>
          <cell r="D8234" t="str">
            <v>EMASSAMENTO COM MASSA LÁTEX, APLICAÇÃO EM TETO, UMA DEMÃO, LIXAMENTO MECANIZADO. AF_04/2023</v>
          </cell>
          <cell r="E8234" t="str">
            <v>M2</v>
          </cell>
          <cell r="F8234">
            <v>0</v>
          </cell>
        </row>
        <row r="8235">
          <cell r="A8235" t="str">
            <v>SINAPI 88485</v>
          </cell>
          <cell r="D8235" t="str">
            <v>FUNDO SELADOR ACRÍLICO, APLICAÇÃO MANUAL EM PAREDE, UMA DEMÃO. AF_04/2023</v>
          </cell>
          <cell r="E8235" t="str">
            <v>M2</v>
          </cell>
          <cell r="F8235">
            <v>4.74</v>
          </cell>
        </row>
        <row r="8236">
          <cell r="A8236" t="str">
            <v>SINAPI 88484</v>
          </cell>
          <cell r="D8236" t="str">
            <v>FUNDO SELADOR ACRÍLICO, APLICAÇÃO MANUAL EM TETO, UMA DEMÃO. AF_04/2023</v>
          </cell>
          <cell r="E8236" t="str">
            <v>M2</v>
          </cell>
          <cell r="F8236">
            <v>5.77</v>
          </cell>
        </row>
        <row r="8237">
          <cell r="A8237" t="str">
            <v>SINAPI 104638</v>
          </cell>
          <cell r="D8237" t="str">
            <v>FUNDO SELADOR ACRÍLICO, APLICAÇÃO MECÂNICA EM PAREDE, UMA DEMÃO. AF_04/2023</v>
          </cell>
          <cell r="E8237" t="str">
            <v>M2</v>
          </cell>
          <cell r="F8237">
            <v>0</v>
          </cell>
        </row>
        <row r="8238">
          <cell r="A8238" t="str">
            <v>SINAPI 104637</v>
          </cell>
          <cell r="D8238" t="str">
            <v>FUNDO SELADOR ACRÍLICO, APLICAÇÃO MECÂNICA EM TETO, UMA DEMÃO. AF_04/2023</v>
          </cell>
          <cell r="E8238" t="str">
            <v>M2</v>
          </cell>
          <cell r="F8238">
            <v>0</v>
          </cell>
        </row>
        <row r="8239">
          <cell r="A8239" t="str">
            <v>SINAPI 104641</v>
          </cell>
          <cell r="D8239" t="str">
            <v>PINTURA LÁTEX ACRÍLICA ECONÔMICA, APLICAÇÃO MANUAL EM PAREDES, DUAS DEMÃOS. AF_04/2023</v>
          </cell>
          <cell r="E8239" t="str">
            <v>M2</v>
          </cell>
          <cell r="F8239">
            <v>10.16</v>
          </cell>
        </row>
        <row r="8240">
          <cell r="A8240" t="str">
            <v>SINAPI 104639</v>
          </cell>
          <cell r="D8240" t="str">
            <v>PINTURA LÁTEX ACRÍLICA ECONÔMICA, APLICAÇÃO MANUAL EM TETO, DUAS DEMÃOS. AF_04/2023</v>
          </cell>
          <cell r="E8240" t="str">
            <v>M2</v>
          </cell>
          <cell r="F8240">
            <v>12.68</v>
          </cell>
        </row>
        <row r="8241">
          <cell r="A8241" t="str">
            <v>SINAPI 104644</v>
          </cell>
          <cell r="D8241" t="str">
            <v>PINTURA LÁTEX ACRÍLICA ECONÔMICA, APLICAÇÃO MECÂNICA EM PAREDES, DUAS DEMÃOS. AF_04/2023</v>
          </cell>
          <cell r="E8241" t="str">
            <v>M2</v>
          </cell>
          <cell r="F8241">
            <v>0</v>
          </cell>
        </row>
        <row r="8242">
          <cell r="A8242" t="str">
            <v>SINAPI 104643</v>
          </cell>
          <cell r="D8242" t="str">
            <v>PINTURA LÁTEX ACRÍLICA ECONÔMICA, APLICAÇÃO MECÂNICA EM TETO, DUAS DEMÃOS. AF_04/2023</v>
          </cell>
          <cell r="E8242" t="str">
            <v>M2</v>
          </cell>
          <cell r="F8242">
            <v>0</v>
          </cell>
        </row>
        <row r="8243">
          <cell r="A8243" t="str">
            <v>SINAPI 88489</v>
          </cell>
          <cell r="D8243" t="str">
            <v>PINTURA LÁTEX ACRÍLICA PREMIUM, APLICAÇÃO MANUAL EM PAREDES, DUAS DEMÃOS. AF_04/2023</v>
          </cell>
          <cell r="E8243" t="str">
            <v>M2</v>
          </cell>
          <cell r="F8243">
            <v>14.08</v>
          </cell>
        </row>
        <row r="8244">
          <cell r="A8244" t="str">
            <v>SINAPI 88488</v>
          </cell>
          <cell r="D8244" t="str">
            <v>PINTURA LÁTEX ACRÍLICA PREMIUM, APLICAÇÃO MANUAL EM TETO, DUAS DEMÃOS. AF_04/2023</v>
          </cell>
          <cell r="E8244" t="str">
            <v>M2</v>
          </cell>
          <cell r="F8244">
            <v>16.600000000000001</v>
          </cell>
        </row>
        <row r="8245">
          <cell r="A8245" t="str">
            <v>SINAPI 104642</v>
          </cell>
          <cell r="D8245" t="str">
            <v>PINTURA LÁTEX ACRÍLICA STANDARD, APLICAÇÃO MANUAL EM PAREDES, DUAS DEMÃOS. AF_04/2023</v>
          </cell>
          <cell r="E8245" t="str">
            <v>M2</v>
          </cell>
          <cell r="F8245">
            <v>11.61</v>
          </cell>
        </row>
        <row r="8246">
          <cell r="A8246" t="str">
            <v>SINAPI 104640</v>
          </cell>
          <cell r="D8246" t="str">
            <v>PINTURA LÁTEX ACRÍLICA STANDARD, APLICAÇÃO MANUAL EM TETO, DUAS DEMÃOS. AF_04/2023</v>
          </cell>
          <cell r="E8246" t="str">
            <v>M2</v>
          </cell>
          <cell r="F8246">
            <v>14.13</v>
          </cell>
        </row>
        <row r="8247">
          <cell r="A8247" t="str">
            <v>SINAPI 95305</v>
          </cell>
          <cell r="D8247" t="str">
            <v>TEXTURA ACRÍLICA, APLICAÇÃO MANUAL EM PAREDE, UMA DEMÃO. AF_04/2023</v>
          </cell>
          <cell r="E8247" t="str">
            <v>M2</v>
          </cell>
          <cell r="F8247">
            <v>14.92</v>
          </cell>
        </row>
        <row r="8248">
          <cell r="A8248" t="str">
            <v>SINAPI 95306</v>
          </cell>
          <cell r="D8248" t="str">
            <v>TEXTURA ACRÍLICA, APLICAÇÃO MANUAL EM TETO, UMA DEMÃO. AF_04/2023</v>
          </cell>
          <cell r="E8248" t="str">
            <v>M2</v>
          </cell>
          <cell r="F8248">
            <v>17.3</v>
          </cell>
        </row>
        <row r="8249">
          <cell r="A8249" t="str">
            <v>SINAPI 102201</v>
          </cell>
          <cell r="D8249" t="str">
            <v>APLICAÇÃO MASSA ACRÍLICA PARA MADEIRA, PARA PINTURA COM TINTA DE ACABAMENTO (PIGMENTADA). AF_01/2021</v>
          </cell>
          <cell r="E8249" t="str">
            <v>M2</v>
          </cell>
          <cell r="F8249">
            <v>20.72</v>
          </cell>
        </row>
        <row r="8250">
          <cell r="A8250" t="str">
            <v>SINAPI 102200</v>
          </cell>
          <cell r="D8250" t="str">
            <v>APLICAÇÃO MASSA ALQUÍDICA PARA MADEIRA, PARA PINTURA COM TINTA DE ACABAMENTO (PIGMENTADA). AF_01/2021</v>
          </cell>
          <cell r="E8250" t="str">
            <v>M2</v>
          </cell>
          <cell r="F8250">
            <v>22.38</v>
          </cell>
        </row>
        <row r="8251">
          <cell r="A8251" t="str">
            <v>SINAPI 102202</v>
          </cell>
          <cell r="D8251" t="str">
            <v>APLICAÇÃO MASSA EPÓXI PARA MADEIRA, PARA PINTURA COM TINTA PU DE ACABAMENTO (PIGMENTADA). AF_01/2021</v>
          </cell>
          <cell r="E8251" t="str">
            <v>M2</v>
          </cell>
          <cell r="F8251">
            <v>53.83</v>
          </cell>
        </row>
        <row r="8252">
          <cell r="A8252" t="str">
            <v>SINAPI 102193</v>
          </cell>
          <cell r="D8252" t="str">
            <v>LIXAMENTO DE MADEIRA PARA APLICAÇÃO DE FUNDO OU PINTURA. AF_01/2021</v>
          </cell>
          <cell r="E8252" t="str">
            <v>M2</v>
          </cell>
          <cell r="F8252">
            <v>2.2200000000000002</v>
          </cell>
        </row>
        <row r="8253">
          <cell r="A8253" t="str">
            <v>SINAPI 102194</v>
          </cell>
          <cell r="D8253" t="str">
            <v>LIXAMENTO DE MASSA PARA MADEIRA. AF_01/2021</v>
          </cell>
          <cell r="E8253" t="str">
            <v>M2</v>
          </cell>
          <cell r="F8253">
            <v>8.94</v>
          </cell>
        </row>
        <row r="8254">
          <cell r="A8254" t="str">
            <v>SINAPI 102198</v>
          </cell>
          <cell r="D8254" t="str">
            <v>PINTURA FUNDO NIVELADOR ACRÍLICO BRANCO EM MADEIRA. AF_01/2021</v>
          </cell>
          <cell r="E8254" t="str">
            <v>M2</v>
          </cell>
          <cell r="F8254">
            <v>0</v>
          </cell>
        </row>
        <row r="8255">
          <cell r="A8255" t="str">
            <v>SINAPI 102197</v>
          </cell>
          <cell r="D8255" t="str">
            <v>PINTURA FUNDO NIVELADOR ALQUÍDICO BRANCO EM MADEIRA. AF_01/2021</v>
          </cell>
          <cell r="E8255" t="str">
            <v>M2</v>
          </cell>
          <cell r="F8255">
            <v>28.53</v>
          </cell>
        </row>
        <row r="8256">
          <cell r="A8256" t="str">
            <v>SINAPI 102195</v>
          </cell>
          <cell r="D8256" t="str">
            <v>PINTURA FUNDO NIVELADOR ALQUÍDICO INCOLOR EM MADEIRA. AF_01/2021</v>
          </cell>
          <cell r="E8256" t="str">
            <v>M2</v>
          </cell>
          <cell r="F8256">
            <v>0</v>
          </cell>
        </row>
        <row r="8257">
          <cell r="A8257" t="str">
            <v>SINAPI 102199</v>
          </cell>
          <cell r="D8257" t="str">
            <v>PINTURA FUNDO NIVELADOR POLIURETÂNICO BRANCO EM MADEIRA. AF_01/2021</v>
          </cell>
          <cell r="E8257" t="str">
            <v>M2</v>
          </cell>
          <cell r="F8257">
            <v>0</v>
          </cell>
        </row>
        <row r="8258">
          <cell r="A8258" t="str">
            <v>SINAPI 102196</v>
          </cell>
          <cell r="D8258" t="str">
            <v>PINTURA FUNDO NIVELADOR POLIURETÂNICO INCOLOR EM MADEIRA. AF_01/2021</v>
          </cell>
          <cell r="E8258" t="str">
            <v>M2</v>
          </cell>
          <cell r="F8258">
            <v>0</v>
          </cell>
        </row>
        <row r="8259">
          <cell r="A8259" t="str">
            <v>SINAPI 102233</v>
          </cell>
          <cell r="D8259" t="str">
            <v>PINTURA IMUNIZANTE PARA MADEIRA, 1 DEMÃO. AF_01/2021</v>
          </cell>
          <cell r="E8259" t="str">
            <v>M2</v>
          </cell>
          <cell r="F8259">
            <v>11.32</v>
          </cell>
        </row>
        <row r="8260">
          <cell r="A8260" t="str">
            <v>SINAPI 102234</v>
          </cell>
          <cell r="D8260" t="str">
            <v>PINTURA IMUNIZANTE PARA MADEIRA, 2 DEMÃOS. AF_01/2021</v>
          </cell>
          <cell r="E8260" t="str">
            <v>M2</v>
          </cell>
          <cell r="F8260">
            <v>22.65</v>
          </cell>
        </row>
        <row r="8261">
          <cell r="A8261" t="str">
            <v>SINAPI 102207</v>
          </cell>
          <cell r="D8261" t="str">
            <v>PINTURA TINTA DE ACABAMENTO (PIGMENTADA) A ÓLEO EM MADEIRA, 1 DEMÃO. AF_01/2021</v>
          </cell>
          <cell r="E8261" t="str">
            <v>M2</v>
          </cell>
          <cell r="F8261">
            <v>9.98</v>
          </cell>
        </row>
        <row r="8262">
          <cell r="A8262" t="str">
            <v>SINAPI 102217</v>
          </cell>
          <cell r="D8262" t="str">
            <v>PINTURA TINTA DE ACABAMENTO (PIGMENTADA) A ÓLEO EM MADEIRA, 2 DEMÃOS. AF_01/2021</v>
          </cell>
          <cell r="E8262" t="str">
            <v>M2</v>
          </cell>
          <cell r="F8262">
            <v>19.989999999999998</v>
          </cell>
        </row>
        <row r="8263">
          <cell r="A8263" t="str">
            <v>SINAPI 102227</v>
          </cell>
          <cell r="D8263" t="str">
            <v>PINTURA TINTA DE ACABAMENTO (PIGMENTADA) A ÓLEO EM MADEIRA, 3 DEMÃOS. AF_01/2021</v>
          </cell>
          <cell r="E8263" t="str">
            <v>M2</v>
          </cell>
          <cell r="F8263">
            <v>29.98</v>
          </cell>
        </row>
        <row r="8264">
          <cell r="A8264" t="str">
            <v>SINAPI 102211</v>
          </cell>
          <cell r="D8264" t="str">
            <v>PINTURA TINTA DE ACABAMENTO (PIGMENTADA) ESMALTE BASE ÁGUA EM MADEIRA, 1 DEMÃO. AF_01/2021</v>
          </cell>
          <cell r="E8264" t="str">
            <v>M2</v>
          </cell>
          <cell r="F8264">
            <v>0</v>
          </cell>
        </row>
        <row r="8265">
          <cell r="A8265" t="str">
            <v>SINAPI 102221</v>
          </cell>
          <cell r="D8265" t="str">
            <v>PINTURA TINTA DE ACABAMENTO (PIGMENTADA) ESMALTE BASE ÁGUA EM MADEIRA, 2 DEMÃOS. AF_01/2021</v>
          </cell>
          <cell r="E8265" t="str">
            <v>M2</v>
          </cell>
          <cell r="F8265">
            <v>0</v>
          </cell>
        </row>
        <row r="8266">
          <cell r="A8266" t="str">
            <v>SINAPI 102231</v>
          </cell>
          <cell r="D8266" t="str">
            <v>PINTURA TINTA DE ACABAMENTO (PIGMENTADA) ESMALTE BASE ÁGUA EM MADEIRA, 3 DEMÃOS. AF_01/2021</v>
          </cell>
          <cell r="E8266" t="str">
            <v>M2</v>
          </cell>
          <cell r="F8266">
            <v>0</v>
          </cell>
        </row>
        <row r="8267">
          <cell r="A8267" t="str">
            <v>SINAPI 102209</v>
          </cell>
          <cell r="D8267" t="str">
            <v>PINTURA TINTA DE ACABAMENTO (PIGMENTADA) ESMALTE SINTÉTICO ACETINADO EM MADEIRA, 1 DEMÃO. AF_01/2021</v>
          </cell>
          <cell r="E8267" t="str">
            <v>M2</v>
          </cell>
          <cell r="F8267">
            <v>9.8000000000000007</v>
          </cell>
        </row>
        <row r="8268">
          <cell r="A8268" t="str">
            <v>SINAPI 102219</v>
          </cell>
          <cell r="D8268" t="str">
            <v>PINTURA TINTA DE ACABAMENTO (PIGMENTADA) ESMALTE SINTÉTICO ACETINADO EM MADEIRA, 2 DEMÃOS. AF_01/2021</v>
          </cell>
          <cell r="E8268" t="str">
            <v>M2</v>
          </cell>
          <cell r="F8268">
            <v>19.61</v>
          </cell>
        </row>
        <row r="8269">
          <cell r="A8269" t="str">
            <v>SINAPI 102229</v>
          </cell>
          <cell r="D8269" t="str">
            <v>PINTURA TINTA DE ACABAMENTO (PIGMENTADA) ESMALTE SINTÉTICO ACETINADO EM MADEIRA, 3 DEMÃOS. AF_01/2021</v>
          </cell>
          <cell r="E8269" t="str">
            <v>M2</v>
          </cell>
          <cell r="F8269">
            <v>29.43</v>
          </cell>
        </row>
        <row r="8270">
          <cell r="A8270" t="str">
            <v>SINAPI 102210</v>
          </cell>
          <cell r="D8270" t="str">
            <v>PINTURA TINTA DE ACABAMENTO (PIGMENTADA) ESMALTE SINTÉTICO BRILHANTE EM MADEIRA, 1 DEMÃO. AF_01/2021</v>
          </cell>
          <cell r="E8270" t="str">
            <v>M2</v>
          </cell>
          <cell r="F8270">
            <v>9.3000000000000007</v>
          </cell>
        </row>
        <row r="8271">
          <cell r="A8271" t="str">
            <v>SINAPI 102220</v>
          </cell>
          <cell r="D8271" t="str">
            <v>PINTURA TINTA DE ACABAMENTO (PIGMENTADA) ESMALTE SINTÉTICO BRILHANTE EM MADEIRA, 2 DEMÃOS. AF_01/2021</v>
          </cell>
          <cell r="E8271" t="str">
            <v>M2</v>
          </cell>
          <cell r="F8271">
            <v>18.61</v>
          </cell>
        </row>
        <row r="8272">
          <cell r="A8272" t="str">
            <v>SINAPI 102230</v>
          </cell>
          <cell r="D8272" t="str">
            <v>PINTURA TINTA DE ACABAMENTO (PIGMENTADA) ESMALTE SINTÉTICO BRILHANTE EM MADEIRA, 3 DEMÃOS. AF_01/2021</v>
          </cell>
          <cell r="E8272" t="str">
            <v>M2</v>
          </cell>
          <cell r="F8272">
            <v>27.92</v>
          </cell>
        </row>
        <row r="8273">
          <cell r="A8273" t="str">
            <v>SINAPI 102208</v>
          </cell>
          <cell r="D8273" t="str">
            <v>PINTURA TINTA DE ACABAMENTO (PIGMENTADA) ESMALTE SINTÉTICO FOSCO EM MADEIRA, 1 DEMÃO. AF_01/2021</v>
          </cell>
          <cell r="E8273" t="str">
            <v>M2</v>
          </cell>
          <cell r="F8273">
            <v>9.4700000000000006</v>
          </cell>
        </row>
        <row r="8274">
          <cell r="A8274" t="str">
            <v>SINAPI 102218</v>
          </cell>
          <cell r="D8274" t="str">
            <v>PINTURA TINTA DE ACABAMENTO (PIGMENTADA) ESMALTE SINTÉTICO FOSCO EM MADEIRA, 2 DEMÃOS. AF_01/2021</v>
          </cell>
          <cell r="E8274" t="str">
            <v>M2</v>
          </cell>
          <cell r="F8274">
            <v>18.940000000000001</v>
          </cell>
        </row>
        <row r="8275">
          <cell r="A8275" t="str">
            <v>SINAPI 102228</v>
          </cell>
          <cell r="D8275" t="str">
            <v>PINTURA TINTA DE ACABAMENTO (PIGMENTADA) ESMALTE SINTÉTICO FOSCO EM MADEIRA, 3 DEMÃOS. AF_01/2021</v>
          </cell>
          <cell r="E8275" t="str">
            <v>M2</v>
          </cell>
          <cell r="F8275">
            <v>28.44</v>
          </cell>
        </row>
        <row r="8276">
          <cell r="A8276" t="str">
            <v>SINAPI 102212</v>
          </cell>
          <cell r="D8276" t="str">
            <v>PINTURA TINTA DE ACABAMENTO (PIGMENTADA) POLIURETÂNICA EM MADEIRA, 1 DEMÃO. AF_01/2021</v>
          </cell>
          <cell r="E8276" t="str">
            <v>M2</v>
          </cell>
          <cell r="F8276">
            <v>0</v>
          </cell>
        </row>
        <row r="8277">
          <cell r="A8277" t="str">
            <v>SINAPI 102222</v>
          </cell>
          <cell r="D8277" t="str">
            <v>PINTURA TINTA DE ACABAMENTO (PIGMENTADA) POLIURETÂNICA EM MADEIRA, 2 DEMÃOS. AF_01/2021</v>
          </cell>
          <cell r="E8277" t="str">
            <v>M2</v>
          </cell>
          <cell r="F8277">
            <v>0</v>
          </cell>
        </row>
        <row r="8278">
          <cell r="A8278" t="str">
            <v>SINAPI 102232</v>
          </cell>
          <cell r="D8278" t="str">
            <v>PINTURA TINTA DE ACABAMENTO (PIGMENTADA) POLIURETÂNICA EM MADEIRA, 3 DEMÃOS. AF_01/2021</v>
          </cell>
          <cell r="E8278" t="str">
            <v>M2</v>
          </cell>
          <cell r="F8278">
            <v>0</v>
          </cell>
        </row>
        <row r="8279">
          <cell r="A8279" t="str">
            <v>SINAPI 102203</v>
          </cell>
          <cell r="D8279" t="str">
            <v>PINTURA VERNIZ (INCOLOR) ALQUÍDICO EM MADEIRA, USO INTERNO E EXTERNO, 1 DEMÃO. AF_01/2021</v>
          </cell>
          <cell r="E8279" t="str">
            <v>M2</v>
          </cell>
          <cell r="F8279">
            <v>11.51</v>
          </cell>
        </row>
        <row r="8280">
          <cell r="A8280" t="str">
            <v>SINAPI 102213</v>
          </cell>
          <cell r="D8280" t="str">
            <v>PINTURA VERNIZ (INCOLOR) ALQUÍDICO EM MADEIRA, USO INTERNO E EXTERNO, 2 DEMÃOS. AF_01/2021</v>
          </cell>
          <cell r="E8280" t="str">
            <v>M2</v>
          </cell>
          <cell r="F8280">
            <v>23.04</v>
          </cell>
        </row>
        <row r="8281">
          <cell r="A8281" t="str">
            <v>SINAPI 102223</v>
          </cell>
          <cell r="D8281" t="str">
            <v>PINTURA VERNIZ (INCOLOR) ALQUÍDICO EM MADEIRA, USO INTERNO E EXTERNO, 3 DEMÃOS. AF_01/2021</v>
          </cell>
          <cell r="E8281" t="str">
            <v>M2</v>
          </cell>
          <cell r="F8281">
            <v>34.549999999999997</v>
          </cell>
        </row>
        <row r="8282">
          <cell r="A8282" t="str">
            <v>SINAPI 102204</v>
          </cell>
          <cell r="D8282" t="str">
            <v>PINTURA VERNIZ (INCOLOR) ALQUÍDICO EM MADEIRA, USO INTERNO, 1 DEMÃO. AF_01/2021</v>
          </cell>
          <cell r="E8282" t="str">
            <v>M2</v>
          </cell>
          <cell r="F8282">
            <v>11.87</v>
          </cell>
        </row>
        <row r="8283">
          <cell r="A8283" t="str">
            <v>SINAPI 102214</v>
          </cell>
          <cell r="D8283" t="str">
            <v>PINTURA VERNIZ (INCOLOR) ALQUÍDICO EM MADEIRA, USO INTERNO, 2 DEMÃOS. AF_01/2021</v>
          </cell>
          <cell r="E8283" t="str">
            <v>M2</v>
          </cell>
          <cell r="F8283">
            <v>23.77</v>
          </cell>
        </row>
        <row r="8284">
          <cell r="A8284" t="str">
            <v>SINAPI 102224</v>
          </cell>
          <cell r="D8284" t="str">
            <v>PINTURA VERNIZ (INCOLOR) ALQUÍDICO EM MADEIRA, USO INTERNO, 3 DEMÃOS. AF_01/2021</v>
          </cell>
          <cell r="E8284" t="str">
            <v>M2</v>
          </cell>
          <cell r="F8284">
            <v>35.659999999999997</v>
          </cell>
        </row>
        <row r="8285">
          <cell r="A8285" t="str">
            <v>SINAPI 102205</v>
          </cell>
          <cell r="D8285" t="str">
            <v>PINTURA VERNIZ (INCOLOR) POLIURETÂNICO (RESINA ALQUÍDICA MODIFICADA) EM MADEIRA, 1 DEMÃO. AF_01/2021</v>
          </cell>
          <cell r="E8285" t="str">
            <v>M2</v>
          </cell>
          <cell r="F8285">
            <v>10.69</v>
          </cell>
        </row>
        <row r="8286">
          <cell r="A8286" t="str">
            <v>SINAPI 102215</v>
          </cell>
          <cell r="D8286" t="str">
            <v>PINTURA VERNIZ (INCOLOR) POLIURETÂNICO (RESINA ALQUÍDICA MODIFICADA) EM MADEIRA, 2 DEMÃOS. AF_01/2021</v>
          </cell>
          <cell r="E8286" t="str">
            <v>M2</v>
          </cell>
          <cell r="F8286">
            <v>21.4</v>
          </cell>
        </row>
        <row r="8287">
          <cell r="A8287" t="str">
            <v>SINAPI 102225</v>
          </cell>
          <cell r="D8287" t="str">
            <v>PINTURA VERNIZ (INCOLOR) POLIURETÂNICO (RESINA ALQUÍDICA MODIFICADA) EM MADEIRA, 3 DEMÃOS. AF_01/2021</v>
          </cell>
          <cell r="E8287" t="str">
            <v>M2</v>
          </cell>
          <cell r="F8287">
            <v>32.1</v>
          </cell>
        </row>
        <row r="8288">
          <cell r="A8288" t="str">
            <v>SINAPI 102206</v>
          </cell>
          <cell r="D8288" t="str">
            <v>PINTURA VERNIZ (INCOLOR) POLIURETÂNICO (RESINA POLIURETÂNICA) EM MADEIRA, 1 DEMÃO. AF_01/2021</v>
          </cell>
          <cell r="E8288" t="str">
            <v>M2</v>
          </cell>
          <cell r="F8288">
            <v>0</v>
          </cell>
        </row>
        <row r="8289">
          <cell r="A8289" t="str">
            <v>SINAPI 102216</v>
          </cell>
          <cell r="D8289" t="str">
            <v>PINTURA VERNIZ (INCOLOR) POLIURETÂNICO (RESINA POLIURETÂNICA) EM MADEIRA, 2 DEMÃOS. AF_01/2021</v>
          </cell>
          <cell r="E8289" t="str">
            <v>M2</v>
          </cell>
          <cell r="F8289">
            <v>0</v>
          </cell>
        </row>
        <row r="8290">
          <cell r="A8290" t="str">
            <v>SINAPI 102226</v>
          </cell>
          <cell r="D8290" t="str">
            <v>PINTURA VERNIZ (INCOLOR) POLIURETÂNICO (RESINA POLIURETÂNICA) EM MADEIRA, 3 DEMÃOS. AF_01/2021</v>
          </cell>
          <cell r="E8290" t="str">
            <v>M2</v>
          </cell>
          <cell r="F8290">
            <v>0</v>
          </cell>
        </row>
        <row r="8291">
          <cell r="A8291" t="str">
            <v>SINAPI 100718</v>
          </cell>
          <cell r="D8291" t="str">
            <v>COLOCAÇÃO DE FITA PROTETORA PARA PINTURA. AF_01/2020</v>
          </cell>
          <cell r="E8291" t="str">
            <v>M</v>
          </cell>
          <cell r="F8291">
            <v>1.65</v>
          </cell>
        </row>
        <row r="8292">
          <cell r="A8292" t="str">
            <v>SINAPI 100716</v>
          </cell>
          <cell r="D8292" t="str">
            <v>JATEAMENTO ABRASIVO COM GRANALHA DE AÇO EM PERFIL METÁLICO EM FÁBRICA. AF_01/2020</v>
          </cell>
          <cell r="E8292" t="str">
            <v>M2</v>
          </cell>
          <cell r="F8292">
            <v>24.77</v>
          </cell>
        </row>
        <row r="8293">
          <cell r="A8293" t="str">
            <v>SINAPI 100717</v>
          </cell>
          <cell r="D8293" t="str">
            <v>LIXAMENTO MANUAL EM SUPERFÍCIES METÁLICAS EM OBRA. AF_01/2020</v>
          </cell>
          <cell r="E8293" t="str">
            <v>M2</v>
          </cell>
          <cell r="F8293">
            <v>10.65</v>
          </cell>
        </row>
        <row r="8294">
          <cell r="A8294" t="str">
            <v>SINAPI 100754</v>
          </cell>
          <cell r="D8294" t="str">
            <v>PINTURA COM TINTA ACRÍLICA DE ACABAMENTO APLICADA A ROLO OU PINCEL SOBRE SUPERFÍCIES METÁLICAS (EXCETO PERFIL) EXECUTADO EM OBRA (02 DEMÃOS). AF_01/2020</v>
          </cell>
          <cell r="E8294" t="str">
            <v>M2</v>
          </cell>
          <cell r="F8294">
            <v>33.15</v>
          </cell>
        </row>
        <row r="8295">
          <cell r="A8295" t="str">
            <v>SINAPI 100736</v>
          </cell>
          <cell r="D8295" t="str">
            <v>PINTURA COM TINTA ACRÍLICA DE ACABAMENTO APLICADA A ROLO OU PINCEL SOBRE SUPERFÍCIES METÁLICAS (EXCETO PERFIL) EXECUTADO EM OBRA (POR DEMÃO). AF_01/2020</v>
          </cell>
          <cell r="E8295" t="str">
            <v>M2</v>
          </cell>
          <cell r="F8295">
            <v>16.57</v>
          </cell>
        </row>
        <row r="8296">
          <cell r="A8296" t="str">
            <v>SINAPI 100753</v>
          </cell>
          <cell r="D8296" t="str">
            <v>PINTURA COM TINTA ACRÍLICA DE ACABAMENTO PULVERIZADA SOBRE SUPERFÍCIES METÁLICAS (EXCETO PERFIL) EXECUTADO EM OBRA (02 DEMÃOS). AF_01/2020_PE</v>
          </cell>
          <cell r="E8296" t="str">
            <v>M2</v>
          </cell>
          <cell r="F8296">
            <v>25.35</v>
          </cell>
        </row>
        <row r="8297">
          <cell r="A8297" t="str">
            <v>SINAPI 100735</v>
          </cell>
          <cell r="D8297" t="str">
            <v>PINTURA COM TINTA ACRÍLICA DE ACABAMENTO PULVERIZADA SOBRE SUPERFÍCIES METÁLICAS (EXCETO PERFIL) EXECUTADO EM OBRA (POR DEMÃO). AF_01/2020_PE</v>
          </cell>
          <cell r="E8297" t="str">
            <v>M2</v>
          </cell>
          <cell r="F8297">
            <v>12.67</v>
          </cell>
        </row>
        <row r="8298">
          <cell r="A8298" t="str">
            <v>SINAPI 100734</v>
          </cell>
          <cell r="D8298" t="str">
            <v>PINTURA COM TINTA ACRÍLICA DE FUNDO APLICADA A ROLO OU PINCEL SOBRE SUPERFÍCIES METÁLICAS (EXCETO PERFIL) EXECUTADO EM OBRA (POR DEMÃO). AF_01/2020</v>
          </cell>
          <cell r="E8298" t="str">
            <v>M2</v>
          </cell>
          <cell r="F8298">
            <v>18.05</v>
          </cell>
        </row>
        <row r="8299">
          <cell r="A8299" t="str">
            <v>SINAPI 100733</v>
          </cell>
          <cell r="D8299" t="str">
            <v>PINTURA COM TINTA ACRÍLICA DE FUNDO PULVERIZADA SOBRE SUPERFÍCIES METÁLICAS (EXCETO PERFIL) EXECUTADO EM OBRA (POR DEMÃO). AF_01/2020_PE</v>
          </cell>
          <cell r="E8299" t="str">
            <v>M2</v>
          </cell>
          <cell r="F8299">
            <v>14.43</v>
          </cell>
        </row>
        <row r="8300">
          <cell r="A8300" t="str">
            <v>SINAPI 100740</v>
          </cell>
          <cell r="D8300" t="str">
            <v>PINTURA COM TINTA ALQUÍDICA DE ACABAMENTO (ESMALTE SINTÉTICO ACETINADO) APLICADA A ROLO OU PINCEL SOBRE PERFIL METÁLICO EXECUTADO EM FÁBRICA (POR DEMÃO). AF_01/2020</v>
          </cell>
          <cell r="E8300" t="str">
            <v>M2</v>
          </cell>
          <cell r="F8300">
            <v>13.47</v>
          </cell>
        </row>
        <row r="8301">
          <cell r="A8301" t="str">
            <v>SINAPI 100758</v>
          </cell>
          <cell r="D8301" t="str">
            <v>PINTURA COM TINTA ALQUÍDICA DE ACABAMENTO (ESMALTE SINTÉTICO ACETINADO) APLICADA A ROLO OU PINCEL SOBRE SUPERFÍCIES METÁLICAS (EXCETO PERFIL) EXECUTADO EM OBRA (02 DEMÃOS). AF_01/2020</v>
          </cell>
          <cell r="E8301" t="str">
            <v>M2</v>
          </cell>
          <cell r="F8301">
            <v>56.85</v>
          </cell>
        </row>
        <row r="8302">
          <cell r="A8302" t="str">
            <v>SINAPI 100742</v>
          </cell>
          <cell r="D8302" t="str">
            <v>PINTURA COM TINTA ALQUÍDICA DE ACABAMENTO (ESMALTE SINTÉTICO ACETINADO) APLICADA A ROLO OU PINCEL SOBRE SUPERFÍCIES METÁLICAS (EXCETO PERFIL) EXECUTADO EM OBRA (POR DEMÃO). AF_01/2020</v>
          </cell>
          <cell r="E8302" t="str">
            <v>M2</v>
          </cell>
          <cell r="F8302">
            <v>28.41</v>
          </cell>
        </row>
        <row r="8303">
          <cell r="A8303" t="str">
            <v>SINAPI 100739</v>
          </cell>
          <cell r="D8303" t="str">
            <v>PINTURA COM TINTA ALQUÍDICA DE ACABAMENTO (ESMALTE SINTÉTICO ACETINADO) PULVERIZADA SOBRE PERFIL METÁLICO EXECUTADO EM FÁBRICA (POR DEMÃO). AF_01/2020_PE</v>
          </cell>
          <cell r="E8303" t="str">
            <v>M2</v>
          </cell>
          <cell r="F8303">
            <v>13.49</v>
          </cell>
        </row>
        <row r="8304">
          <cell r="A8304" t="str">
            <v>SINAPI 100757</v>
          </cell>
          <cell r="D8304" t="str">
            <v>PINTURA COM TINTA ALQUÍDICA DE ACABAMENTO (ESMALTE SINTÉTICO ACETINADO) PULVERIZADA SOBRE SUPERFÍCIES METÁLICAS (EXCETO PERFIL) EXECUTADO EM OBRA (02 DEMÃOS). AF_01/2020_PE</v>
          </cell>
          <cell r="E8304" t="str">
            <v>M2</v>
          </cell>
          <cell r="F8304">
            <v>57.97</v>
          </cell>
        </row>
        <row r="8305">
          <cell r="A8305" t="str">
            <v>SINAPI 100741</v>
          </cell>
          <cell r="D8305" t="str">
            <v>PINTURA COM TINTA ALQUÍDICA DE ACABAMENTO (ESMALTE SINTÉTICO ACETINADO) PULVERIZADA SOBRE SUPERFÍCIES METÁLICAS (EXCETO PERFIL) EXECUTADO EM OBRA (POR DEMÃO). AF_01/2020_PE</v>
          </cell>
          <cell r="E8305" t="str">
            <v>M2</v>
          </cell>
          <cell r="F8305">
            <v>28.98</v>
          </cell>
        </row>
        <row r="8306">
          <cell r="A8306" t="str">
            <v>SINAPI 100744</v>
          </cell>
          <cell r="D8306" t="str">
            <v>PINTURA COM TINTA ALQUÍDICA DE ACABAMENTO (ESMALTE SINTÉTICO BRILHANTE) APLICADA A ROLO OU PINCEL SOBRE PERFIL METÁLICO EXECUTADO EM FÁBRICA (POR DEMÃO). AF_01/2020</v>
          </cell>
          <cell r="E8306" t="str">
            <v>M2</v>
          </cell>
          <cell r="F8306">
            <v>13.27</v>
          </cell>
        </row>
        <row r="8307">
          <cell r="A8307" t="str">
            <v>SINAPI 100760</v>
          </cell>
          <cell r="D8307" t="str">
            <v>PINTURA COM TINTA ALQUÍDICA DE ACABAMENTO (ESMALTE SINTÉTICO BRILHANTE) APLICADA A ROLO OU PINCEL SOBRE SUPERFÍCIES METÁLICAS (EXCETO PERFIL) EXECUTADO EM OBRA (02 DEMÃOS). AF_01/2020</v>
          </cell>
          <cell r="E8307" t="str">
            <v>M2</v>
          </cell>
          <cell r="F8307">
            <v>56.44</v>
          </cell>
        </row>
        <row r="8308">
          <cell r="A8308" t="str">
            <v>SINAPI 100746</v>
          </cell>
          <cell r="D8308" t="str">
            <v>PINTURA COM TINTA ALQUÍDICA DE ACABAMENTO (ESMALTE SINTÉTICO BRILHANTE) APLICADA A ROLO OU PINCEL SOBRE SUPERFÍCIES METÁLICAS (EXCETO PERFIL) EXECUTADO EM OBRA (POR DEMÃO). AF_01/2020</v>
          </cell>
          <cell r="E8308" t="str">
            <v>M2</v>
          </cell>
          <cell r="F8308">
            <v>28.2</v>
          </cell>
        </row>
        <row r="8309">
          <cell r="A8309" t="str">
            <v>SINAPI 100743</v>
          </cell>
          <cell r="D8309" t="str">
            <v>PINTURA COM TINTA ALQUÍDICA DE ACABAMENTO (ESMALTE SINTÉTICO BRILHANTE) PULVERIZADA SOBRE PERFIL METÁLICO EXECUTADO EM FÁBRICA (POR DEMÃO). AF_01/2020_PE</v>
          </cell>
          <cell r="E8309" t="str">
            <v>M2</v>
          </cell>
          <cell r="F8309">
            <v>13.17</v>
          </cell>
        </row>
        <row r="8310">
          <cell r="A8310" t="str">
            <v>SINAPI 100759</v>
          </cell>
          <cell r="D8310" t="str">
            <v>PINTURA COM TINTA ALQUÍDICA DE ACABAMENTO (ESMALTE SINTÉTICO BRILHANTE) PULVERIZADA SOBRE SUPERFÍCIES METÁLICAS (EXCETO PERFIL) EXECUTADO EM OBRA (02 DEMÃOS). AF_01/2020_PE</v>
          </cell>
          <cell r="E8310" t="str">
            <v>M2</v>
          </cell>
          <cell r="F8310">
            <v>57.31</v>
          </cell>
        </row>
        <row r="8311">
          <cell r="A8311" t="str">
            <v>SINAPI 100745</v>
          </cell>
          <cell r="D8311" t="str">
            <v>PINTURA COM TINTA ALQUÍDICA DE ACABAMENTO (ESMALTE SINTÉTICO BRILHANTE) PULVERIZADA SOBRE SUPERFÍCIES METÁLICAS (EXCETO PERFIL) EXECUTADO EM OBRA (POR DEMÃO). AF_01/2020_PE</v>
          </cell>
          <cell r="E8311" t="str">
            <v>M2</v>
          </cell>
          <cell r="F8311">
            <v>28.65</v>
          </cell>
        </row>
        <row r="8312">
          <cell r="A8312" t="str">
            <v>SINAPI 100748</v>
          </cell>
          <cell r="D8312" t="str">
            <v>PINTURA COM TINTA ALQUÍDICA DE ACABAMENTO (ESMALTE SINTÉTICO FOSCO) APLICADA A ROLO OU PINCEL SOBRE PERFIL METÁLICO EXECUTADO EM FÁBRICA (POR DEMÃO). AF_01/2020</v>
          </cell>
          <cell r="E8312" t="str">
            <v>M2</v>
          </cell>
          <cell r="F8312">
            <v>13.35</v>
          </cell>
        </row>
        <row r="8313">
          <cell r="A8313" t="str">
            <v>SINAPI 100762</v>
          </cell>
          <cell r="D8313" t="str">
            <v>PINTURA COM TINTA ALQUÍDICA DE ACABAMENTO (ESMALTE SINTÉTICO FOSCO) APLICADA A ROLO OU PINCEL SOBRE SUPERFÍCIES METÁLICAS (EXCETO PERFIL) EXECUTADO EM OBRA (02 DEMÃOS). AF_01/2020</v>
          </cell>
          <cell r="E8313" t="str">
            <v>M2</v>
          </cell>
          <cell r="F8313">
            <v>56.61</v>
          </cell>
        </row>
        <row r="8314">
          <cell r="A8314" t="str">
            <v>SINAPI 100750</v>
          </cell>
          <cell r="D8314" t="str">
            <v>PINTURA COM TINTA ALQUÍDICA DE ACABAMENTO (ESMALTE SINTÉTICO FOSCO) APLICADA A ROLO OU PINCEL SOBRE SUPERFÍCIES METÁLICAS (EXCETO PERFIL) EXECUTADO EM OBRA (POR DEMÃO). AF_01/2020</v>
          </cell>
          <cell r="E8314" t="str">
            <v>M2</v>
          </cell>
          <cell r="F8314">
            <v>28.29</v>
          </cell>
        </row>
        <row r="8315">
          <cell r="A8315" t="str">
            <v>SINAPI 100747</v>
          </cell>
          <cell r="D8315" t="str">
            <v>PINTURA COM TINTA ALQUÍDICA DE ACABAMENTO (ESMALTE SINTÉTICO FOSCO) PULVERIZADA SOBRE PERFIL METÁLICO EXECUTADO EM FÁBRICA (POR DEMÃO). AF_01/2020_PE</v>
          </cell>
          <cell r="E8315" t="str">
            <v>M2</v>
          </cell>
          <cell r="F8315">
            <v>13.3</v>
          </cell>
        </row>
        <row r="8316">
          <cell r="A8316" t="str">
            <v>SINAPI 100761</v>
          </cell>
          <cell r="D8316" t="str">
            <v>PINTURA COM TINTA ALQUÍDICA DE ACABAMENTO (ESMALTE SINTÉTICO FOSCO) PULVERIZADA SOBRE SUPERFÍCIES METÁLICAS (EXCETO PERFIL) EXECUTADO EM OBRA (02 DEMÃOS). AF_01/2020_PE</v>
          </cell>
          <cell r="E8316" t="str">
            <v>M2</v>
          </cell>
          <cell r="F8316">
            <v>57.58</v>
          </cell>
        </row>
        <row r="8317">
          <cell r="A8317" t="str">
            <v>SINAPI 100749</v>
          </cell>
          <cell r="D8317" t="str">
            <v>PINTURA COM TINTA ALQUÍDICA DE ACABAMENTO (ESMALTE SINTÉTICO FOSCO) PULVERIZADA SOBRE SUPERFÍCIES METÁLICAS (EXCETO PERFIL) EXECUTADO EM OBRA (POR DEMÃO). AF_01/2020_PE</v>
          </cell>
          <cell r="E8317" t="str">
            <v>M2</v>
          </cell>
          <cell r="F8317">
            <v>28.79</v>
          </cell>
        </row>
        <row r="8318">
          <cell r="A8318" t="str">
            <v>SINAPI 100720</v>
          </cell>
          <cell r="D8318" t="str">
            <v>PINTURA COM TINTA ALQUÍDICA DE FUNDO (TIPO ZARCÃO) APLICADA A ROLO OU PINCEL SOBRE PERFIL METÁLICO EXECUTADO EM FÁBRICA (POR DEMÃO). AF_01/2020</v>
          </cell>
          <cell r="E8318" t="str">
            <v>M2</v>
          </cell>
          <cell r="F8318">
            <v>12.73</v>
          </cell>
        </row>
        <row r="8319">
          <cell r="A8319" t="str">
            <v>SINAPI 100722</v>
          </cell>
          <cell r="D8319" t="str">
            <v>PINTURA COM TINTA ALQUÍDICA DE FUNDO (TIPO ZARCÃO) APLICADA A ROLO OU PINCEL SOBRE SUPERFÍCIES METÁLICAS (EXCETO PERFIL) EXECUTADO EM OBRA (POR DEMÃO). AF_01/2020</v>
          </cell>
          <cell r="E8319" t="str">
            <v>M2</v>
          </cell>
          <cell r="F8319">
            <v>27.72</v>
          </cell>
        </row>
        <row r="8320">
          <cell r="A8320" t="str">
            <v>SINAPI 100719</v>
          </cell>
          <cell r="D8320" t="str">
            <v>PINTURA COM TINTA ALQUÍDICA DE FUNDO (TIPO ZARCÃO) PULVERIZADA SOBRE PERFIL METÁLICO EXECUTADO EM FÁBRICA (POR DEMÃO). AF_01/2020_PE</v>
          </cell>
          <cell r="E8320" t="str">
            <v>M2</v>
          </cell>
          <cell r="F8320">
            <v>13.7</v>
          </cell>
        </row>
        <row r="8321">
          <cell r="A8321" t="str">
            <v>SINAPI 100721</v>
          </cell>
          <cell r="D8321" t="str">
            <v>PINTURA COM TINTA ALQUÍDICA DE FUNDO (TIPO ZARCÃO) PULVERIZADA SOBRE SUPERFÍCIES METÁLICAS (EXCETO PERFIL) EXECUTADO EM OBRA (POR DEMÃO). AF_01/2020_PE</v>
          </cell>
          <cell r="E8321" t="str">
            <v>M2</v>
          </cell>
          <cell r="F8321">
            <v>29.46</v>
          </cell>
        </row>
        <row r="8322">
          <cell r="A8322" t="str">
            <v>SINAPI 100724</v>
          </cell>
          <cell r="D8322" t="str">
            <v>PINTURA COM TINTA ALQUÍDICA DE FUNDO E ACABAMENTO (ESMALTE SINTÉTICO GRAFITE) APLICADA A ROLO OU PINCEL SOBRE PERFIL METÁLICO EXECUTADO EM FÁBRICA (POR DEMÃO). AF_01/2020</v>
          </cell>
          <cell r="E8322" t="str">
            <v>M2</v>
          </cell>
          <cell r="F8322">
            <v>16.87</v>
          </cell>
        </row>
        <row r="8323">
          <cell r="A8323" t="str">
            <v>SINAPI 100726</v>
          </cell>
          <cell r="D8323" t="str">
            <v>PINTURA COM TINTA ALQUÍDICA DE FUNDO E ACABAMENTO (ESMALTE SINTÉTICO GRAFITE) APLICADA A ROLO OU PINCEL SOBRE SUPERFÍCIES METÁLICAS (EXCETO PERFIL) EXECUTADO EM OBRA (POR DEMÃO). AF_01/2020</v>
          </cell>
          <cell r="E8323" t="str">
            <v>M2</v>
          </cell>
          <cell r="F8323">
            <v>31.73</v>
          </cell>
        </row>
        <row r="8324">
          <cell r="A8324" t="str">
            <v>SINAPI 100723</v>
          </cell>
          <cell r="D8324" t="str">
            <v>PINTURA COM TINTA ALQUÍDICA DE FUNDO E ACABAMENTO (ESMALTE SINTÉTICO GRAFITE) PULVERIZADA SOBRE PERFIL METÁLICO EXECUTADO EM FÁBRICA (POR DEMÃO). AF_01/2020_PE</v>
          </cell>
          <cell r="E8324" t="str">
            <v>M2</v>
          </cell>
          <cell r="F8324">
            <v>14.73</v>
          </cell>
        </row>
        <row r="8325">
          <cell r="A8325" t="str">
            <v>SINAPI 100725</v>
          </cell>
          <cell r="D8325" t="str">
            <v>PINTURA COM TINTA ALQUÍDICA DE FUNDO E ACABAMENTO (ESMALTE SINTÉTICO GRAFITE) PULVERIZADA SOBRE SUPERFÍCIES METÁLICAS (EXCETO PERFIL) EXECUTADO EM OBRA (POR DEMÃO). AF_01/2020_PE</v>
          </cell>
          <cell r="E8325" t="str">
            <v>M2</v>
          </cell>
          <cell r="F8325">
            <v>29.79</v>
          </cell>
        </row>
        <row r="8326">
          <cell r="A8326" t="str">
            <v>SINAPI 100752</v>
          </cell>
          <cell r="D8326" t="str">
            <v>PINTURA COM TINTA EPOXÍDICA DE ACABAMENTO APLICADA A ROLO OU PINCEL SOBRE PERFIL METÁLICO EXECUTADO EM FÁBRICA (02 DEMÃOS). AF_01/2020</v>
          </cell>
          <cell r="E8326" t="str">
            <v>M2</v>
          </cell>
          <cell r="F8326">
            <v>58.34</v>
          </cell>
        </row>
        <row r="8327">
          <cell r="A8327" t="str">
            <v>SINAPI 100730</v>
          </cell>
          <cell r="D8327" t="str">
            <v>PINTURA COM TINTA EPOXÍDICA DE ACABAMENTO APLICADA A ROLO OU PINCEL SOBRE PERFIL METÁLICO EXECUTADO EM FÁBRICA (POR DEMÃO). AF_01/2020</v>
          </cell>
          <cell r="E8327" t="str">
            <v>M2</v>
          </cell>
          <cell r="F8327">
            <v>29.17</v>
          </cell>
        </row>
        <row r="8328">
          <cell r="A8328" t="str">
            <v>SINAPI 100751</v>
          </cell>
          <cell r="D8328" t="str">
            <v>PINTURA COM TINTA EPOXÍDICA DE ACABAMENTO PULVERIZADA SOBRE PERFIL METÁLICO EXECUTADO EM FÁBRICA (02 DEMÃOS). AF_01/2020_PE</v>
          </cell>
          <cell r="E8328" t="str">
            <v>M2</v>
          </cell>
          <cell r="F8328">
            <v>51.24</v>
          </cell>
        </row>
        <row r="8329">
          <cell r="A8329" t="str">
            <v>SINAPI 100729</v>
          </cell>
          <cell r="D8329" t="str">
            <v>PINTURA COM TINTA EPOXÍDICA DE ACABAMENTO PULVERIZADA SOBRE PERFIL METÁLICO EXECUTADO EM FÁBRICA (POR DEMÃO). AF_01/2020_PE</v>
          </cell>
          <cell r="E8329" t="str">
            <v>M2</v>
          </cell>
          <cell r="F8329">
            <v>25.61</v>
          </cell>
        </row>
        <row r="8330">
          <cell r="A8330" t="str">
            <v>SINAPI 100728</v>
          </cell>
          <cell r="D8330" t="str">
            <v>PINTURA COM TINTA EPOXÍDICA DE FUNDO APLICADA A ROLO OU PINCEL SOBRE PERFIL METÁLICO EXECUTADO EM FÁBRICA (POR DEMÃO). AF_01/2020</v>
          </cell>
          <cell r="E8330" t="str">
            <v>M2</v>
          </cell>
          <cell r="F8330">
            <v>29.64</v>
          </cell>
        </row>
        <row r="8331">
          <cell r="A8331" t="str">
            <v>SINAPI 100732</v>
          </cell>
          <cell r="D8331" t="str">
            <v>PINTURA COM TINTA EPOXÍDICA DE FUNDO E ACABAMENTO APLICADA A ROLO OU PINCEL SOBRE PERFIL METÁLICO EXECUTADO EM FÁBRICA (POR DEMÃO). AF_01/2020</v>
          </cell>
          <cell r="E8331" t="str">
            <v>M2</v>
          </cell>
          <cell r="F8331">
            <v>0</v>
          </cell>
        </row>
        <row r="8332">
          <cell r="A8332" t="str">
            <v>SINAPI 100731</v>
          </cell>
          <cell r="D8332" t="str">
            <v>PINTURA COM TINTA EPOXÍDICA DE FUNDO E ACABAMENTO PULVERIZADA SOBRE PERFIL METÁLICO EXECUTADO EM FÁBRICA (POR DEMÃO). AF_01/2020</v>
          </cell>
          <cell r="E8332" t="str">
            <v>M2</v>
          </cell>
          <cell r="F8332">
            <v>0</v>
          </cell>
        </row>
        <row r="8333">
          <cell r="A8333" t="str">
            <v>SINAPI 100727</v>
          </cell>
          <cell r="D8333" t="str">
            <v>PINTURA COM TINTA EPOXÍDICA DE FUNDO PULVERIZADA SOBRE PERFIL METÁLICO EXECUTADO EM FÁBRICA (POR DEMÃO). AF_01/2020_PE</v>
          </cell>
          <cell r="E8333" t="str">
            <v>M2</v>
          </cell>
          <cell r="F8333">
            <v>33.880000000000003</v>
          </cell>
        </row>
        <row r="8334">
          <cell r="A8334" t="str">
            <v>SINAPI 100756</v>
          </cell>
          <cell r="D8334" t="str">
            <v>PINTURA COM TINTA POLIURETÂNICA DE ACABAMENTO APLICADA A ROLO OU PINCEL SOBRE PERFIL METÁLICO EXECUTADO EM FÁBRICA (02 DEMÃOS). AF_01/2020</v>
          </cell>
          <cell r="E8334" t="str">
            <v>M2</v>
          </cell>
          <cell r="F8334">
            <v>0</v>
          </cell>
        </row>
        <row r="8335">
          <cell r="A8335" t="str">
            <v>SINAPI 100738</v>
          </cell>
          <cell r="D8335" t="str">
            <v>PINTURA COM TINTA POLIURETÂNICA DE ACABAMENTO APLICADA A ROLO OU PINCEL SOBRE PERFIL METÁLICO EXECUTADO EM FÁBRICA (POR DEMÃO). AF_01/2020</v>
          </cell>
          <cell r="E8335" t="str">
            <v>M2</v>
          </cell>
          <cell r="F8335">
            <v>0</v>
          </cell>
        </row>
        <row r="8336">
          <cell r="A8336" t="str">
            <v>SINAPI 100755</v>
          </cell>
          <cell r="D8336" t="str">
            <v>PINTURA COM TINTA POLIURETÂNICA DE ACABAMENTO PULVERIZADA SOBRE PERFIL METÁLICO EXECUTADO EM FÁBRICA (02 DEMÃOS). AF_01/2020</v>
          </cell>
          <cell r="E8336" t="str">
            <v>M2</v>
          </cell>
          <cell r="F8336">
            <v>0</v>
          </cell>
        </row>
        <row r="8337">
          <cell r="A8337" t="str">
            <v>SINAPI 100737</v>
          </cell>
          <cell r="D8337" t="str">
            <v>PINTURA COM TINTA POLIURETÂNICA DE ACABAMENTO PULVERIZADA SOBRE PERFIL METÁLICO EXECUTADO EM FÁBRICA (POR DEMÃO). AF_01/2020</v>
          </cell>
          <cell r="E8337" t="str">
            <v>M2</v>
          </cell>
          <cell r="F8337">
            <v>0</v>
          </cell>
        </row>
        <row r="8338">
          <cell r="A8338" t="str">
            <v>SINAPI 102499</v>
          </cell>
          <cell r="D8338" t="str">
            <v>ENCERAMENTO DE PISO EM MADEIRA. AF_05/2021</v>
          </cell>
          <cell r="E8338" t="str">
            <v>M2</v>
          </cell>
          <cell r="F8338">
            <v>3.92</v>
          </cell>
        </row>
        <row r="8339">
          <cell r="A8339" t="str">
            <v>SINAPI 102505</v>
          </cell>
          <cell r="D8339" t="str">
            <v>PINTURA DE DEMARCAÇÃO DE QUADRA POLIESPORTIVA COM BORRACHA CLORADA, E = 5 CM, APLICAÇÃO MANUAL. AF_05/2021</v>
          </cell>
          <cell r="E8339" t="str">
            <v>M</v>
          </cell>
          <cell r="F8339">
            <v>11.65</v>
          </cell>
        </row>
        <row r="8340">
          <cell r="A8340" t="str">
            <v>SINAPI 102504</v>
          </cell>
          <cell r="D8340" t="str">
            <v>PINTURA DE DEMARCAÇÃO DE QUADRA POLIESPORTIVA COM TINTA ACRÍLICA, E = 5 CM, APLICAÇÃO MANUAL. AF_05/2021</v>
          </cell>
          <cell r="E8340" t="str">
            <v>M</v>
          </cell>
          <cell r="F8340">
            <v>11</v>
          </cell>
        </row>
        <row r="8341">
          <cell r="A8341" t="str">
            <v>SINAPI 102506</v>
          </cell>
          <cell r="D8341" t="str">
            <v>PINTURA DE DEMARCAÇÃO DE QUADRA POLIESPORTIVA COM TINTA EPÓXI, E = 5 CM, APLICAÇÃO MANUAL. AF_05/2021</v>
          </cell>
          <cell r="E8341" t="str">
            <v>M</v>
          </cell>
          <cell r="F8341">
            <v>12.33</v>
          </cell>
        </row>
        <row r="8342">
          <cell r="A8342" t="str">
            <v>SINAPI 102500</v>
          </cell>
          <cell r="D8342" t="str">
            <v>PINTURA DE DEMARCAÇÃO DE VAGA COM TINTA ACRÍLICA, E = 10 CM, APLICAÇÃO MANUAL. AF_05/2021</v>
          </cell>
          <cell r="E8342" t="str">
            <v>M</v>
          </cell>
          <cell r="F8342">
            <v>5.0599999999999996</v>
          </cell>
        </row>
        <row r="8343">
          <cell r="A8343" t="str">
            <v>SINAPI 102502</v>
          </cell>
          <cell r="D8343" t="str">
            <v>PINTURA DE DEMARCAÇÃO DE VAGA COM TINTA ACRÍLICA, E = 10 CM, APLICAÇÃO MECÂNICA COM DEMARCADORA A TRAÇÃO MANUAL. AF_05/2021</v>
          </cell>
          <cell r="E8343" t="str">
            <v>M</v>
          </cell>
          <cell r="F8343">
            <v>0</v>
          </cell>
        </row>
        <row r="8344">
          <cell r="A8344" t="str">
            <v>SINAPI 102507</v>
          </cell>
          <cell r="D8344" t="str">
            <v>PINTURA DE DEMARCAÇÃO DE VAGA COM TINTA EPÓXI, E = 10 CM, APLICAÇÃO MANUAL. AF_05/2021</v>
          </cell>
          <cell r="E8344" t="str">
            <v>M</v>
          </cell>
          <cell r="F8344">
            <v>7.7</v>
          </cell>
        </row>
        <row r="8345">
          <cell r="A8345" t="str">
            <v>SINAPI 102510</v>
          </cell>
          <cell r="D8345" t="str">
            <v>PINTURA DE EIXO VIÁRIO COM TINTA RETRORREFLETIVA A BASE DE RESINA ACRÍLICA COM MICROESFERAS DE VIDRO, E = 10 CM, APLICAÇÃO MECÂNICA COM DEMARCADORA A TRAÇÃO MANUAL. AF_05/2021</v>
          </cell>
          <cell r="E8345" t="str">
            <v>M</v>
          </cell>
          <cell r="F8345">
            <v>0</v>
          </cell>
        </row>
        <row r="8346">
          <cell r="A8346" t="str">
            <v>SINAPI 102512</v>
          </cell>
          <cell r="D8346" t="str">
            <v>PINTURA DE EIXO VIÁRIO SOBRE ASFALTO COM TINTA RETRORREFLETIVA A BASE DE RESINA ACRÍLICA COM MICROESFERAS DE VIDRO, E = 10 CM, APLICAÇÃO MECÂNICA COM DEMARCADORA AUTOPROPELIDA. AF_05/2021</v>
          </cell>
          <cell r="E8346" t="str">
            <v>M</v>
          </cell>
          <cell r="F8346">
            <v>7.15</v>
          </cell>
        </row>
        <row r="8347">
          <cell r="A8347" t="str">
            <v>SINAPI 102501</v>
          </cell>
          <cell r="D8347" t="str">
            <v>PINTURA DE FAIXA DE PEDESTRE OU ZEBRADA COM TINTA ACRÍLICA, E = 30 CM, APLICAÇÃO MANUAL. AF_05/2021</v>
          </cell>
          <cell r="E8347" t="str">
            <v>M2</v>
          </cell>
          <cell r="F8347">
            <v>27.62</v>
          </cell>
        </row>
        <row r="8348">
          <cell r="A8348" t="str">
            <v>SINAPI 102503</v>
          </cell>
          <cell r="D8348" t="str">
            <v>PINTURA DE FAIXA DE PEDESTRE OU ZEBRADA COM TINTA ACRÍLICA, E = 30 CM, APLICAÇÃO MECÂNICA COM DEMARCADORA A TRAÇÃO MANUAL. AF_05/2021</v>
          </cell>
          <cell r="E8348" t="str">
            <v>M2</v>
          </cell>
          <cell r="F8348">
            <v>0</v>
          </cell>
        </row>
        <row r="8349">
          <cell r="A8349" t="str">
            <v>SINAPI 102508</v>
          </cell>
          <cell r="D8349" t="str">
            <v>PINTURA DE FAIXA DE PEDESTRE OU ZEBRADA COM TINTA EPÓXI, E = 30 CM, APLICAÇÃO MANUAL. AF_05/2021</v>
          </cell>
          <cell r="E8349" t="str">
            <v>M2</v>
          </cell>
          <cell r="F8349">
            <v>54.59</v>
          </cell>
        </row>
        <row r="8350">
          <cell r="A8350" t="str">
            <v>SINAPI 102511</v>
          </cell>
          <cell r="D8350" t="str">
            <v>PINTURA DE FAIXA DE PEDESTRE OU ZEBRADA COM TINTA RETRORREFLETIVA A BASE DE RESINA ACRÍLICA COM MICROESFERAS DE VIDRO, E = 30 CM, APLICAÇÃO MECÂNICA COM DEMARCADORA A TRAÇÃO MANUAL. AF_05/2021</v>
          </cell>
          <cell r="E8350" t="str">
            <v>M2</v>
          </cell>
          <cell r="F8350">
            <v>0</v>
          </cell>
        </row>
        <row r="8351">
          <cell r="A8351" t="str">
            <v>SINAPI 102509</v>
          </cell>
          <cell r="D8351" t="str">
            <v>PINTURA DE FAIXA DE PEDESTRE OU ZEBRADA TINTA RETRORREFLETIVA A BASE DE RESINA ACRÍLICA COM MICROESFERAS DE VIDRO, E = 30 CM, APLICAÇÃO MANUAL. AF_05/2021</v>
          </cell>
          <cell r="E8351" t="str">
            <v>M2</v>
          </cell>
          <cell r="F8351">
            <v>35.71</v>
          </cell>
        </row>
        <row r="8352">
          <cell r="A8352" t="str">
            <v>SINAPI 102498</v>
          </cell>
          <cell r="D8352" t="str">
            <v>PINTURA DE MEIO-FIO COM TINTA BRANCA A BASE DE CAL (CAIAÇÃO). AF_05/2021</v>
          </cell>
          <cell r="E8352" t="str">
            <v>M</v>
          </cell>
          <cell r="F8352">
            <v>1.74</v>
          </cell>
        </row>
        <row r="8353">
          <cell r="A8353" t="str">
            <v>SINAPI 102519</v>
          </cell>
          <cell r="D8353" t="str">
            <v>PINTURA DE NÚMEROS E LETRAS PARA SINALIZAÇÃO HORIZONTAL, ALTURA 100 MM, APLICADOR SPRAY E MOLDE PLÁSTICO. AF_05/2021</v>
          </cell>
          <cell r="E8353" t="str">
            <v>UN</v>
          </cell>
          <cell r="F8353">
            <v>0</v>
          </cell>
        </row>
        <row r="8354">
          <cell r="A8354" t="str">
            <v>SINAPI 102491</v>
          </cell>
          <cell r="D8354" t="str">
            <v>PINTURA DE PISO COM TINTA ACRÍLICA, APLICAÇÃO MANUAL, 2 DEMÃOS, INCLUSO FUNDO PREPARADOR. AF_05/2021</v>
          </cell>
          <cell r="E8354" t="str">
            <v>M2</v>
          </cell>
          <cell r="F8354">
            <v>23.17</v>
          </cell>
        </row>
        <row r="8355">
          <cell r="A8355" t="str">
            <v>SINAPI 102492</v>
          </cell>
          <cell r="D8355" t="str">
            <v>PINTURA DE PISO COM TINTA ACRÍLICA, APLICAÇÃO MANUAL, 3 DEMÃOS, INCLUSO FUNDO PREPARADOR. AF_05/2021</v>
          </cell>
          <cell r="E8355" t="str">
            <v>M2</v>
          </cell>
          <cell r="F8355">
            <v>29.28</v>
          </cell>
        </row>
        <row r="8356">
          <cell r="A8356" t="str">
            <v>SINAPI 102804</v>
          </cell>
          <cell r="D8356" t="str">
            <v>PINTURA DE PISO COM TINTA ACRÍLICA, APLICAÇÃO MECÂNICA, 2 DEMÃOS, INCLUSO FUNDO PREPARADOR. AF_05/2021</v>
          </cell>
          <cell r="E8356" t="str">
            <v>M2</v>
          </cell>
          <cell r="F8356">
            <v>0</v>
          </cell>
        </row>
        <row r="8357">
          <cell r="A8357" t="str">
            <v>SINAPI 102494</v>
          </cell>
          <cell r="D8357" t="str">
            <v>PINTURA DE PISO COM TINTA EPÓXI, APLICAÇÃO MANUAL, 2 DEMÃOS, INCLUSO PRIMER EPÓXI. AF_05/2021</v>
          </cell>
          <cell r="E8357" t="str">
            <v>M2</v>
          </cell>
          <cell r="F8357">
            <v>78.709999999999994</v>
          </cell>
        </row>
        <row r="8358">
          <cell r="A8358" t="str">
            <v>SINAPI 102805</v>
          </cell>
          <cell r="D8358" t="str">
            <v>PINTURA DE PISO COM TINTA EPÓXI, APLICAÇÃO MECÂNICA, 2 DEMÃOS. AF_05/2021</v>
          </cell>
          <cell r="E8358" t="str">
            <v>M2</v>
          </cell>
          <cell r="F8358">
            <v>0</v>
          </cell>
        </row>
        <row r="8359">
          <cell r="A8359" t="str">
            <v>SINAPI 102490</v>
          </cell>
          <cell r="D8359" t="str">
            <v>PINTURA DE PISO DE PEDRAS DECORATIVAS COM VERNIZ DE POLIURETANO FOSCO, APLICAÇÃO MANUAL, 3 DEMÃOS. AF_05/2021</v>
          </cell>
          <cell r="E8359" t="str">
            <v>M2</v>
          </cell>
          <cell r="F8359">
            <v>0</v>
          </cell>
        </row>
        <row r="8360">
          <cell r="A8360" t="str">
            <v>SINAPI 102496</v>
          </cell>
          <cell r="D8360" t="str">
            <v>PINTURA DE RODAPÉ COM TINTA EPÓXI, APLICAÇÃO MANUAL, 2 DEMÃOS, INCLUSÃO PRIMER EPÓXI. AF_05/2021</v>
          </cell>
          <cell r="E8360" t="str">
            <v>M</v>
          </cell>
          <cell r="F8360">
            <v>16.09</v>
          </cell>
        </row>
        <row r="8361">
          <cell r="A8361" t="str">
            <v>SINAPI 102497</v>
          </cell>
          <cell r="D8361" t="str">
            <v>PINTURA DE RODAPÉ EM PEDRA DECORATIVA COM VERNIZ DE POLIURETANO, APLICAÇÃO MANUAL, 3 DEMÃOS. AF_05/2021</v>
          </cell>
          <cell r="E8361" t="str">
            <v>M</v>
          </cell>
          <cell r="F8361">
            <v>5.59</v>
          </cell>
        </row>
        <row r="8362">
          <cell r="A8362" t="str">
            <v>SINAPI 102520</v>
          </cell>
          <cell r="D8362" t="str">
            <v>PINTURA DE SINALIZAÇÃO VERTICAL DE SEGURANÇA, FAIXAS AMARELA E PRETA, APLICAÇÃO MANUAL, 2 DEMÃOS. AF_05/2021</v>
          </cell>
          <cell r="E8362" t="str">
            <v>M2</v>
          </cell>
          <cell r="F8362">
            <v>90.79</v>
          </cell>
        </row>
        <row r="8363">
          <cell r="A8363" t="str">
            <v>SINAPI 102518</v>
          </cell>
          <cell r="D8363" t="str">
            <v>PINTURA DE SÍMBOLO "BICICLETA" COM TINTA ACRÍLICA, UTILIZAÇÃO DE MOLDE PLÁSTICO E APLICAÇÃO MECÂNICA, 150X60 CM. AF_05/2021</v>
          </cell>
          <cell r="E8363" t="str">
            <v>UN</v>
          </cell>
          <cell r="F8363">
            <v>0</v>
          </cell>
        </row>
        <row r="8364">
          <cell r="A8364" t="str">
            <v>SINAPI 102514</v>
          </cell>
          <cell r="D8364" t="str">
            <v>PINTURA DE SÍMBOLO "DEFICIENTE FÍSICO" COM TINTA ACRÍLICA, UTILIZAÇÃO DE MOLDE PLÁSTICO E APLICAÇÃO MECÂNICA, 120X120 CM. AF_05/2021</v>
          </cell>
          <cell r="E8364" t="str">
            <v>UN</v>
          </cell>
          <cell r="F8364">
            <v>0</v>
          </cell>
        </row>
        <row r="8365">
          <cell r="A8365" t="str">
            <v>SINAPI 102516</v>
          </cell>
          <cell r="D8365" t="str">
            <v>PINTURA DE SÍMBOLO "GESTANTE" COM TINTA ACRÍLICA, UTILIZAÇÃO DE MOLDE PLÁSTICO E APLICAÇÃO MECÂNICA, 120X120 CM. AF_05/2021</v>
          </cell>
          <cell r="E8365" t="str">
            <v>UN</v>
          </cell>
          <cell r="F8365">
            <v>0</v>
          </cell>
        </row>
        <row r="8366">
          <cell r="A8366" t="str">
            <v>SINAPI 102515</v>
          </cell>
          <cell r="D8366" t="str">
            <v>PINTURA DE SÍMBOLO "IDOSO" COM TINTA ACRÍLICA, UTILIZAÇÃO DE MOLDE PLÁSTICO E APLICAÇÃO MECÂNICA, 120X120 CM. AF_05/2021</v>
          </cell>
          <cell r="E8366" t="str">
            <v>UN</v>
          </cell>
          <cell r="F8366">
            <v>0</v>
          </cell>
        </row>
        <row r="8367">
          <cell r="A8367" t="str">
            <v>SINAPI 102517</v>
          </cell>
          <cell r="D8367" t="str">
            <v>PINTURA DE SÍMBOLO "PEDESTRE" COM TINTA ACRÍLICA, UTILIZAÇÃO DE MOLDE PLÁSTICO E APLICAÇÃO MECÂNICA, 130X90 CM. AF_05/2021</v>
          </cell>
          <cell r="E8367" t="str">
            <v>UN</v>
          </cell>
          <cell r="F8367">
            <v>0</v>
          </cell>
        </row>
        <row r="8368">
          <cell r="A8368" t="str">
            <v>SINAPI 102513</v>
          </cell>
          <cell r="D8368" t="str">
            <v>PINTURA DE SÍMBOLOS E TEXTOS COM TINTA ACRÍLICA, DEMARCAÇÃO COM FITA ADESIVA E APLICAÇÃO COM ROLO. AF_05/2021</v>
          </cell>
          <cell r="E8368" t="str">
            <v>M2</v>
          </cell>
          <cell r="F8368">
            <v>53.15</v>
          </cell>
        </row>
        <row r="8369">
          <cell r="A8369" t="str">
            <v>SINAPI 102489</v>
          </cell>
          <cell r="D8369" t="str">
            <v>PINTURA HIDROFUGANTE COM SILICONE, APLICAÇÃO MANUAL, 2 DEMÃOS. AF_05/2021</v>
          </cell>
          <cell r="E8369" t="str">
            <v>M2</v>
          </cell>
          <cell r="F8369">
            <v>27.56</v>
          </cell>
        </row>
        <row r="8370">
          <cell r="A8370" t="str">
            <v>SINAPI 102488</v>
          </cell>
          <cell r="D8370" t="str">
            <v>PREPARO DO PISO CIMENTADO PARA PINTURA - LIXAMENTO E LIMPEZA. AF_05/2021</v>
          </cell>
          <cell r="E8370" t="str">
            <v>M2</v>
          </cell>
          <cell r="F8370">
            <v>3.89</v>
          </cell>
        </row>
        <row r="8371">
          <cell r="A8371" t="str">
            <v>SINAPI 101730</v>
          </cell>
          <cell r="D8371" t="str">
            <v>ACABAMENTO PARA PISO EM TACO DE MADEIRA. AF_09/2020</v>
          </cell>
          <cell r="E8371" t="str">
            <v>M2</v>
          </cell>
          <cell r="F8371">
            <v>0</v>
          </cell>
        </row>
        <row r="8372">
          <cell r="A8372" t="str">
            <v>SINAPI 101746</v>
          </cell>
          <cell r="D8372" t="str">
            <v>ASSOALHO DE MADEIRA. AF_09/2020</v>
          </cell>
          <cell r="E8372" t="str">
            <v>M2</v>
          </cell>
          <cell r="F8372">
            <v>531.1</v>
          </cell>
        </row>
        <row r="8373">
          <cell r="A8373" t="str">
            <v>SINAPI 98679</v>
          </cell>
          <cell r="D8373" t="str">
            <v>PISO CIMENTADO, TRAÇO 1:3 (CIMENTO E AREIA), ACABAMENTO LISO, ESPESSURA 2,0 CM, PREPARO MECÂNICO DA ARGAMASSA. AF_09/2020</v>
          </cell>
          <cell r="E8373" t="str">
            <v>M2</v>
          </cell>
          <cell r="F8373">
            <v>43.76</v>
          </cell>
        </row>
        <row r="8374">
          <cell r="A8374" t="str">
            <v>SINAPI 98680</v>
          </cell>
          <cell r="D8374" t="str">
            <v>PISO CIMENTADO, TRAÇO 1:3 (CIMENTO E AREIA), ACABAMENTO LISO, ESPESSURA 3,0 CM, PREPARO MECÂNICO DA ARGAMASSA. AF_09/2020</v>
          </cell>
          <cell r="E8374" t="str">
            <v>M2</v>
          </cell>
          <cell r="F8374">
            <v>54.58</v>
          </cell>
        </row>
        <row r="8375">
          <cell r="A8375" t="str">
            <v>SINAPI 101749</v>
          </cell>
          <cell r="D8375" t="str">
            <v>PISO CIMENTADO, TRAÇO 1:3 (CIMENTO E AREIA), ACABAMENTO LISO, ESPESSURA 4,0 CM, PREPARO MECÂNICO DA ARGAMASSA. AF_09/2020</v>
          </cell>
          <cell r="E8375" t="str">
            <v>M2</v>
          </cell>
          <cell r="F8375">
            <v>63.41</v>
          </cell>
        </row>
        <row r="8376">
          <cell r="A8376" t="str">
            <v>SINAPI 98681</v>
          </cell>
          <cell r="D8376" t="str">
            <v>PISO CIMENTADO, TRAÇO 1:3 (CIMENTO E AREIA), ACABAMENTO RÚSTICO, ESPESSURA 2,0 CM, PREPARO MECÂNICO DA ARGAMASSA. AF_09/2020</v>
          </cell>
          <cell r="E8376" t="str">
            <v>M2</v>
          </cell>
          <cell r="F8376">
            <v>41.07</v>
          </cell>
        </row>
        <row r="8377">
          <cell r="A8377" t="str">
            <v>SINAPI 98682</v>
          </cell>
          <cell r="D8377" t="str">
            <v>PISO CIMENTADO, TRAÇO 1:3 (CIMENTO E AREIA), ACABAMENTO RÚSTICO, ESPESSURA 3,0 CM, PREPARO MECÂNICO DA ARGAMASSA. AF_09/2020</v>
          </cell>
          <cell r="E8377" t="str">
            <v>M2</v>
          </cell>
          <cell r="F8377">
            <v>51.88</v>
          </cell>
        </row>
        <row r="8378">
          <cell r="A8378" t="str">
            <v>SINAPI 101750</v>
          </cell>
          <cell r="D8378" t="str">
            <v>PISO CIMENTADO, TRAÇO 1:3 (CIMENTO E AREIA), ACABAMENTO RÚSTICO, ESPESSURA 4,0 CM, PREPARO MECÂNICO DA ARGAMASSA. AF_09/2020</v>
          </cell>
          <cell r="E8378" t="str">
            <v>M2</v>
          </cell>
          <cell r="F8378">
            <v>60.71</v>
          </cell>
        </row>
        <row r="8379">
          <cell r="A8379" t="str">
            <v>SINAPI 101737</v>
          </cell>
          <cell r="D8379" t="str">
            <v>PISO DE BORRACHA CANELADO, ESPESSURA 3,5MM, FIXADO COM ADESIVO ACRÍLICO. AF_09/2020</v>
          </cell>
          <cell r="E8379" t="str">
            <v>M2</v>
          </cell>
          <cell r="F8379">
            <v>133.47</v>
          </cell>
        </row>
        <row r="8380">
          <cell r="A8380" t="str">
            <v>SINAPI 101735</v>
          </cell>
          <cell r="D8380" t="str">
            <v>PISO DE BORRACHA ESPORTIVO, ESPESSURA 15MM, ASSENTADO COM ARGAMASSA. AF_09/2020</v>
          </cell>
          <cell r="E8380" t="str">
            <v>M2</v>
          </cell>
          <cell r="F8380">
            <v>422.43</v>
          </cell>
        </row>
        <row r="8381">
          <cell r="A8381" t="str">
            <v>SINAPI 101734</v>
          </cell>
          <cell r="D8381" t="str">
            <v>PISO DE BORRACHA PASTILHADO, ESPESSURA 15MM, ASSENTADO COM ARGAMASSA. AF_09/2020</v>
          </cell>
          <cell r="E8381" t="str">
            <v>M2</v>
          </cell>
          <cell r="F8381">
            <v>412.36</v>
          </cell>
        </row>
        <row r="8382">
          <cell r="A8382" t="str">
            <v>SINAPI 101736</v>
          </cell>
          <cell r="D8382" t="str">
            <v>PISO DE BORRACHA PASTILHADO, ESPESSURA 3,5MM, FIXADO COM ADESIVO ACRÍLICO. AF_09/2020</v>
          </cell>
          <cell r="E8382" t="str">
            <v>M2</v>
          </cell>
          <cell r="F8382">
            <v>113.55</v>
          </cell>
        </row>
        <row r="8383">
          <cell r="A8383" t="str">
            <v>SINAPI 101733</v>
          </cell>
          <cell r="D8383" t="str">
            <v>PISO DE BORRACHA PASTILHADO/FRISADO, ESPESSURA 7MM, ASSENTADO COM ARGAMASSA. AF_09/2020</v>
          </cell>
          <cell r="E8383" t="str">
            <v>M2</v>
          </cell>
          <cell r="F8383">
            <v>273.57</v>
          </cell>
        </row>
        <row r="8384">
          <cell r="A8384" t="str">
            <v>SINAPI 98678</v>
          </cell>
          <cell r="D8384" t="str">
            <v>PISO ELEVADO COM ESTRUTURA EM AÇO, COMPOSTO POR PEDESTAIS E LONGARINAS. AF_09/2020</v>
          </cell>
          <cell r="E8384" t="str">
            <v>M2</v>
          </cell>
          <cell r="F8384">
            <v>390.75</v>
          </cell>
        </row>
        <row r="8385">
          <cell r="A8385" t="str">
            <v>SINAPI 98677</v>
          </cell>
          <cell r="D8385" t="str">
            <v>PISO ELEVADO COM ESTRUTURA EM AÇO, COMPOSTO SOMENTE POR PEDESTAIS. AF_09/2020</v>
          </cell>
          <cell r="E8385" t="str">
            <v>M2</v>
          </cell>
          <cell r="F8385">
            <v>0</v>
          </cell>
        </row>
        <row r="8386">
          <cell r="A8386" t="str">
            <v>SINAPI 98676</v>
          </cell>
          <cell r="D8386" t="str">
            <v>PISO ELEVADO COM ESTRUTURA EM PLÁSTICO, COM REVESTIMENTO EM PORCELANATO. AF_09/2020</v>
          </cell>
          <cell r="E8386" t="str">
            <v>M2</v>
          </cell>
          <cell r="F8386">
            <v>0</v>
          </cell>
        </row>
        <row r="8387">
          <cell r="A8387" t="str">
            <v>SINAPI 98675</v>
          </cell>
          <cell r="D8387" t="str">
            <v>PISO ELEVADO COM ESTRUTURA EM PLÁSTICO, PARA RECEBER REVESTIMENTO TEXTIL. AF_09/2020</v>
          </cell>
          <cell r="E8387" t="str">
            <v>M2</v>
          </cell>
          <cell r="F8387">
            <v>0</v>
          </cell>
        </row>
        <row r="8388">
          <cell r="A8388" t="str">
            <v>SINAPI 101747</v>
          </cell>
          <cell r="D8388" t="str">
            <v>PISO EM CONCRETO 20 MPA PREPARO MECÂNICO, ESPESSURA 7CM. AF_09/2020</v>
          </cell>
          <cell r="E8388" t="str">
            <v>M2</v>
          </cell>
          <cell r="F8388">
            <v>77.599999999999994</v>
          </cell>
        </row>
        <row r="8389">
          <cell r="A8389" t="str">
            <v>SINAPI 104162</v>
          </cell>
          <cell r="D8389" t="str">
            <v>PISO EM GRANILITE, MARMORITE OU GRANITINA EM AMBIENTES INTERNOS, COM ESPESSURA DE 8 MM, INCLUSO MISTURA EM BETONEIRA, COLOCAÇÃO DAS JUNTAS, APLICAÇÃO DO PISO, 4 POLIMENTOS COM POLITRIZ, ESTUCAMENTO, SELADOR E CERA. AF_06/2022</v>
          </cell>
          <cell r="E8389" t="str">
            <v>M2</v>
          </cell>
          <cell r="F8389">
            <v>101.79</v>
          </cell>
        </row>
        <row r="8390">
          <cell r="A8390" t="str">
            <v>SINAPI 98671</v>
          </cell>
          <cell r="D8390" t="str">
            <v>PISO EM GRANITO APLICADO EM AMBIENTES INTERNOS. AF_09/2020</v>
          </cell>
          <cell r="E8390" t="str">
            <v>M2</v>
          </cell>
          <cell r="F8390">
            <v>346.9</v>
          </cell>
        </row>
        <row r="8391">
          <cell r="A8391" t="str">
            <v>SINAPI 101092</v>
          </cell>
          <cell r="D8391" t="str">
            <v>PISO EM GRANITO APLICADO EM CALÇADAS OU PISOS EXTERNOS. AF_05/2020</v>
          </cell>
          <cell r="E8391" t="str">
            <v>M2</v>
          </cell>
          <cell r="F8391">
            <v>359.15</v>
          </cell>
        </row>
        <row r="8392">
          <cell r="A8392" t="str">
            <v>SINAPI 101091</v>
          </cell>
          <cell r="D8392" t="str">
            <v>PISO EM LADRILHO HIDRÁULICO APLICADO EM AMBIENTES EXTERNOS. AF_05/2020</v>
          </cell>
          <cell r="E8392" t="str">
            <v>M2</v>
          </cell>
          <cell r="F8392">
            <v>167.07</v>
          </cell>
        </row>
        <row r="8393">
          <cell r="A8393" t="str">
            <v>SINAPI 101726</v>
          </cell>
          <cell r="D8393" t="str">
            <v>PISO EM LADRILHO HIDRÁULICO APLICADO EM AMBIENTES INTERNOS DE ÁREA ENTRE 5 E 15 M², INCLUSO APLICAÇÃO DE RESINA. AF_09/2020</v>
          </cell>
          <cell r="E8393" t="str">
            <v>M2</v>
          </cell>
          <cell r="F8393">
            <v>213.97</v>
          </cell>
        </row>
        <row r="8394">
          <cell r="A8394" t="str">
            <v>SINAPI 101725</v>
          </cell>
          <cell r="D8394" t="str">
            <v>PISO EM LADRILHO HIDRÁULICO APLICADO EM AMBIENTES INTERNOS DE ÁREA MENOR QUE 5 M², INCLUSO APLICAÇÃO DE RESINA. AF_09/2020</v>
          </cell>
          <cell r="E8394" t="str">
            <v>M2</v>
          </cell>
          <cell r="F8394">
            <v>317.55</v>
          </cell>
        </row>
        <row r="8395">
          <cell r="A8395" t="str">
            <v>SINAPI 98672</v>
          </cell>
          <cell r="D8395" t="str">
            <v>PISO EM MÁRMORE APLICADO EM AMBIENTES INTERNOS. AF_09/2020</v>
          </cell>
          <cell r="E8395" t="str">
            <v>M2</v>
          </cell>
          <cell r="F8395">
            <v>445.64</v>
          </cell>
        </row>
        <row r="8396">
          <cell r="A8396" t="str">
            <v>SINAPI 101093</v>
          </cell>
          <cell r="D8396" t="str">
            <v>PISO EM MÁRMORE APLICADO EM CALÇADAS OU PISOS EXTERNOS. AF_05/2020</v>
          </cell>
          <cell r="E8396" t="str">
            <v>M2</v>
          </cell>
          <cell r="F8396">
            <v>457.89</v>
          </cell>
        </row>
        <row r="8397">
          <cell r="A8397" t="str">
            <v>SINAPI 101732</v>
          </cell>
          <cell r="D8397" t="str">
            <v>PISO EM PEDRA ARDÓSIA ASSENTADO SOBRE ARGAMASSA 1:3 (CIMENTO E AREIA). AF_09/2020</v>
          </cell>
          <cell r="E8397" t="str">
            <v>M2</v>
          </cell>
          <cell r="F8397">
            <v>107.48</v>
          </cell>
        </row>
        <row r="8398">
          <cell r="A8398" t="str">
            <v>SINAPI 101731</v>
          </cell>
          <cell r="D8398" t="str">
            <v>PISO EM PEDRA ASSENTADO SOBRE ARGAMASSA 1:3 (CIMENTO E AREIA). AF_09/2020</v>
          </cell>
          <cell r="E8398" t="str">
            <v>M2</v>
          </cell>
          <cell r="F8398">
            <v>351.33</v>
          </cell>
        </row>
        <row r="8399">
          <cell r="A8399" t="str">
            <v>SINAPI 101090</v>
          </cell>
          <cell r="D8399" t="str">
            <v>PISO EM PEDRA PORTUGUESA ASSENTADO SOBRE ARGAMASSA SECA DE CIMENTO E AREIA, TRAÇO 1:3, REJUNTADO COM CIMENTO COMUM. AF_05/2020</v>
          </cell>
          <cell r="E8399" t="str">
            <v>M2</v>
          </cell>
          <cell r="F8399">
            <v>236</v>
          </cell>
        </row>
        <row r="8400">
          <cell r="A8400" t="str">
            <v>SINAPI 101751</v>
          </cell>
          <cell r="D8400" t="str">
            <v>PISO EM TACO DE MADEIRA 7X21CM, FIXADO COM COLA BASE DE PVA. AF_09/2020</v>
          </cell>
          <cell r="E8400" t="str">
            <v>M2</v>
          </cell>
          <cell r="F8400">
            <v>347.38</v>
          </cell>
        </row>
        <row r="8401">
          <cell r="A8401" t="str">
            <v>SINAPI 101729</v>
          </cell>
          <cell r="D8401" t="str">
            <v>PISO EM TACO DE MADEIRA 7X42CM, FIXADO COM COLA BASE DE PVA. AF_09/2020</v>
          </cell>
          <cell r="E8401" t="str">
            <v>M2</v>
          </cell>
          <cell r="F8401">
            <v>340.37</v>
          </cell>
        </row>
        <row r="8402">
          <cell r="A8402" t="str">
            <v>SINAPI 98683</v>
          </cell>
          <cell r="D8402" t="str">
            <v>PISO LAMINADO EM AMBIENTES INTERNOS. AF_09/2020</v>
          </cell>
          <cell r="E8402" t="str">
            <v>M2</v>
          </cell>
          <cell r="F8402">
            <v>0</v>
          </cell>
        </row>
        <row r="8403">
          <cell r="A8403" t="str">
            <v>SINAPI 101094</v>
          </cell>
          <cell r="D8403" t="str">
            <v>PISO PODOTÁTIL DE ALERTA OU DIRECIONAL, DE BORRACHA, ASSENTADO SOBRE ARGAMASSA. AF_05/2020</v>
          </cell>
          <cell r="E8403" t="str">
            <v>M</v>
          </cell>
          <cell r="F8403">
            <v>168.59</v>
          </cell>
        </row>
        <row r="8404">
          <cell r="A8404" t="str">
            <v>SINAPI 101095</v>
          </cell>
          <cell r="D8404" t="str">
            <v>PISO PODOTÁTIL, DIRECIONAL OU ALERTA, SOLIDARIZADO AO PISO EXISTENTE (ELEMENTOS DISCRETOS). AF_05/2020</v>
          </cell>
          <cell r="E8404" t="str">
            <v>M</v>
          </cell>
          <cell r="F8404">
            <v>0</v>
          </cell>
        </row>
        <row r="8405">
          <cell r="A8405" t="str">
            <v>SINAPI 101728</v>
          </cell>
          <cell r="D8405" t="str">
            <v>PISO VINÍLICO FLEXÍVEL EM MANTA, PADRÃO LISO, ESPESSURA 2 MM, FIXADO COM COLA. AF_09/2020</v>
          </cell>
          <cell r="E8405" t="str">
            <v>M2</v>
          </cell>
          <cell r="F8405">
            <v>0</v>
          </cell>
        </row>
        <row r="8406">
          <cell r="A8406" t="str">
            <v>SINAPI 101727</v>
          </cell>
          <cell r="D8406" t="str">
            <v>PISO VINÍLICO SEMI-FLEXÍVEL EM PLACAS, PADRÃO LISO, ESPESSURA 3,2 MM, FIXADO COM COLA. AF_09/2020</v>
          </cell>
          <cell r="E8406" t="str">
            <v>M2</v>
          </cell>
          <cell r="F8406">
            <v>198.67</v>
          </cell>
        </row>
        <row r="8407">
          <cell r="A8407" t="str">
            <v>SINAPI 101748</v>
          </cell>
          <cell r="D8407" t="str">
            <v>PREPARO DE CONTRAPISO COM POLITRIZ. AF_09/2020</v>
          </cell>
          <cell r="E8407" t="str">
            <v>M2</v>
          </cell>
          <cell r="F8407">
            <v>3.9</v>
          </cell>
        </row>
        <row r="8408">
          <cell r="A8408" t="str">
            <v>SINAPI 101742</v>
          </cell>
          <cell r="D8408" t="str">
            <v>RODAPÉ BORRACHA LISO, ALTURA = 7CM, ESPESSURA = 2 MM, PARA ARGAMASSA. AF_09/2020</v>
          </cell>
          <cell r="E8408" t="str">
            <v>M</v>
          </cell>
          <cell r="F8408">
            <v>61.59</v>
          </cell>
        </row>
        <row r="8409">
          <cell r="A8409" t="str">
            <v>SINAPI 101740</v>
          </cell>
          <cell r="D8409" t="str">
            <v>RODAPÉ EM ARDÓSIA ALTURA 10CM. AF_09/2020</v>
          </cell>
          <cell r="E8409" t="str">
            <v>M</v>
          </cell>
          <cell r="F8409">
            <v>53.25</v>
          </cell>
        </row>
        <row r="8410">
          <cell r="A8410" t="str">
            <v>SINAPI 98685</v>
          </cell>
          <cell r="D8410" t="str">
            <v>RODAPÉ EM GRANITO, ALTURA 10 CM. AF_09/2020</v>
          </cell>
          <cell r="E8410" t="str">
            <v>M</v>
          </cell>
          <cell r="F8410">
            <v>64.11</v>
          </cell>
        </row>
        <row r="8411">
          <cell r="A8411" t="str">
            <v>SINAPI 98686</v>
          </cell>
          <cell r="D8411" t="str">
            <v>RODAPÉ EM LADRILHO HIDRÁULICO, ALTURA 7 CM. AF_09/2020</v>
          </cell>
          <cell r="E8411" t="str">
            <v>M</v>
          </cell>
          <cell r="F8411">
            <v>48.78</v>
          </cell>
        </row>
        <row r="8412">
          <cell r="A8412" t="str">
            <v>SINAPI 101739</v>
          </cell>
          <cell r="D8412" t="str">
            <v>RODAPÉ EM MADEIRA, ALTURA 7CM, FIXADO COM COLA E PARAFUSOS. AF_09/2020</v>
          </cell>
          <cell r="E8412" t="str">
            <v>M</v>
          </cell>
          <cell r="F8412">
            <v>47.35</v>
          </cell>
        </row>
        <row r="8413">
          <cell r="A8413" t="str">
            <v>SINAPI 101738</v>
          </cell>
          <cell r="D8413" t="str">
            <v>RODAPÉ EM MADEIRA, ALTURA 7CM, FIXADO COM COLA. AF_09/2020</v>
          </cell>
          <cell r="E8413" t="str">
            <v>M</v>
          </cell>
          <cell r="F8413">
            <v>44.16</v>
          </cell>
        </row>
        <row r="8414">
          <cell r="A8414" t="str">
            <v>SINAPI 101741</v>
          </cell>
          <cell r="D8414" t="str">
            <v>RODAPÉ EM MARMORITE, ALTURA 10CM. AF_09/2020</v>
          </cell>
          <cell r="E8414" t="str">
            <v>M</v>
          </cell>
          <cell r="F8414">
            <v>25.44</v>
          </cell>
        </row>
        <row r="8415">
          <cell r="A8415" t="str">
            <v>SINAPI 98697</v>
          </cell>
          <cell r="D8415" t="str">
            <v>RODAPÉ EM MÁRMORE, ALTURA 7 CM. AF_09/2020</v>
          </cell>
          <cell r="E8415" t="str">
            <v>M</v>
          </cell>
          <cell r="F8415">
            <v>54.52</v>
          </cell>
        </row>
        <row r="8416">
          <cell r="A8416" t="str">
            <v>SINAPI 98688</v>
          </cell>
          <cell r="D8416" t="str">
            <v>RODAPÉ EM POLIESTIRENO, ALTURA 5 CM. AF_09/2020</v>
          </cell>
          <cell r="E8416" t="str">
            <v>M</v>
          </cell>
          <cell r="F8416">
            <v>77.88</v>
          </cell>
        </row>
        <row r="8417">
          <cell r="A8417" t="str">
            <v>SINAPI 98687</v>
          </cell>
          <cell r="D8417" t="str">
            <v>RODAPÉ VINÍLICO FLEXÍVEL EM MANTA, ALTURA 10 CM. AF_09/2020</v>
          </cell>
          <cell r="E8417" t="str">
            <v>M</v>
          </cell>
          <cell r="F8417">
            <v>0</v>
          </cell>
        </row>
        <row r="8418">
          <cell r="A8418" t="str">
            <v>SINAPI 98689</v>
          </cell>
          <cell r="D8418" t="str">
            <v>SOLEIRA EM GRANITO, LARGURA 15 CM, ESPESSURA 2,0 CM. AF_09/2020</v>
          </cell>
          <cell r="E8418" t="str">
            <v>M</v>
          </cell>
          <cell r="F8418">
            <v>92.83</v>
          </cell>
        </row>
        <row r="8419">
          <cell r="A8419" t="str">
            <v>SINAPI 98695</v>
          </cell>
          <cell r="D8419" t="str">
            <v>SOLEIRA EM MÁRMORE, LARGURA 15 CM, ESPESSURA 2,0 CM. AF_09/2020</v>
          </cell>
          <cell r="E8419" t="str">
            <v>M</v>
          </cell>
          <cell r="F8419">
            <v>83.66</v>
          </cell>
        </row>
        <row r="8420">
          <cell r="A8420" t="str">
            <v>SINAPI 100606</v>
          </cell>
          <cell r="D8420" t="str">
            <v>ASSENTAMENTO DE POSTE DE CONCRETO COM COMPRIMENTO NOMINAL DE 10 M, CARGA NOMINAL DE 1000 DAN, ENGASTAMENTO BASE CONCRETADA COM 1 M DE CONCRETO E 0,6 M DE SOLO (NÃO INCLUI FORNECIMENTO). AF_04/2025</v>
          </cell>
          <cell r="E8420" t="str">
            <v>UN</v>
          </cell>
          <cell r="F8420">
            <v>1742.75</v>
          </cell>
        </row>
        <row r="8421">
          <cell r="A8421" t="str">
            <v>SINAPI 100604</v>
          </cell>
          <cell r="D8421" t="str">
            <v>ASSENTAMENTO DE POSTE DE CONCRETO COM COMPRIMENTO NOMINAL DE 10 M, CARGA NOMINAL DE 300 DAN, ENGASTAMENTO BASE CONCRETADA COM 1 M DE CONCRETO E 0,6 M DE SOLO (NÃO INCLUI FORNECIMENTO). AF_04/2025</v>
          </cell>
          <cell r="E8421" t="str">
            <v>UN</v>
          </cell>
          <cell r="F8421">
            <v>785.75</v>
          </cell>
        </row>
        <row r="8422">
          <cell r="A8422" t="str">
            <v>SINAPI 100605</v>
          </cell>
          <cell r="D8422" t="str">
            <v>ASSENTAMENTO DE POSTE DE CONCRETO COM COMPRIMENTO NOMINAL DE 10 M, CARGA NOMINAL DE 600 DAN, ENGASTAMENTO BASE CONCRETADA COM 1 M DE CONCRETO E 0,6 M DE SOLO (NÃO INCLUI FORNECIMENTO). AF_04/2025</v>
          </cell>
          <cell r="E8422" t="str">
            <v>UN</v>
          </cell>
          <cell r="F8422">
            <v>1180.95</v>
          </cell>
        </row>
        <row r="8423">
          <cell r="A8423" t="str">
            <v>SINAPI 100580</v>
          </cell>
          <cell r="D8423" t="str">
            <v>ASSENTAMENTO DE POSTE DE CONCRETO COM COMPRIMENTO NOMINAL DE 10 M, CARGA NOMINAL MAIOR QUE 1000 DAN, ENGASTAMENTO SIMPLES COM 1,6 M DE SOLO (NÃO INCLUI FORNECIMENTO). AF_04/2025</v>
          </cell>
          <cell r="E8423" t="str">
            <v>UN</v>
          </cell>
          <cell r="F8423">
            <v>708.15</v>
          </cell>
        </row>
        <row r="8424">
          <cell r="A8424" t="str">
            <v>SINAPI 100579</v>
          </cell>
          <cell r="D8424" t="str">
            <v>ASSENTAMENTO DE POSTE DE CONCRETO COM COMPRIMENTO NOMINAL DE 10 M, CARGA NOMINAL MENOR OU IGUAL A 1000 DAN, ENGASTAMENTO SIMPLES COM 1,6 M DE SOLO (NÃO INCLUI FORNECIMENTO). AF_04/2025</v>
          </cell>
          <cell r="E8424" t="str">
            <v>UN</v>
          </cell>
          <cell r="F8424">
            <v>660.64</v>
          </cell>
        </row>
        <row r="8425">
          <cell r="A8425" t="str">
            <v>SINAPI 100609</v>
          </cell>
          <cell r="D8425" t="str">
            <v>ASSENTAMENTO DE POSTE DE CONCRETO COM COMPRIMENTO NOMINAL DE 10,5 M, CARGA NOMINAL DE 1000 DAN, ENGASTAMENTO BASE CONCRETADA COM 1 M DE CONCRETO E 0,65 M DE SOLO (NÃO INCLUI FORNECIMENTO). AF_04/2025</v>
          </cell>
          <cell r="E8425" t="str">
            <v>UN</v>
          </cell>
          <cell r="F8425">
            <v>1773.55</v>
          </cell>
        </row>
        <row r="8426">
          <cell r="A8426" t="str">
            <v>SINAPI 100607</v>
          </cell>
          <cell r="D8426" t="str">
            <v>ASSENTAMENTO DE POSTE DE CONCRETO COM COMPRIMENTO NOMINAL DE 10,5 M, CARGA NOMINAL DE 300 DAN, ENGASTAMENTO BASE CONCRETADA COM 1 M DE CONCRETO E 0,65 M DE SOLO (NÃO INCLUI FORNECIMENTO). AF_04/2025</v>
          </cell>
          <cell r="E8426" t="str">
            <v>UN</v>
          </cell>
          <cell r="F8426">
            <v>805.64</v>
          </cell>
        </row>
        <row r="8427">
          <cell r="A8427" t="str">
            <v>SINAPI 100608</v>
          </cell>
          <cell r="D8427" t="str">
            <v>ASSENTAMENTO DE POSTE DE CONCRETO COM COMPRIMENTO NOMINAL DE 10,5 M, CARGA NOMINAL DE 600 DAN, ENGASTAMENTO BASE CONCRETADA COM 1 M DE CONCRETO E 0,65 M DE SOLO (NÃO INCLUI FORNECIMENTO). AF_04/2025</v>
          </cell>
          <cell r="E8427" t="str">
            <v>UN</v>
          </cell>
          <cell r="F8427">
            <v>1204.8900000000001</v>
          </cell>
        </row>
        <row r="8428">
          <cell r="A8428" t="str">
            <v>SINAPI 100582</v>
          </cell>
          <cell r="D8428" t="str">
            <v>ASSENTAMENTO DE POSTE DE CONCRETO COM COMPRIMENTO NOMINAL DE 10,5 M, CARGA NOMINAL MAIOR QUE 1000 DAN, ENGASTAMENTO SIMPLES COM 1,65 M DE SOLO (NÃO INCLUI FORNECIMENTO). AF_04/2025</v>
          </cell>
          <cell r="E8428" t="str">
            <v>UN</v>
          </cell>
          <cell r="F8428">
            <v>770.24</v>
          </cell>
        </row>
        <row r="8429">
          <cell r="A8429" t="str">
            <v>SINAPI 100581</v>
          </cell>
          <cell r="D8429" t="str">
            <v>ASSENTAMENTO DE POSTE DE CONCRETO COM COMPRIMENTO NOMINAL DE 10,5 M, CARGA NOMINAL MENOR OU IGUAL A 1000 DAN, ENGASTAMENTO SIMPLES COM 1,65 M DE SOLO (NÃO INCLUI FORNECIMENTO). AF_04/2025</v>
          </cell>
          <cell r="E8429" t="str">
            <v>UN</v>
          </cell>
          <cell r="F8429">
            <v>686.04</v>
          </cell>
        </row>
        <row r="8430">
          <cell r="A8430" t="str">
            <v>SINAPI 100613</v>
          </cell>
          <cell r="D8430" t="str">
            <v>ASSENTAMENTO DE POSTE DE CONCRETO COM COMPRIMENTO NOMINAL DE 11 M, CARGA NOMINAL DE 1000 DAN, ENGASTAMENTO BASE CONCRETADA COM 1 M DE CONCRETO E 0,7 M DE SOLO (NÃO INCLUI FORNECIMENTO). AF_04/2025</v>
          </cell>
          <cell r="E8430" t="str">
            <v>UN</v>
          </cell>
          <cell r="F8430">
            <v>1804.18</v>
          </cell>
        </row>
        <row r="8431">
          <cell r="A8431" t="str">
            <v>SINAPI 100610</v>
          </cell>
          <cell r="D8431" t="str">
            <v>ASSENTAMENTO DE POSTE DE CONCRETO COM COMPRIMENTO NOMINAL DE 11 M, CARGA NOMINAL DE 300 DAN, ENGASTAMENTO BASE CONCRETADA COM 1 M DE CONCRETO E 0,7 M DE SOLO (NÃO INCLUI FORNECIMENTO). AF_04/2025</v>
          </cell>
          <cell r="E8431" t="str">
            <v>UN</v>
          </cell>
          <cell r="F8431">
            <v>825.11</v>
          </cell>
        </row>
        <row r="8432">
          <cell r="A8432" t="str">
            <v>SINAPI 100611</v>
          </cell>
          <cell r="D8432" t="str">
            <v>ASSENTAMENTO DE POSTE DE CONCRETO COM COMPRIMENTO NOMINAL DE 11 M, CARGA NOMINAL DE 400 DAN, ENGASTAMENTO BASE CONCRETADA COM 1 M DE CONCRETO E 0,7 M DE SOLO (NÃO INCLUI FORNECIMENTO). AF_04/2025</v>
          </cell>
          <cell r="E8432" t="str">
            <v>UN</v>
          </cell>
          <cell r="F8432">
            <v>1004.36</v>
          </cell>
        </row>
        <row r="8433">
          <cell r="A8433" t="str">
            <v>SINAPI 100612</v>
          </cell>
          <cell r="D8433" t="str">
            <v>ASSENTAMENTO DE POSTE DE CONCRETO COM COMPRIMENTO NOMINAL DE 11 M, CARGA NOMINAL DE 600 DAN, ENGASTAMENTO BASE CONCRETADA COM 1 M DE CONCRETO E 0,7 M DE SOLO (NÃO INCLUI FORNECIMENTO). AF_04/2025</v>
          </cell>
          <cell r="E8433" t="str">
            <v>UN</v>
          </cell>
          <cell r="F8433">
            <v>1228.43</v>
          </cell>
        </row>
        <row r="8434">
          <cell r="A8434" t="str">
            <v>SINAPI 100584</v>
          </cell>
          <cell r="D8434" t="str">
            <v>ASSENTAMENTO DE POSTE DE CONCRETO COM COMPRIMENTO NOMINAL DE 11 M, CARGA NOMINAL MAIOR QUE 1000 DAN, ENGASTAMENTO SIMPLES COM 1,7 M DE SOLO (NÃO INCLUI FORNECIMENTO). AF_04/2025</v>
          </cell>
          <cell r="E8434" t="str">
            <v>UN</v>
          </cell>
          <cell r="F8434">
            <v>764.39</v>
          </cell>
        </row>
        <row r="8435">
          <cell r="A8435" t="str">
            <v>SINAPI 100583</v>
          </cell>
          <cell r="D8435" t="str">
            <v>ASSENTAMENTO DE POSTE DE CONCRETO COM COMPRIMENTO NOMINAL DE 11 M, CARGA NOMINAL MENOR OU IGUAL A 1000 DAN, ENGASTAMENTO SIMPLES COM 1,7 M DE SOLO (NÃO INCLUI FORNECIMENTO). AF_04/2025</v>
          </cell>
          <cell r="E8435" t="str">
            <v>UN</v>
          </cell>
          <cell r="F8435">
            <v>712.89</v>
          </cell>
        </row>
        <row r="8436">
          <cell r="A8436" t="str">
            <v>SINAPI 100616</v>
          </cell>
          <cell r="D8436" t="str">
            <v>ASSENTAMENTO DE POSTE DE CONCRETO COM COMPRIMENTO NOMINAL DE 12 M, CARGA NOMINAL DE 1000 DAN, ENGASTAMENTO BASE CONCRETADA COM 1 M DE CONCRETO E 0,8 M DE SOLO (NÃO INCLUI FORNECIMENTO). AF_04/2025</v>
          </cell>
          <cell r="E8436" t="str">
            <v>UN</v>
          </cell>
          <cell r="F8436">
            <v>1868.07</v>
          </cell>
        </row>
        <row r="8437">
          <cell r="A8437" t="str">
            <v>SINAPI 100614</v>
          </cell>
          <cell r="D8437" t="str">
            <v>ASSENTAMENTO DE POSTE DE CONCRETO COM COMPRIMENTO NOMINAL DE 12 M, CARGA NOMINAL DE 400 DAN, ENGASTAMENTO BASE CONCRETADA COM 1 M DE CONCRETO E 0,8 M DE SOLO (NÃO INCLUI FORNECIMENTO). AF_04/2025</v>
          </cell>
          <cell r="E8437" t="str">
            <v>UN</v>
          </cell>
          <cell r="F8437">
            <v>1046.77</v>
          </cell>
        </row>
        <row r="8438">
          <cell r="A8438" t="str">
            <v>SINAPI 100615</v>
          </cell>
          <cell r="D8438" t="str">
            <v>ASSENTAMENTO DE POSTE DE CONCRETO COM COMPRIMENTO NOMINAL DE 12 M, CARGA NOMINAL DE 600 DAN, ENGASTAMENTO BASE CONCRETADA COM 1 M DE CONCRETO E 0,8 M DE SOLO (NÃO INCLUI FORNECIMENTO). AF_04/2025</v>
          </cell>
          <cell r="E8438" t="str">
            <v>UN</v>
          </cell>
          <cell r="F8438">
            <v>1275.3399999999999</v>
          </cell>
        </row>
        <row r="8439">
          <cell r="A8439" t="str">
            <v>SINAPI 100586</v>
          </cell>
          <cell r="D8439" t="str">
            <v>ASSENTAMENTO DE POSTE DE CONCRETO COM COMPRIMENTO NOMINAL DE 12 M, CARGA NOMINAL MAIOR QUE 1000 DAN, ENGASTAMENTO SIMPLES COM 1,8 M DE SOLO (NÃO INCLUI FORNECIMENTO). AF_04/2025</v>
          </cell>
          <cell r="E8439" t="str">
            <v>UN</v>
          </cell>
          <cell r="F8439">
            <v>847.65</v>
          </cell>
        </row>
        <row r="8440">
          <cell r="A8440" t="str">
            <v>SINAPI 100585</v>
          </cell>
          <cell r="D8440" t="str">
            <v>ASSENTAMENTO DE POSTE DE CONCRETO COM COMPRIMENTO NOMINAL DE 12 M, CARGA NOMINAL MENOR OU IGUAL A 1000 DAN, ENGASTAMENTO SIMPLES COM 1,8 M DE SOLO (NÃO INCLUI FORNECIMENTO). AF_04/2025</v>
          </cell>
          <cell r="E8440" t="str">
            <v>UN</v>
          </cell>
          <cell r="F8440">
            <v>765.31</v>
          </cell>
        </row>
        <row r="8441">
          <cell r="A8441" t="str">
            <v>SINAPI 100618</v>
          </cell>
          <cell r="D8441" t="str">
            <v>ASSENTAMENTO DE POSTE DE CONCRETO COM COMPRIMENTO NOMINAL DE 13 M, CARGA NOMINAL DE 1000 DAN, ENGASTAMENTO BASE CONCRETADA COM 1 M DE CONCRETO E 0,9 M DE SOLO - SOMENTE INSTALAÇÃO, SEM FORNECIMENTO. AF_04/2025</v>
          </cell>
          <cell r="E8441" t="str">
            <v>UN</v>
          </cell>
          <cell r="F8441">
            <v>1938.26</v>
          </cell>
        </row>
        <row r="8442">
          <cell r="A8442" t="str">
            <v>SINAPI 100617</v>
          </cell>
          <cell r="D8442" t="str">
            <v>ASSENTAMENTO DE POSTE DE CONCRETO COM COMPRIMENTO NOMINAL DE 13 M, CARGA NOMINAL DE 600 DAN, ENGASTAMENTO BASE CONCRETADA COM 1 M DE CONCRETO E 0,9 M DE SOLO (NÃO INCLUI FORNECIMENTO). AF_04/2025</v>
          </cell>
          <cell r="E8442" t="str">
            <v>UN</v>
          </cell>
          <cell r="F8442">
            <v>1322.12</v>
          </cell>
        </row>
        <row r="8443">
          <cell r="A8443" t="str">
            <v>SINAPI 100588</v>
          </cell>
          <cell r="D8443" t="str">
            <v>ASSENTAMENTO DE POSTE DE CONCRETO COM COMPRIMENTO NOMINAL DE 13 M, CARGA NOMINAL MAIOR QUE 1000 DAN, ENGASTAMENTO SIMPLES COM 1,9 M DE SOLO (NÃO INCLUI FORNECIMENTO). AF_04/2025</v>
          </cell>
          <cell r="E8443" t="str">
            <v>UN</v>
          </cell>
          <cell r="F8443">
            <v>883.34</v>
          </cell>
        </row>
        <row r="8444">
          <cell r="A8444" t="str">
            <v>SINAPI 100587</v>
          </cell>
          <cell r="D8444" t="str">
            <v>ASSENTAMENTO DE POSTE DE CONCRETO COM COMPRIMENTO NOMINAL DE 13 M, CARGA NOMINAL MENOR OU IGUAL A 1000 DAN, ENGASTAMENTO SIMPLES COM 1,9 M DE SOLO (NÃO INCLUI FORNECIMENTO). AF_04/2025</v>
          </cell>
          <cell r="E8444" t="str">
            <v>UN</v>
          </cell>
          <cell r="F8444">
            <v>819.47</v>
          </cell>
        </row>
        <row r="8445">
          <cell r="A8445" t="str">
            <v>SINAPI 100590</v>
          </cell>
          <cell r="D8445" t="str">
            <v>ASSENTAMENTO DE POSTE DE CONCRETO COM COMPRIMENTO NOMINAL DE 13,5 M, CARGA NOMINAL MAIOR QUE 1000 DAN, ENGASTAMENTO SIMPLES COM 1,95 M DE SOLO (NÃO INCLUI FORNECIMENTO). AF_04/2025</v>
          </cell>
          <cell r="E8445" t="str">
            <v>UN</v>
          </cell>
          <cell r="F8445">
            <v>952.48</v>
          </cell>
        </row>
        <row r="8446">
          <cell r="A8446" t="str">
            <v>SINAPI 100589</v>
          </cell>
          <cell r="D8446" t="str">
            <v>ASSENTAMENTO DE POSTE DE CONCRETO COM COMPRIMENTO NOMINAL DE 13,5 M, CARGA NOMINAL MENOR OU IGUAL A 1000 DAN, ENGASTAMENTO SIMPLES COM 1,95 M DE SOLO (NÃO INCLUI FORNECIMENTO). AF_04/2025</v>
          </cell>
          <cell r="E8446" t="str">
            <v>UN</v>
          </cell>
          <cell r="F8446">
            <v>889.08</v>
          </cell>
        </row>
        <row r="8447">
          <cell r="A8447" t="str">
            <v>SINAPI 100592</v>
          </cell>
          <cell r="D8447" t="str">
            <v>ASSENTAMENTO DE POSTE DE CONCRETO COM COMPRIMENTO NOMINAL DE 14 M, CARGA NOMINAL MAIOR QUE 1000 DAN, ENGASTAMENTO SIMPLES COM 2 M DE SOLO (NÃO INCLUI FORNECIMENTO). AF_04/2025</v>
          </cell>
          <cell r="E8447" t="str">
            <v>UN</v>
          </cell>
          <cell r="F8447">
            <v>942.83</v>
          </cell>
        </row>
        <row r="8448">
          <cell r="A8448" t="str">
            <v>SINAPI 100591</v>
          </cell>
          <cell r="D8448" t="str">
            <v>ASSENTAMENTO DE POSTE DE CONCRETO COM COMPRIMENTO NOMINAL DE 14 M, CARGA NOMINAL MENOR OU IGUAL A 1000 DAN, ENGASTAMENTO SIMPLES COM 2 M DE SOLO (NÃO INCLUI FORNECIMENTO). AF_04/2025</v>
          </cell>
          <cell r="E8448" t="str">
            <v>UN</v>
          </cell>
          <cell r="F8448">
            <v>874.73</v>
          </cell>
        </row>
        <row r="8449">
          <cell r="A8449" t="str">
            <v>SINAPI 100594</v>
          </cell>
          <cell r="D8449" t="str">
            <v>ASSENTAMENTO DE POSTE DE CONCRETO COM COMPRIMENTO NOMINAL DE 15 M, CARGA NOMINAL MAIOR QUE 1000 DAN, ENGASTAMENTO SIMPLES COM 2,1 M DE SOLO (NÃO INCLUI FORNECIMENTO). AF_04/2025</v>
          </cell>
          <cell r="E8449" t="str">
            <v>UN</v>
          </cell>
          <cell r="F8449">
            <v>1036.3599999999999</v>
          </cell>
        </row>
        <row r="8450">
          <cell r="A8450" t="str">
            <v>SINAPI 100593</v>
          </cell>
          <cell r="D8450" t="str">
            <v>ASSENTAMENTO DE POSTE DE CONCRETO COM COMPRIMENTO NOMINAL DE 15 M, CARGA NOMINAL MENOR OU IGUAL A 1000 DAN, ENGASTAMENTO SIMPLES COM 2,1 M DE SOLO (NÃO INCLUI FORNECIMENTO). AF_04/2025</v>
          </cell>
          <cell r="E8450" t="str">
            <v>UN</v>
          </cell>
          <cell r="F8450">
            <v>947.1</v>
          </cell>
        </row>
        <row r="8451">
          <cell r="A8451" t="str">
            <v>SINAPI 100596</v>
          </cell>
          <cell r="D8451" t="str">
            <v>ASSENTAMENTO DE POSTE DE CONCRETO COM COMPRIMENTO NOMINAL DE 18 M, CARGA NOMINAL MAIOR QUE 1000 DAN, ENGASTAMENTO SIMPLES COM 2,4 M DE SOLO (NÃO INCLUI FORNECIMENTO). AF_04/2025</v>
          </cell>
          <cell r="E8451" t="str">
            <v>UN</v>
          </cell>
          <cell r="F8451">
            <v>1238.8</v>
          </cell>
        </row>
        <row r="8452">
          <cell r="A8452" t="str">
            <v>SINAPI 100595</v>
          </cell>
          <cell r="D8452" t="str">
            <v>ASSENTAMENTO DE POSTE DE CONCRETO COM COMPRIMENTO NOMINAL DE 18 M, CARGA NOMINAL MENOR OU IGUAL A 1000 DAN, ENGASTAMENTO SIMPLES COM 2,4 M DE SOLO (NÃO INCLUI FORNECIMENTO). AF_04/2025</v>
          </cell>
          <cell r="E8452" t="str">
            <v>UN</v>
          </cell>
          <cell r="F8452">
            <v>1118.0999999999999</v>
          </cell>
        </row>
        <row r="8453">
          <cell r="A8453" t="str">
            <v>SINAPI 100598</v>
          </cell>
          <cell r="D8453" t="str">
            <v>ASSENTAMENTO DE POSTE DE CONCRETO COM COMPRIMENTO NOMINAL DE 20 M, CARGA NOMINAL MAIOR QUE 1000, ENGASTAMENTO SIMPLES COM 2,6 M DE SOLO (NÃO INCLUI FORNECIMENTO). AF_04/2025</v>
          </cell>
          <cell r="E8453" t="str">
            <v>UN</v>
          </cell>
          <cell r="F8453">
            <v>1372.95</v>
          </cell>
        </row>
        <row r="8454">
          <cell r="A8454" t="str">
            <v>SINAPI 100597</v>
          </cell>
          <cell r="D8454" t="str">
            <v>ASSENTAMENTO DE POSTE DE CONCRETO COM COMPRIMENTO NOMINAL DE 20 M, CARGA NOMINAL MENOR OU IGUAL A 1000 DAN, ENGASTAMENTO SIMPLES COM 2,6 M DE SOLO (NÃO INCLUI FORNECIMENTO). AF_04/2025</v>
          </cell>
          <cell r="E8454" t="str">
            <v>UN</v>
          </cell>
          <cell r="F8454">
            <v>1273.2</v>
          </cell>
        </row>
        <row r="8455">
          <cell r="A8455" t="str">
            <v>SINAPI 100603</v>
          </cell>
          <cell r="D8455" t="str">
            <v>ASSENTAMENTO DE POSTE DE CONCRETO COM COMPRIMENTO NOMINAL DE 9 M, CARGA NOMINAL DE 1000 DAN, ENGASTAMENTO BASE CONCRETADA COM 1 M DE CONCRETO E 0,5 M DE SOLO (NÃO INCLUI FORNECIMENTO). AF_04/2025</v>
          </cell>
          <cell r="E8455" t="str">
            <v>UN</v>
          </cell>
          <cell r="F8455">
            <v>1684.39</v>
          </cell>
        </row>
        <row r="8456">
          <cell r="A8456" t="str">
            <v>SINAPI 100599</v>
          </cell>
          <cell r="D8456" t="str">
            <v>ASSENTAMENTO DE POSTE DE CONCRETO COM COMPRIMENTO NOMINAL DE 9 M, CARGA NOMINAL DE 150 DAN, ENGASTAMENTO BASE CONCRETADA COM 1 M DE CONCRETO E 0,5 M DE SOLO (NÃO INCLUI FORNECIMENTO). AF_04/2025</v>
          </cell>
          <cell r="E8456" t="str">
            <v>UN</v>
          </cell>
          <cell r="F8456">
            <v>644.46</v>
          </cell>
        </row>
        <row r="8457">
          <cell r="A8457" t="str">
            <v>SINAPI 100600</v>
          </cell>
          <cell r="D8457" t="str">
            <v>ASSENTAMENTO DE POSTE DE CONCRETO COM COMPRIMENTO NOMINAL DE 9 M, CARGA NOMINAL DE 300 DAN, ENGASTAMENTO BASE CONCRETADA COM 1 M DE CONCRETO E 0,5 M DE SOLO (NÃO INCLUI FORNECIMENTO). AF_04/2025</v>
          </cell>
          <cell r="E8457" t="str">
            <v>UN</v>
          </cell>
          <cell r="F8457">
            <v>745.24</v>
          </cell>
        </row>
        <row r="8458">
          <cell r="A8458" t="str">
            <v>SINAPI 100601</v>
          </cell>
          <cell r="D8458" t="str">
            <v>ASSENTAMENTO DE POSTE DE CONCRETO COM COMPRIMENTO NOMINAL DE 9 M, CARGA NOMINAL DE 400 DAN, ENGASTAMENTO BASE CONCRETADA COM 1 M DE CONCRETO E 0,5 M DE SOLO (NÃO INCLUI FORNECIMENTO). AF_04/2025</v>
          </cell>
          <cell r="E8458" t="str">
            <v>UN</v>
          </cell>
          <cell r="F8458">
            <v>917.28</v>
          </cell>
        </row>
        <row r="8459">
          <cell r="A8459" t="str">
            <v>SINAPI 100602</v>
          </cell>
          <cell r="D8459" t="str">
            <v>ASSENTAMENTO DE POSTE DE CONCRETO COM COMPRIMENTO NOMINAL DE 9 M, CARGA NOMINAL DE 600 DAN, ENGASTAMENTO BASE CONCRETADA COM 1 M DE CONCRETO E 0,5 M DE SOLO (NÃO INCLUI FORNECIMENTO). AF_04/2025</v>
          </cell>
          <cell r="E8459" t="str">
            <v>UN</v>
          </cell>
          <cell r="F8459">
            <v>1132.33</v>
          </cell>
        </row>
        <row r="8460">
          <cell r="A8460" t="str">
            <v>SINAPI 100578</v>
          </cell>
          <cell r="D8460" t="str">
            <v>ASSENTAMENTO DE POSTE DE CONCRETO COM COMPRIMENTO NOMINAL DE 9 M, CARGA NOMINAL MENOR OU IGUAL A 1000 DAN, ENGASTAMENTO SIMPLES COM 1,5 M DE SOLO (NÃO INCLUI FORNECIMENTO). AF_04/2025</v>
          </cell>
          <cell r="E8460" t="str">
            <v>UN</v>
          </cell>
          <cell r="F8460">
            <v>609.66</v>
          </cell>
        </row>
        <row r="8461">
          <cell r="A8461" t="str">
            <v>SINAPI 105975</v>
          </cell>
          <cell r="D8461" t="str">
            <v>CORDOALHA DE ACO 7,9 (5/16) 7*2,64MM ZINCAGEM TIPO A E 13% DE IACS - FORNECIMENTO E INSTALAÇÃO. AF_04/2025</v>
          </cell>
          <cell r="E8461" t="str">
            <v>M</v>
          </cell>
          <cell r="F8461">
            <v>0</v>
          </cell>
        </row>
        <row r="8462">
          <cell r="A8462" t="str">
            <v>SINAPI 105976</v>
          </cell>
          <cell r="D8462" t="str">
            <v>CORDOALHA DE ACO 7,9 (5/16) 7*2,64MM ZINCAGEM TIPO B E 13% DE IACS - FORNECIMENTO E INSTALAÇÃO. AF_04/2025</v>
          </cell>
          <cell r="E8462" t="str">
            <v>M</v>
          </cell>
          <cell r="F8462">
            <v>0</v>
          </cell>
        </row>
        <row r="8463">
          <cell r="A8463" t="str">
            <v>SINAPI 105977</v>
          </cell>
          <cell r="D8463" t="str">
            <v>CORDOALHA DE ACO 9,5 (3/8) 7*3,05MM ZINCAGEM TIPO A E 13% DE IACS - FORNECIMENTO E INSTALAÇÃO. AF_04/2025</v>
          </cell>
          <cell r="E8463" t="str">
            <v>M</v>
          </cell>
          <cell r="F8463">
            <v>0</v>
          </cell>
        </row>
        <row r="8464">
          <cell r="A8464" t="str">
            <v>SINAPI 105978</v>
          </cell>
          <cell r="D8464" t="str">
            <v>CORDOALHA DE ACO 9,5(3/8) 7*3,05MM ZINCAGEM TIPO B E 13% DE IACS - FORNECIMENTO E INSTALAÇÃO. AF_04/2025</v>
          </cell>
          <cell r="E8464" t="str">
            <v>M</v>
          </cell>
          <cell r="F8464">
            <v>0</v>
          </cell>
        </row>
        <row r="8465">
          <cell r="A8465" t="str">
            <v>SINAPI 105970</v>
          </cell>
          <cell r="D8465" t="str">
            <v>ESTRUTURA DE ESTAIAMENTO PARA POSTES DE CONCRETO ANCORA CONCRETO - FORNECIMENTO E INSTALAÇÃO. AF_04/2025</v>
          </cell>
          <cell r="E8465" t="str">
            <v>UN</v>
          </cell>
          <cell r="F8465">
            <v>0</v>
          </cell>
        </row>
        <row r="8466">
          <cell r="A8466" t="str">
            <v>SINAPI 105972</v>
          </cell>
          <cell r="D8466" t="str">
            <v>ESTRUTURA DE ESTAIAMENTO PARA POSTES DE CONCRETO CRUZETA A POSTE M3 E B3 - FORNECIMENTO E INSTALAÇÃO. AF_04/2025</v>
          </cell>
          <cell r="E8466" t="str">
            <v>UN</v>
          </cell>
          <cell r="F8466">
            <v>0</v>
          </cell>
        </row>
        <row r="8467">
          <cell r="A8467" t="str">
            <v>SINAPI 105973</v>
          </cell>
          <cell r="D8467" t="str">
            <v>ESTRUTURA DE ESTAIAMENTO PARA POSTES DE CONCRETO CRUZETA A POSTE N3 - FORNECIMENTO E INSTALAÇÃO. AF_04/2025</v>
          </cell>
          <cell r="E8467" t="str">
            <v>UN</v>
          </cell>
          <cell r="F8467">
            <v>0</v>
          </cell>
        </row>
        <row r="8468">
          <cell r="A8468" t="str">
            <v>SINAPI 105974</v>
          </cell>
          <cell r="D8468" t="str">
            <v>ESTRUTURA DE ESTAIAMENTO PARA POSTES DE CONCRETO HTE - FORNECIMENTO E INSTALAÇÃO. AF_04/2025</v>
          </cell>
          <cell r="E8468" t="str">
            <v>UN</v>
          </cell>
          <cell r="F8468">
            <v>0</v>
          </cell>
        </row>
        <row r="8469">
          <cell r="A8469" t="str">
            <v>SINAPI 105971</v>
          </cell>
          <cell r="D8469" t="str">
            <v>ESTRUTURA DE ESTAIAMENTO PARA POSTES DE CONCRETO POSTE A POSTE - FORNECIMENTO E INSTALAÇÃO. AF_04/2025</v>
          </cell>
          <cell r="E8469" t="str">
            <v>UN</v>
          </cell>
          <cell r="F8469">
            <v>0</v>
          </cell>
        </row>
        <row r="8470">
          <cell r="A8470" t="str">
            <v>SINAPI 105967</v>
          </cell>
          <cell r="D8470" t="str">
            <v>POSTE DE AÇO CÔNICO CONTÍNUO CURVO DUPLO, ENGASTAMENTO SIMPLES COM 1 M DE SOLO, H=6M - FORNECIMENTO E INSTALAÇÃO. AF_04/2025</v>
          </cell>
          <cell r="E8470" t="str">
            <v>UN</v>
          </cell>
          <cell r="F8470">
            <v>0</v>
          </cell>
        </row>
        <row r="8471">
          <cell r="A8471" t="str">
            <v>SINAPI 105968</v>
          </cell>
          <cell r="D8471" t="str">
            <v>POSTE DE AÇO CÔNICO CONTÍNUO CURVO DUPLO, ENGASTAMENTO SIMPLES COM 1 M DE SOLO, H=7M - FORNECIMENTO E INSTALAÇÃO. AF_04/2025</v>
          </cell>
          <cell r="E8471" t="str">
            <v>UN</v>
          </cell>
          <cell r="F8471">
            <v>0</v>
          </cell>
        </row>
        <row r="8472">
          <cell r="A8472" t="str">
            <v>SINAPI 105969</v>
          </cell>
          <cell r="D8472" t="str">
            <v>POSTE DE AÇO CÔNICO CONTÍNUO CURVO DUPLO, ENGASTAMENTO SIMPLES COM 1 M DE SOLO, H=8M - FORNECIMENTO E INSTALAÇÃO. AF_04/2025</v>
          </cell>
          <cell r="E8472" t="str">
            <v>UN</v>
          </cell>
          <cell r="F8472">
            <v>0</v>
          </cell>
        </row>
        <row r="8473">
          <cell r="A8473" t="str">
            <v>SINAPI 100623</v>
          </cell>
          <cell r="D8473" t="str">
            <v>POSTE DE AÇO CÔNICO CONTÍNUO CURVO DUPLO, ENGASTAMENTO SIMPLES COM 1 M DE SOLO, H=9M - FORNECIMENTO E INSTALAÇÃO. AF_04/2025</v>
          </cell>
          <cell r="E8473" t="str">
            <v>UN</v>
          </cell>
          <cell r="F8473">
            <v>2270.9299999999998</v>
          </cell>
        </row>
        <row r="8474">
          <cell r="A8474" t="str">
            <v>SINAPI 105964</v>
          </cell>
          <cell r="D8474" t="str">
            <v>POSTE DE AÇO CÔNICO CONTÍNUO CURVO DUPLO, FLANGEADO, H=6M - FORNECIMENTO E INSTALAÇÃO. AF_04/2025</v>
          </cell>
          <cell r="E8474" t="str">
            <v>UN</v>
          </cell>
          <cell r="F8474">
            <v>0</v>
          </cell>
        </row>
        <row r="8475">
          <cell r="A8475" t="str">
            <v>SINAPI 105965</v>
          </cell>
          <cell r="D8475" t="str">
            <v>POSTE DE AÇO CÔNICO CONTÍNUO CURVO DUPLO, FLANGEADO, H=7M - FORNECIMENTO E INSTALAÇÃO. AF_04/2025</v>
          </cell>
          <cell r="E8475" t="str">
            <v>UN</v>
          </cell>
          <cell r="F8475">
            <v>0</v>
          </cell>
        </row>
        <row r="8476">
          <cell r="A8476" t="str">
            <v>SINAPI 105966</v>
          </cell>
          <cell r="D8476" t="str">
            <v>POSTE DE AÇO CÔNICO CONTÍNUO CURVO DUPLO, FLANGEADO, H=8M - FORNECIMENTO E INSTALAÇÃO. AF_04/2025</v>
          </cell>
          <cell r="E8476" t="str">
            <v>UN</v>
          </cell>
          <cell r="F8476">
            <v>0</v>
          </cell>
        </row>
        <row r="8477">
          <cell r="A8477" t="str">
            <v>SINAPI 100621</v>
          </cell>
          <cell r="D8477" t="str">
            <v>POSTE DE AÇO CÔNICO CONTÍNUO CURVO DUPLO, FLANGEADO, H=9M - FORNECIMENTO E INSTALAÇÃO. AF_04/2025</v>
          </cell>
          <cell r="E8477" t="str">
            <v>UN</v>
          </cell>
          <cell r="F8477">
            <v>2835</v>
          </cell>
        </row>
        <row r="8478">
          <cell r="A8478" t="str">
            <v>SINAPI 105960</v>
          </cell>
          <cell r="D8478" t="str">
            <v>POSTE DE AÇO CÔNICO CONTÍNUO CURVO SIMPLES, ENGASTAMENTO SIMPLES COM 0,5 M DE SOLO, H=5M - FORNECIMENTO E INSTALAÇÃO. AF_04/2025</v>
          </cell>
          <cell r="E8478" t="str">
            <v>UN</v>
          </cell>
          <cell r="F8478">
            <v>0</v>
          </cell>
        </row>
        <row r="8479">
          <cell r="A8479" t="str">
            <v>SINAPI 105961</v>
          </cell>
          <cell r="D8479" t="str">
            <v>POSTE DE AÇO CÔNICO CONTÍNUO CURVO SIMPLES, ENGASTAMENTO SIMPLES COM 1 M DE SOLO, H=6M - FORNECIMENTO E INSTALAÇÃO. AF_04/2025</v>
          </cell>
          <cell r="E8479" t="str">
            <v>UN</v>
          </cell>
          <cell r="F8479">
            <v>0</v>
          </cell>
        </row>
        <row r="8480">
          <cell r="A8480" t="str">
            <v>SINAPI 105962</v>
          </cell>
          <cell r="D8480" t="str">
            <v>POSTE DE AÇO CÔNICO CONTÍNUO CURVO SIMPLES, ENGASTAMENTO SIMPLES COM 1 M DE SOLO, H=7M - FORNECIMENTO E INSTALAÇÃO. AF_04/2025</v>
          </cell>
          <cell r="E8480" t="str">
            <v>UN</v>
          </cell>
          <cell r="F8480">
            <v>0</v>
          </cell>
        </row>
        <row r="8481">
          <cell r="A8481" t="str">
            <v>SINAPI 105963</v>
          </cell>
          <cell r="D8481" t="str">
            <v>POSTE DE AÇO CÔNICO CONTÍNUO CURVO SIMPLES, ENGASTAMENTO SIMPLES COM 1 M DE SOLO, H=8M - FORNECIMENTO E INSTALAÇÃO. AF_04/2025</v>
          </cell>
          <cell r="E8481" t="str">
            <v>UN</v>
          </cell>
          <cell r="F8481">
            <v>0</v>
          </cell>
        </row>
        <row r="8482">
          <cell r="A8482" t="str">
            <v>SINAPI 100622</v>
          </cell>
          <cell r="D8482" t="str">
            <v>POSTE DE AÇO CÔNICO CONTÍNUO CURVO SIMPLES, ENGASTAMENTO SIMPLES COM 1 M DE SOLO, H=9M - FORNECIMENTO E INSTALAÇÃO. AF_04/2025</v>
          </cell>
          <cell r="E8482" t="str">
            <v>UN</v>
          </cell>
          <cell r="F8482">
            <v>2210.21</v>
          </cell>
        </row>
        <row r="8483">
          <cell r="A8483" t="str">
            <v>SINAPI 105956</v>
          </cell>
          <cell r="D8483" t="str">
            <v>POSTE DE AÇO CÔNICO CONTÍNUO CURVO SIMPLES, FLANGEADO, H=5M - FORNECIMENTO E INSTALAÇÃO. AF_04/2025</v>
          </cell>
          <cell r="E8483" t="str">
            <v>UN</v>
          </cell>
          <cell r="F8483">
            <v>0</v>
          </cell>
        </row>
        <row r="8484">
          <cell r="A8484" t="str">
            <v>SINAPI 105957</v>
          </cell>
          <cell r="D8484" t="str">
            <v>POSTE DE AÇO CÔNICO CONTÍNUO CURVO SIMPLES, FLANGEADO, H=6M - FORNECIMENTO E INSTALAÇÃO. AF_04/2025</v>
          </cell>
          <cell r="E8484" t="str">
            <v>UN</v>
          </cell>
          <cell r="F8484">
            <v>0</v>
          </cell>
        </row>
        <row r="8485">
          <cell r="A8485" t="str">
            <v>SINAPI 105958</v>
          </cell>
          <cell r="D8485" t="str">
            <v>POSTE DE AÇO CÔNICO CONTÍNUO CURVO SIMPLES, FLANGEADO, H=7M - FORNECIMENTO E INSTALAÇÃO. AF_04/2025</v>
          </cell>
          <cell r="E8485" t="str">
            <v>UN</v>
          </cell>
          <cell r="F8485">
            <v>1983.58</v>
          </cell>
        </row>
        <row r="8486">
          <cell r="A8486" t="str">
            <v>SINAPI 105959</v>
          </cell>
          <cell r="D8486" t="str">
            <v>POSTE DE AÇO CÔNICO CONTÍNUO CURVO SIMPLES, FLANGEADO, H=8M - FORNECIMENTO E INSTALAÇÃO. AF_04/2025</v>
          </cell>
          <cell r="E8486" t="str">
            <v>UN</v>
          </cell>
          <cell r="F8486">
            <v>0</v>
          </cell>
        </row>
        <row r="8487">
          <cell r="A8487" t="str">
            <v>SINAPI 100620</v>
          </cell>
          <cell r="D8487" t="str">
            <v>POSTE DE AÇO CÔNICO CONTÍNUO CURVO SIMPLES, FLANGEADO, H=9M - FORNECIMENTO E INSTALAÇÃO. AF_04/2025</v>
          </cell>
          <cell r="E8487" t="str">
            <v>UN</v>
          </cell>
          <cell r="F8487">
            <v>2542.2399999999998</v>
          </cell>
        </row>
        <row r="8488">
          <cell r="A8488" t="str">
            <v>SINAPI 105951</v>
          </cell>
          <cell r="D8488" t="str">
            <v>POSTE DE AÇO CÔNICO CONTÍNUO RETO, ENGASTAMENTO SIMPLES COM 0,5 M DE SOLO, H=5M - FORNECIMENTO E INSTALAÇÃO. AF_04/2025</v>
          </cell>
          <cell r="E8488" t="str">
            <v>UN</v>
          </cell>
          <cell r="F8488">
            <v>0</v>
          </cell>
        </row>
        <row r="8489">
          <cell r="A8489" t="str">
            <v>SINAPI 105952</v>
          </cell>
          <cell r="D8489" t="str">
            <v>POSTE DE AÇO CÔNICO CONTÍNUO RETO, ENGASTAMENTO SIMPLES COM 1 M DE SOLO, H=6M - FORNECIMENTO E INSTALAÇÃO. AF_04/2025</v>
          </cell>
          <cell r="E8489" t="str">
            <v>UN</v>
          </cell>
          <cell r="F8489">
            <v>0</v>
          </cell>
        </row>
        <row r="8490">
          <cell r="A8490" t="str">
            <v>SINAPI 105953</v>
          </cell>
          <cell r="D8490" t="str">
            <v>POSTE DE AÇO CÔNICO CONTÍNUO RETO, ENGASTAMENTO SIMPLES COM 1 M DE SOLO, H=7M - FORNECIMENTO E INSTALAÇÃO. AF_04/2025</v>
          </cell>
          <cell r="E8490" t="str">
            <v>UN</v>
          </cell>
          <cell r="F8490">
            <v>1724.19</v>
          </cell>
        </row>
        <row r="8491">
          <cell r="A8491" t="str">
            <v>SINAPI 105954</v>
          </cell>
          <cell r="D8491" t="str">
            <v>POSTE DE AÇO CÔNICO CONTÍNUO RETO, ENGASTAMENTO SIMPLES COM 1 M DE SOLO, H=8M - FORNECIMENTO E INSTALAÇÃO. AF_04/2025</v>
          </cell>
          <cell r="E8491" t="str">
            <v>UN</v>
          </cell>
          <cell r="F8491">
            <v>0</v>
          </cell>
        </row>
        <row r="8492">
          <cell r="A8492" t="str">
            <v>SINAPI 105955</v>
          </cell>
          <cell r="D8492" t="str">
            <v>POSTE DE AÇO CÔNICO CONTÍNUO RETO, ENGASTAMENTO SIMPLES COM 1 M DE SOLO, H=9M - FORNECIMENTO E INSTALAÇÃO. AF_04/2025</v>
          </cell>
          <cell r="E8492" t="str">
            <v>UN</v>
          </cell>
          <cell r="F8492">
            <v>2290.06</v>
          </cell>
        </row>
        <row r="8493">
          <cell r="A8493" t="str">
            <v>SINAPI 105946</v>
          </cell>
          <cell r="D8493" t="str">
            <v>POSTE DE AÇO CÔNICO CONTÍNUO RETO, FLANGEADO, H=5M - FORNECIMENTO E INSTALAÇÃO. AF_04/2025</v>
          </cell>
          <cell r="E8493" t="str">
            <v>UN</v>
          </cell>
          <cell r="F8493">
            <v>0</v>
          </cell>
        </row>
        <row r="8494">
          <cell r="A8494" t="str">
            <v>SINAPI 105947</v>
          </cell>
          <cell r="D8494" t="str">
            <v>POSTE DE AÇO CÔNICO CONTÍNUO RETO, FLANGEADO, H=6M - FORNECIMENTO E INSTALAÇÃO. AF_04/2025</v>
          </cell>
          <cell r="E8494" t="str">
            <v>UN</v>
          </cell>
          <cell r="F8494">
            <v>0</v>
          </cell>
        </row>
        <row r="8495">
          <cell r="A8495" t="str">
            <v>SINAPI 105948</v>
          </cell>
          <cell r="D8495" t="str">
            <v>POSTE DE AÇO CÔNICO CONTÍNUO RETO, FLANGEADO, H=7M - FORNECIMENTO E INSTALAÇÃO. AF_04/2025</v>
          </cell>
          <cell r="E8495" t="str">
            <v>UN</v>
          </cell>
          <cell r="F8495">
            <v>0</v>
          </cell>
        </row>
        <row r="8496">
          <cell r="A8496" t="str">
            <v>SINAPI 105949</v>
          </cell>
          <cell r="D8496" t="str">
            <v>POSTE DE AÇO CÔNICO CONTÍNUO RETO, FLANGEADO, H=8M - FORNECIMENTO E INSTALAÇÃO. AF_04/2025</v>
          </cell>
          <cell r="E8496" t="str">
            <v>UN</v>
          </cell>
          <cell r="F8496">
            <v>0</v>
          </cell>
        </row>
        <row r="8497">
          <cell r="A8497" t="str">
            <v>SINAPI 105950</v>
          </cell>
          <cell r="D8497" t="str">
            <v>POSTE DE AÇO CÔNICO CONTÍNUO RETO, FLANGEADO, H=9M - FORNECIMENTO E INSTALAÇÃO. AF_04/2025</v>
          </cell>
          <cell r="E8497" t="str">
            <v>UN</v>
          </cell>
          <cell r="F8497">
            <v>0</v>
          </cell>
        </row>
        <row r="8498">
          <cell r="A8498" t="str">
            <v>SINAPI 100619</v>
          </cell>
          <cell r="D8498" t="str">
            <v>POSTE DECORATIVO PARA JARDIM EM AÇO TUBULAR, H = *2,5* M, SEM LUMINÁRIA - FORNECIMENTO E INSTALAÇÃO. AF_04/2025</v>
          </cell>
          <cell r="E8498" t="str">
            <v>UN</v>
          </cell>
          <cell r="F8498">
            <v>582.86</v>
          </cell>
        </row>
        <row r="8499">
          <cell r="A8499" t="str">
            <v>SINAPI 99283</v>
          </cell>
          <cell r="D8499" t="str">
            <v>ACRÉSCIMO PARA POÇO DE VISITA CIRCULAR PARA DRENAGEM, EM ALVENARIA COM TIJOLOS CERÂMICOS MACIÇOS, DIÂMETRO INTERNO = 0,8 M. AF_12/2020</v>
          </cell>
          <cell r="E8499" t="str">
            <v>M</v>
          </cell>
          <cell r="F8499">
            <v>1186.3699999999999</v>
          </cell>
        </row>
        <row r="8500">
          <cell r="A8500" t="str">
            <v>SINAPI 99293</v>
          </cell>
          <cell r="D8500" t="str">
            <v>ACRÉSCIMO PARA POÇO DE VISITA CIRCULAR PARA DRENAGEM, EM ALVENARIA COM TIJOLOS CERÂMICOS MACIÇOS, DIÂMETRO INTERNO = 1 M. AF_12/2020</v>
          </cell>
          <cell r="E8500" t="str">
            <v>M</v>
          </cell>
          <cell r="F8500">
            <v>1431.99</v>
          </cell>
        </row>
        <row r="8501">
          <cell r="A8501" t="str">
            <v>SINAPI 99243</v>
          </cell>
          <cell r="D8501" t="str">
            <v>ACRÉSCIMO PARA POÇO DE VISITA CIRCULAR PARA DRENAGEM, EM ALVENARIA COM TIJOLOS CERÂMICOS MACIÇOS, DIÂMETRO INTERNO = 1,2 M. AF_12/2020</v>
          </cell>
          <cell r="E8501" t="str">
            <v>M</v>
          </cell>
          <cell r="F8501">
            <v>1677.57</v>
          </cell>
        </row>
        <row r="8502">
          <cell r="A8502" t="str">
            <v>SINAPI 99249</v>
          </cell>
          <cell r="D8502" t="str">
            <v>ACRÉSCIMO PARA POÇO DE VISITA CIRCULAR PARA DRENAGEM, EM ALVENARIA COM TIJOLOS CERÂMICOS MACIÇOS, DIÂMETRO INTERNO = 1,5 M. AF_12/2020</v>
          </cell>
          <cell r="E8502" t="str">
            <v>M</v>
          </cell>
          <cell r="F8502">
            <v>2046.05</v>
          </cell>
        </row>
        <row r="8503">
          <cell r="A8503" t="str">
            <v>SINAPI 99278</v>
          </cell>
          <cell r="D8503" t="str">
            <v>ACRÉSCIMO PARA POÇO DE VISITA CIRCULAR PARA DRENAGEM, EM CONCRETO PRÉ-MOLDADO, DIÂMETRO INTERNO = 0,8 M. AF_12/2020</v>
          </cell>
          <cell r="E8503" t="str">
            <v>M</v>
          </cell>
          <cell r="F8503">
            <v>406.26</v>
          </cell>
        </row>
        <row r="8504">
          <cell r="A8504" t="str">
            <v>SINAPI 99288</v>
          </cell>
          <cell r="D8504" t="str">
            <v>ACRÉSCIMO PARA POÇO DE VISITA CIRCULAR PARA DRENAGEM, EM CONCRETO PRÉ-MOLDADO, DIÂMETRO INTERNO = 1 M. AF_12/2020</v>
          </cell>
          <cell r="E8504" t="str">
            <v>M</v>
          </cell>
          <cell r="F8504">
            <v>535.76</v>
          </cell>
        </row>
        <row r="8505">
          <cell r="A8505" t="str">
            <v>SINAPI 99240</v>
          </cell>
          <cell r="D8505" t="str">
            <v>ACRÉSCIMO PARA POÇO DE VISITA CIRCULAR PARA DRENAGEM, EM CONCRETO PRÉ-MOLDADO, DIÂMETRO INTERNO = 1,2 M. AF_12/2020</v>
          </cell>
          <cell r="E8505" t="str">
            <v>M</v>
          </cell>
          <cell r="F8505">
            <v>712.31</v>
          </cell>
        </row>
        <row r="8506">
          <cell r="A8506" t="str">
            <v>SINAPI 99246</v>
          </cell>
          <cell r="D8506" t="str">
            <v>ACRÉSCIMO PARA POÇO DE VISITA CIRCULAR PARA DRENAGEM, EM CONCRETO PRÉ-MOLDADO, DIÂMETRO INTERNO = 1,5 M. AF_12/2020</v>
          </cell>
          <cell r="E8506" t="str">
            <v>M</v>
          </cell>
          <cell r="F8506">
            <v>975.85</v>
          </cell>
        </row>
        <row r="8507">
          <cell r="A8507" t="str">
            <v>SINAPI 97981</v>
          </cell>
          <cell r="D8507" t="str">
            <v>ACRÉSCIMO PARA POÇO DE VISITA CIRCULAR PARA ESGOTO, EM ALVENARIA COM TIJOLOS CERÂMICOS MACIÇOS, DIÂMETRO INTERNO = 0,8 M. AF_12/2020</v>
          </cell>
          <cell r="E8507" t="str">
            <v>M</v>
          </cell>
          <cell r="F8507">
            <v>1253.24</v>
          </cell>
        </row>
        <row r="8508">
          <cell r="A8508" t="str">
            <v>SINAPI 97985</v>
          </cell>
          <cell r="D8508" t="str">
            <v>ACRÉSCIMO PARA POÇO DE VISITA CIRCULAR PARA ESGOTO, EM ALVENARIA COM TIJOLOS CERÂMICOS MACIÇOS, DIÂMETRO INTERNO = 1 M. AF_12/2020</v>
          </cell>
          <cell r="E8508" t="str">
            <v>M</v>
          </cell>
          <cell r="F8508">
            <v>1507.61</v>
          </cell>
        </row>
        <row r="8509">
          <cell r="A8509" t="str">
            <v>SINAPI 97989</v>
          </cell>
          <cell r="D8509" t="str">
            <v>ACRÉSCIMO PARA POÇO DE VISITA CIRCULAR PARA ESGOTO, EM ALVENARIA COM TIJOLOS CERÂMICOS MACIÇOS, DIÂMETRO INTERNO = 1,2 M. AF_12/2020</v>
          </cell>
          <cell r="E8509" t="str">
            <v>M</v>
          </cell>
          <cell r="F8509">
            <v>1761.94</v>
          </cell>
        </row>
        <row r="8510">
          <cell r="A8510" t="str">
            <v>SINAPI 97993</v>
          </cell>
          <cell r="D8510" t="str">
            <v>ACRÉSCIMO PARA POÇO DE VISITA CIRCULAR PARA ESGOTO, EM ALVENARIA COM TIJOLOS CERÂMICOS MACIÇOS, DIÂMETRO INTERNO = 1,5 M. AF_12/2020</v>
          </cell>
          <cell r="E8510" t="str">
            <v>M</v>
          </cell>
          <cell r="F8510">
            <v>2143.56</v>
          </cell>
        </row>
        <row r="8511">
          <cell r="A8511" t="str">
            <v>SINAPI 98409</v>
          </cell>
          <cell r="D8511" t="str">
            <v>ACRÉSCIMO PARA POÇO DE VISITA CIRCULAR PARA ESGOTO, EM CONCRETO PRÉ-MOLDADO, DIÂMETRO INTERNO = 0,8 M. AF_12/2020</v>
          </cell>
          <cell r="E8511" t="str">
            <v>M</v>
          </cell>
          <cell r="F8511">
            <v>408.16</v>
          </cell>
        </row>
        <row r="8512">
          <cell r="A8512" t="str">
            <v>SINAPI 97983</v>
          </cell>
          <cell r="D8512" t="str">
            <v>ACRÉSCIMO PARA POÇO DE VISITA CIRCULAR PARA ESGOTO, EM CONCRETO PRÉ-MOLDADO, DIÂMETRO INTERNO = 1 M. AF_12/2020</v>
          </cell>
          <cell r="E8512" t="str">
            <v>M</v>
          </cell>
          <cell r="F8512">
            <v>538.25</v>
          </cell>
        </row>
        <row r="8513">
          <cell r="A8513" t="str">
            <v>SINAPI 97987</v>
          </cell>
          <cell r="D8513" t="str">
            <v>ACRÉSCIMO PARA POÇO DE VISITA CIRCULAR PARA ESGOTO, EM CONCRETO PRÉ-MOLDADO, DIÂMETRO INTERNO = 1,2 M. AF_12/2020</v>
          </cell>
          <cell r="E8513" t="str">
            <v>M</v>
          </cell>
          <cell r="F8513">
            <v>715.43</v>
          </cell>
        </row>
        <row r="8514">
          <cell r="A8514" t="str">
            <v>SINAPI 97991</v>
          </cell>
          <cell r="D8514" t="str">
            <v>ACRÉSCIMO PARA POÇO DE VISITA CIRCULAR PARA ESGOTO, EM CONCRETO PRÉ-MOLDADO, DIÂMETRO INTERNO = 1,5 M. AF_12/2020</v>
          </cell>
          <cell r="E8514" t="str">
            <v>M</v>
          </cell>
          <cell r="F8514">
            <v>980.11</v>
          </cell>
        </row>
        <row r="8515">
          <cell r="A8515" t="str">
            <v>SINAPI 99241</v>
          </cell>
          <cell r="D8515" t="str">
            <v>ACRÉSCIMO PARA POÇO DE VISITA RETANGULAR PARA DRENAGEM, EM ALVENARIA COM BLOCOS DE CONCRETO, DIMENSÕES INTERNAS = 1,5X1,5 M. AF_12/2020</v>
          </cell>
          <cell r="E8515" t="str">
            <v>M</v>
          </cell>
          <cell r="F8515">
            <v>1953.9</v>
          </cell>
        </row>
        <row r="8516">
          <cell r="A8516" t="str">
            <v>SINAPI 99247</v>
          </cell>
          <cell r="D8516" t="str">
            <v>ACRÉSCIMO PARA POÇO DE VISITA RETANGULAR PARA DRENAGEM, EM ALVENARIA COM BLOCOS DE CONCRETO, DIMENSÕES INTERNAS = 1,5X2 M. AF_12/2020</v>
          </cell>
          <cell r="E8516" t="str">
            <v>M</v>
          </cell>
          <cell r="F8516">
            <v>2228.13</v>
          </cell>
        </row>
        <row r="8517">
          <cell r="A8517" t="str">
            <v>SINAPI 99263</v>
          </cell>
          <cell r="D8517" t="str">
            <v>ACRÉSCIMO PARA POÇO DE VISITA RETANGULAR PARA DRENAGEM, EM ALVENARIA COM BLOCOS DE CONCRETO, DIMENSÕES INTERNAS = 1,5X2,5 M. AF_12/2020</v>
          </cell>
          <cell r="E8517" t="str">
            <v>M</v>
          </cell>
          <cell r="F8517">
            <v>2502.44</v>
          </cell>
        </row>
        <row r="8518">
          <cell r="A8518" t="str">
            <v>SINAPI 99276</v>
          </cell>
          <cell r="D8518" t="str">
            <v>ACRÉSCIMO PARA POÇO DE VISITA RETANGULAR PARA DRENAGEM, EM ALVENARIA COM BLOCOS DE CONCRETO, DIMENSÕES INTERNAS = 1,5X3 M. AF_12/2020</v>
          </cell>
          <cell r="E8518" t="str">
            <v>M</v>
          </cell>
          <cell r="F8518">
            <v>2776.76</v>
          </cell>
        </row>
        <row r="8519">
          <cell r="A8519" t="str">
            <v>SINAPI 99291</v>
          </cell>
          <cell r="D8519" t="str">
            <v>ACRÉSCIMO PARA POÇO DE VISITA RETANGULAR PARA DRENAGEM, EM ALVENARIA COM BLOCOS DE CONCRETO, DIMENSÕES INTERNAS = 1,5X3,5 M. AF_12/2020</v>
          </cell>
          <cell r="E8519" t="str">
            <v>M</v>
          </cell>
          <cell r="F8519">
            <v>3051.01</v>
          </cell>
        </row>
        <row r="8520">
          <cell r="A8520" t="str">
            <v>SINAPI 99297</v>
          </cell>
          <cell r="D8520" t="str">
            <v>ACRÉSCIMO PARA POÇO DE VISITA RETANGULAR PARA DRENAGEM, EM ALVENARIA COM BLOCOS DE CONCRETO, DIMENSÕES INTERNAS = 1,5X4 M. AF_12/2020</v>
          </cell>
          <cell r="E8520" t="str">
            <v>M</v>
          </cell>
          <cell r="F8520">
            <v>3348.19</v>
          </cell>
        </row>
        <row r="8521">
          <cell r="A8521" t="str">
            <v>SINAPI 99254</v>
          </cell>
          <cell r="D8521" t="str">
            <v>ACRÉSCIMO PARA POÇO DE VISITA RETANGULAR PARA DRENAGEM, EM ALVENARIA COM BLOCOS DE CONCRETO, DIMENSÕES INTERNAS = 1X1 M. AF_12/2020</v>
          </cell>
          <cell r="E8521" t="str">
            <v>M</v>
          </cell>
          <cell r="F8521">
            <v>1405.34</v>
          </cell>
        </row>
        <row r="8522">
          <cell r="A8522" t="str">
            <v>SINAPI 99261</v>
          </cell>
          <cell r="D8522" t="str">
            <v>ACRÉSCIMO PARA POÇO DE VISITA RETANGULAR PARA DRENAGEM, EM ALVENARIA COM BLOCOS DE CONCRETO, DIMENSÕES INTERNAS = 1X1,5 M. AF_12/2020</v>
          </cell>
          <cell r="E8522" t="str">
            <v>M</v>
          </cell>
          <cell r="F8522">
            <v>1679.59</v>
          </cell>
        </row>
        <row r="8523">
          <cell r="A8523" t="str">
            <v>SINAPI 99266</v>
          </cell>
          <cell r="D8523" t="str">
            <v>ACRÉSCIMO PARA POÇO DE VISITA RETANGULAR PARA DRENAGEM, EM ALVENARIA COM BLOCOS DE CONCRETO, DIMENSÕES INTERNAS = 1X2 M. AF_12/2020</v>
          </cell>
          <cell r="E8523" t="str">
            <v>M</v>
          </cell>
          <cell r="F8523">
            <v>1953.9</v>
          </cell>
        </row>
        <row r="8524">
          <cell r="A8524" t="str">
            <v>SINAPI 99269</v>
          </cell>
          <cell r="D8524" t="str">
            <v>ACRÉSCIMO PARA POÇO DE VISITA RETANGULAR PARA DRENAGEM, EM ALVENARIA COM BLOCOS DE CONCRETO, DIMENSÕES INTERNAS = 1X2,5 M. AF_12/2020</v>
          </cell>
          <cell r="E8524" t="str">
            <v>M</v>
          </cell>
          <cell r="F8524">
            <v>2228.13</v>
          </cell>
        </row>
        <row r="8525">
          <cell r="A8525" t="str">
            <v>SINAPI 99277</v>
          </cell>
          <cell r="D8525" t="str">
            <v>ACRÉSCIMO PARA POÇO DE VISITA RETANGULAR PARA DRENAGEM, EM ALVENARIA COM BLOCOS DE CONCRETO, DIMENSÕES INTERNAS = 1X3 M. AF_12/2020</v>
          </cell>
          <cell r="E8525" t="str">
            <v>M</v>
          </cell>
          <cell r="F8525">
            <v>2502.44</v>
          </cell>
        </row>
        <row r="8526">
          <cell r="A8526" t="str">
            <v>SINAPI 99281</v>
          </cell>
          <cell r="D8526" t="str">
            <v>ACRÉSCIMO PARA POÇO DE VISITA RETANGULAR PARA DRENAGEM, EM ALVENARIA COM BLOCOS DE CONCRETO, DIMENSÕES INTERNAS = 1X3,5 M. AF_12/2020</v>
          </cell>
          <cell r="E8526" t="str">
            <v>M</v>
          </cell>
          <cell r="F8526">
            <v>2776.76</v>
          </cell>
        </row>
        <row r="8527">
          <cell r="A8527" t="str">
            <v>SINAPI 99289</v>
          </cell>
          <cell r="D8527" t="str">
            <v>ACRÉSCIMO PARA POÇO DE VISITA RETANGULAR PARA DRENAGEM, EM ALVENARIA COM BLOCOS DE CONCRETO, DIMENSÕES INTERNAS = 1X4 M. AF_12/2020</v>
          </cell>
          <cell r="E8527" t="str">
            <v>M</v>
          </cell>
          <cell r="F8527">
            <v>3051.01</v>
          </cell>
        </row>
        <row r="8528">
          <cell r="A8528" t="str">
            <v>SINAPI 99282</v>
          </cell>
          <cell r="D8528" t="str">
            <v>ACRÉSCIMO PARA POÇO DE VISITA RETANGULAR PARA DRENAGEM, EM ALVENARIA COM BLOCOS DE CONCRETO, DIMENSÕES INTERNAS = 2,5X2,5 M. AF_12/2020</v>
          </cell>
          <cell r="E8528" t="str">
            <v>M</v>
          </cell>
          <cell r="F8528">
            <v>3078.71</v>
          </cell>
        </row>
        <row r="8529">
          <cell r="A8529" t="str">
            <v>SINAPI 99296</v>
          </cell>
          <cell r="D8529" t="str">
            <v>ACRÉSCIMO PARA POÇO DE VISITA RETANGULAR PARA DRENAGEM, EM ALVENARIA COM BLOCOS DE CONCRETO, DIMENSÕES INTERNAS = 2,5X3 M. AF_12/2020</v>
          </cell>
          <cell r="E8529" t="str">
            <v>M</v>
          </cell>
          <cell r="F8529">
            <v>3352.96</v>
          </cell>
        </row>
        <row r="8530">
          <cell r="A8530" t="str">
            <v>SINAPI 99299</v>
          </cell>
          <cell r="D8530" t="str">
            <v>ACRÉSCIMO PARA POÇO DE VISITA RETANGULAR PARA DRENAGEM, EM ALVENARIA COM BLOCOS DE CONCRETO, DIMENSÕES INTERNAS = 2,5X3,5 M. AF_12/2020</v>
          </cell>
          <cell r="E8530" t="str">
            <v>M</v>
          </cell>
          <cell r="F8530">
            <v>3627.18</v>
          </cell>
        </row>
        <row r="8531">
          <cell r="A8531" t="str">
            <v>SINAPI 99302</v>
          </cell>
          <cell r="D8531" t="str">
            <v>ACRÉSCIMO PARA POÇO DE VISITA RETANGULAR PARA DRENAGEM, EM ALVENARIA COM BLOCOS DE CONCRETO, DIMENSÕES INTERNAS = 2,5X4 M. AF_12/2020</v>
          </cell>
          <cell r="E8531" t="str">
            <v>M</v>
          </cell>
          <cell r="F8531">
            <v>3906.18</v>
          </cell>
        </row>
        <row r="8532">
          <cell r="A8532" t="str">
            <v>SINAPI 99307</v>
          </cell>
          <cell r="D8532" t="str">
            <v>ACRÉSCIMO PARA POÇO DE VISITA RETANGULAR PARA DRENAGEM, EM ALVENARIA COM BLOCOS DE CONCRETO, DIMENSÕES INTERNAS = 2X2 M. AF_12/2020</v>
          </cell>
          <cell r="E8532" t="str">
            <v>M</v>
          </cell>
          <cell r="F8532">
            <v>2525.37</v>
          </cell>
        </row>
        <row r="8533">
          <cell r="A8533" t="str">
            <v>SINAPI 99317</v>
          </cell>
          <cell r="D8533" t="str">
            <v>ACRÉSCIMO PARA POÇO DE VISITA RETANGULAR PARA DRENAGEM, EM ALVENARIA COM BLOCOS DE CONCRETO, DIMENSÕES INTERNAS = 2X2,5 M. AF_12/2020</v>
          </cell>
          <cell r="E8533" t="str">
            <v>M</v>
          </cell>
          <cell r="F8533">
            <v>2799.62</v>
          </cell>
        </row>
        <row r="8534">
          <cell r="A8534" t="str">
            <v>SINAPI 99321</v>
          </cell>
          <cell r="D8534" t="str">
            <v>ACRÉSCIMO PARA POÇO DE VISITA RETANGULAR PARA DRENAGEM, EM ALVENARIA COM BLOCOS DE CONCRETO, DIMENSÕES INTERNAS = 2X3 M. AF_12/2020</v>
          </cell>
          <cell r="E8534" t="str">
            <v>M</v>
          </cell>
          <cell r="F8534">
            <v>3073.93</v>
          </cell>
        </row>
        <row r="8535">
          <cell r="A8535" t="str">
            <v>SINAPI 99323</v>
          </cell>
          <cell r="D8535" t="str">
            <v>ACRÉSCIMO PARA POÇO DE VISITA RETANGULAR PARA DRENAGEM, EM ALVENARIA COM BLOCOS DE CONCRETO, DIMENSÕES INTERNAS = 2X3,5 M. AF_12/2020</v>
          </cell>
          <cell r="E8535" t="str">
            <v>M</v>
          </cell>
          <cell r="F8535">
            <v>3348.19</v>
          </cell>
        </row>
        <row r="8536">
          <cell r="A8536" t="str">
            <v>SINAPI 99325</v>
          </cell>
          <cell r="D8536" t="str">
            <v>ACRÉSCIMO PARA POÇO DE VISITA RETANGULAR PARA DRENAGEM, EM ALVENARIA COM BLOCOS DE CONCRETO, DIMENSÕES INTERNAS = 2X4 M. AF_12/2020</v>
          </cell>
          <cell r="E8536" t="str">
            <v>M</v>
          </cell>
          <cell r="F8536">
            <v>3627.18</v>
          </cell>
        </row>
        <row r="8537">
          <cell r="A8537" t="str">
            <v>SINAPI 99311</v>
          </cell>
          <cell r="D8537" t="str">
            <v>ACRÉSCIMO PARA POÇO DE VISITA RETANGULAR PARA DRENAGEM, EM ALVENARIA COM BLOCOS DE CONCRETO, DIMENSÕES INTERNAS = 3,5X3,5 M. AF_12/2020</v>
          </cell>
          <cell r="E8537" t="str">
            <v>M</v>
          </cell>
          <cell r="F8537">
            <v>4185.28</v>
          </cell>
        </row>
        <row r="8538">
          <cell r="A8538" t="str">
            <v>SINAPI 99314</v>
          </cell>
          <cell r="D8538" t="str">
            <v>ACRÉSCIMO PARA POÇO DE VISITA RETANGULAR PARA DRENAGEM, EM ALVENARIA COM BLOCOS DE CONCRETO, DIMENSÕES INTERNAS = 3,5X4 M. AF_12/2020</v>
          </cell>
          <cell r="E8538" t="str">
            <v>M</v>
          </cell>
          <cell r="F8538">
            <v>4464.32</v>
          </cell>
        </row>
        <row r="8539">
          <cell r="A8539" t="str">
            <v>SINAPI 99304</v>
          </cell>
          <cell r="D8539" t="str">
            <v>ACRÉSCIMO PARA POÇO DE VISITA RETANGULAR PARA DRENAGEM, EM ALVENARIA COM BLOCOS DE CONCRETO, DIMENSÕES INTERNAS = 3X3 M. AF_12/2020</v>
          </cell>
          <cell r="E8539" t="str">
            <v>M</v>
          </cell>
          <cell r="F8539">
            <v>3631.95</v>
          </cell>
        </row>
        <row r="8540">
          <cell r="A8540" t="str">
            <v>SINAPI 99306</v>
          </cell>
          <cell r="D8540" t="str">
            <v>ACRÉSCIMO PARA POÇO DE VISITA RETANGULAR PARA DRENAGEM, EM ALVENARIA COM BLOCOS DE CONCRETO, DIMENSÕES INTERNAS = 3X3,5 M. AF_12/2020</v>
          </cell>
          <cell r="E8540" t="str">
            <v>M</v>
          </cell>
          <cell r="F8540">
            <v>3906.18</v>
          </cell>
        </row>
        <row r="8541">
          <cell r="A8541" t="str">
            <v>SINAPI 99309</v>
          </cell>
          <cell r="D8541" t="str">
            <v>ACRÉSCIMO PARA POÇO DE VISITA RETANGULAR PARA DRENAGEM, EM ALVENARIA COM BLOCOS DE CONCRETO, DIMENSÕES INTERNAS = 3X4 M. AF_12/2020</v>
          </cell>
          <cell r="E8541" t="str">
            <v>M</v>
          </cell>
          <cell r="F8541">
            <v>4185.28</v>
          </cell>
        </row>
        <row r="8542">
          <cell r="A8542" t="str">
            <v>SINAPI 99327</v>
          </cell>
          <cell r="D8542" t="str">
            <v>ACRÉSCIMO PARA POÇO DE VISITA RETANGULAR PARA DRENAGEM, EM ALVENARIA COM BLOCOS DE CONCRETO, DIMENSÕES INTERNAS = 4X4 M. AF_12/2020</v>
          </cell>
          <cell r="E8542" t="str">
            <v>M</v>
          </cell>
          <cell r="F8542">
            <v>4696.6400000000003</v>
          </cell>
        </row>
        <row r="8543">
          <cell r="A8543" t="str">
            <v>SINAPI 98009</v>
          </cell>
          <cell r="D8543" t="str">
            <v>ACRÉSCIMO PARA POÇO DE VISITA RETANGULAR PARA ESGOTO, EM ALVENARIA COM BLOCOS DE CONCRETO, DIMENSÕES INTERNAS = 1,5X1,5 M. AF_12/2020</v>
          </cell>
          <cell r="E8543" t="str">
            <v>M</v>
          </cell>
          <cell r="F8543">
            <v>2019.42</v>
          </cell>
        </row>
        <row r="8544">
          <cell r="A8544" t="str">
            <v>SINAPI 98011</v>
          </cell>
          <cell r="D8544" t="str">
            <v>ACRÉSCIMO PARA POÇO DE VISITA RETANGULAR PARA ESGOTO, EM ALVENARIA COM BLOCOS DE CONCRETO, DIMENSÕES INTERNAS = 1,5X2 M. AF_12/2020</v>
          </cell>
          <cell r="E8544" t="str">
            <v>M</v>
          </cell>
          <cell r="F8544">
            <v>2303.27</v>
          </cell>
        </row>
        <row r="8545">
          <cell r="A8545" t="str">
            <v>SINAPI 98013</v>
          </cell>
          <cell r="D8545" t="str">
            <v>ACRÉSCIMO PARA POÇO DE VISITA RETANGULAR PARA ESGOTO, EM ALVENARIA COM BLOCOS DE CONCRETO, DIMENSÕES INTERNAS = 1,5X2,5 M. AF_12/2020</v>
          </cell>
          <cell r="E8545" t="str">
            <v>M</v>
          </cell>
          <cell r="F8545">
            <v>2587.2199999999998</v>
          </cell>
        </row>
        <row r="8546">
          <cell r="A8546" t="str">
            <v>SINAPI 98015</v>
          </cell>
          <cell r="D8546" t="str">
            <v>ACRÉSCIMO PARA POÇO DE VISITA RETANGULAR PARA ESGOTO, EM ALVENARIA COM BLOCOS DE CONCRETO, DIMENSÕES INTERNAS = 1,5X3 M. AF_12/2020</v>
          </cell>
          <cell r="E8546" t="str">
            <v>M</v>
          </cell>
          <cell r="F8546">
            <v>2871.18</v>
          </cell>
        </row>
        <row r="8547">
          <cell r="A8547" t="str">
            <v>SINAPI 98017</v>
          </cell>
          <cell r="D8547" t="str">
            <v>ACRÉSCIMO PARA POÇO DE VISITA RETANGULAR PARA ESGOTO, EM ALVENARIA COM BLOCOS DE CONCRETO, DIMENSÕES INTERNAS = 1,5X3,5 M. AF_12/2020</v>
          </cell>
          <cell r="E8547" t="str">
            <v>M</v>
          </cell>
          <cell r="F8547">
            <v>3155.06</v>
          </cell>
        </row>
        <row r="8548">
          <cell r="A8548" t="str">
            <v>SINAPI 98019</v>
          </cell>
          <cell r="D8548" t="str">
            <v>ACRÉSCIMO PARA POÇO DE VISITA RETANGULAR PARA ESGOTO, EM ALVENARIA COM BLOCOS DE CONCRETO, DIMENSÕES INTERNAS = 1,5X4 M. AF_12/2020</v>
          </cell>
          <cell r="E8548" t="str">
            <v>M</v>
          </cell>
          <cell r="F8548">
            <v>3464.77</v>
          </cell>
        </row>
        <row r="8549">
          <cell r="A8549" t="str">
            <v>SINAPI 97995</v>
          </cell>
          <cell r="D8549" t="str">
            <v>ACRÉSCIMO PARA POÇO DE VISITA RETANGULAR PARA ESGOTO, EM ALVENARIA COM BLOCOS DE CONCRETO, DIMENSÕES INTERNAS = 1X1 M. AF_12/2020</v>
          </cell>
          <cell r="E8549" t="str">
            <v>M</v>
          </cell>
          <cell r="F8549">
            <v>1451.59</v>
          </cell>
        </row>
        <row r="8550">
          <cell r="A8550" t="str">
            <v>SINAPI 97997</v>
          </cell>
          <cell r="D8550" t="str">
            <v>ACRÉSCIMO PARA POÇO DE VISITA RETANGULAR PARA ESGOTO, EM ALVENARIA COM BLOCOS DE CONCRETO, DIMENSÕES INTERNAS = 1X1,5 M. AF_12/2020</v>
          </cell>
          <cell r="E8550" t="str">
            <v>M</v>
          </cell>
          <cell r="F8550">
            <v>1735.46</v>
          </cell>
        </row>
        <row r="8551">
          <cell r="A8551" t="str">
            <v>SINAPI 97999</v>
          </cell>
          <cell r="D8551" t="str">
            <v>ACRÉSCIMO PARA POÇO DE VISITA RETANGULAR PARA ESGOTO, EM ALVENARIA COM BLOCOS DE CONCRETO, DIMENSÕES INTERNAS = 1X2 M. AF_12/2020</v>
          </cell>
          <cell r="E8551" t="str">
            <v>M</v>
          </cell>
          <cell r="F8551">
            <v>2019.42</v>
          </cell>
        </row>
        <row r="8552">
          <cell r="A8552" t="str">
            <v>SINAPI 98001</v>
          </cell>
          <cell r="D8552" t="str">
            <v>ACRÉSCIMO PARA POÇO DE VISITA RETANGULAR PARA ESGOTO, EM ALVENARIA COM BLOCOS DE CONCRETO, DIMENSÕES INTERNAS = 1X2,5 M. AF_12/2020</v>
          </cell>
          <cell r="E8552" t="str">
            <v>M</v>
          </cell>
          <cell r="F8552">
            <v>2303.27</v>
          </cell>
        </row>
        <row r="8553">
          <cell r="A8553" t="str">
            <v>SINAPI 98003</v>
          </cell>
          <cell r="D8553" t="str">
            <v>ACRÉSCIMO PARA POÇO DE VISITA RETANGULAR PARA ESGOTO, EM ALVENARIA COM BLOCOS DE CONCRETO, DIMENSÕES INTERNAS = 1X3 M. AF_12/2020</v>
          </cell>
          <cell r="E8553" t="str">
            <v>M</v>
          </cell>
          <cell r="F8553">
            <v>2587.2199999999998</v>
          </cell>
        </row>
        <row r="8554">
          <cell r="A8554" t="str">
            <v>SINAPI 98005</v>
          </cell>
          <cell r="D8554" t="str">
            <v>ACRÉSCIMO PARA POÇO DE VISITA RETANGULAR PARA ESGOTO, EM ALVENARIA COM BLOCOS DE CONCRETO, DIMENSÕES INTERNAS = 1X3,5 M. AF_12/2020</v>
          </cell>
          <cell r="E8554" t="str">
            <v>M</v>
          </cell>
          <cell r="F8554">
            <v>2871.18</v>
          </cell>
        </row>
        <row r="8555">
          <cell r="A8555" t="str">
            <v>SINAPI 98007</v>
          </cell>
          <cell r="D8555" t="str">
            <v>ACRÉSCIMO PARA POÇO DE VISITA RETANGULAR PARA ESGOTO, EM ALVENARIA COM BLOCOS DE CONCRETO, DIMENSÕES INTERNAS = 1X4 M. AF_12/2020</v>
          </cell>
          <cell r="E8555" t="str">
            <v>M</v>
          </cell>
          <cell r="F8555">
            <v>3155.06</v>
          </cell>
        </row>
        <row r="8556">
          <cell r="A8556" t="str">
            <v>SINAPI 98031</v>
          </cell>
          <cell r="D8556" t="str">
            <v>ACRÉSCIMO PARA POÇO DE VISITA RETANGULAR PARA ESGOTO, EM ALVENARIA COM BLOCOS DE CONCRETO, DIMENSÕES INTERNAS = 2,5X2,5 M. AF_12/2020</v>
          </cell>
          <cell r="E8556" t="str">
            <v>M</v>
          </cell>
          <cell r="F8556">
            <v>3186.27</v>
          </cell>
        </row>
        <row r="8557">
          <cell r="A8557" t="str">
            <v>SINAPI 98033</v>
          </cell>
          <cell r="D8557" t="str">
            <v>ACRÉSCIMO PARA POÇO DE VISITA RETANGULAR PARA ESGOTO, EM ALVENARIA COM BLOCOS DE CONCRETO, DIMENSÕES INTERNAS = 2,5X3 M. AF_12/2020</v>
          </cell>
          <cell r="E8557" t="str">
            <v>M</v>
          </cell>
          <cell r="F8557">
            <v>3470.14</v>
          </cell>
        </row>
        <row r="8558">
          <cell r="A8558" t="str">
            <v>SINAPI 98035</v>
          </cell>
          <cell r="D8558" t="str">
            <v>ACRÉSCIMO PARA POÇO DE VISITA RETANGULAR PARA ESGOTO, EM ALVENARIA COM BLOCOS DE CONCRETO, DIMENSÕES INTERNAS = 2,5X3,5 M. AF_12/2020</v>
          </cell>
          <cell r="E8558" t="str">
            <v>M</v>
          </cell>
          <cell r="F8558">
            <v>3754</v>
          </cell>
        </row>
        <row r="8559">
          <cell r="A8559" t="str">
            <v>SINAPI 98037</v>
          </cell>
          <cell r="D8559" t="str">
            <v>ACRÉSCIMO PARA POÇO DE VISITA RETANGULAR PARA ESGOTO, EM ALVENARIA COM BLOCOS DE CONCRETO, DIMENSÕES INTERNAS = 2,5X4 M. AF_12/2020</v>
          </cell>
          <cell r="E8559" t="str">
            <v>M</v>
          </cell>
          <cell r="F8559">
            <v>4043.23</v>
          </cell>
        </row>
        <row r="8560">
          <cell r="A8560" t="str">
            <v>SINAPI 98021</v>
          </cell>
          <cell r="D8560" t="str">
            <v>ACRÉSCIMO PARA POÇO DE VISITA RETANGULAR PARA ESGOTO, EM ALVENARIA COM BLOCOS DE CONCRETO, DIMENSÕES INTERNAS = 2X2 M. AF_12/2020</v>
          </cell>
          <cell r="E8560" t="str">
            <v>M</v>
          </cell>
          <cell r="F8560">
            <v>2613.0500000000002</v>
          </cell>
        </row>
        <row r="8561">
          <cell r="A8561" t="str">
            <v>SINAPI 98023</v>
          </cell>
          <cell r="D8561" t="str">
            <v>ACRÉSCIMO PARA POÇO DE VISITA RETANGULAR PARA ESGOTO, EM ALVENARIA COM BLOCOS DE CONCRETO, DIMENSÕES INTERNAS = 2X2,5 M. AF_12/2020</v>
          </cell>
          <cell r="E8561" t="str">
            <v>M</v>
          </cell>
          <cell r="F8561">
            <v>2896.93</v>
          </cell>
        </row>
        <row r="8562">
          <cell r="A8562" t="str">
            <v>SINAPI 98025</v>
          </cell>
          <cell r="D8562" t="str">
            <v>ACRÉSCIMO PARA POÇO DE VISITA RETANGULAR PARA ESGOTO, EM ALVENARIA COM BLOCOS DE CONCRETO, DIMENSÕES INTERNAS = 2X3 M. AF_12/2020</v>
          </cell>
          <cell r="E8562" t="str">
            <v>M</v>
          </cell>
          <cell r="F8562">
            <v>3180.88</v>
          </cell>
        </row>
        <row r="8563">
          <cell r="A8563" t="str">
            <v>SINAPI 98027</v>
          </cell>
          <cell r="D8563" t="str">
            <v>ACRÉSCIMO PARA POÇO DE VISITA RETANGULAR PARA ESGOTO, EM ALVENARIA COM BLOCOS DE CONCRETO, DIMENSÕES INTERNAS = 2X3,5 M. AF_12/2020</v>
          </cell>
          <cell r="E8563" t="str">
            <v>M</v>
          </cell>
          <cell r="F8563">
            <v>3464.77</v>
          </cell>
        </row>
        <row r="8564">
          <cell r="A8564" t="str">
            <v>SINAPI 98029</v>
          </cell>
          <cell r="D8564" t="str">
            <v>ACRÉSCIMO PARA POÇO DE VISITA RETANGULAR PARA ESGOTO, EM ALVENARIA COM BLOCOS DE CONCRETO, DIMENSÕES INTERNAS = 2X4 M. AF_12/2020</v>
          </cell>
          <cell r="E8564" t="str">
            <v>M</v>
          </cell>
          <cell r="F8564">
            <v>3754</v>
          </cell>
        </row>
        <row r="8565">
          <cell r="A8565" t="str">
            <v>SINAPI 98045</v>
          </cell>
          <cell r="D8565" t="str">
            <v>ACRÉSCIMO PARA POÇO DE VISITA RETANGULAR PARA ESGOTO, EM ALVENARIA COM BLOCOS DE CONCRETO, DIMENSÕES INTERNAS = 3,5X3,5 M. AF_12/2020</v>
          </cell>
          <cell r="E8565" t="str">
            <v>M</v>
          </cell>
          <cell r="F8565">
            <v>4332.58</v>
          </cell>
        </row>
        <row r="8566">
          <cell r="A8566" t="str">
            <v>SINAPI 98047</v>
          </cell>
          <cell r="D8566" t="str">
            <v>ACRÉSCIMO PARA POÇO DE VISITA RETANGULAR PARA ESGOTO, EM ALVENARIA COM BLOCOS DE CONCRETO, DIMENSÕES INTERNAS = 3,5X4 M. AF_12/2020</v>
          </cell>
          <cell r="E8566" t="str">
            <v>M</v>
          </cell>
          <cell r="F8566">
            <v>4621.84</v>
          </cell>
        </row>
        <row r="8567">
          <cell r="A8567" t="str">
            <v>SINAPI 98039</v>
          </cell>
          <cell r="D8567" t="str">
            <v>ACRÉSCIMO PARA POÇO DE VISITA RETANGULAR PARA ESGOTO, EM ALVENARIA COM BLOCOS DE CONCRETO, DIMENSÕES INTERNAS = 3X3 M. AF_12/2020</v>
          </cell>
          <cell r="E8567" t="str">
            <v>M</v>
          </cell>
          <cell r="F8567">
            <v>3759.38</v>
          </cell>
        </row>
        <row r="8568">
          <cell r="A8568" t="str">
            <v>SINAPI 98041</v>
          </cell>
          <cell r="D8568" t="str">
            <v>ACRÉSCIMO PARA POÇO DE VISITA RETANGULAR PARA ESGOTO, EM ALVENARIA COM BLOCOS DE CONCRETO, DIMENSÕES INTERNAS = 3X3,5 M. AF_12/2020</v>
          </cell>
          <cell r="E8568" t="str">
            <v>M</v>
          </cell>
          <cell r="F8568">
            <v>4043.23</v>
          </cell>
        </row>
        <row r="8569">
          <cell r="A8569" t="str">
            <v>SINAPI 98043</v>
          </cell>
          <cell r="D8569" t="str">
            <v>ACRÉSCIMO PARA POÇO DE VISITA RETANGULAR PARA ESGOTO, EM ALVENARIA COM BLOCOS DE CONCRETO, DIMENSÕES INTERNAS = 3X4 M. AF_12/2020</v>
          </cell>
          <cell r="E8569" t="str">
            <v>M</v>
          </cell>
          <cell r="F8569">
            <v>4332.58</v>
          </cell>
        </row>
        <row r="8570">
          <cell r="A8570" t="str">
            <v>SINAPI 98049</v>
          </cell>
          <cell r="D8570" t="str">
            <v>ACRÉSCIMO PARA POÇO DE VISITA RETANGULAR PARA ESGOTO, EM ALVENARIA COM BLOCOS DE CONCRETO, DIMENSÕES INTERNAS = 4X4 M. AF_12/2020</v>
          </cell>
          <cell r="E8570" t="str">
            <v>M</v>
          </cell>
          <cell r="F8570">
            <v>4858.5</v>
          </cell>
        </row>
        <row r="8571">
          <cell r="A8571" t="str">
            <v>SINAPI 101809</v>
          </cell>
          <cell r="D8571" t="str">
            <v>BASE PARA POCO DE VISITA RETANGULAR PARA ESGOTO E DRENAGEM, EM CONCRETO ESTRUTURAL, DIMENSÕES INTERNAS DE 90X150 M, PROFUNDIDADE DE 1,25 M, EXCLUINDO TAMPÃO. AF_12/2020</v>
          </cell>
          <cell r="E8571" t="str">
            <v>UN</v>
          </cell>
          <cell r="F8571">
            <v>3071.01</v>
          </cell>
        </row>
        <row r="8572">
          <cell r="A8572" t="str">
            <v>SINAPI 99280</v>
          </cell>
          <cell r="D8572" t="str">
            <v>BASE PARA POÇO DE VISITA CIRCULAR PARA DRENAGEM, EM ALVENARIA COM TIJOLOS CERÂMICOS MACIÇOS, DIÂMETRO INTERNO = 0,80 M, PROFUNDIDADE = 1,40 M, EXCLUINDO TAMPÃO. AF_12/2020</v>
          </cell>
          <cell r="E8572" t="str">
            <v>UN</v>
          </cell>
          <cell r="F8572">
            <v>2121.69</v>
          </cell>
        </row>
        <row r="8573">
          <cell r="A8573" t="str">
            <v>SINAPI 99292</v>
          </cell>
          <cell r="D8573" t="str">
            <v>BASE PARA POÇO DE VISITA CIRCULAR PARA DRENAGEM, EM ALVENARIA COM TIJOLOS CERÂMICOS MACIÇOS, DIÂMETRO INTERNO = 1,0 M, PROFUNDIDADE = 1,40 M, EXCLUINDO TAMPÃO. AF_12/2020</v>
          </cell>
          <cell r="E8573" t="str">
            <v>UN</v>
          </cell>
          <cell r="F8573">
            <v>2618.66</v>
          </cell>
        </row>
        <row r="8574">
          <cell r="A8574" t="str">
            <v>SINAPI 99242</v>
          </cell>
          <cell r="D8574" t="str">
            <v>BASE PARA POÇO DE VISITA CIRCULAR PARA DRENAGEM, EM ALVENARIA COM TIJOLOS CERÂMICOS MACIÇOS, DIÂMETRO INTERNO = 1,2 M, PROFUNDIDADE = 1,40 M, EXCLUINDO TAMPÃO. AF_12/2020</v>
          </cell>
          <cell r="E8574" t="str">
            <v>UN</v>
          </cell>
          <cell r="F8574">
            <v>3116.97</v>
          </cell>
        </row>
        <row r="8575">
          <cell r="A8575" t="str">
            <v>SINAPI 99248</v>
          </cell>
          <cell r="D8575" t="str">
            <v>BASE PARA POÇO DE VISITA CIRCULAR PARA DRENAGEM, EM ALVENARIA COM TIJOLOS CERÂMICOS MACIÇOS, DIÂMETRO INTERNO = 1,50 M, PROFUNDIDADE = 1,40 M, EXCLUINDO TAMPÃO. AF_12/2020</v>
          </cell>
          <cell r="E8575" t="str">
            <v>UN</v>
          </cell>
          <cell r="F8575">
            <v>3994.84</v>
          </cell>
        </row>
        <row r="8576">
          <cell r="A8576" t="str">
            <v>SINAPI 99275</v>
          </cell>
          <cell r="D8576" t="str">
            <v>BASE PARA POÇO DE VISITA CIRCULAR PARA DRENAGEM, EM CONCRETO PRÉ-MOLDADO, DIÂMETRO INTERNO = 0,80 M, PROFUNDIDADE = 1,35 M, EXCLUINDO TAMPÃO. AF_12/2020</v>
          </cell>
          <cell r="E8576" t="str">
            <v>UN</v>
          </cell>
          <cell r="F8576">
            <v>1005.73</v>
          </cell>
        </row>
        <row r="8577">
          <cell r="A8577" t="str">
            <v>SINAPI 99285</v>
          </cell>
          <cell r="D8577" t="str">
            <v>BASE PARA POÇO DE VISITA CIRCULAR PARA DRENAGEM, EM CONCRETO PRÉ-MOLDADO, DIÂMETRO INTERNO = 1,0 M, PROFUNDIDADE = 1,35 M, EXCLUINDO TAMPÃO. AF_05/2018</v>
          </cell>
          <cell r="E8577" t="str">
            <v>UN</v>
          </cell>
          <cell r="F8577">
            <v>1390.39</v>
          </cell>
        </row>
        <row r="8578">
          <cell r="A8578" t="str">
            <v>SINAPI 102457</v>
          </cell>
          <cell r="D8578" t="str">
            <v>BASE PARA POÇO DE VISITA CIRCULAR PARA DRENAGEM, EM CONCRETO PRÉ-MOLDADO, DIÂMETRO INTERNO = 1,20 M, PROFUNDIDADE = 1,60 M, EXCLUINDO TAMPÃO. AF_05/2021</v>
          </cell>
          <cell r="E8578" t="str">
            <v>UN</v>
          </cell>
          <cell r="F8578">
            <v>1741.7</v>
          </cell>
        </row>
        <row r="8579">
          <cell r="A8579" t="str">
            <v>SINAPI 102142</v>
          </cell>
          <cell r="D8579" t="str">
            <v>BASE PARA POÇO DE VISITA CIRCULAR PARA DRENAGEM, EM CONCRETO PRÉ-MOLDADO, DIÂMETRO INTERNO = 1,50 M, PROFUNDIDADE = 1,35 M, EXCLUINDO TAMPÃO. AF_12/2020</v>
          </cell>
          <cell r="E8579" t="str">
            <v>UN</v>
          </cell>
          <cell r="F8579">
            <v>2712.39</v>
          </cell>
        </row>
        <row r="8580">
          <cell r="A8580" t="str">
            <v>SINAPI 97980</v>
          </cell>
          <cell r="D8580" t="str">
            <v>BASE PARA POÇO DE VISITA CIRCULAR PARA ESGOTO, EM ALVENARIA COM TIJOLOS CERÂMICOS MACIÇOS, DIÂMETRO INTERNO = 0,80 M, PROFUNDIDADE = 1,40 M, EXCLUINDO TAMPÃO. AF_12/2020</v>
          </cell>
          <cell r="E8580" t="str">
            <v>UN</v>
          </cell>
          <cell r="F8580">
            <v>2191.9499999999998</v>
          </cell>
        </row>
        <row r="8581">
          <cell r="A8581" t="str">
            <v>SINAPI 98405</v>
          </cell>
          <cell r="D8581" t="str">
            <v>BASE PARA POÇO DE VISITA CIRCULAR PARA ESGOTO, EM ALVENARIA COM TIJOLOS CERÂMICOS MACIÇOS, DIÂMETRO INTERNO = 1,0 M, PROFUNDIDADE = 1,40 M, EXCLUINDO TAMPÃO. AF_12/2020</v>
          </cell>
          <cell r="E8581" t="str">
            <v>UN</v>
          </cell>
          <cell r="F8581">
            <v>2698.76</v>
          </cell>
        </row>
        <row r="8582">
          <cell r="A8582" t="str">
            <v>SINAPI 97988</v>
          </cell>
          <cell r="D8582" t="str">
            <v>BASE PARA POÇO DE VISITA CIRCULAR PARA ESGOTO, EM ALVENARIA COM TIJOLOS CERÂMICOS MACIÇOS, DIÂMETRO INTERNO = 1,20 M, PROFUNDIDADE = 1,40 M, EXCLUINDO TAMPÃO. AF_12/2020</v>
          </cell>
          <cell r="E8582" t="str">
            <v>UN</v>
          </cell>
          <cell r="F8582">
            <v>3206.06</v>
          </cell>
        </row>
        <row r="8583">
          <cell r="A8583" t="str">
            <v>SINAPI 97992</v>
          </cell>
          <cell r="D8583" t="str">
            <v>BASE PARA POÇO DE VISITA CIRCULAR PARA ESGOTO, EM ALVENARIA COM TIJOLOS CERÂMICOS MACIÇOS, DIÂMETRO INTERNO = 1,50 M, PROFUNDIDADE = 1,40 M, EXCLUINDO TAMPÃO. AF_12/2020</v>
          </cell>
          <cell r="E8583" t="str">
            <v>UN</v>
          </cell>
          <cell r="F8583">
            <v>4102.3500000000004</v>
          </cell>
        </row>
        <row r="8584">
          <cell r="A8584" t="str">
            <v>SINAPI 97978</v>
          </cell>
          <cell r="D8584" t="str">
            <v>BASE PARA POÇO DE VISITA CIRCULAR PARA ESGOTO, EM CONCRETO PRÉ-MOLDADO, DIÂMETRO INTERNO = 0,80 M, PROFUNDIDADE = 1,35 M, EXCLUINDO TAMPÃO. AF_12/2020</v>
          </cell>
          <cell r="E8584" t="str">
            <v>UN</v>
          </cell>
          <cell r="F8584">
            <v>1013.55</v>
          </cell>
        </row>
        <row r="8585">
          <cell r="A8585" t="str">
            <v>SINAPI 98410</v>
          </cell>
          <cell r="D8585" t="str">
            <v>BASE PARA POÇO DE VISITA CIRCULAR PARA ESGOTO, EM CONCRETO PRÉ-MOLDADO, DIÂMETRO INTERNO = 1,0 M, PROFUNDIDADE = 1,35 M, EXCLUINDO TAMPÃO. AF_12/2020</v>
          </cell>
          <cell r="E8585" t="str">
            <v>UN</v>
          </cell>
          <cell r="F8585">
            <v>1297.1199999999999</v>
          </cell>
        </row>
        <row r="8586">
          <cell r="A8586" t="str">
            <v>SINAPI 102139</v>
          </cell>
          <cell r="D8586" t="str">
            <v>BASE PARA POÇO DE VISITA CIRCULAR PARA ESGOTO, EM CONCRETO PRÉ-MOLDADO, DIÂMETRO INTERNO = 1,20 M, PROFUNDIDADE = 1,60 M, EXCLUINDO TAMPÃO. AF_12/2020</v>
          </cell>
          <cell r="E8586" t="str">
            <v>UN</v>
          </cell>
          <cell r="F8586">
            <v>1782.66</v>
          </cell>
        </row>
        <row r="8587">
          <cell r="A8587" t="str">
            <v>SINAPI 102141</v>
          </cell>
          <cell r="D8587" t="str">
            <v>BASE PARA POÇO DE VISITA CIRCULAR PARA ESGOTO, EM CONCRETO PRÉ-MOLDADO, DIÂMETRO INTERNO = 1,50 M, PROFUNDIDADE = 1,35 M, EXCLUINDO TAMPÃO. AF_12/2020</v>
          </cell>
          <cell r="E8587" t="str">
            <v>UN</v>
          </cell>
          <cell r="F8587">
            <v>2747.73</v>
          </cell>
        </row>
        <row r="8588">
          <cell r="A8588" t="str">
            <v>SINAPI 99290</v>
          </cell>
          <cell r="D8588" t="str">
            <v>BASE PARA POÇO DE VISITA RETANGULAR PARA DRENAGEM, EM ALVENARIA COM BLOCOS DE CONCRETO, DIMENSÕES INTERNAS = 1,5X1,5 M, PROFUNDIDADE = 1,40 M, EXCLUINDO TAMPÃO. AF_12/2020</v>
          </cell>
          <cell r="E8588" t="str">
            <v>UN</v>
          </cell>
          <cell r="F8588">
            <v>4359.57</v>
          </cell>
        </row>
        <row r="8589">
          <cell r="A8589" t="str">
            <v>SINAPI 99244</v>
          </cell>
          <cell r="D8589" t="str">
            <v>BASE PARA POÇO DE VISITA RETANGULAR PARA DRENAGEM, EM ALVENARIA COM BLOCOS DE CONCRETO, DIMENSÕES INTERNAS = 1,5X2 M, PROFUNDIDADE = 1,40 M, EXCLUINDO TAMPÃO. AF_12/2020</v>
          </cell>
          <cell r="E8589" t="str">
            <v>UN</v>
          </cell>
          <cell r="F8589">
            <v>5317.66</v>
          </cell>
        </row>
        <row r="8590">
          <cell r="A8590" t="str">
            <v>SINAPI 99256</v>
          </cell>
          <cell r="D8590" t="str">
            <v>BASE PARA POÇO DE VISITA RETANGULAR PARA DRENAGEM, EM ALVENARIA COM BLOCOS DE CONCRETO, DIMENSÕES INTERNAS = 1,5X2,5 M, PROFUNDIDADE = 1,40 M, EXCLUINDO TAMPÃO. AF_12/2020</v>
          </cell>
          <cell r="E8590" t="str">
            <v>UN</v>
          </cell>
          <cell r="F8590">
            <v>6250.98</v>
          </cell>
        </row>
        <row r="8591">
          <cell r="A8591" t="str">
            <v>SINAPI 99271</v>
          </cell>
          <cell r="D8591" t="str">
            <v>BASE PARA POÇO DE VISITA RETANGULAR PARA DRENAGEM, EM ALVENARIA COM BLOCOS DE CONCRETO, DIMENSÕES INTERNAS = 1,5X3 M, PROFUNDIDADE = 1,40 M, EXCLUINDO TAMPÃO. AF_12/2020</v>
          </cell>
          <cell r="E8591" t="str">
            <v>UN</v>
          </cell>
          <cell r="F8591">
            <v>7184.18</v>
          </cell>
        </row>
        <row r="8592">
          <cell r="A8592" t="str">
            <v>SINAPI 99284</v>
          </cell>
          <cell r="D8592" t="str">
            <v>BASE PARA POÇO DE VISITA RETANGULAR PARA DRENAGEM, EM ALVENARIA COM BLOCOS DE CONCRETO, DIMENSÕES INTERNAS = 1,5X3,5 M, PROFUNDIDADE = 1,40 M, EXCLUINDO TAMPÃO. AF_12/2020</v>
          </cell>
          <cell r="E8592" t="str">
            <v>UN</v>
          </cell>
          <cell r="F8592">
            <v>8117.58</v>
          </cell>
        </row>
        <row r="8593">
          <cell r="A8593" t="str">
            <v>SINAPI 99294</v>
          </cell>
          <cell r="D8593" t="str">
            <v>BASE PARA POÇO DE VISITA RETANGULAR PARA DRENAGEM, EM ALVENARIA COM BLOCOS DE CONCRETO, DIMENSÕES INTERNAS = 1,5X4 M, PROFUNDIDADE = 1,40 M, EXCLUINDO TAMPÃO. AF_12/2020</v>
          </cell>
          <cell r="E8593" t="str">
            <v>UN</v>
          </cell>
          <cell r="F8593">
            <v>9050.82</v>
          </cell>
        </row>
        <row r="8594">
          <cell r="A8594" t="str">
            <v>SINAPI 99252</v>
          </cell>
          <cell r="D8594" t="str">
            <v>BASE PARA POÇO DE VISITA RETANGULAR PARA DRENAGEM, EM ALVENARIA COM BLOCOS DE CONCRETO, DIMENSÕES INTERNAS = 1X1 M, PROFUNDIDADE = 1,40 M, EXCLUINDO TAMPÃO. AF_12/2020</v>
          </cell>
          <cell r="E8594" t="str">
            <v>UN</v>
          </cell>
          <cell r="F8594">
            <v>2779.25</v>
          </cell>
        </row>
        <row r="8595">
          <cell r="A8595" t="str">
            <v>SINAPI 99259</v>
          </cell>
          <cell r="D8595" t="str">
            <v>BASE PARA POÇO DE VISITA RETANGULAR PARA DRENAGEM, EM ALVENARIA COM BLOCOS DE CONCRETO, DIMENSÕES INTERNAS = 1X1,5 M, PROFUNDIDADE = 1,40 M, EXCLUINDO TAMPÃO. AF_12/2020</v>
          </cell>
          <cell r="E8595" t="str">
            <v>UN</v>
          </cell>
          <cell r="F8595">
            <v>3517.87</v>
          </cell>
        </row>
        <row r="8596">
          <cell r="A8596" t="str">
            <v>SINAPI 99265</v>
          </cell>
          <cell r="D8596" t="str">
            <v>BASE PARA POÇO DE VISITA RETANGULAR PARA DRENAGEM, EM ALVENARIA COM BLOCOS DE CONCRETO, DIMENSÕES INTERNAS = 1X2 M, PROFUNDIDADE = 1,40 M, EXCLUINDO TAMPÃO. AF_12/2020</v>
          </cell>
          <cell r="E8596" t="str">
            <v>UN</v>
          </cell>
          <cell r="F8596">
            <v>4256.3900000000003</v>
          </cell>
        </row>
        <row r="8597">
          <cell r="A8597" t="str">
            <v>SINAPI 99267</v>
          </cell>
          <cell r="D8597" t="str">
            <v>BASE PARA POÇO DE VISITA RETANGULAR PARA DRENAGEM, EM ALVENARIA COM BLOCOS DE CONCRETO, DIMENSÕES INTERNAS = 1X2,5 M, PROFUNDIDADE = 1,40 M, EXCLUINDO TAMPÃO. AF_12/2020</v>
          </cell>
          <cell r="E8597" t="str">
            <v>UN</v>
          </cell>
          <cell r="F8597">
            <v>4994.9799999999996</v>
          </cell>
        </row>
        <row r="8598">
          <cell r="A8598" t="str">
            <v>SINAPI 99274</v>
          </cell>
          <cell r="D8598" t="str">
            <v>BASE PARA POÇO DE VISITA RETANGULAR PARA DRENAGEM, EM ALVENARIA COM BLOCOS DE CONCRETO, DIMENSÕES INTERNAS = 1X3 M, PROFUNDIDADE = 1,40 M, EXCLUINDO TAMPÃO. AF_12/2020</v>
          </cell>
          <cell r="E8598" t="str">
            <v>UN</v>
          </cell>
          <cell r="F8598">
            <v>5764.82</v>
          </cell>
        </row>
        <row r="8599">
          <cell r="A8599" t="str">
            <v>SINAPI 99279</v>
          </cell>
          <cell r="D8599" t="str">
            <v>BASE PARA POÇO DE VISITA RETANGULAR PARA DRENAGEM, EM ALVENARIA COM BLOCOS DE CONCRETO, DIMENSÕES INTERNAS = 1X3,5 M, PROFUNDIDADE = 1,40 M, EXCLUINDO TAMPÃO. AF_12/2020</v>
          </cell>
          <cell r="E8599" t="str">
            <v>UN</v>
          </cell>
          <cell r="F8599">
            <v>6507.25</v>
          </cell>
        </row>
        <row r="8600">
          <cell r="A8600" t="str">
            <v>SINAPI 99286</v>
          </cell>
          <cell r="D8600" t="str">
            <v>BASE PARA POÇO DE VISITA RETANGULAR PARA DRENAGEM, EM ALVENARIA COM BLOCOS DE CONCRETO, DIMENSÕES INTERNAS = 1X4 M, PROFUNDIDADE = 1,40 M, EXCLUINDO TAMPÃO. AF_12/2020</v>
          </cell>
          <cell r="E8600" t="str">
            <v>UN</v>
          </cell>
          <cell r="F8600">
            <v>7249.82</v>
          </cell>
        </row>
        <row r="8601">
          <cell r="A8601" t="str">
            <v>SINAPI 99326</v>
          </cell>
          <cell r="D8601" t="str">
            <v>BASE PARA POÇO DE VISITA RETANGULAR PARA DRENAGEM, EM ALVENARIA COM BLOCOS DE CONCRETO, DIMENSÕES INTERNAS = 2,5X2,5 M, PROFUNDIDADE = 1,40 M, EXCLUINDO TAMPÃO. AF_12/2020</v>
          </cell>
          <cell r="E8601" t="str">
            <v>UN</v>
          </cell>
          <cell r="F8601">
            <v>8930.19</v>
          </cell>
        </row>
        <row r="8602">
          <cell r="A8602" t="str">
            <v>SINAPI 99287</v>
          </cell>
          <cell r="D8602" t="str">
            <v>BASE PARA POÇO DE VISITA RETANGULAR PARA DRENAGEM, EM ALVENARIA COM BLOCOS DE CONCRETO, DIMENSÕES INTERNAS = 2,5X3 M, PROFUNDIDADE = 1,40 M, EXCLUINDO TAMPÃO. AF_12/2020</v>
          </cell>
          <cell r="E8602" t="str">
            <v>UN</v>
          </cell>
          <cell r="F8602">
            <v>10281.31</v>
          </cell>
        </row>
        <row r="8603">
          <cell r="A8603" t="str">
            <v>SINAPI 99298</v>
          </cell>
          <cell r="D8603" t="str">
            <v>BASE PARA POÇO DE VISITA RETANGULAR PARA DRENAGEM, EM ALVENARIA COM BLOCOS DE CONCRETO, DIMENSÕES INTERNAS = 2,5X3,5 M, PROFUNDIDADE = 1,40 M, EXCLUINDO TAMPÃO. AF_12/2020</v>
          </cell>
          <cell r="E8603" t="str">
            <v>UN</v>
          </cell>
          <cell r="F8603">
            <v>11632.48</v>
          </cell>
        </row>
        <row r="8604">
          <cell r="A8604" t="str">
            <v>SINAPI 99300</v>
          </cell>
          <cell r="D8604" t="str">
            <v>BASE PARA POÇO DE VISITA RETANGULAR PARA DRENAGEM, EM ALVENARIA COM BLOCOS DE CONCRETO, DIMENSÕES INTERNAS = 2,5X4 M, PROFUNDIDADE = 1,40 M, EXCLUINDO TAMPÃO. AF_12/2020</v>
          </cell>
          <cell r="E8604" t="str">
            <v>UN</v>
          </cell>
          <cell r="F8604">
            <v>12983.61</v>
          </cell>
        </row>
        <row r="8605">
          <cell r="A8605" t="str">
            <v>SINAPI 99301</v>
          </cell>
          <cell r="D8605" t="str">
            <v>BASE PARA POÇO DE VISITA RETANGULAR PARA DRENAGEM, EM ALVENARIA COM BLOCOS DE CONCRETO, DIMENSÕES INTERNAS = 2X2 M, PROFUNDIDADE = 1,40 M, EXCLUINDO TAMPÃO. AF_12/2020</v>
          </cell>
          <cell r="E8605" t="str">
            <v>UN</v>
          </cell>
          <cell r="F8605">
            <v>6436.56</v>
          </cell>
        </row>
        <row r="8606">
          <cell r="A8606" t="str">
            <v>SINAPI 99312</v>
          </cell>
          <cell r="D8606" t="str">
            <v>BASE PARA POÇO DE VISITA RETANGULAR PARA DRENAGEM, EM ALVENARIA COM BLOCOS DE CONCRETO, DIMENSÕES INTERNAS = 2X2,5 M, PROFUNDIDADE = 1,40 M, EXCLUINDO TAMPÃO. AF_12/2020</v>
          </cell>
          <cell r="E8606" t="str">
            <v>UN</v>
          </cell>
          <cell r="F8606">
            <v>7548.03</v>
          </cell>
        </row>
        <row r="8607">
          <cell r="A8607" t="str">
            <v>SINAPI 99320</v>
          </cell>
          <cell r="D8607" t="str">
            <v>BASE PARA POÇO DE VISITA RETANGULAR PARA DRENAGEM, EM ALVENARIA COM BLOCOS DE CONCRETO, DIMENSÕES INTERNAS = 2X3 M, PROFUNDIDADE = 1,40 M, EXCLUINDO TAMPÃO. AF_12/2020</v>
          </cell>
          <cell r="E8607" t="str">
            <v>UN</v>
          </cell>
          <cell r="F8607">
            <v>8714.41</v>
          </cell>
        </row>
        <row r="8608">
          <cell r="A8608" t="str">
            <v>SINAPI 99322</v>
          </cell>
          <cell r="D8608" t="str">
            <v>BASE PARA POÇO DE VISITA RETANGULAR PARA DRENAGEM, EM ALVENARIA COM BLOCOS DE CONCRETO, DIMENSÕES INTERNAS = 2X3,5 M, PROFUNDIDADE = 1,40 M, EXCLUINDO TAMPÃO. AF_12/2020</v>
          </cell>
          <cell r="E8608" t="str">
            <v>UN</v>
          </cell>
          <cell r="F8608">
            <v>9832.85</v>
          </cell>
        </row>
        <row r="8609">
          <cell r="A8609" t="str">
            <v>SINAPI 99324</v>
          </cell>
          <cell r="D8609" t="str">
            <v>BASE PARA POÇO DE VISITA RETANGULAR PARA DRENAGEM, EM ALVENARIA COM BLOCOS DE CONCRETO, DIMENSÕES INTERNAS = 2X4 M, PROFUNDIDADE = 1,40 M, EXCLUINDO TAMPÃO. AF_12/2020</v>
          </cell>
          <cell r="E8609" t="str">
            <v>UN</v>
          </cell>
          <cell r="F8609">
            <v>10951.38</v>
          </cell>
        </row>
        <row r="8610">
          <cell r="A8610" t="str">
            <v>SINAPI 99310</v>
          </cell>
          <cell r="D8610" t="str">
            <v>BASE PARA POÇO DE VISITA RETANGULAR PARA DRENAGEM, EM ALVENARIA COM BLOCOS DE CONCRETO, DIMENSÕES INTERNAS = 3,5X3,5 M, PROFUNDIDADE = 1,40 M, EXCLUINDO TAMPÃO. AF_12/2020</v>
          </cell>
          <cell r="E8610" t="str">
            <v>UN</v>
          </cell>
          <cell r="F8610">
            <v>15245.17</v>
          </cell>
        </row>
        <row r="8611">
          <cell r="A8611" t="str">
            <v>SINAPI 99313</v>
          </cell>
          <cell r="D8611" t="str">
            <v>BASE PARA POÇO DE VISITA RETANGULAR PARA DRENAGEM, EM ALVENARIA COM BLOCOS DE CONCRETO, DIMENSÕES INTERNAS = 3,5X4 M, PROFUNDIDADE = 1,40 M, EXCLUINDO TAMPÃO. AF_12/2020</v>
          </cell>
          <cell r="E8611" t="str">
            <v>UN</v>
          </cell>
          <cell r="F8611">
            <v>17002.63</v>
          </cell>
        </row>
        <row r="8612">
          <cell r="A8612" t="str">
            <v>SINAPI 99303</v>
          </cell>
          <cell r="D8612" t="str">
            <v>BASE PARA POÇO DE VISITA RETANGULAR PARA DRENAGEM, EM ALVENARIA COM BLOCOS DE CONCRETO, DIMENSÕES INTERNAS = 3X3 M, PROFUNDIDADE = 1,40 M, EXCLUINDO TAMPÃO. AF_12/2020</v>
          </cell>
          <cell r="E8612" t="str">
            <v>UN</v>
          </cell>
          <cell r="F8612">
            <v>11884.38</v>
          </cell>
        </row>
        <row r="8613">
          <cell r="A8613" t="str">
            <v>SINAPI 99305</v>
          </cell>
          <cell r="D8613" t="str">
            <v>BASE PARA POÇO DE VISITA RETANGULAR PARA DRENAGEM, EM ALVENARIA COM BLOCOS DE CONCRETO, DIMENSÕES INTERNAS = 3X3,5 M, PROFUNDIDADE = 1,40 M, EXCLUINDO TAMPÃO. AF_12/2020</v>
          </cell>
          <cell r="E8613" t="str">
            <v>UN</v>
          </cell>
          <cell r="F8613">
            <v>13438.76</v>
          </cell>
        </row>
        <row r="8614">
          <cell r="A8614" t="str">
            <v>SINAPI 99308</v>
          </cell>
          <cell r="D8614" t="str">
            <v>BASE PARA POÇO DE VISITA RETANGULAR PARA DRENAGEM, EM ALVENARIA COM BLOCOS DE CONCRETO, DIMENSÕES INTERNAS = 3X4 M, PROFUNDIDADE = 1,40 M, EXCLUINDO TAMPÃO. AF_12/2020</v>
          </cell>
          <cell r="E8614" t="str">
            <v>UN</v>
          </cell>
          <cell r="F8614">
            <v>14993.17</v>
          </cell>
        </row>
        <row r="8615">
          <cell r="A8615" t="str">
            <v>SINAPI 99315</v>
          </cell>
          <cell r="D8615" t="str">
            <v>BASE PARA POÇO DE VISITA RETANGULAR PARA DRENAGEM, EM ALVENARIA COM BLOCOS DE CONCRETO, DIMENSÕES INTERNAS = 4X4 M, PROFUNDIDADE = 1,40 M, EXCLUINDO TAMPÃO. AF_12/2020</v>
          </cell>
          <cell r="E8615" t="str">
            <v>UN</v>
          </cell>
          <cell r="F8615">
            <v>19012.21</v>
          </cell>
        </row>
        <row r="8616">
          <cell r="A8616" t="str">
            <v>SINAPI 98008</v>
          </cell>
          <cell r="D8616" t="str">
            <v>BASE PARA POÇO DE VISITA RETANGULAR PARA ESGOTO, EM ALVENARIA COM BLOCOS DE CONCRETO, DIMENSÕES INTERNAS = 1,5X1,5 M, PROFUNDIDADE = 1,45 M, EXCLUINDO TAMPÃO . AF_12/2020</v>
          </cell>
          <cell r="E8616" t="str">
            <v>UN</v>
          </cell>
          <cell r="F8616">
            <v>4447.29</v>
          </cell>
        </row>
        <row r="8617">
          <cell r="A8617" t="str">
            <v>SINAPI 98010</v>
          </cell>
          <cell r="D8617" t="str">
            <v>BASE PARA POÇO DE VISITA RETANGULAR PARA ESGOTO, EM ALVENARIA COM BLOCOS DE CONCRETO, DIMENSÕES INTERNAS = 1,5X2 M, PROFUNDIDADE = 1,40 M, EXCLUINDO TAMPÃO. AF_12/2020</v>
          </cell>
          <cell r="E8617" t="str">
            <v>UN</v>
          </cell>
          <cell r="F8617">
            <v>5424.69</v>
          </cell>
        </row>
        <row r="8618">
          <cell r="A8618" t="str">
            <v>SINAPI 98012</v>
          </cell>
          <cell r="D8618" t="str">
            <v>BASE PARA POÇO DE VISITA RETANGULAR PARA ESGOTO, EM ALVENARIA COM BLOCOS DE CONCRETO, DIMENSÕES INTERNAS = 1,5X2,5 M, PROFUNDIDADE = 1,40 M, EXCLUINDO TAMPÃO. AF_12/2020</v>
          </cell>
          <cell r="E8618" t="str">
            <v>UN</v>
          </cell>
          <cell r="F8618">
            <v>6377.3</v>
          </cell>
        </row>
        <row r="8619">
          <cell r="A8619" t="str">
            <v>SINAPI 98014</v>
          </cell>
          <cell r="D8619" t="str">
            <v>BASE PARA POÇO DE VISITA RETANGULAR PARA ESGOTO, EM ALVENARIA COM BLOCOS DE CONCRETO, DIMENSÕES INTERNAS = 1,5X3 M, PROFUNDIDADE = 1,40 M, EXCLUINDO TAMPÃO. AF_12/2020</v>
          </cell>
          <cell r="E8619" t="str">
            <v>UN</v>
          </cell>
          <cell r="F8619">
            <v>7329.81</v>
          </cell>
        </row>
        <row r="8620">
          <cell r="A8620" t="str">
            <v>SINAPI 98016</v>
          </cell>
          <cell r="D8620" t="str">
            <v>BASE PARA POÇO DE VISITA RETANGULAR PARA ESGOTO, EM ALVENARIA COM BLOCOS DE CONCRETO, DIMENSÕES INTERNAS = 1,5X3,5 M, PROFUNDIDADE = 1,40 M, EXCLUINDO TAMPÃO. AF_12/2020</v>
          </cell>
          <cell r="E8620" t="str">
            <v>UN</v>
          </cell>
          <cell r="F8620">
            <v>8282.52</v>
          </cell>
        </row>
        <row r="8621">
          <cell r="A8621" t="str">
            <v>SINAPI 98018</v>
          </cell>
          <cell r="D8621" t="str">
            <v>BASE PARA POÇO DE VISITA RETANGULAR PARA ESGOTO, EM ALVENARIA COM BLOCOS DE CONCRETO, DIMENSÕES INTERNAS = 1,5X4 M, PROFUNDIDADE = 1,40 M, EXCLUINDO TAMPÃO. AF_12/2020</v>
          </cell>
          <cell r="E8621" t="str">
            <v>UN</v>
          </cell>
          <cell r="F8621">
            <v>9235.0499999999993</v>
          </cell>
        </row>
        <row r="8622">
          <cell r="A8622" t="str">
            <v>SINAPI 97994</v>
          </cell>
          <cell r="D8622" t="str">
            <v>BASE PARA POÇO DE VISITA RETANGULAR PARA ESGOTO, EM ALVENARIA COM BLOCOS DE CONCRETO, DIMENSÕES INTERNAS = 1X1 M, PROFUNDIDADE = 1,40 M, EXCLUINDO TAMPÃO. AF_12/2020</v>
          </cell>
          <cell r="E8622" t="str">
            <v>UN</v>
          </cell>
          <cell r="F8622">
            <v>2835.05</v>
          </cell>
        </row>
        <row r="8623">
          <cell r="A8623" t="str">
            <v>SINAPI 97996</v>
          </cell>
          <cell r="D8623" t="str">
            <v>BASE PARA POÇO DE VISITA RETANGULAR PARA ESGOTO, EM ALVENARIA COM BLOCOS DE CONCRETO, DIMENSÕES INTERNAS = 1X1,5 M, PROFUNDIDADE = 1,40 M, EXCLUINDO TAMPÃO. AF_12/2020</v>
          </cell>
          <cell r="E8623" t="str">
            <v>UN</v>
          </cell>
          <cell r="F8623">
            <v>3589.06</v>
          </cell>
        </row>
        <row r="8624">
          <cell r="A8624" t="str">
            <v>SINAPI 98407</v>
          </cell>
          <cell r="D8624" t="str">
            <v>BASE PARA POÇO DE VISITA RETANGULAR PARA ESGOTO, EM ALVENARIA COM BLOCOS DE CONCRETO, DIMENSÕES INTERNAS = 1X2 M, PROFUNDIDADE = 1,40 M, EXCLUINDO TAMPÃO. AF_12/2020</v>
          </cell>
          <cell r="E8624" t="str">
            <v>UN</v>
          </cell>
          <cell r="F8624">
            <v>4342.9799999999996</v>
          </cell>
        </row>
        <row r="8625">
          <cell r="A8625" t="str">
            <v>SINAPI 98408</v>
          </cell>
          <cell r="D8625" t="str">
            <v>BASE PARA POÇO DE VISITA RETANGULAR PARA ESGOTO, EM ALVENARIA COM BLOCOS DE CONCRETO, DIMENSÕES INTERNAS = 1X2,5 M, PROFUNDIDADE = 1,40 M, EXCLUINDO TAMPÃO. AF_12/2020</v>
          </cell>
          <cell r="E8625" t="str">
            <v>UN</v>
          </cell>
          <cell r="F8625">
            <v>5096.97</v>
          </cell>
        </row>
        <row r="8626">
          <cell r="A8626" t="str">
            <v>SINAPI 98002</v>
          </cell>
          <cell r="D8626" t="str">
            <v>BASE PARA POÇO DE VISITA RETANGULAR PARA ESGOTO, EM ALVENARIA COM BLOCOS DE CONCRETO, DIMENSÕES INTERNAS = 1X3 M, PROFUNDIDADE = 1,40 M, EXCLUINDO TAMPÃO. AF_12/2020</v>
          </cell>
          <cell r="E8626" t="str">
            <v>UN</v>
          </cell>
          <cell r="F8626">
            <v>5882.19</v>
          </cell>
        </row>
        <row r="8627">
          <cell r="A8627" t="str">
            <v>SINAPI 98406</v>
          </cell>
          <cell r="D8627" t="str">
            <v>BASE PARA POÇO DE VISITA RETANGULAR PARA ESGOTO, EM ALVENARIA COM BLOCOS DE CONCRETO, DIMENSÕES INTERNAS = 1X3,5 M, PROFUNDIDADE = 1,40 M, EXCLUINDO TAMPÃO. AF_12/2020</v>
          </cell>
          <cell r="E8627" t="str">
            <v>UN</v>
          </cell>
          <cell r="F8627">
            <v>6640.03</v>
          </cell>
        </row>
        <row r="8628">
          <cell r="A8628" t="str">
            <v>SINAPI 98006</v>
          </cell>
          <cell r="D8628" t="str">
            <v>BASE PARA POÇO DE VISITA RETANGULAR PARA ESGOTO, EM ALVENARIA COM BLOCOS DE CONCRETO, DIMENSÕES INTERNAS = 1X4 M, PROFUNDIDADE = 1,40 M, EXCLUINDO TAMPÃO. AF_12/2020</v>
          </cell>
          <cell r="E8628" t="str">
            <v>UN</v>
          </cell>
          <cell r="F8628">
            <v>7397.98</v>
          </cell>
        </row>
        <row r="8629">
          <cell r="A8629" t="str">
            <v>SINAPI 98030</v>
          </cell>
          <cell r="D8629" t="str">
            <v>BASE PARA POÇO DE VISITA RETANGULAR PARA ESGOTO, EM ALVENARIA COM BLOCOS DE CONCRETO, DIMENSÕES INTERNAS = 2,5X2,5 M, PROFUNDIDADE = 1,40 M, EXCLUINDO TAMPÃO. AF_12/2020</v>
          </cell>
          <cell r="E8629" t="str">
            <v>UN</v>
          </cell>
          <cell r="F8629">
            <v>9111.91</v>
          </cell>
        </row>
        <row r="8630">
          <cell r="A8630" t="str">
            <v>SINAPI 98032</v>
          </cell>
          <cell r="D8630" t="str">
            <v>BASE PARA POÇO DE VISITA RETANGULAR PARA ESGOTO, EM ALVENARIA COM BLOCOS DE CONCRETO, DIMENSÕES INTERNAS = 2,5X3 M, PROFUNDIDADE = 1,40 M, EXCLUINDO TAMPÃO. AF_12/2020</v>
          </cell>
          <cell r="E8630" t="str">
            <v>UN</v>
          </cell>
          <cell r="F8630">
            <v>10491.24</v>
          </cell>
        </row>
        <row r="8631">
          <cell r="A8631" t="str">
            <v>SINAPI 98034</v>
          </cell>
          <cell r="D8631" t="str">
            <v>BASE PARA POÇO DE VISITA RETANGULAR PARA ESGOTO, EM ALVENARIA COM BLOCOS DE CONCRETO, DIMENSÕES INTERNAS = 2,5X3,5 M, PROFUNDIDADE = 1,40 M, EXCLUINDO TAMPÃO. AF_12/2020</v>
          </cell>
          <cell r="E8631" t="str">
            <v>UN</v>
          </cell>
          <cell r="F8631">
            <v>11870.61</v>
          </cell>
        </row>
        <row r="8632">
          <cell r="A8632" t="str">
            <v>SINAPI 98036</v>
          </cell>
          <cell r="D8632" t="str">
            <v>BASE PARA POÇO DE VISITA RETANGULAR PARA ESGOTO, EM ALVENARIA COM BLOCOS DE CONCRETO, DIMENSÕES INTERNAS = 2,5X4 M, PROFUNDIDADE = 1,40 M, EXCLUINDO TAMPÃO. AF_12/2020</v>
          </cell>
          <cell r="E8632" t="str">
            <v>UN</v>
          </cell>
          <cell r="F8632">
            <v>13249.94</v>
          </cell>
        </row>
        <row r="8633">
          <cell r="A8633" t="str">
            <v>SINAPI 98020</v>
          </cell>
          <cell r="D8633" t="str">
            <v>BASE PARA POÇO DE VISITA RETANGULAR PARA ESGOTO, EM ALVENARIA COM BLOCOS DE CONCRETO, DIMENSÕES INTERNAS = 2X2 M, PROFUNDIDADE = 1,40 M, EXCLUINDO TAMPÃO. AF_12/2020</v>
          </cell>
          <cell r="E8633" t="str">
            <v>UN</v>
          </cell>
          <cell r="F8633">
            <v>6566.94</v>
          </cell>
        </row>
        <row r="8634">
          <cell r="A8634" t="str">
            <v>SINAPI 98022</v>
          </cell>
          <cell r="D8634" t="str">
            <v>BASE PARA POÇO DE VISITA RETANGULAR PARA ESGOTO, EM ALVENARIA COM BLOCOS DE CONCRETO, DIMENSÕES INTERNAS = 2X2,5 M, PROFUNDIDADE = 1,40 M, EXCLUINDO TAMPÃO. AF_12/2020</v>
          </cell>
          <cell r="E8634" t="str">
            <v>UN</v>
          </cell>
          <cell r="F8634">
            <v>7701.14</v>
          </cell>
        </row>
        <row r="8635">
          <cell r="A8635" t="str">
            <v>SINAPI 98024</v>
          </cell>
          <cell r="D8635" t="str">
            <v>BASE PARA POÇO DE VISITA RETANGULAR PARA ESGOTO, EM ALVENARIA COM BLOCOS DE CONCRETO, DIMENSÕES INTERNAS = 2X3 M, PROFUNDIDADE = 1,40 M, EXCLUINDO TAMPÃO. AF_12/2020</v>
          </cell>
          <cell r="E8635" t="str">
            <v>UN</v>
          </cell>
          <cell r="F8635">
            <v>8890.27</v>
          </cell>
        </row>
        <row r="8636">
          <cell r="A8636" t="str">
            <v>SINAPI 98026</v>
          </cell>
          <cell r="D8636" t="str">
            <v>BASE PARA POÇO DE VISITA RETANGULAR PARA ESGOTO, EM ALVENARIA COM BLOCOS DE CONCRETO, DIMENSÕES INTERNAS = 2X3,5 M, PROFUNDIDADE = 1,40 M, EXCLUINDO TAMPÃO. AF_12/2020</v>
          </cell>
          <cell r="E8636" t="str">
            <v>UN</v>
          </cell>
          <cell r="F8636">
            <v>10031.450000000001</v>
          </cell>
        </row>
        <row r="8637">
          <cell r="A8637" t="str">
            <v>SINAPI 98028</v>
          </cell>
          <cell r="D8637" t="str">
            <v>BASE PARA POÇO DE VISITA RETANGULAR PARA ESGOTO, EM ALVENARIA COM BLOCOS DE CONCRETO, DIMENSÕES INTERNAS = 2X4 M, PROFUNDIDADE = 1,40 M, EXCLUINDO TAMPÃO. AF_12/2020</v>
          </cell>
          <cell r="E8637" t="str">
            <v>UN</v>
          </cell>
          <cell r="F8637">
            <v>11172.72</v>
          </cell>
        </row>
        <row r="8638">
          <cell r="A8638" t="str">
            <v>SINAPI 98044</v>
          </cell>
          <cell r="D8638" t="str">
            <v>BASE PARA POÇO DE VISITA RETANGULAR PARA ESGOTO, EM ALVENARIA COM BLOCOS DE CONCRETO, DIMENSÕES INTERNAS = 3,5X3,5 M, PROFUNDIDADE = 1,40 M, EXCLUINDO TAMPÃO. AF_12/2020</v>
          </cell>
          <cell r="E8638" t="str">
            <v>UN</v>
          </cell>
          <cell r="F8638">
            <v>15558.73</v>
          </cell>
        </row>
        <row r="8639">
          <cell r="A8639" t="str">
            <v>SINAPI 98046</v>
          </cell>
          <cell r="D8639" t="str">
            <v>BASE PARA POÇO DE VISITA RETANGULAR PARA ESGOTO, EM ALVENARIA COM BLOCOS DE CONCRETO, DIMENSÕES INTERNAS = 3,5X4 M, PROFUNDIDADE = 1,40 M, EXCLUINDO TAMPÃO. AF_12/2020</v>
          </cell>
          <cell r="E8639" t="str">
            <v>UN</v>
          </cell>
          <cell r="F8639">
            <v>17352.61</v>
          </cell>
        </row>
        <row r="8640">
          <cell r="A8640" t="str">
            <v>SINAPI 98038</v>
          </cell>
          <cell r="D8640" t="str">
            <v>BASE PARA POÇO DE VISITA RETANGULAR PARA ESGOTO, EM ALVENARIA COM BLOCOS DE CONCRETO, DIMENSÕES INTERNAS = 3X3 M, PROFUNDIDADE = 1,40 M, EXCLUINDO TAMPÃO. AF_12/2020</v>
          </cell>
          <cell r="E8640" t="str">
            <v>UN</v>
          </cell>
          <cell r="F8640">
            <v>12127.9</v>
          </cell>
        </row>
        <row r="8641">
          <cell r="A8641" t="str">
            <v>SINAPI 98040</v>
          </cell>
          <cell r="D8641" t="str">
            <v>BASE PARA POÇO DE VISITA RETANGULAR PARA ESGOTO, EM ALVENARIA COM BLOCOS DE CONCRETO, DIMENSÕES INTERNAS = 3X3,5 M, PROFUNDIDADE = 1,40 M, EXCLUINDO TAMPÃO. AF_12/2020</v>
          </cell>
          <cell r="E8641" t="str">
            <v>UN</v>
          </cell>
          <cell r="F8641">
            <v>13714.6</v>
          </cell>
        </row>
        <row r="8642">
          <cell r="A8642" t="str">
            <v>SINAPI 98042</v>
          </cell>
          <cell r="D8642" t="str">
            <v>BASE PARA POÇO DE VISITA RETANGULAR PARA ESGOTO, EM ALVENARIA COM BLOCOS DE CONCRETO, DIMENSÕES INTERNAS = 3X4 M, PROFUNDIDADE = 1,40 M, EXCLUINDO TAMPÃO. AF_12/2020</v>
          </cell>
          <cell r="E8642" t="str">
            <v>UN</v>
          </cell>
          <cell r="F8642">
            <v>15301.32</v>
          </cell>
        </row>
        <row r="8643">
          <cell r="A8643" t="str">
            <v>SINAPI 98048</v>
          </cell>
          <cell r="D8643" t="str">
            <v>BASE PARA POÇO DE VISITA RETANGULAR PARA ESGOTO, EM ALVENARIA COM BLOCOS DE CONCRETO, DIMENSÕES INTERNAS = 4X4 M, PROFUNDIDADE = 1,45 M, EXCLUINDO TAMPÃO. AF_12/2020</v>
          </cell>
          <cell r="E8643" t="str">
            <v>UN</v>
          </cell>
          <cell r="F8643">
            <v>19404</v>
          </cell>
        </row>
        <row r="8644">
          <cell r="A8644" t="str">
            <v>SINAPI 97955</v>
          </cell>
          <cell r="D8644" t="str">
            <v>CAIXA COM GRELHA DUPLA RETANGULAR, EM ALVENARIA COM BLOCOS DE CONCRETO, DIMENSÕES INTERNAS: 0,5X2,2X1 M. AF_12/2020</v>
          </cell>
          <cell r="E8644" t="str">
            <v>UN</v>
          </cell>
          <cell r="F8644">
            <v>3229.56</v>
          </cell>
        </row>
        <row r="8645">
          <cell r="A8645" t="str">
            <v>SINAPI 97948</v>
          </cell>
          <cell r="D8645" t="str">
            <v>CAIXA COM GRELHA DUPLA RETANGULAR, EM ALVENARIA COM TIJOLOS CERÂMICOS MACIÇOS, DIMENSÕES INTERNAS: 0,5X2,2X1 M. AF_12/2020</v>
          </cell>
          <cell r="E8645" t="str">
            <v>UN</v>
          </cell>
          <cell r="F8645">
            <v>3440.57</v>
          </cell>
        </row>
        <row r="8646">
          <cell r="A8646" t="str">
            <v>SINAPI 97934</v>
          </cell>
          <cell r="D8646" t="str">
            <v>CAIXA COM GRELHA DUPLA RETANGULAR, EM CONCRETO PRÉ-MOLDADO, DIMENSÕES INTERNAS: 0,5X2,2X1,0 M. AF_12/2020</v>
          </cell>
          <cell r="E8646" t="str">
            <v>UN</v>
          </cell>
          <cell r="F8646">
            <v>2466.3200000000002</v>
          </cell>
        </row>
        <row r="8647">
          <cell r="A8647" t="str">
            <v>SINAPI 97953</v>
          </cell>
          <cell r="D8647" t="str">
            <v>CAIXA COM GRELHA SIMPLES RETANGULAR, EM ALVENARIA COM BLOCOS DE CONCRETO, DIMENSÕES INTERNAS: 0,5X1X1 M. AF_12/2020</v>
          </cell>
          <cell r="E8647" t="str">
            <v>UN</v>
          </cell>
          <cell r="F8647">
            <v>1490.17</v>
          </cell>
        </row>
        <row r="8648">
          <cell r="A8648" t="str">
            <v>SINAPI 97947</v>
          </cell>
          <cell r="D8648" t="str">
            <v>CAIXA COM GRELHA SIMPLES RETANGULAR, EM ALVENARIA COM TIJOLOS CERÂMICOS MACIÇOS, DIMENSÕES INTERNAS: 0,5X1X1 M. AF_12/2020</v>
          </cell>
          <cell r="E8648" t="str">
            <v>UN</v>
          </cell>
          <cell r="F8648">
            <v>1865.93</v>
          </cell>
        </row>
        <row r="8649">
          <cell r="A8649" t="str">
            <v>SINAPI 97933</v>
          </cell>
          <cell r="D8649" t="str">
            <v>CAIXA COM GRELHA SIMPLES RETANGULAR, EM CONCRETO PRÉ-MOLDADO, DIMENSÕES INTERNAS: 0,6X1,0X1,0 M. AF_12/2020</v>
          </cell>
          <cell r="E8649" t="str">
            <v>UN</v>
          </cell>
          <cell r="F8649">
            <v>1117.02</v>
          </cell>
        </row>
        <row r="8650">
          <cell r="A8650" t="str">
            <v>SINAPI 97961</v>
          </cell>
          <cell r="D8650" t="str">
            <v>CAIXA PARA BOCA DE LOBO COMBINADA COM GRELHA RETANGULAR, EM ALVENARIA COM BLOCOS DE CONCRETO, DIMENSÕES INTERNAS: 1,3X1X1,2 M. AF_12/2020</v>
          </cell>
          <cell r="E8650" t="str">
            <v>UN</v>
          </cell>
          <cell r="F8650">
            <v>2636.08</v>
          </cell>
        </row>
        <row r="8651">
          <cell r="A8651" t="str">
            <v>SINAPI 97951</v>
          </cell>
          <cell r="D8651" t="str">
            <v>CAIXA PARA BOCA DE LOBO COMBINADA COM GRELHA RETANGULAR, EM ALVENARIA COM TIJOLOS CERÂMICOS MACIÇOS, DIMENSÕES INTERNAS: 1,3X1X1,2 M. AF_12/2020</v>
          </cell>
          <cell r="E8651" t="str">
            <v>UN</v>
          </cell>
          <cell r="F8651">
            <v>3034.39</v>
          </cell>
        </row>
        <row r="8652">
          <cell r="A8652" t="str">
            <v>SINAPI 97973</v>
          </cell>
          <cell r="D8652" t="str">
            <v>CAIXA PARA BOCA DE LOBO DUPLA COMBINADA COM GRELHA RETANGULAR, EM ALVENARIA COM BLOCOS DE CONCRETO, DIMENSÕES INTERNAS: 1,3X2,2X1,2 M. AF_12/2020</v>
          </cell>
          <cell r="E8652" t="str">
            <v>UN</v>
          </cell>
          <cell r="F8652">
            <v>4916.53</v>
          </cell>
        </row>
        <row r="8653">
          <cell r="A8653" t="str">
            <v>SINAPI 97952</v>
          </cell>
          <cell r="D8653" t="str">
            <v>CAIXA PARA BOCA DE LOBO DUPLA COMBINADA COM GRELHA RETANGULAR, EM ALVENARIA COM TIJOLOS CERÂMICOS MACIÇOS, DIMENSÕES INTERNAS: 1,3X2,2X1,2 M. AF_12/2020</v>
          </cell>
          <cell r="E8653" t="str">
            <v>UN</v>
          </cell>
          <cell r="F8653">
            <v>5260.41</v>
          </cell>
        </row>
        <row r="8654">
          <cell r="A8654" t="str">
            <v>SINAPI 97957</v>
          </cell>
          <cell r="D8654" t="str">
            <v>CAIXA PARA BOCA DE LOBO DUPLA RETANGULAR, EM ALVENARIA COM BLOCOS DE CONCRETO, DIMENSÕES INTERNAS: 0,6X2,2X1,2 M. AF_12/2020</v>
          </cell>
          <cell r="E8654" t="str">
            <v>UN</v>
          </cell>
          <cell r="F8654">
            <v>2930.31</v>
          </cell>
        </row>
        <row r="8655">
          <cell r="A8655" t="str">
            <v>SINAPI 97950</v>
          </cell>
          <cell r="D8655" t="str">
            <v>CAIXA PARA BOCA DE LOBO DUPLA RETANGULAR, EM ALVENARIA COM TIJOLOS CERÂMICOS MACIÇOS, DIMENSÕES INTERNAS: 0,6X2,2X1,2 M. AF_12/2020</v>
          </cell>
          <cell r="E8655" t="str">
            <v>UN</v>
          </cell>
          <cell r="F8655">
            <v>3349.5</v>
          </cell>
        </row>
        <row r="8656">
          <cell r="A8656" t="str">
            <v>SINAPI 97936</v>
          </cell>
          <cell r="D8656" t="str">
            <v>CAIXA PARA BOCA DE LOBO DUPLA RETANGULAR, EM CONCRETO PRÉ-MOLDADO, DIMENSÕES INTERNAS: 0,6X2,2X1,2 M. AF_12/2020</v>
          </cell>
          <cell r="E8656" t="str">
            <v>UN</v>
          </cell>
          <cell r="F8656">
            <v>2140.79</v>
          </cell>
        </row>
        <row r="8657">
          <cell r="A8657" t="str">
            <v>SINAPI 97956</v>
          </cell>
          <cell r="D8657" t="str">
            <v>CAIXA PARA BOCA DE LOBO SIMPLES RETANGULAR, EM ALVENARIA COM BLOCOS DE CONCRETO, DIMENSÕES INTERNAS: 0,6X1X1,2 M. AF_12/2020</v>
          </cell>
          <cell r="E8657" t="str">
            <v>UN</v>
          </cell>
          <cell r="F8657">
            <v>1643.94</v>
          </cell>
        </row>
        <row r="8658">
          <cell r="A8658" t="str">
            <v>SINAPI 97949</v>
          </cell>
          <cell r="D8658" t="str">
            <v>CAIXA PARA BOCA DE LOBO SIMPLES RETANGULAR, EM ALVENARIA COM TIJOLOS CERÂMICOS MACIÇOS, DIMENSÕES INTERNAS: 0,6X1X1,2 M. AF_12/2020</v>
          </cell>
          <cell r="E8658" t="str">
            <v>UN</v>
          </cell>
          <cell r="F8658">
            <v>1898.64</v>
          </cell>
        </row>
        <row r="8659">
          <cell r="A8659" t="str">
            <v>SINAPI 97935</v>
          </cell>
          <cell r="D8659" t="str">
            <v>CAIXA PARA BOCA DE LOBO SIMPLES RETANGULAR, EM CONCRETO PRÉ-MOLDADO, DIMENSÕES INTERNAS: 0,6X1,0X1,2 M. AF_12/2020</v>
          </cell>
          <cell r="E8659" t="str">
            <v>UN</v>
          </cell>
          <cell r="F8659">
            <v>938.19</v>
          </cell>
        </row>
        <row r="8660">
          <cell r="A8660" t="str">
            <v>SINAPI 99319</v>
          </cell>
          <cell r="D8660" t="str">
            <v>CHAMINÉ CIRCULAR PARA POÇO DE VISITA PARA DRENAGEM, EM ALVENARIA COM TIJOLOS CERÂMICOS MACIÇOS, DIÂMETRO INTERNO = 0,6 M. AF_12/2020</v>
          </cell>
          <cell r="E8660" t="str">
            <v>M</v>
          </cell>
          <cell r="F8660">
            <v>948.5</v>
          </cell>
        </row>
        <row r="8661">
          <cell r="A8661" t="str">
            <v>SINAPI 99318</v>
          </cell>
          <cell r="D8661" t="str">
            <v>CHAMINÉ CIRCULAR PARA POÇO DE VISITA PARA DRENAGEM, EM CONCRETO PRÉ-MOLDADO, DIÂMETRO INTERNO = 0,6 M. AF_12/2020</v>
          </cell>
          <cell r="E8661" t="str">
            <v>M</v>
          </cell>
          <cell r="F8661">
            <v>296.57</v>
          </cell>
        </row>
        <row r="8662">
          <cell r="A8662" t="str">
            <v>SINAPI 98051</v>
          </cell>
          <cell r="D8662" t="str">
            <v>CHAMINÉ CIRCULAR PARA POÇO DE VISITA PARA ESGOTO, EM ALVENARIA COM TIJOLOS CERÂMICOS MACIÇOS, DIÂMETRO INTERNO = 0,6 M. AF_12/2020</v>
          </cell>
          <cell r="E8662" t="str">
            <v>M</v>
          </cell>
          <cell r="F8662">
            <v>1004.44</v>
          </cell>
        </row>
        <row r="8663">
          <cell r="A8663" t="str">
            <v>SINAPI 98050</v>
          </cell>
          <cell r="D8663" t="str">
            <v>CHAMINÉ CIRCULAR PARA POÇO DE VISITA PARA ESGOTO, EM CONCRETO PRÉ-MOLDADO, DIÂMETRO INTERNO = 0,6 M. AF_12/2020</v>
          </cell>
          <cell r="E8663" t="str">
            <v>M</v>
          </cell>
          <cell r="F8663">
            <v>297.42</v>
          </cell>
        </row>
        <row r="8664">
          <cell r="A8664" t="str">
            <v>SINAPI 99272</v>
          </cell>
          <cell r="D8664" t="str">
            <v>POÇO DE INSPEÇÃO CIRCULAR PARA DRENAGEM, EM ALVENARIA COM TIJOLOS CERÂMICOS MACIÇOS, DIÂMETRO INTERNO = 0,60 M, PROFUNDIDADE = 0,95 M, EXCLUINDO TAMPÃO. AF_12/2020</v>
          </cell>
          <cell r="E8664" t="str">
            <v>UN</v>
          </cell>
          <cell r="F8664">
            <v>1154.2</v>
          </cell>
        </row>
        <row r="8665">
          <cell r="A8665" t="str">
            <v>SINAPI 99273</v>
          </cell>
          <cell r="D8665" t="str">
            <v>POÇO DE INSPEÇÃO CIRCULAR PARA DRENAGEM, EM ALVENARIA COM TIJOLOS CERÂMICOS MACIÇOS, DIÂMETRO INTERNO = 0,60 M, PROFUNDIDADE = 1,45 M, EXCLUINDO TAMPÃO. AF_12/2020</v>
          </cell>
          <cell r="E8665" t="str">
            <v>UN</v>
          </cell>
          <cell r="F8665">
            <v>1632.68</v>
          </cell>
        </row>
        <row r="8666">
          <cell r="A8666" t="str">
            <v>SINAPI 99268</v>
          </cell>
          <cell r="D8666" t="str">
            <v>POÇO DE INSPEÇÃO CIRCULAR PARA DRENAGEM, EM CONCRETO PRÉ-MOLDADO, DIÂMETRO INTERNO = 0,60 M, PROFUNDIDADE = 0,90 M, EXCLUINDO TAMPÃO. AF_12/2020</v>
          </cell>
          <cell r="E8666" t="str">
            <v>UN</v>
          </cell>
          <cell r="F8666">
            <v>502.19</v>
          </cell>
        </row>
        <row r="8667">
          <cell r="A8667" t="str">
            <v>SINAPI 99270</v>
          </cell>
          <cell r="D8667" t="str">
            <v>POÇO DE INSPEÇÃO CIRCULAR PARA DRENAGEM, EM CONCRETO PRÉ-MOLDADO, DIÂMETRO INTERNO = 0,60 M, PROFUNDIDADE = 1,40 M, EXCLUINDO TAMPÃO. AF_12/2020</v>
          </cell>
          <cell r="E8667" t="str">
            <v>UN</v>
          </cell>
          <cell r="F8667">
            <v>654.29999999999995</v>
          </cell>
        </row>
        <row r="8668">
          <cell r="A8668" t="str">
            <v>SINAPI 97976</v>
          </cell>
          <cell r="D8668" t="str">
            <v>POÇO DE INSPEÇÃO CIRCULAR PARA ESGOTO, EM ALVENARIA COM TIJOLOS CERÂMICOS MACIÇOS, DIÂMETRO INTERNO = 0,60 M, PROFUNDIDADE = 0,95 M, EXCLUINDO TAMPÃO. AF_12/2020</v>
          </cell>
          <cell r="E8668" t="str">
            <v>UN</v>
          </cell>
          <cell r="F8668">
            <v>1194.3</v>
          </cell>
        </row>
        <row r="8669">
          <cell r="A8669" t="str">
            <v>SINAPI 97977</v>
          </cell>
          <cell r="D8669" t="str">
            <v>POÇO DE INSPEÇÃO CIRCULAR PARA ESGOTO, EM ALVENARIA COM TIJOLOS CERÂMICOS MACIÇOS, DIÂMETRO INTERNO = 0,60 M, PROFUNDIDADE = 1,45 M, EXCLUINDO TAMPÃO. AF_12/2020</v>
          </cell>
          <cell r="E8669" t="str">
            <v>UN</v>
          </cell>
          <cell r="F8669">
            <v>1703.77</v>
          </cell>
        </row>
        <row r="8670">
          <cell r="A8670" t="str">
            <v>SINAPI 97974</v>
          </cell>
          <cell r="D8670" t="str">
            <v>POÇO DE INSPEÇÃO CIRCULAR PARA ESGOTO, EM CONCRETO PRÉ-MOLDADO, DIÂMETRO INTERNO = 0,60 M, PROFUNDIDADE = 0,90 M, EXCLUINDO TAMPÃO. AF_12/2020</v>
          </cell>
          <cell r="E8670" t="str">
            <v>UN</v>
          </cell>
          <cell r="F8670">
            <v>506.18</v>
          </cell>
        </row>
        <row r="8671">
          <cell r="A8671" t="str">
            <v>SINAPI 97975</v>
          </cell>
          <cell r="D8671" t="str">
            <v>POÇO DE INSPEÇÃO CIRCULAR PARA ESGOTO, EM CONCRETO PRÉ-MOLDADO, DIÂMETRO INTERNO = 0,60 M, PROFUNDIDADE = 1,40 M, EXCLUINDO TAMPÃO. AF_12/2020</v>
          </cell>
          <cell r="E8671" t="str">
            <v>UN</v>
          </cell>
          <cell r="F8671">
            <v>658.96</v>
          </cell>
        </row>
        <row r="8672">
          <cell r="A8672" t="str">
            <v>SINAPI 101798</v>
          </cell>
          <cell r="D8672" t="str">
            <v>TAMPA PARA CAIXA TIPO R1, EM FERRO FUNDIDO, DIMENSÕES INTERNAS: 0,40 X 0,60 M - FORNECIMENTO E INSTALAÇÃO. AF_12/2020</v>
          </cell>
          <cell r="E8672" t="str">
            <v>UN</v>
          </cell>
          <cell r="F8672">
            <v>284.81</v>
          </cell>
        </row>
        <row r="8673">
          <cell r="A8673" t="str">
            <v>SINAPI 101799</v>
          </cell>
          <cell r="D8673" t="str">
            <v>TAMPA PARA CAIXA TIPO R2 E R3, EM FERRO FUNDIDO, DIMENSÕES INTERNAS: 0,55 X 1,10 M - FORNECIMENTO E INSTALAÇÃO. AF_12/2020</v>
          </cell>
          <cell r="E8673" t="str">
            <v>UN</v>
          </cell>
          <cell r="F8673">
            <v>677.3</v>
          </cell>
        </row>
        <row r="8674">
          <cell r="A8674" t="str">
            <v>SINAPI 102487</v>
          </cell>
          <cell r="D8674" t="str">
            <v>CONCRETO CICLÓPICO FCK = 15MPA, 30% PEDRA DE MÃO EM VOLUME REAL, INCLUSIVE LANÇAMENTO. AF_05/2021</v>
          </cell>
          <cell r="E8674" t="str">
            <v>M3</v>
          </cell>
          <cell r="F8674">
            <v>661.64</v>
          </cell>
        </row>
        <row r="8675">
          <cell r="A8675" t="str">
            <v>SINAPI 102486</v>
          </cell>
          <cell r="D8675" t="str">
            <v>CONCRETO FCK = 15MPA, TRAÇO 1:3,4:3,4 (EM MASSA SECA DE CIMENTO/ AREIA MÉDIA/ SEIXO ROLADO) - PREPARO MANUAL. AF_05/2021</v>
          </cell>
          <cell r="E8675" t="str">
            <v>M3</v>
          </cell>
          <cell r="F8675">
            <v>746.09</v>
          </cell>
        </row>
        <row r="8676">
          <cell r="A8676" t="str">
            <v>SINAPI 102474</v>
          </cell>
          <cell r="D8676" t="str">
            <v>CONCRETO FCK = 15MPA, TRAÇO 1:3,4:3,4 (EM MASSA SECA DE CIMENTO/ AREIA MÉDIA/ SEIXO ROLADO) - PREPARO MECÂNICO COM BETONEIRA 400 L. AF_05/2021</v>
          </cell>
          <cell r="E8676" t="str">
            <v>M3</v>
          </cell>
          <cell r="F8676">
            <v>690.61</v>
          </cell>
        </row>
        <row r="8677">
          <cell r="A8677" t="str">
            <v>SINAPI 102480</v>
          </cell>
          <cell r="D8677" t="str">
            <v>CONCRETO FCK = 15MPA, TRAÇO 1:3,4:3,4 (EM MASSA SECA DE CIMENTO/ AREIA MÉDIA/ SEIXO ROLADO) - PREPARO MECÂNICO COM BETONEIRA 600 L. AF_05/2021</v>
          </cell>
          <cell r="E8677" t="str">
            <v>M3</v>
          </cell>
          <cell r="F8677">
            <v>684.64</v>
          </cell>
        </row>
        <row r="8678">
          <cell r="A8678" t="str">
            <v>SINAPI 94975</v>
          </cell>
          <cell r="D8678" t="str">
            <v>CONCRETO FCK = 15MPA, TRAÇO 1:3,4:3,5 (EM MASSA SECA DE CIMENTO/ AREIA MÉDIA/ BRITA 1) - PREPARO MANUAL. AF_05/2021</v>
          </cell>
          <cell r="E8678" t="str">
            <v>M3</v>
          </cell>
          <cell r="F8678">
            <v>565.19000000000005</v>
          </cell>
        </row>
        <row r="8679">
          <cell r="A8679" t="str">
            <v>SINAPI 94963</v>
          </cell>
          <cell r="D8679" t="str">
            <v>CONCRETO FCK = 15MPA, TRAÇO 1:3,4:3,5 (EM MASSA SECA DE CIMENTO/ AREIA MÉDIA/ BRITA 1) - PREPARO MECÂNICO COM BETONEIRA 400 L. AF_05/2021</v>
          </cell>
          <cell r="E8679" t="str">
            <v>M3</v>
          </cell>
          <cell r="F8679">
            <v>511.27</v>
          </cell>
        </row>
        <row r="8680">
          <cell r="A8680" t="str">
            <v>SINAPI 94969</v>
          </cell>
          <cell r="D8680" t="str">
            <v>CONCRETO FCK = 15MPA, TRAÇO 1:3,4:3,5 (EM MASSA SECA DE CIMENTO/ AREIA MÉDIA/ BRITA 1) - PREPARO MECÂNICO COM BETONEIRA 600 L. AF_05/2021</v>
          </cell>
          <cell r="E8680" t="str">
            <v>M3</v>
          </cell>
          <cell r="F8680">
            <v>504.67</v>
          </cell>
        </row>
        <row r="8681">
          <cell r="A8681" t="str">
            <v>SINAPI 102475</v>
          </cell>
          <cell r="D8681" t="str">
            <v>CONCRETO FCK = 20MPA, TRAÇO 1:2,6:2,9 (EM MASSA SECA DE CIMENTO/ AREIA MÉDIA/ SEIXO ROLADO) - PREPARO MECÂNICO COM BETONEIRA 400 L. AF_05/2021</v>
          </cell>
          <cell r="E8681" t="str">
            <v>M3</v>
          </cell>
          <cell r="F8681">
            <v>734.08</v>
          </cell>
        </row>
        <row r="8682">
          <cell r="A8682" t="str">
            <v>SINAPI 102481</v>
          </cell>
          <cell r="D8682" t="str">
            <v>CONCRETO FCK = 20MPA, TRAÇO 1:2,6:2,9 (EM MASSA SECA DE CIMENTO/ AREIA MÉDIA/ SEIXO ROLADO) - PREPARO MECÂNICO COM BETONEIRA 600 L. AF_05/2021</v>
          </cell>
          <cell r="E8682" t="str">
            <v>M3</v>
          </cell>
          <cell r="F8682">
            <v>721.23</v>
          </cell>
        </row>
        <row r="8683">
          <cell r="A8683" t="str">
            <v>SINAPI 94964</v>
          </cell>
          <cell r="D8683" t="str">
            <v>CONCRETO FCK = 20MPA, TRAÇO 1:2,7:3 (EM MASSA SECA DE CIMENTO/ AREIA MÉDIA/ BRITA 1) - PREPARO MECÂNICO COM BETONEIRA 400 L. AF_05/2021</v>
          </cell>
          <cell r="E8683" t="str">
            <v>M3</v>
          </cell>
          <cell r="F8683">
            <v>550.15</v>
          </cell>
        </row>
        <row r="8684">
          <cell r="A8684" t="str">
            <v>SINAPI 94970</v>
          </cell>
          <cell r="D8684" t="str">
            <v>CONCRETO FCK = 20MPA, TRAÇO 1:2,7:3 (EM MASSA SECA DE CIMENTO/ AREIA MÉDIA/ BRITA 1) - PREPARO MECÂNICO COM BETONEIRA 600 L. AF_05/2021</v>
          </cell>
          <cell r="E8684" t="str">
            <v>M3</v>
          </cell>
          <cell r="F8684">
            <v>536.59</v>
          </cell>
        </row>
        <row r="8685">
          <cell r="A8685" t="str">
            <v>SINAPI 102476</v>
          </cell>
          <cell r="D8685" t="str">
            <v>CONCRETO FCK = 25MPA, TRAÇO 1:2,2:2,5 (EM MASSA SECA DE CIMENTO/ AREIA MÉDIA/ SEIXO ROLADO) - PREPARO MECÂNICO COM BETONEIRA 400 L. AF_05/2021</v>
          </cell>
          <cell r="E8685" t="str">
            <v>M3</v>
          </cell>
          <cell r="F8685">
            <v>749.81</v>
          </cell>
        </row>
        <row r="8686">
          <cell r="A8686" t="str">
            <v>SINAPI 102482</v>
          </cell>
          <cell r="D8686" t="str">
            <v>CONCRETO FCK = 25MPA, TRAÇO 1:2,2:2,5 (EM MASSA SECA DE CIMENTO/ AREIA MÉDIA/ SEIXO ROLADO) - PREPARO MECÂNICO COM BETONEIRA 600 L. AF_05/2021</v>
          </cell>
          <cell r="E8686" t="str">
            <v>M3</v>
          </cell>
          <cell r="F8686">
            <v>747.75</v>
          </cell>
        </row>
        <row r="8687">
          <cell r="A8687" t="str">
            <v>SINAPI 94965</v>
          </cell>
          <cell r="D8687" t="str">
            <v>CONCRETO FCK = 25MPA, TRAÇO 1:2,3:2,7 (EM MASSA SECA DE CIMENTO/ AREIA MÉDIA/ BRITA 1) - PREPARO MECÂNICO COM BETONEIRA 400 L. AF_05/2021</v>
          </cell>
          <cell r="E8687" t="str">
            <v>M3</v>
          </cell>
          <cell r="F8687">
            <v>566.65</v>
          </cell>
        </row>
        <row r="8688">
          <cell r="A8688" t="str">
            <v>SINAPI 94971</v>
          </cell>
          <cell r="D8688" t="str">
            <v>CONCRETO FCK = 25MPA, TRAÇO 1:2,3:2,7 (EM MASSA SECA DE CIMENTO/ AREIA MÉDIA/ BRITA 1) - PREPARO MECÂNICO COM BETONEIRA 600 L. AF_05/2021</v>
          </cell>
          <cell r="E8688" t="str">
            <v>M3</v>
          </cell>
          <cell r="F8688">
            <v>559.99</v>
          </cell>
        </row>
        <row r="8689">
          <cell r="A8689" t="str">
            <v>SINAPI 102477</v>
          </cell>
          <cell r="D8689" t="str">
            <v>CONCRETO FCK = 30MPA, TRAÇO 1:1,9:2,3 (EM MASSA SECA DE CIMENTO/ AREIA MÉDIA/ SEIXO ROLADO) - PREPARO MECÂNICO COM BETONEIRA 400 L. AF_05/2021</v>
          </cell>
          <cell r="E8689" t="str">
            <v>M3</v>
          </cell>
          <cell r="F8689">
            <v>785.11</v>
          </cell>
        </row>
        <row r="8690">
          <cell r="A8690" t="str">
            <v>SINAPI 102483</v>
          </cell>
          <cell r="D8690" t="str">
            <v>CONCRETO FCK = 30MPA, TRAÇO 1:1,9:2,3 (EM MASSA SECA DE CIMENTO/ AREIA MÉDIA/ SEIXO ROLADO) - PREPARO MECÂNICO COM BETONEIRA 600 L. AF_05/2021</v>
          </cell>
          <cell r="E8690" t="str">
            <v>M3</v>
          </cell>
          <cell r="F8690">
            <v>778.51</v>
          </cell>
        </row>
        <row r="8691">
          <cell r="A8691" t="str">
            <v>SINAPI 94966</v>
          </cell>
          <cell r="D8691" t="str">
            <v>CONCRETO FCK = 30MPA, TRAÇO 1:2,1:2,5 (EM MASSA SECA DE CIMENTO/ AREIA MÉDIA/ BRITA 1) - PREPARO MECÂNICO COM BETONEIRA 400 L. AF_05/2021</v>
          </cell>
          <cell r="E8691" t="str">
            <v>M3</v>
          </cell>
          <cell r="F8691">
            <v>582.70000000000005</v>
          </cell>
        </row>
        <row r="8692">
          <cell r="A8692" t="str">
            <v>SINAPI 94972</v>
          </cell>
          <cell r="D8692" t="str">
            <v>CONCRETO FCK = 30MPA, TRAÇO 1:2,1:2,5 (EM MASSA SECA DE CIMENTO/ AREIA MÉDIA/ BRITA 1) - PREPARO MECÂNICO COM BETONEIRA 600 L. AF_05/2021</v>
          </cell>
          <cell r="E8692" t="str">
            <v>M3</v>
          </cell>
          <cell r="F8692">
            <v>576.02</v>
          </cell>
        </row>
        <row r="8693">
          <cell r="A8693" t="str">
            <v>SINAPI 102478</v>
          </cell>
          <cell r="D8693" t="str">
            <v>CONCRETO FCK = 40MPA, TRAÇO 1:1,4:1,8 (EM MASSA SECA DE CIMENTO/ AREIA MÉDIA/ SEIXO ROLADO) - PREPARO MECÂNICO COM BETONEIRA 400 L. AF_05/2021</v>
          </cell>
          <cell r="E8693" t="str">
            <v>M3</v>
          </cell>
          <cell r="F8693">
            <v>832.11</v>
          </cell>
        </row>
        <row r="8694">
          <cell r="A8694" t="str">
            <v>SINAPI 102484</v>
          </cell>
          <cell r="D8694" t="str">
            <v>CONCRETO FCK = 40MPA, TRAÇO 1:1,4:1,8 (EM MASSA SECA DE CIMENTO/ AREIA MÉDIA/ SEIXO ROLADO) - PREPARO MECÂNICO COM BETONEIRA 600 L. AF_05/2021</v>
          </cell>
          <cell r="E8694" t="str">
            <v>M3</v>
          </cell>
          <cell r="F8694">
            <v>831.91</v>
          </cell>
        </row>
        <row r="8695">
          <cell r="A8695" t="str">
            <v>SINAPI 94967</v>
          </cell>
          <cell r="D8695" t="str">
            <v>CONCRETO FCK = 40MPA, TRAÇO 1:1,6:1,9 (EM MASSA SECA DE CIMENTO/ AREIA MÉDIA/ BRITA 1) - PREPARO MECÂNICO COM BETONEIRA 400 L. AF_05/2021</v>
          </cell>
          <cell r="E8695" t="str">
            <v>M3</v>
          </cell>
          <cell r="F8695">
            <v>653.63</v>
          </cell>
        </row>
        <row r="8696">
          <cell r="A8696" t="str">
            <v>SINAPI 94973</v>
          </cell>
          <cell r="D8696" t="str">
            <v>CONCRETO FCK = 40MPA, TRAÇO 1:1,6:1,9 (EM MASSA SECA DE CIMENTO/ AREIA MÉDIA/ BRITA 1) - PREPARO MECÂNICO COM BETONEIRA 600 L. AF_05/2021</v>
          </cell>
          <cell r="E8696" t="str">
            <v>M3</v>
          </cell>
          <cell r="F8696">
            <v>644.91</v>
          </cell>
        </row>
        <row r="8697">
          <cell r="A8697" t="str">
            <v>SINAPI 94974</v>
          </cell>
          <cell r="D8697" t="str">
            <v>CONCRETO MAGRO PARA LASTRO, TRAÇO 1:4,5:4,5 (EM MASSA SECA DE CIMENTO/ AREIA MÉDIA/ BRITA 1) - PREPARO MANUAL. AF_05/2021</v>
          </cell>
          <cell r="E8697" t="str">
            <v>M3</v>
          </cell>
          <cell r="F8697">
            <v>529.19000000000005</v>
          </cell>
        </row>
        <row r="8698">
          <cell r="A8698" t="str">
            <v>SINAPI 94962</v>
          </cell>
          <cell r="D8698" t="str">
            <v>CONCRETO MAGRO PARA LASTRO, TRAÇO 1:4,5:4,5 (EM MASSA SECA DE CIMENTO/ AREIA MÉDIA/ BRITA 1) - PREPARO MECÂNICO COM BETONEIRA 400 L. AF_05/2021</v>
          </cell>
          <cell r="E8698" t="str">
            <v>M3</v>
          </cell>
          <cell r="F8698">
            <v>469.24</v>
          </cell>
        </row>
        <row r="8699">
          <cell r="A8699" t="str">
            <v>SINAPI 94968</v>
          </cell>
          <cell r="D8699" t="str">
            <v>CONCRETO MAGRO PARA LASTRO, TRAÇO 1:4,5:4,5 (EM MASSA SECA DE CIMENTO/ AREIA MÉDIA/ BRITA 1) - PREPARO MECÂNICO COM BETONEIRA 600 L. AF_05/2021</v>
          </cell>
          <cell r="E8699" t="str">
            <v>M3</v>
          </cell>
          <cell r="F8699">
            <v>466.24</v>
          </cell>
        </row>
        <row r="8700">
          <cell r="A8700" t="str">
            <v>SINAPI 102485</v>
          </cell>
          <cell r="D8700" t="str">
            <v>CONCRETO MAGRO PARA LASTRO, TRAÇO 1:4,5:4,5 (EM MASSA SECA DE CIMENTO/ AREIA MÉDIA/ SEIXO ROLADO) - PREPARO MANUAL. AF_05/2021</v>
          </cell>
          <cell r="E8700" t="str">
            <v>M3</v>
          </cell>
          <cell r="F8700">
            <v>716.95</v>
          </cell>
        </row>
        <row r="8701">
          <cell r="A8701" t="str">
            <v>SINAPI 102473</v>
          </cell>
          <cell r="D8701" t="str">
            <v>CONCRETO MAGRO PARA LASTRO, TRAÇO 1:4,5:4,5 (EM MASSA SECA DE CIMENTO/ AREIA MÉDIA/ SEIXO ROLADO) - PREPARO MECÂNICO COM BETONEIRA 400 L. AF_05/2021</v>
          </cell>
          <cell r="E8701" t="str">
            <v>M3</v>
          </cell>
          <cell r="F8701">
            <v>652.9</v>
          </cell>
        </row>
        <row r="8702">
          <cell r="A8702" t="str">
            <v>SINAPI 102479</v>
          </cell>
          <cell r="D8702" t="str">
            <v>CONCRETO MAGRO PARA LASTRO, TRAÇO 1:4,5:4,5 (EM MASSA SECA DE CIMENTO/ AREIA MÉDIA/ SEIXO ROLADO) - PREPARO MECÂNICO COM BETONEIRA 600 L. AF_05/2021</v>
          </cell>
          <cell r="E8702" t="str">
            <v>M3</v>
          </cell>
          <cell r="F8702">
            <v>650.73</v>
          </cell>
        </row>
        <row r="8703">
          <cell r="A8703" t="str">
            <v>SINAPI 104835</v>
          </cell>
          <cell r="D8703" t="str">
            <v>ARGAMASSA DE ASSENTAMENTO DE ALVENARIA DE VEDAÇÃO E REVESTIMENTO INTERNO, TRAÇO EM VOLUME SECO 1:1:3:3,8 (CIMENTO:CAL:AREIA NATURAL MÉDIA:AREIA RECICLADA), COM USO DE AGREGADO RECICLADO MISTO (ARM) - PREPARO MANUAL. AF_11/2023</v>
          </cell>
          <cell r="E8703" t="str">
            <v>M3</v>
          </cell>
          <cell r="F8703">
            <v>0</v>
          </cell>
        </row>
        <row r="8704">
          <cell r="A8704" t="str">
            <v>SINAPI 104833</v>
          </cell>
          <cell r="D8704" t="str">
            <v>ARGAMASSA DE ASSENTAMENTO DE ALVENARIA DE VEDAÇÃO E REVESTIMENTO INTERNO, TRAÇO EM VOLUME SECO 1:1:3:3,8 (CIMENTO:CAL:AREIAS NATURAL MÉDIA: RECICLADA), COM USO DE AGREGADO RECICLADO CIMENTÍCIO OU DE CONCRETO (ARCI/ARCO) - PREPARO MANUAL. AF_11/2023</v>
          </cell>
          <cell r="E8704" t="str">
            <v>M3</v>
          </cell>
          <cell r="F8704">
            <v>0</v>
          </cell>
        </row>
        <row r="8705">
          <cell r="A8705" t="str">
            <v>SINAPI 104834</v>
          </cell>
          <cell r="D8705" t="str">
            <v>ARGAMASSA PARA ALVENARIA DE VEDAÇÃO E REVESTIMENTO INTERNO, TRAÇO EM VOLUME SECO 1:1:3:3,8 (CIMENTO:CAL:AREIA MÉDIA:AREIA RECICLADA), COM AGREGADO RECICLADO CIMENTÍCIO OU DE CONCRETO - PREPARO MECÂNICO COM MISTURADOR HORIZONTAL DE 600 KG. AF_11/2023</v>
          </cell>
          <cell r="E8705" t="str">
            <v>M3</v>
          </cell>
          <cell r="F8705">
            <v>0</v>
          </cell>
        </row>
        <row r="8706">
          <cell r="A8706" t="str">
            <v>SINAPI 104836</v>
          </cell>
          <cell r="D8706" t="str">
            <v>ARGAMASSA PARA ALVENARIA DE VEDAÇÃO E REVESTIMENTO INTERNO, TRAÇO EM VOLUME SECO 1:1:3:3,8 (CIMENTO:CAL:AREIA MÉDIA:AREIA RECICLADA), COM USO DE AGREGADO RECICLADO MISTO - PREPARO MECÂNICO COM MISTURADOR HORIZONTAL DE 600 KG. AF_11/2023</v>
          </cell>
          <cell r="E8706" t="str">
            <v>M3</v>
          </cell>
          <cell r="F8706">
            <v>0</v>
          </cell>
        </row>
        <row r="8707">
          <cell r="A8707" t="str">
            <v>SINAPI 104837</v>
          </cell>
          <cell r="D8707" t="str">
            <v>ARGAMASSA PARA CONTRAPISO, TRAÇO EM VOLUME SECO 1:2:2,5 (CIMENTO:AREIA NATURAL MÉDIA:AREIA RECICLADA), COM USO DE AGREGADO RECICLADO CIMENTÍCIO OU DE CONCRETO (ARCI/ARCO) - PREPARO MANUAL. AF_11/2023</v>
          </cell>
          <cell r="E8707" t="str">
            <v>M3</v>
          </cell>
          <cell r="F8707">
            <v>0</v>
          </cell>
        </row>
        <row r="8708">
          <cell r="A8708" t="str">
            <v>SINAPI 104838</v>
          </cell>
          <cell r="D8708" t="str">
            <v>ARGAMASSA PARA CONTRAPISO, TRAÇO EM VOLUME SECO 1:2:2,5 (CIMENTO:AREIA NATURAL MÉDIA:AREIA RECICLADA), COM USO DE AGREGADO RECICLADO CIMENTÍCIO OU DE CONCRETO (ARCI/ARCO) - PREPARO MECÂNICO COM MISTURADOR DE EIXO HORIZONTAL DE 600 KG. AF_11/2023</v>
          </cell>
          <cell r="E8708" t="str">
            <v>M3</v>
          </cell>
          <cell r="F8708">
            <v>0</v>
          </cell>
        </row>
        <row r="8709">
          <cell r="A8709" t="str">
            <v>SINAPI 104839</v>
          </cell>
          <cell r="D8709" t="str">
            <v>ARGAMASSA PARA CONTRAPISO, TRAÇO EM VOLUME SECO 1:2:2,5 (CIMENTO:AREIA NATURAL MÉDIA:AREIA RECICLADA), COM USO DE AGREGADO RECICLADO MISTO (ARM) - PREPARO MANUAL. AF_11/2023</v>
          </cell>
          <cell r="E8709" t="str">
            <v>M3</v>
          </cell>
          <cell r="F8709">
            <v>0</v>
          </cell>
        </row>
        <row r="8710">
          <cell r="A8710" t="str">
            <v>SINAPI 104840</v>
          </cell>
          <cell r="D8710" t="str">
            <v>ARGAMASSA PARA CONTRAPISO, TRAÇO EM VOLUME SECO 1:2:2,5 (CIMENTO:AREIA NATURAL MÉDIA:AREIA RECICLADA), COM USO DE AGREGADO RECICLADO MISTO (ARM) - PREPARO MECÂNICO COM MISTURADOR DE EIXO HORIZONTAL DE 600 KG. AF_11/2023</v>
          </cell>
          <cell r="E8710" t="str">
            <v>M3</v>
          </cell>
          <cell r="F8710">
            <v>0</v>
          </cell>
        </row>
        <row r="8711">
          <cell r="A8711" t="str">
            <v>SINAPI 104830</v>
          </cell>
          <cell r="D8711" t="str">
            <v>CONCRETO MAGRO PARA LASTRO, TRAÇO EM MASSA SECA 1:3,4:3,5 (CIMENTO:AREIA RECICLADA:BRITA 1 RECICLADA), COM USO DE AGREGADO RECICLADO CIMENTÍCIO OU DE CONCRETO (ARCI/ARCO) - PREPARO MANUAL. AF_11/2023</v>
          </cell>
          <cell r="E8711" t="str">
            <v>M3</v>
          </cell>
          <cell r="F8711">
            <v>0</v>
          </cell>
        </row>
        <row r="8712">
          <cell r="A8712" t="str">
            <v>SINAPI 104829</v>
          </cell>
          <cell r="D8712" t="str">
            <v>CONCRETO MAGRO PARA LASTRO, TRAÇO EM MASSA SECA 1:3,4:3,5 (CIMENTO:AREIA RECICLADA:BRITA 1 RECICLADA), COM USO DE AGREGADO RECICLADO CIMENTÍCIO OU DE CONCRETO (ARCI/ARCO) - PREPARO MECÂNICO COM BETONEIRA 600 L. AF_11/2023</v>
          </cell>
          <cell r="E8712" t="str">
            <v>M3</v>
          </cell>
          <cell r="F8712">
            <v>0</v>
          </cell>
        </row>
        <row r="8713">
          <cell r="A8713" t="str">
            <v>SINAPI 104832</v>
          </cell>
          <cell r="D8713" t="str">
            <v>CONCRETO MAGRO PARA LASTRO, TRAÇO EM MASSA SECA 1:3,4:3,5 (CIMENTO:AREIA RECICLADA:BRITA 1 RECICLADA), COM USO DE AGREGADO RECICLADO MISTO (ARM) - PREPARO MANUAL. AF_11/2023</v>
          </cell>
          <cell r="E8713" t="str">
            <v>M3</v>
          </cell>
          <cell r="F8713">
            <v>0</v>
          </cell>
        </row>
        <row r="8714">
          <cell r="A8714" t="str">
            <v>SINAPI 104831</v>
          </cell>
          <cell r="D8714" t="str">
            <v>CONCRETO MAGRO PARA LASTRO, TRAÇO EM MASSA SECA 1:3,4:3,5 (CIMENTO:AREIA RECICLADA:BRITA 1 RECICLADA), COM USO DE AGREGADO RECICLADO MISTO (ARM) - PREPARO MECÂNICO COM BETONEIRA 600 L. AF_11/2023</v>
          </cell>
          <cell r="E8714" t="str">
            <v>M3</v>
          </cell>
          <cell r="F8714">
            <v>0</v>
          </cell>
        </row>
        <row r="8715">
          <cell r="A8715" t="str">
            <v>SINAPI 103773</v>
          </cell>
          <cell r="D8715" t="str">
            <v>ASSENTO COM ENCOSTO PARA ARQUIBANCADA - FORNECIMENTO E INSTALAÇÃO. AF_03/2022</v>
          </cell>
          <cell r="E8715" t="str">
            <v>UN</v>
          </cell>
          <cell r="F8715">
            <v>0</v>
          </cell>
        </row>
        <row r="8716">
          <cell r="A8716" t="str">
            <v>SINAPI 103772</v>
          </cell>
          <cell r="D8716" t="str">
            <v>ASSENTO SEM ENCOSTO PARA ARQUIBANCADA - FORNECIMENTO E INSTALAÇÃO. AF_03/2022</v>
          </cell>
          <cell r="E8716" t="str">
            <v>UN</v>
          </cell>
          <cell r="F8716">
            <v>0</v>
          </cell>
        </row>
        <row r="8717">
          <cell r="A8717" t="str">
            <v>SINAPI 103768</v>
          </cell>
          <cell r="D8717" t="str">
            <v>PAR DE ESTRUTURAS PARA TABELA DE BASQUETE EM TRELIÇA METÁLICA AÉREA, EXCETO TABELA, ARO E REDE - FORNECIMENTO E INSTALAÇÃO. AF_03/2022</v>
          </cell>
          <cell r="E8717" t="str">
            <v>UN</v>
          </cell>
          <cell r="F8717">
            <v>0</v>
          </cell>
        </row>
        <row r="8718">
          <cell r="A8718" t="str">
            <v>SINAPI 103767</v>
          </cell>
          <cell r="D8718" t="str">
            <v>PAR DE ESTRUTURAS PARA TABELA DE BASQUETE EM TRELIÇA METÁLICA FIXADA NO PISO, EXCETO TABELA, ARO E REDE - FORNECIMENTO E INSTALAÇÃO. AF_03/2022</v>
          </cell>
          <cell r="E8718" t="str">
            <v>UN</v>
          </cell>
          <cell r="F8718">
            <v>0</v>
          </cell>
        </row>
        <row r="8719">
          <cell r="A8719" t="str">
            <v>SINAPI 103766</v>
          </cell>
          <cell r="D8719" t="str">
            <v>PAR DE ESTRUTURAS PARA TABELA DE BASQUETE METÁLICA TUBULAR CHUMBADA COM CONCRETO NO PISO, EXCETO TABELA, ARO E REDE - FORNECIMENTO E INSTALAÇÃO. AF_03/2022</v>
          </cell>
          <cell r="E8719" t="str">
            <v>UN</v>
          </cell>
          <cell r="F8719">
            <v>0</v>
          </cell>
        </row>
        <row r="8720">
          <cell r="A8720" t="str">
            <v>SINAPI 103765</v>
          </cell>
          <cell r="D8720" t="str">
            <v>PAR DE POSTES E REDE DE VÔLEI - FORNECIMENTO E INSTALAÇÃO. AF_03/2022</v>
          </cell>
          <cell r="E8720" t="str">
            <v>UN</v>
          </cell>
          <cell r="F8720">
            <v>0</v>
          </cell>
        </row>
        <row r="8721">
          <cell r="A8721" t="str">
            <v>SINAPI 103771</v>
          </cell>
          <cell r="D8721" t="str">
            <v>PAR DE TABELAS DE BASQUETE DE ACRÍLICO, COM AROS E REDES - FORNECIMENTO E INSTALAÇÃO. AF_03/2022</v>
          </cell>
          <cell r="E8721" t="str">
            <v>UN</v>
          </cell>
          <cell r="F8721">
            <v>0</v>
          </cell>
        </row>
        <row r="8722">
          <cell r="A8722" t="str">
            <v>SINAPI 103769</v>
          </cell>
          <cell r="D8722" t="str">
            <v>PAR DE TABELAS DE BASQUETE DE COMPENSADO NAVAL, COM AROS E REDES - FORNECIMENTO E INSTALAÇÃO. AF_03/2022</v>
          </cell>
          <cell r="E8722" t="str">
            <v>UN</v>
          </cell>
          <cell r="F8722">
            <v>3694.2</v>
          </cell>
        </row>
        <row r="8723">
          <cell r="A8723" t="str">
            <v>SINAPI 103770</v>
          </cell>
          <cell r="D8723" t="str">
            <v>PAR DE TABELAS DE BASQUETE DE VIDRO TEMPERADO, COM AROS E REDES - FORNECIMENTO E INSTALAÇÃO. AF_03/2022</v>
          </cell>
          <cell r="E8723" t="str">
            <v>UN</v>
          </cell>
          <cell r="F8723">
            <v>0</v>
          </cell>
        </row>
        <row r="8724">
          <cell r="A8724" t="str">
            <v>SINAPI 103764</v>
          </cell>
          <cell r="D8724" t="str">
            <v>PAR DE TRAVES E REDES DE FUTSAL - FORNECIMENTO E INSTALAÇÃO. AF_03/2022</v>
          </cell>
          <cell r="E8724" t="str">
            <v>UN</v>
          </cell>
          <cell r="F8724">
            <v>0</v>
          </cell>
        </row>
        <row r="8725">
          <cell r="A8725" t="str">
            <v>SINAPI 103780</v>
          </cell>
          <cell r="D8725" t="str">
            <v>PISO ASFÁLTICO PARA QUADRA POLIESPORTIVA - FORNECIMENTO E INSTALAÇÃO. AF_03/2022</v>
          </cell>
          <cell r="E8725" t="str">
            <v>M2</v>
          </cell>
          <cell r="F8725">
            <v>0</v>
          </cell>
        </row>
        <row r="8726">
          <cell r="A8726" t="str">
            <v>SINAPI 103781</v>
          </cell>
          <cell r="D8726" t="str">
            <v>PISO DE GRAMA SINTÉTICA PARA QUADRA POLIESPORTIVA - FORNECIMENTO E INSTALAÇÃO. AF_03/2022</v>
          </cell>
          <cell r="E8726" t="str">
            <v>M2</v>
          </cell>
          <cell r="F8726">
            <v>0</v>
          </cell>
        </row>
        <row r="8727">
          <cell r="A8727" t="str">
            <v>SINAPI 103779</v>
          </cell>
          <cell r="D8727" t="str">
            <v>PISO DE MADEIRA COM AMORTECEDORES DE BORRACHA PARA QUADRA POLIESPORTIVA - FORNECIMENTO E INSTALAÇÃO. AF_03/2022</v>
          </cell>
          <cell r="E8727" t="str">
            <v>M2</v>
          </cell>
          <cell r="F8727">
            <v>0</v>
          </cell>
        </row>
        <row r="8728">
          <cell r="A8728" t="str">
            <v>SINAPI 103778</v>
          </cell>
          <cell r="D8728" t="str">
            <v>PISO DE POLIURETANO PARA QUADRA POLIESPORTIVA - FORNECIMENTO E INSTALAÇÃO. AF_03/2022</v>
          </cell>
          <cell r="E8728" t="str">
            <v>M2</v>
          </cell>
          <cell r="F8728">
            <v>0</v>
          </cell>
        </row>
        <row r="8729">
          <cell r="A8729" t="str">
            <v>SINAPI 103924</v>
          </cell>
          <cell r="D8729" t="str">
            <v>PISO MODULAR DE POLIPROPILENO PARA QUADRA POLIESPORTIVA - FORNECIMENTO E INSTALAÇÃO. AF_03/2022</v>
          </cell>
          <cell r="E8729" t="str">
            <v>M2</v>
          </cell>
          <cell r="F8729">
            <v>0</v>
          </cell>
        </row>
        <row r="8730">
          <cell r="A8730" t="str">
            <v>SINAPI 103776</v>
          </cell>
          <cell r="D8730" t="str">
            <v>PISO MODULAR INTERNO DE POLIPROPILENO PARA QUADRA POLIESPORTIVA - FORNECIMENTO E INSTALAÇÃO. AF_03/2022</v>
          </cell>
          <cell r="E8730" t="str">
            <v>M2</v>
          </cell>
          <cell r="F8730">
            <v>0</v>
          </cell>
        </row>
        <row r="8731">
          <cell r="A8731" t="str">
            <v>SINAPI 103774</v>
          </cell>
          <cell r="D8731" t="str">
            <v>REDE DE PROTEÇÃO HORIZONTAL PARA QUADRA POLIESPORTIVA - FORNECIMENTO E INSTALAÇÃO. AF_03/2022</v>
          </cell>
          <cell r="E8731" t="str">
            <v>M2</v>
          </cell>
          <cell r="F8731">
            <v>0</v>
          </cell>
        </row>
        <row r="8732">
          <cell r="A8732" t="str">
            <v>SINAPI 103775</v>
          </cell>
          <cell r="D8732" t="str">
            <v>REDE DE PROTEÇÃO VERTICAL PARA QUADRA POLIESPORTIVA - FORNECIMENTO E INSTALAÇÃO. AF_03/2022</v>
          </cell>
          <cell r="E8732" t="str">
            <v>M2</v>
          </cell>
          <cell r="F8732">
            <v>0</v>
          </cell>
        </row>
        <row r="8733">
          <cell r="A8733" t="str">
            <v>SINAPI 106266</v>
          </cell>
          <cell r="D8733" t="str">
            <v>BORNE CONECTOR PARA CABOS DE 1,5 MM2, PARA QUADRO DE BOMBA - FORNECIMENTO E INSTALAÇÃO. AF_11/2025</v>
          </cell>
          <cell r="E8733" t="str">
            <v>UN</v>
          </cell>
          <cell r="F8733">
            <v>0</v>
          </cell>
        </row>
        <row r="8734">
          <cell r="A8734" t="str">
            <v>SINAPI 106270</v>
          </cell>
          <cell r="D8734" t="str">
            <v>BORNE CONECTOR PARA CABOS DE 10 MM2, PARA QUADRO DE BOMBA - FORNECIMENTO E INSTALAÇÃO. AF_11/2025</v>
          </cell>
          <cell r="E8734" t="str">
            <v>UN</v>
          </cell>
          <cell r="F8734">
            <v>0</v>
          </cell>
        </row>
        <row r="8735">
          <cell r="A8735" t="str">
            <v>SINAPI 106271</v>
          </cell>
          <cell r="D8735" t="str">
            <v>BORNE CONECTOR PARA CABOS DE 16 MM2, PARA QUADRO DE BOMBA - FORNECIMENTO E INSTALAÇÃO. AF_11/2025</v>
          </cell>
          <cell r="E8735" t="str">
            <v>UN</v>
          </cell>
          <cell r="F8735">
            <v>0</v>
          </cell>
        </row>
        <row r="8736">
          <cell r="A8736" t="str">
            <v>SINAPI 106267</v>
          </cell>
          <cell r="D8736" t="str">
            <v>BORNE CONECTOR PARA CABOS DE 2,5 MM2, PARA QUADRO DE BOMBA - FORNECIMENTO E INSTALAÇÃO. AF_11/2025</v>
          </cell>
          <cell r="E8736" t="str">
            <v>UN</v>
          </cell>
          <cell r="F8736">
            <v>0</v>
          </cell>
        </row>
        <row r="8737">
          <cell r="A8737" t="str">
            <v>SINAPI 106272</v>
          </cell>
          <cell r="D8737" t="str">
            <v>BORNE CONECTOR PARA CABOS DE 25 MM2, PARA QUADRO DE BOMBA - FORNECIMENTO E INSTALAÇÃO. AF_11/2025</v>
          </cell>
          <cell r="E8737" t="str">
            <v>UN</v>
          </cell>
          <cell r="F8737">
            <v>0</v>
          </cell>
        </row>
        <row r="8738">
          <cell r="A8738" t="str">
            <v>SINAPI 106268</v>
          </cell>
          <cell r="D8738" t="str">
            <v>BORNE CONECTOR PARA CABOS DE 4 MM2, PARA QUADRO DE BOMBA - FORNECIMENTO E INSTALAÇÃO. AF_11/2025</v>
          </cell>
          <cell r="E8738" t="str">
            <v>UN</v>
          </cell>
          <cell r="F8738">
            <v>0</v>
          </cell>
        </row>
        <row r="8739">
          <cell r="A8739" t="str">
            <v>SINAPI 106269</v>
          </cell>
          <cell r="D8739" t="str">
            <v>BORNE CONECTOR PARA CABOS DE 6 MM2, PARA QUADRO DE BOMBA - FORNECIMENTO E INSTALAÇÃO. AF_11/2025</v>
          </cell>
          <cell r="E8739" t="str">
            <v>UN</v>
          </cell>
          <cell r="F8739">
            <v>0</v>
          </cell>
        </row>
        <row r="8740">
          <cell r="A8740" t="str">
            <v>SINAPI 106279</v>
          </cell>
          <cell r="D8740" t="str">
            <v>BOTÃO DE EMERGÊNCIA TIPO COGUMELO, PARA QUADRO DE BOMBA - FORNECIMENTO E INSTALAÇÃO. AF_11/2025</v>
          </cell>
          <cell r="E8740" t="str">
            <v>UN</v>
          </cell>
          <cell r="F8740">
            <v>0</v>
          </cell>
        </row>
        <row r="8741">
          <cell r="A8741" t="str">
            <v>SINAPI 106280</v>
          </cell>
          <cell r="D8741" t="str">
            <v>BOTÃO LIGA/DESLIGA BOMBA VERDE E VERMELHO, PARA QUADRO DE BOMBA - FORNECIMENTO E INSTALAÇÃO. AF_11/2025</v>
          </cell>
          <cell r="E8741" t="str">
            <v>UN</v>
          </cell>
          <cell r="F8741">
            <v>0</v>
          </cell>
        </row>
        <row r="8742">
          <cell r="A8742" t="str">
            <v>SINAPI 106265</v>
          </cell>
          <cell r="D8742" t="str">
            <v>CANALETA, PARA QUADRO DE BOMBA - FORNECIMENTO E INSTALAÇÃO. AF_11/2025</v>
          </cell>
          <cell r="E8742" t="str">
            <v>M</v>
          </cell>
          <cell r="F8742">
            <v>0</v>
          </cell>
        </row>
        <row r="8743">
          <cell r="A8743" t="str">
            <v>SINAPI 106273</v>
          </cell>
          <cell r="D8743" t="str">
            <v>CHAVE COMUTADORA DE 3 POSIÇÕES DE 10 A, PARA QUADRO DE BOMBA - FORNECIMENTO E INSTALAÇÃO. AF_11/2025</v>
          </cell>
          <cell r="E8743" t="str">
            <v>UN</v>
          </cell>
          <cell r="F8743">
            <v>0</v>
          </cell>
        </row>
        <row r="8744">
          <cell r="A8744" t="str">
            <v>SINAPI 106274</v>
          </cell>
          <cell r="D8744" t="str">
            <v>CHAVE COMUTADORA DE 3 POSIÇÕES DE 20 A, PARA QUADRO DE BOMBA - FORNECIMENTO E INSTALAÇÃO. AF_11/2025</v>
          </cell>
          <cell r="E8744" t="str">
            <v>UN</v>
          </cell>
          <cell r="F8744">
            <v>0</v>
          </cell>
        </row>
        <row r="8745">
          <cell r="A8745" t="str">
            <v>SINAPI 106275</v>
          </cell>
          <cell r="D8745" t="str">
            <v>CHAVE COMUTADORA DE 3 POSIÇÕES DE 32A, PARA QUADRO DE BOMBA - FORNECIMENTO E INSTALAÇÃO. AF_11/2025</v>
          </cell>
          <cell r="E8745" t="str">
            <v>UN</v>
          </cell>
          <cell r="F8745">
            <v>0</v>
          </cell>
        </row>
        <row r="8746">
          <cell r="A8746" t="str">
            <v>SINAPI 106276</v>
          </cell>
          <cell r="D8746" t="str">
            <v>CHAVE COMUTADORA DE 3 POSIÇÕES DE 40 A, PARA QUADRO DE BOMBA - FORNECIMENTO E INSTALAÇÃO. AF_11/2025</v>
          </cell>
          <cell r="E8746" t="str">
            <v>UN</v>
          </cell>
          <cell r="F8746">
            <v>0</v>
          </cell>
        </row>
        <row r="8747">
          <cell r="A8747" t="str">
            <v>SINAPI 106277</v>
          </cell>
          <cell r="D8747" t="str">
            <v>CHAVE COMUTADORA DE 3 POSIÇÕES DE 63 A, PARA QUADRO DE BOMBA - FORNECIMENTO E INSTALAÇÃO. AF_11/2025</v>
          </cell>
          <cell r="E8747" t="str">
            <v>UN</v>
          </cell>
          <cell r="F8747">
            <v>0</v>
          </cell>
        </row>
        <row r="8748">
          <cell r="A8748" t="str">
            <v>SINAPI 106278</v>
          </cell>
          <cell r="D8748" t="str">
            <v>CHAVE COMUTADORA DE 3 POSIÇÕES DE 80 A, PARA QUADRO DE BOMBA - FORNECIMENTO E INSTALAÇÃO. AF_11/2025</v>
          </cell>
          <cell r="E8748" t="str">
            <v>UN</v>
          </cell>
          <cell r="F8748">
            <v>0</v>
          </cell>
        </row>
        <row r="8749">
          <cell r="A8749" t="str">
            <v>SINAPI 106295</v>
          </cell>
          <cell r="D8749" t="str">
            <v>CONTATOR TRIPOLAR, CORRENTE DE *22* A, TENSAO NOMINAL DE *500* V, CATEGORIA AC-2 E AC-3, PARA QUADRO DE BOMBA - FORNECIMENTO E INSTALAÇÃO. AF_11/2025</v>
          </cell>
          <cell r="E8749" t="str">
            <v>UN</v>
          </cell>
          <cell r="F8749">
            <v>240.48</v>
          </cell>
        </row>
        <row r="8750">
          <cell r="A8750" t="str">
            <v>SINAPI 106300</v>
          </cell>
          <cell r="D8750" t="str">
            <v>CONTATOR TRIPOLAR, CORRENTE DE *38* A, TENSAO NOMINAL DE *500* V, CATEGORIA AC-2 E AC-3, PARA QUADRO DE BOMBA - FORNECIMENTO E INSTALAÇÃO. AF_11/2025</v>
          </cell>
          <cell r="E8750" t="str">
            <v>UN</v>
          </cell>
          <cell r="F8750">
            <v>569.05999999999995</v>
          </cell>
        </row>
        <row r="8751">
          <cell r="A8751" t="str">
            <v>SINAPI 106293</v>
          </cell>
          <cell r="D8751" t="str">
            <v>CONTATOR TRIPOLAR, CORRENTE DE 12 A, TENSAO NOMINAL DE *500* V, CATEGORIA AC-2 E AC-3, PARA QUADRO DE BOMBA - FORNECIMENTO E INSTALAÇÃO. AF_11/2025</v>
          </cell>
          <cell r="E8751" t="str">
            <v>UN</v>
          </cell>
          <cell r="F8751">
            <v>190.34</v>
          </cell>
        </row>
        <row r="8752">
          <cell r="A8752" t="str">
            <v>SINAPI 106297</v>
          </cell>
          <cell r="D8752" t="str">
            <v>CONTATOR TRIPOLAR, CORRENTE DE 25 A, TENSAO NOMINAL DE *500* V, CATEGORIA AC-2 E AC-3, PARA QUADRO DE BOMBA - FORNECIMENTO E INSTALAÇÃO. AF_11/2025</v>
          </cell>
          <cell r="E8752" t="str">
            <v>UN</v>
          </cell>
          <cell r="F8752">
            <v>288.33</v>
          </cell>
        </row>
        <row r="8753">
          <cell r="A8753" t="str">
            <v>SINAPI 106298</v>
          </cell>
          <cell r="D8753" t="str">
            <v>CONTATOR TRIPOLAR, CORRENTE DE 32 A, TENSAO NOMINAL DE *500* V, CATEGORIA AC-2 E AC-3, PARA QUADRO DE BOMBA - FORNECIMENTO E INSTALAÇÃO. AF_11/2025</v>
          </cell>
          <cell r="E8753" t="str">
            <v>UN</v>
          </cell>
          <cell r="F8753">
            <v>439.66</v>
          </cell>
        </row>
        <row r="8754">
          <cell r="A8754" t="str">
            <v>SINAPI 106301</v>
          </cell>
          <cell r="D8754" t="str">
            <v>CONTATOR TRIPOLAR, CORRENTE DE 45 A, TENSAO NOMINAL DE *500* V, CATEGORIA AC-2 E AC-3, PARA QUADRO DE BOMBA - FORNECIMENTO E INSTALAÇÃO. AF_11/2025</v>
          </cell>
          <cell r="E8754" t="str">
            <v>UN</v>
          </cell>
          <cell r="F8754">
            <v>851.81</v>
          </cell>
        </row>
        <row r="8755">
          <cell r="A8755" t="str">
            <v>SINAPI 106292</v>
          </cell>
          <cell r="D8755" t="str">
            <v>CONTATOR TRIPOLAR, CORRENTE DE 9 A, TENSAO NOMINAL DE *500* V, CATEGORIA AC-2 E AC-3, PARA QUADRO DE BOMBA - FORNECIMENTO E INSTALAÇÃO. AF_11/2025</v>
          </cell>
          <cell r="E8755" t="str">
            <v>UN</v>
          </cell>
          <cell r="F8755">
            <v>180.97</v>
          </cell>
        </row>
        <row r="8756">
          <cell r="A8756" t="str">
            <v>SINAPI 106282</v>
          </cell>
          <cell r="D8756" t="str">
            <v>DISJUNTOR TERMOMAGNETICO PARA TRILHO DIN (IEC), TRIPOLAR, 10 A, PARA QUADRO DE BOMBA - FORNECIMENTO E INSTALAÇÃO. AF_11/2025</v>
          </cell>
          <cell r="E8756" t="str">
            <v>UN</v>
          </cell>
          <cell r="F8756">
            <v>100.78</v>
          </cell>
        </row>
        <row r="8757">
          <cell r="A8757" t="str">
            <v>SINAPI 106283</v>
          </cell>
          <cell r="D8757" t="str">
            <v>DISJUNTOR TERMOMAGNETICO PARA TRILHO DIN (IEC), TRIPOLAR, 16 A, PARA QUADRO DE BOMBA - FORNECIMENTO E INSTALAÇÃO. AF_11/2025</v>
          </cell>
          <cell r="E8757" t="str">
            <v>UN</v>
          </cell>
          <cell r="F8757">
            <v>100.78</v>
          </cell>
        </row>
        <row r="8758">
          <cell r="A8758" t="str">
            <v>SINAPI 106286</v>
          </cell>
          <cell r="D8758" t="str">
            <v>DISJUNTOR TERMOMAGNETICO PARA TRILHO DIN (IEC), TRIPOLAR, 20 A, PARA QUADRO DE BOMBA - FORNECIMENTO E INSTALAÇÃO. AF_11/2025</v>
          </cell>
          <cell r="E8758" t="str">
            <v>UN</v>
          </cell>
          <cell r="F8758">
            <v>111.09</v>
          </cell>
        </row>
        <row r="8759">
          <cell r="A8759" t="str">
            <v>SINAPI 106287</v>
          </cell>
          <cell r="D8759" t="str">
            <v>DISJUNTOR TERMOMAGNETICO PARA TRILHO DIN (IEC), TRIPOLAR, 25 A, PARA QUADRO DE BOMBA - FORNECIMENTO E INSTALAÇÃO. AF_11/2025</v>
          </cell>
          <cell r="E8759" t="str">
            <v>UN</v>
          </cell>
          <cell r="F8759">
            <v>128.96</v>
          </cell>
        </row>
        <row r="8760">
          <cell r="A8760" t="str">
            <v>SINAPI 106288</v>
          </cell>
          <cell r="D8760" t="str">
            <v>DISJUNTOR TERMOMAGNETICO PARA TRILHO DIN (IEC), TRIPOLAR, 32 A, PARA QUADRO DE BOMBA - FORNECIMENTO E INSTALAÇÃO. AF_11/2025</v>
          </cell>
          <cell r="E8760" t="str">
            <v>UN</v>
          </cell>
          <cell r="F8760">
            <v>151.56</v>
          </cell>
        </row>
        <row r="8761">
          <cell r="A8761" t="str">
            <v>SINAPI 106289</v>
          </cell>
          <cell r="D8761" t="str">
            <v>DISJUNTOR TERMOMAGNETICO PARA TRILHO DIN (IEC), TRIPOLAR, 40 A, PARA QUADRO DE BOMBA - FORNECIMENTO E INSTALAÇÃO. AF_11/2025</v>
          </cell>
          <cell r="E8761" t="str">
            <v>UN</v>
          </cell>
          <cell r="F8761">
            <v>193.81</v>
          </cell>
        </row>
        <row r="8762">
          <cell r="A8762" t="str">
            <v>SINAPI 106290</v>
          </cell>
          <cell r="D8762" t="str">
            <v>DISJUNTOR TERMOMAGNETICO PARA TRILHO DIN (IEC), TRIPOLAR, 50 A, PARA QUADRO DE BOMBA - FORNECIMENTO E INSTALAÇÃO. AF_11/2025</v>
          </cell>
          <cell r="E8762" t="str">
            <v>UN</v>
          </cell>
          <cell r="F8762">
            <v>258.13</v>
          </cell>
        </row>
        <row r="8763">
          <cell r="A8763" t="str">
            <v>SINAPI 106291</v>
          </cell>
          <cell r="D8763" t="str">
            <v>DISJUNTOR TERMOMAGNETICO PARA TRILHO DIN (IEC), TRIPOLAR, 63 A, PARA QUADRO DE BOMBA - FORNECIMENTO E INSTALAÇÃO. AF_11/2025</v>
          </cell>
          <cell r="E8763" t="str">
            <v>UN</v>
          </cell>
          <cell r="F8763">
            <v>372.27</v>
          </cell>
        </row>
        <row r="8764">
          <cell r="A8764" t="str">
            <v>SINAPI 102136</v>
          </cell>
          <cell r="D8764" t="str">
            <v>INSTALAÇÃO DE QUADRO ELÉTRICO PARA 1 BOMBA TRIFÁSICA ATÉ 25 CV CADA (NÃO INCLUI O FORNECIMENTO DO QUADRO). AF_11/2025</v>
          </cell>
          <cell r="E8764" t="str">
            <v>UN</v>
          </cell>
          <cell r="F8764">
            <v>139.58000000000001</v>
          </cell>
        </row>
        <row r="8765">
          <cell r="A8765" t="str">
            <v>SINAPI 106263</v>
          </cell>
          <cell r="D8765" t="str">
            <v>INSTALAÇÃO DE QUADRO ELÉTRICO PARA 2 BOMBAS TRIFÁSICAS ATÉ 25 CV CADA (NÃO INCLUI O FORNECIMENTO DO QUADRO). AF_11/2025</v>
          </cell>
          <cell r="E8765" t="str">
            <v>UN</v>
          </cell>
          <cell r="F8765">
            <v>182.46</v>
          </cell>
        </row>
        <row r="8766">
          <cell r="A8766" t="str">
            <v>SINAPI 106259</v>
          </cell>
          <cell r="D8766" t="str">
            <v>QUADRO ELÉTRICO PARA 1 BOMBA CENTRÍFUGA TRIFÁSICA 1,5 CV - FORNECIMENTO E INSTALAÇÃO. AF_11/2025</v>
          </cell>
          <cell r="E8766" t="str">
            <v>UN</v>
          </cell>
          <cell r="F8766">
            <v>0</v>
          </cell>
        </row>
        <row r="8767">
          <cell r="A8767" t="str">
            <v>SINAPI 106261</v>
          </cell>
          <cell r="D8767" t="str">
            <v>QUADRO ELÉTRICO PARA 1 BOMBA CENTRÍFUGA TRIFÁSICA 10 CV - FORNECIMENTO E INSTALAÇÃO. AF_11/2025</v>
          </cell>
          <cell r="E8767" t="str">
            <v>UN</v>
          </cell>
          <cell r="F8767">
            <v>0</v>
          </cell>
        </row>
        <row r="8768">
          <cell r="A8768" t="str">
            <v>SINAPI 106260</v>
          </cell>
          <cell r="D8768" t="str">
            <v>QUADRO ELÉTRICO PARA 1 BOMBA CENTRÍFUGA TRIFÁSICA 3 CV - FORNECIMENTO E INSTALAÇÃO. AF_11/2025</v>
          </cell>
          <cell r="E8768" t="str">
            <v>UN</v>
          </cell>
          <cell r="F8768">
            <v>0</v>
          </cell>
        </row>
        <row r="8769">
          <cell r="A8769" t="str">
            <v>SINAPI 102134</v>
          </cell>
          <cell r="D8769" t="str">
            <v>QUADRO ELÉTRICO PARA 2 BOMBAS CENTRÍFUGAS TRIFÁSICAS 1,5 CV CADA - FORNECIMENTO E INSTALAÇÃO. AF_11/2025</v>
          </cell>
          <cell r="E8769" t="str">
            <v>UN</v>
          </cell>
          <cell r="F8769">
            <v>0</v>
          </cell>
        </row>
        <row r="8770">
          <cell r="A8770" t="str">
            <v>SINAPI 106262</v>
          </cell>
          <cell r="D8770" t="str">
            <v>QUADRO ELÉTRICO PARA 2 BOMBAS CENTRÍFUGAS TRIFÁSICAS 10 CV CADA - FORNECIMENTO E INSTALAÇÃO. AF_11/2025</v>
          </cell>
          <cell r="E8770" t="str">
            <v>UN</v>
          </cell>
          <cell r="F8770">
            <v>0</v>
          </cell>
        </row>
        <row r="8771">
          <cell r="A8771" t="str">
            <v>SINAPI 102135</v>
          </cell>
          <cell r="D8771" t="str">
            <v>QUADRO ELÉTRICO PARA 2 BOMBAS CENTRÍFUGAS TRIFÁSICAS 3 CV CADA - FORNECIMENTO E INSTALAÇÃO. AF_11/2025</v>
          </cell>
          <cell r="E8771" t="str">
            <v>UN</v>
          </cell>
          <cell r="F8771">
            <v>0</v>
          </cell>
        </row>
        <row r="8772">
          <cell r="A8772" t="str">
            <v>SINAPI 106302</v>
          </cell>
          <cell r="D8772" t="str">
            <v>RELÉ ESTRELA TRIANGULO, PARA QUADRO DE BOMBA - FORNECIMENTO E INSTALAÇÃO. AF_11/2025</v>
          </cell>
          <cell r="E8772" t="str">
            <v>UN</v>
          </cell>
          <cell r="F8772">
            <v>0</v>
          </cell>
        </row>
        <row r="8773">
          <cell r="A8773" t="str">
            <v>SINAPI 106284</v>
          </cell>
          <cell r="D8773" t="str">
            <v>RELÉ FALTA DE FASE PARA ATUAR NO COMANDO DO CONTATOR, PARA QUADRO DE BOMBA - FORNECIMENTO E INSTALAÇÃO. AF_11/2025</v>
          </cell>
          <cell r="E8773" t="str">
            <v>UN</v>
          </cell>
          <cell r="F8773">
            <v>0</v>
          </cell>
        </row>
        <row r="8774">
          <cell r="A8774" t="str">
            <v>SINAPI 106285</v>
          </cell>
          <cell r="D8774" t="str">
            <v>RELÉ PARA REVEZAMENTO DE MOTORES, PARA QUADRO DE BOMBA - FORNECIMENTO E INSTALAÇÃO. AF_11/2025</v>
          </cell>
          <cell r="E8774" t="str">
            <v>UN</v>
          </cell>
          <cell r="F8774">
            <v>0</v>
          </cell>
        </row>
        <row r="8775">
          <cell r="A8775" t="str">
            <v>SINAPI 106296</v>
          </cell>
          <cell r="D8775" t="str">
            <v>RELÉ TÉRMICO 10 A 15 A PARA 220 V OU 7 A 10 A PARA 380 V, PARA QUADRO DE BOMBA - FORNECIMENTO E INSTALAÇÃO. AF_11/2025</v>
          </cell>
          <cell r="E8775" t="str">
            <v>UN</v>
          </cell>
          <cell r="F8775">
            <v>0</v>
          </cell>
        </row>
        <row r="8776">
          <cell r="A8776" t="str">
            <v>SINAPI 106299</v>
          </cell>
          <cell r="D8776" t="str">
            <v>RELÉ TÉRMICO 32 A 40 A PARA 220 V OU 22 A 32 A PARA 380 V, PARA QUADRO DE BOMBA - FORNECIMENTO E INSTALAÇÃO. AF_11/2025</v>
          </cell>
          <cell r="E8776" t="str">
            <v>UN</v>
          </cell>
          <cell r="F8776">
            <v>260.93</v>
          </cell>
        </row>
        <row r="8777">
          <cell r="A8777" t="str">
            <v>SINAPI 106294</v>
          </cell>
          <cell r="D8777" t="str">
            <v>RELÉ TÉRMICO 6 A 8 A PARA 220 V OU 4 A 6,3 A PARA 380 V, PARA QUADRO DE BOMBA - FORNECIMENTO E INSTALAÇÃO. AF_11/2025</v>
          </cell>
          <cell r="E8777" t="str">
            <v>UN</v>
          </cell>
          <cell r="F8777">
            <v>0</v>
          </cell>
        </row>
        <row r="8778">
          <cell r="A8778" t="str">
            <v>SINAPI 106281</v>
          </cell>
          <cell r="D8778" t="str">
            <v>SINALEIRO LED PARA INDICAÇÃO BOMBA, PARA QUADRO DE BOMBA - FORNECIMENTO E INSTALAÇÃO. AF_11/2025</v>
          </cell>
          <cell r="E8778" t="str">
            <v>UN</v>
          </cell>
          <cell r="F8778">
            <v>0</v>
          </cell>
        </row>
        <row r="8779">
          <cell r="A8779" t="str">
            <v>SINAPI 106264</v>
          </cell>
          <cell r="D8779" t="str">
            <v>TRILHO DIN, PARA QUADRO DE BOMBA - FORNECIMENTO E INSTALAÇÃO. AF_11/2025</v>
          </cell>
          <cell r="E8779" t="str">
            <v>M</v>
          </cell>
          <cell r="F8779">
            <v>0</v>
          </cell>
        </row>
        <row r="8780">
          <cell r="A8780" t="str">
            <v>SINAPI 97097</v>
          </cell>
          <cell r="D8780" t="str">
            <v>ACABAMENTO POLIDO PARA PISO DE CONCRETO ARMADO OU LAJE SOBRE SOLO DE ALTA RESISTÊNCIA. AF_09/2021</v>
          </cell>
          <cell r="E8780" t="str">
            <v>M2</v>
          </cell>
          <cell r="F8780">
            <v>34.409999999999997</v>
          </cell>
        </row>
        <row r="8781">
          <cell r="A8781" t="str">
            <v>SINAPI 97089</v>
          </cell>
          <cell r="D8781" t="str">
            <v>ARMAÇÃO PARA EXECUÇÃO DE RADIER, PISO DE CONCRETO OU LAJE SOBRE SOLO, COM USO DE TELA Q-113. AF_09/2021</v>
          </cell>
          <cell r="E8781" t="str">
            <v>KG</v>
          </cell>
          <cell r="F8781">
            <v>14.47</v>
          </cell>
        </row>
        <row r="8782">
          <cell r="A8782" t="str">
            <v>SINAPI 97090</v>
          </cell>
          <cell r="D8782" t="str">
            <v>ARMAÇÃO PARA EXECUÇÃO DE RADIER, PISO DE CONCRETO OU LAJE SOBRE SOLO, COM USO DE TELA Q-138. AF_09/2021</v>
          </cell>
          <cell r="E8782" t="str">
            <v>KG</v>
          </cell>
          <cell r="F8782">
            <v>14.16</v>
          </cell>
        </row>
        <row r="8783">
          <cell r="A8783" t="str">
            <v>SINAPI 97091</v>
          </cell>
          <cell r="D8783" t="str">
            <v>ARMAÇÃO PARA EXECUÇÃO DE RADIER, PISO DE CONCRETO OU LAJE SOBRE SOLO, COM USO DE TELA Q-159. AF_09/2021</v>
          </cell>
          <cell r="E8783" t="str">
            <v>KG</v>
          </cell>
          <cell r="F8783">
            <v>13.7</v>
          </cell>
        </row>
        <row r="8784">
          <cell r="A8784" t="str">
            <v>SINAPI 97092</v>
          </cell>
          <cell r="D8784" t="str">
            <v>ARMAÇÃO PARA EXECUÇÃO DE RADIER, PISO DE CONCRETO OU LAJE SOBRE SOLO, COM USO DE TELA Q-196. AF_09/2021</v>
          </cell>
          <cell r="E8784" t="str">
            <v>KG</v>
          </cell>
          <cell r="F8784">
            <v>13.21</v>
          </cell>
        </row>
        <row r="8785">
          <cell r="A8785" t="str">
            <v>SINAPI 103053</v>
          </cell>
          <cell r="D8785" t="str">
            <v>ARMAÇÃO PARA EXECUÇÃO DE RADIER, PISO DE CONCRETO OU LAJE SOBRE SOLO, COM USO DE TELA Q-246. AF_09/2021</v>
          </cell>
          <cell r="E8785" t="str">
            <v>KG</v>
          </cell>
          <cell r="F8785">
            <v>0</v>
          </cell>
        </row>
        <row r="8786">
          <cell r="A8786" t="str">
            <v>SINAPI 97093</v>
          </cell>
          <cell r="D8786" t="str">
            <v>ARMAÇÃO PARA EXECUÇÃO DE RADIER, PISO DE CONCRETO OU LAJE SOBRE SOLO, COM USO DE TELA Q-283. AF_09/2021</v>
          </cell>
          <cell r="E8786" t="str">
            <v>KG</v>
          </cell>
          <cell r="F8786">
            <v>12.36</v>
          </cell>
        </row>
        <row r="8787">
          <cell r="A8787" t="str">
            <v>SINAPI 103054</v>
          </cell>
          <cell r="D8787" t="str">
            <v>ARMAÇÃO PARA EXECUÇÃO DE RADIER, PISO DE CONCRETO OU LAJE SOBRE SOLO, COM USO DE TELA Q-396. AF_09/2021</v>
          </cell>
          <cell r="E8787" t="str">
            <v>KG</v>
          </cell>
          <cell r="F8787">
            <v>0</v>
          </cell>
        </row>
        <row r="8788">
          <cell r="A8788" t="str">
            <v>SINAPI 97088</v>
          </cell>
          <cell r="D8788" t="str">
            <v>ARMAÇÃO PARA EXECUÇÃO DE RADIER, PISO DE CONCRETO OU LAJE SOBRE SOLO, COM USO DE TELA Q-92. AF_09/2021</v>
          </cell>
          <cell r="E8788" t="str">
            <v>KG</v>
          </cell>
          <cell r="F8788">
            <v>15.86</v>
          </cell>
        </row>
        <row r="8789">
          <cell r="A8789" t="str">
            <v>SINAPI 97087</v>
          </cell>
          <cell r="D8789" t="str">
            <v>CAMADA SEPARADORA PARA EXECUÇÃO DE RADIER, PISO DE CONCRETO OU LAJE SOBRE SOLO, EM LONA PLÁSTICA. AF_09/2021</v>
          </cell>
          <cell r="E8789" t="str">
            <v>M2</v>
          </cell>
          <cell r="F8789">
            <v>3.36</v>
          </cell>
        </row>
        <row r="8790">
          <cell r="A8790" t="str">
            <v>SINAPI 97083</v>
          </cell>
          <cell r="D8790" t="str">
            <v>COMPACTAÇÃO MECÂNICA DE SOLO PARA EXECUÇÃO DE RADIER, PISO DE CONCRETO OU LAJE SOBRE SOLO, COM COMPACTADOR DE SOLOS A PERCUSSÃO. AF_09/2021</v>
          </cell>
          <cell r="E8790" t="str">
            <v>M2</v>
          </cell>
          <cell r="F8790">
            <v>3.52</v>
          </cell>
        </row>
        <row r="8791">
          <cell r="A8791" t="str">
            <v>SINAPI 97084</v>
          </cell>
          <cell r="D8791" t="str">
            <v>COMPACTAÇÃO MECÂNICA DE SOLO PARA EXECUÇÃO DE RADIER, PISO DE CONCRETO OU LAJE SOBRE SOLO, COM COMPACTADOR DE SOLOS TIPO PLACA VIBRATÓRIA. AF_09/2021</v>
          </cell>
          <cell r="E8791" t="str">
            <v>M2</v>
          </cell>
          <cell r="F8791">
            <v>0.73</v>
          </cell>
        </row>
        <row r="8792">
          <cell r="A8792" t="str">
            <v>SINAPI 97096</v>
          </cell>
          <cell r="D8792" t="str">
            <v>CONCRETAGEM DE RADIER, PISO DE CONCRETO OU LAJE SOBRE SOLO, FCK 30 MPA - LANÇAMENTO, ADENSAMENTO E ACABAMENTO. AF_09/2021</v>
          </cell>
          <cell r="E8792" t="str">
            <v>M3</v>
          </cell>
          <cell r="F8792">
            <v>641.16999999999996</v>
          </cell>
        </row>
        <row r="8793">
          <cell r="A8793" t="str">
            <v>SINAPI 97082</v>
          </cell>
          <cell r="D8793" t="str">
            <v>ESCAVAÇÃO MANUAL DE VIGA DE BORDA PARA RADIER. AF_09/2021</v>
          </cell>
          <cell r="E8793" t="str">
            <v>M3</v>
          </cell>
          <cell r="F8793">
            <v>64.959999999999994</v>
          </cell>
        </row>
        <row r="8794">
          <cell r="A8794" t="str">
            <v>SINAPI 103076</v>
          </cell>
          <cell r="D8794" t="str">
            <v>EXECUÇÃO DE LAJE SOBRE SOLO, ESPESSURA DE 10 CM, FCK = 30 MPA, COM USO DE FORMAS EM MADEIRA SERRADA. AF_09/2021</v>
          </cell>
          <cell r="E8794" t="str">
            <v>M2</v>
          </cell>
          <cell r="F8794">
            <v>156.24</v>
          </cell>
        </row>
        <row r="8795">
          <cell r="A8795" t="str">
            <v>SINAPI 103067</v>
          </cell>
          <cell r="D8795" t="str">
            <v>EXECUÇÃO DE LAJE SOBRE SOLO, ESPESSURA DE 10 CM, FCK = 30 MPA, COM USO DE FORMAS METÁLICAS. AF_09/2021</v>
          </cell>
          <cell r="E8795" t="str">
            <v>M2</v>
          </cell>
          <cell r="F8795">
            <v>0</v>
          </cell>
        </row>
        <row r="8796">
          <cell r="A8796" t="str">
            <v>SINAPI 103077</v>
          </cell>
          <cell r="D8796" t="str">
            <v>EXECUÇÃO DE LAJE SOBRE SOLO, ESPESSURA DE 15 CM, FCK = 30 MPA, COM USO DE FORMAS EM MADEIRA SERRADA. AF_09/2021</v>
          </cell>
          <cell r="E8796" t="str">
            <v>M2</v>
          </cell>
          <cell r="F8796">
            <v>201.46</v>
          </cell>
        </row>
        <row r="8797">
          <cell r="A8797" t="str">
            <v>SINAPI 103068</v>
          </cell>
          <cell r="D8797" t="str">
            <v>EXECUÇÃO DE LAJE SOBRE SOLO, ESPESSURA DE 15 CM, FCK = 30 MPA, COM USO DE FORMAS METÁLICAS. AF_09/2021</v>
          </cell>
          <cell r="E8797" t="str">
            <v>M2</v>
          </cell>
          <cell r="F8797">
            <v>0</v>
          </cell>
        </row>
        <row r="8798">
          <cell r="A8798" t="str">
            <v>SINAPI 103078</v>
          </cell>
          <cell r="D8798" t="str">
            <v>EXECUÇÃO DE LAJE SOBRE SOLO, ESPESSURA DE 20 CM, FCK = 30 MPA, COM USO DE FORMAS EM MADEIRA SERRADA. AF_09/2021</v>
          </cell>
          <cell r="E8798" t="str">
            <v>M2</v>
          </cell>
          <cell r="F8798">
            <v>243.2</v>
          </cell>
        </row>
        <row r="8799">
          <cell r="A8799" t="str">
            <v>SINAPI 103069</v>
          </cell>
          <cell r="D8799" t="str">
            <v>EXECUÇÃO DE LAJE SOBRE SOLO, ESPESSURA DE 20 CM, FCK = 30 MPA, COM USO DE FORMAS METÁLICAS. AF_09/2021</v>
          </cell>
          <cell r="E8799" t="str">
            <v>M2</v>
          </cell>
          <cell r="F8799">
            <v>0</v>
          </cell>
        </row>
        <row r="8800">
          <cell r="A8800" t="str">
            <v>SINAPI 103079</v>
          </cell>
          <cell r="D8800" t="str">
            <v>EXECUÇÃO DE LAJE SOBRE SOLO, ESPESSURA DE 25 CM, FCK = 30 MPA, COM USO DE FORMAS EM MADEIRA SERRADA. AF_09/2021</v>
          </cell>
          <cell r="E8800" t="str">
            <v>M2</v>
          </cell>
          <cell r="F8800">
            <v>291.32</v>
          </cell>
        </row>
        <row r="8801">
          <cell r="A8801" t="str">
            <v>SINAPI 103070</v>
          </cell>
          <cell r="D8801" t="str">
            <v>EXECUÇÃO DE LAJE SOBRE SOLO, ESPESSURA DE 25 CM, FCK = 30 MPA, COM USO DE FORMAS METÁLICAS. AF_09/2021</v>
          </cell>
          <cell r="E8801" t="str">
            <v>M2</v>
          </cell>
          <cell r="F8801">
            <v>0</v>
          </cell>
        </row>
        <row r="8802">
          <cell r="A8802" t="str">
            <v>SINAPI 103080</v>
          </cell>
          <cell r="D8802" t="str">
            <v>EXECUÇÃO DE LAJE SOBRE SOLO, ESPESSURA DE 30 CM, FCK = 30 MPA, COM USO DE FORMAS EM MADEIRA SERRADA. AF_09/2021</v>
          </cell>
          <cell r="E8802" t="str">
            <v>M2</v>
          </cell>
          <cell r="F8802">
            <v>354.9</v>
          </cell>
        </row>
        <row r="8803">
          <cell r="A8803" t="str">
            <v>SINAPI 103071</v>
          </cell>
          <cell r="D8803" t="str">
            <v>EXECUÇÃO DE LAJE SOBRE SOLO, ESPESSURA DE 30 CM, FCK = 30 MPA, COM USO DE FORMAS METÁLICAS. AF_09/2021</v>
          </cell>
          <cell r="E8803" t="str">
            <v>M2</v>
          </cell>
          <cell r="F8803">
            <v>0</v>
          </cell>
        </row>
        <row r="8804">
          <cell r="A8804" t="str">
            <v>SINAPI 103075</v>
          </cell>
          <cell r="D8804" t="str">
            <v>EXECUÇÃO DE PISO DE CONCRETO, COM ACABAMENTO SUPERFICIAL, ESPESSURA DE 15 CM, FCK = 30 MPA, COM USO DE FORMAS EM MADEIRA SERRADA. AF_09/2021</v>
          </cell>
          <cell r="E8804" t="str">
            <v>M2</v>
          </cell>
          <cell r="F8804">
            <v>214.65</v>
          </cell>
        </row>
        <row r="8805">
          <cell r="A8805" t="str">
            <v>SINAPI 103062</v>
          </cell>
          <cell r="D8805" t="str">
            <v>EXECUÇÃO DE PISO DE CONCRETO, COM ACABAMENTO SUPERFICIAL, ESPESSURA DE 15 CM, FCK = 30 MPA, COM USO DE FORMAS METÁLICAS. AF_09/2021</v>
          </cell>
          <cell r="E8805" t="str">
            <v>M2</v>
          </cell>
          <cell r="F8805">
            <v>0</v>
          </cell>
        </row>
        <row r="8806">
          <cell r="A8806" t="str">
            <v>SINAPI 103065</v>
          </cell>
          <cell r="D8806" t="str">
            <v>EXECUÇÃO DE PISO DE CONCRETO, COM ACABAMENTO SUPERFICIAL, ESPESSURA DE 20 CM, FCK = 30 MPA, COM USO DE FORMAS EM MADEIRA SERRADA. AF_09/2021</v>
          </cell>
          <cell r="E8806" t="str">
            <v>M2</v>
          </cell>
          <cell r="F8806">
            <v>0</v>
          </cell>
        </row>
        <row r="8807">
          <cell r="A8807" t="str">
            <v>SINAPI 103063</v>
          </cell>
          <cell r="D8807" t="str">
            <v>EXECUÇÃO DE PISO DE CONCRETO, COM ACABAMENTO SUPERFICIAL, ESPESSURA DE 20 CM, FCK = 30 MPA, COM USO DE FORMAS METÁLICAS. AF_09/2021</v>
          </cell>
          <cell r="E8807" t="str">
            <v>M2</v>
          </cell>
          <cell r="F8807">
            <v>0</v>
          </cell>
        </row>
        <row r="8808">
          <cell r="A8808" t="str">
            <v>SINAPI 103066</v>
          </cell>
          <cell r="D8808" t="str">
            <v>EXECUÇÃO DE PISO DE CONCRETO, COM ACABAMENTO SUPERFICIAL, ESPESSURA DE 25 CM, FCK = 30 MPA, COM USO DE FORMAS EM MADEIRA SERRADA. AF_09/2021</v>
          </cell>
          <cell r="E8808" t="str">
            <v>M2</v>
          </cell>
          <cell r="F8808">
            <v>0</v>
          </cell>
        </row>
        <row r="8809">
          <cell r="A8809" t="str">
            <v>SINAPI 103064</v>
          </cell>
          <cell r="D8809" t="str">
            <v>EXECUÇÃO DE PISO DE CONCRETO, COM ACABAMENTO SUPERFICIAL, ESPESSURA DE 25 CM, FCK = 30 MPA, COM USO DE FORMAS METÁLICAS. AF_09/2021</v>
          </cell>
          <cell r="E8809" t="str">
            <v>M2</v>
          </cell>
          <cell r="F8809">
            <v>0</v>
          </cell>
        </row>
        <row r="8810">
          <cell r="A8810" t="str">
            <v>SINAPI 103074</v>
          </cell>
          <cell r="D8810" t="str">
            <v>EXECUÇÃO DE PISO DE CONCRETO, SEM ACABAMENTO SUPERFICIAL, ESPESSURA DE 15 CM, FCK = 30 MPA, COM USO DE FORMAS EM MADEIRA SERRADA. AF_09/2021</v>
          </cell>
          <cell r="E8810" t="str">
            <v>M2</v>
          </cell>
          <cell r="F8810">
            <v>180.24</v>
          </cell>
        </row>
        <row r="8811">
          <cell r="A8811" t="str">
            <v>SINAPI 103057</v>
          </cell>
          <cell r="D8811" t="str">
            <v>EXECUÇÃO DE PISO DE CONCRETO, SEM ACABAMENTO SUPERFICIAL, ESPESSURA DE 15 CM, FCK = 30 MPA, COM USO DE FORMAS METÁLICAS. AF_09/2021</v>
          </cell>
          <cell r="E8811" t="str">
            <v>M2</v>
          </cell>
          <cell r="F8811">
            <v>0</v>
          </cell>
        </row>
        <row r="8812">
          <cell r="A8812" t="str">
            <v>SINAPI 103060</v>
          </cell>
          <cell r="D8812" t="str">
            <v>EXECUÇÃO DE PISO DE CONCRETO, SEM ACABAMENTO SUPERFICIAL, ESPESSURA DE 20 CM, FCK = 30 MPA, COM USO DE FORMAS EM MADEIRA SERRADA. AF_09/2021</v>
          </cell>
          <cell r="E8812" t="str">
            <v>M2</v>
          </cell>
          <cell r="F8812">
            <v>0</v>
          </cell>
        </row>
        <row r="8813">
          <cell r="A8813" t="str">
            <v>SINAPI 103058</v>
          </cell>
          <cell r="D8813" t="str">
            <v>EXECUÇÃO DE PISO DE CONCRETO, SEM ACABAMENTO SUPERFICIAL, ESPESSURA DE 20 CM, FCK = 30 MPA, COM USO DE FORMAS METÁLICAS. AF_09/2021</v>
          </cell>
          <cell r="E8813" t="str">
            <v>M2</v>
          </cell>
          <cell r="F8813">
            <v>0</v>
          </cell>
        </row>
        <row r="8814">
          <cell r="A8814" t="str">
            <v>SINAPI 103061</v>
          </cell>
          <cell r="D8814" t="str">
            <v>EXECUÇÃO DE PISO DE CONCRETO, SEM ACABAMENTO SUPERFICIAL, ESPESSURA DE 25 CM, FCK = 30 MPA, COM USO DE FORMAS EM MADEIRA SERRADA. AF_09/2021</v>
          </cell>
          <cell r="E8814" t="str">
            <v>M2</v>
          </cell>
          <cell r="F8814">
            <v>0</v>
          </cell>
        </row>
        <row r="8815">
          <cell r="A8815" t="str">
            <v>SINAPI 103059</v>
          </cell>
          <cell r="D8815" t="str">
            <v>EXECUÇÃO DE PISO DE CONCRETO, SEM ACABAMENTO SUPERFICIAL, ESPESSURA DE 25 CM, FCK = 30 MPA, COM USO DE FORMAS METÁLICAS. AF_09/2021</v>
          </cell>
          <cell r="E8815" t="str">
            <v>M2</v>
          </cell>
          <cell r="F8815">
            <v>0</v>
          </cell>
        </row>
        <row r="8816">
          <cell r="A8816" t="str">
            <v>SINAPI 97101</v>
          </cell>
          <cell r="D8816" t="str">
            <v>EXECUÇÃO DE RADIER, ESPESSURA DE 10 CM, FCK = 30 MPA, COM USO DE FORMAS EM MADEIRA SERRADA. AF_09/2021</v>
          </cell>
          <cell r="E8816" t="str">
            <v>M2</v>
          </cell>
          <cell r="F8816">
            <v>181.75</v>
          </cell>
        </row>
        <row r="8817">
          <cell r="A8817" t="str">
            <v>SINAPI 97098</v>
          </cell>
          <cell r="D8817" t="str">
            <v>EXECUÇÃO DE RADIER, ESPESSURA DE 10 CM, FCK = 30 MPA, COM USO DE FORMAS METÁLICAS. AF_09/2021</v>
          </cell>
          <cell r="E8817" t="str">
            <v>M2</v>
          </cell>
          <cell r="F8817">
            <v>0</v>
          </cell>
        </row>
        <row r="8818">
          <cell r="A8818" t="str">
            <v>SINAPI 97102</v>
          </cell>
          <cell r="D8818" t="str">
            <v>EXECUÇÃO DE RADIER, ESPESSURA DE 15 CM, FCK = 30 MPA, COM USO DE FORMAS EM MADEIRA SERRADA. AF_09/2021</v>
          </cell>
          <cell r="E8818" t="str">
            <v>M2</v>
          </cell>
          <cell r="F8818">
            <v>226.97</v>
          </cell>
        </row>
        <row r="8819">
          <cell r="A8819" t="str">
            <v>SINAPI 97099</v>
          </cell>
          <cell r="D8819" t="str">
            <v>EXECUÇÃO DE RADIER, ESPESSURA DE 15 CM, FCK = 30 MPA, COM USO DE FORMAS METÁLICAS. AF_09/2021</v>
          </cell>
          <cell r="E8819" t="str">
            <v>M2</v>
          </cell>
          <cell r="F8819">
            <v>0</v>
          </cell>
        </row>
        <row r="8820">
          <cell r="A8820" t="str">
            <v>SINAPI 97103</v>
          </cell>
          <cell r="D8820" t="str">
            <v>EXECUÇÃO DE RADIER, ESPESSURA DE 20 CM, FCK = 30 MPA, COM USO DE FORMAS EM MADEIRA SERRADA. AF_09/2021</v>
          </cell>
          <cell r="E8820" t="str">
            <v>M2</v>
          </cell>
          <cell r="F8820">
            <v>268.70999999999998</v>
          </cell>
        </row>
        <row r="8821">
          <cell r="A8821" t="str">
            <v>SINAPI 97100</v>
          </cell>
          <cell r="D8821" t="str">
            <v>EXECUÇÃO DE RADIER, ESPESSURA DE 20 CM, FCK = 30 MPA, COM USO DE FORMAS METÁLICAS. AF_09/2021</v>
          </cell>
          <cell r="E8821" t="str">
            <v>M2</v>
          </cell>
          <cell r="F8821">
            <v>0</v>
          </cell>
        </row>
        <row r="8822">
          <cell r="A8822" t="str">
            <v>SINAPI 103072</v>
          </cell>
          <cell r="D8822" t="str">
            <v>EXECUÇÃO DE RADIER, ESPESSURA DE 25 CM, FCK = 30 MPA, COM USO DE FORMAS EM MADEIRA SERRADA. AF_09/2021</v>
          </cell>
          <cell r="E8822" t="str">
            <v>M2</v>
          </cell>
          <cell r="F8822">
            <v>316.83</v>
          </cell>
        </row>
        <row r="8823">
          <cell r="A8823" t="str">
            <v>SINAPI 103055</v>
          </cell>
          <cell r="D8823" t="str">
            <v>EXECUÇÃO DE RADIER, ESPESSURA DE 25 CM, FCK = 30 MPA, COM USO DE FORMAS METÁLICAS. AF_09/2021</v>
          </cell>
          <cell r="E8823" t="str">
            <v>M2</v>
          </cell>
          <cell r="F8823">
            <v>0</v>
          </cell>
        </row>
        <row r="8824">
          <cell r="A8824" t="str">
            <v>SINAPI 103073</v>
          </cell>
          <cell r="D8824" t="str">
            <v>EXECUÇÃO DE RADIER, ESPESSURA DE 30 CM, FCK = 30 MPA, COM USO DE FORMAS EM MADEIRA SERRADA. AF_09/2021</v>
          </cell>
          <cell r="E8824" t="str">
            <v>M2</v>
          </cell>
          <cell r="F8824">
            <v>380.41</v>
          </cell>
        </row>
        <row r="8825">
          <cell r="A8825" t="str">
            <v>SINAPI 103056</v>
          </cell>
          <cell r="D8825" t="str">
            <v>EXECUÇÃO DE RADIER, ESPESSURA DE 30 CM, FCK = 30 MPA, COM USO DE FORMAS METÁLICAS. AF_09/2021</v>
          </cell>
          <cell r="E8825" t="str">
            <v>M2</v>
          </cell>
          <cell r="F8825">
            <v>0</v>
          </cell>
        </row>
        <row r="8826">
          <cell r="A8826" t="str">
            <v>SINAPI 97086</v>
          </cell>
          <cell r="D8826" t="str">
            <v>FABRICAÇÃO, MONTAGEM E DESMONTAGEM DE FORMA PARA RADIER, PISO DE CONCRETO OU LAJE SOBRE SOLO, EM MADEIRA SERRADA, 4 UTILIZAÇÕES. AF_09/2021</v>
          </cell>
          <cell r="E8826" t="str">
            <v>M2</v>
          </cell>
          <cell r="F8826">
            <v>147.11000000000001</v>
          </cell>
        </row>
        <row r="8827">
          <cell r="A8827" t="str">
            <v>SINAPI 97085</v>
          </cell>
          <cell r="D8827" t="str">
            <v>MONTAGEM E DESMONTAGEM DE FORMA PARA RADIER, PISO DE CONCRETO OU LAJE SOBRE SOLO, COM SISTEMA DE FORMAS MANUSEÁVEIS METÁLICAS. AF_09/2021</v>
          </cell>
          <cell r="E8827" t="str">
            <v>M2</v>
          </cell>
          <cell r="F8827">
            <v>0</v>
          </cell>
        </row>
        <row r="8828">
          <cell r="A8828" t="str">
            <v>SINAPI 104766</v>
          </cell>
          <cell r="D8828" t="str">
            <v>CHUMBAMENTO LINEAR EM ALVENARIA PARA ELETRODUTOS COM DIÂMETROS MENORES OU IGUAIS A 40 MM. AF_09/2023</v>
          </cell>
          <cell r="E8828" t="str">
            <v>M</v>
          </cell>
          <cell r="F8828">
            <v>17.05</v>
          </cell>
        </row>
        <row r="8829">
          <cell r="A8829" t="str">
            <v>SINAPI 90467</v>
          </cell>
          <cell r="D8829" t="str">
            <v>CHUMBAMENTO LINEAR EM ALVENARIA PARA RAMAIS/DISTRIBUIÇÃO DE INSTALAÇÕES HIDRÁULICAS COM DIÂMETROS MAIORES QUE 40 MM E MENORES OU IGUAIS A 75 MM. AF_09/2023</v>
          </cell>
          <cell r="E8829" t="str">
            <v>M</v>
          </cell>
          <cell r="F8829">
            <v>24.89</v>
          </cell>
        </row>
        <row r="8830">
          <cell r="A8830" t="str">
            <v>SINAPI 90466</v>
          </cell>
          <cell r="D8830" t="str">
            <v>CHUMBAMENTO LINEAR EM ALVENARIA PARA RAMAIS/DISTRIBUIÇÃO DE INSTALAÇÕES HIDRÁULICAS COM DIÂMETROS MENORES OU IGUAIS A 40 MM. AF_09/2023</v>
          </cell>
          <cell r="E8830" t="str">
            <v>M</v>
          </cell>
          <cell r="F8830">
            <v>16.55</v>
          </cell>
        </row>
        <row r="8831">
          <cell r="A8831" t="str">
            <v>SINAPI 90469</v>
          </cell>
          <cell r="D8831" t="str">
            <v>CHUMBAMENTO LINEAR EM CONTRAPISO PARA RAMAIS/DISTRIBUIÇÃO DE INSTALAÇÕES HIDRÁULICAS COM DIÂMETROS MAIORES QUE 40 MM E MENORES OU IGUAIS A 75 MM. AF_09/2023</v>
          </cell>
          <cell r="E8831" t="str">
            <v>M</v>
          </cell>
          <cell r="F8831">
            <v>12.52</v>
          </cell>
        </row>
        <row r="8832">
          <cell r="A8832" t="str">
            <v>SINAPI 90470</v>
          </cell>
          <cell r="D8832" t="str">
            <v>CHUMBAMENTO LINEAR EM CONTRAPISO PARA RAMAIS/DISTRIBUIÇÃO DE INSTALAÇÕES HIDRÁULICAS COM DIÂMETROS MAIORES QUE 75 MM E MENORES OU IGUAIS A 100 MM. AF_09/2023</v>
          </cell>
          <cell r="E8832" t="str">
            <v>M</v>
          </cell>
          <cell r="F8832">
            <v>16.66</v>
          </cell>
        </row>
        <row r="8833">
          <cell r="A8833" t="str">
            <v>SINAPI 90468</v>
          </cell>
          <cell r="D8833" t="str">
            <v>CHUMBAMENTO LINEAR EM CONTRAPISO PARA RAMAIS/DISTRIBUIÇÃO DE INSTALAÇÕES HIDRÁULICAS COM DIÂMETROS MENORES OU IGUAIS A 40 MM. AF_09/2023</v>
          </cell>
          <cell r="E8833" t="str">
            <v>M</v>
          </cell>
          <cell r="F8833">
            <v>8.24</v>
          </cell>
        </row>
        <row r="8834">
          <cell r="A8834" t="str">
            <v>SINAPI 91188</v>
          </cell>
          <cell r="D8834" t="str">
            <v>CHUMBAMENTO PONTUAL DE ABERTURA EM LAJE COM PASSAGEM DE 1 TUBO COM DIÂMETRO DE 50 MM. AF_09/2023</v>
          </cell>
          <cell r="E8834" t="str">
            <v>UN</v>
          </cell>
          <cell r="F8834">
            <v>14.06</v>
          </cell>
        </row>
        <row r="8835">
          <cell r="A8835" t="str">
            <v>SINAPI 91189</v>
          </cell>
          <cell r="D8835" t="str">
            <v>CHUMBAMENTO PONTUAL DE ABERTURA EM LAJE COM PASSAGEM DE 5 TUBOS COM DIÂMETROS DE 50 MM. AF_09/2023</v>
          </cell>
          <cell r="E8835" t="str">
            <v>UN</v>
          </cell>
          <cell r="F8835">
            <v>78.12</v>
          </cell>
        </row>
        <row r="8836">
          <cell r="A8836" t="str">
            <v>SINAPI 91192</v>
          </cell>
          <cell r="D8836" t="str">
            <v>CHUMBAMENTO PONTUAL EM PASSAGEM DE TUBO COM DIÂMETRO MAIOR QUE 75 MM E MENORES OU IGUAIS A 150 MM. AF_09/2023</v>
          </cell>
          <cell r="E8836" t="str">
            <v>UN</v>
          </cell>
          <cell r="F8836">
            <v>23.98</v>
          </cell>
        </row>
        <row r="8837">
          <cell r="A8837" t="str">
            <v>SINAPI 91190</v>
          </cell>
          <cell r="D8837" t="str">
            <v>CHUMBAMENTO PONTUAL EM PASSAGEM DE TUBO COM DIÂMETRO MENOR OU IGUAL A 40 MM. AF_09/2023</v>
          </cell>
          <cell r="E8837" t="str">
            <v>UN</v>
          </cell>
          <cell r="F8837">
            <v>11.45</v>
          </cell>
        </row>
        <row r="8838">
          <cell r="A8838" t="str">
            <v>SINAPI 91191</v>
          </cell>
          <cell r="D8838" t="str">
            <v>CHUMBAMENTO PONTUAL EM PASSAGEM DE TUBO COM DIÂMETROS ENTRE 40 MM E 75 MM. AF_09/2023</v>
          </cell>
          <cell r="E8838" t="str">
            <v>UN</v>
          </cell>
          <cell r="F8838">
            <v>15.95</v>
          </cell>
        </row>
        <row r="8839">
          <cell r="A8839" t="str">
            <v>SINAPI 95541</v>
          </cell>
          <cell r="D8839" t="str">
            <v>FIXAÇÃO DE DUTOS FLEXÍVEIS CIRCULARES, DIÂMETRO 109 MM OU 4", COM ABRAÇADEIRA METÁLICA FLEXÍVEL FIXADA DIRETAMENTE NA LAJE, SOMENTE MÃO DE OBRA. AF_09/2023</v>
          </cell>
          <cell r="E8839" t="str">
            <v>UN</v>
          </cell>
          <cell r="F8839">
            <v>26.4</v>
          </cell>
        </row>
        <row r="8840">
          <cell r="A8840" t="str">
            <v>SINAPI 96564</v>
          </cell>
          <cell r="D8840" t="str">
            <v>FIXAÇÃO DE DUTOS FLEXÍVEIS CIRCULARES, DIÂMETRO 109 MM OU 4", COM ABRAÇADEIRA METÁLICA FLEXÍVEL FIXADA DIRETAMENTE NA LAJE. AF_09/2023</v>
          </cell>
          <cell r="E8840" t="str">
            <v>M</v>
          </cell>
          <cell r="F8840">
            <v>0</v>
          </cell>
        </row>
        <row r="8841">
          <cell r="A8841" t="str">
            <v>SINAPI 104785</v>
          </cell>
          <cell r="D8841" t="str">
            <v>FIXAÇÃO DE ELETRODUTOS, DIÂMETROS MENORES OU IGUAIS A 40 MM, COM ABRAÇADEIRA METÁLICA RÍGIDA TIPO D COM PARAFUSO DE FIXAÇÃO 1 1/4", FIXADA DIRETAMENTE NA LAJE OU PAREDE. AF_09/2023</v>
          </cell>
          <cell r="E8841" t="str">
            <v>M</v>
          </cell>
          <cell r="F8841">
            <v>11.92</v>
          </cell>
        </row>
        <row r="8842">
          <cell r="A8842" t="str">
            <v>SINAPI 91166</v>
          </cell>
          <cell r="D8842" t="str">
            <v>FIXAÇÃO DE TUBOS HORIZONTAIS DE PEX OU MULTICAMADAS, DIÂMETROS IGUAIS OU INFERIORES A 40 MM, COM ABRAÇADEIRA PLÁSTICA FIXADA EM LAJE. AF_09/2023_PE</v>
          </cell>
          <cell r="E8842" t="str">
            <v>M</v>
          </cell>
          <cell r="F8842">
            <v>4.34</v>
          </cell>
        </row>
        <row r="8843">
          <cell r="A8843" t="str">
            <v>SINAPI 91167</v>
          </cell>
          <cell r="D8843" t="str">
            <v>FIXAÇÃO DE TUBOS HORIZONTAIS DE PPR DIÂMETROS MENORES OU IGUAIS A 40 MM COM ABRAÇADEIRA METÁLICA RÍGIDA TIPO U PERFIL 1 1/4", FIXADA EM PERFILADO EM LAJE. AF_09/2023_PS</v>
          </cell>
          <cell r="E8843" t="str">
            <v>M</v>
          </cell>
          <cell r="F8843">
            <v>10.199999999999999</v>
          </cell>
        </row>
        <row r="8844">
          <cell r="A8844" t="str">
            <v>SINAPI 91176</v>
          </cell>
          <cell r="D8844" t="str">
            <v>FIXAÇÃO DE TUBOS HORIZONTAIS DE PPR DIÂMETROS MENORES OU IGUAIS A 40 MM, COM ABRAÇADEIRA METÁLICA RÍGIDA TIPO D COM PARAFUSO DE FIXAÇÃO 1 1/4", FIXADA DIRETAMENTE NA LAJE OU PAREDE. AF_09/2023</v>
          </cell>
          <cell r="E8844" t="str">
            <v>M</v>
          </cell>
          <cell r="F8844">
            <v>16.649999999999999</v>
          </cell>
        </row>
        <row r="8845">
          <cell r="A8845" t="str">
            <v>SINAPI 91182</v>
          </cell>
          <cell r="D8845" t="str">
            <v>FIXAÇÃO DE TUBOS HORIZONTAIS DE PPR, DIÂMETROS MENORES OU IGUAIS A 40 MM, COM ABRAÇADEIRA METÁLICA FLEXÍVEL 18 MM, FIXADA DIRETAMENTE NA LAJE. AF_09/2023</v>
          </cell>
          <cell r="E8845" t="str">
            <v>M</v>
          </cell>
          <cell r="F8845">
            <v>27.5</v>
          </cell>
        </row>
        <row r="8846">
          <cell r="A8846" t="str">
            <v>SINAPI 91186</v>
          </cell>
          <cell r="D8846" t="str">
            <v>FIXAÇÃO DE TUBOS HORIZONTAIS DE PVC ÁGUA, PVC ESGOTO, PVC ÁGUA PLUVIAL, CPVC, PPR, COBRE OU AÇO, DIÂMETROS MAIORES QUE 40 MM E MENORES OU IGUAIS A 75 MM, COM ABRAÇADEIRA METÁLICA FLEXÍVEL 18 MM, FIXADA DIRETAMENTE NA LAJE. AF_09/2023</v>
          </cell>
          <cell r="E8846" t="str">
            <v>M</v>
          </cell>
          <cell r="F8846">
            <v>30.43</v>
          </cell>
        </row>
        <row r="8847">
          <cell r="A8847" t="str">
            <v>SINAPI 91171</v>
          </cell>
          <cell r="D8847" t="str">
            <v>FIXAÇÃO DE TUBOS HORIZONTAIS DE PVC ÁGUA, PVC ESGOTO, PVC ÁGUA PLUVIAL, CPVC, PPR, COBRE OU AÇO, DIÂMETROS MAIORES QUE 40 MM E MENORES OU IGUAIS A 75 MM, COM ABRAÇADEIRA METÁLICA RÍGIDA TIPO U PERFIL 2 1/2", FIXADA EM PERFILADO EM LAJE. AF_09/2023_PS</v>
          </cell>
          <cell r="E8847" t="str">
            <v>M</v>
          </cell>
          <cell r="F8847">
            <v>16.350000000000001</v>
          </cell>
        </row>
        <row r="8848">
          <cell r="A8848" t="str">
            <v>SINAPI 91187</v>
          </cell>
          <cell r="D8848" t="str">
            <v>FIXAÇÃO DE TUBOS HORIZONTAIS DE PVC ÁGUA, PVC ESGOTO, PVC ÁGUA PLUVIAL, CPVC, PPR, COBRE OU AÇO, DIÂMETROS MAIORES QUE 75 MM E MENORES OU IGUAIS A 100 MM, COM ABRAÇADEIRA METÁLICA FLEXÍVEL 18 MM, FIXADA DIRETAMENTE NA LAJE. AF_09/2023</v>
          </cell>
          <cell r="E8848" t="str">
            <v>M</v>
          </cell>
          <cell r="F8848">
            <v>27.36</v>
          </cell>
        </row>
        <row r="8849">
          <cell r="A8849" t="str">
            <v>SINAPI 91172</v>
          </cell>
          <cell r="D8849" t="str">
            <v>FIXAÇÃO DE TUBOS HORIZONTAIS DE PVC ÁGUA, PVC ESGOTO, PVC ÁGUA PLUVIAL, CPVC, PPR, COBRE OU AÇO, DIÂMETROS MAIORES QUE 75 MM E MENORES OU IGUAIS A 100 MM, COM ABRAÇADEIRA METÁLICA RÍGIDA TIPO U PERFIL 4", FIXADA EM PERFILADO EM LAJE. AF_09/2023_PS</v>
          </cell>
          <cell r="E8849" t="str">
            <v>M</v>
          </cell>
          <cell r="F8849">
            <v>18.79</v>
          </cell>
        </row>
        <row r="8850">
          <cell r="A8850" t="str">
            <v>SINAPI 91185</v>
          </cell>
          <cell r="D8850" t="str">
            <v>FIXAÇÃO DE TUBOS HORIZONTAIS DE PVC ÁGUA, PVC ESGOTO, PVC ÁGUA PLUVIAL, CPVC, PPR, COBRE OU AÇO, DIÂMETROS MENORES OU IGUAIS A 40 MM, COM ABRAÇADEIRA METÁLICA FLEXÍVEL 18 MM, FIXADA DIRETAMENTE NA LAJE. AF_09/2023</v>
          </cell>
          <cell r="E8850" t="str">
            <v>M</v>
          </cell>
          <cell r="F8850">
            <v>27.5</v>
          </cell>
        </row>
        <row r="8851">
          <cell r="A8851" t="str">
            <v>SINAPI 91170</v>
          </cell>
          <cell r="D8851" t="str">
            <v>FIXAÇÃO DE TUBOS HORIZONTAIS DE PVC ÁGUA, PVC ESGOTO, PVC ÁGUA PLUVIAL, CPVC, PPR, COBRE OU AÇO, DIÂMETROS MENORES OU IGUAIS A 40 MM, COM ABRAÇADEIRA METÁLICA RÍGIDA TIPO U PERFIL 1 1/4", FIXADA EM PERFILADO EM LAJE. AF_09/2023_PS</v>
          </cell>
          <cell r="E8851" t="str">
            <v>M</v>
          </cell>
          <cell r="F8851">
            <v>10.199999999999999</v>
          </cell>
        </row>
        <row r="8852">
          <cell r="A8852" t="str">
            <v>SINAPI 91180</v>
          </cell>
          <cell r="D8852" t="str">
            <v>FIXAÇÃO DE TUBOS HORIZONTAIS DE PVC ÁGUA/PVC ESGOTO/PVC PLUVIAL/CPVC/PPR/COBRE OU AÇO, DIÂMETROS MAIORES QUE 40 MM E MENORES OU IGUAIS A 75 MM, COM ABRAÇADEIRA TIPO D COM PARAFUSO DE FIXAÇÃO 2 1/2", FIXADA DIRETAMENTE NA LAJE OU PAREDE. AF_09/2023</v>
          </cell>
          <cell r="E8852" t="str">
            <v>M</v>
          </cell>
          <cell r="F8852">
            <v>22.15</v>
          </cell>
        </row>
        <row r="8853">
          <cell r="A8853" t="str">
            <v>SINAPI 91181</v>
          </cell>
          <cell r="D8853" t="str">
            <v>FIXAÇÃO DE TUBOS HORIZONTAIS DE PVC ÁGUA/PVC ESGOTO/PVC PLUVIAL/CPVC/PPR/COBRE OU AÇO, DIÂMETROS MAIORES QUE 75 MM E MENORES OU IGUAIS A 100 MM, COM ABRAÇADEIRA TIPO D COM PARAFUSO DE FIXAÇÃO 4", FIXADA DIRETAMENTE NA LAJE OU PAREDE. AF_09/2023</v>
          </cell>
          <cell r="E8853" t="str">
            <v>M</v>
          </cell>
          <cell r="F8853">
            <v>23.22</v>
          </cell>
        </row>
        <row r="8854">
          <cell r="A8854" t="str">
            <v>SINAPI 91179</v>
          </cell>
          <cell r="D8854" t="str">
            <v>FIXAÇÃO DE TUBOS HORIZONTAIS DE PVC ÁGUA/PVC ESGOTO/PVC PLUVIAL/CPVC/PPR/COBRE OU AÇO, DIÂMETROS MENORES OU IGUAIS A 40 MM, COM ABRAÇADEIRA METÁLICA RÍGIDA TIPO D COM PARAFUSO DE FIXAÇÃO 1 1/4", FIXADA DIRETAMENTE NA LAJE OU PAREDE. AF_09/2023</v>
          </cell>
          <cell r="E8854" t="str">
            <v>M</v>
          </cell>
          <cell r="F8854">
            <v>16.649999999999999</v>
          </cell>
        </row>
        <row r="8855">
          <cell r="A8855" t="str">
            <v>SINAPI 91174</v>
          </cell>
          <cell r="D8855" t="str">
            <v>FIXAÇÃO DE TUBOS VERTICAIS DE PVC ÁGUA, PVC ESGOTO, PVC ÁGUA PLUVIAL, CPVC, PPR, COBRE OU AÇO, DIÂMETROS MAIORES QUE 40 MM E MENORES OU IGUAIS A 75 MM, COM ABRAÇADEIRA METÁLICA RÍGIDA TIPO U PERFIL 2 1/2", FIXADA EM PERFILADO EM PAREDE. AF_09/2023_PS</v>
          </cell>
          <cell r="E8855" t="str">
            <v>M</v>
          </cell>
          <cell r="F8855">
            <v>6.52</v>
          </cell>
        </row>
        <row r="8856">
          <cell r="A8856" t="str">
            <v>SINAPI 91175</v>
          </cell>
          <cell r="D8856" t="str">
            <v>FIXAÇÃO DE TUBOS VERTICAIS DE PVC ÁGUA, PVC ESGOTO, PVC ÁGUA PLUVIAL, CPVC, PPR, COBRE OU AÇO, DIÂMETROS MAIORES QUE 75 MM E MENORES OU IGUAIS A 100 MM, COM ABRAÇADEIRA METÁLICA RÍGIDA TIPO U PERFIL 4", FIXADA EM PERFILADO EM PAREDE. AF_09/2023_PS</v>
          </cell>
          <cell r="E8856" t="str">
            <v>M</v>
          </cell>
          <cell r="F8856">
            <v>10.14</v>
          </cell>
        </row>
        <row r="8857">
          <cell r="A8857" t="str">
            <v>SINAPI 91173</v>
          </cell>
          <cell r="D8857" t="str">
            <v>FIXAÇÃO DE TUBOS VERTICAIS DE PVC ÁGUA, PVC ESGOTO, PVC ÁGUA PLUVIAL, CPVC, PPR, COBRE OU AÇO, DIÂMETROS MENORES OU IGUAIS A 40 MM, COM ABRAÇADEIRA METÁLICA RÍGIDA TIPO U PERFIL 1 1/4", FIXADA EM PERFILADO EM PAREDE. AF_09/2023_PS</v>
          </cell>
          <cell r="E8857" t="str">
            <v>M</v>
          </cell>
          <cell r="F8857">
            <v>3.79</v>
          </cell>
        </row>
        <row r="8858">
          <cell r="A8858" t="str">
            <v>SINAPI 104759</v>
          </cell>
          <cell r="D8858" t="str">
            <v>FURO MANUAL EM ALVENARIA, PARA INSTALAÇÕES ELÉTRICAS, DIÂMETROS MAIORES QUE 40 MM E MENORES OU IGUAIS A 75 MM. AF_09/2023</v>
          </cell>
          <cell r="E8858" t="str">
            <v>UN</v>
          </cell>
          <cell r="F8858">
            <v>43.93</v>
          </cell>
        </row>
        <row r="8859">
          <cell r="A8859" t="str">
            <v>SINAPI 104760</v>
          </cell>
          <cell r="D8859" t="str">
            <v>FURO MANUAL EM ALVENARIA, PARA INSTALAÇÕES ELÉTRICAS, DIÂMETROS MAIORES QUE 75 MM E MENORES OU IGUAIS A 100 MM. AF_09/2023</v>
          </cell>
          <cell r="E8859" t="str">
            <v>UN</v>
          </cell>
          <cell r="F8859">
            <v>64.16</v>
          </cell>
        </row>
        <row r="8860">
          <cell r="A8860" t="str">
            <v>SINAPI 104758</v>
          </cell>
          <cell r="D8860" t="str">
            <v>FURO MANUAL EM ALVENARIA, PARA INSTALAÇÕES ELÉTRICAS, DIÂMETROS MENORES OU IGUAIS A 40 MM. AF_09/2023</v>
          </cell>
          <cell r="E8860" t="str">
            <v>UN</v>
          </cell>
          <cell r="F8860">
            <v>16.48</v>
          </cell>
        </row>
        <row r="8861">
          <cell r="A8861" t="str">
            <v>SINAPI 90437</v>
          </cell>
          <cell r="D8861" t="str">
            <v>FURO MANUAL EM ALVENARIA, PARA INSTALAÇÕES HIDRÁULICAS, DIÂMETROS MAIORES QUE 40 MM E MENORES OU IGUAIS A 75 MM. AF_09/2023</v>
          </cell>
          <cell r="E8861" t="str">
            <v>UN</v>
          </cell>
          <cell r="F8861">
            <v>42.28</v>
          </cell>
        </row>
        <row r="8862">
          <cell r="A8862" t="str">
            <v>SINAPI 90438</v>
          </cell>
          <cell r="D8862" t="str">
            <v>FURO MANUAL EM ALVENARIA, PARA INSTALAÇÕES HIDRÁULICAS, DIÂMETROS MAIORES QUE 75 MM E MENORES OU IGUAIS A 100 MM. AF_09/2023</v>
          </cell>
          <cell r="E8862" t="str">
            <v>UN</v>
          </cell>
          <cell r="F8862">
            <v>61.76</v>
          </cell>
        </row>
        <row r="8863">
          <cell r="A8863" t="str">
            <v>SINAPI 90436</v>
          </cell>
          <cell r="D8863" t="str">
            <v>FURO MANUAL EM ALVENARIA, PARA INSTALAÇÕES HIDRÁULICAS, DIÂMETROS MENORES OU IGUAIS A 40 MM. AF_09/2023</v>
          </cell>
          <cell r="E8863" t="str">
            <v>UN</v>
          </cell>
          <cell r="F8863">
            <v>15.87</v>
          </cell>
        </row>
        <row r="8864">
          <cell r="A8864" t="str">
            <v>SINAPI 104770</v>
          </cell>
          <cell r="D8864" t="str">
            <v>FURO MECANIZADO EM ALVENARIA, PARA INSTALAÇÕES ELÉTRICAS, DIÂMETROS MAIORES QUE 40 MM E MENORES OU IGUAIS A 75 MM. AF_09/2023</v>
          </cell>
          <cell r="E8864" t="str">
            <v>UN</v>
          </cell>
          <cell r="F8864">
            <v>1.86</v>
          </cell>
        </row>
        <row r="8865">
          <cell r="A8865" t="str">
            <v>SINAPI 104772</v>
          </cell>
          <cell r="D8865" t="str">
            <v>FURO MECANIZADO EM ALVENARIA, PARA INSTALAÇÕES ELÉTRICAS, DIÂMETROS MAIORES QUE 75 MM E MENORES OU IGUAIS A 100 MM. AF_09/2023</v>
          </cell>
          <cell r="E8865" t="str">
            <v>UN</v>
          </cell>
          <cell r="F8865">
            <v>2.72</v>
          </cell>
        </row>
        <row r="8866">
          <cell r="A8866" t="str">
            <v>SINAPI 104768</v>
          </cell>
          <cell r="D8866" t="str">
            <v>FURO MECANIZADO EM ALVENARIA, PARA INSTALAÇÕES ELÉTRICAS, DIÂMETROS MENORES OU IGUAIS A 40 MM. AF_09/2023</v>
          </cell>
          <cell r="E8866" t="str">
            <v>UN</v>
          </cell>
          <cell r="F8866">
            <v>0.7</v>
          </cell>
        </row>
        <row r="8867">
          <cell r="A8867" t="str">
            <v>SINAPI 104769</v>
          </cell>
          <cell r="D8867" t="str">
            <v>FURO MECANIZADO EM ALVENARIA, PARA INSTALAÇÕES HIDRÁULICAS, DIÂMETROS MAIORES QUE 40 MM E MENORES OU IGUAIS A 75 MM. AF_09/2023</v>
          </cell>
          <cell r="E8867" t="str">
            <v>UN</v>
          </cell>
          <cell r="F8867">
            <v>1.79</v>
          </cell>
        </row>
        <row r="8868">
          <cell r="A8868" t="str">
            <v>SINAPI 104771</v>
          </cell>
          <cell r="D8868" t="str">
            <v>FURO MECANIZADO EM ALVENARIA, PARA INSTALAÇÕES HIDRÁULICAS, DIÂMETROS MAIORES QUE 75 MM E MENORES OU IGUAIS A 100 MM. AF_09/2023</v>
          </cell>
          <cell r="E8868" t="str">
            <v>UN</v>
          </cell>
          <cell r="F8868">
            <v>2.62</v>
          </cell>
        </row>
        <row r="8869">
          <cell r="A8869" t="str">
            <v>SINAPI 104767</v>
          </cell>
          <cell r="D8869" t="str">
            <v>FURO MECANIZADO EM ALVENARIA, PARA INSTALAÇÕES HIDRÁULICAS, DIÂMETROS MENORES OU IGUAIS A 40 MM. AF_09/2023</v>
          </cell>
          <cell r="E8869" t="str">
            <v>UN</v>
          </cell>
          <cell r="F8869">
            <v>0.66</v>
          </cell>
        </row>
        <row r="8870">
          <cell r="A8870" t="str">
            <v>SINAPI 104762</v>
          </cell>
          <cell r="D8870" t="str">
            <v>FURO MECANIZADO EM CONCRETO, COM MARTELO DEMOLIDOR, PARA INSTALAÇÕES ELÉTRICAS, DIÂMETROS MAIORES QUE 40 MM E MENORES OU IGUAIS A 75 MM. AF_09/2023</v>
          </cell>
          <cell r="E8870" t="str">
            <v>UN</v>
          </cell>
          <cell r="F8870">
            <v>26.89</v>
          </cell>
        </row>
        <row r="8871">
          <cell r="A8871" t="str">
            <v>SINAPI 104763</v>
          </cell>
          <cell r="D8871" t="str">
            <v>FURO MECANIZADO EM CONCRETO, COM MARTELO DEMOLIDOR, PARA INSTALAÇÕES ELÉTRICAS, DIÂMETROS MAIORES QUE 75 MM E MENORES OU IGUAIS A 150 MM. AF_09/2023</v>
          </cell>
          <cell r="E8871" t="str">
            <v>UN</v>
          </cell>
          <cell r="F8871">
            <v>39.270000000000003</v>
          </cell>
        </row>
        <row r="8872">
          <cell r="A8872" t="str">
            <v>SINAPI 104761</v>
          </cell>
          <cell r="D8872" t="str">
            <v>FURO MECANIZADO EM CONCRETO, COM MARTELO DEMOLIDOR, PARA INSTALAÇÕES ELÉTRICAS, DIÂMETROS MENORES OU IGUAIS A 40 MM. AF_09/2023</v>
          </cell>
          <cell r="E8872" t="str">
            <v>UN</v>
          </cell>
          <cell r="F8872">
            <v>10.08</v>
          </cell>
        </row>
        <row r="8873">
          <cell r="A8873" t="str">
            <v>SINAPI 90440</v>
          </cell>
          <cell r="D8873" t="str">
            <v>FURO MECANIZADO EM CONCRETO, COM MARTELO DEMOLIDOR, PARA INSTALAÇÕES HIDRÁULICAS, DIÂMETROS MAIORES QUE 40 MM E MENORES OU IGUAIS A 75 MM. AF_09/2023</v>
          </cell>
          <cell r="E8873" t="str">
            <v>UN</v>
          </cell>
          <cell r="F8873">
            <v>26.66</v>
          </cell>
        </row>
        <row r="8874">
          <cell r="A8874" t="str">
            <v>SINAPI 90441</v>
          </cell>
          <cell r="D8874" t="str">
            <v>FURO MECANIZADO EM CONCRETO, COM MARTELO DEMOLIDOR, PARA INSTALAÇÕES HIDRÁULICAS, DIÂMETROS MAIORES QUE 75 MM E MENORES OU IGUAIS A 150 MM. AF_09/2023</v>
          </cell>
          <cell r="E8874" t="str">
            <v>UN</v>
          </cell>
          <cell r="F8874">
            <v>38.94</v>
          </cell>
        </row>
        <row r="8875">
          <cell r="A8875" t="str">
            <v>SINAPI 90439</v>
          </cell>
          <cell r="D8875" t="str">
            <v>FURO MECANIZADO EM CONCRETO, COM MARTELO DEMOLIDOR, PARA INSTALAÇÕES HIDRÁULICAS, DIÂMETROS MENORES OU IGUAIS A 40 MM. AF_09/2023</v>
          </cell>
          <cell r="E8875" t="str">
            <v>UN</v>
          </cell>
          <cell r="F8875">
            <v>9.99</v>
          </cell>
        </row>
        <row r="8876">
          <cell r="A8876" t="str">
            <v>SINAPI 104776</v>
          </cell>
          <cell r="D8876" t="str">
            <v>FURO MECANIZADO EM CONCRETO, COM PERFURATRIZ, PARA INSTALAÇÕES ELÉTRICAS, DIÂMETROS MAIORES QUE 40 MM E MENORES OU IGUAIS A 75 MM. AF_09/2023</v>
          </cell>
          <cell r="E8876" t="str">
            <v>UN</v>
          </cell>
          <cell r="F8876">
            <v>6.58</v>
          </cell>
        </row>
        <row r="8877">
          <cell r="A8877" t="str">
            <v>SINAPI 104778</v>
          </cell>
          <cell r="D8877" t="str">
            <v>FURO MECANIZADO EM CONCRETO, COM PERFURATRIZ, PARA INSTALAÇÕES ELÉTRICAS, DIÂMETROS MAIORES QUE 75 MM E MENORES OU IGUAIS A 150 MM. AF_09/2023</v>
          </cell>
          <cell r="E8877" t="str">
            <v>UN</v>
          </cell>
          <cell r="F8877">
            <v>9.6199999999999992</v>
          </cell>
        </row>
        <row r="8878">
          <cell r="A8878" t="str">
            <v>SINAPI 104774</v>
          </cell>
          <cell r="D8878" t="str">
            <v>FURO MECANIZADO EM CONCRETO, COM PERFURATRIZ, PARA INSTALAÇÕES ELÉTRICAS, DIÂMETROS MENORES OU IGUAIS A 40 MM. AF_09/2023</v>
          </cell>
          <cell r="E8878" t="str">
            <v>UN</v>
          </cell>
          <cell r="F8878">
            <v>2.46</v>
          </cell>
        </row>
        <row r="8879">
          <cell r="A8879" t="str">
            <v>SINAPI 104775</v>
          </cell>
          <cell r="D8879" t="str">
            <v>FURO MECANIZADO EM CONCRETO, COM PERFURATRIZ, PARA INSTALAÇÕES HIDRÁULICAS, DIÂMETROS MAIORES QUE 40 MM E MENORES OU IGUAIS A 75 MM. AF_09/2023</v>
          </cell>
          <cell r="E8879" t="str">
            <v>UN</v>
          </cell>
          <cell r="F8879">
            <v>6.37</v>
          </cell>
        </row>
        <row r="8880">
          <cell r="A8880" t="str">
            <v>SINAPI 104777</v>
          </cell>
          <cell r="D8880" t="str">
            <v>FURO MECANIZADO EM CONCRETO, COM PERFURATRIZ, PARA INSTALAÇÕES HIDRÁULICAS, DIÂMETROS MAIORES QUE 75 MM E MENORES OU IGUAIS A 150 MM. AF_09/2023</v>
          </cell>
          <cell r="E8880" t="str">
            <v>UN</v>
          </cell>
          <cell r="F8880">
            <v>9.31</v>
          </cell>
        </row>
        <row r="8881">
          <cell r="A8881" t="str">
            <v>SINAPI 104773</v>
          </cell>
          <cell r="D8881" t="str">
            <v>FURO MECANIZADO EM CONCRETO, COM PERFURATRIZ, PARA INSTALAÇÕES HIDRÁULICAS, DIÂMETROS MENORES OU IGUAIS A 40 MM. AF_09/2023</v>
          </cell>
          <cell r="E8881" t="str">
            <v>UN</v>
          </cell>
          <cell r="F8881">
            <v>2.38</v>
          </cell>
        </row>
        <row r="8882">
          <cell r="A8882" t="str">
            <v>SINAPI 104782</v>
          </cell>
          <cell r="D8882" t="str">
            <v>PASSANTE TIPO PEÇA EM FÔRMA DE MADEIRA, FIXADO EM LAJE, PARA PASSAGEM DE NO MÁXIMO 5 TUBOS DE 50 MM DE DIÂMETRO. AF_09/2023</v>
          </cell>
          <cell r="E8882" t="str">
            <v>UN</v>
          </cell>
          <cell r="F8882">
            <v>66.599999999999994</v>
          </cell>
        </row>
        <row r="8883">
          <cell r="A8883" t="str">
            <v>SINAPI 90451</v>
          </cell>
          <cell r="D8883" t="str">
            <v>PASSANTE TIPO PEÇA EM POLIESTIRENO (ISOPOR), FIXADO EM LAJE, PARA ABERTURA PARA PASSAGEM DE 1 TUBO DE ATÉ 50 MM DE DIÂMETRO. AF_09/2023</v>
          </cell>
          <cell r="E8883" t="str">
            <v>UN</v>
          </cell>
          <cell r="F8883">
            <v>6.59</v>
          </cell>
        </row>
        <row r="8884">
          <cell r="A8884" t="str">
            <v>SINAPI 90452</v>
          </cell>
          <cell r="D8884" t="str">
            <v>PASSANTE TIPO PEÇA EM POLIESTIRENO (ISOPOR), FIXADO EM LAJE, PARA PASSAGEM DE NO MÁXIMO 5 TUBOS DE 50 MM DE DIÂMETRO. AF_09/2023</v>
          </cell>
          <cell r="E8884" t="str">
            <v>UN</v>
          </cell>
          <cell r="F8884">
            <v>23.72</v>
          </cell>
        </row>
        <row r="8885">
          <cell r="A8885" t="str">
            <v>SINAPI 90455</v>
          </cell>
          <cell r="D8885" t="str">
            <v>PASSANTE TIPO TUBO COM DIÂMETRO DE 100 MM, FIXADO EM LAJE, PARA PASSAGEM DE TUBULAÇÕES COM NO MÁXIMO 75 MM DE DIÂMETRO. AF_09/2023</v>
          </cell>
          <cell r="E8885" t="str">
            <v>UN</v>
          </cell>
          <cell r="F8885">
            <v>8.61</v>
          </cell>
        </row>
        <row r="8886">
          <cell r="A8886" t="str">
            <v>SINAPI 104784</v>
          </cell>
          <cell r="D8886" t="str">
            <v>PASSANTE TIPO TUBO COM DIÂMETRO DE 150 MM, FIXADO EM LAJE, PARA PASSAGEM DE TUBULAÇÕES COM NO MÁXIMO 100 MM DE DIÂMETRO. AF_09/2023</v>
          </cell>
          <cell r="E8886" t="str">
            <v>UN</v>
          </cell>
          <cell r="F8886">
            <v>14.71</v>
          </cell>
        </row>
        <row r="8887">
          <cell r="A8887" t="str">
            <v>SINAPI 90453</v>
          </cell>
          <cell r="D8887" t="str">
            <v>PASSANTE TIPO TUBO COM DIÂMETRO DE 40 MM, FIXADO EM LAJE, PARA PASSAGEM DE TUBULAÇÕES COM NO MÁXIMO 32 MM DE DIÂMETRO. AF_09/2023</v>
          </cell>
          <cell r="E8887" t="str">
            <v>UN</v>
          </cell>
          <cell r="F8887">
            <v>4.18</v>
          </cell>
        </row>
        <row r="8888">
          <cell r="A8888" t="str">
            <v>SINAPI 104783</v>
          </cell>
          <cell r="D8888" t="str">
            <v>PASSANTE TIPO TUBO COM DIÂMETRO DE 50 MM, FIXADO EM LAJE, PARA PASSAGEM DE TUBULAÇÕES COM NO MÁXIMO 40 MM DE DIÂMETRO. AF_09/2023</v>
          </cell>
          <cell r="E8888" t="str">
            <v>UN</v>
          </cell>
          <cell r="F8888">
            <v>5.3</v>
          </cell>
        </row>
        <row r="8889">
          <cell r="A8889" t="str">
            <v>SINAPI 90454</v>
          </cell>
          <cell r="D8889" t="str">
            <v>PASSANTE TIPO TUBO COM DIÂMETRO DE 75 MM, FIXADO EM LAJE, PARA PASSAGEM DE TUBULAÇÕES COM NO MÁXIMO 50 MM DE DIÂMETRO. AF_09/2023</v>
          </cell>
          <cell r="E8889" t="str">
            <v>UN</v>
          </cell>
          <cell r="F8889">
            <v>6.73</v>
          </cell>
        </row>
        <row r="8890">
          <cell r="A8890" t="str">
            <v>SINAPI 90459</v>
          </cell>
          <cell r="D8890" t="str">
            <v>QUEBRA EM ALVENARIA PARA INSTALAÇÃO DE ABRIGO PARA MANGUEIRAS (90X60 CM). AF_09/2023</v>
          </cell>
          <cell r="E8890" t="str">
            <v>UN</v>
          </cell>
          <cell r="F8890">
            <v>52.01</v>
          </cell>
        </row>
        <row r="8891">
          <cell r="A8891" t="str">
            <v>SINAPI 90456</v>
          </cell>
          <cell r="D8891" t="str">
            <v>QUEBRA EM ALVENARIA PARA INSTALAÇÃO DE CAIXA DE TOMADA (4X4 OU 4X2). AF_09/2023</v>
          </cell>
          <cell r="E8891" t="str">
            <v>UN</v>
          </cell>
          <cell r="F8891">
            <v>5.86</v>
          </cell>
        </row>
        <row r="8892">
          <cell r="A8892" t="str">
            <v>SINAPI 90458</v>
          </cell>
          <cell r="D8892" t="str">
            <v>QUEBRA EM ALVENARIA PARA INSTALAÇÃO DE QUADRO DISTRIBUIÇÃO GRANDE (76X40 CM). AF_09/2023</v>
          </cell>
          <cell r="E8892" t="str">
            <v>UN</v>
          </cell>
          <cell r="F8892">
            <v>38.19</v>
          </cell>
        </row>
        <row r="8893">
          <cell r="A8893" t="str">
            <v>SINAPI 90457</v>
          </cell>
          <cell r="D8893" t="str">
            <v>QUEBRA EM ALVENARIA PARA INSTALAÇÃO DE QUADRO DISTRIBUIÇÃO PEQUENO (19X25 CM). AF_09/2023</v>
          </cell>
          <cell r="E8893" t="str">
            <v>UN</v>
          </cell>
          <cell r="F8893">
            <v>13.39</v>
          </cell>
        </row>
        <row r="8894">
          <cell r="A8894" t="str">
            <v>SINAPI 90447</v>
          </cell>
          <cell r="D8894" t="str">
            <v>RASGO LINEAR MANUAL EM ALVENARIA, PARA ELETRODUTOS, DIÂMETROS MENORES OU IGUAIS A 40 MM. AF_09/2023</v>
          </cell>
          <cell r="E8894" t="str">
            <v>M</v>
          </cell>
          <cell r="F8894">
            <v>8.85</v>
          </cell>
        </row>
        <row r="8895">
          <cell r="A8895" t="str">
            <v>SINAPI 91222</v>
          </cell>
          <cell r="D8895" t="str">
            <v>RASGO LINEAR MANUAL EM ALVENARIA, PARA RAMAIS/ DISTRIBUIÇÃO DE INSTALAÇÕES HIDRÁULICAS, DIÂMETROS MAIORES QUE 40 MM E MENORES OU IGUAIS A 75 MM. AF_09/2023</v>
          </cell>
          <cell r="E8895" t="str">
            <v>M</v>
          </cell>
          <cell r="F8895">
            <v>9.4700000000000006</v>
          </cell>
        </row>
        <row r="8896">
          <cell r="A8896" t="str">
            <v>SINAPI 90443</v>
          </cell>
          <cell r="D8896" t="str">
            <v>RASGO LINEAR MANUAL EM ALVENARIA, PARA RAMAIS/ DISTRIBUIÇÃO DE INSTALAÇÕES HIDRÁULICAS, DIÂMETROS MENORES OU IGUAIS A 40 MM. AF_09/2023</v>
          </cell>
          <cell r="E8896" t="str">
            <v>M</v>
          </cell>
          <cell r="F8896">
            <v>8.52</v>
          </cell>
        </row>
        <row r="8897">
          <cell r="A8897" t="str">
            <v>SINAPI 104780</v>
          </cell>
          <cell r="D8897" t="str">
            <v>RASGO LINEAR MECANIZADO EM ALVENARIA, PARA ELETRODUTOS, DIÂMETROS MENORES OU IGUAIS A 40 MM. AF_09/2023</v>
          </cell>
          <cell r="E8897" t="str">
            <v>M</v>
          </cell>
          <cell r="F8897">
            <v>7.14</v>
          </cell>
        </row>
        <row r="8898">
          <cell r="A8898" t="str">
            <v>SINAPI 104781</v>
          </cell>
          <cell r="D8898" t="str">
            <v>RASGO LINEAR MECANIZADO EM ALVENARIA, PARA RAMAIS/ DISTRIBUIÇÃO DE INSTALAÇÕES HIDRÁULICAS, DIÂMETROS MAIORES QUE 40 MM E MENORES OU IGUAIS A 75 MM. AF_09/2023</v>
          </cell>
          <cell r="E8898" t="str">
            <v>M</v>
          </cell>
          <cell r="F8898">
            <v>8.1999999999999993</v>
          </cell>
        </row>
        <row r="8899">
          <cell r="A8899" t="str">
            <v>SINAPI 104779</v>
          </cell>
          <cell r="D8899" t="str">
            <v>RASGO LINEAR MECANIZADO EM ALVENARIA, PARA RAMAIS/ DISTRIBUIÇÃO DE INSTALAÇÕES HIDRÁULICAS, DIÂMETROS MENORES OU IGUAIS A 40 MM. AF_09/2023</v>
          </cell>
          <cell r="E8899" t="str">
            <v>M</v>
          </cell>
          <cell r="F8899">
            <v>7.09</v>
          </cell>
        </row>
        <row r="8900">
          <cell r="A8900" t="str">
            <v>SINAPI 104787</v>
          </cell>
          <cell r="D8900" t="str">
            <v>RASGO LINEAR MECANIZADO EM CONCRETO, PARA RAMAIS/ DISTRIBUIÇÃO DE INSTALAÇÕES HIDRÁULICAS, DIÂMETROS MAIORES QUE 40 MM E MENORES OU IGUAIS A 75 MM. AF_09/2023</v>
          </cell>
          <cell r="E8900" t="str">
            <v>M</v>
          </cell>
          <cell r="F8900">
            <v>8.82</v>
          </cell>
        </row>
        <row r="8901">
          <cell r="A8901" t="str">
            <v>SINAPI 104788</v>
          </cell>
          <cell r="D8901" t="str">
            <v>RASGO LINEAR MECANIZADO EM CONCRETO, PARA RAMAIS/ DISTRIBUIÇÃO DE INSTALAÇÕES HIDRÁULICAS, DIÂMETROS MAIORES QUE 75 MM E MENORES OU IGUAIS A 100 MM. AF_09/2023</v>
          </cell>
          <cell r="E8901" t="str">
            <v>M</v>
          </cell>
          <cell r="F8901">
            <v>11.71</v>
          </cell>
        </row>
        <row r="8902">
          <cell r="A8902" t="str">
            <v>SINAPI 104786</v>
          </cell>
          <cell r="D8902" t="str">
            <v>RASGO LINEAR MECANIZADO EM CONCRETO, PARA RAMAIS/ DISTRIBUIÇÃO DE INSTALAÇÕES HIDRÁULICAS, DIÂMETROS MENORES OU IGUAIS A 40 MM. AF_09/2023</v>
          </cell>
          <cell r="E8902" t="str">
            <v>M</v>
          </cell>
          <cell r="F8902">
            <v>6.65</v>
          </cell>
        </row>
        <row r="8903">
          <cell r="A8903" t="str">
            <v>SINAPI 90445</v>
          </cell>
          <cell r="D8903" t="str">
            <v>RASGO LINEAR MECANIZADO EM CONTRAPISO, PARA RAMAIS/ DISTRIBUIÇÃO DE INSTALAÇÕES HIDRÁULICAS, DIÂMETROS MAIORES QUE 40 MM E MENORES OU IGUAIS A 75 MM. AF_09/2023_PS</v>
          </cell>
          <cell r="E8903" t="str">
            <v>M</v>
          </cell>
          <cell r="F8903">
            <v>18.16</v>
          </cell>
        </row>
        <row r="8904">
          <cell r="A8904" t="str">
            <v>SINAPI 90446</v>
          </cell>
          <cell r="D8904" t="str">
            <v>RASGO LINEAR MECANIZADO EM CONTRAPISO, PARA RAMAIS/ DISTRIBUIÇÃO DE INSTALAÇÕES HIDRÁULICAS, DIÂMETROS MAIORES QUE 75 MM E MENORES OU IGUAIS A 100 MM. AF_09/2023_PS</v>
          </cell>
          <cell r="E8904" t="str">
            <v>M</v>
          </cell>
          <cell r="F8904">
            <v>24.12</v>
          </cell>
        </row>
        <row r="8905">
          <cell r="A8905" t="str">
            <v>SINAPI 90444</v>
          </cell>
          <cell r="D8905" t="str">
            <v>RASGO LINEAR MECANIZADO EM CONTRAPISO, PARA RAMAIS/ DISTRIBUIÇÃO DE INSTALAÇÕES HIDRÁULICAS, DIÂMETROS MENORES OU IGUAIS A 40 MM. AF_09/2023_PS</v>
          </cell>
          <cell r="E8905" t="str">
            <v>M</v>
          </cell>
          <cell r="F8905">
            <v>13.71</v>
          </cell>
        </row>
        <row r="8906">
          <cell r="A8906" t="str">
            <v>SINAPI 104764</v>
          </cell>
          <cell r="D8906" t="str">
            <v>SUPORTE PARA 2 ELETRODUTOS, ESPAÇADO A CADA 80 CM, EM PERFILADO COM COMPRIMENTO DE 25 CM FIXADO EM LAJE, POR METRO DE ELETRODUTO FIXADO. AF_09/2023</v>
          </cell>
          <cell r="E8906" t="str">
            <v>M</v>
          </cell>
          <cell r="F8906">
            <v>21.8</v>
          </cell>
        </row>
        <row r="8907">
          <cell r="A8907" t="str">
            <v>SINAPI 90460</v>
          </cell>
          <cell r="D8907" t="str">
            <v>SUPORTE PARA 2 TUBOS HORIZONTAIS, ESPAÇADO A CADA 56 CM, EM PERFILADO COM COMPRIMENTO DE 25 CM FIXADO EM LAJE, POR METRO DE TUBULAÇÃO FIXADA. AF_09/2023</v>
          </cell>
          <cell r="E8907" t="str">
            <v>M</v>
          </cell>
          <cell r="F8907">
            <v>26.73</v>
          </cell>
        </row>
        <row r="8908">
          <cell r="A8908" t="str">
            <v>SINAPI 90462</v>
          </cell>
          <cell r="D8908" t="str">
            <v>SUPORTE PARA 2 TUBOS VERTICAIS, ESPAÇADO A CADA 150 CM, EM PERFILADO COM COMPRIMENTO DE 25 CM FIXADO EM PAREDE, POR METRO DE TUBULAÇÃO FIXADA. AF_09/2023</v>
          </cell>
          <cell r="E8908" t="str">
            <v>M</v>
          </cell>
          <cell r="F8908">
            <v>4.66</v>
          </cell>
        </row>
        <row r="8909">
          <cell r="A8909" t="str">
            <v>SINAPI 104765</v>
          </cell>
          <cell r="D8909" t="str">
            <v>SUPORTE PARA 4 ELETRODUTOS, ESPAÇADO A CADA 80 CM, EM PERFILADO COM COMPRIMENTO DE 42 CM FIXADO EM LAJE, POR METRO DE ELETRODUTO FIXADO. AF_09/2023</v>
          </cell>
          <cell r="E8909" t="str">
            <v>M</v>
          </cell>
          <cell r="F8909">
            <v>17.559999999999999</v>
          </cell>
        </row>
        <row r="8910">
          <cell r="A8910" t="str">
            <v>SINAPI 90461</v>
          </cell>
          <cell r="D8910" t="str">
            <v>SUPORTE PARA 4 TUBOS HORIZONTAIS, ESPAÇADO A CADA 56 CM, EM PERFILADO COM COMPRIMENTO DE 42 CM FIXADO EM LAJE, POR METRO DE TUBULAÇÃO FIXADA. AF_09/2023</v>
          </cell>
          <cell r="E8910" t="str">
            <v>M</v>
          </cell>
          <cell r="F8910">
            <v>19.96</v>
          </cell>
        </row>
        <row r="8911">
          <cell r="A8911" t="str">
            <v>SINAPI 90463</v>
          </cell>
          <cell r="D8911" t="str">
            <v>SUPORTE PARA 4 TUBOS VERTICAIS, ESPAÇADO A CADA 150 CM, EM PERFILADO COM COMPRIMENTO DE 42 CM FIXADO EM PAREDE, POR METRO DE TUBULAÇÃO FIXADA. AF_09/2023</v>
          </cell>
          <cell r="E8911" t="str">
            <v>M</v>
          </cell>
          <cell r="F8911">
            <v>3.95</v>
          </cell>
        </row>
        <row r="8912">
          <cell r="A8912" t="str">
            <v>SINAPI 96560</v>
          </cell>
          <cell r="D8912" t="str">
            <v>SUPORTE PARA DUTO EM CHAPA GALVANIZADA BITOLA 24, EM PERFILADO COM COMPRIMENTO DE 55 CM FIXADO EM LAJE, POR METRO DE DUTO FIXADO. AF_09/2023</v>
          </cell>
          <cell r="E8912" t="str">
            <v>M2</v>
          </cell>
          <cell r="F8912">
            <v>35.47</v>
          </cell>
        </row>
        <row r="8913">
          <cell r="A8913" t="str">
            <v>SINAPI 96559</v>
          </cell>
          <cell r="D8913" t="str">
            <v>SUPORTE PARA DUTO EM CHAPA GALVANIZADA BITOLA 26, EM PERFILADO COM COMPRIMENTO DE 35 CM FIXADO EM LAJE, POR METRO DE DUTO FIXADO. AF_09/2023</v>
          </cell>
          <cell r="E8913" t="str">
            <v>M2</v>
          </cell>
          <cell r="F8913">
            <v>37.43</v>
          </cell>
        </row>
        <row r="8914">
          <cell r="A8914" t="str">
            <v>SINAPI 96562</v>
          </cell>
          <cell r="D8914" t="str">
            <v>SUPORTE PARA ELETROCALHA LISA OU PERFURADA EM AÇO GALVANIZADO, LARGURA 400 MM, EM PERFILADO COM COMPRIMENTO DE 45 CM FIXADO EM LAJE, POR METRO DE ELETROCALHA FIXADA. AF_09/2023</v>
          </cell>
          <cell r="E8914" t="str">
            <v>M</v>
          </cell>
          <cell r="F8914">
            <v>53.87</v>
          </cell>
        </row>
        <row r="8915">
          <cell r="A8915" t="str">
            <v>SINAPI 96563</v>
          </cell>
          <cell r="D8915" t="str">
            <v>SUPORTE PARA ELETROCALHA LISA OU PERFURADA EM AÇO GALVANIZADO, LARGURA 800 MM, EM PERFILADO COM COMPRIMENTO DE 85 CM FIXADO EM LAJE, POR METRO DE ELETROCALHA FIXADA. AF_09/2023</v>
          </cell>
          <cell r="E8915" t="str">
            <v>M</v>
          </cell>
          <cell r="F8915">
            <v>59.87</v>
          </cell>
        </row>
        <row r="8916">
          <cell r="A8916" t="str">
            <v>SINAPI 102469</v>
          </cell>
          <cell r="D8916" t="str">
            <v>EXECUÇÃO DE IMPRIMAÇÃO IMPERMEABILIZANTE COM ASFALTO DILUÍDO CM-30, PARA O FECHAMENTO DE VALAS. AF_05/2021</v>
          </cell>
          <cell r="E8916" t="str">
            <v>M2</v>
          </cell>
          <cell r="F8916">
            <v>0</v>
          </cell>
        </row>
        <row r="8917">
          <cell r="A8917" t="str">
            <v>SINAPI 104388</v>
          </cell>
          <cell r="D8917" t="str">
            <v>EXECUÇÃO DE PINTURA DE LIGAÇÃO COM EMULSÃO ASFÁLTICA RR-2C, PARA O FECHAMENTO DE VALAS. AF_12/2020</v>
          </cell>
          <cell r="E8917" t="str">
            <v>M2</v>
          </cell>
          <cell r="F8917">
            <v>0</v>
          </cell>
        </row>
        <row r="8918">
          <cell r="A8918" t="str">
            <v>SINAPI 104387</v>
          </cell>
          <cell r="D8918" t="str">
            <v>EXECUÇÃO DE TAPA BURACO COM APLICAÇÃO DE CONCRETO ASFÁLTICO (AQUISIÇÃO EM USINA) E PINTURA DE LIGAÇÃO. AF_12/2020</v>
          </cell>
          <cell r="E8918" t="str">
            <v>M3</v>
          </cell>
          <cell r="F8918">
            <v>0</v>
          </cell>
        </row>
        <row r="8919">
          <cell r="A8919" t="str">
            <v>SINAPI 104364</v>
          </cell>
          <cell r="D8919" t="str">
            <v>EXECUÇÃO DE TAPA BURACO COM APLICAÇÃO DE CONCRETO ASFÁLTICO (USINAGEM PRÓPRIA) E PINTURA DE LIGAÇÃO. AF_12/2020</v>
          </cell>
          <cell r="E8919" t="str">
            <v>M3</v>
          </cell>
          <cell r="F8919">
            <v>0</v>
          </cell>
        </row>
        <row r="8920">
          <cell r="A8920" t="str">
            <v>SINAPI 102097</v>
          </cell>
          <cell r="D8920" t="str">
            <v>EXECUÇÃO DE TAPA BURACO COM APLICAÇÃO DE PRÉ MISTURADO A FRIO (AQUISIÇÃO EM USINA) E PINTURA DE LIGAÇÃO. AF_12/2020</v>
          </cell>
          <cell r="E8920" t="str">
            <v>M3</v>
          </cell>
          <cell r="F8920">
            <v>0</v>
          </cell>
        </row>
        <row r="8921">
          <cell r="A8921" t="str">
            <v>SINAPI 104365</v>
          </cell>
          <cell r="D8921" t="str">
            <v>EXECUÇÃO DE TAPA BURACO COM APLICAÇÃO DE PRÉ MISTURADO A FRIO (USINAGEM PRÓPRIA) E PINTURA DE LIGAÇÃO. AF_12/2020</v>
          </cell>
          <cell r="E8921" t="str">
            <v>M3</v>
          </cell>
          <cell r="F8921">
            <v>0</v>
          </cell>
        </row>
        <row r="8922">
          <cell r="A8922" t="str">
            <v>SINAPI 101870</v>
          </cell>
          <cell r="D8922" t="str">
            <v>REASSENTAMENTO DE BLOCOS 16 FACES PARA PISO INTERTRAVADO, ESPESSURA DE 10 CM, EM VIA/ESTACIONAMENTO, COM REAPROVEITAMENTO DOS BLOCOS 16 FACES - INCLUSO RETIRADA E COLOCAÇÃO DO MATERIAL. AF_12/2020</v>
          </cell>
          <cell r="E8922" t="str">
            <v>M2</v>
          </cell>
          <cell r="F8922">
            <v>41.89</v>
          </cell>
        </row>
        <row r="8923">
          <cell r="A8923" t="str">
            <v>SINAPI 101866</v>
          </cell>
          <cell r="D8923" t="str">
            <v>REASSENTAMENTO DE BLOCOS 16 FACES PARA PISO INTERTRAVADO, ESPESSURA DE 4 CM, EM CALÇADA, COM REAPROVEITAMENTO DOS BLOCOS 16 FACES - INCLUSO RETIRADA E COLOCAÇÃO DO MATERIAL. AF_12/2020</v>
          </cell>
          <cell r="E8923" t="str">
            <v>M2</v>
          </cell>
          <cell r="F8923">
            <v>36.28</v>
          </cell>
        </row>
        <row r="8924">
          <cell r="A8924" t="str">
            <v>SINAPI 101867</v>
          </cell>
          <cell r="D8924" t="str">
            <v>REASSENTAMENTO DE BLOCOS 16 FACES PARA PISO INTERTRAVADO, ESPESSURA DE 6 CM, EM CALÇADA, COM REAPROVEITAMENTO DOS BLOCOS 16 FACES - INCLUSO RETIRADA E COLOCAÇÃO DO MATERIAL. AF_12/2020</v>
          </cell>
          <cell r="E8924" t="str">
            <v>M2</v>
          </cell>
          <cell r="F8924">
            <v>40.61</v>
          </cell>
        </row>
        <row r="8925">
          <cell r="A8925" t="str">
            <v>SINAPI 101868</v>
          </cell>
          <cell r="D8925" t="str">
            <v>REASSENTAMENTO DE BLOCOS 16 FACES PARA PISO INTERTRAVADO, ESPESSURA DE 6 CM, EM VIA/ESTACIONAMENTO, COM REAPROVEITAMENTO DOS BLOCOS 16 FACES - INCLUSO RETIRADA E COLOCAÇÃO DO MATERIAL. AF_12/2020</v>
          </cell>
          <cell r="E8925" t="str">
            <v>M2</v>
          </cell>
          <cell r="F8925">
            <v>33.270000000000003</v>
          </cell>
        </row>
        <row r="8926">
          <cell r="A8926" t="str">
            <v>SINAPI 101869</v>
          </cell>
          <cell r="D8926" t="str">
            <v>REASSENTAMENTO DE BLOCOS 16 FACES PARA PISO INTERTRAVADO, ESPESSURA DE 8 CM, EM VIA/ESTACIONAMENTO, COM REAPROVEITAMENTO DOS BLOCOS 16 FACES - INCLUSO RETIRADA E COLOCAÇÃO DO MATERIAL. AF_12/2020</v>
          </cell>
          <cell r="E8926" t="str">
            <v>M2</v>
          </cell>
          <cell r="F8926">
            <v>37.58</v>
          </cell>
        </row>
        <row r="8927">
          <cell r="A8927" t="str">
            <v>SINAPI 101856</v>
          </cell>
          <cell r="D8927" t="str">
            <v>REASSENTAMENTO DE BLOCOS PISOGRAMA PARA PISO INTERTRAVADO, COM REAPROVEITAMENTO DOS BLOCOS PISOGRAMA - INCLUSO RETIRADA E COLOCAÇÃO DO MATERIAL. AF_12/2020</v>
          </cell>
          <cell r="E8927" t="str">
            <v>M2</v>
          </cell>
          <cell r="F8927">
            <v>30.62</v>
          </cell>
        </row>
        <row r="8928">
          <cell r="A8928" t="str">
            <v>SINAPI 101865</v>
          </cell>
          <cell r="D8928" t="str">
            <v>REASSENTAMENTO DE BLOCOS RETANGULAR PARA PISO INTERTRAVADO, ESPESSURA DE 10 CM, EM VIA/ESTACIONAMENTO, COM REAPROVEITAMENTO DOS BLOCOS RETANGULAR - INCLUSO RETIRADA E COLOCAÇÃO DO MATERIAL. AF_12/2020</v>
          </cell>
          <cell r="E8928" t="str">
            <v>M2</v>
          </cell>
          <cell r="F8928">
            <v>40.159999999999997</v>
          </cell>
        </row>
        <row r="8929">
          <cell r="A8929" t="str">
            <v>SINAPI 101861</v>
          </cell>
          <cell r="D8929" t="str">
            <v>REASSENTAMENTO DE BLOCOS RETANGULAR PARA PISO INTERTRAVADO, ESPESSURA DE 4 CM, EM CALÇADA, COM REAPROVEITAMENTO DOS BLOCOS RETANGULAR - INCLUSO RETIRADA E COLOCAÇÃO DO MATERIAL. AF_12/2020</v>
          </cell>
          <cell r="E8929" t="str">
            <v>M2</v>
          </cell>
          <cell r="F8929">
            <v>36.07</v>
          </cell>
        </row>
        <row r="8930">
          <cell r="A8930" t="str">
            <v>SINAPI 101862</v>
          </cell>
          <cell r="D8930" t="str">
            <v>REASSENTAMENTO DE BLOCOS RETANGULAR PARA PISO INTERTRAVADO, ESPESSURA DE 6 CM, EM CALÇADA, COM REAPROVEITAMENTO DOS BLOCOS RETANGULAR - INCLUSO RETIRADA E COLOCAÇÃO DO MATERIAL. AF_12/2020</v>
          </cell>
          <cell r="E8930" t="str">
            <v>M2</v>
          </cell>
          <cell r="F8930">
            <v>38.869999999999997</v>
          </cell>
        </row>
        <row r="8931">
          <cell r="A8931" t="str">
            <v>SINAPI 101863</v>
          </cell>
          <cell r="D8931" t="str">
            <v>REASSENTAMENTO DE BLOCOS RETANGULAR PARA PISO INTERTRAVADO, ESPESSURA DE 6 CM, EM VIA/ESTACIONAMENTO, COM REAPROVEITAMENTO DOS BLOCOS RETANGULAR - INCLUSO RETIRADA E COLOCAÇÃO DO MATERIAL. AF_12/2020</v>
          </cell>
          <cell r="E8931" t="str">
            <v>M2</v>
          </cell>
          <cell r="F8931">
            <v>31.54</v>
          </cell>
        </row>
        <row r="8932">
          <cell r="A8932" t="str">
            <v>SINAPI 101864</v>
          </cell>
          <cell r="D8932" t="str">
            <v>REASSENTAMENTO DE BLOCOS RETANGULAR PARA PISO INTERTRAVADO, ESPESSURA DE 8 CM, EM VIA/ESTACIONAMENTO, COM REAPROVEITAMENTO DOS BLOCOS RETANGULAR - INCLUSO RETIRADA E COLOCAÇÃO DO MATERIAL. AF_12/2020</v>
          </cell>
          <cell r="E8932" t="str">
            <v>M2</v>
          </cell>
          <cell r="F8932">
            <v>35.85</v>
          </cell>
        </row>
        <row r="8933">
          <cell r="A8933" t="str">
            <v>SINAPI 101860</v>
          </cell>
          <cell r="D8933" t="str">
            <v>REASSENTAMENTO DE BLOCOS SEXTAVADO PARA PISO INTERTRAVADO, ESPESSURA DE 10 CM, EM VIA/ESTACIONAMENTO, COM REAPROVEITAMENTO DOS BLOCOS SEXTAVADO - INCLUSO RETIRADA E COLOCAÇÃO DO MATERIAL. AF_12/2020</v>
          </cell>
          <cell r="E8933" t="str">
            <v>M2</v>
          </cell>
          <cell r="F8933">
            <v>38.21</v>
          </cell>
        </row>
        <row r="8934">
          <cell r="A8934" t="str">
            <v>SINAPI 101857</v>
          </cell>
          <cell r="D8934" t="str">
            <v>REASSENTAMENTO DE BLOCOS SEXTAVADO PARA PISO INTERTRAVADO, ESPESSURA DE 6 CM, EM CALÇADA, COM REAPROVEITAMENTO DOS BLOCOS SEXTAVADOS - INCLUSO RETIRADA E COLOCAÇÃO DO MATERIAL. AF_12/2020</v>
          </cell>
          <cell r="E8934" t="str">
            <v>M2</v>
          </cell>
          <cell r="F8934">
            <v>37.01</v>
          </cell>
        </row>
        <row r="8935">
          <cell r="A8935" t="str">
            <v>SINAPI 101858</v>
          </cell>
          <cell r="D8935" t="str">
            <v>REASSENTAMENTO DE BLOCOS SEXTAVADO PARA PISO INTERTRAVADO, ESPESSURA DE 6 CM, EM VIA/ESTACIONAMENTO, COM REAPROVEITAMENTO DOS BLOCOS SEXTAVADO - INCLUSO RETIRADA E COLOCAÇÃO DO MATERIAL. AF_12/2020</v>
          </cell>
          <cell r="E8935" t="str">
            <v>M2</v>
          </cell>
          <cell r="F8935">
            <v>31.16</v>
          </cell>
        </row>
        <row r="8936">
          <cell r="A8936" t="str">
            <v>SINAPI 101859</v>
          </cell>
          <cell r="D8936" t="str">
            <v>REASSENTAMENTO DE BLOCOS SEXTAVADO PARA PISO INTERTRAVADO, ESPESSURA DE 8 CM, EM VIA/ESTACIONAMENTO, COM REAPROVEITAMENTO DOS BLOCOS SEXTAVADO - INCLUSO RETIRADA E COLOCAÇÃO DO MATERIAL. AF_12/2020</v>
          </cell>
          <cell r="E8936" t="str">
            <v>M2</v>
          </cell>
          <cell r="F8936">
            <v>33.9</v>
          </cell>
        </row>
        <row r="8937">
          <cell r="A8937" t="str">
            <v>SINAPI 101852</v>
          </cell>
          <cell r="D8937" t="str">
            <v>REASSENTAMENTO DE PARALELEPÍPEDOS, REJUNTAMENTO COM ARGAMASSA, COM REAPROVEITAMENTO DOS PARALELEPÍPEDOS - INCLUSO RETIRADA E COLOCAÇÃO DO MATERIAL. AF_12/2020</v>
          </cell>
          <cell r="E8937" t="str">
            <v>M2</v>
          </cell>
          <cell r="F8937">
            <v>82.82</v>
          </cell>
        </row>
        <row r="8938">
          <cell r="A8938" t="str">
            <v>SINAPI 104385</v>
          </cell>
          <cell r="D8938" t="str">
            <v>REASSENTAMENTO DE PARALELEPÍPEDOS, REJUNTAMENTO COM PEDRISCO E EMULSÃO ASFÁLTICA, COM REAPROVEITAMENTO DOS PARALELEPÍPEDOS - INCLUSO RETIRADA E COLOCAÇÃO DO MATERIAL. AF_12/2020</v>
          </cell>
          <cell r="E8938" t="str">
            <v>M2</v>
          </cell>
          <cell r="F8938">
            <v>0</v>
          </cell>
        </row>
        <row r="8939">
          <cell r="A8939" t="str">
            <v>SINAPI 101850</v>
          </cell>
          <cell r="D8939" t="str">
            <v>REASSENTAMENTO DE PARALELEPÍPEDOS, REJUNTAMENTO COM PÓ DE PEDRA, COM REAPROVEITAMENTO DOS PARALELEPÍPEDOS - INCLUSO RETIRADA E COLOCAÇÃO DO MATERIAL. AF_12/2020</v>
          </cell>
          <cell r="E8939" t="str">
            <v>M2</v>
          </cell>
          <cell r="F8939">
            <v>67.430000000000007</v>
          </cell>
        </row>
        <row r="8940">
          <cell r="A8940" t="str">
            <v>SINAPI 101855</v>
          </cell>
          <cell r="D8940" t="str">
            <v>REASSENTAMENTO DE PEDRAS POLIÉDRICAS, REJUNTAMENTO COM ARGAMASSA, COM REAPROVEITAMENTO DAS PEDRAS POLIÉDRICAS - INCLUSO RETIRADA E COLOCAÇÃO DO MATERIAL. AF_12/2020</v>
          </cell>
          <cell r="E8940" t="str">
            <v>M2</v>
          </cell>
          <cell r="F8940">
            <v>89.58</v>
          </cell>
        </row>
        <row r="8941">
          <cell r="A8941" t="str">
            <v>SINAPI 104386</v>
          </cell>
          <cell r="D8941" t="str">
            <v>REASSENTAMENTO DE PEDRAS POLIÉDRICAS, REJUNTAMENTO COM PEDRISCO E EMULSÃO ASFÁLTICA, COM REAPROVEITAMENTO DAS PEDRAS POLIÉDRICAS - INCLUSO RETIRADA E COLOCAÇÃO DO MATERIAL. AF_12/2020</v>
          </cell>
          <cell r="E8941" t="str">
            <v>M2</v>
          </cell>
          <cell r="F8941">
            <v>0</v>
          </cell>
        </row>
        <row r="8942">
          <cell r="A8942" t="str">
            <v>SINAPI 101853</v>
          </cell>
          <cell r="D8942" t="str">
            <v>REASSENTAMENTO DE PEDRAS POLIÉDRICAS, REJUNTAMENTO COM PÓ DE PEDRA, COM REAPROVEITAMENTO DAS PEDRAS POLIÉDRICAS - INCLUSO RETIRADA E COLOCAÇÃO DO MATERIAL. AF_12/2020</v>
          </cell>
          <cell r="E8942" t="str">
            <v>M2</v>
          </cell>
          <cell r="F8942">
            <v>61.96</v>
          </cell>
        </row>
        <row r="8943">
          <cell r="A8943" t="str">
            <v>SINAPI 101849</v>
          </cell>
          <cell r="D8943" t="str">
            <v>RECOMPOSIÇÃO DE BASE E OU SUB-BASE PARA FECHAMENTO DE VALAS DE BRITA GRADUADA SIMPLES - INCLUSO RETIRADA E COLOCAÇÃO DO MATERIAL. AF_12/2020</v>
          </cell>
          <cell r="E8943" t="str">
            <v>M3</v>
          </cell>
          <cell r="F8943">
            <v>229.79</v>
          </cell>
        </row>
        <row r="8944">
          <cell r="A8944" t="str">
            <v>SINAPI 101841</v>
          </cell>
          <cell r="D8944" t="str">
            <v>RECOMPOSIÇÃO DE BASE E OU SUB-BASE PARA FECHAMENTO DE VALAS DE SOLO BRITA (40/60) - INCLUSO RETIRADA E COLOCAÇÃO DO MATERIAL. AF_12/2020</v>
          </cell>
          <cell r="E8944" t="str">
            <v>M3</v>
          </cell>
          <cell r="F8944">
            <v>132.18</v>
          </cell>
        </row>
        <row r="8945">
          <cell r="A8945" t="str">
            <v>SINAPI 101843</v>
          </cell>
          <cell r="D8945" t="str">
            <v>RECOMPOSIÇÃO DE BASE E OU SUB-BASE PARA FECHAMENTO DE VALAS DE SOLO BRITA (40/60) COM CIMENTO (TEOR DE 4%) - INCLUSO RETIRADA E COLOCAÇÃO DO MATERIAL. AF_12/2020</v>
          </cell>
          <cell r="E8945" t="str">
            <v>M3</v>
          </cell>
          <cell r="F8945">
            <v>198.68</v>
          </cell>
        </row>
        <row r="8946">
          <cell r="A8946" t="str">
            <v>SINAPI 101844</v>
          </cell>
          <cell r="D8946" t="str">
            <v>RECOMPOSIÇÃO DE BASE E OU SUB-BASE PARA FECHAMENTO DE VALAS DE SOLO BRITA (40/60) COM CIMENTO (TEOR DE 6%) - INCLUSO RETIRADA E COLOCAÇÃO DO MATERIAL. AF_12/2020</v>
          </cell>
          <cell r="E8946" t="str">
            <v>M3</v>
          </cell>
          <cell r="F8946">
            <v>229.76</v>
          </cell>
        </row>
        <row r="8947">
          <cell r="A8947" t="str">
            <v>SINAPI 101845</v>
          </cell>
          <cell r="D8947" t="str">
            <v>RECOMPOSIÇÃO DE BASE E OU SUB-BASE PARA FECHAMENTO DE VALAS DE SOLO BRITA (40/60) COM CIMENTO (TEOR DE 8%) - INCLUSO RETIRADA E COLOCAÇÃO DO MATERIAL. AF_12/2020</v>
          </cell>
          <cell r="E8947" t="str">
            <v>M3</v>
          </cell>
          <cell r="F8947">
            <v>260.39</v>
          </cell>
        </row>
        <row r="8948">
          <cell r="A8948" t="str">
            <v>SINAPI 101842</v>
          </cell>
          <cell r="D8948" t="str">
            <v>RECOMPOSIÇÃO DE BASE E OU SUB-BASE PARA FECHAMENTO DE VALAS DE SOLO BRITA (50/50) - INCLUSO RETIRADA E COLOCAÇÃO DO MATERIAL. AF_12/2020</v>
          </cell>
          <cell r="E8948" t="str">
            <v>M3</v>
          </cell>
          <cell r="F8948">
            <v>114.73</v>
          </cell>
        </row>
        <row r="8949">
          <cell r="A8949" t="str">
            <v>SINAPI 101846</v>
          </cell>
          <cell r="D8949" t="str">
            <v>RECOMPOSIÇÃO DE BASE E OU SUB-BASE PARA FECHAMENTO DE VALAS DE SOLO BRITA (50/50) COM CIMENTO (TEOR DE 4%) - INCLUSO RETIRADA E COLOCAÇÃO DO MATERIAL. AF_12/2020</v>
          </cell>
          <cell r="E8949" t="str">
            <v>M3</v>
          </cell>
          <cell r="F8949">
            <v>181.93</v>
          </cell>
        </row>
        <row r="8950">
          <cell r="A8950" t="str">
            <v>SINAPI 101847</v>
          </cell>
          <cell r="D8950" t="str">
            <v>RECOMPOSIÇÃO DE BASE E OU SUB-BASE PARA FECHAMENTO DE VALAS DE SOLO BRITA (50/50) COM CIMENTO (TEOR DE 6%) - INCLUSO RETIRADA E COLOCAÇÃO DO MATERIAL. AF_12/2020</v>
          </cell>
          <cell r="E8950" t="str">
            <v>M3</v>
          </cell>
          <cell r="F8950">
            <v>213.35</v>
          </cell>
        </row>
        <row r="8951">
          <cell r="A8951" t="str">
            <v>SINAPI 101848</v>
          </cell>
          <cell r="D8951" t="str">
            <v>RECOMPOSIÇÃO DE BASE E OU SUB-BASE PARA FECHAMENTO DE VALAS DE SOLO BRITA (50/50) COM CIMENTO (TEOR DE 8%) - INCLUSO RETIRADA E COLOCAÇÃO DO MATERIAL. AF_12/2020</v>
          </cell>
          <cell r="E8951" t="str">
            <v>M3</v>
          </cell>
          <cell r="F8951">
            <v>244.34</v>
          </cell>
        </row>
        <row r="8952">
          <cell r="A8952" t="str">
            <v>SINAPI 101839</v>
          </cell>
          <cell r="D8952" t="str">
            <v>RECOMPOSIÇÃO DE BASE E OU SUB-BASE PARA FECHAMENTO DE VALAS DE SOLO COM CIMENTO (TEOR DE 6%) - INCLUSO RETIRADA E COLOCAÇÃO DO MATERIAL. AF_12/2020</v>
          </cell>
          <cell r="E8952" t="str">
            <v>M3</v>
          </cell>
          <cell r="F8952">
            <v>131.30000000000001</v>
          </cell>
        </row>
        <row r="8953">
          <cell r="A8953" t="str">
            <v>SINAPI 101840</v>
          </cell>
          <cell r="D8953" t="str">
            <v>RECOMPOSIÇÃO DE BASE E OU SUB-BASE PARA FECHAMENTO DE VALAS DE SOLO COM CIMENTO (TEOR DE 8%) - INCLUSO RETIRADA E COLOCAÇÃO DO MATERIAL. AF_12/2020</v>
          </cell>
          <cell r="E8953" t="str">
            <v>M3</v>
          </cell>
          <cell r="F8953">
            <v>219.24</v>
          </cell>
        </row>
        <row r="8954">
          <cell r="A8954" t="str">
            <v>SINAPI 101837</v>
          </cell>
          <cell r="D8954" t="str">
            <v>RECOMPOSIÇÃO DE BASE E OU SUB-BASE PARA FECHAMENTO DE VALAS DE SOLO MELHORADO COM CIMENTO (TEOR DE 2%) - INCLUSO RETIRADA E COLOCAÇÃO DO MATERIAL. AF_12/2020</v>
          </cell>
          <cell r="E8954" t="str">
            <v>M3</v>
          </cell>
          <cell r="F8954">
            <v>64.06</v>
          </cell>
        </row>
        <row r="8955">
          <cell r="A8955" t="str">
            <v>SINAPI 101838</v>
          </cell>
          <cell r="D8955" t="str">
            <v>RECOMPOSIÇÃO DE BASE E OU SUB-BASE PARA FECHAMENTO DE VALAS DE SOLO MELHORADO COM CIMENTO (TEOR DE 4%) - INCLUSO RETIRADA E COLOCAÇÃO DO MATERIAL. AF_12/2020</v>
          </cell>
          <cell r="E8955" t="str">
            <v>M3</v>
          </cell>
          <cell r="F8955">
            <v>98.14</v>
          </cell>
        </row>
        <row r="8956">
          <cell r="A8956" t="str">
            <v>SINAPI 101836</v>
          </cell>
          <cell r="D8956" t="str">
            <v>RECOMPOSIÇÃO DE BASE E OU SUB-BASE PARA FECHAMENTO DE VALAS DE SOLOS DE COMPORTAMENTO LATERÍTICO (ARENOSO) - INCLUSO RETIRADA E COLOCAÇÃO DO MATERIAL. AF_12/2020</v>
          </cell>
          <cell r="E8956" t="str">
            <v>M3</v>
          </cell>
          <cell r="F8956">
            <v>27.45</v>
          </cell>
        </row>
        <row r="8957">
          <cell r="A8957" t="str">
            <v>SINAPI 101835</v>
          </cell>
          <cell r="D8957" t="str">
            <v>RECOMPOSIÇÃO DE BASE E OU SUB-BASE PARA REMENDO PROFUNDO DE BRITA GRADUADA SIMPLES - INCLUSO RETIRADA E COLOCAÇÃO DO MATERIAL. AF_12/2020</v>
          </cell>
          <cell r="E8957" t="str">
            <v>M3</v>
          </cell>
          <cell r="F8957">
            <v>335.03</v>
          </cell>
        </row>
        <row r="8958">
          <cell r="A8958" t="str">
            <v>SINAPI 101827</v>
          </cell>
          <cell r="D8958" t="str">
            <v>RECOMPOSIÇÃO DE BASE E OU SUB-BASE PARA REMENDO PROFUNDO DE SOLO BRITA (40/60) - INCLUSO RETIRADA E COLOCAÇÃO DO MATERIAL. AF_12/2020</v>
          </cell>
          <cell r="E8958" t="str">
            <v>M3</v>
          </cell>
          <cell r="F8958">
            <v>237.42</v>
          </cell>
        </row>
        <row r="8959">
          <cell r="A8959" t="str">
            <v>SINAPI 101829</v>
          </cell>
          <cell r="D8959" t="str">
            <v>RECOMPOSIÇÃO DE BASE E OU SUB-BASE PARA REMENDO PROFUNDO DE SOLO BRITA (40/60) COM CIMENTO (TEOR DE 4%) - INCLUSO RETIRADA E COLOCAÇÃO DO MATERIAL. AF_12/2020</v>
          </cell>
          <cell r="E8959" t="str">
            <v>M3</v>
          </cell>
          <cell r="F8959">
            <v>303.92</v>
          </cell>
        </row>
        <row r="8960">
          <cell r="A8960" t="str">
            <v>SINAPI 101830</v>
          </cell>
          <cell r="D8960" t="str">
            <v>RECOMPOSIÇÃO DE BASE E OU SUB-BASE PARA REMENDO PROFUNDO DE SOLO BRITA (40/60) COM CIMENTO (TEOR DE 6%) - INCLUSO RETIRADA E COLOCAÇÃO DO MATERIAL. AF_12/2020</v>
          </cell>
          <cell r="E8960" t="str">
            <v>M3</v>
          </cell>
          <cell r="F8960">
            <v>335</v>
          </cell>
        </row>
        <row r="8961">
          <cell r="A8961" t="str">
            <v>SINAPI 101831</v>
          </cell>
          <cell r="D8961" t="str">
            <v>RECOMPOSIÇÃO DE BASE E OU SUB-BASE PARA REMENDO PROFUNDO DE SOLO BRITA (40/60) COM CIMENTO (TEOR DE 8%) - INCLUSO RETIRADA E COLOCAÇÃO DO MATERIAL. AF_12/2020</v>
          </cell>
          <cell r="E8961" t="str">
            <v>M3</v>
          </cell>
          <cell r="F8961">
            <v>365.63</v>
          </cell>
        </row>
        <row r="8962">
          <cell r="A8962" t="str">
            <v>SINAPI 101828</v>
          </cell>
          <cell r="D8962" t="str">
            <v>RECOMPOSIÇÃO DE BASE E OU SUB-BASE PARA REMENDO PROFUNDO DE SOLO BRITA (50/50) - INCLUSO RETIRADA E COLOCAÇÃO DO MATERIAL. AF_12/2020</v>
          </cell>
          <cell r="E8962" t="str">
            <v>M3</v>
          </cell>
          <cell r="F8962">
            <v>219.97</v>
          </cell>
        </row>
        <row r="8963">
          <cell r="A8963" t="str">
            <v>SINAPI 101832</v>
          </cell>
          <cell r="D8963" t="str">
            <v>RECOMPOSIÇÃO DE BASE E OU SUB-BASE PARA REMENDO PROFUNDO DE SOLO BRITA (50/50) COM CIMENTO (TEOR DE 4%) - INCLUSO RETIRADA E COLOCAÇÃO DO MATERIAL. AF_12/2020</v>
          </cell>
          <cell r="E8963" t="str">
            <v>M3</v>
          </cell>
          <cell r="F8963">
            <v>287.17</v>
          </cell>
        </row>
        <row r="8964">
          <cell r="A8964" t="str">
            <v>SINAPI 101833</v>
          </cell>
          <cell r="D8964" t="str">
            <v>RECOMPOSIÇÃO DE BASE E OU SUB-BASE PARA REMENDO PROFUNDO DE SOLO BRITA (50/50) COM CIMENTO (TEOR DE 6%) - INCLUSO RETIRADA E COLOCAÇÃO DO MATERIAL. AF_12/2020</v>
          </cell>
          <cell r="E8964" t="str">
            <v>M3</v>
          </cell>
          <cell r="F8964">
            <v>318.58999999999997</v>
          </cell>
        </row>
        <row r="8965">
          <cell r="A8965" t="str">
            <v>SINAPI 101834</v>
          </cell>
          <cell r="D8965" t="str">
            <v>RECOMPOSIÇÃO DE BASE E OU SUB-BASE PARA REMENDO PROFUNDO DE SOLO BRITA (50/50) COM CIMENTO (TEOR DE 8%) - INCLUSO RETIRADA E COLOCAÇÃO DO MATERIAL. AF_12/2020</v>
          </cell>
          <cell r="E8965" t="str">
            <v>M3</v>
          </cell>
          <cell r="F8965">
            <v>349.58</v>
          </cell>
        </row>
        <row r="8966">
          <cell r="A8966" t="str">
            <v>SINAPI 101825</v>
          </cell>
          <cell r="D8966" t="str">
            <v>RECOMPOSIÇÃO DE BASE E OU SUB-BASE PARA REMENDO PROFUNDO DE SOLO COM CIMENTO (TEOR DE 6%) - INCLUSO RETIRADA E COLOCAÇÃO DO MATERIAL. AF_12/2020</v>
          </cell>
          <cell r="E8966" t="str">
            <v>M3</v>
          </cell>
          <cell r="F8966">
            <v>236.55</v>
          </cell>
        </row>
        <row r="8967">
          <cell r="A8967" t="str">
            <v>SINAPI 101826</v>
          </cell>
          <cell r="D8967" t="str">
            <v>RECOMPOSIÇÃO DE BASE E OU SUB-BASE PARA REMENDO PROFUNDO DE SOLO COM CIMENTO (TEOR DE 8%) - INCLUSO RETIRADA E COLOCAÇÃO DO MATERIAL. AF_12/2020</v>
          </cell>
          <cell r="E8967" t="str">
            <v>M3</v>
          </cell>
          <cell r="F8967">
            <v>269.27999999999997</v>
          </cell>
        </row>
        <row r="8968">
          <cell r="A8968" t="str">
            <v>SINAPI 101823</v>
          </cell>
          <cell r="D8968" t="str">
            <v>RECOMPOSIÇÃO DE BASE E OU SUB-BASE PARA REMENDO PROFUNDO DE SOLO MELHORADO COM CIMENTO (TEOR DE 2%) - INCLUSO RETIRADA E COLOCAÇÃO DO MATERIAL. AF_12/2020</v>
          </cell>
          <cell r="E8968" t="str">
            <v>M3</v>
          </cell>
          <cell r="F8968">
            <v>169.3</v>
          </cell>
        </row>
        <row r="8969">
          <cell r="A8969" t="str">
            <v>SINAPI 101824</v>
          </cell>
          <cell r="D8969" t="str">
            <v>RECOMPOSIÇÃO DE BASE E OU SUB-BASE PARA REMENDO PROFUNDO DE SOLO MELHORADO COM CIMENTO (TEOR DE 4%) - INCLUSO RETIRADA E COLOCAÇÃO DO MATERIAL. AF_12/2020</v>
          </cell>
          <cell r="E8969" t="str">
            <v>M3</v>
          </cell>
          <cell r="F8969">
            <v>203.38</v>
          </cell>
        </row>
        <row r="8970">
          <cell r="A8970" t="str">
            <v>SINAPI 101822</v>
          </cell>
          <cell r="D8970" t="str">
            <v>RECOMPOSIÇÃO DE BASE E OU SUB-BASE PARA REMENDO PROFUNDO DE SOLOS DE COMPORTAMENTO LATERÍTICO (ARENOSO) - INCLUSO RETIRADA E COLOCAÇÃO DO MATERIAL. AF_12/2020</v>
          </cell>
          <cell r="E8970" t="str">
            <v>M3</v>
          </cell>
          <cell r="F8970">
            <v>132.69</v>
          </cell>
        </row>
        <row r="8971">
          <cell r="A8971" t="str">
            <v>SINAPI 101819</v>
          </cell>
          <cell r="D8971" t="str">
            <v>RECOMPOSIÇÃO DE PAVIMENTO EM PARALELEPÍPEDOS, REJUNTAMENTO COM ARGAMASSA, COM REAPROVEITAMENTO DOS PARALELEPÍPEDOS, PARA O FECHAMENTO DE VALAS - INCLUSO RETIRADA E COLOCAÇÃO DO MATERIAL. AF_12/2020</v>
          </cell>
          <cell r="E8971" t="str">
            <v>M2</v>
          </cell>
          <cell r="F8971">
            <v>75.8</v>
          </cell>
        </row>
        <row r="8972">
          <cell r="A8972" t="str">
            <v>SINAPI 104370</v>
          </cell>
          <cell r="D8972" t="str">
            <v>RECOMPOSIÇÃO DE PAVIMENTO EM PARALELEPÍPEDOS, REJUNTAMENTO COM PEDRISCO E EMULSÃO ASFÁLTICA, COM REAPROVEITAMENTO DOS PARALELEPÍPEDOS, PARA O FECHAMENTO DE VALAS - INCLUSO RETIRADA E COLOCAÇÃO DO MATERIAL. AF_12/2020</v>
          </cell>
          <cell r="E8972" t="str">
            <v>M2</v>
          </cell>
          <cell r="F8972">
            <v>0</v>
          </cell>
        </row>
        <row r="8973">
          <cell r="A8973" t="str">
            <v>SINAPI 101817</v>
          </cell>
          <cell r="D8973" t="str">
            <v>RECOMPOSIÇÃO DE PAVIMENTO EM PARALELEPÍPEDOS, REJUNTAMENTO COM PÓ DE PEDRA, COM REAPROVEITAMENTO DOS PARALELEPÍPEDOS, PARA O FECHAMENTO DE VALAS - INCLUSO RETIRADA E COLOCAÇÃO DO MATERIAL. AF_12/2020</v>
          </cell>
          <cell r="E8973" t="str">
            <v>M2</v>
          </cell>
          <cell r="F8973">
            <v>60.54</v>
          </cell>
        </row>
        <row r="8974">
          <cell r="A8974" t="str">
            <v>SINAPI 101816</v>
          </cell>
          <cell r="D8974" t="str">
            <v>RECOMPOSIÇÃO DE PAVIMENTO EM PEDRAS POLIÉDRICAS, REJUNTAMENTO COM ARGAMASSA, COM REAPROVEITAMENTO DAS PEDRAS POLIÉDRICAS, PARA O FECHAMENTO DE VALAS - INCLUSO RETIRADA E COLOCAÇÃO DO MATERIAL. AF_12/2020</v>
          </cell>
          <cell r="E8974" t="str">
            <v>M2</v>
          </cell>
          <cell r="F8974">
            <v>84.17</v>
          </cell>
        </row>
        <row r="8975">
          <cell r="A8975" t="str">
            <v>SINAPI 104369</v>
          </cell>
          <cell r="D8975" t="str">
            <v>RECOMPOSIÇÃO DE PAVIMENTO EM PEDRAS POLIÉDRICAS, REJUNTAMENTO COM PEDRISCO E EMULSÃO ASFÁLTICA COM REAPROVEITAMENTO DAS PEDRAS POLIÉDRICAS, PARA O FECHAMENTO DE VALAS - INCLUSO RETIRADA E COLOCAÇÃO DO MATERIAL. AF_12/2020</v>
          </cell>
          <cell r="E8975" t="str">
            <v>M2</v>
          </cell>
          <cell r="F8975">
            <v>0</v>
          </cell>
        </row>
        <row r="8976">
          <cell r="A8976" t="str">
            <v>SINAPI 101820</v>
          </cell>
          <cell r="D8976" t="str">
            <v>RECOMPOSIÇÃO DE PAVIMENTO EM PISO INTERTRAVADO SEXTAVADO, COM REAPROVEITAMENTO DOS BLOCOS SEXTAVADO, PARA O FECHAMENTO DE VALAS - INCLUSO RETIRADA E COLOCAÇÃO DO MATERIAL. AF_12/2020</v>
          </cell>
          <cell r="E8976" t="str">
            <v>M2</v>
          </cell>
          <cell r="F8976">
            <v>46.89</v>
          </cell>
        </row>
        <row r="8977">
          <cell r="A8977" t="str">
            <v>SINAPI 102988</v>
          </cell>
          <cell r="D8977" t="str">
            <v>RECOMPOSIÇÃO DE PAVIMENTO EM PISO INTERTRAVADO, COM REAPROVEITAMENTO DOS BLOCOS INTERTRAVADOS, PARA FECHAMENTO DE VALAS - INCLUSO RETIRADA E COLOCAÇÃO DO MATERIAL. AF_12/2020</v>
          </cell>
          <cell r="E8977" t="str">
            <v>M2</v>
          </cell>
          <cell r="F8977">
            <v>61.28</v>
          </cell>
        </row>
        <row r="8978">
          <cell r="A8978" t="str">
            <v>SINAPI 101814</v>
          </cell>
          <cell r="D8978" t="str">
            <v>RECOMPOSIÇÃO DE PAVIMENTOS EM PEDRA POLIÉDRICA, REJUNTAMENTO COM PÓ DE PEDRA, COM REAPROVEITAMENTO DAS PEDRAS POLIÉDRICAS PARA O FECHAMENTO DE VALAS - INCLUSO RETIRADA E COLOCAÇÃO DO MATERIAL. AF_12/2020</v>
          </cell>
          <cell r="E8978" t="str">
            <v>M2</v>
          </cell>
          <cell r="F8978">
            <v>56.56</v>
          </cell>
        </row>
        <row r="8979">
          <cell r="A8979" t="str">
            <v>SINAPI 102098</v>
          </cell>
          <cell r="D8979" t="str">
            <v>RECOMPOSIÇÃO DE REVESTIMENTO EM CONCRETO ASFÁLTICO (AQUISIÇÃO EM USINA), PARA O FECHAMENTO DE VALAS - INCLUSO DEMOLIÇÃO DO PAVIMENTO. AF_12/2020</v>
          </cell>
          <cell r="E8979" t="str">
            <v>M3</v>
          </cell>
          <cell r="F8979">
            <v>2401.2800000000002</v>
          </cell>
        </row>
        <row r="8980">
          <cell r="A8980" t="str">
            <v>SINAPI 104366</v>
          </cell>
          <cell r="D8980" t="str">
            <v>RECOMPOSIÇÃO DE REVESTIMENTO EM CONCRETO ASFÁLTICO (USINAGEM PRÓPRIA), PARA O FECHAMENTO DE VALAS - INCLUSO DEMOLIÇÃO DO PAVIMENTO. AF_12/2020</v>
          </cell>
          <cell r="E8980" t="str">
            <v>M3</v>
          </cell>
          <cell r="F8980">
            <v>0</v>
          </cell>
        </row>
        <row r="8981">
          <cell r="A8981" t="str">
            <v>SINAPI 102099</v>
          </cell>
          <cell r="D8981" t="str">
            <v>RECOMPOSIÇÃO DE REVESTIMENTO EM PRÉ MISTURADO A FRIO (AQUISIÇÃO EM USINA), PARA FECHAMENTO DE VALAS - INCLUSO DEMOLIÇÃO DO PAVIMENTO. AF_12/2020</v>
          </cell>
          <cell r="E8981" t="str">
            <v>M3</v>
          </cell>
          <cell r="F8981">
            <v>0</v>
          </cell>
        </row>
        <row r="8982">
          <cell r="A8982" t="str">
            <v>SINAPI 104367</v>
          </cell>
          <cell r="D8982" t="str">
            <v>RECOMPOSIÇÃO DE REVESTIMENTO EM PRÉ MISTURADO A FRIO (USINAGEM PRÓPRIA), PARA FECHAMENTO DE VALAS - INCLUSO DEMOLIÇÃO DO PAVIMENTO. AF_12/2020</v>
          </cell>
          <cell r="E8982" t="str">
            <v>M3</v>
          </cell>
          <cell r="F8982">
            <v>0</v>
          </cell>
        </row>
        <row r="8983">
          <cell r="A8983" t="str">
            <v>SINAPI 92994</v>
          </cell>
          <cell r="D8983" t="str">
            <v>CABO DE COBRE FLEXÍVEL ISOLADO, 120 MM², ANTI-CHAMA 0,6/1,0 KV, PARA REDE ENTERRADA DE DISTRIBUIÇÃO DE ENERGIA ELÉTRICA - FORNECIMENTO E INSTALAÇÃO. AF_12/2021</v>
          </cell>
          <cell r="E8983" t="str">
            <v>M</v>
          </cell>
          <cell r="F8983">
            <v>141.06</v>
          </cell>
        </row>
        <row r="8984">
          <cell r="A8984" t="str">
            <v>SINAPI 92996</v>
          </cell>
          <cell r="D8984" t="str">
            <v>CABO DE COBRE FLEXÍVEL ISOLADO, 150 MM², ANTI-CHAMA 0,6/1,0 KV, PARA REDE ENTERRADA DE DISTRIBUIÇÃO DE ENERGIA ELÉTRICA - FORNECIMENTO E INSTALAÇÃO. AF_12/2021</v>
          </cell>
          <cell r="E8984" t="str">
            <v>M</v>
          </cell>
          <cell r="F8984">
            <v>170.67</v>
          </cell>
        </row>
        <row r="8985">
          <cell r="A8985" t="str">
            <v>SINAPI 92998</v>
          </cell>
          <cell r="D8985" t="str">
            <v>CABO DE COBRE FLEXÍVEL ISOLADO, 185 MM², ANTI-CHAMA 0,6/1,0 KV, PARA REDE ENTERRADA DE DISTRIBUIÇÃO DE ENERGIA ELÉTRICA - FORNECIMENTO E INSTALAÇÃO. AF_12/2021</v>
          </cell>
          <cell r="E8985" t="str">
            <v>M</v>
          </cell>
          <cell r="F8985">
            <v>209.17</v>
          </cell>
        </row>
        <row r="8986">
          <cell r="A8986" t="str">
            <v>SINAPI 93000</v>
          </cell>
          <cell r="D8986" t="str">
            <v>CABO DE COBRE FLEXÍVEL ISOLADO, 240 MM², ANTI-CHAMA 0,6/1,0 KV, PARA REDE ENTERRADA DE DISTRIBUIÇÃO DE ENERGIA ELÉTRICA - FORNECIMENTO E INSTALAÇÃO. AF_12/2021</v>
          </cell>
          <cell r="E8986" t="str">
            <v>M</v>
          </cell>
          <cell r="F8986">
            <v>276.94</v>
          </cell>
        </row>
        <row r="8987">
          <cell r="A8987" t="str">
            <v>SINAPI 92984</v>
          </cell>
          <cell r="D8987" t="str">
            <v>CABO DE COBRE FLEXÍVEL ISOLADO, 25 MM², ANTI-CHAMA 0,6/1,0 KV, PARA REDE ENTERRADA DE DISTRIBUIÇÃO DE ENERGIA ELÉTRICA - FORNECIMENTO E INSTALAÇÃO. AF_12/2021</v>
          </cell>
          <cell r="E8987" t="str">
            <v>M</v>
          </cell>
          <cell r="F8987">
            <v>30.2</v>
          </cell>
        </row>
        <row r="8988">
          <cell r="A8988" t="str">
            <v>SINAPI 93002</v>
          </cell>
          <cell r="D8988" t="str">
            <v>CABO DE COBRE FLEXÍVEL ISOLADO, 300 MM², ANTI-CHAMA 0,6/1,0 KV, PARA REDE ENTERRADA DE DISTRIBUIÇÃO DE ENERGIA ELÉTRICA - FORNECIMENTO E INSTALAÇÃO. AF_12/2021</v>
          </cell>
          <cell r="E8988" t="str">
            <v>M</v>
          </cell>
          <cell r="F8988">
            <v>358.12</v>
          </cell>
        </row>
        <row r="8989">
          <cell r="A8989" t="str">
            <v>SINAPI 92986</v>
          </cell>
          <cell r="D8989" t="str">
            <v>CABO DE COBRE FLEXÍVEL ISOLADO, 35 MM², ANTI-CHAMA 0,6/1,0 KV, PARA REDE ENTERRADA DE DISTRIBUIÇÃO DE ENERGIA ELÉTRICA - FORNECIMENTO E INSTALAÇÃO. AF_12/2021</v>
          </cell>
          <cell r="E8989" t="str">
            <v>M</v>
          </cell>
          <cell r="F8989">
            <v>41.75</v>
          </cell>
        </row>
        <row r="8990">
          <cell r="A8990" t="str">
            <v>SINAPI 92988</v>
          </cell>
          <cell r="D8990" t="str">
            <v>CABO DE COBRE FLEXÍVEL ISOLADO, 50 MM², ANTI-CHAMA 0,6/1,0 KV, PARA REDE ENTERRADA DE DISTRIBUIÇÃO DE ENERGIA ELÉTRICA - FORNECIMENTO E INSTALAÇÃO. AF_12/2021</v>
          </cell>
          <cell r="E8990" t="str">
            <v>M</v>
          </cell>
          <cell r="F8990">
            <v>60.62</v>
          </cell>
        </row>
        <row r="8991">
          <cell r="A8991" t="str">
            <v>SINAPI 92990</v>
          </cell>
          <cell r="D8991" t="str">
            <v>CABO DE COBRE FLEXÍVEL ISOLADO, 70 MM², ANTI-CHAMA 0,6/1,0 KV, PARA REDE ENTERRADA DE DISTRIBUIÇÃO DE ENERGIA ELÉTRICA - FORNECIMENTO E INSTALAÇÃO. AF_12/2021</v>
          </cell>
          <cell r="E8991" t="str">
            <v>M</v>
          </cell>
          <cell r="F8991">
            <v>83.93</v>
          </cell>
        </row>
        <row r="8992">
          <cell r="A8992" t="str">
            <v>SINAPI 92992</v>
          </cell>
          <cell r="D8992" t="str">
            <v>CABO DE COBRE FLEXÍVEL ISOLADO, 95 MM², ANTI-CHAMA 0,6/1,0 KV, PARA REDE ENTERRADA DE DISTRIBUIÇÃO DE ENERGIA ELÉTRICA - FORNECIMENTO E INSTALAÇÃO. AF_12/2021</v>
          </cell>
          <cell r="E8992" t="str">
            <v>M</v>
          </cell>
          <cell r="F8992">
            <v>108.54</v>
          </cell>
        </row>
        <row r="8993">
          <cell r="A8993" t="str">
            <v>SINAPI 103491</v>
          </cell>
          <cell r="D8993" t="str">
            <v>CONCRETAGEM COMO PROTEÇÃO MECÂNICA ADICIONAL NO REATERRO PARA REDE ENTERRADA DE DISTRIBUIÇÃO DE ENERGIA ELÉTRICA - FORNECIMENTO E INSTALAÇÃO. AF_12/2021</v>
          </cell>
          <cell r="E8993" t="str">
            <v>M3</v>
          </cell>
          <cell r="F8993">
            <v>675.04</v>
          </cell>
        </row>
        <row r="8994">
          <cell r="A8994" t="str">
            <v>SINAPI 93026</v>
          </cell>
          <cell r="D8994" t="str">
            <v>CURVA 90 GRAUS PARA ELETRODUTO, PVC, ROSCÁVEL, DN 110 MM (4"), PARA REDE ENTERRADA DE DISTRIBUIÇÃO DE ENERGIA ELÉTRICA - FORNECIMENTO E INSTALAÇÃO. AF_12/2021</v>
          </cell>
          <cell r="E8994" t="str">
            <v>UN</v>
          </cell>
          <cell r="F8994">
            <v>93.57</v>
          </cell>
        </row>
        <row r="8995">
          <cell r="A8995" t="str">
            <v>SINAPI 93018</v>
          </cell>
          <cell r="D8995" t="str">
            <v>CURVA 90 GRAUS PARA ELETRODUTO, PVC, ROSCÁVEL, DN 50 MM (1 1/2"), PARA REDE ENTERRADA DE DISTRIBUIÇÃO DE ENERGIA ELÉTRICA - FORNECIMENTO E INSTALAÇÃO. AF_12/2021</v>
          </cell>
          <cell r="E8995" t="str">
            <v>UN</v>
          </cell>
          <cell r="F8995">
            <v>25.72</v>
          </cell>
        </row>
        <row r="8996">
          <cell r="A8996" t="str">
            <v>SINAPI 93020</v>
          </cell>
          <cell r="D8996" t="str">
            <v>CURVA 90 GRAUS PARA ELETRODUTO, PVC, ROSCÁVEL, DN 60 MM (2"), PARA REDE ENTERRADA DE DISTRIBUIÇÃO DE ENERGIA ELÉTRICA - FORNECIMENTO E INSTALAÇÃO. AF_12/2021</v>
          </cell>
          <cell r="E8996" t="str">
            <v>UN</v>
          </cell>
          <cell r="F8996">
            <v>32.869999999999997</v>
          </cell>
        </row>
        <row r="8997">
          <cell r="A8997" t="str">
            <v>SINAPI 93022</v>
          </cell>
          <cell r="D8997" t="str">
            <v>CURVA 90 GRAUS PARA ELETRODUTO, PVC, ROSCÁVEL, DN 75 MM (2 1/2"), PARA REDE ENTERRADA DE DISTRIBUIÇÃO DE ENERGIA ELÉTRICA - FORNECIMENTO E INSTALAÇÃO. AF_12/2021</v>
          </cell>
          <cell r="E8997" t="str">
            <v>UN</v>
          </cell>
          <cell r="F8997">
            <v>54.6</v>
          </cell>
        </row>
        <row r="8998">
          <cell r="A8998" t="str">
            <v>SINAPI 93024</v>
          </cell>
          <cell r="D8998" t="str">
            <v>CURVA 90 GRAUS PARA ELETRODUTO, PVC, ROSCÁVEL, DN 85 MM (3"), PARA REDE ENTERRADA DE DISTRIBUIÇÃO DE ENERGIA ELÉTRICA - FORNECIMENTO E INSTALAÇÃO. AF_12/2021</v>
          </cell>
          <cell r="E8998" t="str">
            <v>UN</v>
          </cell>
          <cell r="F8998">
            <v>57.46</v>
          </cell>
        </row>
        <row r="8999">
          <cell r="A8999" t="str">
            <v>SINAPI 97670</v>
          </cell>
          <cell r="D8999" t="str">
            <v>ELETRODUTO FLEXÍVEL CORRUGADO, PEAD, DN 100 (4"), PARA REDE ENTERRADA DE DISTRIBUIÇÃO DE ENERGIA ELÉTRICA - FORNECIMENTO E INSTALAÇÃO. AF_12/2021</v>
          </cell>
          <cell r="E8999" t="str">
            <v>M</v>
          </cell>
          <cell r="F8999">
            <v>20.239999999999998</v>
          </cell>
        </row>
        <row r="9000">
          <cell r="A9000" t="str">
            <v>SINAPI 103486</v>
          </cell>
          <cell r="D9000" t="str">
            <v>ELETRODUTO FLEXÍVEL CORRUGADO, PEAD, DN 125 (5"), PARA REDE ENTERRADA DE DISTRIBUIÇÃO DE ENERGIA ELÉTRICA - FORNECIMENTO E INSTALAÇÃO. AF_12/2021</v>
          </cell>
          <cell r="E9000" t="str">
            <v>M</v>
          </cell>
          <cell r="F9000">
            <v>0</v>
          </cell>
        </row>
        <row r="9001">
          <cell r="A9001" t="str">
            <v>SINAPI 103487</v>
          </cell>
          <cell r="D9001" t="str">
            <v>ELETRODUTO FLEXÍVEL CORRUGADO, PEAD, DN 150 (6"), PARA REDE ENTERRADA DE DISTRIBUIÇÃO DE ENERGIA ELÉTRICA - FORNECIMENTO E INSTALAÇÃO. AF_12/2021</v>
          </cell>
          <cell r="E9001" t="str">
            <v>M</v>
          </cell>
          <cell r="F9001">
            <v>0</v>
          </cell>
        </row>
        <row r="9002">
          <cell r="A9002" t="str">
            <v>SINAPI 103488</v>
          </cell>
          <cell r="D9002" t="str">
            <v>ELETRODUTO FLEXÍVEL CORRUGADO, PEAD, DN 175 (7"), PARA REDE ENTERRADA DE DISTRIBUIÇÃO DE ENERGIA ELÉTRICA - FORNECIMENTO E INSTALAÇÃO. AF_12/2021</v>
          </cell>
          <cell r="E9002" t="str">
            <v>M</v>
          </cell>
          <cell r="F9002">
            <v>0</v>
          </cell>
        </row>
        <row r="9003">
          <cell r="A9003" t="str">
            <v>SINAPI 103489</v>
          </cell>
          <cell r="D9003" t="str">
            <v>ELETRODUTO FLEXÍVEL CORRUGADO, PEAD, DN 200 (8"), PARA REDE ENTERRADA DE DISTRIBUIÇÃO DE ENERGIA ELÉTRICA - FORNECIMENTO E INSTALAÇÃO. AF_12/2021</v>
          </cell>
          <cell r="E9003" t="str">
            <v>M</v>
          </cell>
          <cell r="F9003">
            <v>0</v>
          </cell>
        </row>
        <row r="9004">
          <cell r="A9004" t="str">
            <v>SINAPI 97667</v>
          </cell>
          <cell r="D9004" t="str">
            <v>ELETRODUTO FLEXÍVEL CORRUGADO, PEAD, DN 50 (1 1/2"), PARA REDE ENTERRADA DE DISTRIBUIÇÃO DE ENERGIA ELÉTRICA - FORNECIMENTO E INSTALAÇÃO. AF_12/2021</v>
          </cell>
          <cell r="E9004" t="str">
            <v>M</v>
          </cell>
          <cell r="F9004">
            <v>7.53</v>
          </cell>
        </row>
        <row r="9005">
          <cell r="A9005" t="str">
            <v>SINAPI 97668</v>
          </cell>
          <cell r="D9005" t="str">
            <v>ELETRODUTO FLEXÍVEL CORRUGADO, PEAD, DN 63 (2"), PARA REDE ENTERRADA DE DISTRIBUIÇÃO DE ENERGIA ELÉTRICA - FORNECIMENTO E INSTALAÇÃO. AF_12/2021</v>
          </cell>
          <cell r="E9005" t="str">
            <v>M</v>
          </cell>
          <cell r="F9005">
            <v>10.72</v>
          </cell>
        </row>
        <row r="9006">
          <cell r="A9006" t="str">
            <v>SINAPI 97669</v>
          </cell>
          <cell r="D9006" t="str">
            <v>ELETRODUTO FLEXÍVEL CORRUGADO, PEAD, DN 90 (3"), PARA REDE ENTERRADA DE DISTRIBUIÇÃO DE ENERGIA ELÉTRICA - FORNECIMENTO E INSTALAÇÃO. AF_12/2021</v>
          </cell>
          <cell r="E9006" t="str">
            <v>M</v>
          </cell>
          <cell r="F9006">
            <v>16.07</v>
          </cell>
        </row>
        <row r="9007">
          <cell r="A9007" t="str">
            <v>SINAPI 93012</v>
          </cell>
          <cell r="D9007" t="str">
            <v>ELETRODUTO RÍGIDO ROSCÁVEL, PVC, DN 110 MM (4"), PARA REDE ENTERRADA DE DISTRIBUIÇÃO DE ENERGIA ELÉTRICA - FORNECIMENTO E INSTALAÇÃO. AF_12/2021</v>
          </cell>
          <cell r="E9007" t="str">
            <v>M</v>
          </cell>
          <cell r="F9007">
            <v>73.41</v>
          </cell>
        </row>
        <row r="9008">
          <cell r="A9008" t="str">
            <v>SINAPI 93008</v>
          </cell>
          <cell r="D9008" t="str">
            <v>ELETRODUTO RÍGIDO ROSCÁVEL, PVC, DN 50 MM (1 1/2"), PARA REDE ENTERRADA DE DISTRIBUIÇÃO DE ENERGIA ELÉTRICA - FORNECIMENTO E INSTALAÇÃO. AF_12/2021</v>
          </cell>
          <cell r="E9008" t="str">
            <v>M</v>
          </cell>
          <cell r="F9008">
            <v>19.3</v>
          </cell>
        </row>
        <row r="9009">
          <cell r="A9009" t="str">
            <v>SINAPI 93009</v>
          </cell>
          <cell r="D9009" t="str">
            <v>ELETRODUTO RÍGIDO ROSCÁVEL, PVC, DN 60 MM (2"), PARA REDE ENTERRADA DE DISTRIBUIÇÃO DE ENERGIA ELÉTRICA - FORNECIMENTO E INSTALAÇÃO. AF_12/2021</v>
          </cell>
          <cell r="E9009" t="str">
            <v>M</v>
          </cell>
          <cell r="F9009">
            <v>28.53</v>
          </cell>
        </row>
        <row r="9010">
          <cell r="A9010" t="str">
            <v>SINAPI 93010</v>
          </cell>
          <cell r="D9010" t="str">
            <v>ELETRODUTO RÍGIDO ROSCÁVEL, PVC, DN 75 MM (2 1/2"), PARA REDE ENTERRADA DE DISTRIBUIÇÃO DE ENERGIA ELÉTRICA - FORNECIMENTO E INSTALAÇÃO. AF_12/2021</v>
          </cell>
          <cell r="E9010" t="str">
            <v>M</v>
          </cell>
          <cell r="F9010">
            <v>39.74</v>
          </cell>
        </row>
        <row r="9011">
          <cell r="A9011" t="str">
            <v>SINAPI 93011</v>
          </cell>
          <cell r="D9011" t="str">
            <v>ELETRODUTO RÍGIDO ROSCÁVEL, PVC, DN 85 MM (3"), PARA REDE ENTERRADA DE DISTRIBUIÇÃO DE ENERGIA ELÉTRICA - FORNECIMENTO E INSTALAÇÃO. AF_12/2021</v>
          </cell>
          <cell r="E9011" t="str">
            <v>M</v>
          </cell>
          <cell r="F9011">
            <v>48.59</v>
          </cell>
        </row>
        <row r="9012">
          <cell r="A9012" t="str">
            <v>SINAPI 103492</v>
          </cell>
          <cell r="D9012" t="str">
            <v>FITA DE SINALIZAÇÃO SUBTERRÂNEA PARA REDE ENTERRADA DE DISTRIBUIÇÃO DE ENERGIA ELÉTRICA - FORNECIMENTO E INSTALAÇÃO. AF_12/2021</v>
          </cell>
          <cell r="E9012" t="str">
            <v>M</v>
          </cell>
          <cell r="F9012">
            <v>0</v>
          </cell>
        </row>
        <row r="9013">
          <cell r="A9013" t="str">
            <v>SINAPI 93017</v>
          </cell>
          <cell r="D9013" t="str">
            <v>LUVA PARA ELETRODUTO, PVC, ROSCÁVEL, DN 110 MM (4"), PARA REDE ENTERRADA DE DISTRIBUIÇÃO DE ENERGIA ELÉTRICA - FORNECIMENTO E INSTALAÇÃO. AF_12/2021</v>
          </cell>
          <cell r="E9013" t="str">
            <v>UN</v>
          </cell>
          <cell r="F9013">
            <v>56.68</v>
          </cell>
        </row>
        <row r="9014">
          <cell r="A9014" t="str">
            <v>SINAPI 93013</v>
          </cell>
          <cell r="D9014" t="str">
            <v>LUVA PARA ELETRODUTO, PVC, ROSCÁVEL, DN 50 MM (1 1/2"), PARA REDE ENTERRADA DE DISTRIBUIÇÃO DE ENERGIA ELÉTRICA - FORNECIMENTO E INSTALAÇÃO. AF_12/2021</v>
          </cell>
          <cell r="E9014" t="str">
            <v>UN</v>
          </cell>
          <cell r="F9014">
            <v>16.850000000000001</v>
          </cell>
        </row>
        <row r="9015">
          <cell r="A9015" t="str">
            <v>SINAPI 93014</v>
          </cell>
          <cell r="D9015" t="str">
            <v>LUVA PARA ELETRODUTO, PVC, ROSCÁVEL, DN 60 MM (2"), PARA REDE ENTERRADA DE DISTRIBUIÇÃO DE ENERGIA ELÉTRICA - FORNECIMENTO E INSTALAÇÃO. AF_12/2021</v>
          </cell>
          <cell r="E9015" t="str">
            <v>UN</v>
          </cell>
          <cell r="F9015">
            <v>20.66</v>
          </cell>
        </row>
        <row r="9016">
          <cell r="A9016" t="str">
            <v>SINAPI 93015</v>
          </cell>
          <cell r="D9016" t="str">
            <v>LUVA PARA ELETRODUTO, PVC, ROSCÁVEL, DN 75 MM (2 1/2"), PARA REDE ENTERRADA DE DISTRIBUIÇÃO DE ENERGIA ELÉTRICA - FORNECIMENTO E INSTALAÇÃO. AF_12/2021</v>
          </cell>
          <cell r="E9016" t="str">
            <v>UN</v>
          </cell>
          <cell r="F9016">
            <v>31.15</v>
          </cell>
        </row>
        <row r="9017">
          <cell r="A9017" t="str">
            <v>SINAPI 93016</v>
          </cell>
          <cell r="D9017" t="str">
            <v>LUVA PARA ELETRODUTO, PVC, ROSCÁVEL, DN 85 MM (3"), PARA REDE ENTERRADA DE DISTRIBUIÇÃO DE ENERGIA ELÉTRICA - FORNECIMENTO E INSTALAÇÃO. AF_12/2021</v>
          </cell>
          <cell r="E9017" t="str">
            <v>UN</v>
          </cell>
          <cell r="F9017">
            <v>37.81</v>
          </cell>
        </row>
        <row r="9018">
          <cell r="A9018" t="str">
            <v>SINAPI 103490</v>
          </cell>
          <cell r="D9018" t="str">
            <v>PLACA DE CONCRETO PRÉ-MOLDADO COMO PROTEÇÃO MECÂNICA ADICIONAL NO REATERRO PARA REDE ENTERRADA DE DISTRIBUIÇÃO DE ENERGIA ELÉTRICA - FORNECIMENTO E INSTALAÇÃO. AF_12/2021</v>
          </cell>
          <cell r="E9018" t="str">
            <v>M3</v>
          </cell>
          <cell r="F9018">
            <v>3344.79</v>
          </cell>
        </row>
        <row r="9019">
          <cell r="A9019" t="str">
            <v>SINAPI 106082</v>
          </cell>
          <cell r="D9019" t="str">
            <v>BASTIDOR PARA BLOCO M10 - FORNECIMENTO E INSTALAÇÃO. AF_08/2025</v>
          </cell>
          <cell r="E9019" t="str">
            <v>UN</v>
          </cell>
          <cell r="F9019">
            <v>17.04</v>
          </cell>
        </row>
        <row r="9020">
          <cell r="A9020" t="str">
            <v>SINAPI 98306</v>
          </cell>
          <cell r="D9020" t="str">
            <v>BLOCO DE ENGATE RÁPIDO PARA BASTIDOR TIPO M10 - FORNECIMENTO E INSTALAÇÃO. AF_08/2025</v>
          </cell>
          <cell r="E9020" t="str">
            <v>UN</v>
          </cell>
          <cell r="F9020">
            <v>61.69</v>
          </cell>
        </row>
        <row r="9021">
          <cell r="A9021" t="str">
            <v>SINAPI 100553</v>
          </cell>
          <cell r="D9021" t="str">
            <v>CABO COAXIAL RG11 95% - FORNECIMENTO E INSTALAÇÃO. AF_08/2025</v>
          </cell>
          <cell r="E9021" t="str">
            <v>M</v>
          </cell>
          <cell r="F9021">
            <v>24.63</v>
          </cell>
        </row>
        <row r="9022">
          <cell r="A9022" t="str">
            <v>SINAPI 100554</v>
          </cell>
          <cell r="D9022" t="str">
            <v>CABO COAXIAL RG59 95% - FORNECIMENTO E INSTALAÇÃO. AF_08/2025</v>
          </cell>
          <cell r="E9022" t="str">
            <v>M</v>
          </cell>
          <cell r="F9022">
            <v>6.46</v>
          </cell>
        </row>
        <row r="9023">
          <cell r="A9023" t="str">
            <v>SINAPI 98300</v>
          </cell>
          <cell r="D9023" t="str">
            <v>CABO COAXIAL RG6 95% - FORNECIMENTO E INSTALAÇÃO. AF_08/2025</v>
          </cell>
          <cell r="E9023" t="str">
            <v>M</v>
          </cell>
          <cell r="F9023">
            <v>6.53</v>
          </cell>
        </row>
        <row r="9024">
          <cell r="A9024" t="str">
            <v>SINAPI 98295</v>
          </cell>
          <cell r="D9024" t="str">
            <v>CABO ELETRÔNICO CATEGORIA 5E, INSTALADO EM EDIFICAÇÃO INSTITUCIONAL - FORNECIMENTO E INSTALAÇÃO. AF_08/2025</v>
          </cell>
          <cell r="E9024" t="str">
            <v>M</v>
          </cell>
          <cell r="F9024">
            <v>5.84</v>
          </cell>
        </row>
        <row r="9025">
          <cell r="A9025" t="str">
            <v>SINAPI 98294</v>
          </cell>
          <cell r="D9025" t="str">
            <v>CABO ELETRÔNICO CATEGORIA 5E, INSTALADO EM EDIFICAÇÃO RESIDENCIAL - FORNECIMENTO E INSTALAÇÃO. AF_08/2025</v>
          </cell>
          <cell r="E9025" t="str">
            <v>M</v>
          </cell>
          <cell r="F9025">
            <v>8.01</v>
          </cell>
        </row>
        <row r="9026">
          <cell r="A9026" t="str">
            <v>SINAPI 98297</v>
          </cell>
          <cell r="D9026" t="str">
            <v>CABO ELETRÔNICO CATEGORIA 6, INSTALADO EM EDIFICAÇÃO INSTITUCIONAL - FORNECIMENTO E INSTALAÇÃO. AF_08/2025</v>
          </cell>
          <cell r="E9026" t="str">
            <v>M</v>
          </cell>
          <cell r="F9026">
            <v>8.23</v>
          </cell>
        </row>
        <row r="9027">
          <cell r="A9027" t="str">
            <v>SINAPI 98296</v>
          </cell>
          <cell r="D9027" t="str">
            <v>CABO ELETRÔNICO CATEGORIA 6, INSTALADO EM EDIFICAÇÃO RESIDENCIAL - FORNECIMENTO E INSTALAÇÃO. AF_08/2025</v>
          </cell>
          <cell r="E9027" t="str">
            <v>M</v>
          </cell>
          <cell r="F9027">
            <v>10.47</v>
          </cell>
        </row>
        <row r="9028">
          <cell r="A9028" t="str">
            <v>SINAPI 98299</v>
          </cell>
          <cell r="D9028" t="str">
            <v>CABO ELETRÔNICO CATEGORIA 6A, INSTALADO EM EDIFICAÇÃO INSTITUCIONAL - FORNECIMENTO E INSTALAÇÃO. AF_08/2025</v>
          </cell>
          <cell r="E9028" t="str">
            <v>M</v>
          </cell>
          <cell r="F9028">
            <v>20.91</v>
          </cell>
        </row>
        <row r="9029">
          <cell r="A9029" t="str">
            <v>SINAPI 98298</v>
          </cell>
          <cell r="D9029" t="str">
            <v>CABO ELETRÔNICO CATEGORIA 6A, INSTALADO EM EDIFICAÇÃO RESIDENCIAL - FORNECIMENTO E INSTALAÇÃO. AF_08/2025</v>
          </cell>
          <cell r="E9029" t="str">
            <v>M</v>
          </cell>
          <cell r="F9029">
            <v>23.15</v>
          </cell>
        </row>
        <row r="9030">
          <cell r="A9030" t="str">
            <v>SINAPI 98261</v>
          </cell>
          <cell r="D9030" t="str">
            <v>CABO TELEFÔNICO CCI-50 1 PAR, INSTALADO EM ENTRADA DE EDIFICAÇÃO - FORNECIMENTO E INSTALAÇÃO. AF_08/2025</v>
          </cell>
          <cell r="E9030" t="str">
            <v>M</v>
          </cell>
          <cell r="F9030">
            <v>3.38</v>
          </cell>
        </row>
        <row r="9031">
          <cell r="A9031" t="str">
            <v>SINAPI 98287</v>
          </cell>
          <cell r="D9031" t="str">
            <v>CABO TELEFÔNICO CCI-50 1 PAR, SEM BLINDAGEM, INSTALADO EM DISTRIBUIÇÃO DE EDIFICAÇÃO INSTITUCIONAL - FORNECIMENTO E INSTALAÇÃO. AF_08/2025</v>
          </cell>
          <cell r="E9031" t="str">
            <v>M</v>
          </cell>
          <cell r="F9031">
            <v>1.33</v>
          </cell>
        </row>
        <row r="9032">
          <cell r="A9032" t="str">
            <v>SINAPI 98280</v>
          </cell>
          <cell r="D9032" t="str">
            <v>CABO TELEFÔNICO CCI-50 1 PAR, SEM BLINDAGEM, INSTALADO EM DISTRIBUIÇÃO DE EDIFICAÇÃO RESIDENCIAL - FORNECIMENTO E INSTALAÇÃO. AF_08/2025</v>
          </cell>
          <cell r="E9032" t="str">
            <v>M</v>
          </cell>
          <cell r="F9032">
            <v>6.8</v>
          </cell>
        </row>
        <row r="9033">
          <cell r="A9033" t="str">
            <v>SINAPI 98288</v>
          </cell>
          <cell r="D9033" t="str">
            <v>CABO TELEFÔNICO CCI-50 2 PARES, SEM BLINDAGEM, INSTALADO EM DISTRIBUIÇÃO DE EDIFICAÇÃO INSTITUCIONAL - FORNECIMENTO E INSTALAÇÃO. AF_08/2025</v>
          </cell>
          <cell r="E9033" t="str">
            <v>M</v>
          </cell>
          <cell r="F9033">
            <v>2.1</v>
          </cell>
        </row>
        <row r="9034">
          <cell r="A9034" t="str">
            <v>SINAPI 98281</v>
          </cell>
          <cell r="D9034" t="str">
            <v>CABO TELEFÔNICO CCI-50 2 PARES, SEM BLINDAGEM, INSTALADO EM DISTRIBUIÇÃO DE EDIFICAÇÃO RESIDENCIAL - FORNECIMENTO E INSTALAÇÃO. AF_08/2025</v>
          </cell>
          <cell r="E9034" t="str">
            <v>M</v>
          </cell>
          <cell r="F9034">
            <v>7.55</v>
          </cell>
        </row>
        <row r="9035">
          <cell r="A9035" t="str">
            <v>SINAPI 98262</v>
          </cell>
          <cell r="D9035" t="str">
            <v>CABO TELEFÔNICO CCI-50 2 PARES, SEM BLINDAGEM, INSTALADO EM ENTRADA DE EDIFICAÇÃO - FORNECIMENTO E INSTALAÇÃO. AF_08/2025</v>
          </cell>
          <cell r="E9035" t="str">
            <v>M</v>
          </cell>
          <cell r="F9035">
            <v>4.1399999999999997</v>
          </cell>
        </row>
        <row r="9036">
          <cell r="A9036" t="str">
            <v>SINAPI 98289</v>
          </cell>
          <cell r="D9036" t="str">
            <v>CABO TELEFÔNICO CCI-50 3 PARES, SEM BLINDAGEM, INSTALADO EM DISTRIBUIÇÃO DE EDIFICAÇÃO INSTITUCIONAL - FORNECIMENTO E INSTALAÇÃO. AF_08/2025</v>
          </cell>
          <cell r="E9036" t="str">
            <v>M</v>
          </cell>
          <cell r="F9036">
            <v>2.2799999999999998</v>
          </cell>
        </row>
        <row r="9037">
          <cell r="A9037" t="str">
            <v>SINAPI 98282</v>
          </cell>
          <cell r="D9037" t="str">
            <v>CABO TELEFÔNICO CCI-50 3 PARES, SEM BLINDAGEM, INSTALADO EM DISTRIBUIÇÃO DE EDIFICAÇÃO RESIDENCIAL - FORNECIMENTO E INSTALAÇÃO. AF_08/2025</v>
          </cell>
          <cell r="E9037" t="str">
            <v>M</v>
          </cell>
          <cell r="F9037">
            <v>7.75</v>
          </cell>
        </row>
        <row r="9038">
          <cell r="A9038" t="str">
            <v>SINAPI 98263</v>
          </cell>
          <cell r="D9038" t="str">
            <v>CABO TELEFÔNICO CCI-50 3 PARES, SEM BLINDAGEM, INSTALADO EM ENTRADA DE EDIFICAÇÃO - FORNECIMENTO E INSTALAÇÃO. AF_08/2025</v>
          </cell>
          <cell r="E9038" t="str">
            <v>M</v>
          </cell>
          <cell r="F9038">
            <v>4.33</v>
          </cell>
        </row>
        <row r="9039">
          <cell r="A9039" t="str">
            <v>SINAPI 98290</v>
          </cell>
          <cell r="D9039" t="str">
            <v>CABO TELEFÔNICO CCI-50 4 PARES, SEM BLINDAGEM, INSTALADO EM DISTRIBUIÇÃO DE EDIFICAÇÃO INSTITUCIONAL - FORNECIMENTO E INSTALAÇÃO. AF_08/2025</v>
          </cell>
          <cell r="E9039" t="str">
            <v>M</v>
          </cell>
          <cell r="F9039">
            <v>3.11</v>
          </cell>
        </row>
        <row r="9040">
          <cell r="A9040" t="str">
            <v>SINAPI 98283</v>
          </cell>
          <cell r="D9040" t="str">
            <v>CABO TELEFÔNICO CCI-50 4 PARES, SEM BLINDAGEM, INSTALADO EM DISTRIBUIÇÃO DE EDIFICAÇÃO RESIDENCIAL - FORNECIMENTO E INSTALAÇÃO. AF_08/2025</v>
          </cell>
          <cell r="E9040" t="str">
            <v>M</v>
          </cell>
          <cell r="F9040">
            <v>8.57</v>
          </cell>
        </row>
        <row r="9041">
          <cell r="A9041" t="str">
            <v>SINAPI 98264</v>
          </cell>
          <cell r="D9041" t="str">
            <v>CABO TELEFÔNICO CCI-50 4 PARES, SEM BLINDAGEM, INSTALADO EM ENTRADA DE EDIFICAÇÃO - FORNECIMENTO E INSTALAÇÃO. AF_08/2025</v>
          </cell>
          <cell r="E9041" t="str">
            <v>M</v>
          </cell>
          <cell r="F9041">
            <v>5.15</v>
          </cell>
        </row>
        <row r="9042">
          <cell r="A9042" t="str">
            <v>SINAPI 98273</v>
          </cell>
          <cell r="D9042" t="str">
            <v>CABO TELEFÔNICO CCI-50 4 PARES, SEM BLINDAGEM, INSTALADO EM PRUMADA - FORNECIMENTO E INSTALAÇÃO. AF_08/2025</v>
          </cell>
          <cell r="E9042" t="str">
            <v>M</v>
          </cell>
          <cell r="F9042">
            <v>2.4900000000000002</v>
          </cell>
        </row>
        <row r="9043">
          <cell r="A9043" t="str">
            <v>SINAPI 98291</v>
          </cell>
          <cell r="D9043" t="str">
            <v>CABO TELEFÔNICO CCI-50 5 PARES, SEM BLINDAGEM, INSTALADO EM DISTRIBUIÇÃO DE EDIFICAÇÃO INSTITUCIONAL - FORNECIMENTO E INSTALAÇÃO. AF_08/2025</v>
          </cell>
          <cell r="E9043" t="str">
            <v>M</v>
          </cell>
          <cell r="F9043">
            <v>3.64</v>
          </cell>
        </row>
        <row r="9044">
          <cell r="A9044" t="str">
            <v>SINAPI 98284</v>
          </cell>
          <cell r="D9044" t="str">
            <v>CABO TELEFÔNICO CCI-50 5 PARES, SEM BLINDAGEM, INSTALADO EM DISTRIBUIÇÃO DE EDIFICAÇÃO RESIDENCIAL - FORNECIMENTO E INSTALAÇÃO. AF_08/2025</v>
          </cell>
          <cell r="E9044" t="str">
            <v>M</v>
          </cell>
          <cell r="F9044">
            <v>9.11</v>
          </cell>
        </row>
        <row r="9045">
          <cell r="A9045" t="str">
            <v>SINAPI 98265</v>
          </cell>
          <cell r="D9045" t="str">
            <v>CABO TELEFÔNICO CCI-50 5 PARES, SEM BLINDAGEM, INSTALADO EM ENTRADA DE EDIFICAÇÃO - FORNECIMENTO E INSTALAÇÃO. AF_08/2025</v>
          </cell>
          <cell r="E9045" t="str">
            <v>M</v>
          </cell>
          <cell r="F9045">
            <v>5.7</v>
          </cell>
        </row>
        <row r="9046">
          <cell r="A9046" t="str">
            <v>SINAPI 98274</v>
          </cell>
          <cell r="D9046" t="str">
            <v>CABO TELEFÔNICO CCI-50 5 PARES, SEM BLINDAGEM, INSTALADO EM PRUMADA - FORNECIMENTO E INSTALAÇÃO. AF_08/2025</v>
          </cell>
          <cell r="E9046" t="str">
            <v>M</v>
          </cell>
          <cell r="F9046">
            <v>3.04</v>
          </cell>
        </row>
        <row r="9047">
          <cell r="A9047" t="str">
            <v>SINAPI 98292</v>
          </cell>
          <cell r="D9047" t="str">
            <v>CABO TELEFÔNICO CCI-50 6 PARES, SEM BLINDAGEM, INSTALADO EM DISTRIBUIÇÃO DE EDIFICAÇÃO INSTITUCIONAL - FORNECIMENTO E INSTALAÇÃO. AF_08/2025</v>
          </cell>
          <cell r="E9047" t="str">
            <v>M</v>
          </cell>
          <cell r="F9047">
            <v>4.4000000000000004</v>
          </cell>
        </row>
        <row r="9048">
          <cell r="A9048" t="str">
            <v>SINAPI 98285</v>
          </cell>
          <cell r="D9048" t="str">
            <v>CABO TELEFÔNICO CCI-50 6 PARES, SEM BLINDAGEM, INSTALADO EM DISTRIBUIÇÃO DE EDIFICAÇÃO RESIDENCIAL - FORNECIMENTO E INSTALAÇÃO. AF_08/2025</v>
          </cell>
          <cell r="E9048" t="str">
            <v>M</v>
          </cell>
          <cell r="F9048">
            <v>9.85</v>
          </cell>
        </row>
        <row r="9049">
          <cell r="A9049" t="str">
            <v>SINAPI 98266</v>
          </cell>
          <cell r="D9049" t="str">
            <v>CABO TELEFÔNICO CCI-50 6 PARES, SEM BLINDAGEM, INSTALADO EM ENTRADA DE EDIFICAÇÃO - FORNECIMENTO E INSTALAÇÃO. AF_08/2025</v>
          </cell>
          <cell r="E9049" t="str">
            <v>M</v>
          </cell>
          <cell r="F9049">
            <v>6.44</v>
          </cell>
        </row>
        <row r="9050">
          <cell r="A9050" t="str">
            <v>SINAPI 98275</v>
          </cell>
          <cell r="D9050" t="str">
            <v>CABO TELEFÔNICO CCI-50 6 PARES, SEM BLINDAGEM, INSTALADO EM PRUMADA - FORNECIMENTO E INSTALAÇÃO. AF_08/2025</v>
          </cell>
          <cell r="E9050" t="str">
            <v>M</v>
          </cell>
          <cell r="F9050">
            <v>3.79</v>
          </cell>
        </row>
        <row r="9051">
          <cell r="A9051" t="str">
            <v>SINAPI 98293</v>
          </cell>
          <cell r="D9051" t="str">
            <v>CABO TELEFÔNICO CI-50 10 PARES INSTALADO EM DISTRIBUIÇÃO DE EDIFICAÇÃO INSTITUCIONAL - FORNECIMENTO E INSTALAÇÃO. AF_08/2025</v>
          </cell>
          <cell r="E9051" t="str">
            <v>M</v>
          </cell>
          <cell r="F9051">
            <v>8.09</v>
          </cell>
        </row>
        <row r="9052">
          <cell r="A9052" t="str">
            <v>SINAPI 98286</v>
          </cell>
          <cell r="D9052" t="str">
            <v>CABO TELEFÔNICO CI-50 10 PARES INSTALADO EM DISTRIBUIÇÃO DE EDIFICAÇÃO RESIDENCIAL - FORNECIMENTO E INSTALAÇÃO. AF_08/2025</v>
          </cell>
          <cell r="E9052" t="str">
            <v>M</v>
          </cell>
          <cell r="F9052">
            <v>13.55</v>
          </cell>
        </row>
        <row r="9053">
          <cell r="A9053" t="str">
            <v>SINAPI 98267</v>
          </cell>
          <cell r="D9053" t="str">
            <v>CABO TELEFÔNICO CI-50 10 PARES INSTALADO EM ENTRADA DE EDIFICAÇÃO - FORNECIMENTO E INSTALAÇÃO. AF_08/2025</v>
          </cell>
          <cell r="E9053" t="str">
            <v>M</v>
          </cell>
          <cell r="F9053">
            <v>10.14</v>
          </cell>
        </row>
        <row r="9054">
          <cell r="A9054" t="str">
            <v>SINAPI 98276</v>
          </cell>
          <cell r="D9054" t="str">
            <v>CABO TELEFÔNICO CI-50 10 PARES INSTALADO EM PRUMADA - FORNECIMENTO E INSTALAÇÃO. AF_08/2025</v>
          </cell>
          <cell r="E9054" t="str">
            <v>M</v>
          </cell>
          <cell r="F9054">
            <v>7.49</v>
          </cell>
        </row>
        <row r="9055">
          <cell r="A9055" t="str">
            <v>SINAPI 98268</v>
          </cell>
          <cell r="D9055" t="str">
            <v>CABO TELEFÔNICO CI-50 20 PARES INSTALADO EM ENTRADA DE EDIFICAÇÃO - FORNECIMENTO E INSTALAÇÃO. AF_08/2025</v>
          </cell>
          <cell r="E9055" t="str">
            <v>M</v>
          </cell>
          <cell r="F9055">
            <v>16.16</v>
          </cell>
        </row>
        <row r="9056">
          <cell r="A9056" t="str">
            <v>SINAPI 98277</v>
          </cell>
          <cell r="D9056" t="str">
            <v>CABO TELEFÔNICO CI-50 20 PARES INSTALADO EM PRUMADA - FORNECIMENTO E INSTALAÇÃO. AF_08/2025</v>
          </cell>
          <cell r="E9056" t="str">
            <v>M</v>
          </cell>
          <cell r="F9056">
            <v>13.51</v>
          </cell>
        </row>
        <row r="9057">
          <cell r="A9057" t="str">
            <v>SINAPI 98272</v>
          </cell>
          <cell r="D9057" t="str">
            <v>CABO TELEFÔNICO CI-50 200 PARES INSTALADO EM ENTRADA DE EDIFICAÇÃO - FORNECIMENTO E INSTALAÇÃO. AF_08/2025</v>
          </cell>
          <cell r="E9057" t="str">
            <v>M</v>
          </cell>
          <cell r="F9057">
            <v>105.65</v>
          </cell>
        </row>
        <row r="9058">
          <cell r="A9058" t="str">
            <v>SINAPI 98269</v>
          </cell>
          <cell r="D9058" t="str">
            <v>CABO TELEFÔNICO CI-50 30 PARES INSTALADO EM ENTRADA DE EDIFICAÇÃO - FORNECIMENTO E INSTALAÇÃO. AF_08/2025</v>
          </cell>
          <cell r="E9058" t="str">
            <v>M</v>
          </cell>
          <cell r="F9058">
            <v>21.98</v>
          </cell>
        </row>
        <row r="9059">
          <cell r="A9059" t="str">
            <v>SINAPI 98278</v>
          </cell>
          <cell r="D9059" t="str">
            <v>CABO TELEFÔNICO CI-50 30 PARES INSTALADO EM PRUMADA - FORNECIMENTO E INSTALAÇÃO. AF_08/2025</v>
          </cell>
          <cell r="E9059" t="str">
            <v>M</v>
          </cell>
          <cell r="F9059">
            <v>19.32</v>
          </cell>
        </row>
        <row r="9060">
          <cell r="A9060" t="str">
            <v>SINAPI 98270</v>
          </cell>
          <cell r="D9060" t="str">
            <v>CABO TELEFÔNICO CI-50 50 PARES INSTALADO EM ENTRADA DE EDIFICAÇÃO - FORNECIMENTO E INSTALAÇÃO. AF_08/2025</v>
          </cell>
          <cell r="E9060" t="str">
            <v>M</v>
          </cell>
          <cell r="F9060">
            <v>32.979999999999997</v>
          </cell>
        </row>
        <row r="9061">
          <cell r="A9061" t="str">
            <v>SINAPI 98279</v>
          </cell>
          <cell r="D9061" t="str">
            <v>CABO TELEFÔNICO CI-50 50 PARES INSTALADO EM PRUMADA - FORNECIMENTO E INSTALAÇÃO. AF_08/2025</v>
          </cell>
          <cell r="E9061" t="str">
            <v>M</v>
          </cell>
          <cell r="F9061">
            <v>30.33</v>
          </cell>
        </row>
        <row r="9062">
          <cell r="A9062" t="str">
            <v>SINAPI 98271</v>
          </cell>
          <cell r="D9062" t="str">
            <v>CABO TELEFÔNICO CI-50 75 PARES INSTALADO EM ENTRADA DE EDIFICAÇÃO - FORNECIMENTO E INSTALAÇÃO. AF_08/2025</v>
          </cell>
          <cell r="E9062" t="str">
            <v>M</v>
          </cell>
          <cell r="F9062">
            <v>46.25</v>
          </cell>
        </row>
        <row r="9063">
          <cell r="A9063" t="str">
            <v>SINAPI 98400</v>
          </cell>
          <cell r="D9063" t="str">
            <v>CABO TELEFÔNICO CTP-APL-50 10 PARES INSTALADO EM ENTRADA DE EDIFICAÇÃO - FORNECIMENTO E INSTALAÇÃO. AF_08/2025</v>
          </cell>
          <cell r="E9063" t="str">
            <v>M</v>
          </cell>
          <cell r="F9063">
            <v>12.38</v>
          </cell>
        </row>
        <row r="9064">
          <cell r="A9064" t="str">
            <v>SINAPI 98401</v>
          </cell>
          <cell r="D9064" t="str">
            <v>CABO TELEFÔNICO CTP-APL-50 20 PARES INSTALADO EM ENTRADA DE EDIFICAÇÃO - FORNECIMENTO E INSTALAÇÃO. AF_08/2025</v>
          </cell>
          <cell r="E9064" t="str">
            <v>M</v>
          </cell>
          <cell r="F9064">
            <v>19.27</v>
          </cell>
        </row>
        <row r="9065">
          <cell r="A9065" t="str">
            <v>SINAPI 98402</v>
          </cell>
          <cell r="D9065" t="str">
            <v>CABO TELEFÔNICO CTP-APL-50 30 PARES INSTALADO EM ENTRADA DE EDIFICAÇÃO - FORNECIMENTO E INSTALAÇÃO. AF_08/2025</v>
          </cell>
          <cell r="E9065" t="str">
            <v>M</v>
          </cell>
          <cell r="F9065">
            <v>22.47</v>
          </cell>
        </row>
        <row r="9066">
          <cell r="A9066" t="str">
            <v>SINAPI 100556</v>
          </cell>
          <cell r="D9066" t="str">
            <v>CAIXA DE PASSAGEM PARA TELEFONE 15X15X10CM (SOBREPOR) - FORNECIMENTO E INSTALAÇÃO. AF_08/2025</v>
          </cell>
          <cell r="E9066" t="str">
            <v>UN</v>
          </cell>
          <cell r="F9066">
            <v>32.75</v>
          </cell>
        </row>
        <row r="9067">
          <cell r="A9067" t="str">
            <v>SINAPI 106083</v>
          </cell>
          <cell r="D9067" t="str">
            <v>CAIXA DE PASSAGEM PARA TELEFONE 20X20X10CM (SOBREPOR) - FORNECIMENTO E INSTALAÇÃO. AF_08/2025</v>
          </cell>
          <cell r="E9067" t="str">
            <v>UN</v>
          </cell>
          <cell r="F9067">
            <v>0</v>
          </cell>
        </row>
        <row r="9068">
          <cell r="A9068" t="str">
            <v>SINAPI 100557</v>
          </cell>
          <cell r="D9068" t="str">
            <v>CAIXA DE PASSAGEM PARA TELEFONE 80X80X15CM (SOBREPOR) - FORNECIMENTO E INSTALAÇÃO. AF_08/2025</v>
          </cell>
          <cell r="E9068" t="str">
            <v>UN</v>
          </cell>
          <cell r="F9068">
            <v>458.81</v>
          </cell>
        </row>
        <row r="9069">
          <cell r="A9069" t="str">
            <v>SINAPI 106088</v>
          </cell>
          <cell r="D9069" t="str">
            <v>CAIXA DE PISO DUPLA PARA 2 TOMADAS RJ45 E 2 TOMADAS ELÉTRICAS - FORNECIMENTO E INSTALAÇÃO. AF_08/2025</v>
          </cell>
          <cell r="E9069" t="str">
            <v>UN</v>
          </cell>
          <cell r="F9069">
            <v>0</v>
          </cell>
        </row>
        <row r="9070">
          <cell r="A9070" t="str">
            <v>SINAPI 106081</v>
          </cell>
          <cell r="D9070" t="str">
            <v>INTERFONE COLETIVO COM 16 MONOFONES, BIVOLT(INCLUI TAG'S) - FORNECIMENTO E INSTALAÇÃO. AF_08/2025</v>
          </cell>
          <cell r="E9070" t="str">
            <v>UN</v>
          </cell>
          <cell r="F9070">
            <v>0</v>
          </cell>
        </row>
        <row r="9071">
          <cell r="A9071" t="str">
            <v>SINAPI 106080</v>
          </cell>
          <cell r="D9071" t="str">
            <v>INTERFONE COLETIVO COM 16 MONOFONES, BIVOLT(NÃO INCLUI TAG'S) - FORNECIMENTO E INSTALAÇÃO. AF_08/2025</v>
          </cell>
          <cell r="E9071" t="str">
            <v>UN</v>
          </cell>
          <cell r="F9071">
            <v>0</v>
          </cell>
        </row>
        <row r="9072">
          <cell r="A9072" t="str">
            <v>SINAPI 98301</v>
          </cell>
          <cell r="D9072" t="str">
            <v>PATCH PANEL 24 PORTAS, CATEGORIA 5E - FORNECIMENTO E INSTALAÇÃO. AF_08/2025</v>
          </cell>
          <cell r="E9072" t="str">
            <v>UN</v>
          </cell>
          <cell r="F9072">
            <v>627.65</v>
          </cell>
        </row>
        <row r="9073">
          <cell r="A9073" t="str">
            <v>SINAPI 98302</v>
          </cell>
          <cell r="D9073" t="str">
            <v>PATCH PANEL 24 PORTAS, CATEGORIA 6 - FORNECIMENTO E INSTALAÇÃO. AF_08/2025</v>
          </cell>
          <cell r="E9073" t="str">
            <v>UN</v>
          </cell>
          <cell r="F9073">
            <v>1199.8599999999999</v>
          </cell>
        </row>
        <row r="9074">
          <cell r="A9074" t="str">
            <v>SINAPI 98593</v>
          </cell>
          <cell r="D9074" t="str">
            <v>PATCH PANEL 48 PORTAS, CATEGORIA 5E - FORNECIMENTO E INSTALAÇÃO. AF_08/2025</v>
          </cell>
          <cell r="E9074" t="str">
            <v>UN</v>
          </cell>
          <cell r="F9074">
            <v>2621.57</v>
          </cell>
        </row>
        <row r="9075">
          <cell r="A9075" t="str">
            <v>SINAPI 98304</v>
          </cell>
          <cell r="D9075" t="str">
            <v>PATCH PANEL 48 PORTAS, CATEGORIA 6 - FORNECIMENTO E INSTALAÇÃO. AF_08/2025</v>
          </cell>
          <cell r="E9075" t="str">
            <v>UN</v>
          </cell>
          <cell r="F9075">
            <v>3788.31</v>
          </cell>
        </row>
        <row r="9076">
          <cell r="A9076" t="str">
            <v>SINAPI 106079</v>
          </cell>
          <cell r="D9076" t="str">
            <v>PORTEIRO ELETRÔNICO/INTERFONE DE SOBREPOR, COM MONOFONE, BIVOLT - FORNECIMENTO E INSTALAÇÃO. AF_08/2025</v>
          </cell>
          <cell r="E9076" t="str">
            <v>UN</v>
          </cell>
          <cell r="F9076">
            <v>0</v>
          </cell>
        </row>
        <row r="9077">
          <cell r="A9077" t="str">
            <v>SINAPI 100561</v>
          </cell>
          <cell r="D9077" t="str">
            <v>QUADRO DE DISTRIBUICÃO PARA TELEFONE N.3, 40X40X12CM EM CHAPA METÁLICA, DE EMBUTIR, SEM ACESSÓRIOS, PADRÃO TELEBRAS - FORNECIMENTO E INSTALAÇÃO. AF_08/2025</v>
          </cell>
          <cell r="E9077" t="str">
            <v>UN</v>
          </cell>
          <cell r="F9077">
            <v>165.54</v>
          </cell>
        </row>
        <row r="9078">
          <cell r="A9078" t="str">
            <v>SINAPI 100562</v>
          </cell>
          <cell r="D9078" t="str">
            <v>QUADRO DE DISTRIBUICÃO PARA TELEFONE N.4, 60X60X12CM EM CHAPA METÁLICA, DE EMBUTIR, SEM ACESSÓRIOS, PADRÃO TELEBRAS - FORNECIMENTO E INSTALAÇÃO. AF_08/2025</v>
          </cell>
          <cell r="E9078" t="str">
            <v>UN</v>
          </cell>
          <cell r="F9078">
            <v>265.66000000000003</v>
          </cell>
        </row>
        <row r="9079">
          <cell r="A9079" t="str">
            <v>SINAPI 100560</v>
          </cell>
          <cell r="D9079" t="str">
            <v>QUADRO DE DISTRIBUIÇÃO PARA TELEFONE N.2, 20X20X12CM EM CHAPA METÁLICA, DE EMBUTIR, SEM ACESSÓRIOS, PADRÃO TELEBRAS - FORNECIMENTO E INSTALAÇÃO. AF_08/2025</v>
          </cell>
          <cell r="E9079" t="str">
            <v>UN</v>
          </cell>
          <cell r="F9079">
            <v>83.78</v>
          </cell>
        </row>
        <row r="9080">
          <cell r="A9080" t="str">
            <v>SINAPI 100563</v>
          </cell>
          <cell r="D9080" t="str">
            <v>QUADRO DE DISTRIBUIÇÃO PARA TELEFONE N.5, 80X80X12CM EM CHAPA METÁLICA, DE EMBUTIR, SEM ACESSÓRIOS, PADRÃO TELEBRAS - FORNECIMENTO E INSTALAÇÃO. AF_08/2025</v>
          </cell>
          <cell r="E9080" t="str">
            <v>UN</v>
          </cell>
          <cell r="F9080">
            <v>391.29</v>
          </cell>
        </row>
        <row r="9081">
          <cell r="A9081" t="str">
            <v>SINAPI 100555</v>
          </cell>
          <cell r="D9081" t="str">
            <v>RACK ABERTO EM COLUNA 44U PARA SERVIDOR - FORNECIMENTO E INSTALAÇÃO. AF_08/2025</v>
          </cell>
          <cell r="E9081" t="str">
            <v>UN</v>
          </cell>
          <cell r="F9081">
            <v>1411.13</v>
          </cell>
        </row>
        <row r="9082">
          <cell r="A9082" t="str">
            <v>SINAPI 106084</v>
          </cell>
          <cell r="D9082" t="str">
            <v>RACK DE PAREDE FECHADO DE 12 U EM CHAPA DE AÇO, 19", *570*MM - FORNECIMENTO E INSTALAÇÃO. AF_08/2025</v>
          </cell>
          <cell r="E9082" t="str">
            <v>UN</v>
          </cell>
          <cell r="F9082">
            <v>0</v>
          </cell>
        </row>
        <row r="9083">
          <cell r="A9083" t="str">
            <v>SINAPI 106087</v>
          </cell>
          <cell r="D9083" t="str">
            <v>RACK DE PISO FECHADO DE 20U EM CHAPA DE AÇO, 19", *670*MM - FORNECIMENTO E INSTALAÇÃO. AF_08/2025</v>
          </cell>
          <cell r="E9083" t="str">
            <v>UN</v>
          </cell>
          <cell r="F9083">
            <v>0</v>
          </cell>
        </row>
        <row r="9084">
          <cell r="A9084" t="str">
            <v>SINAPI 106085</v>
          </cell>
          <cell r="D9084" t="str">
            <v>RACK DE PISO FECHADO DE 24 U EM CHAPA DE AÇO, 19", *570*MM - FORNECIMENTO E INSTALAÇÃO. AF_08/2025</v>
          </cell>
          <cell r="E9084" t="str">
            <v>UN</v>
          </cell>
          <cell r="F9084">
            <v>0</v>
          </cell>
        </row>
        <row r="9085">
          <cell r="A9085" t="str">
            <v>SINAPI 106086</v>
          </cell>
          <cell r="D9085" t="str">
            <v>RACK DE PISO FECHADO DE 36 U EM CHAPA DE AÇO, 19", *570*MM - FORNECIMENTO E INSTALAÇÃO. AF_08/2025</v>
          </cell>
          <cell r="E9085" t="str">
            <v>UN</v>
          </cell>
          <cell r="F9085">
            <v>0</v>
          </cell>
        </row>
        <row r="9086">
          <cell r="A9086" t="str">
            <v>SINAPI 98305</v>
          </cell>
          <cell r="D9086" t="str">
            <v>RACK FECHADO 44U PARA SERVIDOR - FORNECIMENTO E INSTALAÇÃO. AF_08/2025</v>
          </cell>
          <cell r="E9086" t="str">
            <v>UN</v>
          </cell>
          <cell r="F9086">
            <v>2822.33</v>
          </cell>
        </row>
        <row r="9087">
          <cell r="A9087" t="str">
            <v>SINAPI 98307</v>
          </cell>
          <cell r="D9087" t="str">
            <v>TOMADA DE REDE RJ45 - FORNECIMENTO E INSTALAÇÃO. AF_08/2025</v>
          </cell>
          <cell r="E9087" t="str">
            <v>UN</v>
          </cell>
          <cell r="F9087">
            <v>54.44</v>
          </cell>
        </row>
        <row r="9088">
          <cell r="A9088" t="str">
            <v>SINAPI 98308</v>
          </cell>
          <cell r="D9088" t="str">
            <v>TOMADA PARA TELEFONE RJ11 - FORNECIMENTO E INSTALAÇÃO. AF_08/2025</v>
          </cell>
          <cell r="E9088" t="str">
            <v>UN</v>
          </cell>
          <cell r="F9088">
            <v>40.11</v>
          </cell>
        </row>
        <row r="9089">
          <cell r="A9089" t="str">
            <v>SINAPI 106077</v>
          </cell>
          <cell r="D9089" t="str">
            <v>TOMADA RJ45 CAT 6E (COMPLETA) - FORNECIMENTO E INSTALAÇÃO. AF_08/2025</v>
          </cell>
          <cell r="E9089" t="str">
            <v>UN</v>
          </cell>
          <cell r="F9089">
            <v>0</v>
          </cell>
        </row>
        <row r="9090">
          <cell r="A9090" t="str">
            <v>SINAPI 106078</v>
          </cell>
          <cell r="D9090" t="str">
            <v>TOMADA RJ45 CAT 6E (MÓDULO) - FORNECIMENTO E INSTALAÇÃO. AF_08/2025</v>
          </cell>
          <cell r="E9090" t="str">
            <v>UN</v>
          </cell>
          <cell r="F9090">
            <v>0</v>
          </cell>
        </row>
        <row r="9091">
          <cell r="A9091" t="str">
            <v>SINAPI 103401</v>
          </cell>
          <cell r="D9091" t="str">
            <v>ASSENTAMENTO DE CONEXÃO COM 2 ACESSOS, EM PEAD LISO PARA REDE DE ÁGUA OU ESGOTO, DIÂMETRO DE 110 MM, JUNTA SOLDADA (NÃO INCLUI O FORNECIMENTO E EXECUÇÃO DE SOLDA). AF_12/2021</v>
          </cell>
          <cell r="E9091" t="str">
            <v>UN</v>
          </cell>
          <cell r="F9091">
            <v>21.39</v>
          </cell>
        </row>
        <row r="9092">
          <cell r="A9092" t="str">
            <v>SINAPI 103402</v>
          </cell>
          <cell r="D9092" t="str">
            <v>ASSENTAMENTO DE CONEXÃO COM 2 ACESSOS, EM PEAD LISO PARA REDE DE ÁGUA OU ESGOTO, DIÂMETRO DE 160 MM, JUNTA SOLDADA (NÃO INCLUI O FORNECIMENTO E EXECUÇÃO DE SOLDA). AF_12/2021</v>
          </cell>
          <cell r="E9092" t="str">
            <v>UN</v>
          </cell>
          <cell r="F9092">
            <v>31.12</v>
          </cell>
        </row>
        <row r="9093">
          <cell r="A9093" t="str">
            <v>SINAPI 103403</v>
          </cell>
          <cell r="D9093" t="str">
            <v>ASSENTAMENTO DE CONEXÃO COM 2 ACESSOS, EM PEAD LISO PARA REDE DE ÁGUA OU ESGOTO, DIÂMETRO DE 180 MM, JUNTA SOLDADA (NÃO INCLUI O FORNECIMENTO E EXECUÇÃO DE SOLDA). AF_12/2021</v>
          </cell>
          <cell r="E9093" t="str">
            <v>UN</v>
          </cell>
          <cell r="F9093">
            <v>35</v>
          </cell>
        </row>
        <row r="9094">
          <cell r="A9094" t="str">
            <v>SINAPI 103397</v>
          </cell>
          <cell r="D9094" t="str">
            <v>ASSENTAMENTO DE CONEXÃO COM 2 ACESSOS, EM PEAD LISO PARA REDE DE ÁGUA OU ESGOTO, DIÂMETRO DE 20 MM, JUNTA SOLDADA (NÃO INCLUI O FORNECIMENTO E EXECUÇÃO DE SOLDA). AF_12/2021</v>
          </cell>
          <cell r="E9094" t="str">
            <v>UN</v>
          </cell>
          <cell r="F9094">
            <v>3.88</v>
          </cell>
        </row>
        <row r="9095">
          <cell r="A9095" t="str">
            <v>SINAPI 103404</v>
          </cell>
          <cell r="D9095" t="str">
            <v>ASSENTAMENTO DE CONEXÃO COM 2 ACESSOS, EM PEAD LISO PARA REDE DE ÁGUA OU ESGOTO, DIÂMETRO DE 200 MM, JUNTA SOLDADA (NÃO INCLUI O FORNECIMENTO E EXECUÇÃO DE SOLDA). AF_12/2021</v>
          </cell>
          <cell r="E9095" t="str">
            <v>UN</v>
          </cell>
          <cell r="F9095">
            <v>38.9</v>
          </cell>
        </row>
        <row r="9096">
          <cell r="A9096" t="str">
            <v>SINAPI 103405</v>
          </cell>
          <cell r="D9096" t="str">
            <v>ASSENTAMENTO DE CONEXÃO COM 2 ACESSOS, EM PEAD LISO PARA REDE DE ÁGUA OU ESGOTO, DIÂMETRO DE 225 MM, JUNTA SOLDADA (NÃO INCLUI O FORNECIMENTO E EXECUÇÃO DE SOLDA). AF_12/2021</v>
          </cell>
          <cell r="E9096" t="str">
            <v>UN</v>
          </cell>
          <cell r="F9096">
            <v>43.77</v>
          </cell>
        </row>
        <row r="9097">
          <cell r="A9097" t="str">
            <v>SINAPI 103406</v>
          </cell>
          <cell r="D9097" t="str">
            <v>ASSENTAMENTO DE CONEXÃO COM 2 ACESSOS, EM PEAD LISO PARA REDE DE ÁGUA OU ESGOTO, DIÂMETRO DE 250 MM, JUNTA SOLDADA (NÃO INCLUI O FORNECIMENTO E EXECUÇÃO DE SOLDA). AF_12/2021</v>
          </cell>
          <cell r="E9097" t="str">
            <v>UN</v>
          </cell>
          <cell r="F9097">
            <v>48.62</v>
          </cell>
        </row>
        <row r="9098">
          <cell r="A9098" t="str">
            <v>SINAPI 103407</v>
          </cell>
          <cell r="D9098" t="str">
            <v>ASSENTAMENTO DE CONEXÃO COM 2 ACESSOS, EM PEAD LISO PARA REDE DE ÁGUA OU ESGOTO, DIÂMETRO DE 280 MM, JUNTA SOLDADA (NÃO INCLUI O FORNECIMENTO E EXECUÇÃO DE SOLDA). AF_12/2021</v>
          </cell>
          <cell r="E9098" t="str">
            <v>UN</v>
          </cell>
          <cell r="F9098">
            <v>54.46</v>
          </cell>
        </row>
        <row r="9099">
          <cell r="A9099" t="str">
            <v>SINAPI 103408</v>
          </cell>
          <cell r="D9099" t="str">
            <v>ASSENTAMENTO DE CONEXÃO COM 2 ACESSOS, EM PEAD LISO PARA REDE DE ÁGUA OU ESGOTO, DIÂMETRO DE 315 MM, JUNTA SOLDADA (NÃO INCLUI O FORNECIMENTO E EXECUÇÃO DE SOLDA). AF_12/2021</v>
          </cell>
          <cell r="E9099" t="str">
            <v>UN</v>
          </cell>
          <cell r="F9099">
            <v>61.27</v>
          </cell>
        </row>
        <row r="9100">
          <cell r="A9100" t="str">
            <v>SINAPI 103398</v>
          </cell>
          <cell r="D9100" t="str">
            <v>ASSENTAMENTO DE CONEXÃO COM 2 ACESSOS, EM PEAD LISO PARA REDE DE ÁGUA OU ESGOTO, DIÂMETRO DE 32 MM, JUNTA SOLDADA (NÃO INCLUI O FORNECIMENTO E EXECUÇÃO DE SOLDA). AF_12/2021</v>
          </cell>
          <cell r="E9100" t="str">
            <v>UN</v>
          </cell>
          <cell r="F9100">
            <v>6.22</v>
          </cell>
        </row>
        <row r="9101">
          <cell r="A9101" t="str">
            <v>SINAPI 103409</v>
          </cell>
          <cell r="D9101" t="str">
            <v>ASSENTAMENTO DE CONEXÃO COM 2 ACESSOS, EM PEAD LISO PARA REDE DE ÁGUA OU ESGOTO, DIÂMETRO DE 355 MM, JUNTA SOLDADA (NÃO INCLUI O FORNECIMENTO E EXECUÇÃO DE SOLDA). AF_12/2021</v>
          </cell>
          <cell r="E9101" t="str">
            <v>UN</v>
          </cell>
          <cell r="F9101">
            <v>69.06</v>
          </cell>
        </row>
        <row r="9102">
          <cell r="A9102" t="str">
            <v>SINAPI 103410</v>
          </cell>
          <cell r="D9102" t="str">
            <v>ASSENTAMENTO DE CONEXÃO COM 2 ACESSOS, EM PEAD LISO PARA REDE DE ÁGUA OU ESGOTO, DIÂMETRO DE 400 MM, JUNTA SOLDADA (NÃO INCLUI O FORNECIMENTO E EXECUÇÃO DE SOLDA). AF_12/2021</v>
          </cell>
          <cell r="E9102" t="str">
            <v>UN</v>
          </cell>
          <cell r="F9102">
            <v>77.81</v>
          </cell>
        </row>
        <row r="9103">
          <cell r="A9103" t="str">
            <v>SINAPI 103399</v>
          </cell>
          <cell r="D9103" t="str">
            <v>ASSENTAMENTO DE CONEXÃO COM 2 ACESSOS, EM PEAD LISO PARA REDE DE ÁGUA OU ESGOTO, DIÂMETRO DE 63 MM, JUNTA SOLDADA (NÃO INCLUI O FORNECIMENTO E EXECUÇÃO DE SOLDA). AF_12/2021</v>
          </cell>
          <cell r="E9103" t="str">
            <v>UN</v>
          </cell>
          <cell r="F9103">
            <v>12.25</v>
          </cell>
        </row>
        <row r="9104">
          <cell r="A9104" t="str">
            <v>SINAPI 103400</v>
          </cell>
          <cell r="D9104" t="str">
            <v>ASSENTAMENTO DE CONEXÃO COM 2 ACESSOS, EM PEAD LISO PARA REDE DE ÁGUA OU ESGOTO, DIÂMETRO DE 90 MM, JUNTA SOLDADA (NÃO INCLUI O FORNECIMENTO E EXECUÇÃO DE SOLDA). AF_12/2021</v>
          </cell>
          <cell r="E9104" t="str">
            <v>UN</v>
          </cell>
          <cell r="F9104">
            <v>17.5</v>
          </cell>
        </row>
        <row r="9105">
          <cell r="A9105" t="str">
            <v>SINAPI 103415</v>
          </cell>
          <cell r="D9105" t="str">
            <v>ASSENTAMENTO DE CONEXÃO COM 3 ACESSOS, EM PEAD LISO PARA REDE DE ÁGUA OU ESGOTO, DIÂMETRO DE 110 MM, JUNTA SOLDADA (NÃO INCLUI O FORNECIMENTO E EXECUÇÃO DE SOLDA). AF_12/2021</v>
          </cell>
          <cell r="E9105" t="str">
            <v>UN</v>
          </cell>
          <cell r="F9105">
            <v>42.79</v>
          </cell>
        </row>
        <row r="9106">
          <cell r="A9106" t="str">
            <v>SINAPI 103416</v>
          </cell>
          <cell r="D9106" t="str">
            <v>ASSENTAMENTO DE CONEXÃO COM 3 ACESSOS, EM PEAD LISO PARA REDE DE ÁGUA OU ESGOTO, DIÂMETRO DE 160 MM, JUNTA SOLDADA (NÃO INCLUI O FORNECIMENTO E EXECUÇÃO DE SOLDA). AF_12/2021</v>
          </cell>
          <cell r="E9106" t="str">
            <v>UN</v>
          </cell>
          <cell r="F9106">
            <v>62.25</v>
          </cell>
        </row>
        <row r="9107">
          <cell r="A9107" t="str">
            <v>SINAPI 103417</v>
          </cell>
          <cell r="D9107" t="str">
            <v>ASSENTAMENTO DE CONEXÃO COM 3 ACESSOS, EM PEAD LISO PARA REDE DE ÁGUA OU ESGOTO, DIÂMETRO DE 180 MM, JUNTA SOLDADA (NÃO INCLUI O FORNECIMENTO E EXECUÇÃO DE SOLDA). AF_12/2021</v>
          </cell>
          <cell r="E9107" t="str">
            <v>UN</v>
          </cell>
          <cell r="F9107">
            <v>70.03</v>
          </cell>
        </row>
        <row r="9108">
          <cell r="A9108" t="str">
            <v>SINAPI 103411</v>
          </cell>
          <cell r="D9108" t="str">
            <v>ASSENTAMENTO DE CONEXÃO COM 3 ACESSOS, EM PEAD LISO PARA REDE DE ÁGUA OU ESGOTO, DIÂMETRO DE 20 MM, JUNTA SOLDADA (NÃO INCLUI O FORNECIMENTO E EXECUÇÃO DE SOLDA). AF_12/2021</v>
          </cell>
          <cell r="E9108" t="str">
            <v>UN</v>
          </cell>
          <cell r="F9108">
            <v>7.77</v>
          </cell>
        </row>
        <row r="9109">
          <cell r="A9109" t="str">
            <v>SINAPI 103418</v>
          </cell>
          <cell r="D9109" t="str">
            <v>ASSENTAMENTO DE CONEXÃO COM 3 ACESSOS, EM PEAD LISO PARA REDE DE ÁGUA OU ESGOTO, DIÂMETRO DE 200 MM, JUNTA SOLDADA (NÃO INCLUI O FORNECIMENTO E EXECUÇÃO DE SOLDA). AF_12/2021</v>
          </cell>
          <cell r="E9109" t="str">
            <v>UN</v>
          </cell>
          <cell r="F9109">
            <v>77.81</v>
          </cell>
        </row>
        <row r="9110">
          <cell r="A9110" t="str">
            <v>SINAPI 103419</v>
          </cell>
          <cell r="D9110" t="str">
            <v>ASSENTAMENTO DE CONEXÃO COM 3 ACESSOS, EM PEAD LISO PARA REDE DE ÁGUA OU ESGOTO, DIÂMETRO DE 225 MM, JUNTA SOLDADA (NÃO INCLUI O FORNECIMENTO E EXECUÇÃO DE SOLDA). AF_12/2021</v>
          </cell>
          <cell r="E9110" t="str">
            <v>UN</v>
          </cell>
          <cell r="F9110">
            <v>87.54</v>
          </cell>
        </row>
        <row r="9111">
          <cell r="A9111" t="str">
            <v>SINAPI 103420</v>
          </cell>
          <cell r="D9111" t="str">
            <v>ASSENTAMENTO DE CONEXÃO COM 3 ACESSOS, EM PEAD LISO PARA REDE DE ÁGUA OU ESGOTO, DIÂMETRO DE 250 MM, JUNTA SOLDADA (NÃO INCLUI O FORNECIMENTO E EXECUÇÃO DE SOLDA). AF_12/2021</v>
          </cell>
          <cell r="E9111" t="str">
            <v>UN</v>
          </cell>
          <cell r="F9111">
            <v>97.26</v>
          </cell>
        </row>
        <row r="9112">
          <cell r="A9112" t="str">
            <v>SINAPI 103421</v>
          </cell>
          <cell r="D9112" t="str">
            <v>ASSENTAMENTO DE CONEXÃO COM 3 ACESSOS, EM PEAD LISO PARA REDE DE ÁGUA OU ESGOTO, DIÂMETRO DE 280 MM, JUNTA SOLDADA (NÃO INCLUI O FORNECIMENTO E EXECUÇÃO DE SOLDA). AF_12/2021</v>
          </cell>
          <cell r="E9112" t="str">
            <v>UN</v>
          </cell>
          <cell r="F9112">
            <v>108.93</v>
          </cell>
        </row>
        <row r="9113">
          <cell r="A9113" t="str">
            <v>SINAPI 103422</v>
          </cell>
          <cell r="D9113" t="str">
            <v>ASSENTAMENTO DE CONEXÃO COM 3 ACESSOS, EM PEAD LISO PARA REDE DE ÁGUA OU ESGOTO, DIÂMETRO DE 315 MM, JUNTA SOLDADA (NÃO INCLUI O FORNECIMENTO E EXECUÇÃO DE SOLDA). AF_12/2021</v>
          </cell>
          <cell r="E9113" t="str">
            <v>UN</v>
          </cell>
          <cell r="F9113">
            <v>122.55</v>
          </cell>
        </row>
        <row r="9114">
          <cell r="A9114" t="str">
            <v>SINAPI 103412</v>
          </cell>
          <cell r="D9114" t="str">
            <v>ASSENTAMENTO DE CONEXÃO COM 3 ACESSOS, EM PEAD LISO PARA REDE DE ÁGUA OU ESGOTO, DIÂMETRO DE 32 MM, JUNTA SOLDADA (NÃO INCLUI O FORNECIMENTO E EXECUÇÃO DE SOLDA). AF_12/2021</v>
          </cell>
          <cell r="E9114" t="str">
            <v>UN</v>
          </cell>
          <cell r="F9114">
            <v>12.44</v>
          </cell>
        </row>
        <row r="9115">
          <cell r="A9115" t="str">
            <v>SINAPI 103423</v>
          </cell>
          <cell r="D9115" t="str">
            <v>ASSENTAMENTO DE CONEXÃO COM 3 ACESSOS, EM PEAD LISO PARA REDE DE ÁGUA OU ESGOTO, DIÂMETRO DE 355 MM, JUNTA SOLDADA (NÃO INCLUI O FORNECIMENTO E EXECUÇÃO DE SOLDA). AF_12/2021</v>
          </cell>
          <cell r="E9115" t="str">
            <v>UN</v>
          </cell>
          <cell r="F9115">
            <v>138.12</v>
          </cell>
        </row>
        <row r="9116">
          <cell r="A9116" t="str">
            <v>SINAPI 103424</v>
          </cell>
          <cell r="D9116" t="str">
            <v>ASSENTAMENTO DE CONEXÃO COM 3 ACESSOS, EM PEAD LISO PARA REDE DE ÁGUA OU ESGOTO, DIÂMETRO DE 400 MM, JUNTA SOLDADA (NÃO INCLUI O FORNECIMENTO E EXECUÇÃO DE SOLDA). AF_12/2021</v>
          </cell>
          <cell r="E9116" t="str">
            <v>UN</v>
          </cell>
          <cell r="F9116">
            <v>155.63</v>
          </cell>
        </row>
        <row r="9117">
          <cell r="A9117" t="str">
            <v>SINAPI 103413</v>
          </cell>
          <cell r="D9117" t="str">
            <v>ASSENTAMENTO DE CONEXÃO COM 3 ACESSOS, EM PEAD LISO PARA REDE DE ÁGUA OU ESGOTO, DIÂMETRO DE 63 MM, JUNTA SOLDADA (NÃO INCLUI O FORNECIMENTO E EXECUÇÃO DE SOLDA). AF_12/2021</v>
          </cell>
          <cell r="E9117" t="str">
            <v>UN</v>
          </cell>
          <cell r="F9117">
            <v>24.5</v>
          </cell>
        </row>
        <row r="9118">
          <cell r="A9118" t="str">
            <v>SINAPI 103414</v>
          </cell>
          <cell r="D9118" t="str">
            <v>ASSENTAMENTO DE CONEXÃO COM 3 ACESSOS, EM PEAD LISO PARA REDE DE ÁGUA OU ESGOTO, DIÂMETRO DE 90 MM, JUNTA SOLDADA (NÃO INCLUI O FORNECIMENTO E EXECUÇÃO DE SOLDA). AF_12/2021</v>
          </cell>
          <cell r="E9118" t="str">
            <v>UN</v>
          </cell>
          <cell r="F9118">
            <v>35</v>
          </cell>
        </row>
        <row r="9119">
          <cell r="A9119" t="str">
            <v>SINAPI 103432</v>
          </cell>
          <cell r="D9119" t="str">
            <v>COTOVELO 45 GRAUS, EM PEAD LISO PARA REDE DE ÁGUA OU ESGOTO, DIÂMETRO DE 200 MM, JUNTA SOLDADA POR ELETROFUSÃO (NÃO INCLUI A EXECUÇÃO DE SOLDA). AF_12/2021</v>
          </cell>
          <cell r="E9119" t="str">
            <v>UN</v>
          </cell>
          <cell r="F9119">
            <v>1647.74</v>
          </cell>
        </row>
        <row r="9120">
          <cell r="A9120" t="str">
            <v>SINAPI 103430</v>
          </cell>
          <cell r="D9120" t="str">
            <v>COTOVELO 45 GRAUS, EM PEAD LISO PARA REDE DE ÁGUA OU ESGOTO, DIÂMETRO DE 32 MM, JUNTA SOLDADA POR ELETROFUSÃO (NÃO INCLUI A EXECUÇÃO DE SOLDA). AF_12/2021</v>
          </cell>
          <cell r="E9120" t="str">
            <v>UN</v>
          </cell>
          <cell r="F9120">
            <v>35.14</v>
          </cell>
        </row>
        <row r="9121">
          <cell r="A9121" t="str">
            <v>SINAPI 103431</v>
          </cell>
          <cell r="D9121" t="str">
            <v>COTOVELO 45 GRAUS, EM PEAD LISO PARA REDE DE ÁGUA OU ESGOTO, DIÂMETRO DE 63 MM, JUNTA SOLDADA POR ELETROFUSÃO (NÃO INCLUI A EXECUÇÃO DE SOLDA). AF_12/2021</v>
          </cell>
          <cell r="E9121" t="str">
            <v>UN</v>
          </cell>
          <cell r="F9121">
            <v>61.61</v>
          </cell>
        </row>
        <row r="9122">
          <cell r="A9122" t="str">
            <v>SINAPI 103433</v>
          </cell>
          <cell r="D9122" t="str">
            <v>COTOVELO 90 GRAUS, EM PEAD LISO PARA REDE DE ÁGUA OU ESGOTO, DIÂMETRO DE 20 MM, JUNTA SOLDADA POR ELETROFUSÃO (NÃO INCLUI A EXECUÇÃO DE SOLDA). AF_12/2021</v>
          </cell>
          <cell r="E9122" t="str">
            <v>UN</v>
          </cell>
          <cell r="F9122">
            <v>34.72</v>
          </cell>
        </row>
        <row r="9123">
          <cell r="A9123" t="str">
            <v>SINAPI 103434</v>
          </cell>
          <cell r="D9123" t="str">
            <v>COTOVELO 90 GRAUS, EM PEAD LISO PARA REDE DE ÁGUA OU ESGOTO, DIÂMETRO DE 32 MM, JUNTA SOLDADA POR ELETROFUSÃO (NÃO INCLUI A EXECUÇÃO DE SOLDA). AF_12/2021</v>
          </cell>
          <cell r="E9123" t="str">
            <v>UN</v>
          </cell>
          <cell r="F9123">
            <v>48.05</v>
          </cell>
        </row>
        <row r="9124">
          <cell r="A9124" t="str">
            <v>SINAPI 103435</v>
          </cell>
          <cell r="D9124" t="str">
            <v>COTOVELO 90 GRAUS, EM PEAD LISO PARA REDE DE ÁGUA OU ESGOTO, DIÂMETRO DE 63 MM, JUNTA SOLDADA POR ELETROFUSÃO (NÃO INCLUI A EXECUÇÃO DE SOLDA). AF_12/2021</v>
          </cell>
          <cell r="E9124" t="str">
            <v>UN</v>
          </cell>
          <cell r="F9124">
            <v>89.41</v>
          </cell>
        </row>
        <row r="9125">
          <cell r="A9125" t="str">
            <v>SINAPI 103436</v>
          </cell>
          <cell r="D9125" t="str">
            <v>COTOVELO 90 GRAUS, POLIETILENO DE ALTA DENSIDADE (PEAD) PARA REDE DE ÁGUA OU ESGOTO, DIÂMETRO DE 200 MM, JUNTA SOLDADA POR ELETROFUSÃO (NÃO INCLUI A EXECUÇÃO DE SOLDA). AF_12/2021</v>
          </cell>
          <cell r="E9125" t="str">
            <v>UN</v>
          </cell>
          <cell r="F9125">
            <v>2333.3200000000002</v>
          </cell>
        </row>
        <row r="9126">
          <cell r="A9126" t="str">
            <v>SINAPI 103482</v>
          </cell>
          <cell r="D9126" t="str">
            <v>EXECUÇÃO DE JUNTA SOLDADA POR ELETROFUSÃO, DE TUBO OU CONEXÃO EM PEAD LISO PARA REDE DE ÁGUA OU ESGOTO, DIÂMETRO DE 1000 MM (NÃO INCLUI O FORNECIMENTO DE TUBO E CONEXÃO). AF_12/2021</v>
          </cell>
          <cell r="E9126" t="str">
            <v>UN</v>
          </cell>
          <cell r="F9126">
            <v>0</v>
          </cell>
        </row>
        <row r="9127">
          <cell r="A9127" t="str">
            <v>SINAPI 103465</v>
          </cell>
          <cell r="D9127" t="str">
            <v>EXECUÇÃO DE JUNTA SOLDADA POR ELETROFUSÃO, DE TUBO OU CONEXÃO EM PEAD LISO PARA REDE DE ÁGUA OU ESGOTO, DIÂMETRO DE 110 MM (NÃO INCLUI O FORNECIMENTO DE TUBO E CONEXÃO). AF_12/2021</v>
          </cell>
          <cell r="E9127" t="str">
            <v>UN</v>
          </cell>
          <cell r="F9127">
            <v>0</v>
          </cell>
        </row>
        <row r="9128">
          <cell r="A9128" t="str">
            <v>SINAPI 103483</v>
          </cell>
          <cell r="D9128" t="str">
            <v>EXECUÇÃO DE JUNTA SOLDADA POR ELETROFUSÃO, DE TUBO OU CONEXÃO EM PEAD LISO PARA REDE DE ÁGUA OU ESGOTO, DIÂMETRO DE 1200 MM (NÃO INCLUI O FORNECIMENTO DE TUBO E CONEXÃO). AF_12/2021</v>
          </cell>
          <cell r="E9128" t="str">
            <v>UN</v>
          </cell>
          <cell r="F9128">
            <v>0</v>
          </cell>
        </row>
        <row r="9129">
          <cell r="A9129" t="str">
            <v>SINAPI 103484</v>
          </cell>
          <cell r="D9129" t="str">
            <v>EXECUÇÃO DE JUNTA SOLDADA POR ELETROFUSÃO, DE TUBO OU CONEXÃO EM PEAD LISO PARA REDE DE ÁGUA OU ESGOTO, DIÂMETRO DE 1400 MM (NÃO INCLUI O FORNECIMENTO DE TUBO E CONEXÃO). AF_12/2021</v>
          </cell>
          <cell r="E9129" t="str">
            <v>UN</v>
          </cell>
          <cell r="F9129">
            <v>0</v>
          </cell>
        </row>
        <row r="9130">
          <cell r="A9130" t="str">
            <v>SINAPI 103466</v>
          </cell>
          <cell r="D9130" t="str">
            <v>EXECUÇÃO DE JUNTA SOLDADA POR ELETROFUSÃO, DE TUBO OU CONEXÃO EM PEAD LISO PARA REDE DE ÁGUA OU ESGOTO, DIÂMETRO DE 160 MM (NÃO INCLUI O FORNECIMENTO DE TUBO E CONEXÃO). AF_12/2021</v>
          </cell>
          <cell r="E9130" t="str">
            <v>UN</v>
          </cell>
          <cell r="F9130">
            <v>0</v>
          </cell>
        </row>
        <row r="9131">
          <cell r="A9131" t="str">
            <v>SINAPI 103485</v>
          </cell>
          <cell r="D9131" t="str">
            <v>EXECUÇÃO DE JUNTA SOLDADA POR ELETROFUSÃO, DE TUBO OU CONEXÃO EM PEAD LISO PARA REDE DE ÁGUA OU ESGOTO, DIÂMETRO DE 1600 MM (NÃO INCLUI O FORNECIMENTO DE TUBO E CONEXÃO). AF_12/2021</v>
          </cell>
          <cell r="E9131" t="str">
            <v>UN</v>
          </cell>
          <cell r="F9131">
            <v>0</v>
          </cell>
        </row>
        <row r="9132">
          <cell r="A9132" t="str">
            <v>SINAPI 103467</v>
          </cell>
          <cell r="D9132" t="str">
            <v>EXECUÇÃO DE JUNTA SOLDADA POR ELETROFUSÃO, DE TUBO OU CONEXÃO EM PEAD LISO PARA REDE DE ÁGUA OU ESGOTO, DIÂMETRO DE 180 MM (NÃO INCLUI O FORNECIMENTO DE TUBO E CONEXÃO). AF_12/2021</v>
          </cell>
          <cell r="E9132" t="str">
            <v>UN</v>
          </cell>
          <cell r="F9132">
            <v>0</v>
          </cell>
        </row>
        <row r="9133">
          <cell r="A9133" t="str">
            <v>SINAPI 103461</v>
          </cell>
          <cell r="D9133" t="str">
            <v>EXECUÇÃO DE JUNTA SOLDADA POR ELETROFUSÃO, DE TUBO OU CONEXÃO EM PEAD LISO PARA REDE DE ÁGUA OU ESGOTO, DIÂMETRO DE 20 MM (NÃO INCLUI O FORNECIMENTO DE TUBO E CONEXÃO). AF_12/2021</v>
          </cell>
          <cell r="E9133" t="str">
            <v>UN</v>
          </cell>
          <cell r="F9133">
            <v>0</v>
          </cell>
        </row>
        <row r="9134">
          <cell r="A9134" t="str">
            <v>SINAPI 103468</v>
          </cell>
          <cell r="D9134" t="str">
            <v>EXECUÇÃO DE JUNTA SOLDADA POR ELETROFUSÃO, DE TUBO OU CONEXÃO EM PEAD LISO PARA REDE DE ÁGUA OU ESGOTO, DIÂMETRO DE 200 MM (NÃO INCLUI O FORNECIMENTO DE TUBO E CONEXÃO). AF_12/2021</v>
          </cell>
          <cell r="E9134" t="str">
            <v>UN</v>
          </cell>
          <cell r="F9134">
            <v>0</v>
          </cell>
        </row>
        <row r="9135">
          <cell r="A9135" t="str">
            <v>SINAPI 103469</v>
          </cell>
          <cell r="D9135" t="str">
            <v>EXECUÇÃO DE JUNTA SOLDADA POR ELETROFUSÃO, DE TUBO OU CONEXÃO EM PEAD LISO PARA REDE DE ÁGUA OU ESGOTO, DIÂMETRO DE 225 MM (NÃO INCLUI O FORNECIMENTO DE TUBO E CONEXÃO). AF_12/2021</v>
          </cell>
          <cell r="E9135" t="str">
            <v>UN</v>
          </cell>
          <cell r="F9135">
            <v>0</v>
          </cell>
        </row>
        <row r="9136">
          <cell r="A9136" t="str">
            <v>SINAPI 103470</v>
          </cell>
          <cell r="D9136" t="str">
            <v>EXECUÇÃO DE JUNTA SOLDADA POR ELETROFUSÃO, DE TUBO OU CONEXÃO EM PEAD LISO PARA REDE DE ÁGUA OU ESGOTO, DIÂMETRO DE 250 MM (NÃO INCLUI O FORNECIMENTO DE TUBO E CONEXÃO). AF_12/2021</v>
          </cell>
          <cell r="E9136" t="str">
            <v>UN</v>
          </cell>
          <cell r="F9136">
            <v>0</v>
          </cell>
        </row>
        <row r="9137">
          <cell r="A9137" t="str">
            <v>SINAPI 103471</v>
          </cell>
          <cell r="D9137" t="str">
            <v>EXECUÇÃO DE JUNTA SOLDADA POR ELETROFUSÃO, DE TUBO OU CONEXÃO EM PEAD LISO PARA REDE DE ÁGUA OU ESGOTO, DIÂMETRO DE 280 MM (NÃO INCLUI O FORNECIMENTO DE TUBO E CONEXÃO). AF_12/2021</v>
          </cell>
          <cell r="E9137" t="str">
            <v>UN</v>
          </cell>
          <cell r="F9137">
            <v>0</v>
          </cell>
        </row>
        <row r="9138">
          <cell r="A9138" t="str">
            <v>SINAPI 103472</v>
          </cell>
          <cell r="D9138" t="str">
            <v>EXECUÇÃO DE JUNTA SOLDADA POR ELETROFUSÃO, DE TUBO OU CONEXÃO EM PEAD LISO PARA REDE DE ÁGUA OU ESGOTO, DIÂMETRO DE 315 MM (NÃO INCLUI O FORNECIMENTO DE TUBO E CONEXÃO). AF_12/2021</v>
          </cell>
          <cell r="E9138" t="str">
            <v>UN</v>
          </cell>
          <cell r="F9138">
            <v>0</v>
          </cell>
        </row>
        <row r="9139">
          <cell r="A9139" t="str">
            <v>SINAPI 103462</v>
          </cell>
          <cell r="D9139" t="str">
            <v>EXECUÇÃO DE JUNTA SOLDADA POR ELETROFUSÃO, DE TUBO OU CONEXÃO EM PEAD LISO PARA REDE DE ÁGUA OU ESGOTO, DIÂMETRO DE 32 MM (NÃO INCLUI O FORNECIMENTO DE TUBO E CONEXÃO). AF_12/2021</v>
          </cell>
          <cell r="E9139" t="str">
            <v>UN</v>
          </cell>
          <cell r="F9139">
            <v>0</v>
          </cell>
        </row>
        <row r="9140">
          <cell r="A9140" t="str">
            <v>SINAPI 103473</v>
          </cell>
          <cell r="D9140" t="str">
            <v>EXECUÇÃO DE JUNTA SOLDADA POR ELETROFUSÃO, DE TUBO OU CONEXÃO EM PEAD LISO PARA REDE DE ÁGUA OU ESGOTO, DIÂMETRO DE 355 MM (NÃO INCLUI O FORNECIMENTO DE TUBO E CONEXÃO). AF_12/2021</v>
          </cell>
          <cell r="E9140" t="str">
            <v>UN</v>
          </cell>
          <cell r="F9140">
            <v>0</v>
          </cell>
        </row>
        <row r="9141">
          <cell r="A9141" t="str">
            <v>SINAPI 103474</v>
          </cell>
          <cell r="D9141" t="str">
            <v>EXECUÇÃO DE JUNTA SOLDADA POR ELETROFUSÃO, DE TUBO OU CONEXÃO EM PEAD LISO PARA REDE DE ÁGUA OU ESGOTO, DIÂMETRO DE 400 MM (NÃO INCLUI O FORNECIMENTO DE TUBO E CONEXÃO). AF_12/2021</v>
          </cell>
          <cell r="E9141" t="str">
            <v>UN</v>
          </cell>
          <cell r="F9141">
            <v>0</v>
          </cell>
        </row>
        <row r="9142">
          <cell r="A9142" t="str">
            <v>SINAPI 103475</v>
          </cell>
          <cell r="D9142" t="str">
            <v>EXECUÇÃO DE JUNTA SOLDADA POR ELETROFUSÃO, DE TUBO OU CONEXÃO EM PEAD LISO PARA REDE DE ÁGUA OU ESGOTO, DIÂMETRO DE 450 MM (NÃO INCLUI O FORNECIMENTO DE TUBO E CONEXÃO). AF_12/2021</v>
          </cell>
          <cell r="E9142" t="str">
            <v>UN</v>
          </cell>
          <cell r="F9142">
            <v>0</v>
          </cell>
        </row>
        <row r="9143">
          <cell r="A9143" t="str">
            <v>SINAPI 103476</v>
          </cell>
          <cell r="D9143" t="str">
            <v>EXECUÇÃO DE JUNTA SOLDADA POR ELETROFUSÃO, DE TUBO OU CONEXÃO EM PEAD LISO PARA REDE DE ÁGUA OU ESGOTO, DIÂMETRO DE 500 MM (NÃO INCLUI O FORNECIMENTO DE TUBO E CONEXÃO). AF_12/2021</v>
          </cell>
          <cell r="E9143" t="str">
            <v>UN</v>
          </cell>
          <cell r="F9143">
            <v>0</v>
          </cell>
        </row>
        <row r="9144">
          <cell r="A9144" t="str">
            <v>SINAPI 103477</v>
          </cell>
          <cell r="D9144" t="str">
            <v>EXECUÇÃO DE JUNTA SOLDADA POR ELETROFUSÃO, DE TUBO OU CONEXÃO EM PEAD LISO PARA REDE DE ÁGUA OU ESGOTO, DIÂMETRO DE 560 MM (NÃO INCLUI O FORNECIMENTO DE TUBO E CONEXÃO). AF_12/2021</v>
          </cell>
          <cell r="E9144" t="str">
            <v>UN</v>
          </cell>
          <cell r="F9144">
            <v>0</v>
          </cell>
        </row>
        <row r="9145">
          <cell r="A9145" t="str">
            <v>SINAPI 103463</v>
          </cell>
          <cell r="D9145" t="str">
            <v>EXECUÇÃO DE JUNTA SOLDADA POR ELETROFUSÃO, DE TUBO OU CONEXÃO EM PEAD LISO PARA REDE DE ÁGUA OU ESGOTO, DIÂMETRO DE 63 MM (NÃO INCLUI O FORNECIMENTO DE TUBO E CONEXÃO). AF_12/2021</v>
          </cell>
          <cell r="E9145" t="str">
            <v>UN</v>
          </cell>
          <cell r="F9145">
            <v>0</v>
          </cell>
        </row>
        <row r="9146">
          <cell r="A9146" t="str">
            <v>SINAPI 103478</v>
          </cell>
          <cell r="D9146" t="str">
            <v>EXECUÇÃO DE JUNTA SOLDADA POR ELETROFUSÃO, DE TUBO OU CONEXÃO EM PEAD LISO PARA REDE DE ÁGUA OU ESGOTO, DIÂMETRO DE 630 MM (NÃO INCLUI O FORNECIMENTO DE TUBO E CONEXÃO). AF_12/2021</v>
          </cell>
          <cell r="E9146" t="str">
            <v>UN</v>
          </cell>
          <cell r="F9146">
            <v>0</v>
          </cell>
        </row>
        <row r="9147">
          <cell r="A9147" t="str">
            <v>SINAPI 103479</v>
          </cell>
          <cell r="D9147" t="str">
            <v>EXECUÇÃO DE JUNTA SOLDADA POR ELETROFUSÃO, DE TUBO OU CONEXÃO EM PEAD LISO PARA REDE DE ÁGUA OU ESGOTO, DIÂMETRO DE 710 MM (NÃO INCLUI O FORNECIMENTO DE TUBO E CONEXÃO). AF_12/2021</v>
          </cell>
          <cell r="E9147" t="str">
            <v>UN</v>
          </cell>
          <cell r="F9147">
            <v>0</v>
          </cell>
        </row>
        <row r="9148">
          <cell r="A9148" t="str">
            <v>SINAPI 103480</v>
          </cell>
          <cell r="D9148" t="str">
            <v>EXECUÇÃO DE JUNTA SOLDADA POR ELETROFUSÃO, DE TUBO OU CONEXÃO EM PEAD LISO PARA REDE DE ÁGUA OU ESGOTO, DIÂMETRO DE 800 MM (NÃO INCLUI O FORNECIMENTO DE TUBO E CONEXÃO). AF_12/2021</v>
          </cell>
          <cell r="E9148" t="str">
            <v>UN</v>
          </cell>
          <cell r="F9148">
            <v>0</v>
          </cell>
        </row>
        <row r="9149">
          <cell r="A9149" t="str">
            <v>SINAPI 103464</v>
          </cell>
          <cell r="D9149" t="str">
            <v>EXECUÇÃO DE JUNTA SOLDADA POR ELETROFUSÃO, DE TUBO OU CONEXÃO EM PEAD LISO PARA REDE DE ÁGUA OU ESGOTO, DIÂMETRO DE 90 MM (NÃO INCLUI O FORNECIMENTO DE TUBO E CONEXÃO). AF_12/2021</v>
          </cell>
          <cell r="E9149" t="str">
            <v>UN</v>
          </cell>
          <cell r="F9149">
            <v>0</v>
          </cell>
        </row>
        <row r="9150">
          <cell r="A9150" t="str">
            <v>SINAPI 103481</v>
          </cell>
          <cell r="D9150" t="str">
            <v>EXECUÇÃO DE JUNTA SOLDADA POR ELETROFUSÃO, DE TUBO OU CONEXÃO EM PEAD LISO PARA REDE DE ÁGUA OU ESGOTO, DIÂMETRO DE 900 MM (NÃO INCLUI O FORNECIMENTO DE TUBO E CONEXÃO). AF_12/2021</v>
          </cell>
          <cell r="E9150" t="str">
            <v>UN</v>
          </cell>
          <cell r="F9150">
            <v>0</v>
          </cell>
        </row>
        <row r="9151">
          <cell r="A9151" t="str">
            <v>SINAPI 103459</v>
          </cell>
          <cell r="D9151" t="str">
            <v>EXECUÇÃO DE JUNTA SOLDADA POR TERMOFUSÃO, DE TUBO OU CONEXÃO EM PEAD LISO PARA REDE DE ÁGUA OU ESGOTO, DIÂMETRO DE 1000 MM (NÃO INCLUI O FORNECIMENTO DE TUBO E CONEXÃO). AF_12/2021</v>
          </cell>
          <cell r="E9151" t="str">
            <v>UN</v>
          </cell>
          <cell r="F9151">
            <v>0</v>
          </cell>
        </row>
        <row r="9152">
          <cell r="A9152" t="str">
            <v>SINAPI 103460</v>
          </cell>
          <cell r="D9152" t="str">
            <v>EXECUÇÃO DE JUNTA SOLDADA POR TERMOFUSÃO, DE TUBO OU CONEXÃO EM PEAD LISO PARA REDE DE ÁGUA OU ESGOTO, DIÂMETRO DE 1200 MM (NÃO INCLUI O FORNECIMENTO DE TUBO E CONEXÃO). AF_12/2021</v>
          </cell>
          <cell r="E9152" t="str">
            <v>UN</v>
          </cell>
          <cell r="F9152">
            <v>0</v>
          </cell>
        </row>
        <row r="9153">
          <cell r="A9153" t="str">
            <v>SINAPI 103443</v>
          </cell>
          <cell r="D9153" t="str">
            <v>EXECUÇÃO DE JUNTA SOLDADA POR TERMOFUSÃO, DE TUBO OU CONEXÃO EM PEAD LISO PARA REDE DE ÁGUA OU ESGOTO, DIÂMETRO DE 160 MM (NÃO INCLUI O FORNECIMENTO DE TUBO E CONEXÃO). AF_12/2021</v>
          </cell>
          <cell r="E9153" t="str">
            <v>UN</v>
          </cell>
          <cell r="F9153">
            <v>0</v>
          </cell>
        </row>
        <row r="9154">
          <cell r="A9154" t="str">
            <v>SINAPI 103444</v>
          </cell>
          <cell r="D9154" t="str">
            <v>EXECUÇÃO DE JUNTA SOLDADA POR TERMOFUSÃO, DE TUBO OU CONEXÃO EM PEAD LISO PARA REDE DE ÁGUA OU ESGOTO, DIÂMETRO DE 180 MM (NÃO INCLUI O FORNECIMENTO DE TUBO E CONEXÃO). AF_12/2021</v>
          </cell>
          <cell r="E9154" t="str">
            <v>UN</v>
          </cell>
          <cell r="F9154">
            <v>0</v>
          </cell>
        </row>
        <row r="9155">
          <cell r="A9155" t="str">
            <v>SINAPI 103445</v>
          </cell>
          <cell r="D9155" t="str">
            <v>EXECUÇÃO DE JUNTA SOLDADA POR TERMOFUSÃO, DE TUBO OU CONEXÃO EM PEAD LISO PARA REDE DE ÁGUA OU ESGOTO, DIÂMETRO DE 200 MM (NÃO INCLUI O FORNECIMENTO DE TUBO E CONEXÃO). AF_12/2021</v>
          </cell>
          <cell r="E9155" t="str">
            <v>UN</v>
          </cell>
          <cell r="F9155">
            <v>0</v>
          </cell>
        </row>
        <row r="9156">
          <cell r="A9156" t="str">
            <v>SINAPI 103446</v>
          </cell>
          <cell r="D9156" t="str">
            <v>EXECUÇÃO DE JUNTA SOLDADA POR TERMOFUSÃO, DE TUBO OU CONEXÃO EM PEAD LISO PARA REDE DE ÁGUA OU ESGOTO, DIÂMETRO DE 225 MM (NÃO INCLUI O FORNECIMENTO DE TUBO E CONEXÃO). AF_12/2021</v>
          </cell>
          <cell r="E9156" t="str">
            <v>UN</v>
          </cell>
          <cell r="F9156">
            <v>0</v>
          </cell>
        </row>
        <row r="9157">
          <cell r="A9157" t="str">
            <v>SINAPI 103447</v>
          </cell>
          <cell r="D9157" t="str">
            <v>EXECUÇÃO DE JUNTA SOLDADA POR TERMOFUSÃO, DE TUBO OU CONEXÃO EM PEAD LISO PARA REDE DE ÁGUA OU ESGOTO, DIÂMETRO DE 250 MM (NÃO INCLUI O FORNECIMENTO DE TUBO E CONEXÃO). AF_12/2021</v>
          </cell>
          <cell r="E9157" t="str">
            <v>UN</v>
          </cell>
          <cell r="F9157">
            <v>0</v>
          </cell>
        </row>
        <row r="9158">
          <cell r="A9158" t="str">
            <v>SINAPI 103448</v>
          </cell>
          <cell r="D9158" t="str">
            <v>EXECUÇÃO DE JUNTA SOLDADA POR TERMOFUSÃO, DE TUBO OU CONEXÃO EM PEAD LISO PARA REDE DE ÁGUA OU ESGOTO, DIÂMETRO DE 280 MM (NÃO INCLUI O FORNECIMENTO DE TUBO E CONEXÃO). AF_12/2021</v>
          </cell>
          <cell r="E9158" t="str">
            <v>UN</v>
          </cell>
          <cell r="F9158">
            <v>0</v>
          </cell>
        </row>
        <row r="9159">
          <cell r="A9159" t="str">
            <v>SINAPI 103449</v>
          </cell>
          <cell r="D9159" t="str">
            <v>EXECUÇÃO DE JUNTA SOLDADA POR TERMOFUSÃO, DE TUBO OU CONEXÃO EM PEAD LISO PARA REDE DE ÁGUA OU ESGOTO, DIÂMETRO DE 315 MM (NÃO INCLUI O FORNECIMENTO DE TUBO E CONEXÃO). AF_12/2021</v>
          </cell>
          <cell r="E9159" t="str">
            <v>UN</v>
          </cell>
          <cell r="F9159">
            <v>0</v>
          </cell>
        </row>
        <row r="9160">
          <cell r="A9160" t="str">
            <v>SINAPI 103450</v>
          </cell>
          <cell r="D9160" t="str">
            <v>EXECUÇÃO DE JUNTA SOLDADA POR TERMOFUSÃO, DE TUBO OU CONEXÃO EM PEAD LISO PARA REDE DE ÁGUA OU ESGOTO, DIÂMETRO DE 355 MM (NÃO INCLUI O FORNECIMENTO DE TUBO E CONEXÃO). AF_12/2021</v>
          </cell>
          <cell r="E9160" t="str">
            <v>UN</v>
          </cell>
          <cell r="F9160">
            <v>0</v>
          </cell>
        </row>
        <row r="9161">
          <cell r="A9161" t="str">
            <v>SINAPI 103451</v>
          </cell>
          <cell r="D9161" t="str">
            <v>EXECUÇÃO DE JUNTA SOLDADA POR TERMOFUSÃO, DE TUBO OU CONEXÃO EM PEAD LISO PARA REDE DE ÁGUA OU ESGOTO, DIÂMETRO DE 400 MM (NÃO INCLUI O FORNECIMENTO DE TUBO E CONEXÃO). AF_12/2021</v>
          </cell>
          <cell r="E9161" t="str">
            <v>UN</v>
          </cell>
          <cell r="F9161">
            <v>0</v>
          </cell>
        </row>
        <row r="9162">
          <cell r="A9162" t="str">
            <v>SINAPI 103452</v>
          </cell>
          <cell r="D9162" t="str">
            <v>EXECUÇÃO DE JUNTA SOLDADA POR TERMOFUSÃO, DE TUBO OU CONEXÃO EM PEAD LISO PARA REDE DE ÁGUA OU ESGOTO, DIÂMETRO DE 450 MM (NÃO INCLUI O FORNECIMENTO DE TUBO E CONEXÃO). AF_12/2021</v>
          </cell>
          <cell r="E9162" t="str">
            <v>UN</v>
          </cell>
          <cell r="F9162">
            <v>0</v>
          </cell>
        </row>
        <row r="9163">
          <cell r="A9163" t="str">
            <v>SINAPI 103453</v>
          </cell>
          <cell r="D9163" t="str">
            <v>EXECUÇÃO DE JUNTA SOLDADA POR TERMOFUSÃO, DE TUBO OU CONEXÃO EM PEAD LISO PARA REDE DE ÁGUA OU ESGOTO, DIÂMETRO DE 500 MM (NÃO INCLUI O FORNECIMENTO DE TUBO E CONEXÃO). AF_12/2021</v>
          </cell>
          <cell r="E9163" t="str">
            <v>UN</v>
          </cell>
          <cell r="F9163">
            <v>0</v>
          </cell>
        </row>
        <row r="9164">
          <cell r="A9164" t="str">
            <v>SINAPI 103454</v>
          </cell>
          <cell r="D9164" t="str">
            <v>EXECUÇÃO DE JUNTA SOLDADA POR TERMOFUSÃO, DE TUBO OU CONEXÃO EM PEAD LISO PARA REDE DE ÁGUA OU ESGOTO, DIÂMETRO DE 560 MM (NÃO INCLUI O FORNECIMENTO DE TUBO E CONEXÃO). AF_12/2021</v>
          </cell>
          <cell r="E9164" t="str">
            <v>UN</v>
          </cell>
          <cell r="F9164">
            <v>0</v>
          </cell>
        </row>
        <row r="9165">
          <cell r="A9165" t="str">
            <v>SINAPI 103455</v>
          </cell>
          <cell r="D9165" t="str">
            <v>EXECUÇÃO DE JUNTA SOLDADA POR TERMOFUSÃO, DE TUBO OU CONEXÃO EM PEAD LISO PARA REDE DE ÁGUA OU ESGOTO, DIÂMETRO DE 630 MM (NÃO INCLUI O FORNECIMENTO DE TUBO E CONEXÃO). AF_12/2021</v>
          </cell>
          <cell r="E9165" t="str">
            <v>UN</v>
          </cell>
          <cell r="F9165">
            <v>0</v>
          </cell>
        </row>
        <row r="9166">
          <cell r="A9166" t="str">
            <v>SINAPI 103456</v>
          </cell>
          <cell r="D9166" t="str">
            <v>EXECUÇÃO DE JUNTA SOLDADA POR TERMOFUSÃO, DE TUBO OU CONEXÃO EM PEAD LISO PARA REDE DE ÁGUA OU ESGOTO, DIÂMETRO DE 710 MM (NÃO INCLUI O FORNECIMENTO DE TUBO E CONEXÃO). AF_12/2021</v>
          </cell>
          <cell r="E9166" t="str">
            <v>UN</v>
          </cell>
          <cell r="F9166">
            <v>0</v>
          </cell>
        </row>
        <row r="9167">
          <cell r="A9167" t="str">
            <v>SINAPI 103457</v>
          </cell>
          <cell r="D9167" t="str">
            <v>EXECUÇÃO DE JUNTA SOLDADA POR TERMOFUSÃO, DE TUBO OU CONEXÃO EM PEAD LISO PARA REDE DE ÁGUA OU ESGOTO, DIÂMETRO DE 800 MM (NÃO INCLUI O FORNECIMENTO DE TUBO E CONEXÃO). AF_12/2021</v>
          </cell>
          <cell r="E9167" t="str">
            <v>UN</v>
          </cell>
          <cell r="F9167">
            <v>0</v>
          </cell>
        </row>
        <row r="9168">
          <cell r="A9168" t="str">
            <v>SINAPI 103458</v>
          </cell>
          <cell r="D9168" t="str">
            <v>EXECUÇÃO DE JUNTA SOLDADA POR TERMOFUSÃO, DE TUBO OU CONEXÃO EM PEAD LISO PARA REDE DE ÁGUA OU ESGOTO, DIÂMETRO DE 900 MM (NÃO INCLUI O FORNECIMENTO DE TUBO E CONEXÃO). AF_12/2021</v>
          </cell>
          <cell r="E9168" t="str">
            <v>UN</v>
          </cell>
          <cell r="F9168">
            <v>0</v>
          </cell>
        </row>
        <row r="9169">
          <cell r="A9169" t="str">
            <v>SINAPI 103425</v>
          </cell>
          <cell r="D9169" t="str">
            <v>LUVA, EM PEAD LISO PARA REDE DE ÁGUA OU ESGOTO, DIÂMETRO DE 20 MM, JUNTA SOLDADA POR ELETROFUSÃO (NÃO INCLUI A EXECUÇÃO DE SOLDA). AF_12/2021</v>
          </cell>
          <cell r="E9169" t="str">
            <v>UN</v>
          </cell>
          <cell r="F9169">
            <v>16.37</v>
          </cell>
        </row>
        <row r="9170">
          <cell r="A9170" t="str">
            <v>SINAPI 103428</v>
          </cell>
          <cell r="D9170" t="str">
            <v>LUVA, EM PEAD LISO PARA REDE DE ÁGUA OU ESGOTO, DIÂMETRO DE 200 MM, JUNTA SOLDADA POR ELETROFUSÃO (NÃO INCLUI A EXECUÇÃO DE SOLDA). AF_12/2021</v>
          </cell>
          <cell r="E9170" t="str">
            <v>UN</v>
          </cell>
          <cell r="F9170">
            <v>262.29000000000002</v>
          </cell>
        </row>
        <row r="9171">
          <cell r="A9171" t="str">
            <v>SINAPI 103426</v>
          </cell>
          <cell r="D9171" t="str">
            <v>LUVA, EM PEAD LISO PARA REDE DE ÁGUA OU ESGOTO, DIÂMETRO DE 32 MM, JUNTA SOLDADA POR ELETROFUSÃO (NÃO INCLUI A EXECUÇÃO DE SOLDA). AF_12/2021</v>
          </cell>
          <cell r="E9171" t="str">
            <v>UN</v>
          </cell>
          <cell r="F9171">
            <v>19.68</v>
          </cell>
        </row>
        <row r="9172">
          <cell r="A9172" t="str">
            <v>SINAPI 103429</v>
          </cell>
          <cell r="D9172" t="str">
            <v>LUVA, EM PEAD LISO PARA REDE DE ÁGUA OU ESGOTO, DIÂMETRO DE 400 MM, JUNTA SOLDADA POR ELETROFUSÃO (NÃO INCLUI A EXECUÇÃO DE SOLDA). AF_12/2021</v>
          </cell>
          <cell r="E9172" t="str">
            <v>UN</v>
          </cell>
          <cell r="F9172">
            <v>2902.7</v>
          </cell>
        </row>
        <row r="9173">
          <cell r="A9173" t="str">
            <v>SINAPI 103427</v>
          </cell>
          <cell r="D9173" t="str">
            <v>LUVA, EM PEAD LISO PARA REDE DE ÁGUA OU ESGOTO, DIÂMETRO DE 63 MM, JUNTA SOLDADA POR ELETROFUSÃO (NÃO INCLUI A EXECUÇÃO DE SOLDA). AF_12/2021</v>
          </cell>
          <cell r="E9173" t="str">
            <v>UN</v>
          </cell>
          <cell r="F9173">
            <v>39.42</v>
          </cell>
        </row>
        <row r="9174">
          <cell r="A9174" t="str">
            <v>SINAPI 103393</v>
          </cell>
          <cell r="D9174" t="str">
            <v>TUBO PEAD LISO PARA REDE DE ÁGUA OU ESGOTO, DIÂMETRO DE 1000 MM, JUNTA SOLDADA (NÃO INCLUI A EXECUÇÃO DE SOLDA) - FORNECIMENTO E ASSENTAMENTO. AF_12/2021</v>
          </cell>
          <cell r="E9174" t="str">
            <v>M</v>
          </cell>
          <cell r="F9174">
            <v>5466.54</v>
          </cell>
        </row>
        <row r="9175">
          <cell r="A9175" t="str">
            <v>SINAPI 103376</v>
          </cell>
          <cell r="D9175" t="str">
            <v>TUBO PEAD LISO PARA REDE DE ÁGUA OU ESGOTO, DIÂMETRO DE 110 MM, JUNTA SOLDADA (NÃO INCLUI A EXECUÇÃO DE SOLDA) - FORNECIMENTO E ASSENTAMENTO. AF_12/2021</v>
          </cell>
          <cell r="E9175" t="str">
            <v>M</v>
          </cell>
          <cell r="F9175">
            <v>133.94</v>
          </cell>
        </row>
        <row r="9176">
          <cell r="A9176" t="str">
            <v>SINAPI 104804</v>
          </cell>
          <cell r="D9176" t="str">
            <v>TUBO PEAD LISO PARA REDE DE ÁGUA OU ESGOTO, DIÂMETRO DE 1200 MM, JUNTA SOLDADA (NÃO INCLUI A EXECUÇÃO DE SOLDA) - FORNECIMENTO E ASSENTAMENTO. AF_12/2021</v>
          </cell>
          <cell r="E9176" t="str">
            <v>M</v>
          </cell>
          <cell r="F9176">
            <v>0</v>
          </cell>
        </row>
        <row r="9177">
          <cell r="A9177" t="str">
            <v>SINAPI 104805</v>
          </cell>
          <cell r="D9177" t="str">
            <v>TUBO PEAD LISO PARA REDE DE ÁGUA OU ESGOTO, DIÂMETRO DE 1400 MM, JUNTA SOLDADA (NÃO INCLUI A EXECUÇÃO DE SOLDA) - FORNECIMENTO E ASSENTAMENTO. AF_12/2021</v>
          </cell>
          <cell r="E9177" t="str">
            <v>M</v>
          </cell>
          <cell r="F9177">
            <v>0</v>
          </cell>
        </row>
        <row r="9178">
          <cell r="A9178" t="str">
            <v>SINAPI 103377</v>
          </cell>
          <cell r="D9178" t="str">
            <v>TUBO PEAD LISO PARA REDE DE ÁGUA OU ESGOTO, DIÂMETRO DE 160 MM, JUNTA SOLDADA (NÃO INCLUI A EXECUÇÃO DE SOLDA) - FORNECIMENTO E ASSENTAMENTO. AF_12/2021</v>
          </cell>
          <cell r="E9178" t="str">
            <v>M</v>
          </cell>
          <cell r="F9178">
            <v>286.66000000000003</v>
          </cell>
        </row>
        <row r="9179">
          <cell r="A9179" t="str">
            <v>SINAPI 104806</v>
          </cell>
          <cell r="D9179" t="str">
            <v>TUBO PEAD LISO PARA REDE DE ÁGUA OU ESGOTO, DIÂMETRO DE 1600 MM, JUNTA SOLDADA (NÃO INCLUI A EXECUÇÃO DE SOLDA) - FORNECIMENTO E ASSENTAMENTO. AF_12/2021</v>
          </cell>
          <cell r="E9179" t="str">
            <v>M</v>
          </cell>
          <cell r="F9179">
            <v>0</v>
          </cell>
        </row>
        <row r="9180">
          <cell r="A9180" t="str">
            <v>SINAPI 103378</v>
          </cell>
          <cell r="D9180" t="str">
            <v>TUBO PEAD LISO PARA REDE DE ÁGUA OU ESGOTO, DIÂMETRO DE 180 MM, JUNTA SOLDADA (NÃO INCLUI A EXECUÇÃO DE SOLDA) - FORNECIMENTO E ASSENTAMENTO. AF_12/2021</v>
          </cell>
          <cell r="E9180" t="str">
            <v>M</v>
          </cell>
          <cell r="F9180">
            <v>0</v>
          </cell>
        </row>
        <row r="9181">
          <cell r="A9181" t="str">
            <v>SINAPI 103372</v>
          </cell>
          <cell r="D9181" t="str">
            <v>TUBO PEAD LISO PARA REDE DE ÁGUA OU ESGOTO, DIÂMETRO DE 20 MM, JUNTA SOLDADA (NÃO INCLUI A EXECUÇÃO DE SOLDA) - FORNECIMENTO E ASSENTAMENTO. AF_12/2021</v>
          </cell>
          <cell r="E9181" t="str">
            <v>M</v>
          </cell>
          <cell r="F9181">
            <v>5.73</v>
          </cell>
        </row>
        <row r="9182">
          <cell r="A9182" t="str">
            <v>SINAPI 103379</v>
          </cell>
          <cell r="D9182" t="str">
            <v>TUBO PEAD LISO PARA REDE DE ÁGUA OU ESGOTO, DIÂMETRO DE 200 MM, JUNTA SOLDADA (NÃO INCLUI A EXECUÇÃO DE SOLDA) - FORNECIMENTO E ASSENTAMENTO. AF_12/2021</v>
          </cell>
          <cell r="E9182" t="str">
            <v>M</v>
          </cell>
          <cell r="F9182">
            <v>446.3</v>
          </cell>
        </row>
        <row r="9183">
          <cell r="A9183" t="str">
            <v>SINAPI 103380</v>
          </cell>
          <cell r="D9183" t="str">
            <v>TUBO PEAD LISO PARA REDE DE ÁGUA OU ESGOTO, DIÂMETRO DE 225 MM, JUNTA SOLDADA (NÃO INCLUI A EXECUÇÃO DE SOLDA) - FORNECIMENTO E ASSENTAMENTO. AF_12/2021</v>
          </cell>
          <cell r="E9183" t="str">
            <v>M</v>
          </cell>
          <cell r="F9183">
            <v>0</v>
          </cell>
        </row>
        <row r="9184">
          <cell r="A9184" t="str">
            <v>SINAPI 103381</v>
          </cell>
          <cell r="D9184" t="str">
            <v>TUBO PEAD LISO PARA REDE DE ÁGUA OU ESGOTO, DIÂMETRO DE 250 MM, JUNTA SOLDADA (NÃO INCLUI A EXECUÇÃO DE SOLDA) - FORNECIMENTO E ASSENTAMENTO. AF_12/2021</v>
          </cell>
          <cell r="E9184" t="str">
            <v>M</v>
          </cell>
          <cell r="F9184">
            <v>0</v>
          </cell>
        </row>
        <row r="9185">
          <cell r="A9185" t="str">
            <v>SINAPI 103382</v>
          </cell>
          <cell r="D9185" t="str">
            <v>TUBO PEAD LISO PARA REDE DE ÁGUA OU ESGOTO, DIÂMETRO DE 280 MM, JUNTA SOLDADA (NÃO INCLUI A EXECUÇÃO DE SOLDA) - FORNECIMENTO E ASSENTAMENTO. AF_12/2021</v>
          </cell>
          <cell r="E9185" t="str">
            <v>M</v>
          </cell>
          <cell r="F9185">
            <v>0</v>
          </cell>
        </row>
        <row r="9186">
          <cell r="A9186" t="str">
            <v>SINAPI 103383</v>
          </cell>
          <cell r="D9186" t="str">
            <v>TUBO PEAD LISO PARA REDE DE ÁGUA OU ESGOTO, DIÂMETRO DE 315 MM, JUNTA SOLDADA (NÃO INCLUI A EXECUÇÃO DE SOLDA) - FORNECIMENTO E ASSENTAMENTO. AF_12/2021</v>
          </cell>
          <cell r="E9186" t="str">
            <v>M</v>
          </cell>
          <cell r="F9186">
            <v>1094.21</v>
          </cell>
        </row>
        <row r="9187">
          <cell r="A9187" t="str">
            <v>SINAPI 103373</v>
          </cell>
          <cell r="D9187" t="str">
            <v>TUBO PEAD LISO PARA REDE DE ÁGUA OU ESGOTO, DIÂMETRO DE 32 MM, JUNTA SOLDADA (NÃO INCLUI A EXECUÇÃO DE SOLDA) - FORNECIMENTO E ASSENTAMENTO. AF_12/2021</v>
          </cell>
          <cell r="E9187" t="str">
            <v>M</v>
          </cell>
          <cell r="F9187">
            <v>11.24</v>
          </cell>
        </row>
        <row r="9188">
          <cell r="A9188" t="str">
            <v>SINAPI 103384</v>
          </cell>
          <cell r="D9188" t="str">
            <v>TUBO PEAD LISO PARA REDE DE ÁGUA OU ESGOTO, DIÂMETRO DE 355 MM, JUNTA SOLDADA (NÃO INCLUI A EXECUÇÃO DE SOLDA) - FORNECIMENTO E ASSENTAMENTO. AF_12/2021</v>
          </cell>
          <cell r="E9188" t="str">
            <v>M</v>
          </cell>
          <cell r="F9188">
            <v>0</v>
          </cell>
        </row>
        <row r="9189">
          <cell r="A9189" t="str">
            <v>SINAPI 103385</v>
          </cell>
          <cell r="D9189" t="str">
            <v>TUBO PEAD LISO PARA REDE DE ÁGUA OU ESGOTO, DIÂMETRO DE 400 MM, JUNTA SOLDADA (NÃO INCLUI A EXECUÇÃO DE SOLDA) - FORNECIMENTO E ASSENTAMENTO. AF_12/2021</v>
          </cell>
          <cell r="E9189" t="str">
            <v>M</v>
          </cell>
          <cell r="F9189">
            <v>1764.28</v>
          </cell>
        </row>
        <row r="9190">
          <cell r="A9190" t="str">
            <v>SINAPI 103386</v>
          </cell>
          <cell r="D9190" t="str">
            <v>TUBO PEAD LISO PARA REDE DE ÁGUA OU ESGOTO, DIÂMETRO DE 450 MM, JUNTA SOLDADA (NÃO INCLUI A EXECUÇÃO DE SOLDA) - FORNECIMENTO E ASSENTAMENTO. AF_12/2021</v>
          </cell>
          <cell r="E9190" t="str">
            <v>M</v>
          </cell>
          <cell r="F9190">
            <v>0</v>
          </cell>
        </row>
        <row r="9191">
          <cell r="A9191" t="str">
            <v>SINAPI 103387</v>
          </cell>
          <cell r="D9191" t="str">
            <v>TUBO PEAD LISO PARA REDE DE ÁGUA OU ESGOTO, DIÂMETRO DE 500 MM, JUNTA SOLDADA (NÃO INCLUI A EXECUÇÃO DE SOLDA) - FORNECIMENTO E ASSENTAMENTO. AF_12/2021</v>
          </cell>
          <cell r="E9191" t="str">
            <v>M</v>
          </cell>
          <cell r="F9191">
            <v>3095.13</v>
          </cell>
        </row>
        <row r="9192">
          <cell r="A9192" t="str">
            <v>SINAPI 103388</v>
          </cell>
          <cell r="D9192" t="str">
            <v>TUBO PEAD LISO PARA REDE DE ÁGUA OU ESGOTO, DIÂMETRO DE 560 MM, JUNTA SOLDADA (NÃO INCLUI A EXECUÇÃO DE SOLDA) - FORNECIMENTO E ASSENTAMENTO. AF_12/2021</v>
          </cell>
          <cell r="E9192" t="str">
            <v>M</v>
          </cell>
          <cell r="F9192">
            <v>0</v>
          </cell>
        </row>
        <row r="9193">
          <cell r="A9193" t="str">
            <v>SINAPI 103374</v>
          </cell>
          <cell r="D9193" t="str">
            <v>TUBO PEAD LISO PARA REDE DE ÁGUA OU ESGOTO, DIÂMETRO DE 63 MM, JUNTA SOLDADA (NÃO INCLUI A EXECUÇÃO DE SOLDA) - FORNECIMENTO E ASSENTAMENTO. AF_12/2021</v>
          </cell>
          <cell r="E9193" t="str">
            <v>M</v>
          </cell>
          <cell r="F9193">
            <v>0</v>
          </cell>
        </row>
        <row r="9194">
          <cell r="A9194" t="str">
            <v>SINAPI 103389</v>
          </cell>
          <cell r="D9194" t="str">
            <v>TUBO PEAD LISO PARA REDE DE ÁGUA OU ESGOTO, DIÂMETRO DE 630 MM, JUNTA SOLDADA (NÃO INCLUI A EXECUÇÃO DE SOLDA) - FORNECIMENTO E ASSENTAMENTO. AF_12/2021</v>
          </cell>
          <cell r="E9194" t="str">
            <v>M</v>
          </cell>
          <cell r="F9194">
            <v>4602.97</v>
          </cell>
        </row>
        <row r="9195">
          <cell r="A9195" t="str">
            <v>SINAPI 103390</v>
          </cell>
          <cell r="D9195" t="str">
            <v>TUBO PEAD LISO PARA REDE DE ÁGUA OU ESGOTO, DIÂMETRO DE 710 MM, JUNTA SOLDADA (NÃO INCLUI A EXECUÇÃO DE SOLDA) - FORNECIMENTO E ASSENTAMENTO. AF_12/2021</v>
          </cell>
          <cell r="E9195" t="str">
            <v>M</v>
          </cell>
          <cell r="F9195">
            <v>0</v>
          </cell>
        </row>
        <row r="9196">
          <cell r="A9196" t="str">
            <v>SINAPI 103391</v>
          </cell>
          <cell r="D9196" t="str">
            <v>TUBO PEAD LISO PARA REDE DE ÁGUA OU ESGOTO, DIÂMETRO DE 800 MM, JUNTA SOLDADA (NÃO INCLUI A EXECUÇÃO DE SOLDA) - FORNECIMENTO E ASSENTAMENTO. AF_12/2021</v>
          </cell>
          <cell r="E9196" t="str">
            <v>M</v>
          </cell>
          <cell r="F9196">
            <v>3032.34</v>
          </cell>
        </row>
        <row r="9197">
          <cell r="A9197" t="str">
            <v>SINAPI 103375</v>
          </cell>
          <cell r="D9197" t="str">
            <v>TUBO PEAD LISO PARA REDE DE ÁGUA OU ESGOTO, DIÂMETRO DE 90 MM, JUNTA SOLDADA (NÃO INCLUI A EXECUÇÃO DE SOLDA) - FORNECIMENTO E ASSENTAMENTO. AF_12/2021</v>
          </cell>
          <cell r="E9197" t="str">
            <v>M</v>
          </cell>
          <cell r="F9197">
            <v>0</v>
          </cell>
        </row>
        <row r="9198">
          <cell r="A9198" t="str">
            <v>SINAPI 103392</v>
          </cell>
          <cell r="D9198" t="str">
            <v>TUBO PEAD LISO PARA REDE DE ÁGUA OU ESGOTO, DIÂMETRO DE 900 MM, JUNTA SOLDADA (NÃO INCLUI A EXECUÇÃO DE SOLDA) - FORNECIMENTO E ASSENTAMENTO. AF_12/2021</v>
          </cell>
          <cell r="E9198" t="str">
            <v>M</v>
          </cell>
          <cell r="F9198">
            <v>4956.26</v>
          </cell>
        </row>
        <row r="9199">
          <cell r="A9199" t="str">
            <v>SINAPI 103440</v>
          </cell>
          <cell r="D9199" t="str">
            <v>TÊ DE SERVIÇO, EM PEAD LISO PARA REDE DE ÁGUA OU ESGOTO, DIÂMETRO DE 200 X 20 MM, JUNTA SOLDADA POR ELETROFUSÃO (NÃO INCLUI A EXECUÇÃO DE SOLDA). AF_12/2021</v>
          </cell>
          <cell r="E9199" t="str">
            <v>UN</v>
          </cell>
          <cell r="F9199">
            <v>418.63</v>
          </cell>
        </row>
        <row r="9200">
          <cell r="A9200" t="str">
            <v>SINAPI 103441</v>
          </cell>
          <cell r="D9200" t="str">
            <v>TÊ DE SERVIÇO, EM PEAD LISO PARA REDE DE ÁGUA OU ESGOTO, DIÂMETRO DE 200 X 32 MM, JUNTA SOLDADA POR ELETROFUSÃO (NÃO INCLUI A EXECUÇÃO DE SOLDA). AF_12/2021</v>
          </cell>
          <cell r="E9200" t="str">
            <v>UN</v>
          </cell>
          <cell r="F9200">
            <v>423.96</v>
          </cell>
        </row>
        <row r="9201">
          <cell r="A9201" t="str">
            <v>SINAPI 103442</v>
          </cell>
          <cell r="D9201" t="str">
            <v>TÊ DE SERVIÇO, EM PEAD LISO PARA REDE DE ÁGUA OU ESGOTO, DIÂMETRO DE 200 X 63 MM, JUNTA SOLDADA POR ELETROFUSÃO (NÃO INCLUI A EXECUÇÃO DE SOLDA). AF_12/2021</v>
          </cell>
          <cell r="E9201" t="str">
            <v>UN</v>
          </cell>
          <cell r="F9201">
            <v>552.61</v>
          </cell>
        </row>
        <row r="9202">
          <cell r="A9202" t="str">
            <v>SINAPI 103437</v>
          </cell>
          <cell r="D9202" t="str">
            <v>TÊ DE SERVIÇO, EM PEAD LISO PARA REDE DE ÁGUA OU ESGOTO, DIÂMETRO DE 63 X 20 MM, JUNTA SOLDADA POR ELETROFUSÃO (NÃO INCLUI A EXECUÇÃO DE SOLDA). AF_12/2021</v>
          </cell>
          <cell r="E9202" t="str">
            <v>UN</v>
          </cell>
          <cell r="F9202">
            <v>185.48</v>
          </cell>
        </row>
        <row r="9203">
          <cell r="A9203" t="str">
            <v>SINAPI 103438</v>
          </cell>
          <cell r="D9203" t="str">
            <v>TÊ DE SERVIÇO, EM PEAD LISO PARA REDE DE ÁGUA OU ESGOTO, DIÂMETRO DE 63 X 32 MM, JUNTA SOLDADA POR ELETROFUSÃO (NÃO INCLUI A EXECUÇÃO DE SOLDA). AF_12/2021</v>
          </cell>
          <cell r="E9203" t="str">
            <v>UN</v>
          </cell>
          <cell r="F9203">
            <v>185.48</v>
          </cell>
        </row>
        <row r="9204">
          <cell r="A9204" t="str">
            <v>SINAPI 103439</v>
          </cell>
          <cell r="D9204" t="str">
            <v>TÊ DE SERVIÇO, EM PEAD LISO PARA REDE DE ÁGUA OU ESGOTO, DIÂMETRO DE 63 X 63 MM, JUNTA SOLDADA POR ELETROFUSÃO (NÃO INCLUI A EXECUÇÃO DE SOLDA). AF_12/2021</v>
          </cell>
          <cell r="E9204" t="str">
            <v>UN</v>
          </cell>
          <cell r="F9204">
            <v>218.39</v>
          </cell>
        </row>
        <row r="9205">
          <cell r="A9205" t="str">
            <v>SINAPI 106122</v>
          </cell>
          <cell r="D9205" t="str">
            <v>REMOÇÃO DE ENTULHO CLASSE A (ALVENARIA, CONCRETO, ARGAMASSAS E CERÂMICOS) POR DUTO DE ENTULHO E ACONDICIONAMENTO FINAL EM CAÇAMBA ESTACIONÁRIA. EXCLUSO FRETE. AF_09/2025</v>
          </cell>
          <cell r="E9205" t="str">
            <v>M3</v>
          </cell>
          <cell r="F9205">
            <v>76.44</v>
          </cell>
        </row>
        <row r="9206">
          <cell r="A9206" t="str">
            <v>SINAPI 106131</v>
          </cell>
          <cell r="D9206" t="str">
            <v>REMOÇÃO DE ENTULHO CLASSE B (BALDES VAZIOS NÃO CONTAMINADOS DE 29 LITROS) TRANSPORTADAS POR CREMALHEIRA. ACONDICIONAMENTO FINAL EM BAIAS. EXCLUSO FRETE. AF_09/2025</v>
          </cell>
          <cell r="E9206" t="str">
            <v>M3</v>
          </cell>
          <cell r="F9206">
            <v>114.22</v>
          </cell>
        </row>
        <row r="9207">
          <cell r="A9207" t="str">
            <v>SINAPI 106127</v>
          </cell>
          <cell r="D9207" t="str">
            <v>REMOÇÃO DE ENTULHO CLASSE B (FRAGMENTOS DE MADEIRA) TRANSPORTADOS POR CREMALHEIRA. ACONDICIONAMENTO FINAL CAÇAMBA ESTACIONÁRIA. EXCLUSO FRETE. AF_09/2025</v>
          </cell>
          <cell r="E9207" t="str">
            <v>M3</v>
          </cell>
          <cell r="F9207">
            <v>102.83</v>
          </cell>
        </row>
        <row r="9208">
          <cell r="A9208" t="str">
            <v>SINAPI 106126</v>
          </cell>
          <cell r="D9208" t="str">
            <v>REMOÇÃO DE ENTULHO CLASSE B (FRAGMENTOS DE MADEIRA) TRANSPORTADOS POR GRUA. ACONDICIONAMENTO FINAL CAÇAMBA ESTACIONÁRIA. EXCLUSO FRETE. AF_09/2025</v>
          </cell>
          <cell r="E9208" t="str">
            <v>M3</v>
          </cell>
          <cell r="F9208">
            <v>45.42</v>
          </cell>
        </row>
        <row r="9209">
          <cell r="A9209" t="str">
            <v>SINAPI 106128</v>
          </cell>
          <cell r="D9209" t="str">
            <v>REMOÇÃO DE ENTULHO CLASSE B (FRAGMENTOS E RESÍDUOS DE GESSO) TRANSPORTADOS POR CREMALHEIRA. ACONDICIONAMENTO FINAL CAÇAMBA ESTACIONÁRIA. EXCLUSO FRETE. AF_09/2025</v>
          </cell>
          <cell r="E9209" t="str">
            <v>M3</v>
          </cell>
          <cell r="F9209">
            <v>143.37</v>
          </cell>
        </row>
        <row r="9210">
          <cell r="A9210" t="str">
            <v>SINAPI 106130</v>
          </cell>
          <cell r="D9210" t="str">
            <v>REMOÇÃO DE ENTULHO CLASSE B (LATAS OU BALDES VAZIOS NÃO CONTAMINADOS DE 18 LITROS) TRANSPORTADAS POR CREMALHEIRA. ACONDICIONAMENTO FINAL EM BAIAS. EXCLUSO FRETE. AF_09/2025</v>
          </cell>
          <cell r="E9210" t="str">
            <v>M3</v>
          </cell>
          <cell r="F9210">
            <v>129.36000000000001</v>
          </cell>
        </row>
        <row r="9211">
          <cell r="A9211" t="str">
            <v>SINAPI 106129</v>
          </cell>
          <cell r="D9211" t="str">
            <v>REMOÇÃO DE ENTULHO CLASSE B (PEÇAS MAIORES DE GESSO ACARTONADO) TRANSPORTADOS POR CREMALHEIRA. ACONDICIONAMENTO FINAL CAÇAMBA ESTACIONÁRIA. EXCLUSO FRETE. AF_09/2025</v>
          </cell>
          <cell r="E9211" t="str">
            <v>M3</v>
          </cell>
          <cell r="F9211">
            <v>68</v>
          </cell>
        </row>
        <row r="9212">
          <cell r="A9212" t="str">
            <v>SINAPI 106125</v>
          </cell>
          <cell r="D9212" t="str">
            <v>REMOÇÃO DE ENTULHO CLASSE B (PEÇAS MAIORES DE MADEIRA) TRANSPORTADOS POR CREMALHEIRA. ACONDICIONAMENTO FINAL EM CAIXA ROLL ON/ ROLL OFF. EXCLUSO FRETE. AF_09/2025</v>
          </cell>
          <cell r="E9212" t="str">
            <v>M3</v>
          </cell>
          <cell r="F9212">
            <v>52.57</v>
          </cell>
        </row>
        <row r="9213">
          <cell r="A9213" t="str">
            <v>SINAPI 106124</v>
          </cell>
          <cell r="D9213" t="str">
            <v>REMOÇÃO DE ENTULHO CLASSE B (PEÇAS MAIORES DE MADEIRA) TRANSPORTADOS POR GRUA. ACONDICIONAMENTO FINAL EM CAIXA ROLL ON/ ROLL OFF. EXCLUSO FRETE. AF_09/2025</v>
          </cell>
          <cell r="E9213" t="str">
            <v>M3</v>
          </cell>
          <cell r="F9213">
            <v>52.38</v>
          </cell>
        </row>
        <row r="9214">
          <cell r="A9214" t="str">
            <v>SINAPI 106123</v>
          </cell>
          <cell r="D9214" t="str">
            <v>REMOÇÃO DE ENTULHO CLASSE B (PLASTICO/ PAPEL/ METAL) ARMAZENADO INICIALMENTE EM BOMBONAS E ACONDICIONAMENTO FINAL EM ABRIGOS COBERTOS. EXCLUSO FRETE. AF_09/2025</v>
          </cell>
          <cell r="E9214" t="str">
            <v>M3</v>
          </cell>
          <cell r="F9214">
            <v>143.79</v>
          </cell>
        </row>
        <row r="9215">
          <cell r="A9215" t="str">
            <v>SINAPI 106445</v>
          </cell>
          <cell r="D9215" t="str">
            <v>RESERVATÓRIO DE CONCRETO PRÉ-FABRICADO, DIÂMETRO IGUAL A 2,5 M E ALTURA TOTAL IGUAL A 10,5 M - FORNECIMENTO E INSTALAÇÃO. AF_12/2025</v>
          </cell>
          <cell r="E9215" t="str">
            <v>UN</v>
          </cell>
          <cell r="F9215">
            <v>0</v>
          </cell>
        </row>
        <row r="9216">
          <cell r="A9216" t="str">
            <v>SINAPI 106446</v>
          </cell>
          <cell r="D9216" t="str">
            <v>RESERVATÓRIO DE CONCRETO PRÉ-FABRICADO, DIÂMETRO IGUAL A 2,5 M E ALTURA TOTAL IGUAL A 15,0 M - FORNECIMENTO E INSTALAÇÃO. AF_12/2025</v>
          </cell>
          <cell r="E9216" t="str">
            <v>UN</v>
          </cell>
          <cell r="F9216">
            <v>0</v>
          </cell>
        </row>
        <row r="9217">
          <cell r="A9217" t="str">
            <v>SINAPI 106447</v>
          </cell>
          <cell r="D9217" t="str">
            <v>RESERVATÓRIO DE CONCRETO PRÉ-FABRICADO, DIÂMETRO IGUAL A 2,5 M E ALTURA TOTAL IGUAL A 20,0 M - FORNECIMENTO E INSTALAÇÃO. AF_12/2025</v>
          </cell>
          <cell r="E9217" t="str">
            <v>UN</v>
          </cell>
          <cell r="F9217">
            <v>0</v>
          </cell>
        </row>
        <row r="9218">
          <cell r="A9218" t="str">
            <v>SINAPI 106448</v>
          </cell>
          <cell r="D9218" t="str">
            <v>RESERVATÓRIO DE CONCRETO PRÉ-FABRICADO, DIÂMETRO IGUAL A 2,5 M E ALTURA TOTAL IGUAL A 25,0 M - FORNECIMENTO E INSTALAÇÃO. AF_12/2025</v>
          </cell>
          <cell r="E9218" t="str">
            <v>UN</v>
          </cell>
          <cell r="F9218">
            <v>0</v>
          </cell>
        </row>
        <row r="9219">
          <cell r="A9219" t="str">
            <v>SINAPI 106449</v>
          </cell>
          <cell r="D9219" t="str">
            <v>RESERVATÓRIO DE CONCRETO PRÉ-FABRICADO, DIÂMETRO IGUAL A 2,5 M E ALTURA TOTAL IGUAL A 30,5 M - FORNECIMENTO E INSTALAÇÃO. AF_12/2025</v>
          </cell>
          <cell r="E9219" t="str">
            <v>UN</v>
          </cell>
          <cell r="F9219">
            <v>0</v>
          </cell>
        </row>
        <row r="9220">
          <cell r="A9220" t="str">
            <v>SINAPI 106455</v>
          </cell>
          <cell r="D9220" t="str">
            <v>RESERVATÓRIO DE CONCRETO PRÉ-FABRICADO, DIÂMETRO IGUAL A 2,5 M E ALTURA TOTAL MENOR OU IGUAL A 30,5 M - SOMENTE INSTALAÇÃO, SEM FORNECIMENTO. AF_12/2025</v>
          </cell>
          <cell r="E9220" t="str">
            <v>M</v>
          </cell>
          <cell r="F9220">
            <v>1064.05</v>
          </cell>
        </row>
        <row r="9221">
          <cell r="A9221" t="str">
            <v>SINAPI 106450</v>
          </cell>
          <cell r="D9221" t="str">
            <v>RESERVATÓRIO DE CONCRETO PRÉ-FABRICADO, DIÂMETRO IGUAL A 3,0 M E ALTURA TOTAL IGUAL A 10,5 M - FORNECIMENTO E INSTALAÇÃO. AF_12/2025</v>
          </cell>
          <cell r="E9221" t="str">
            <v>UN</v>
          </cell>
          <cell r="F9221">
            <v>0</v>
          </cell>
        </row>
        <row r="9222">
          <cell r="A9222" t="str">
            <v>SINAPI 106451</v>
          </cell>
          <cell r="D9222" t="str">
            <v>RESERVATÓRIO DE CONCRETO PRÉ-FABRICADO, DIÂMETRO IGUAL A 3,0 M E ALTURA TOTAL IGUAL A 15,0 M - FORNECIMENTO E INSTALAÇÃO. AF_12/2025</v>
          </cell>
          <cell r="E9222" t="str">
            <v>UN</v>
          </cell>
          <cell r="F9222">
            <v>0</v>
          </cell>
        </row>
        <row r="9223">
          <cell r="A9223" t="str">
            <v>SINAPI 106452</v>
          </cell>
          <cell r="D9223" t="str">
            <v>RESERVATÓRIO DE CONCRETO PRÉ-FABRICADO, DIÂMETRO IGUAL A 3,0 M E ALTURA TOTAL IGUAL A 20,0 M - FORNECIMENTO E INSTALAÇÃO. AF_12/2025</v>
          </cell>
          <cell r="E9223" t="str">
            <v>UN</v>
          </cell>
          <cell r="F9223">
            <v>0</v>
          </cell>
        </row>
        <row r="9224">
          <cell r="A9224" t="str">
            <v>SINAPI 106453</v>
          </cell>
          <cell r="D9224" t="str">
            <v>RESERVATÓRIO DE CONCRETO PRÉ-FABRICADO, DIÂMETRO IGUAL A 3,0 M E ALTURA TOTAL IGUAL A 25,0 M - FORNECIMENTO E INSTALAÇÃO. AF_12/2025</v>
          </cell>
          <cell r="E9224" t="str">
            <v>UN</v>
          </cell>
          <cell r="F9224">
            <v>0</v>
          </cell>
        </row>
        <row r="9225">
          <cell r="A9225" t="str">
            <v>SINAPI 106454</v>
          </cell>
          <cell r="D9225" t="str">
            <v>RESERVATÓRIO DE CONCRETO PRÉ-FABRICADO, DIÂMETRO IGUAL A 3,0 M E ALTURA TOTAL IGUAL A 30,5 M - FORNECIMENTO E INSTALAÇÃO. AF_12/2025</v>
          </cell>
          <cell r="E9225" t="str">
            <v>UN</v>
          </cell>
          <cell r="F9225">
            <v>0</v>
          </cell>
        </row>
        <row r="9226">
          <cell r="A9226" t="str">
            <v>SINAPI 106456</v>
          </cell>
          <cell r="D9226" t="str">
            <v>RESERVATÓRIO DE CONCRETO PRÉ-FABRICADO, DIÂMETRO IGUAL A 3,0 M E ALTURA TOTAL MENOR OU IGUAL A 30,5 M - SOMENTE INSTALAÇÃO, SEM FORNECIMENTO. AF_12/2025</v>
          </cell>
          <cell r="E9226" t="str">
            <v>M</v>
          </cell>
          <cell r="F9226">
            <v>1198.33</v>
          </cell>
        </row>
        <row r="9227">
          <cell r="A9227" t="str">
            <v>SINAPI 106426</v>
          </cell>
          <cell r="D9227" t="str">
            <v>RESERVATÓRIO METÁLICO, TIPO TAÇA COM COLUNA SECA E CAPACIDADE IGUAL A 10.000 L - FORNECIMENTO E INSTALAÇÃO. AF_12/2025</v>
          </cell>
          <cell r="E9227" t="str">
            <v>UN</v>
          </cell>
          <cell r="F9227">
            <v>0</v>
          </cell>
        </row>
        <row r="9228">
          <cell r="A9228" t="str">
            <v>SINAPI 106442</v>
          </cell>
          <cell r="D9228" t="str">
            <v>RESERVATÓRIO METÁLICO, TIPO TAÇA COM COLUNA SECA E CAPACIDADE IGUAL A 100.000 L - FORNECIMENTO E INSTALAÇÃO. AF_12/2025</v>
          </cell>
          <cell r="E9228" t="str">
            <v>UN</v>
          </cell>
          <cell r="F9228">
            <v>0</v>
          </cell>
        </row>
        <row r="9229">
          <cell r="A9229" t="str">
            <v>SINAPI 106427</v>
          </cell>
          <cell r="D9229" t="str">
            <v>RESERVATÓRIO METÁLICO, TIPO TAÇA COM COLUNA SECA E CAPACIDADE IGUAL A 15.000 L - FORNECIMENTO E INSTALAÇÃO. AF_12/2025</v>
          </cell>
          <cell r="E9229" t="str">
            <v>UN</v>
          </cell>
          <cell r="F9229">
            <v>0</v>
          </cell>
        </row>
        <row r="9230">
          <cell r="A9230" t="str">
            <v>SINAPI 106428</v>
          </cell>
          <cell r="D9230" t="str">
            <v>RESERVATÓRIO METÁLICO, TIPO TAÇA COM COLUNA SECA E CAPACIDADE IGUAL A 20.000 L - FORNECIMENTO E INSTALAÇÃO. AF_12/2025</v>
          </cell>
          <cell r="E9230" t="str">
            <v>UN</v>
          </cell>
          <cell r="F9230">
            <v>0</v>
          </cell>
        </row>
        <row r="9231">
          <cell r="A9231" t="str">
            <v>SINAPI 106429</v>
          </cell>
          <cell r="D9231" t="str">
            <v>RESERVATÓRIO METÁLICO, TIPO TAÇA COM COLUNA SECA E CAPACIDADE IGUAL A 30.000 L - FORNECIMENTO E INSTALAÇÃO. AF_12/2025</v>
          </cell>
          <cell r="E9231" t="str">
            <v>UN</v>
          </cell>
          <cell r="F9231">
            <v>0</v>
          </cell>
        </row>
        <row r="9232">
          <cell r="A9232" t="str">
            <v>SINAPI 106430</v>
          </cell>
          <cell r="D9232" t="str">
            <v>RESERVATÓRIO METÁLICO, TIPO TAÇA COM COLUNA SECA E CAPACIDADE IGUAL A 40.000 L - FORNECIMENTO E INSTALAÇÃO. AF_12/2025</v>
          </cell>
          <cell r="E9232" t="str">
            <v>UN</v>
          </cell>
          <cell r="F9232">
            <v>0</v>
          </cell>
        </row>
        <row r="9233">
          <cell r="A9233" t="str">
            <v>SINAPI 106425</v>
          </cell>
          <cell r="D9233" t="str">
            <v>RESERVATÓRIO METÁLICO, TIPO TAÇA COM COLUNA SECA E CAPACIDADE IGUAL A 5.000 L - FORNECIMENTO E INSTALAÇÃO. AF_12/2025</v>
          </cell>
          <cell r="E9233" t="str">
            <v>UN</v>
          </cell>
          <cell r="F9233">
            <v>0</v>
          </cell>
        </row>
        <row r="9234">
          <cell r="A9234" t="str">
            <v>SINAPI 106431</v>
          </cell>
          <cell r="D9234" t="str">
            <v>RESERVATÓRIO METÁLICO, TIPO TAÇA COM COLUNA SECA E CAPACIDADE IGUAL A 50.000 L - FORNECIMENTO E INSTALAÇÃO. AF_12/2025</v>
          </cell>
          <cell r="E9234" t="str">
            <v>UN</v>
          </cell>
          <cell r="F9234">
            <v>0</v>
          </cell>
        </row>
        <row r="9235">
          <cell r="A9235" t="str">
            <v>SINAPI 106441</v>
          </cell>
          <cell r="D9235" t="str">
            <v>RESERVATÓRIO METÁLICO, TIPO TAÇA COM COLUNA SECA E CAPACIDADE IGUAL A 75.000 L - FORNECIMENTO E INSTALAÇÃO. AF_12/2025</v>
          </cell>
          <cell r="E9235" t="str">
            <v>UN</v>
          </cell>
          <cell r="F9235">
            <v>0</v>
          </cell>
        </row>
        <row r="9236">
          <cell r="A9236" t="str">
            <v>SINAPI 106433</v>
          </cell>
          <cell r="D9236" t="str">
            <v>RESERVATÓRIO METÁLICO, TIPO TAÇA COM ÁGUA NA COLUNA E CAPACIDADE IGUAL A 10.000 L - FORNECIMENTO E INSTALAÇÃO. AF_12/2025</v>
          </cell>
          <cell r="E9236" t="str">
            <v>UN</v>
          </cell>
          <cell r="F9236">
            <v>0</v>
          </cell>
        </row>
        <row r="9237">
          <cell r="A9237" t="str">
            <v>SINAPI 106444</v>
          </cell>
          <cell r="D9237" t="str">
            <v>RESERVATÓRIO METÁLICO, TIPO TAÇA COM ÁGUA NA COLUNA E CAPACIDADE IGUAL A 100.000 L - FORNECIMENTO E INSTALAÇÃO. AF_12/2025</v>
          </cell>
          <cell r="E9237" t="str">
            <v>UN</v>
          </cell>
          <cell r="F9237">
            <v>0</v>
          </cell>
        </row>
        <row r="9238">
          <cell r="A9238" t="str">
            <v>SINAPI 106434</v>
          </cell>
          <cell r="D9238" t="str">
            <v>RESERVATÓRIO METÁLICO, TIPO TAÇA COM ÁGUA NA COLUNA E CAPACIDADE IGUAL A 15.000 L - FORNECIMENTO E INSTALAÇÃO. AF_12/2025</v>
          </cell>
          <cell r="E9238" t="str">
            <v>UN</v>
          </cell>
          <cell r="F9238">
            <v>0</v>
          </cell>
        </row>
        <row r="9239">
          <cell r="A9239" t="str">
            <v>SINAPI 106435</v>
          </cell>
          <cell r="D9239" t="str">
            <v>RESERVATÓRIO METÁLICO, TIPO TAÇA COM ÁGUA NA COLUNA E CAPACIDADE IGUAL A 20.000 L - FORNECIMENTO E INSTALAÇÃO. AF_12/2025</v>
          </cell>
          <cell r="E9239" t="str">
            <v>UN</v>
          </cell>
          <cell r="F9239">
            <v>0</v>
          </cell>
        </row>
        <row r="9240">
          <cell r="A9240" t="str">
            <v>SINAPI 106436</v>
          </cell>
          <cell r="D9240" t="str">
            <v>RESERVATÓRIO METÁLICO, TIPO TAÇA COM ÁGUA NA COLUNA E CAPACIDADE IGUAL A 30.000 L - FORNECIMENTO E INSTALAÇÃO. AF_12/2025</v>
          </cell>
          <cell r="E9240" t="str">
            <v>UN</v>
          </cell>
          <cell r="F9240">
            <v>0</v>
          </cell>
        </row>
        <row r="9241">
          <cell r="A9241" t="str">
            <v>SINAPI 106437</v>
          </cell>
          <cell r="D9241" t="str">
            <v>RESERVATÓRIO METÁLICO, TIPO TAÇA COM ÁGUA NA COLUNA E CAPACIDADE IGUAL A 40.000 L - FORNECIMENTO E INSTALAÇÃO. AF_12/2025</v>
          </cell>
          <cell r="E9241" t="str">
            <v>UN</v>
          </cell>
          <cell r="F9241">
            <v>0</v>
          </cell>
        </row>
        <row r="9242">
          <cell r="A9242" t="str">
            <v>SINAPI 106432</v>
          </cell>
          <cell r="D9242" t="str">
            <v>RESERVATÓRIO METÁLICO, TIPO TAÇA COM ÁGUA NA COLUNA E CAPACIDADE IGUAL A 5.000 L - FORNECIMENTO E INSTALAÇÃO. AF_12/2025</v>
          </cell>
          <cell r="E9242" t="str">
            <v>UN</v>
          </cell>
          <cell r="F9242">
            <v>0</v>
          </cell>
        </row>
        <row r="9243">
          <cell r="A9243" t="str">
            <v>SINAPI 106438</v>
          </cell>
          <cell r="D9243" t="str">
            <v>RESERVATÓRIO METÁLICO, TIPO TAÇA COM ÁGUA NA COLUNA E CAPACIDADE IGUAL A 50.000 L - FORNECIMENTO E INSTALAÇÃO. AF_12/2025</v>
          </cell>
          <cell r="E9243" t="str">
            <v>UN</v>
          </cell>
          <cell r="F9243">
            <v>0</v>
          </cell>
        </row>
        <row r="9244">
          <cell r="A9244" t="str">
            <v>SINAPI 106443</v>
          </cell>
          <cell r="D9244" t="str">
            <v>RESERVATÓRIO METÁLICO, TIPO TAÇA COM ÁGUA NA COLUNA E CAPACIDADE IGUAL A 75.000 L - FORNECIMENTO E INSTALAÇÃO. AF_12/2025</v>
          </cell>
          <cell r="E9244" t="str">
            <v>UN</v>
          </cell>
          <cell r="F9244">
            <v>0</v>
          </cell>
        </row>
        <row r="9245">
          <cell r="A9245" t="str">
            <v>SINAPI 106419</v>
          </cell>
          <cell r="D9245" t="str">
            <v>RESERVATÓRIO METÁLICO, TIPO TUBULAR E CAPACIDADE IGUAL A 10.000 L - FORNECIMENTO E INSTALAÇÃO. AF_12/2025</v>
          </cell>
          <cell r="E9245" t="str">
            <v>UN</v>
          </cell>
          <cell r="F9245">
            <v>0</v>
          </cell>
        </row>
        <row r="9246">
          <cell r="A9246" t="str">
            <v>SINAPI 106440</v>
          </cell>
          <cell r="D9246" t="str">
            <v>RESERVATÓRIO METÁLICO, TIPO TUBULAR E CAPACIDADE IGUAL A 100.000 L - FORNECIMENTO E INSTALAÇÃO. AF_12/2025</v>
          </cell>
          <cell r="E9246" t="str">
            <v>UN</v>
          </cell>
          <cell r="F9246">
            <v>0</v>
          </cell>
        </row>
        <row r="9247">
          <cell r="A9247" t="str">
            <v>SINAPI 106420</v>
          </cell>
          <cell r="D9247" t="str">
            <v>RESERVATÓRIO METÁLICO, TIPO TUBULAR E CAPACIDADE IGUAL A 15.000 L - FORNECIMENTO E INSTALAÇÃO. AF_12/2025</v>
          </cell>
          <cell r="E9247" t="str">
            <v>UN</v>
          </cell>
          <cell r="F9247">
            <v>0</v>
          </cell>
        </row>
        <row r="9248">
          <cell r="A9248" t="str">
            <v>SINAPI 106421</v>
          </cell>
          <cell r="D9248" t="str">
            <v>RESERVATÓRIO METÁLICO, TIPO TUBULAR E CAPACIDADE IGUAL A 20.000 L - FORNECIMENTO E INSTALAÇÃO. AF_12/2025</v>
          </cell>
          <cell r="E9248" t="str">
            <v>UN</v>
          </cell>
          <cell r="F9248">
            <v>0</v>
          </cell>
        </row>
        <row r="9249">
          <cell r="A9249" t="str">
            <v>SINAPI 106422</v>
          </cell>
          <cell r="D9249" t="str">
            <v>RESERVATÓRIO METÁLICO, TIPO TUBULAR E CAPACIDADE IGUAL A 30.000 L - FORNECIMENTO E INSTALAÇÃO. AF_12/2025</v>
          </cell>
          <cell r="E9249" t="str">
            <v>UN</v>
          </cell>
          <cell r="F9249">
            <v>0</v>
          </cell>
        </row>
        <row r="9250">
          <cell r="A9250" t="str">
            <v>SINAPI 106423</v>
          </cell>
          <cell r="D9250" t="str">
            <v>RESERVATÓRIO METÁLICO, TIPO TUBULAR E CAPACIDADE IGUAL A 40.000 L - FORNECIMENTO E INSTALAÇÃO. AF_12/2025</v>
          </cell>
          <cell r="E9250" t="str">
            <v>UN</v>
          </cell>
          <cell r="F9250">
            <v>0</v>
          </cell>
        </row>
        <row r="9251">
          <cell r="A9251" t="str">
            <v>SINAPI 106418</v>
          </cell>
          <cell r="D9251" t="str">
            <v>RESERVATÓRIO METÁLICO, TIPO TUBULAR E CAPACIDADE IGUAL A 5.000 L - FORNECIMENTO E INSTALAÇÃO. AF_12/2025</v>
          </cell>
          <cell r="E9251" t="str">
            <v>UN</v>
          </cell>
          <cell r="F9251">
            <v>0</v>
          </cell>
        </row>
        <row r="9252">
          <cell r="A9252" t="str">
            <v>SINAPI 106424</v>
          </cell>
          <cell r="D9252" t="str">
            <v>RESERVATÓRIO METÁLICO, TIPO TUBULAR E CAPACIDADE IGUAL A 50.000 L - FORNECIMENTO E INSTALAÇÃO. AF_12/2025</v>
          </cell>
          <cell r="E9252" t="str">
            <v>UN</v>
          </cell>
          <cell r="F9252">
            <v>0</v>
          </cell>
        </row>
        <row r="9253">
          <cell r="A9253" t="str">
            <v>SINAPI 106439</v>
          </cell>
          <cell r="D9253" t="str">
            <v>RESERVATÓRIO METÁLICO, TIPO TUBULAR E CAPACIDADE IGUAL A 75.000 L - FORNECIMENTO E INSTALAÇÃO. AF_12/2025</v>
          </cell>
          <cell r="E9253" t="str">
            <v>UN</v>
          </cell>
          <cell r="F9253">
            <v>0</v>
          </cell>
        </row>
        <row r="9254">
          <cell r="A9254" t="str">
            <v>SINAPI 88789</v>
          </cell>
          <cell r="D9254" t="str">
            <v>REVESTIMENTO CERÂMICO PARA PAREDES EXTERNAS EM PASTILHAS DE PORCELANA 2,5 X 2,5 CM (PLACAS DE 30 X 30 CM), ALINHADAS A PRUMO, APLICADO EM SUPERFÍCIES INTERNAS DE SACADA. AF_02/2023</v>
          </cell>
          <cell r="E9254" t="str">
            <v>M2</v>
          </cell>
          <cell r="F9254">
            <v>439.24</v>
          </cell>
        </row>
        <row r="9255">
          <cell r="A9255" t="str">
            <v>SINAPI 88788</v>
          </cell>
          <cell r="D9255" t="str">
            <v>REVESTIMENTO CERÂMICO PARA PAREDES EXTERNAS EM PASTILHAS DE PORCELANA 2,5 X 2,5 CM (PLACAS DE 30 X 30 CM), ALINHADAS A PRUMO. AF_02/2023</v>
          </cell>
          <cell r="E9255" t="str">
            <v>M2</v>
          </cell>
          <cell r="F9255">
            <v>364.95</v>
          </cell>
        </row>
        <row r="9256">
          <cell r="A9256" t="str">
            <v>SINAPI 87245</v>
          </cell>
          <cell r="D9256" t="str">
            <v>REVESTIMENTO CERÂMICO PARA PAREDES EXTERNAS EM PASTILHAS DE PORCELANA 5 X 5 CM (PLACAS DE 30 X 30 CM), ALINHADAS A PRUMO, APLICADO EM SUPERFÍCIES INTERNAS DE SACADA. AF_02/2023</v>
          </cell>
          <cell r="E9256" t="str">
            <v>M2</v>
          </cell>
          <cell r="F9256">
            <v>336.5</v>
          </cell>
        </row>
        <row r="9257">
          <cell r="A9257" t="str">
            <v>SINAPI 87244</v>
          </cell>
          <cell r="D9257" t="str">
            <v>REVESTIMENTO CERÂMICO PARA PAREDES EXTERNAS EM PASTILHAS DE PORCELANA 5 X 5 CM (PLACAS DE 30 X 30 CM), ALINHADAS A PRUMO. AF_02/2023</v>
          </cell>
          <cell r="E9257" t="str">
            <v>M2</v>
          </cell>
          <cell r="F9257">
            <v>280.02999999999997</v>
          </cell>
        </row>
        <row r="9258">
          <cell r="A9258" t="str">
            <v>SINAPI 104589</v>
          </cell>
          <cell r="D9258" t="str">
            <v>REVESTIMENTO CERÂMICO PARA PAREDES EXTERNAS, COM PLACAS TIPO GRÊS OU SEMIGRÊS, FORMATO MENOR OU IGUAL A 200 CM2, ALINHADAS A PRUMO, APLICADO EM SUPERFÍCIES INTERNAS DE SACADA. AF_02/2023</v>
          </cell>
          <cell r="E9258" t="str">
            <v>M2</v>
          </cell>
          <cell r="F9258">
            <v>278.27999999999997</v>
          </cell>
        </row>
        <row r="9259">
          <cell r="A9259" t="str">
            <v>SINAPI 104588</v>
          </cell>
          <cell r="D9259" t="str">
            <v>REVESTIMENTO CERÂMICO PARA PAREDES EXTERNAS, COM PLACAS TIPO GRÊS OU SEMIGRÊS, FORMATO MENOR OU IGUAL A 200 CM2, ALINHADAS A PRUMO. AF_02/2023</v>
          </cell>
          <cell r="E9259" t="str">
            <v>M2</v>
          </cell>
          <cell r="F9259">
            <v>232.14</v>
          </cell>
        </row>
        <row r="9260">
          <cell r="A9260" t="str">
            <v>SINAPI 104591</v>
          </cell>
          <cell r="D9260" t="str">
            <v>REVESTIMENTO CERÂMICO PARA PAREDES EXTERNAS, COM PLACAS TIPO GRÊS OU SEMIGRÊS, FORMATO MENOR OU IGUAL A 200 CM2, DISPOSTAS EM AMARRAÇÃO, APLICADO EM SUPERFÍCIES INTERNAS DE SACADA. AF_02/2023</v>
          </cell>
          <cell r="E9260" t="str">
            <v>M2</v>
          </cell>
          <cell r="F9260">
            <v>305.35000000000002</v>
          </cell>
        </row>
        <row r="9261">
          <cell r="A9261" t="str">
            <v>SINAPI 104590</v>
          </cell>
          <cell r="D9261" t="str">
            <v>REVESTIMENTO CERÂMICO PARA PAREDES EXTERNAS, COM PLACAS TIPO GRÊS OU SEMIGRÊS, FORMATO MENOR OU IGUAL A 200 CM2, DISPOSTAS EM AMARRAÇÃO. AF_02/2023</v>
          </cell>
          <cell r="E9261" t="str">
            <v>M2</v>
          </cell>
          <cell r="F9261">
            <v>256.10000000000002</v>
          </cell>
        </row>
        <row r="9262">
          <cell r="A9262" t="str">
            <v>SINAPI 87267</v>
          </cell>
          <cell r="D9262" t="str">
            <v>REVESTIMENTO CERÂMICO PARA PAREDES INTERNAS COM PLACAS TIPO ESMALTADA DE DIMENSÕES 20X20 CM APLICADAS A MEIA ALTURA DAS PAREDES. AF_02/2023_PE</v>
          </cell>
          <cell r="E9262" t="str">
            <v>M2</v>
          </cell>
          <cell r="F9262">
            <v>65.900000000000006</v>
          </cell>
        </row>
        <row r="9263">
          <cell r="A9263" t="str">
            <v>SINAPI 104614</v>
          </cell>
          <cell r="D9263" t="str">
            <v>REVESTIMENTO CERÂMICO PARA PAREDES INTERNAS COM PLACAS TIPO ESMALTADA DE DIMENSÕES 20X20 CM APLICADAS EM DIAGONAL, A MEIA ALTURA DAS PAREDES. AF_02/2023_PE</v>
          </cell>
          <cell r="E9263" t="str">
            <v>M2</v>
          </cell>
          <cell r="F9263">
            <v>71.45</v>
          </cell>
        </row>
        <row r="9264">
          <cell r="A9264" t="str">
            <v>SINAPI 104613</v>
          </cell>
          <cell r="D9264" t="str">
            <v>REVESTIMENTO CERÂMICO PARA PAREDES INTERNAS COM PLACAS TIPO ESMALTADA DE DIMENSÕES 20X20 CM APLICADAS EM DIAGONAL, NA ALTURA INTEIRA DAS PAREDES. AF_02/2023_PE</v>
          </cell>
          <cell r="E9264" t="str">
            <v>M2</v>
          </cell>
          <cell r="F9264">
            <v>63.96</v>
          </cell>
        </row>
        <row r="9265">
          <cell r="A9265" t="str">
            <v>SINAPI 87265</v>
          </cell>
          <cell r="D9265" t="str">
            <v>REVESTIMENTO CERÂMICO PARA PAREDES INTERNAS COM PLACAS TIPO ESMALTADA DE DIMENSÕES 20X20 CM APLICADAS NA ALTURA INTEIRA DAS PAREDES. AF_02/2023_PE</v>
          </cell>
          <cell r="E9265" t="str">
            <v>M2</v>
          </cell>
          <cell r="F9265">
            <v>60.13</v>
          </cell>
        </row>
        <row r="9266">
          <cell r="A9266" t="str">
            <v>SINAPI 87271</v>
          </cell>
          <cell r="D9266" t="str">
            <v>REVESTIMENTO CERÂMICO PARA PAREDES INTERNAS COM PLACAS TIPO ESMALTADA DE DIMENSÕES 25X35 CM APLICADAS A MEIA ALTURA DAS PAREDES. AF_02/2023_PE</v>
          </cell>
          <cell r="E9266" t="str">
            <v>M2</v>
          </cell>
          <cell r="F9266">
            <v>70.349999999999994</v>
          </cell>
        </row>
        <row r="9267">
          <cell r="A9267" t="str">
            <v>SINAPI 87269</v>
          </cell>
          <cell r="D9267" t="str">
            <v>REVESTIMENTO CERÂMICO PARA PAREDES INTERNAS COM PLACAS TIPO ESMALTADA DE DIMENSÕES 25X35 CM APLICADAS NA ALTURA INTEIRA DAS PAREDES. AF_02/2023_PE</v>
          </cell>
          <cell r="E9267" t="str">
            <v>M2</v>
          </cell>
          <cell r="F9267">
            <v>64.510000000000005</v>
          </cell>
        </row>
        <row r="9268">
          <cell r="A9268" t="str">
            <v>SINAPI 87275</v>
          </cell>
          <cell r="D9268" t="str">
            <v>REVESTIMENTO CERÂMICO PARA PAREDES INTERNAS COM PLACAS TIPO ESMALTADA DE DIMENSÕES 33X45 CM APLICADAS A MEIA ALTURA DAS PAREDES. AF_02/2023_PE</v>
          </cell>
          <cell r="E9268" t="str">
            <v>M2</v>
          </cell>
          <cell r="F9268">
            <v>75.36</v>
          </cell>
        </row>
        <row r="9269">
          <cell r="A9269" t="str">
            <v>SINAPI 87273</v>
          </cell>
          <cell r="D9269" t="str">
            <v>REVESTIMENTO CERÂMICO PARA PAREDES INTERNAS COM PLACAS TIPO ESMALTADA DE DIMENSÕES 33X45 CM APLICADAS NA ALTURA INTEIRA DAS PAREDES. AF_02/2023_PE</v>
          </cell>
          <cell r="E9269" t="str">
            <v>M2</v>
          </cell>
          <cell r="F9269">
            <v>67.64</v>
          </cell>
        </row>
        <row r="9270">
          <cell r="A9270" t="str">
            <v>SINAPI 104612</v>
          </cell>
          <cell r="D9270" t="str">
            <v>REVESTIMENTO CERÂMICO PARA PAREDES INTERNAS COM PLACAS TIPO ESMALTADA DE DIMENSÕES 60X60 CM APLICADAS A MEIA ALTURA DAS PAREDES. AF_02/2023_PE</v>
          </cell>
          <cell r="E9270" t="str">
            <v>M2</v>
          </cell>
          <cell r="F9270">
            <v>95.56</v>
          </cell>
        </row>
        <row r="9271">
          <cell r="A9271" t="str">
            <v>SINAPI 104611</v>
          </cell>
          <cell r="D9271" t="str">
            <v>REVESTIMENTO CERÂMICO PARA PAREDES INTERNAS COM PLACAS TIPO ESMALTADA DE DIMENSÕES 60X60 CM APLICADAS NA ALTURA INTEIRA DAS PAREDES. AF_02/2023_PE</v>
          </cell>
          <cell r="E9271" t="str">
            <v>M2</v>
          </cell>
          <cell r="F9271">
            <v>94.74</v>
          </cell>
        </row>
        <row r="9272">
          <cell r="A9272" t="str">
            <v>SINAPI 104618</v>
          </cell>
          <cell r="D9272" t="str">
            <v>REVESTIMENTO CERÂMICO PARA PAREDES INTERNAS COM PLACAS TIPO PASTILHA DE DIMENSÕES 2,5 X 2,5 CM (PLACAS DE 30 X 30 CM) CM APLICADAS A MEIA ALTURA DAS PAREDES. AF_02/2023</v>
          </cell>
          <cell r="E9272" t="str">
            <v>M2</v>
          </cell>
          <cell r="F9272">
            <v>379.12</v>
          </cell>
        </row>
        <row r="9273">
          <cell r="A9273" t="str">
            <v>SINAPI 104616</v>
          </cell>
          <cell r="D9273" t="str">
            <v>REVESTIMENTO CERÂMICO PARA PAREDES INTERNAS COM PLACAS TIPO PASTILHA DE DIMENSÕES 2,5 X 2,5 CM (PLACAS DE 30 X 30 CM) CM APLICADAS NA ALTURA INTEIRA DAS PAREDES. AF_02/2023</v>
          </cell>
          <cell r="E9273" t="str">
            <v>M2</v>
          </cell>
          <cell r="F9273">
            <v>367.45</v>
          </cell>
        </row>
        <row r="9274">
          <cell r="A9274" t="str">
            <v>SINAPI 104617</v>
          </cell>
          <cell r="D9274" t="str">
            <v>REVESTIMENTO CERÂMICO PARA PAREDES INTERNAS COM PLACAS TIPO PASTILHA DE DIMENSÕES 5 X 5 CM (PLACAS DE 30 X 30 CM) CM APLICADAS A MEIA ALTURA DAS PAREDES. AF_02/2023</v>
          </cell>
          <cell r="E9274" t="str">
            <v>M2</v>
          </cell>
          <cell r="F9274">
            <v>291.16000000000003</v>
          </cell>
        </row>
        <row r="9275">
          <cell r="A9275" t="str">
            <v>SINAPI 104615</v>
          </cell>
          <cell r="D9275" t="str">
            <v>REVESTIMENTO CERÂMICO PARA PAREDES INTERNAS COM PLACAS TIPO PASTILHA DE DIMENSÕES 5 X 5 CM (PLACAS DE 30 X 30 CM) CM APLICADAS NA ALTURA INTEIRA DAS PAREDES. AF_02/2023</v>
          </cell>
          <cell r="E9275" t="str">
            <v>M2</v>
          </cell>
          <cell r="F9275">
            <v>279.49</v>
          </cell>
        </row>
        <row r="9276">
          <cell r="A9276" t="str">
            <v>SINAPI 87247</v>
          </cell>
          <cell r="D9276" t="str">
            <v>REVESTIMENTO CERÂMICO PARA PISO COM PLACAS TIPO ESMALTADA DE DIMENSÕES 35X35 CM APLICADA EM AMBIENTES DE ÁREA ENTRE 5 M2 E 10 M2. AF_02/2023_PE</v>
          </cell>
          <cell r="E9276" t="str">
            <v>M2</v>
          </cell>
          <cell r="F9276">
            <v>60.56</v>
          </cell>
        </row>
        <row r="9277">
          <cell r="A9277" t="str">
            <v>SINAPI 87248</v>
          </cell>
          <cell r="D9277" t="str">
            <v>REVESTIMENTO CERÂMICO PARA PISO COM PLACAS TIPO ESMALTADA DE DIMENSÕES 35X35 CM APLICADA EM AMBIENTES DE ÁREA MAIOR QUE 10 M2. AF_02/2023_PE</v>
          </cell>
          <cell r="E9277" t="str">
            <v>M2</v>
          </cell>
          <cell r="F9277">
            <v>52.24</v>
          </cell>
        </row>
        <row r="9278">
          <cell r="A9278" t="str">
            <v>SINAPI 87246</v>
          </cell>
          <cell r="D9278" t="str">
            <v>REVESTIMENTO CERÂMICO PARA PISO COM PLACAS TIPO ESMALTADA DE DIMENSÕES 35X35 CM APLICADA EM AMBIENTES DE ÁREA MENOR QUE 5 M2. AF_02/2023_PE</v>
          </cell>
          <cell r="E9278" t="str">
            <v>M2</v>
          </cell>
          <cell r="F9278">
            <v>68.430000000000007</v>
          </cell>
        </row>
        <row r="9279">
          <cell r="A9279" t="str">
            <v>SINAPI 104601</v>
          </cell>
          <cell r="D9279" t="str">
            <v>REVESTIMENTO CERÂMICO PARA PISO COM PLACAS TIPO ESMALTADA DE DIMENSÕES 35X35 CM APLICADA EM DIAGONAL EM AMBIENTES DE ÁREA ENTRE 5 M² E 10 M². AF_02/2023_PE</v>
          </cell>
          <cell r="E9279" t="str">
            <v>M2</v>
          </cell>
          <cell r="F9279">
            <v>66.02</v>
          </cell>
        </row>
        <row r="9280">
          <cell r="A9280" t="str">
            <v>SINAPI 104603</v>
          </cell>
          <cell r="D9280" t="str">
            <v>REVESTIMENTO CERÂMICO PARA PISO COM PLACAS TIPO ESMALTADA DE DIMENSÕES 35X35 CM APLICADA EM DIAGONAL EM AMBIENTES DE ÁREA MAIOR QUE 10 M². AF_02/2023_PE</v>
          </cell>
          <cell r="E9280" t="str">
            <v>M2</v>
          </cell>
          <cell r="F9280">
            <v>54.94</v>
          </cell>
        </row>
        <row r="9281">
          <cell r="A9281" t="str">
            <v>SINAPI 104599</v>
          </cell>
          <cell r="D9281" t="str">
            <v>REVESTIMENTO CERÂMICO PARA PISO COM PLACAS TIPO ESMALTADA DE DIMENSÕES 35X35 CM APLICADA EM DIAGONAL EM AMBIENTES DE ÁREA MENOR QUE 5 M². AF_02/2023_PE</v>
          </cell>
          <cell r="E9281" t="str">
            <v>M2</v>
          </cell>
          <cell r="F9281">
            <v>82.88</v>
          </cell>
        </row>
        <row r="9282">
          <cell r="A9282" t="str">
            <v>SINAPI 87250</v>
          </cell>
          <cell r="D9282" t="str">
            <v>REVESTIMENTO CERÂMICO PARA PISO COM PLACAS TIPO ESMALTADA DE DIMENSÕES 45X45 CM APLICADA EM AMBIENTES DE ÁREA ENTRE 5 M2 E 10 M2. AF_02/2023_PE</v>
          </cell>
          <cell r="E9282" t="str">
            <v>M2</v>
          </cell>
          <cell r="F9282">
            <v>62.08</v>
          </cell>
        </row>
        <row r="9283">
          <cell r="A9283" t="str">
            <v>SINAPI 87251</v>
          </cell>
          <cell r="D9283" t="str">
            <v>REVESTIMENTO CERÂMICO PARA PISO COM PLACAS TIPO ESMALTADA DE DIMENSÕES 45X45 CM APLICADA EM AMBIENTES DE ÁREA MAIOR QUE 10 M2. AF_02/2023_PE</v>
          </cell>
          <cell r="E9283" t="str">
            <v>M2</v>
          </cell>
          <cell r="F9283">
            <v>52.56</v>
          </cell>
        </row>
        <row r="9284">
          <cell r="A9284" t="str">
            <v>SINAPI 87249</v>
          </cell>
          <cell r="D9284" t="str">
            <v>REVESTIMENTO CERÂMICO PARA PISO COM PLACAS TIPO ESMALTADA DE DIMENSÕES 45X45 CM APLICADA EM AMBIENTES DE ÁREA MENOR QUE 5 M2. AF_02/2023_PE</v>
          </cell>
          <cell r="E9284" t="str">
            <v>M2</v>
          </cell>
          <cell r="F9284">
            <v>73.739999999999995</v>
          </cell>
        </row>
        <row r="9285">
          <cell r="A9285" t="str">
            <v>SINAPI 104606</v>
          </cell>
          <cell r="D9285" t="str">
            <v>REVESTIMENTO CERÂMICO PARA PISO COM PLACAS TIPO ESMALTADA DE DIMENSÕES 45X45 CM APLICADA EM DIAGONAL EM AMBIENTES DE ÁREA ENTRE 5 M² E 10 M². AF_02/2023_PE</v>
          </cell>
          <cell r="E9285" t="str">
            <v>M2</v>
          </cell>
          <cell r="F9285">
            <v>70.739999999999995</v>
          </cell>
        </row>
        <row r="9286">
          <cell r="A9286" t="str">
            <v>SINAPI 104607</v>
          </cell>
          <cell r="D9286" t="str">
            <v>REVESTIMENTO CERÂMICO PARA PISO COM PLACAS TIPO ESMALTADA DE DIMENSÕES 45X45 CM APLICADA EM DIAGONAL EM AMBIENTES DE ÁREA MAIOR QUE 10 M². AF_02/2023_PE</v>
          </cell>
          <cell r="E9286" t="str">
            <v>M2</v>
          </cell>
          <cell r="F9286">
            <v>56.42</v>
          </cell>
        </row>
        <row r="9287">
          <cell r="A9287" t="str">
            <v>SINAPI 104605</v>
          </cell>
          <cell r="D9287" t="str">
            <v>REVESTIMENTO CERÂMICO PARA PISO COM PLACAS TIPO ESMALTADA DE DIMENSÕES 45X45 CM APLICADA EM DIAGONAL EM AMBIENTES DE ÁREA MENOR QUE 5 M². AF_02/2023_PE</v>
          </cell>
          <cell r="E9287" t="str">
            <v>M2</v>
          </cell>
          <cell r="F9287">
            <v>104.31</v>
          </cell>
        </row>
        <row r="9288">
          <cell r="A9288" t="str">
            <v>SINAPI 87256</v>
          </cell>
          <cell r="D9288" t="str">
            <v>REVESTIMENTO CERÂMICO PARA PISO COM PLACAS TIPO ESMALTADA DE DIMENSÕES 60X60 CM APLICADA EM AMBIENTES DE ÁREA ENTRE 5 M2 E 10 M2. AF_02/2023_PE</v>
          </cell>
          <cell r="E9288" t="str">
            <v>M2</v>
          </cell>
          <cell r="F9288">
            <v>73.260000000000005</v>
          </cell>
        </row>
        <row r="9289">
          <cell r="A9289" t="str">
            <v>SINAPI 87257</v>
          </cell>
          <cell r="D9289" t="str">
            <v>REVESTIMENTO CERÂMICO PARA PISO COM PLACAS TIPO ESMALTADA DE DIMENSÕES 60X60 CM APLICADA EM AMBIENTES DE ÁREA MAIOR QUE 10 M2. AF_02/2023_PE</v>
          </cell>
          <cell r="E9289" t="str">
            <v>M2</v>
          </cell>
          <cell r="F9289">
            <v>62.6</v>
          </cell>
        </row>
        <row r="9290">
          <cell r="A9290" t="str">
            <v>SINAPI 87255</v>
          </cell>
          <cell r="D9290" t="str">
            <v>REVESTIMENTO CERÂMICO PARA PISO COM PLACAS TIPO ESMALTADA DE DIMENSÕES 60X60 CM APLICADA EM AMBIENTES DE ÁREA MENOR QUE 5 M2. AF_02/2023_PE</v>
          </cell>
          <cell r="E9290" t="str">
            <v>M2</v>
          </cell>
          <cell r="F9290">
            <v>86.04</v>
          </cell>
        </row>
        <row r="9291">
          <cell r="A9291" t="str">
            <v>SINAPI 104594</v>
          </cell>
          <cell r="D9291" t="str">
            <v>REVESTIMENTO CERÂMICO PARA PISO COM PLACAS TIPO ESMALTADA DE DIMENSÕES 80X80 CM APLICADA EM AMBIENTES DE ÁREA ENTRE 5 M² E 10 M². AF_02/2023_PE</v>
          </cell>
          <cell r="E9291" t="str">
            <v>M2</v>
          </cell>
          <cell r="F9291">
            <v>75.59</v>
          </cell>
        </row>
        <row r="9292">
          <cell r="A9292" t="str">
            <v>SINAPI 104595</v>
          </cell>
          <cell r="D9292" t="str">
            <v>REVESTIMENTO CERÂMICO PARA PISO COM PLACAS TIPO ESMALTADA DE DIMENSÕES 80X80 CM APLICADA EM AMBIENTES DE ÁREA MAIOR QUE 10 M². AF_02/2023_PE</v>
          </cell>
          <cell r="E9292" t="str">
            <v>M2</v>
          </cell>
          <cell r="F9292">
            <v>63.11</v>
          </cell>
        </row>
        <row r="9293">
          <cell r="A9293" t="str">
            <v>SINAPI 104593</v>
          </cell>
          <cell r="D9293" t="str">
            <v>REVESTIMENTO CERÂMICO PARA PISO COM PLACAS TIPO ESMALTADA DE DIMENSÕES 80X80 CM APLICADA EM AMBIENTES DE ÁREA MENOR QUE 5 M². AF_02/2023_PE</v>
          </cell>
          <cell r="E9293" t="str">
            <v>M2</v>
          </cell>
          <cell r="F9293">
            <v>89.83</v>
          </cell>
        </row>
        <row r="9294">
          <cell r="A9294" t="str">
            <v>SINAPI 87262</v>
          </cell>
          <cell r="D9294" t="str">
            <v>REVESTIMENTO CERÂMICO PARA PISO COM PLACAS TIPO PORCELANATO DE DIMENSÕES 60X60 CM APLICADA EM AMBIENTES DE ÁREA ENTRE 5 M² E 10 M². AF_02/2023_PE</v>
          </cell>
          <cell r="E9294" t="str">
            <v>M2</v>
          </cell>
          <cell r="F9294">
            <v>123.08</v>
          </cell>
        </row>
        <row r="9295">
          <cell r="A9295" t="str">
            <v>SINAPI 87263</v>
          </cell>
          <cell r="D9295" t="str">
            <v>REVESTIMENTO CERÂMICO PARA PISO COM PLACAS TIPO PORCELANATO DE DIMENSÕES 60X60 CM APLICADA EM AMBIENTES DE ÁREA MAIOR QUE 10 M². AF_02/2023_PE</v>
          </cell>
          <cell r="E9295" t="str">
            <v>M2</v>
          </cell>
          <cell r="F9295">
            <v>111.95</v>
          </cell>
        </row>
        <row r="9296">
          <cell r="A9296" t="str">
            <v>SINAPI 87261</v>
          </cell>
          <cell r="D9296" t="str">
            <v>REVESTIMENTO CERÂMICO PARA PISO COM PLACAS TIPO PORCELANATO DE DIMENSÕES 60X60 CM APLICADA EM AMBIENTES DE ÁREA MENOR QUE 5 M². AF_02/2023_PE</v>
          </cell>
          <cell r="E9296" t="str">
            <v>M2</v>
          </cell>
          <cell r="F9296">
            <v>137.09</v>
          </cell>
        </row>
        <row r="9297">
          <cell r="A9297" t="str">
            <v>SINAPI 104597</v>
          </cell>
          <cell r="D9297" t="str">
            <v>REVESTIMENTO CERÂMICO PARA PISO COM PLACAS TIPO PORCELANATO DE DIMENSÕES 80X80 CM APLICADA EM AMBIENTES DE ÁREA ENTRE 5 M² E 10 M². AF_02/2023_PE</v>
          </cell>
          <cell r="E9297" t="str">
            <v>M2</v>
          </cell>
          <cell r="F9297">
            <v>125.76</v>
          </cell>
        </row>
        <row r="9298">
          <cell r="A9298" t="str">
            <v>SINAPI 104598</v>
          </cell>
          <cell r="D9298" t="str">
            <v>REVESTIMENTO CERÂMICO PARA PISO COM PLACAS TIPO PORCELANATO DE DIMENSÕES 80X80 CM APLICADA EM AMBIENTES DE ÁREA MAIOR QUE 10 M². AF_02/2023_PE</v>
          </cell>
          <cell r="E9298" t="str">
            <v>M2</v>
          </cell>
          <cell r="F9298">
            <v>112.57</v>
          </cell>
        </row>
        <row r="9299">
          <cell r="A9299" t="str">
            <v>SINAPI 104596</v>
          </cell>
          <cell r="D9299" t="str">
            <v>REVESTIMENTO CERÂMICO PARA PISO COM PLACAS TIPO PORCELANATO DE DIMENSÕES 80X80 CM APLICADA EM AMBIENTES DE ÁREA MENOR QUE 5 M². AF_02/2023_PE</v>
          </cell>
          <cell r="E9299" t="str">
            <v>M2</v>
          </cell>
          <cell r="F9299">
            <v>141.46</v>
          </cell>
        </row>
        <row r="9300">
          <cell r="A9300" t="str">
            <v>SINAPI 88648</v>
          </cell>
          <cell r="D9300" t="str">
            <v>RODAPÉ CERÂMICO DE 7CM DE ALTURA COM PLACAS TIPO ESMALTADA DE DIMENSÕES 35X35CM. AF_02/2023</v>
          </cell>
          <cell r="E9300" t="str">
            <v>M</v>
          </cell>
          <cell r="F9300">
            <v>7.73</v>
          </cell>
        </row>
        <row r="9301">
          <cell r="A9301" t="str">
            <v>SINAPI 88649</v>
          </cell>
          <cell r="D9301" t="str">
            <v>RODAPÉ CERÂMICO DE 7CM DE ALTURA COM PLACAS TIPO ESMALTADA DE DIMENSÕES 45X45CM. AF_02/2023</v>
          </cell>
          <cell r="E9301" t="str">
            <v>M</v>
          </cell>
          <cell r="F9301">
            <v>8.7799999999999994</v>
          </cell>
        </row>
        <row r="9302">
          <cell r="A9302" t="str">
            <v>SINAPI 88650</v>
          </cell>
          <cell r="D9302" t="str">
            <v>RODAPÉ CERÂMICO DE 7CM DE ALTURA COM PLACAS TIPO ESMALTADA DE DIMENSÕES 60X60CM. AF_02/2023</v>
          </cell>
          <cell r="E9302" t="str">
            <v>M</v>
          </cell>
          <cell r="F9302">
            <v>11.92</v>
          </cell>
        </row>
        <row r="9303">
          <cell r="A9303" t="str">
            <v>SINAPI 104619</v>
          </cell>
          <cell r="D9303" t="str">
            <v>RODAPÉ CERÂMICO DE 7CM DE ALTURA COM PLACAS TIPO ESMALTADA DE DIMENSÕES 80X80CM. AF_02/2023</v>
          </cell>
          <cell r="E9303" t="str">
            <v>M</v>
          </cell>
          <cell r="F9303">
            <v>14.15</v>
          </cell>
        </row>
        <row r="9304">
          <cell r="A9304" t="str">
            <v>SINAPI 103741</v>
          </cell>
          <cell r="D9304" t="str">
            <v>FORNECIMENTO E INSTALAÇÃO DE BALIZADOR SOBRE ASFALTO. AF_03/2022</v>
          </cell>
          <cell r="E9304" t="str">
            <v>UN</v>
          </cell>
          <cell r="F9304">
            <v>0</v>
          </cell>
        </row>
        <row r="9305">
          <cell r="A9305" t="str">
            <v>SINAPI 103755</v>
          </cell>
          <cell r="D9305" t="str">
            <v>FORNECIMENTO E INSTALAÇÃO DE BARREIRA DE CONCRETO PERFIL NEW JERSEY DUPLA - 1070 MM. AF_03/2022</v>
          </cell>
          <cell r="E9305" t="str">
            <v>M</v>
          </cell>
          <cell r="F9305">
            <v>0</v>
          </cell>
        </row>
        <row r="9306">
          <cell r="A9306" t="str">
            <v>SINAPI 103753</v>
          </cell>
          <cell r="D9306" t="str">
            <v>FORNECIMENTO E INSTALAÇÃO DE BARREIRA DE CONCRETO PERFIL NEW JERSEY DUPLA - 810 MM. AF_03/2022</v>
          </cell>
          <cell r="E9306" t="str">
            <v>M</v>
          </cell>
          <cell r="F9306">
            <v>0</v>
          </cell>
        </row>
        <row r="9307">
          <cell r="A9307" t="str">
            <v>SINAPI 103754</v>
          </cell>
          <cell r="D9307" t="str">
            <v>FORNECIMENTO E INSTALAÇÃO DE BARREIRA DE CONCRETO PERFIL NEW JERSEY SIMPLES - 1070 MM. AF_03/2022</v>
          </cell>
          <cell r="E9307" t="str">
            <v>M</v>
          </cell>
          <cell r="F9307">
            <v>0</v>
          </cell>
        </row>
        <row r="9308">
          <cell r="A9308" t="str">
            <v>SINAPI 103752</v>
          </cell>
          <cell r="D9308" t="str">
            <v>FORNECIMENTO E INSTALAÇÃO DE BARREIRA DE CONCRETO PERFIL NEW JERSEY SIMPLES - 810 MM. AF_03/2022</v>
          </cell>
          <cell r="E9308" t="str">
            <v>M</v>
          </cell>
          <cell r="F9308">
            <v>0</v>
          </cell>
        </row>
        <row r="9309">
          <cell r="A9309" t="str">
            <v>SINAPI 103759</v>
          </cell>
          <cell r="D9309" t="str">
            <v>FORNECIMENTO E INSTALAÇÃO DE BARREIRA DE CONCRETO PERFIL TIPO F DUPLA - 1070 MM. AF_03/2022</v>
          </cell>
          <cell r="E9309" t="str">
            <v>M</v>
          </cell>
          <cell r="F9309">
            <v>0</v>
          </cell>
        </row>
        <row r="9310">
          <cell r="A9310" t="str">
            <v>SINAPI 103757</v>
          </cell>
          <cell r="D9310" t="str">
            <v>FORNECIMENTO E INSTALAÇÃO DE BARREIRA DE CONCRETO PERFIL TIPO F DUPLA - 810 MM. AF_03/2022</v>
          </cell>
          <cell r="E9310" t="str">
            <v>M</v>
          </cell>
          <cell r="F9310">
            <v>0</v>
          </cell>
        </row>
        <row r="9311">
          <cell r="A9311" t="str">
            <v>SINAPI 103758</v>
          </cell>
          <cell r="D9311" t="str">
            <v>FORNECIMENTO E INSTALAÇÃO DE BARREIRA DE CONCRETO PERFIL TIPO F SIMPLES - 1070 MM. AF_03/2022</v>
          </cell>
          <cell r="E9311" t="str">
            <v>M</v>
          </cell>
          <cell r="F9311">
            <v>0</v>
          </cell>
        </row>
        <row r="9312">
          <cell r="A9312" t="str">
            <v>SINAPI 103756</v>
          </cell>
          <cell r="D9312" t="str">
            <v>FORNECIMENTO E INSTALAÇÃO DE BARREIRA DE CONCRETO PERFIL TIPO F SIMPLES - 810 MM. AF_03/2022</v>
          </cell>
          <cell r="E9312" t="str">
            <v>M</v>
          </cell>
          <cell r="F9312">
            <v>0</v>
          </cell>
        </row>
        <row r="9313">
          <cell r="A9313" t="str">
            <v>SINAPI 103734</v>
          </cell>
          <cell r="D9313" t="str">
            <v>FORNECIMENTO E INSTALAÇÃO DE BATE RODAS SOBRE ASFALTO. AF_03/2022</v>
          </cell>
          <cell r="E9313" t="str">
            <v>UN</v>
          </cell>
          <cell r="F9313">
            <v>0</v>
          </cell>
        </row>
        <row r="9314">
          <cell r="A9314" t="str">
            <v>SINAPI 103740</v>
          </cell>
          <cell r="D9314" t="str">
            <v>FORNECIMENTO E INSTALAÇÃO DE CALOTA SOBRE ASFALTO. AF_03/2022</v>
          </cell>
          <cell r="E9314" t="str">
            <v>UN</v>
          </cell>
          <cell r="F9314">
            <v>0</v>
          </cell>
        </row>
        <row r="9315">
          <cell r="A9315" t="str">
            <v>SINAPI 103747</v>
          </cell>
          <cell r="D9315" t="str">
            <v>FORNECIMENTO E INSTALAÇÃO DE DEFENSA METÁLICA MALEÁVEL DUPLA, SOBRE SOLO. AF_03/2022</v>
          </cell>
          <cell r="E9315" t="str">
            <v>M</v>
          </cell>
          <cell r="F9315">
            <v>0</v>
          </cell>
        </row>
        <row r="9316">
          <cell r="A9316" t="str">
            <v>SINAPI 103746</v>
          </cell>
          <cell r="D9316" t="str">
            <v>FORNECIMENTO E INSTALAÇÃO DE DEFENSA METÁLICA MALEÁVEL SIMPLES, SOBRE SOLO. AF_03/2022</v>
          </cell>
          <cell r="E9316" t="str">
            <v>M</v>
          </cell>
          <cell r="F9316">
            <v>0</v>
          </cell>
        </row>
        <row r="9317">
          <cell r="A9317" t="str">
            <v>SINAPI 103749</v>
          </cell>
          <cell r="D9317" t="str">
            <v>FORNECIMENTO E INSTALAÇÃO DE DEFENSA METÁLICA SEMI MALEÁVEL DUPLA, SOBRE SOLO. AF_03/2022</v>
          </cell>
          <cell r="E9317" t="str">
            <v>M</v>
          </cell>
          <cell r="F9317">
            <v>0</v>
          </cell>
        </row>
        <row r="9318">
          <cell r="A9318" t="str">
            <v>SINAPI 103744</v>
          </cell>
          <cell r="D9318" t="str">
            <v>FORNECIMENTO E INSTALAÇÃO DE DEFENSA METÁLICA SEMI MALEÁVEL SIMPLES (ANCORAGEM), SOBRE SOLO. AF_03/2022</v>
          </cell>
          <cell r="E9318" t="str">
            <v>M</v>
          </cell>
          <cell r="F9318">
            <v>0</v>
          </cell>
        </row>
        <row r="9319">
          <cell r="A9319" t="str">
            <v>SINAPI 103748</v>
          </cell>
          <cell r="D9319" t="str">
            <v>FORNECIMENTO E INSTALAÇÃO DE DEFENSA METÁLICA SEMI MALEÁVEL SIMPLES, SOBRE SOLO. AF_03/2022</v>
          </cell>
          <cell r="E9319" t="str">
            <v>M</v>
          </cell>
          <cell r="F9319">
            <v>0</v>
          </cell>
        </row>
        <row r="9320">
          <cell r="A9320" t="str">
            <v>SINAPI 103745</v>
          </cell>
          <cell r="D9320" t="str">
            <v>FORNECIMENTO E INSTALAÇÃO DE DEFENSA METÁLICA SEMI-MALEAVEL DUPLA (ANCORAGEM), SOBRE SOLO. AF_03/2022</v>
          </cell>
          <cell r="E9320" t="str">
            <v>M</v>
          </cell>
          <cell r="F9320">
            <v>0</v>
          </cell>
        </row>
        <row r="9321">
          <cell r="A9321" t="str">
            <v>SINAPI 103751</v>
          </cell>
          <cell r="D9321" t="str">
            <v>FORNECIMENTO E INSTALAÇÃO DE DEFENSA METÁLICA TRIPLA ONDA DUPLA, SOBRE SOLO. AF_03/2022</v>
          </cell>
          <cell r="E9321" t="str">
            <v>M</v>
          </cell>
          <cell r="F9321">
            <v>0</v>
          </cell>
        </row>
        <row r="9322">
          <cell r="A9322" t="str">
            <v>SINAPI 103750</v>
          </cell>
          <cell r="D9322" t="str">
            <v>FORNECIMENTO E INSTALAÇÃO DE DEFENSA METÁLICA TRIPLA ONDA SIMPLES, SOBRE SOLO. AF_03/2022</v>
          </cell>
          <cell r="E9322" t="str">
            <v>M</v>
          </cell>
          <cell r="F9322">
            <v>0</v>
          </cell>
        </row>
        <row r="9323">
          <cell r="A9323" t="str">
            <v>SINAPI 103735</v>
          </cell>
          <cell r="D9323" t="str">
            <v>FORNECIMENTO E INSTALAÇÃO DE LOMBADA SOBRE ASFALTO. AF_03/2022</v>
          </cell>
          <cell r="E9323" t="str">
            <v>UN</v>
          </cell>
          <cell r="F9323">
            <v>0</v>
          </cell>
        </row>
        <row r="9324">
          <cell r="A9324" t="str">
            <v>SINAPI 103738</v>
          </cell>
          <cell r="D9324" t="str">
            <v>FORNECIMENTO E INSTALAÇÃO DE PRISMA SOBRE ASFALTO. AF_03/2022</v>
          </cell>
          <cell r="E9324" t="str">
            <v>UN</v>
          </cell>
          <cell r="F9324">
            <v>0</v>
          </cell>
        </row>
        <row r="9325">
          <cell r="A9325" t="str">
            <v>SINAPI 103736</v>
          </cell>
          <cell r="D9325" t="str">
            <v>FORNECIMENTO E INSTALAÇÃO DE SEGREGADOR SOBRE ASFALTO. AF_03/2022</v>
          </cell>
          <cell r="E9325" t="str">
            <v>UN</v>
          </cell>
          <cell r="F9325">
            <v>0</v>
          </cell>
        </row>
        <row r="9326">
          <cell r="A9326" t="str">
            <v>SINAPI 103739</v>
          </cell>
          <cell r="D9326" t="str">
            <v>FORNECIMENTO E INSTALAÇÃO DE TACHA SOBRE ASFALTO. AF_03/2022</v>
          </cell>
          <cell r="E9326" t="str">
            <v>UN</v>
          </cell>
          <cell r="F9326">
            <v>0</v>
          </cell>
        </row>
        <row r="9327">
          <cell r="A9327" t="str">
            <v>SINAPI 103737</v>
          </cell>
          <cell r="D9327" t="str">
            <v>FORNECIMENTO E INSTALAÇÃO DE TACHÃO SOBRE ASFALTO. AF_03/2022</v>
          </cell>
          <cell r="E9327" t="str">
            <v>UN</v>
          </cell>
          <cell r="F9327">
            <v>0</v>
          </cell>
        </row>
        <row r="9328">
          <cell r="A9328" t="str">
            <v>SINAPI 103742</v>
          </cell>
          <cell r="D9328" t="str">
            <v>FORNECIMENTO E INSTALAÇÃO DE TERMINAL DE ANCORAGEM DE DEFENSA METÁLICA, EM BARREIRA DE CONCRETO. AF_03/2022</v>
          </cell>
          <cell r="E9328" t="str">
            <v>UN</v>
          </cell>
          <cell r="F9328">
            <v>0</v>
          </cell>
        </row>
        <row r="9329">
          <cell r="A9329" t="str">
            <v>SINAPI 103689</v>
          </cell>
          <cell r="D9329" t="str">
            <v>FORNECIMENTO E INSTALAÇÃO DE PLACA DE OBRA COM CHAPA GALVANIZADA E ESTRUTURA DE MADEIRA. AF_03/2022_PS</v>
          </cell>
          <cell r="E9329" t="str">
            <v>M2</v>
          </cell>
          <cell r="F9329">
            <v>500.31</v>
          </cell>
        </row>
        <row r="9330">
          <cell r="A9330" t="str">
            <v>SINAPI 103702</v>
          </cell>
          <cell r="D9330" t="str">
            <v>FORNECIMENTO E INSTALAÇÃO DE PLACA DE SINALIZAÇÃO EM CHAPA DE ALUMÍNIO EM SUPORTE DE CONCRETO. AF_03/2022</v>
          </cell>
          <cell r="E9330" t="str">
            <v>M2</v>
          </cell>
          <cell r="F9330">
            <v>0</v>
          </cell>
        </row>
        <row r="9331">
          <cell r="A9331" t="str">
            <v>SINAPI 103700</v>
          </cell>
          <cell r="D9331" t="str">
            <v>FORNECIMENTO E INSTALAÇÃO DE PLACA DE SINALIZAÇÃO EM CHAPA DE ALUMÍNIO EM SUPORTE DE MADEIRA. AF_03/2022</v>
          </cell>
          <cell r="E9331" t="str">
            <v>M2</v>
          </cell>
          <cell r="F9331">
            <v>0</v>
          </cell>
        </row>
        <row r="9332">
          <cell r="A9332" t="str">
            <v>SINAPI 103698</v>
          </cell>
          <cell r="D9332" t="str">
            <v>FORNECIMENTO E INSTALAÇÃO DE PLACA DE SINALIZAÇÃO EM CHAPA DE ALUMÍNIO EM SUPORTE METÁLICO. AF_03/2022</v>
          </cell>
          <cell r="E9332" t="str">
            <v>M2</v>
          </cell>
          <cell r="F9332">
            <v>0</v>
          </cell>
        </row>
        <row r="9333">
          <cell r="A9333" t="str">
            <v>SINAPI 103703</v>
          </cell>
          <cell r="D9333" t="str">
            <v>FORNECIMENTO E INSTALAÇÃO DE PLACA DE SINALIZAÇÃO EM CHAPA DE AÇO EM SUPORTE DE CONCRETO. AF_03/2022</v>
          </cell>
          <cell r="E9333" t="str">
            <v>M2</v>
          </cell>
          <cell r="F9333">
            <v>0</v>
          </cell>
        </row>
        <row r="9334">
          <cell r="A9334" t="str">
            <v>SINAPI 103701</v>
          </cell>
          <cell r="D9334" t="str">
            <v>FORNECIMENTO E INSTALAÇÃO DE PLACA DE SINALIZAÇÃO EM CHAPA DE AÇO EM SUPORTE DE MADEIRA. AF_03/2022</v>
          </cell>
          <cell r="E9334" t="str">
            <v>M2</v>
          </cell>
          <cell r="F9334">
            <v>0</v>
          </cell>
        </row>
        <row r="9335">
          <cell r="A9335" t="str">
            <v>SINAPI 103699</v>
          </cell>
          <cell r="D9335" t="str">
            <v>FORNECIMENTO E INSTALAÇÃO DE PLACA DE SINALIZAÇÃO EM CHAPA DE AÇO EM SUPORTE METÁLICO. AF_03/2022</v>
          </cell>
          <cell r="E9335" t="str">
            <v>M2</v>
          </cell>
          <cell r="F9335">
            <v>0</v>
          </cell>
        </row>
        <row r="9336">
          <cell r="A9336" t="str">
            <v>SINAPI 103704</v>
          </cell>
          <cell r="D9336" t="str">
            <v>FORNECIMENTO E INSTALAÇÃO DE PLACA DE SINALIZAÇÃO EM PÓRTICO E SEMI-PÓRTICO. AF_03/2022</v>
          </cell>
          <cell r="E9336" t="str">
            <v>M2</v>
          </cell>
          <cell r="F9336">
            <v>0</v>
          </cell>
        </row>
        <row r="9337">
          <cell r="A9337" t="str">
            <v>SINAPI 103706</v>
          </cell>
          <cell r="D9337" t="str">
            <v>FORNECIMENTO E INSTALAÇÃO DE PÓRTICO METÁLICO COM VÃO DE 10,3 M. AF_03/2022</v>
          </cell>
          <cell r="E9337" t="str">
            <v>UN</v>
          </cell>
          <cell r="F9337">
            <v>0</v>
          </cell>
        </row>
        <row r="9338">
          <cell r="A9338" t="str">
            <v>SINAPI 103707</v>
          </cell>
          <cell r="D9338" t="str">
            <v>FORNECIMENTO E INSTALAÇÃO DE PÓRTICO METÁLICO COM VÃO DE 11,4 M. AF_03/2022</v>
          </cell>
          <cell r="E9338" t="str">
            <v>UN</v>
          </cell>
          <cell r="F9338">
            <v>0</v>
          </cell>
        </row>
        <row r="9339">
          <cell r="A9339" t="str">
            <v>SINAPI 103708</v>
          </cell>
          <cell r="D9339" t="str">
            <v>FORNECIMENTO E INSTALAÇÃO DE PÓRTICO METÁLICO COM VÃO DE 12,5 M. AF_03/2022</v>
          </cell>
          <cell r="E9339" t="str">
            <v>UN</v>
          </cell>
          <cell r="F9339">
            <v>0</v>
          </cell>
        </row>
        <row r="9340">
          <cell r="A9340" t="str">
            <v>SINAPI 103709</v>
          </cell>
          <cell r="D9340" t="str">
            <v>FORNECIMENTO E INSTALAÇÃO DE PÓRTICO METÁLICO COM VÃO DE 13,6 M. AF_03/2022</v>
          </cell>
          <cell r="E9340" t="str">
            <v>UN</v>
          </cell>
          <cell r="F9340">
            <v>0</v>
          </cell>
        </row>
        <row r="9341">
          <cell r="A9341" t="str">
            <v>SINAPI 103710</v>
          </cell>
          <cell r="D9341" t="str">
            <v>FORNECIMENTO E INSTALAÇÃO DE PÓRTICO METÁLICO COM VÃO DE 14,8 M. AF_03/2022</v>
          </cell>
          <cell r="E9341" t="str">
            <v>UN</v>
          </cell>
          <cell r="F9341">
            <v>0</v>
          </cell>
        </row>
        <row r="9342">
          <cell r="A9342" t="str">
            <v>SINAPI 103711</v>
          </cell>
          <cell r="D9342" t="str">
            <v>FORNECIMENTO E INSTALAÇÃO DE PÓRTICO METÁLICO COM VÃO DE 15,9 M. AF_03/2022</v>
          </cell>
          <cell r="E9342" t="str">
            <v>UN</v>
          </cell>
          <cell r="F9342">
            <v>0</v>
          </cell>
        </row>
        <row r="9343">
          <cell r="A9343" t="str">
            <v>SINAPI 103712</v>
          </cell>
          <cell r="D9343" t="str">
            <v>FORNECIMENTO E INSTALAÇÃO DE PÓRTICO METÁLICO COM VÃO DE 17 M. AF_03/2022</v>
          </cell>
          <cell r="E9343" t="str">
            <v>UN</v>
          </cell>
          <cell r="F9343">
            <v>0</v>
          </cell>
        </row>
        <row r="9344">
          <cell r="A9344" t="str">
            <v>SINAPI 103713</v>
          </cell>
          <cell r="D9344" t="str">
            <v>FORNECIMENTO E INSTALAÇÃO DE PÓRTICO METÁLICO COM VÃO DE 18,1 M. AF_03/2022</v>
          </cell>
          <cell r="E9344" t="str">
            <v>UN</v>
          </cell>
          <cell r="F9344">
            <v>0</v>
          </cell>
        </row>
        <row r="9345">
          <cell r="A9345" t="str">
            <v>SINAPI 103714</v>
          </cell>
          <cell r="D9345" t="str">
            <v>FORNECIMENTO E INSTALAÇÃO DE PÓRTICO METÁLICO COM VÃO DE 19,2 M. AF_03/2022</v>
          </cell>
          <cell r="E9345" t="str">
            <v>UN</v>
          </cell>
          <cell r="F9345">
            <v>0</v>
          </cell>
        </row>
        <row r="9346">
          <cell r="A9346" t="str">
            <v>SINAPI 103715</v>
          </cell>
          <cell r="D9346" t="str">
            <v>FORNECIMENTO E INSTALAÇÃO DE PÓRTICO METÁLICO COM VÃO DE 20,3 M. AF_03/2022</v>
          </cell>
          <cell r="E9346" t="str">
            <v>UN</v>
          </cell>
          <cell r="F9346">
            <v>0</v>
          </cell>
        </row>
        <row r="9347">
          <cell r="A9347" t="str">
            <v>SINAPI 103716</v>
          </cell>
          <cell r="D9347" t="str">
            <v>FORNECIMENTO E INSTALAÇÃO DE PÓRTICO METÁLICO COM VÃO DE 21,5 M. AF_03/2022</v>
          </cell>
          <cell r="E9347" t="str">
            <v>UN</v>
          </cell>
          <cell r="F9347">
            <v>0</v>
          </cell>
        </row>
        <row r="9348">
          <cell r="A9348" t="str">
            <v>SINAPI 103717</v>
          </cell>
          <cell r="D9348" t="str">
            <v>FORNECIMENTO E INSTALAÇÃO DE PÓRTICO METÁLICO COM VÃO DE 22,6 M. AF_03/2022</v>
          </cell>
          <cell r="E9348" t="str">
            <v>UN</v>
          </cell>
          <cell r="F9348">
            <v>0</v>
          </cell>
        </row>
        <row r="9349">
          <cell r="A9349" t="str">
            <v>SINAPI 103718</v>
          </cell>
          <cell r="D9349" t="str">
            <v>FORNECIMENTO E INSTALAÇÃO DE PÓRTICO METÁLICO COM VÃO DE 23,7 M. AF_03/2022</v>
          </cell>
          <cell r="E9349" t="str">
            <v>UN</v>
          </cell>
          <cell r="F9349">
            <v>0</v>
          </cell>
        </row>
        <row r="9350">
          <cell r="A9350" t="str">
            <v>SINAPI 103719</v>
          </cell>
          <cell r="D9350" t="str">
            <v>FORNECIMENTO E INSTALAÇÃO DE PÓRTICO METÁLICO COM VÃO DE 24,8 M. AF_03/2022</v>
          </cell>
          <cell r="E9350" t="str">
            <v>UN</v>
          </cell>
          <cell r="F9350">
            <v>0</v>
          </cell>
        </row>
        <row r="9351">
          <cell r="A9351" t="str">
            <v>SINAPI 103720</v>
          </cell>
          <cell r="D9351" t="str">
            <v>FORNECIMENTO E INSTALAÇÃO DE PÓRTICO METÁLICO COM VÃO DE 26 M. AF_03/2022</v>
          </cell>
          <cell r="E9351" t="str">
            <v>UN</v>
          </cell>
          <cell r="F9351">
            <v>0</v>
          </cell>
        </row>
        <row r="9352">
          <cell r="A9352" t="str">
            <v>SINAPI 103721</v>
          </cell>
          <cell r="D9352" t="str">
            <v>FORNECIMENTO E INSTALAÇÃO DE PÓRTICO METÁLICO COM VÃO DE 27,1 M. AF_03/2022</v>
          </cell>
          <cell r="E9352" t="str">
            <v>UN</v>
          </cell>
          <cell r="F9352">
            <v>0</v>
          </cell>
        </row>
        <row r="9353">
          <cell r="A9353" t="str">
            <v>SINAPI 103705</v>
          </cell>
          <cell r="D9353" t="str">
            <v>FORNECIMENTO E INSTALAÇÃO DE PÓRTICO METÁLICO COM VÃO DE 9,2 M. AF_03/2022</v>
          </cell>
          <cell r="E9353" t="str">
            <v>UN</v>
          </cell>
          <cell r="F9353">
            <v>0</v>
          </cell>
        </row>
        <row r="9354">
          <cell r="A9354" t="str">
            <v>SINAPI 103722</v>
          </cell>
          <cell r="D9354" t="str">
            <v>FORNECIMENTO E INSTALAÇÃO DE SEMI PÓRTICO DUPLO METÁLICO COM VÃO DE 2,7 M. AF_03/2022</v>
          </cell>
          <cell r="E9354" t="str">
            <v>UN</v>
          </cell>
          <cell r="F9354">
            <v>0</v>
          </cell>
        </row>
        <row r="9355">
          <cell r="A9355" t="str">
            <v>SINAPI 103723</v>
          </cell>
          <cell r="D9355" t="str">
            <v>FORNECIMENTO E INSTALAÇÃO DE SEMI PÓRTICO DUPLO METÁLICO COM VÃO DE 3,8 M. AF_03/2022</v>
          </cell>
          <cell r="E9355" t="str">
            <v>UN</v>
          </cell>
          <cell r="F9355">
            <v>0</v>
          </cell>
        </row>
        <row r="9356">
          <cell r="A9356" t="str">
            <v>SINAPI 103724</v>
          </cell>
          <cell r="D9356" t="str">
            <v>FORNECIMENTO E INSTALAÇÃO DE SEMI PÓRTICO DUPLO METÁLICO COM VÃO DE 4,9 M. AF_03/2022</v>
          </cell>
          <cell r="E9356" t="str">
            <v>UN</v>
          </cell>
          <cell r="F9356">
            <v>0</v>
          </cell>
        </row>
        <row r="9357">
          <cell r="A9357" t="str">
            <v>SINAPI 103725</v>
          </cell>
          <cell r="D9357" t="str">
            <v>FORNECIMENTO E INSTALAÇÃO DE SEMI PÓRTICO DUPLO METÁLICO COM VÃO DE 6 M. AF_03/2022</v>
          </cell>
          <cell r="E9357" t="str">
            <v>UN</v>
          </cell>
          <cell r="F9357">
            <v>0</v>
          </cell>
        </row>
        <row r="9358">
          <cell r="A9358" t="str">
            <v>SINAPI 103726</v>
          </cell>
          <cell r="D9358" t="str">
            <v>FORNECIMENTO E INSTALAÇÃO DE SEMI PÓRTICO DUPLO METÁLICO COM VÃO DE 7,2 M. AF_03/2022</v>
          </cell>
          <cell r="E9358" t="str">
            <v>UN</v>
          </cell>
          <cell r="F9358">
            <v>0</v>
          </cell>
        </row>
        <row r="9359">
          <cell r="A9359" t="str">
            <v>SINAPI 103727</v>
          </cell>
          <cell r="D9359" t="str">
            <v>FORNECIMENTO E INSTALAÇÃO DE SEMI PÓRTICO DUPLO METÁLICO COM VÃO DE 8,3 M. AF_03/2022</v>
          </cell>
          <cell r="E9359" t="str">
            <v>UN</v>
          </cell>
          <cell r="F9359">
            <v>0</v>
          </cell>
        </row>
        <row r="9360">
          <cell r="A9360" t="str">
            <v>SINAPI 103728</v>
          </cell>
          <cell r="D9360" t="str">
            <v>FORNECIMENTO E INSTALAÇÃO DE SEMI PÓRTICO METÁLICO COM VÃO DE 2,7 M. AF_03/2022</v>
          </cell>
          <cell r="E9360" t="str">
            <v>UN</v>
          </cell>
          <cell r="F9360">
            <v>0</v>
          </cell>
        </row>
        <row r="9361">
          <cell r="A9361" t="str">
            <v>SINAPI 103729</v>
          </cell>
          <cell r="D9361" t="str">
            <v>FORNECIMENTO E INSTALAÇÃO DE SEMI PÓRTICO METÁLICO COM VÃO DE 3,8 M. AF_03/2022</v>
          </cell>
          <cell r="E9361" t="str">
            <v>UN</v>
          </cell>
          <cell r="F9361">
            <v>0</v>
          </cell>
        </row>
        <row r="9362">
          <cell r="A9362" t="str">
            <v>SINAPI 103730</v>
          </cell>
          <cell r="D9362" t="str">
            <v>FORNECIMENTO E INSTALAÇÃO DE SEMI PÓRTICO METÁLICO COM VÃO DE 4,9 M. AF_03/2022</v>
          </cell>
          <cell r="E9362" t="str">
            <v>UN</v>
          </cell>
          <cell r="F9362">
            <v>0</v>
          </cell>
        </row>
        <row r="9363">
          <cell r="A9363" t="str">
            <v>SINAPI 103731</v>
          </cell>
          <cell r="D9363" t="str">
            <v>FORNECIMENTO E INSTALAÇÃO DE SEMI PÓRTICO METÁLICO COM VÃO DE 6 M. AF_03/2022</v>
          </cell>
          <cell r="E9363" t="str">
            <v>UN</v>
          </cell>
          <cell r="F9363">
            <v>0</v>
          </cell>
        </row>
        <row r="9364">
          <cell r="A9364" t="str">
            <v>SINAPI 103732</v>
          </cell>
          <cell r="D9364" t="str">
            <v>FORNECIMENTO E INSTALAÇÃO DE SEMI PÓRTICO METÁLICO COM VÃO DE 7,2 M. AF_03/2022</v>
          </cell>
          <cell r="E9364" t="str">
            <v>UN</v>
          </cell>
          <cell r="F9364">
            <v>0</v>
          </cell>
        </row>
        <row r="9365">
          <cell r="A9365" t="str">
            <v>SINAPI 103733</v>
          </cell>
          <cell r="D9365" t="str">
            <v>FORNECIMENTO E INSTALAÇÃO DE SEMI PÓRTICO METÁLICO COM VÃO DE 8,3 M. AF_03/2022</v>
          </cell>
          <cell r="E9365" t="str">
            <v>UN</v>
          </cell>
          <cell r="F9365">
            <v>0</v>
          </cell>
        </row>
        <row r="9366">
          <cell r="A9366" t="str">
            <v>SINAPI 103696</v>
          </cell>
          <cell r="D9366" t="str">
            <v>FORNECIMENTO E INSTALAÇÃO DE SUPORTE DE MADEIRA PARA PLACAS DE SINALIZAÇÃO EM CONCRETO, COM H= DE 2,5 M E SEÇÃO DE 7,5 X 7,5 CM. AF_03/2022</v>
          </cell>
          <cell r="E9366" t="str">
            <v>UN</v>
          </cell>
          <cell r="F9366">
            <v>142.11000000000001</v>
          </cell>
        </row>
        <row r="9367">
          <cell r="A9367" t="str">
            <v>SINAPI 103697</v>
          </cell>
          <cell r="D9367" t="str">
            <v>FORNECIMENTO E INSTALAÇÃO DE SUPORTE DE MADEIRA PARA PLACAS DE SINALIZAÇÃO, EM BASE DE CONCRETO, COM H= DE 2,0 M E SEÇÃO DE 7,5 X 7,5 CM. AF_03/2022</v>
          </cell>
          <cell r="E9367" t="str">
            <v>UN</v>
          </cell>
          <cell r="F9367">
            <v>130.66</v>
          </cell>
        </row>
        <row r="9368">
          <cell r="A9368" t="str">
            <v>SINAPI 103695</v>
          </cell>
          <cell r="D9368" t="str">
            <v>FORNECIMENTO E INSTALAÇÃO DE SUPORTE DE MADEIRA PARA PLACAS DE SINALIZAÇÃO, EM SOLO, COM H= DE 2,0 M E SEÇÃO DE 7,5 X 7,5 CM. AF_03/2022</v>
          </cell>
          <cell r="E9368" t="str">
            <v>UN</v>
          </cell>
          <cell r="F9368">
            <v>101.45</v>
          </cell>
        </row>
        <row r="9369">
          <cell r="A9369" t="str">
            <v>SINAPI 103694</v>
          </cell>
          <cell r="D9369" t="str">
            <v>FORNECIMENTO E INSTALAÇÃO DE SUPORTE DE MADEIRA PARA PLACAS DE SINALIZAÇÃO, EM SOLO, COM H= DE 2,5 M E SEÇÃO DE 7,5 X 7,5 CM. AF_03/2022</v>
          </cell>
          <cell r="E9369" t="str">
            <v>UN</v>
          </cell>
          <cell r="F9369">
            <v>112.9</v>
          </cell>
        </row>
        <row r="9370">
          <cell r="A9370" t="str">
            <v>SINAPI 103690</v>
          </cell>
          <cell r="D9370" t="str">
            <v>FORNECIMENTO E INSTALAÇÃO DE SUPORTE METÁLICO GALVANIZADO PARA PLACAS DE SINALIZAÇÃO EM SOLO, COM H= DE 2,5 M E DIÂMETRO DE 2''. AF_03/2022</v>
          </cell>
          <cell r="E9370" t="str">
            <v>UN</v>
          </cell>
          <cell r="F9370">
            <v>0</v>
          </cell>
        </row>
        <row r="9371">
          <cell r="A9371" t="str">
            <v>SINAPI 103693</v>
          </cell>
          <cell r="D9371" t="str">
            <v>FORNECIMENTO E INSTALAÇÃO DE SUPORTE METÁLICO GALVANIZADO PARA PLACAS DE SINALIZAÇÃO, EM BASE DE CONCRETO, COM H= DE 2,0 M E DIÂMETRO DE 2''. AF_03/2022</v>
          </cell>
          <cell r="E9371" t="str">
            <v>UN</v>
          </cell>
          <cell r="F9371">
            <v>0</v>
          </cell>
        </row>
        <row r="9372">
          <cell r="A9372" t="str">
            <v>SINAPI 103692</v>
          </cell>
          <cell r="D9372" t="str">
            <v>FORNECIMENTO E INSTALAÇÃO DE SUPORTE METÁLICO GALVANIZADO PARA PLACAS DE SINALIZAÇÃO, EM BASE DE CONCRETO, COM H= DE 2,5 M E DIÂMETRO DE 2''. AF_03/2022</v>
          </cell>
          <cell r="E9372" t="str">
            <v>UN</v>
          </cell>
          <cell r="F9372">
            <v>0</v>
          </cell>
        </row>
        <row r="9373">
          <cell r="A9373" t="str">
            <v>SINAPI 103691</v>
          </cell>
          <cell r="D9373" t="str">
            <v>FORNECIMENTO E INSTALAÇÃO DE SUPORTE METÁLICO GALVANIZADO PARA PLACAS DE SINALIZAÇÃO, EM SOLO, COM H= DE 2,0 M E DIÂMETRO DE 2''. AF_03/2022</v>
          </cell>
          <cell r="E9373" t="str">
            <v>UN</v>
          </cell>
          <cell r="F9373">
            <v>0</v>
          </cell>
        </row>
        <row r="9374">
          <cell r="A9374" t="str">
            <v>SINAPI 96987</v>
          </cell>
          <cell r="D9374" t="str">
            <v>BASE METÁLICA PARA MASTRO 1 ½" PARA SPDA - FORNECIMENTO E INSTALAÇÃO. AF_08/2023</v>
          </cell>
          <cell r="E9374" t="str">
            <v>UN</v>
          </cell>
          <cell r="F9374">
            <v>125.43</v>
          </cell>
        </row>
        <row r="9375">
          <cell r="A9375" t="str">
            <v>SINAPI 96989</v>
          </cell>
          <cell r="D9375" t="str">
            <v>CAPTOR TIPO FRANKLIN PARA SPDA - FORNECIMENTO E INSTALAÇÃO. AF_08/2023</v>
          </cell>
          <cell r="E9375" t="str">
            <v>UN</v>
          </cell>
          <cell r="F9375">
            <v>133.61000000000001</v>
          </cell>
        </row>
        <row r="9376">
          <cell r="A9376" t="str">
            <v>SINAPI 104749</v>
          </cell>
          <cell r="D9376" t="str">
            <v>CONECTOR GRAMPO METÁLICO TIPO OLHAL, PARA SPDA, PARA HASTE DE ATERRAMENTO DE 3/4'' E CABOS DE 10 A 50 MM2 - FORNECIMENTO E INSTALAÇÃO. AF_08/2023</v>
          </cell>
          <cell r="E9376" t="str">
            <v>UN</v>
          </cell>
          <cell r="F9376">
            <v>24.21</v>
          </cell>
        </row>
        <row r="9377">
          <cell r="A9377" t="str">
            <v>SINAPI 104750</v>
          </cell>
          <cell r="D9377" t="str">
            <v>CONECTOR GRAMPO METÁLICO TIPO OLHAL, PARA SPDA, PARA HASTE DE ATERRAMENTO DE 5/8'' E CABOS DE 10 A 50 MM2 - FORNECIMENTO E INSTALAÇÃO. AF_08/2023</v>
          </cell>
          <cell r="E9377" t="str">
            <v>UN</v>
          </cell>
          <cell r="F9377">
            <v>18.96</v>
          </cell>
        </row>
        <row r="9378">
          <cell r="A9378" t="str">
            <v>SINAPI 104751</v>
          </cell>
          <cell r="D9378" t="str">
            <v>CONECTOR GRAMPO PARALELO METÁLICO, PARA SPDA, PARA CABOS DE 6 A 50 MM2 - FORNECIMENTO E INSTALAÇÃO. AF_08/2023</v>
          </cell>
          <cell r="E9378" t="str">
            <v>UN</v>
          </cell>
          <cell r="F9378">
            <v>27.97</v>
          </cell>
        </row>
        <row r="9379">
          <cell r="A9379" t="str">
            <v>SINAPI 104752</v>
          </cell>
          <cell r="D9379" t="str">
            <v>CONECTOR SPLIT-BOLT, PARA SPDA, PARA CABOS ATÉ 35 MM2 - FORNECIMENTO E INSTALAÇÃO. AF_08/2023</v>
          </cell>
          <cell r="E9379" t="str">
            <v>UN</v>
          </cell>
          <cell r="F9379">
            <v>23.86</v>
          </cell>
        </row>
        <row r="9380">
          <cell r="A9380" t="str">
            <v>SINAPI 104753</v>
          </cell>
          <cell r="D9380" t="str">
            <v>CONECTOR SPLIT-BOLT, PARA SPDA, PARA CABOS ATÉ 50 MM2 - FORNECIMENTO E INSTALAÇÃO. AF_08/2023</v>
          </cell>
          <cell r="E9380" t="str">
            <v>UN</v>
          </cell>
          <cell r="F9380">
            <v>29.28</v>
          </cell>
        </row>
        <row r="9381">
          <cell r="A9381" t="str">
            <v>SINAPI 104754</v>
          </cell>
          <cell r="D9381" t="str">
            <v>CONECTOR SPLIT-BOLT, PARA SPDA, PARA CABOS ATÉ 70 MM2 - FORNECIMENTO E INSTALAÇÃO. AF_08/2023</v>
          </cell>
          <cell r="E9381" t="str">
            <v>UN</v>
          </cell>
          <cell r="F9381">
            <v>38.590000000000003</v>
          </cell>
        </row>
        <row r="9382">
          <cell r="A9382" t="str">
            <v>SINAPI 104755</v>
          </cell>
          <cell r="D9382" t="str">
            <v>CONECTOR SPLIT-BOLT, PARA SPDA, PARA CABOS ATÉ 95 MM2 - FORNECIMENTO E INSTALAÇÃO. AF_08/2023</v>
          </cell>
          <cell r="E9382" t="str">
            <v>UN</v>
          </cell>
          <cell r="F9382">
            <v>53.02</v>
          </cell>
        </row>
        <row r="9383">
          <cell r="A9383" t="str">
            <v>SINAPI 96982</v>
          </cell>
          <cell r="D9383" t="str">
            <v>CONECTOR SPLIT-BOLT, PARA SPDA, PARA CABOS DE 16 A 70 MM2 - FORNECIMENTO E INSTALAÇÃO. AF_08/2023</v>
          </cell>
          <cell r="E9383" t="str">
            <v>UN</v>
          </cell>
          <cell r="F9383">
            <v>0</v>
          </cell>
        </row>
        <row r="9384">
          <cell r="A9384" t="str">
            <v>SINAPI 96993</v>
          </cell>
          <cell r="D9384" t="str">
            <v>CONJUNTO DE ESTAIAMENTO PARA MASTRO DE SPDA (COMPRIMENTO DOS ESTAIS = 12 M) - FORNECIMENTO E INSTALAÇÃO. AF_08/2023</v>
          </cell>
          <cell r="E9384" t="str">
            <v>UN</v>
          </cell>
          <cell r="F9384">
            <v>0</v>
          </cell>
        </row>
        <row r="9385">
          <cell r="A9385" t="str">
            <v>SINAPI 96990</v>
          </cell>
          <cell r="D9385" t="str">
            <v>CONJUNTO DE ESTAIAMENTO PARA MASTRO DE SPDA (COMPRIMENTO DOS ESTAIS = 2 M) - FORNECIMENTO E INSTALAÇÃO. AF_08/2023</v>
          </cell>
          <cell r="E9385" t="str">
            <v>UN</v>
          </cell>
          <cell r="F9385">
            <v>0</v>
          </cell>
        </row>
        <row r="9386">
          <cell r="A9386" t="str">
            <v>SINAPI 96991</v>
          </cell>
          <cell r="D9386" t="str">
            <v>CONJUNTO DE ESTAIAMENTO PARA MASTRO DE SPDA (COMPRIMENTO DOS ESTAIS = 4 M) - FORNECIMENTO E INSTALAÇÃO. AF_08/2023</v>
          </cell>
          <cell r="E9386" t="str">
            <v>UN</v>
          </cell>
          <cell r="F9386">
            <v>0</v>
          </cell>
        </row>
        <row r="9387">
          <cell r="A9387" t="str">
            <v>SINAPI 96992</v>
          </cell>
          <cell r="D9387" t="str">
            <v>CONJUNTO DE ESTAIAMENTO PARA MASTRO DE SPDA (COMPRIMENTO DOS ESTAIS = 8 M) - FORNECIMENTO E INSTALAÇÃO. AF_08/2023</v>
          </cell>
          <cell r="E9387" t="str">
            <v>UN</v>
          </cell>
          <cell r="F9387">
            <v>0</v>
          </cell>
        </row>
        <row r="9388">
          <cell r="A9388" t="str">
            <v>SINAPI 96994</v>
          </cell>
          <cell r="D9388" t="str">
            <v>CONJUNTO PARA-RAIOS TIPO FRANKLIN PARA SPDA (INCLUSO BASE METÁLICA, MASTRO COM 6 M, CAPTOR FRANKLIN E CONJUNTO DE ESTAIAMENTO COM 3 ESTAIS FLEXÍVEIS DE 4 M) - FORNECIMENTO E INSTALAÇÃO. AF_08/2023</v>
          </cell>
          <cell r="E9388" t="str">
            <v>UN</v>
          </cell>
          <cell r="F9388">
            <v>0</v>
          </cell>
        </row>
        <row r="9389">
          <cell r="A9389" t="str">
            <v>SINAPI 96973</v>
          </cell>
          <cell r="D9389" t="str">
            <v>CORDOALHA DE COBRE NU 35 MM², NÃO ENTERRADA, COM ISOLADOR - FORNECIMENTO E INSTALAÇÃO. AF_08/2023</v>
          </cell>
          <cell r="E9389" t="str">
            <v>M</v>
          </cell>
          <cell r="F9389">
            <v>74.47</v>
          </cell>
        </row>
        <row r="9390">
          <cell r="A9390" t="str">
            <v>SINAPI 104743</v>
          </cell>
          <cell r="D9390" t="str">
            <v>CORDOALHA DE COBRE NU 35 MM², NÃO ENTERRADA, COM PRESILHA - FORNECIMENTO E INSTALAÇÃO. AF_08/2023</v>
          </cell>
          <cell r="E9390" t="str">
            <v>M</v>
          </cell>
          <cell r="F9390">
            <v>0</v>
          </cell>
        </row>
        <row r="9391">
          <cell r="A9391" t="str">
            <v>SINAPI 96977</v>
          </cell>
          <cell r="D9391" t="str">
            <v>CORDOALHA DE COBRE NU 50 MM², ENTERRADA - FORNECIMENTO E INSTALAÇÃO. AF_08/2023</v>
          </cell>
          <cell r="E9391" t="str">
            <v>M</v>
          </cell>
          <cell r="F9391">
            <v>62.71</v>
          </cell>
        </row>
        <row r="9392">
          <cell r="A9392" t="str">
            <v>SINAPI 96974</v>
          </cell>
          <cell r="D9392" t="str">
            <v>CORDOALHA DE COBRE NU 50 MM², NÃO ENTERRADA, COM ISOLADOR - FORNECIMENTO E INSTALAÇÃO. AF_08/2023</v>
          </cell>
          <cell r="E9392" t="str">
            <v>M</v>
          </cell>
          <cell r="F9392">
            <v>96.55</v>
          </cell>
        </row>
        <row r="9393">
          <cell r="A9393" t="str">
            <v>SINAPI 104744</v>
          </cell>
          <cell r="D9393" t="str">
            <v>CORDOALHA DE COBRE NU 50 MM², NÃO ENTERRADA, COM PRESILHA - FORNECIMENTO E INSTALAÇÃO. AF_08/2023</v>
          </cell>
          <cell r="E9393" t="str">
            <v>M</v>
          </cell>
          <cell r="F9393">
            <v>0</v>
          </cell>
        </row>
        <row r="9394">
          <cell r="A9394" t="str">
            <v>SINAPI 96978</v>
          </cell>
          <cell r="D9394" t="str">
            <v>CORDOALHA DE COBRE NU 70 MM², ENTERRADA - FORNECIMENTO E INSTALAÇÃO. AF_08/2023</v>
          </cell>
          <cell r="E9394" t="str">
            <v>M</v>
          </cell>
          <cell r="F9394">
            <v>82.63</v>
          </cell>
        </row>
        <row r="9395">
          <cell r="A9395" t="str">
            <v>SINAPI 96975</v>
          </cell>
          <cell r="D9395" t="str">
            <v>CORDOALHA DE COBRE NU 70 MM², NÃO ENTERRADA, COM ISOLADOR - FORNECIMENTO E INSTALAÇÃO. AF_08/2023</v>
          </cell>
          <cell r="E9395" t="str">
            <v>M</v>
          </cell>
          <cell r="F9395">
            <v>119.79</v>
          </cell>
        </row>
        <row r="9396">
          <cell r="A9396" t="str">
            <v>SINAPI 104745</v>
          </cell>
          <cell r="D9396" t="str">
            <v>CORDOALHA DE COBRE NU 70 MM², NÃO ENTERRADA, COM PRESILHA - FORNECIMENTO E INSTALAÇÃO. AF_08/2023</v>
          </cell>
          <cell r="E9396" t="str">
            <v>M</v>
          </cell>
          <cell r="F9396">
            <v>0</v>
          </cell>
        </row>
        <row r="9397">
          <cell r="A9397" t="str">
            <v>SINAPI 96979</v>
          </cell>
          <cell r="D9397" t="str">
            <v>CORDOALHA DE COBRE NU 95 MM², ENTERRADA - FORNECIMENTO E INSTALAÇÃO. AF_08/2023</v>
          </cell>
          <cell r="E9397" t="str">
            <v>M</v>
          </cell>
          <cell r="F9397">
            <v>118.23</v>
          </cell>
        </row>
        <row r="9398">
          <cell r="A9398" t="str">
            <v>SINAPI 96976</v>
          </cell>
          <cell r="D9398" t="str">
            <v>CORDOALHA DE COBRE NU 95 MM², NÃO ENTERRADA, COM ISOLADOR - FORNECIMENTO E INSTALAÇÃO. AF_08/2023</v>
          </cell>
          <cell r="E9398" t="str">
            <v>M</v>
          </cell>
          <cell r="F9398">
            <v>158.41</v>
          </cell>
        </row>
        <row r="9399">
          <cell r="A9399" t="str">
            <v>SINAPI 96984</v>
          </cell>
          <cell r="D9399" t="str">
            <v>ELETRODUTO PVC RÍGIDO, DIÂMETRO 40MM, COM 3 METROS, PARA SPDA - FORNECIMENTO E INSTALAÇÃO. AF_08/2023</v>
          </cell>
          <cell r="E9399" t="str">
            <v>UN</v>
          </cell>
          <cell r="F9399">
            <v>61.17</v>
          </cell>
        </row>
        <row r="9400">
          <cell r="A9400" t="str">
            <v>SINAPI 96980</v>
          </cell>
          <cell r="D9400" t="str">
            <v>FITA DE ALUMÍNIO 70 MM² PARA SPDA - FORNECIMENTO E INSTALAÇÃO. AF_08/2023</v>
          </cell>
          <cell r="E9400" t="str">
            <v>M</v>
          </cell>
          <cell r="F9400">
            <v>0</v>
          </cell>
        </row>
        <row r="9401">
          <cell r="A9401" t="str">
            <v>SINAPI 96986</v>
          </cell>
          <cell r="D9401" t="str">
            <v>HASTE DE ATERRAMENTO, DIÂMETRO 3/4", COM 3 METROS - FORNECIMENTO E INSTALAÇÃO. AF_08/2023</v>
          </cell>
          <cell r="E9401" t="str">
            <v>UN</v>
          </cell>
          <cell r="F9401">
            <v>155.16999999999999</v>
          </cell>
        </row>
        <row r="9402">
          <cell r="A9402" t="str">
            <v>SINAPI 96985</v>
          </cell>
          <cell r="D9402" t="str">
            <v>HASTE DE ATERRAMENTO, DIÂMETRO 5/8", COM 3 METROS - FORNECIMENTO E INSTALAÇÃO. AF_08/2023</v>
          </cell>
          <cell r="E9402" t="str">
            <v>UN</v>
          </cell>
          <cell r="F9402">
            <v>104.09</v>
          </cell>
        </row>
        <row r="9403">
          <cell r="A9403" t="str">
            <v>SINAPI 96988</v>
          </cell>
          <cell r="D9403" t="str">
            <v>MASTRO 1 ½", COM 3 METROS, PARA SPDA - FORNECIMENTO E INSTALAÇÃO. AF_08/2023</v>
          </cell>
          <cell r="E9403" t="str">
            <v>UN</v>
          </cell>
          <cell r="F9403">
            <v>159.65</v>
          </cell>
        </row>
        <row r="9404">
          <cell r="A9404" t="str">
            <v>SINAPI 104746</v>
          </cell>
          <cell r="D9404" t="str">
            <v>MINI CAPTOR PARA SPDA - FORNECIMENTO E INSTALAÇÃO. AF_08/2023</v>
          </cell>
          <cell r="E9404" t="str">
            <v>UN</v>
          </cell>
          <cell r="F9404">
            <v>27.31</v>
          </cell>
        </row>
        <row r="9405">
          <cell r="A9405" t="str">
            <v>SINAPI 104747</v>
          </cell>
          <cell r="D9405" t="str">
            <v>PRESILHA PARA FIXAÇÃO DE CORDOALHA NÃO ENTERRADA PARA SPDA - FORNECIMENTO E INSTALAÇÃO. AF_08/2023</v>
          </cell>
          <cell r="E9405" t="str">
            <v>UN</v>
          </cell>
          <cell r="F9405">
            <v>0</v>
          </cell>
        </row>
        <row r="9406">
          <cell r="A9406" t="str">
            <v>SINAPI 96983</v>
          </cell>
          <cell r="D9406" t="str">
            <v>SOLDA EXOTÉRMICA PARA SPDA - FORNECIMENTO E INSTALAÇÃO. AF_08/2023</v>
          </cell>
          <cell r="E9406" t="str">
            <v>UN</v>
          </cell>
          <cell r="F9406">
            <v>0</v>
          </cell>
        </row>
        <row r="9407">
          <cell r="A9407" t="str">
            <v>SINAPI 104748</v>
          </cell>
          <cell r="D9407" t="str">
            <v>SUPORTE ISOLADOR 2 DESCIDAS PARA FIXAÇÃO DA CORDOALHA DE COBRE EM MASTRO 1 1/2" DE SPDA - FORNECIMENTO E INSTALAÇÃO. AF_08/2023</v>
          </cell>
          <cell r="E9407" t="str">
            <v>UN</v>
          </cell>
          <cell r="F9407">
            <v>0</v>
          </cell>
        </row>
        <row r="9408">
          <cell r="A9408" t="str">
            <v>SINAPI 98463</v>
          </cell>
          <cell r="D9408" t="str">
            <v>SUPORTE ISOLADOR PARA FIXAÇÃO DA CORDOALHA DE COBRE EM ALVENARIA OU CONCRETO - FORNECIMENTO E INSTALAÇÃO. AF_08/2023</v>
          </cell>
          <cell r="E9408" t="str">
            <v>UN</v>
          </cell>
          <cell r="F9408">
            <v>26.83</v>
          </cell>
        </row>
        <row r="9409">
          <cell r="A9409" t="str">
            <v>SINAPI 104827</v>
          </cell>
          <cell r="D9409" t="str">
            <v>INSTALAÇÃO E FORNECIMENTO DE PAINEL FIXO NA PAREDE COM TOMADAS E SAÍDAS PARA GASES MEDICINAIS. AF_11/2023</v>
          </cell>
          <cell r="E9409" t="str">
            <v>UN</v>
          </cell>
          <cell r="F9409">
            <v>0</v>
          </cell>
        </row>
        <row r="9410">
          <cell r="A9410" t="str">
            <v>SINAPI 104828</v>
          </cell>
          <cell r="D9410" t="str">
            <v>INSTALAÇÃO E FORNECIMENTO DE PAINEL SUSPENSO COM TOMADAS E SAÍDAS PARA GASES MEDICINAIS. AF_11/2023</v>
          </cell>
          <cell r="E9410" t="str">
            <v>UN</v>
          </cell>
          <cell r="F9410">
            <v>0</v>
          </cell>
        </row>
        <row r="9411">
          <cell r="A9411" t="str">
            <v>SINAPI 104824</v>
          </cell>
          <cell r="D9411" t="str">
            <v>INSTALAÇÃO E FORNECIMENTO DE POSTO PAREDE, INTERNO OU EXTERNO, PARA REDE DE GASES HOSPITALARES, COM VÁLVULA DE IMPACTO P/ESTANQUEIDADE, PRESSÃO MÁX. TRAB. 8,0 KGF/CM2, CONEXÕES, COM CANOPLA PLÁSTICA COM INDICAÇÃO DO TIPO DE GÁS, COMPLETO. AF_11/2023</v>
          </cell>
          <cell r="E9411" t="str">
            <v>UN</v>
          </cell>
          <cell r="F9411">
            <v>0</v>
          </cell>
        </row>
        <row r="9412">
          <cell r="A9412" t="str">
            <v>SINAPI 104826</v>
          </cell>
          <cell r="D9412" t="str">
            <v>INSTALAÇÃO E FORNECIMENTO DE RÉGUA DE INALOTERAPIA DE PAREDE PARA REDE DE GÁS COMPRIMIDO, COM 3 PONTOS DE CONSUMO DE GASES IDENTIFICADOS, EM PERFIL DE ALUMÍNIO, APROX. 40 CM, INCLUI VÁLVULA DE IMPACTO E CONEXÕES EM LATÃO, COMPLETO. AF_11/2023</v>
          </cell>
          <cell r="E9412" t="str">
            <v>UN</v>
          </cell>
          <cell r="F9412">
            <v>0</v>
          </cell>
        </row>
        <row r="9413">
          <cell r="A9413" t="str">
            <v>SINAPI 104825</v>
          </cell>
          <cell r="D9413" t="str">
            <v>INSTALAÇÃO E FORNECIMENTO DE RÉGUA DE INALOTERAPIA DE PAREDE PARA REDE DE GÁS OXIGÊNIO, COM 3 PONTOS DE CONSUMO DE GASES IDENTIFICADOS, EM PERFIL DE ALUMÍNIO ANODIZ., APROX. 40 CM, INCLUI VÁLVULA DE IMPACTO E CONEXÕES EM LATÃO, COMPLETO. AF_11/2023</v>
          </cell>
          <cell r="E9413" t="str">
            <v>UN</v>
          </cell>
          <cell r="F9413">
            <v>0</v>
          </cell>
        </row>
        <row r="9414">
          <cell r="A9414" t="str">
            <v>SINAPI 104993</v>
          </cell>
          <cell r="D9414" t="str">
            <v>CAIXA DE EMBUTIR EM AÇO GALVANIZADO PARA ABRIGO DE HIDRÔMETRO - FORNECIMENTO E INSTALAÇÃO (EXCLUSIVE HIDRÔMETRO). AF_03/2024</v>
          </cell>
          <cell r="E9414" t="str">
            <v>UN</v>
          </cell>
          <cell r="F9414">
            <v>0</v>
          </cell>
        </row>
        <row r="9415">
          <cell r="A9415" t="str">
            <v>SINAPI 104994</v>
          </cell>
          <cell r="D9415" t="str">
            <v>CAIXA DE EMBUTIR EM POLICARBONATO PARA ABRIGO DE HIDRÔMETRO - FORNECIMENTO E INSTALAÇÃO (EXCLUSIVE HIDRÔMETRO). AF_03/2024</v>
          </cell>
          <cell r="E9415" t="str">
            <v>UN</v>
          </cell>
          <cell r="F9415">
            <v>0</v>
          </cell>
        </row>
        <row r="9416">
          <cell r="A9416" t="str">
            <v>SINAPI 104995</v>
          </cell>
          <cell r="D9416" t="str">
            <v>CAIXA DE EMBUTIR EM POLIPROPILENO PARA ABRIGO DE HIDRÔMETRO - FORNECIMENTO E INSTALAÇÃO (EXCLUSIVE HIDRÔMETRO). AF_03/2024</v>
          </cell>
          <cell r="E9416" t="str">
            <v>UN</v>
          </cell>
          <cell r="F9416">
            <v>0</v>
          </cell>
        </row>
        <row r="9417">
          <cell r="A9417" t="str">
            <v>SINAPI 104996</v>
          </cell>
          <cell r="D9417" t="str">
            <v>CAIXA DE SOBREPOR EM AÇO GALVANIZADO PARA ABRIGO DE HIDRÔMETRO - FORNECIMENTO E INSTALAÇÃO (EXCLUSIVE HIDRÔMETRO). AF_03/2024</v>
          </cell>
          <cell r="E9417" t="str">
            <v>UN</v>
          </cell>
          <cell r="F9417">
            <v>0</v>
          </cell>
        </row>
        <row r="9418">
          <cell r="A9418" t="str">
            <v>SINAPI 95676</v>
          </cell>
          <cell r="D9418" t="str">
            <v>CAIXA EM CONCRETO PRÉ-MOLDADO PARA ABRIGO DE HIDRÔMETRO COM DN 20 MM - FORNECIMENTO E INSTALAÇÃO. AF_03/2024</v>
          </cell>
          <cell r="E9418" t="str">
            <v>UN</v>
          </cell>
          <cell r="F9418">
            <v>134.58000000000001</v>
          </cell>
        </row>
        <row r="9419">
          <cell r="A9419" t="str">
            <v>SINAPI 95677</v>
          </cell>
          <cell r="D9419" t="str">
            <v>CAIXA EM CONCRETO PRÉ-MOLDADO PARA ABRIGO DE HIDRÔMETRO COM DN 25 MM - FORNECIMENTO E INSTALAÇÃO (EXCLUSIVE HIDRÔMETRO). AF_03/2024</v>
          </cell>
          <cell r="E9419" t="str">
            <v>UN</v>
          </cell>
          <cell r="F9419">
            <v>0</v>
          </cell>
        </row>
        <row r="9420">
          <cell r="A9420" t="str">
            <v>SINAPI 105135</v>
          </cell>
          <cell r="D9420" t="str">
            <v>HIDRÔMETRO DN 1 1/2", 20 M³/H - FORNECIMENTO E INSTALAÇÃO. AF_03/2024</v>
          </cell>
          <cell r="E9420" t="str">
            <v>UN</v>
          </cell>
          <cell r="F9420">
            <v>1231</v>
          </cell>
        </row>
        <row r="9421">
          <cell r="A9421" t="str">
            <v>SINAPI 104998</v>
          </cell>
          <cell r="D9421" t="str">
            <v>HIDRÔMETRO DN 1", 10 M³/H - FORNECIMENTO E INSTALAÇÃO. AF_03/2024</v>
          </cell>
          <cell r="E9421" t="str">
            <v>UN</v>
          </cell>
          <cell r="F9421">
            <v>751.29</v>
          </cell>
        </row>
        <row r="9422">
          <cell r="A9422" t="str">
            <v>SINAPI 104997</v>
          </cell>
          <cell r="D9422" t="str">
            <v>HIDRÔMETRO DN 1", 7 M³/H - FORNECIMENTO E INSTALAÇÃO. AF_03/2024</v>
          </cell>
          <cell r="E9422" t="str">
            <v>UN</v>
          </cell>
          <cell r="F9422">
            <v>559.61</v>
          </cell>
        </row>
        <row r="9423">
          <cell r="A9423" t="str">
            <v>SINAPI 95673</v>
          </cell>
          <cell r="D9423" t="str">
            <v>HIDRÔMETRO DN 1/2", 1,5 M3/H - FORNECIMENTO E INSTALAÇÃO. AF_03/2024</v>
          </cell>
          <cell r="E9423" t="str">
            <v>UN</v>
          </cell>
          <cell r="F9423">
            <v>160.51</v>
          </cell>
        </row>
        <row r="9424">
          <cell r="A9424" t="str">
            <v>SINAPI 95674</v>
          </cell>
          <cell r="D9424" t="str">
            <v>HIDRÔMETRO DN 1/2", 3,0 M3/H - FORNECIMENTO E INSTALAÇÃO. AF_03/2024</v>
          </cell>
          <cell r="E9424" t="str">
            <v>UN</v>
          </cell>
          <cell r="F9424">
            <v>170.59</v>
          </cell>
        </row>
        <row r="9425">
          <cell r="A9425" t="str">
            <v>SINAPI 104992</v>
          </cell>
          <cell r="D9425" t="str">
            <v>HIDRÔMETRO DN 2", 30 M³/H - FORNECIMENTO E INSTALAÇÃO. AF_03/2024</v>
          </cell>
          <cell r="E9425" t="str">
            <v>UN</v>
          </cell>
          <cell r="F9425">
            <v>1720.82</v>
          </cell>
        </row>
        <row r="9426">
          <cell r="A9426" t="str">
            <v>SINAPI 95675</v>
          </cell>
          <cell r="D9426" t="str">
            <v>HIDRÔMETRO DN 3/4", 5,0 M3/H - FORNECIMENTO E INSTALAÇÃO. AF_03/2024</v>
          </cell>
          <cell r="E9426" t="str">
            <v>UN</v>
          </cell>
          <cell r="F9426">
            <v>210.45</v>
          </cell>
        </row>
        <row r="9427">
          <cell r="A9427" t="str">
            <v>SINAPI 95648</v>
          </cell>
          <cell r="D9427" t="str">
            <v>KIT CAVALETE PARA MEDIÇÃO DE ÁGUA - ENTRADA INDIVIDUALIZADA, EM CPVC DN 28 MM (1"), PARA 1 MEDIDOR - FORNECIMENTO E INSTALAÇÃO (EXCLUSIVE HIDRÔMETRO). AF_03/2024</v>
          </cell>
          <cell r="E9427" t="str">
            <v>UN</v>
          </cell>
          <cell r="F9427">
            <v>655.99</v>
          </cell>
        </row>
        <row r="9428">
          <cell r="A9428" t="str">
            <v>SINAPI 95649</v>
          </cell>
          <cell r="D9428" t="str">
            <v>KIT CAVALETE PARA MEDIÇÃO DE ÁGUA - ENTRADA INDIVIDUALIZADA, EM CPVC DN 28 MM (1"), PARA 2 MEDIDORES - FORNECIMENTO E INSTALAÇÃO (EXCLUSIVE HIDRÔMETRO). AF_03/2024</v>
          </cell>
          <cell r="E9428" t="str">
            <v>UN</v>
          </cell>
          <cell r="F9428">
            <v>1142.6300000000001</v>
          </cell>
        </row>
        <row r="9429">
          <cell r="A9429" t="str">
            <v>SINAPI 95650</v>
          </cell>
          <cell r="D9429" t="str">
            <v>KIT CAVALETE PARA MEDIÇÃO DE ÁGUA - ENTRADA INDIVIDUALIZADA, EM CPVC DN 28 MM (1"), PARA 3 MEDIDORES - FORNECIMENTO E INSTALAÇÃO (EXCLUSIVE HIDRÔMETRO). AF_03/2024</v>
          </cell>
          <cell r="E9429" t="str">
            <v>UN</v>
          </cell>
          <cell r="F9429">
            <v>1672.04</v>
          </cell>
        </row>
        <row r="9430">
          <cell r="A9430" t="str">
            <v>SINAPI 95651</v>
          </cell>
          <cell r="D9430" t="str">
            <v>KIT CAVALETE PARA MEDIÇÃO DE ÁGUA - ENTRADA INDIVIDUALIZADA, EM CPVC DN 28 MM (1"), PARA 4 MEDIDORES - FORNECIMENTO E INSTALAÇÃO (EXCLUSIVE HIDRÔMETRO). AF_03/2024</v>
          </cell>
          <cell r="E9430" t="str">
            <v>UN</v>
          </cell>
          <cell r="F9430">
            <v>2176.02</v>
          </cell>
        </row>
        <row r="9431">
          <cell r="A9431" t="str">
            <v>SINAPI 95652</v>
          </cell>
          <cell r="D9431" t="str">
            <v>KIT CAVALETE PARA MEDIÇÃO DE ÁGUA - ENTRADA INDIVIDUALIZADA, EM CPVC DN 35 MM (1 1/4"), PARA 1 MEDIDOR - FORNECIMENTO E INSTALAÇÃO (EXCLUSIVE HIDRÔMETRO). AF_03/2024</v>
          </cell>
          <cell r="E9431" t="str">
            <v>UN</v>
          </cell>
          <cell r="F9431">
            <v>814.92</v>
          </cell>
        </row>
        <row r="9432">
          <cell r="A9432" t="str">
            <v>SINAPI 95653</v>
          </cell>
          <cell r="D9432" t="str">
            <v>KIT CAVALETE PARA MEDIÇÃO DE ÁGUA - ENTRADA INDIVIDUALIZADA, EM CPVC DN 35 MM (1 1/4"), PARA 2 MEDIDORES - FORNECIMENTO E INSTALAÇÃO (EXCLUSIVE HIDRÔMETRO). AF_03/2024</v>
          </cell>
          <cell r="E9432" t="str">
            <v>UN</v>
          </cell>
          <cell r="F9432">
            <v>1458.54</v>
          </cell>
        </row>
        <row r="9433">
          <cell r="A9433" t="str">
            <v>SINAPI 95654</v>
          </cell>
          <cell r="D9433" t="str">
            <v>KIT CAVALETE PARA MEDIÇÃO DE ÁGUA - ENTRADA INDIVIDUALIZADA, EM CPVC DN 35 MM (1 1/4"), PARA 3 MEDIDORES - FORNECIMENTO E INSTALAÇÃO (EXCLUSIVE HIDRÔMETRO). AF_03/2024</v>
          </cell>
          <cell r="E9433" t="str">
            <v>UN</v>
          </cell>
          <cell r="F9433">
            <v>2150.7800000000002</v>
          </cell>
        </row>
        <row r="9434">
          <cell r="A9434" t="str">
            <v>SINAPI 95655</v>
          </cell>
          <cell r="D9434" t="str">
            <v>KIT CAVALETE PARA MEDIÇÃO DE ÁGUA - ENTRADA INDIVIDUALIZADA, EM CPVC DN 35 MM (1 1/4"), PARA 4 MEDIDORES - FORNECIMENTO E INSTALAÇÃO (EXCLUSIVE HIDRÔMETRO). AF_03/2024</v>
          </cell>
          <cell r="E9434" t="str">
            <v>UN</v>
          </cell>
          <cell r="F9434">
            <v>2810.42</v>
          </cell>
        </row>
        <row r="9435">
          <cell r="A9435" t="str">
            <v>SINAPI 95657</v>
          </cell>
          <cell r="D9435" t="str">
            <v>KIT CAVALETE PARA MEDIÇÃO DE ÁGUA - ENTRADA INDIVIDUALIZADA, EM PPR PN20 DN 25 MM (3/4") PARA 1 MEDIDOR - FORNECIMENTO E INSTALAÇÃO (EXCLUSIVE HIDRÔMETRO). AF_03/2024</v>
          </cell>
          <cell r="E9435" t="str">
            <v>UN</v>
          </cell>
          <cell r="F9435">
            <v>359.68</v>
          </cell>
        </row>
        <row r="9436">
          <cell r="A9436" t="str">
            <v>SINAPI 95658</v>
          </cell>
          <cell r="D9436" t="str">
            <v>KIT CAVALETE PARA MEDIÇÃO DE ÁGUA - ENTRADA INDIVIDUALIZADA, EM PPR PN20 DN 25 MM (3/4") PARA 2 MEDIDORES - FORNECIMENTO E INSTALAÇÃO (EXCLUSIVE HIDRÔMETRO). AF_03/2024</v>
          </cell>
          <cell r="E9436" t="str">
            <v>UN</v>
          </cell>
          <cell r="F9436">
            <v>658.54</v>
          </cell>
        </row>
        <row r="9437">
          <cell r="A9437" t="str">
            <v>SINAPI 95659</v>
          </cell>
          <cell r="D9437" t="str">
            <v>KIT CAVALETE PARA MEDIÇÃO DE ÁGUA - ENTRADA INDIVIDUALIZADA, EM PPR PN20 DN 25 MM (3/4") PARA 3 MEDIDORES - FORNECIMENTO E INSTALAÇÃO (EXCLUSIVE HIDRÔMETRO). AF_03/2024</v>
          </cell>
          <cell r="E9437" t="str">
            <v>UN</v>
          </cell>
          <cell r="F9437">
            <v>980.61</v>
          </cell>
        </row>
        <row r="9438">
          <cell r="A9438" t="str">
            <v>SINAPI 95660</v>
          </cell>
          <cell r="D9438" t="str">
            <v>KIT CAVALETE PARA MEDIÇÃO DE ÁGUA - ENTRADA INDIVIDUALIZADA, EM PPR PN20 DN 25 MM (3/4") PARA 4 MEDIDORES - FORNECIMENTO E INSTALAÇÃO (EXCLUSIVE HIDRÔMETRO). AF_03/2024</v>
          </cell>
          <cell r="E9438" t="str">
            <v>UN</v>
          </cell>
          <cell r="F9438">
            <v>1286.79</v>
          </cell>
        </row>
        <row r="9439">
          <cell r="A9439" t="str">
            <v>SINAPI 95661</v>
          </cell>
          <cell r="D9439" t="str">
            <v>KIT CAVALETE PARA MEDIÇÃO DE ÁGUA - ENTRADA INDIVIDUALIZADA, EM PPR PN20 DN 32 MM (1") PARA 1 MEDIDOR - FORNECIMENTO E INSTALAÇÃO (EXCLUSIVE HIDRÔMETRO). AF_03/2024</v>
          </cell>
          <cell r="E9439" t="str">
            <v>UN</v>
          </cell>
          <cell r="F9439">
            <v>453.2</v>
          </cell>
        </row>
        <row r="9440">
          <cell r="A9440" t="str">
            <v>SINAPI 95662</v>
          </cell>
          <cell r="D9440" t="str">
            <v>KIT CAVALETE PARA MEDIÇÃO DE ÁGUA - ENTRADA INDIVIDUALIZADA, EM PPR PN20 DN 32 MM (1") PARA 2 MEDIDORES - FORNECIMENTO E INSTALAÇÃO (EXCLUSIVE HIDRÔMETRO). AF_03/2024</v>
          </cell>
          <cell r="E9440" t="str">
            <v>UN</v>
          </cell>
          <cell r="F9440">
            <v>843.99</v>
          </cell>
        </row>
        <row r="9441">
          <cell r="A9441" t="str">
            <v>SINAPI 95663</v>
          </cell>
          <cell r="D9441" t="str">
            <v>KIT CAVALETE PARA MEDIÇÃO DE ÁGUA - ENTRADA INDIVIDUALIZADA, EM PPR PN20 DN 32 MM (1") PARA 3 MEDIDORES - FORNECIMENTO E INSTALAÇÃO (EXCLUSIVE HIDRÔMETRO). AF_03/2024</v>
          </cell>
          <cell r="E9441" t="str">
            <v>UN</v>
          </cell>
          <cell r="F9441">
            <v>1262.71</v>
          </cell>
        </row>
        <row r="9442">
          <cell r="A9442" t="str">
            <v>SINAPI 95664</v>
          </cell>
          <cell r="D9442" t="str">
            <v>KIT CAVALETE PARA MEDIÇÃO DE ÁGUA - ENTRADA INDIVIDUALIZADA, EM PPR PN20 DN 32 MM (1") PARA 4 MEDIDORES - FORNECIMENTO E INSTALAÇÃO (EXCLUSIVE HIDRÔMETRO). AF_03/2024</v>
          </cell>
          <cell r="E9442" t="str">
            <v>UN</v>
          </cell>
          <cell r="F9442">
            <v>1659.76</v>
          </cell>
        </row>
        <row r="9443">
          <cell r="A9443" t="str">
            <v>SINAPI 95665</v>
          </cell>
          <cell r="D9443" t="str">
            <v>KIT CAVALETE PARA MEDIÇÃO DE ÁGUA - ENTRADA INDIVIDUALIZADA, EM PPR PN25 DN 25 MM (3/4") PARA 1 MEDIDOR - FORNECIMENTO E INSTALAÇÃO (EXCLUSIVE HIDRÔMETRO). AF_03/2024</v>
          </cell>
          <cell r="E9443" t="str">
            <v>UN</v>
          </cell>
          <cell r="F9443">
            <v>396.74</v>
          </cell>
        </row>
        <row r="9444">
          <cell r="A9444" t="str">
            <v>SINAPI 95666</v>
          </cell>
          <cell r="D9444" t="str">
            <v>KIT CAVALETE PARA MEDIÇÃO DE ÁGUA - ENTRADA INDIVIDUALIZADA, EM PPR PN25 DN 25 MM (3/4") PARA 2 MEDIDORES - FORNECIMENTO E INSTALAÇÃO (EXCLUSIVE HIDRÔMETRO). AF_03/2024</v>
          </cell>
          <cell r="E9444" t="str">
            <v>UN</v>
          </cell>
          <cell r="F9444">
            <v>706.35</v>
          </cell>
        </row>
        <row r="9445">
          <cell r="A9445" t="str">
            <v>SINAPI 95667</v>
          </cell>
          <cell r="D9445" t="str">
            <v>KIT CAVALETE PARA MEDIÇÃO DE ÁGUA - ENTRADA INDIVIDUALIZADA, EM PPR PN25 DN 25 MM (3/4") PARA 3 MEDIDORES - FORNECIMENTO E INSTALAÇÃO (EXCLUSIVE HIDRÔMETRO). AF_03/2024</v>
          </cell>
          <cell r="E9445" t="str">
            <v>UN</v>
          </cell>
          <cell r="F9445">
            <v>1046.67</v>
          </cell>
        </row>
        <row r="9446">
          <cell r="A9446" t="str">
            <v>SINAPI 95668</v>
          </cell>
          <cell r="D9446" t="str">
            <v>KIT CAVALETE PARA MEDIÇÃO DE ÁGUA - ENTRADA INDIVIDUALIZADA, EM PPR PN25 DN 25 MM (3/4") PARA 4 MEDIDORES - FORNECIMENTO E INSTALAÇÃO (EXCLUSIVE HIDRÔMETRO). AF_03/2024</v>
          </cell>
          <cell r="E9446" t="str">
            <v>UN</v>
          </cell>
          <cell r="F9446">
            <v>1368.89</v>
          </cell>
        </row>
        <row r="9447">
          <cell r="A9447" t="str">
            <v>SINAPI 95669</v>
          </cell>
          <cell r="D9447" t="str">
            <v>KIT CAVALETE PARA MEDIÇÃO DE ÁGUA - ENTRADA INDIVIDUALIZADA, EM PPR PN25 DN 32 MM (1") PARA 1 MEDIDOR - FORNECIMENTO E INSTALAÇÃO (EXCLUSIVE HIDRÔMETRO). AF_03/2024</v>
          </cell>
          <cell r="E9447" t="str">
            <v>UN</v>
          </cell>
          <cell r="F9447">
            <v>485.73</v>
          </cell>
        </row>
        <row r="9448">
          <cell r="A9448" t="str">
            <v>SINAPI 95670</v>
          </cell>
          <cell r="D9448" t="str">
            <v>KIT CAVALETE PARA MEDIÇÃO DE ÁGUA - ENTRADA INDIVIDUALIZADA, EM PPR PN25 DN 32 MM (1") PARA 2 MEDIDORES - FORNECIMENTO E INSTALAÇÃO (EXCLUSIVE HIDRÔMETRO). AF_03/2024</v>
          </cell>
          <cell r="E9448" t="str">
            <v>UN</v>
          </cell>
          <cell r="F9448">
            <v>882.99</v>
          </cell>
        </row>
        <row r="9449">
          <cell r="A9449" t="str">
            <v>SINAPI 95671</v>
          </cell>
          <cell r="D9449" t="str">
            <v>KIT CAVALETE PARA MEDIÇÃO DE ÁGUA - ENTRADA INDIVIDUALIZADA, EM PPR PN25 DN 32 MM (1") PARA 3 MEDIDORES - FORNECIMENTO E INSTALAÇÃO (EXCLUSIVE HIDRÔMETRO). AF_03/2024</v>
          </cell>
          <cell r="E9449" t="str">
            <v>UN</v>
          </cell>
          <cell r="F9449">
            <v>1314.96</v>
          </cell>
        </row>
        <row r="9450">
          <cell r="A9450" t="str">
            <v>SINAPI 95672</v>
          </cell>
          <cell r="D9450" t="str">
            <v>KIT CAVALETE PARA MEDIÇÃO DE ÁGUA - ENTRADA INDIVIDUALIZADA, EM PPR PN25 DN 32 MM (1") PARA 4 MEDIDORES - FORNECIMENTO E INSTALAÇÃO (EXCLUSIVE HIDRÔMETRO). AF_03/2024</v>
          </cell>
          <cell r="E9450" t="str">
            <v>UN</v>
          </cell>
          <cell r="F9450">
            <v>1723.96</v>
          </cell>
        </row>
        <row r="9451">
          <cell r="A9451" t="str">
            <v>SINAPI 97741</v>
          </cell>
          <cell r="D9451" t="str">
            <v>KIT CAVALETE PARA MEDIÇÃO DE ÁGUA - ENTRADA INDIVIDUALIZADA, EM PVC 25 MM (3/4"), PARA 1 MEDIDOR - FORNECIMENTO E INSTALAÇÃO (EXCLUSIVE HIDRÔMETRO). AF_03/2024</v>
          </cell>
          <cell r="E9451" t="str">
            <v>UN</v>
          </cell>
          <cell r="F9451">
            <v>199.03</v>
          </cell>
        </row>
        <row r="9452">
          <cell r="A9452" t="str">
            <v>SINAPI 95641</v>
          </cell>
          <cell r="D9452" t="str">
            <v>KIT CAVALETE PARA MEDIÇÃO DE ÁGUA - ENTRADA INDIVIDUALIZADA, EM PVC 25 MM (3/4"), PARA 2 MEDIDORES - FORNECIMENTO E INSTALAÇÃO (EXCLUSIVE HIDRÔMETRO). AF_03/2024</v>
          </cell>
          <cell r="E9452" t="str">
            <v>UN</v>
          </cell>
          <cell r="F9452">
            <v>359.44</v>
          </cell>
        </row>
        <row r="9453">
          <cell r="A9453" t="str">
            <v>SINAPI 95642</v>
          </cell>
          <cell r="D9453" t="str">
            <v>KIT CAVALETE PARA MEDIÇÃO DE ÁGUA - ENTRADA INDIVIDUALIZADA, EM PVC 25 MM (3/4"), PARA 3 MEDIDORES - FORNECIMENTO E INSTALAÇÃO (EXCLUSIVE HIDRÔMETRO). AF_03/2024</v>
          </cell>
          <cell r="E9453" t="str">
            <v>UN</v>
          </cell>
          <cell r="F9453">
            <v>532.61</v>
          </cell>
        </row>
        <row r="9454">
          <cell r="A9454" t="str">
            <v>SINAPI 95643</v>
          </cell>
          <cell r="D9454" t="str">
            <v>KIT CAVALETE PARA MEDIÇÃO DE ÁGUA - ENTRADA INDIVIDUALIZADA, EM PVC 25 MM (3/4"), PARA 4 MEDIDORES - FORNECIMENTO E INSTALAÇÃO (EXCLUSIVE HIDRÔMETRO). AF_03/2024</v>
          </cell>
          <cell r="E9454" t="str">
            <v>UN</v>
          </cell>
          <cell r="F9454">
            <v>698.15</v>
          </cell>
        </row>
        <row r="9455">
          <cell r="A9455" t="str">
            <v>SINAPI 95644</v>
          </cell>
          <cell r="D9455" t="str">
            <v>KIT CAVALETE PARA MEDIÇÃO DE ÁGUA - ENTRADA INDIVIDUALIZADA, EM PVC 32 MM (1"), PARA 1 MEDIDOR - FORNECIMENTO E INSTALAÇÃO (EXCLUSIVE HIDRÔMETRO). AF_03/2024</v>
          </cell>
          <cell r="E9455" t="str">
            <v>UN</v>
          </cell>
          <cell r="F9455">
            <v>265.41000000000003</v>
          </cell>
        </row>
        <row r="9456">
          <cell r="A9456" t="str">
            <v>SINAPI 95645</v>
          </cell>
          <cell r="D9456" t="str">
            <v>KIT CAVALETE PARA MEDIÇÃO DE ÁGUA - ENTRADA INDIVIDUALIZADA, EM PVC 32 MM (1"), PARA 2 MEDIDORES - FORNECIMENTO E INSTALAÇÃO (EXCLUSIVE HIDRÔMETRO). AF_03/2024</v>
          </cell>
          <cell r="E9456" t="str">
            <v>UN</v>
          </cell>
          <cell r="F9456">
            <v>491.11</v>
          </cell>
        </row>
        <row r="9457">
          <cell r="A9457" t="str">
            <v>SINAPI 95646</v>
          </cell>
          <cell r="D9457" t="str">
            <v>KIT CAVALETE PARA MEDIÇÃO DE ÁGUA - ENTRADA INDIVIDUALIZADA, EM PVC 32 MM (1"), PARA 3 MEDIDORES - FORNECIMENTO E INSTALAÇÃO (EXCLUSIVE HIDRÔMETRO). AF_03/2024</v>
          </cell>
          <cell r="E9457" t="str">
            <v>UN</v>
          </cell>
          <cell r="F9457">
            <v>732.76</v>
          </cell>
        </row>
        <row r="9458">
          <cell r="A9458" t="str">
            <v>SINAPI 95647</v>
          </cell>
          <cell r="D9458" t="str">
            <v>KIT CAVALETE PARA MEDIÇÃO DE ÁGUA - ENTRADA INDIVIDUALIZADA, EM PVC 32 MM (1"), PARA 4 MEDIDORES - FORNECIMENTO E INSTALAÇÃO (EXCLUSIVE HIDRÔMETRO). AF_03/2024</v>
          </cell>
          <cell r="E9458" t="str">
            <v>UN</v>
          </cell>
          <cell r="F9458">
            <v>962.9</v>
          </cell>
        </row>
        <row r="9459">
          <cell r="A9459" t="str">
            <v>SINAPI 95636</v>
          </cell>
          <cell r="D9459" t="str">
            <v>KIT CAVALETE PARA MEDIÇÃO DE ÁGUA - ENTRADA PRINCIPAL, EM AÇO GALVANIZADO DN 25 MM (1") - FORNECIMENTO E INSTALAÇÃO (EXCLUSIVE HIDRÔMETRO). AF_03/2024</v>
          </cell>
          <cell r="E9459" t="str">
            <v>UN</v>
          </cell>
          <cell r="F9459">
            <v>447.17</v>
          </cell>
        </row>
        <row r="9460">
          <cell r="A9460" t="str">
            <v>SINAPI 95637</v>
          </cell>
          <cell r="D9460" t="str">
            <v>KIT CAVALETE PARA MEDIÇÃO DE ÁGUA - ENTRADA PRINCIPAL, EM AÇO GALVANIZADO DN 32 MM (1 1/4") - FORNECIMENTO E INSTALAÇÃO (EXCLUSIVE HIDRÔMETRO). AF_03/2024</v>
          </cell>
          <cell r="E9460" t="str">
            <v>UN</v>
          </cell>
          <cell r="F9460">
            <v>591.91999999999996</v>
          </cell>
        </row>
        <row r="9461">
          <cell r="A9461" t="str">
            <v>SINAPI 95638</v>
          </cell>
          <cell r="D9461" t="str">
            <v>KIT CAVALETE PARA MEDIÇÃO DE ÁGUA - ENTRADA PRINCIPAL, EM AÇO GALVANIZADO DN 40 MM (1 1/2") - FORNECIMENTO E INSTALAÇÃO (EXCLUSIVE HIDRÔMETRO). AF_03/2024</v>
          </cell>
          <cell r="E9461" t="str">
            <v>UN</v>
          </cell>
          <cell r="F9461">
            <v>730.75</v>
          </cell>
        </row>
        <row r="9462">
          <cell r="A9462" t="str">
            <v>SINAPI 95639</v>
          </cell>
          <cell r="D9462" t="str">
            <v>KIT CAVALETE PARA MEDIÇÃO DE ÁGUA - ENTRADA PRINCIPAL, EM AÇO GALVANIZADO DN 50 MM (2") - FORNECIMENTO E INSTALAÇÃO (EXCLUSIVE HIDRÔMETRO). AF_03/2024</v>
          </cell>
          <cell r="E9462" t="str">
            <v>UN</v>
          </cell>
          <cell r="F9462">
            <v>1002.19</v>
          </cell>
        </row>
        <row r="9463">
          <cell r="A9463" t="str">
            <v>SINAPI 95634</v>
          </cell>
          <cell r="D9463" t="str">
            <v>KIT CAVALETE PARA MEDIÇÃO DE ÁGUA - ENTRADA PRINCIPAL, EM PVC 20 MM (1/2") - FORNECIMENTO E INSTALAÇÃO (EXCLUSIVE HIDRÔMETRO). AF_03/2024</v>
          </cell>
          <cell r="E9463" t="str">
            <v>UN</v>
          </cell>
          <cell r="F9463">
            <v>216.73</v>
          </cell>
        </row>
        <row r="9464">
          <cell r="A9464" t="str">
            <v>SINAPI 95635</v>
          </cell>
          <cell r="D9464" t="str">
            <v>KIT CAVALETE PARA MEDIÇÃO DE ÁGUA - ENTRADA PRINCIPAL, EM PVC 25 MM (3/4") - FORNECIMENTO E INSTALAÇÃO (EXCLUSIVE HIDRÔMETRO). AF_03/2024</v>
          </cell>
          <cell r="E9464" t="str">
            <v>UN</v>
          </cell>
          <cell r="F9464">
            <v>228.05</v>
          </cell>
        </row>
        <row r="9465">
          <cell r="A9465" t="str">
            <v>SINAPI 98751</v>
          </cell>
          <cell r="D9465" t="str">
            <v>SOLDA DE TOPO EM CHAPA/PERFIL/TUBO DE AÇO CHANFRADO, ESPESSURA=1/2''. AF_06/2018</v>
          </cell>
          <cell r="E9465" t="str">
            <v>M</v>
          </cell>
          <cell r="F9465">
            <v>204.86</v>
          </cell>
        </row>
        <row r="9466">
          <cell r="A9466" t="str">
            <v>SINAPI 98746</v>
          </cell>
          <cell r="D9466" t="str">
            <v>SOLDA DE TOPO EM CHAPA/PERFIL/TUBO DE AÇO CHANFRADO, ESPESSURA=1/4''. AF_06/2018</v>
          </cell>
          <cell r="E9466" t="str">
            <v>M</v>
          </cell>
          <cell r="F9466">
            <v>87.13</v>
          </cell>
        </row>
        <row r="9467">
          <cell r="A9467" t="str">
            <v>SINAPI 98753</v>
          </cell>
          <cell r="D9467" t="str">
            <v>SOLDA DE TOPO EM CHAPA/PERFIL/TUBO DE AÇO CHANFRADO, ESPESSURA=3/4''. AF_06/2018</v>
          </cell>
          <cell r="E9467" t="str">
            <v>M</v>
          </cell>
          <cell r="F9467">
            <v>394.71</v>
          </cell>
        </row>
        <row r="9468">
          <cell r="A9468" t="str">
            <v>SINAPI 98750</v>
          </cell>
          <cell r="D9468" t="str">
            <v>SOLDA DE TOPO EM CHAPA/PERFIL/TUBO DE AÇO CHANFRADO, ESPESSURA=3/8''. AF_06/2018</v>
          </cell>
          <cell r="E9468" t="str">
            <v>M</v>
          </cell>
          <cell r="F9468">
            <v>135.31</v>
          </cell>
        </row>
        <row r="9469">
          <cell r="A9469" t="str">
            <v>SINAPI 98749</v>
          </cell>
          <cell r="D9469" t="str">
            <v>SOLDA DE TOPO EM CHAPA/PERFIL/TUBO DE AÇO CHANFRADO, ESPESSURA=5/16''. AF_06/2018</v>
          </cell>
          <cell r="E9469" t="str">
            <v>M</v>
          </cell>
          <cell r="F9469">
            <v>108.74</v>
          </cell>
        </row>
        <row r="9470">
          <cell r="A9470" t="str">
            <v>SINAPI 98752</v>
          </cell>
          <cell r="D9470" t="str">
            <v>SOLDA DE TOPO EM CHAPA/PERFIL/TUBO DE AÇO CHANFRADO, ESPESSURA=5/8''. AF_06/2018</v>
          </cell>
          <cell r="E9470" t="str">
            <v>M</v>
          </cell>
          <cell r="F9470">
            <v>289.26</v>
          </cell>
        </row>
        <row r="9471">
          <cell r="A9471" t="str">
            <v>SINAPI 98529</v>
          </cell>
          <cell r="D9471" t="str">
            <v>CORTE RASO E RECORTE DE ÁRVORE COM DIÂMETRO DE TRONCO MAIOR OU IGUAL A 0,20 M E MENOR QUE 0,40 M. AF_03/2024</v>
          </cell>
          <cell r="E9471" t="str">
            <v>UN</v>
          </cell>
          <cell r="F9471">
            <v>78.64</v>
          </cell>
        </row>
        <row r="9472">
          <cell r="A9472" t="str">
            <v>SINAPI 98530</v>
          </cell>
          <cell r="D9472" t="str">
            <v>CORTE RASO E RECORTE DE ÁRVORE COM DIÂMETRO DE TRONCO MAIOR OU IGUAL A 0,40 M E MENOR QUE 0,60 M. AF_03/2024</v>
          </cell>
          <cell r="E9472" t="str">
            <v>UN</v>
          </cell>
          <cell r="F9472">
            <v>154.36000000000001</v>
          </cell>
        </row>
        <row r="9473">
          <cell r="A9473" t="str">
            <v>SINAPI 98531</v>
          </cell>
          <cell r="D9473" t="str">
            <v>CORTE RASO E RECORTE DE ÁRVORE COM DIÂMETRO DE TRONCO MAIOR OU IGUAL A 0,60 M. AF_03/2024</v>
          </cell>
          <cell r="E9473" t="str">
            <v>UN</v>
          </cell>
          <cell r="F9473">
            <v>403.13</v>
          </cell>
        </row>
        <row r="9474">
          <cell r="A9474" t="str">
            <v>SINAPI 98524</v>
          </cell>
          <cell r="D9474" t="str">
            <v>LIMPEZA MANUAL DE VEGETAÇÃO EM TERRENO COM ENXADA. AF_03/2024</v>
          </cell>
          <cell r="E9474" t="str">
            <v>M2</v>
          </cell>
          <cell r="F9474">
            <v>4.76</v>
          </cell>
        </row>
        <row r="9475">
          <cell r="A9475" t="str">
            <v>SINAPI 98525</v>
          </cell>
          <cell r="D9475" t="str">
            <v>LIMPEZA MECANIZADA DE CAMADA VEGETAL, VEGETAÇÃO E PEQUENAS ÁRVORES (DIÂMETRO DE TRONCO MENOR QUE 0,20 M), COM TRATOR DE ESTEIRAS. AF_03/2024</v>
          </cell>
          <cell r="E9475" t="str">
            <v>M2</v>
          </cell>
          <cell r="F9475">
            <v>0.69</v>
          </cell>
        </row>
        <row r="9476">
          <cell r="A9476" t="str">
            <v>SINAPI 98533</v>
          </cell>
          <cell r="D9476" t="str">
            <v>PODA EM ALTURA DE ÁRVORE COM DIÂMETRO DE TRONCO MAIOR OU IGUAL A 0,20 M E MENOR QUE 0,40 M. AF_03/2024</v>
          </cell>
          <cell r="E9476" t="str">
            <v>UN</v>
          </cell>
          <cell r="F9476">
            <v>120.1</v>
          </cell>
        </row>
        <row r="9477">
          <cell r="A9477" t="str">
            <v>SINAPI 98534</v>
          </cell>
          <cell r="D9477" t="str">
            <v>PODA EM ALTURA DE ÁRVORE COM DIÂMETRO DE TRONCO MAIOR OU IGUAL A 0,40 M E MENOR QUE 0,60 M. AF_03/2024</v>
          </cell>
          <cell r="E9477" t="str">
            <v>UN</v>
          </cell>
          <cell r="F9477">
            <v>332.02</v>
          </cell>
        </row>
        <row r="9478">
          <cell r="A9478" t="str">
            <v>SINAPI 98535</v>
          </cell>
          <cell r="D9478" t="str">
            <v>PODA EM ALTURA DE ÁRVORE COM DIÂMETRO DE TRONCO MAIOR OU IGUAL A 0,60 M. AF_03/2024</v>
          </cell>
          <cell r="E9478" t="str">
            <v>UN</v>
          </cell>
          <cell r="F9478">
            <v>697.99</v>
          </cell>
        </row>
        <row r="9479">
          <cell r="A9479" t="str">
            <v>SINAPI 98532</v>
          </cell>
          <cell r="D9479" t="str">
            <v>PODA EM ALTURA DE ÁRVORE COM DIÂMETRO DE TRONCO MENOR QUE 0,20 M. AF_03/2024</v>
          </cell>
          <cell r="E9479" t="str">
            <v>UN</v>
          </cell>
          <cell r="F9479">
            <v>31.6</v>
          </cell>
        </row>
        <row r="9480">
          <cell r="A9480" t="str">
            <v>SINAPI 98526</v>
          </cell>
          <cell r="D9480" t="str">
            <v>REMOÇÃO DE RAÍZES REMANESCENTES DE TRONCO DE ÁRVORE COM DIÂMETRO MAIOR OU IGUAL A 0,20 M E MENOR QUE 0,40 M. AF_03/2024</v>
          </cell>
          <cell r="E9480" t="str">
            <v>UN</v>
          </cell>
          <cell r="F9480">
            <v>141.44999999999999</v>
          </cell>
        </row>
        <row r="9481">
          <cell r="A9481" t="str">
            <v>SINAPI 98527</v>
          </cell>
          <cell r="D9481" t="str">
            <v>REMOÇÃO DE RAÍZES REMANESCENTES DE TRONCO DE ÁRVORE COM DIÂMETRO MAIOR OU IGUAL A 0,40 M E MENOR QUE 0,60 M. AF_03/2024</v>
          </cell>
          <cell r="E9481" t="str">
            <v>UN</v>
          </cell>
          <cell r="F9481">
            <v>234.76</v>
          </cell>
        </row>
        <row r="9482">
          <cell r="A9482" t="str">
            <v>SINAPI 98528</v>
          </cell>
          <cell r="D9482" t="str">
            <v>REMOÇÃO DE RAÍZES REMANESCENTES DE TRONCO DE ÁRVORE COM DIÂMETRO MAIOR OU IGUAL A 0,60 M. AF_03/2024</v>
          </cell>
          <cell r="E9482" t="str">
            <v>UN</v>
          </cell>
          <cell r="F9482">
            <v>309.39999999999998</v>
          </cell>
        </row>
        <row r="9483">
          <cell r="A9483" t="str">
            <v>SINAPI 94232</v>
          </cell>
          <cell r="D9483" t="str">
            <v>AMARRAÇÃO DE TELHAS CERÂMICAS OU DE CONCRETO. AF_07/2019</v>
          </cell>
          <cell r="E9483" t="str">
            <v>UN</v>
          </cell>
          <cell r="F9483">
            <v>3.14</v>
          </cell>
        </row>
        <row r="9484">
          <cell r="A9484" t="str">
            <v>SINAPI 100434</v>
          </cell>
          <cell r="D9484" t="str">
            <v>CALHA DE BEIRAL, SEMICIRCULAR DE PVC, DIAMETRO 125 MM, INCLUINDO CABECEIRAS, EMENDAS, BOCAIS, SUPORTES E VEDAÇÕES, EXCLUINDO CONDUTORES, INCLUSO TRANSPORTE VERTICAL. AF_07/2019</v>
          </cell>
          <cell r="E9484" t="str">
            <v>M</v>
          </cell>
          <cell r="F9484">
            <v>174.49</v>
          </cell>
        </row>
        <row r="9485">
          <cell r="A9485" t="str">
            <v>SINAPI 94229</v>
          </cell>
          <cell r="D9485" t="str">
            <v>CALHA EM CHAPA DE AÇO GALVANIZADO NÚMERO 24, DESENVOLVIMENTO DE 100 CM, INCLUSO TRANSPORTE VERTICAL. AF_07/2019</v>
          </cell>
          <cell r="E9485" t="str">
            <v>M</v>
          </cell>
          <cell r="F9485">
            <v>188.17</v>
          </cell>
        </row>
        <row r="9486">
          <cell r="A9486" t="str">
            <v>SINAPI 94227</v>
          </cell>
          <cell r="D9486" t="str">
            <v>CALHA EM CHAPA DE AÇO GALVANIZADO NÚMERO 24, DESENVOLVIMENTO DE 33 CM, INCLUSO TRANSPORTE VERTICAL. AF_07/2019</v>
          </cell>
          <cell r="E9486" t="str">
            <v>M</v>
          </cell>
          <cell r="F9486">
            <v>70.44</v>
          </cell>
        </row>
        <row r="9487">
          <cell r="A9487" t="str">
            <v>SINAPI 94228</v>
          </cell>
          <cell r="D9487" t="str">
            <v>CALHA EM CHAPA DE AÇO GALVANIZADO NÚMERO 24, DESENVOLVIMENTO DE 50 CM, INCLUSO TRANSPORTE VERTICAL. AF_07/2019</v>
          </cell>
          <cell r="E9487" t="str">
            <v>M</v>
          </cell>
          <cell r="F9487">
            <v>97.01</v>
          </cell>
        </row>
        <row r="9488">
          <cell r="A9488" t="str">
            <v>SINAPI 94219</v>
          </cell>
          <cell r="D9488" t="str">
            <v>CUMEEIRA E ESPIGÃO PARA TELHA CERÂMICA EMBOÇADA COM ARGAMASSA TRAÇO 1:2:9 (CIMENTO, CAL E AREIA), PARA TELHADOS COM MAIS DE 2 ÁGUAS, INCLUSO TRANSPORTE VERTICAL. AF_07/2019</v>
          </cell>
          <cell r="E9488" t="str">
            <v>M</v>
          </cell>
          <cell r="F9488">
            <v>47.82</v>
          </cell>
        </row>
        <row r="9489">
          <cell r="A9489" t="str">
            <v>SINAPI 94220</v>
          </cell>
          <cell r="D9489" t="str">
            <v>CUMEEIRA E ESPIGÃO PARA TELHA DE CONCRETO EMBOÇADA COM ARGAMASSA TRAÇO 1:2:9 (CIMENTO, CAL E AREIA), PARA TELHADOS COM MAIS DE 2 ÁGUAS, INCLUSO TRANSPORTE VERTICAL. AF_07/2019</v>
          </cell>
          <cell r="E9489" t="str">
            <v>M</v>
          </cell>
          <cell r="F9489">
            <v>63.06</v>
          </cell>
        </row>
        <row r="9490">
          <cell r="A9490" t="str">
            <v>SINAPI 100326</v>
          </cell>
          <cell r="D9490" t="str">
            <v>CUMEEIRA NORMAL PARA TELHA TRAPEZOIDAL DE AÇO, E = 0,5 MM, INCLUSO ACESSÓRIOS DE FIXAÇÃO E IÇAMENTO. AF_07/2019</v>
          </cell>
          <cell r="E9490" t="str">
            <v>M</v>
          </cell>
          <cell r="F9490">
            <v>0</v>
          </cell>
        </row>
        <row r="9491">
          <cell r="A9491" t="str">
            <v>SINAPI 94221</v>
          </cell>
          <cell r="D9491" t="str">
            <v>CUMEEIRA PARA TELHA CERÂMICA EMBOÇADA COM ARGAMASSA TRAÇO 1:2:9 (CIMENTO, CAL E AREIA) PARA TELHADOS COM ATÉ 2 ÁGUAS, INCLUSO TRANSPORTE VERTICAL. AF_07/2019</v>
          </cell>
          <cell r="E9491" t="str">
            <v>M</v>
          </cell>
          <cell r="F9491">
            <v>40.5</v>
          </cell>
        </row>
        <row r="9492">
          <cell r="A9492" t="str">
            <v>SINAPI 94222</v>
          </cell>
          <cell r="D9492" t="str">
            <v>CUMEEIRA PARA TELHA DE CONCRETO EMBOÇADA COM ARGAMASSA TRAÇO 1:2:9 (CIMENTO, CAL E AREIA) PARA TELHADOS COM ATÉ 2 ÁGUAS, INCLUSO TRANSPORTE VERTICAL. AF_07/2019</v>
          </cell>
          <cell r="E9492" t="str">
            <v>M</v>
          </cell>
          <cell r="F9492">
            <v>55.74</v>
          </cell>
        </row>
        <row r="9493">
          <cell r="A9493" t="str">
            <v>SINAPI 94451</v>
          </cell>
          <cell r="D9493" t="str">
            <v>CUMEEIRA PARA TELHA DE FIBROCIMENTO ESTRUTURAL E = 6 MM, INCLUSO ACESSÓRIOS DE FIXAÇÃO E IÇAMENTO. AF_07/2019</v>
          </cell>
          <cell r="E9493" t="str">
            <v>M</v>
          </cell>
          <cell r="F9493">
            <v>80.38</v>
          </cell>
        </row>
        <row r="9494">
          <cell r="A9494" t="str">
            <v>SINAPI 94223</v>
          </cell>
          <cell r="D9494" t="str">
            <v>CUMEEIRA PARA TELHA DE FIBROCIMENTO ONDULADA E = 6 MM, INCLUSO ACESSÓRIOS DE FIXAÇÃO E IÇAMENTO. AF_07/2019</v>
          </cell>
          <cell r="E9494" t="str">
            <v>M</v>
          </cell>
          <cell r="F9494">
            <v>72.260000000000005</v>
          </cell>
        </row>
        <row r="9495">
          <cell r="A9495" t="str">
            <v>SINAPI 100325</v>
          </cell>
          <cell r="D9495" t="str">
            <v>CUMEEIRA SHED PARA TELHA ONDULADA DE FIBROCIMENTO, E = 6 MM, INCLUSO ACESSÓRIOS DE FIXAÇÃO E IÇAMENTO. AF_07/2019</v>
          </cell>
          <cell r="E9495" t="str">
            <v>M</v>
          </cell>
          <cell r="F9495">
            <v>77.930000000000007</v>
          </cell>
        </row>
        <row r="9496">
          <cell r="A9496" t="str">
            <v>SINAPI 94224</v>
          </cell>
          <cell r="D9496" t="str">
            <v>EMBOÇAMENTO COM ARGAMASSA TRAÇO 1:2:9 (CIMENTO, CAL E AREIA). AF_07/2019</v>
          </cell>
          <cell r="E9496" t="str">
            <v>M</v>
          </cell>
          <cell r="F9496">
            <v>28.69</v>
          </cell>
        </row>
        <row r="9497">
          <cell r="A9497" t="str">
            <v>SINAPI 102653</v>
          </cell>
          <cell r="D9497" t="str">
            <v>ISOLAMENTO TERMOACÚSTICO COM LÃ MINERAL NA SUBCOBERTURA, INCLUSO TRANSPORTE VERTICAL. AF_07/2019</v>
          </cell>
          <cell r="E9497" t="str">
            <v>M2</v>
          </cell>
          <cell r="F9497">
            <v>0</v>
          </cell>
        </row>
        <row r="9498">
          <cell r="A9498" t="str">
            <v>SINAPI 100330</v>
          </cell>
          <cell r="D9498" t="str">
            <v>RETIRADA E RECOLOCAÇÃO DE TELHA CERÂMICA CAPA-CANAL, COM ATÉ DUAS ÁGUAS, INCLUSO IÇAMENTO. AF_07/2019</v>
          </cell>
          <cell r="E9498" t="str">
            <v>M2</v>
          </cell>
          <cell r="F9498">
            <v>28.46</v>
          </cell>
        </row>
        <row r="9499">
          <cell r="A9499" t="str">
            <v>SINAPI 100331</v>
          </cell>
          <cell r="D9499" t="str">
            <v>RETIRADA E RECOLOCAÇÃO DE TELHA CERÂMICA CAPA-CANAL, COM MAIS DE DUAS ÁGUAS, INCLUSO IÇAMENTO. AF_07/2019</v>
          </cell>
          <cell r="E9499" t="str">
            <v>M2</v>
          </cell>
          <cell r="F9499">
            <v>34.79</v>
          </cell>
        </row>
        <row r="9500">
          <cell r="A9500" t="str">
            <v>SINAPI 100328</v>
          </cell>
          <cell r="D9500" t="str">
            <v>RETIRADA E RECOLOCAÇÃO DE TELHA CERÂMICA DE ENCAIXE, COM ATÉ DUAS ÁGUAS, INCLUSO IÇAMENTO. AF_07/2019</v>
          </cell>
          <cell r="E9500" t="str">
            <v>M2</v>
          </cell>
          <cell r="F9500">
            <v>20.91</v>
          </cell>
        </row>
        <row r="9501">
          <cell r="A9501" t="str">
            <v>SINAPI 100329</v>
          </cell>
          <cell r="D9501" t="str">
            <v>RETIRADA E RECOLOCAÇÃO DE TELHA CERÂMICA DE ENCAIXE, COM MAIS DE DUAS ÁGUAS, INCLUSO IÇAMENTO. AF_07/2019</v>
          </cell>
          <cell r="E9501" t="str">
            <v>M2</v>
          </cell>
          <cell r="F9501">
            <v>24.62</v>
          </cell>
        </row>
        <row r="9502">
          <cell r="A9502" t="str">
            <v>SINAPI 94231</v>
          </cell>
          <cell r="D9502" t="str">
            <v>RUFO EM CHAPA DE AÇO GALVANIZADO NÚMERO 24, CORTE DE 25 CM, INCLUSO TRANSPORTE VERTICAL. AF_07/2019</v>
          </cell>
          <cell r="E9502" t="str">
            <v>M</v>
          </cell>
          <cell r="F9502">
            <v>56.18</v>
          </cell>
        </row>
        <row r="9503">
          <cell r="A9503" t="str">
            <v>SINAPI 100435</v>
          </cell>
          <cell r="D9503" t="str">
            <v>RUFO EM FIBROCIMENTO PARA TELHA ONDULADA E = 6 MM, ABA DE 26 CM, INCLUSO TRANSPORTE VERTICAL, EXCETO CONTRARRUFO. AF_07/2019</v>
          </cell>
          <cell r="E9503" t="str">
            <v>M</v>
          </cell>
          <cell r="F9503">
            <v>55.11</v>
          </cell>
        </row>
        <row r="9504">
          <cell r="A9504" t="str">
            <v>SINAPI 100327</v>
          </cell>
          <cell r="D9504" t="str">
            <v>RUFO EXTERNO/INTERNO EM CHAPA DE AÇO GALVANIZADO NÚMERO 26, CORTE DE 33 CM, INCLUSO IÇAMENTO. AF_07/2019</v>
          </cell>
          <cell r="E9504" t="str">
            <v>M</v>
          </cell>
          <cell r="F9504">
            <v>64.599999999999994</v>
          </cell>
        </row>
        <row r="9505">
          <cell r="A9505" t="str">
            <v>SINAPI 94226</v>
          </cell>
          <cell r="D9505" t="str">
            <v>SUBCOBERTURA COM MANTA PLÁSTICA REVESTIDA POR PELÍCULA DE ALUMÍNO, INCLUSO TRANSPORTE VERTICAL. AF_07/2019</v>
          </cell>
          <cell r="E9505" t="str">
            <v>M2</v>
          </cell>
          <cell r="F9505">
            <v>21.61</v>
          </cell>
        </row>
        <row r="9506">
          <cell r="A9506" t="str">
            <v>SINAPI 94201</v>
          </cell>
          <cell r="D9506" t="str">
            <v>TELHAMENTO COM TELHA CERÂMICA CAPA-CANAL, TIPO COLONIAL, COM ATÉ 2 ÁGUAS, INCLUSO TRANSPORTE VERTICAL. AF_07/2019</v>
          </cell>
          <cell r="E9506" t="str">
            <v>M2</v>
          </cell>
          <cell r="F9506">
            <v>96.34</v>
          </cell>
        </row>
        <row r="9507">
          <cell r="A9507" t="str">
            <v>SINAPI 94204</v>
          </cell>
          <cell r="D9507" t="str">
            <v>TELHAMENTO COM TELHA CERÂMICA CAPA-CANAL, TIPO COLONIAL, COM MAIS DE 2 ÁGUAS, INCLUSO TRANSPORTE VERTICAL. AF_07/2019</v>
          </cell>
          <cell r="E9507" t="str">
            <v>M2</v>
          </cell>
          <cell r="F9507">
            <v>102.64</v>
          </cell>
        </row>
        <row r="9508">
          <cell r="A9508" t="str">
            <v>SINAPI 94447</v>
          </cell>
          <cell r="D9508" t="str">
            <v>TELHAMENTO COM TELHA CERÂMICA CAPA-CANAL, TIPO PAULISTA, COM ATÉ 2 ÁGUAS, INCLUSO TRANSPORTE VERTICAL. AF_07/2019</v>
          </cell>
          <cell r="E9508" t="str">
            <v>M2</v>
          </cell>
          <cell r="F9508">
            <v>96.34</v>
          </cell>
        </row>
        <row r="9509">
          <cell r="A9509" t="str">
            <v>SINAPI 94448</v>
          </cell>
          <cell r="D9509" t="str">
            <v>TELHAMENTO COM TELHA CERÂMICA CAPA-CANAL, TIPO PAULISTA, COM MAIS DE 2 ÁGUAS, INCLUSO TRANSPORTE VERTICAL. AF_07/2019</v>
          </cell>
          <cell r="E9509" t="str">
            <v>M2</v>
          </cell>
          <cell r="F9509">
            <v>102.64</v>
          </cell>
        </row>
        <row r="9510">
          <cell r="A9510" t="str">
            <v>SINAPI 94445</v>
          </cell>
          <cell r="D9510" t="str">
            <v>TELHAMENTO COM TELHA CERÂMICA CAPA-CANAL, TIPO PLAN, COM ATÉ 2 ÁGUAS, INCLUSO TRANSPORTE VERTICAL. AF_07/2019</v>
          </cell>
          <cell r="E9510" t="str">
            <v>M2</v>
          </cell>
          <cell r="F9510">
            <v>96.34</v>
          </cell>
        </row>
        <row r="9511">
          <cell r="A9511" t="str">
            <v>SINAPI 94446</v>
          </cell>
          <cell r="D9511" t="str">
            <v>TELHAMENTO COM TELHA CERÂMICA CAPA-CANAL, TIPO PLAN, COM MAIS DE 2 ÁGUAS, INCLUSO TRANSPORTE VERTICAL. AF_07/2019</v>
          </cell>
          <cell r="E9511" t="str">
            <v>M2</v>
          </cell>
          <cell r="F9511">
            <v>102.64</v>
          </cell>
        </row>
        <row r="9512">
          <cell r="A9512" t="str">
            <v>SINAPI 94440</v>
          </cell>
          <cell r="D9512" t="str">
            <v>TELHAMENTO COM TELHA CERÂMICA DE ENCAIXE, TIPO FRANCESA, COM ATÉ 2 ÁGUAS, INCLUSO TRANSPORTE VERTICAL. AF_07/2019</v>
          </cell>
          <cell r="E9512" t="str">
            <v>M2</v>
          </cell>
          <cell r="F9512">
            <v>68.680000000000007</v>
          </cell>
        </row>
        <row r="9513">
          <cell r="A9513" t="str">
            <v>SINAPI 94441</v>
          </cell>
          <cell r="D9513" t="str">
            <v>TELHAMENTO COM TELHA CERÂMICA DE ENCAIXE, TIPO FRANCESA, COM MAIS DE 2 ÁGUAS, INCLUSO TRANSPORTE VERTICAL. AF_07/2019</v>
          </cell>
          <cell r="E9513" t="str">
            <v>M2</v>
          </cell>
          <cell r="F9513">
            <v>72.400000000000006</v>
          </cell>
        </row>
        <row r="9514">
          <cell r="A9514" t="str">
            <v>SINAPI 94195</v>
          </cell>
          <cell r="D9514" t="str">
            <v>TELHAMENTO COM TELHA CERÂMICA DE ENCAIXE, TIPO PORTUGUESA, COM ATÉ 2 ÁGUAS, INCLUSO TRANSPORTE VERTICAL. AF_07/2019</v>
          </cell>
          <cell r="E9514" t="str">
            <v>M2</v>
          </cell>
          <cell r="F9514">
            <v>68.680000000000007</v>
          </cell>
        </row>
        <row r="9515">
          <cell r="A9515" t="str">
            <v>SINAPI 94198</v>
          </cell>
          <cell r="D9515" t="str">
            <v>TELHAMENTO COM TELHA CERÂMICA DE ENCAIXE, TIPO PORTUGUESA, COM MAIS DE 2 ÁGUAS, INCLUSO TRANSPORTE VERTICAL. AF_07/2019</v>
          </cell>
          <cell r="E9515" t="str">
            <v>M2</v>
          </cell>
          <cell r="F9515">
            <v>72.400000000000006</v>
          </cell>
        </row>
        <row r="9516">
          <cell r="A9516" t="str">
            <v>SINAPI 94442</v>
          </cell>
          <cell r="D9516" t="str">
            <v>TELHAMENTO COM TELHA CERÂMICA DE ENCAIXE, TIPO ROMANA, COM ATÉ 2 ÁGUAS, INCLUSO TRANSPORTE VERTICAL. AF_07/2019</v>
          </cell>
          <cell r="E9516" t="str">
            <v>M2</v>
          </cell>
          <cell r="F9516">
            <v>68.680000000000007</v>
          </cell>
        </row>
        <row r="9517">
          <cell r="A9517" t="str">
            <v>SINAPI 94443</v>
          </cell>
          <cell r="D9517" t="str">
            <v>TELHAMENTO COM TELHA CERÂMICA DE ENCAIXE, TIPO ROMANA, COM MAIS DE 2 ÁGUAS, INCLUSO TRANSPORTE VERTICAL. AF_07/2019</v>
          </cell>
          <cell r="E9517" t="str">
            <v>M2</v>
          </cell>
          <cell r="F9517">
            <v>72.400000000000006</v>
          </cell>
        </row>
        <row r="9518">
          <cell r="A9518" t="str">
            <v>SINAPI 94213</v>
          </cell>
          <cell r="D9518" t="str">
            <v>TELHAMENTO COM TELHA DE AÇO/ALUMÍNIO E = 0,5 MM, COM ATÉ 2 ÁGUAS, INCLUSO IÇAMENTO. AF_07/2019</v>
          </cell>
          <cell r="E9518" t="str">
            <v>M2</v>
          </cell>
          <cell r="F9518">
            <v>55.61</v>
          </cell>
        </row>
        <row r="9519">
          <cell r="A9519" t="str">
            <v>SINAPI 94189</v>
          </cell>
          <cell r="D9519" t="str">
            <v>TELHAMENTO COM TELHA DE CONCRETO DE ENCAIXE, COM ATÉ 2 ÁGUAS, INCLUSO TRANSPORTE VERTICAL. AF_07/2019</v>
          </cell>
          <cell r="E9519" t="str">
            <v>M2</v>
          </cell>
          <cell r="F9519">
            <v>46.05</v>
          </cell>
        </row>
        <row r="9520">
          <cell r="A9520" t="str">
            <v>SINAPI 94192</v>
          </cell>
          <cell r="D9520" t="str">
            <v>TELHAMENTO COM TELHA DE CONCRETO DE ENCAIXE, COM MAIS DE 2 ÁGUAS, INCLUSO TRANSPORTE VERTICAL. AF_07/2019</v>
          </cell>
          <cell r="E9520" t="str">
            <v>M2</v>
          </cell>
          <cell r="F9520">
            <v>48.86</v>
          </cell>
        </row>
        <row r="9521">
          <cell r="A9521" t="str">
            <v>SINAPI 94444</v>
          </cell>
          <cell r="D9521" t="str">
            <v>TELHAMENTO COM TELHA DE ENCAIXE, TIPO FRANCESA DE VIDRO, COM ATÉ 2 ÁGUAS, INCLUSO TRANSPORTE VERTICAL. AF_07/2019</v>
          </cell>
          <cell r="E9521" t="str">
            <v>M2</v>
          </cell>
          <cell r="F9521">
            <v>562.46</v>
          </cell>
        </row>
        <row r="9522">
          <cell r="A9522" t="str">
            <v>SINAPI 94218</v>
          </cell>
          <cell r="D9522" t="str">
            <v>TELHAMENTO COM TELHA ESTRUTURAL DE FIBROCIMENTO E= 8 MM, COM ATÉ 2 ÁGUAS, INCLUSO IÇAMENTO. AF_07/2019_PS</v>
          </cell>
          <cell r="E9522" t="str">
            <v>M2</v>
          </cell>
          <cell r="F9522">
            <v>107.16</v>
          </cell>
        </row>
        <row r="9523">
          <cell r="A9523" t="str">
            <v>SINAPI 94216</v>
          </cell>
          <cell r="D9523" t="str">
            <v>TELHAMENTO COM TELHA METÁLICA TERMOACÚSTICA E = 30 MM, COM ATÉ 2 ÁGUAS, INCLUSO IÇAMENTO. AF_07/2019</v>
          </cell>
          <cell r="E9523" t="str">
            <v>M2</v>
          </cell>
          <cell r="F9523">
            <v>152.44</v>
          </cell>
        </row>
        <row r="9524">
          <cell r="A9524" t="str">
            <v>SINAPI 94449</v>
          </cell>
          <cell r="D9524" t="str">
            <v>TELHAMENTO COM TELHA ONDULADA DE FIBRA DE VIDRO E = 0,6 MM, PARA TELHADO COM INCLINAÇÃO MAIOR QUE 10°, COM ATÉ 2 ÁGUAS, INCLUSO IÇAMENTO. AF_07/2019</v>
          </cell>
          <cell r="E9524" t="str">
            <v>M2</v>
          </cell>
          <cell r="F9524">
            <v>62.34</v>
          </cell>
        </row>
        <row r="9525">
          <cell r="A9525" t="str">
            <v>SINAPI 94210</v>
          </cell>
          <cell r="D9525" t="str">
            <v>TELHAMENTO COM TELHA ONDULADA DE FIBROCIMENTO E = 6 MM, COM RECOBRIMENTO LATERAL DE 1 1/4 DE ONDA PARA TELHADO COM INCLINAÇÃO MÁXIMA DE 10°, COM ATÉ 2 ÁGUAS, INCLUSO IÇAMENTO. AF_07/2019</v>
          </cell>
          <cell r="E9525" t="str">
            <v>M2</v>
          </cell>
          <cell r="F9525">
            <v>45.3</v>
          </cell>
        </row>
        <row r="9526">
          <cell r="A9526" t="str">
            <v>SINAPI 94207</v>
          </cell>
          <cell r="D9526" t="str">
            <v>TELHAMENTO COM TELHA ONDULADA DE FIBROCIMENTO E = 6 MM, COM RECOBRIMENTO LATERAL DE 1/4 DE ONDA PARA TELHADO COM INCLINAÇÃO MAIOR QUE 10°, COM ATÉ 2 ÁGUAS, INCLUSO IÇAMENTO. AF_07/2019</v>
          </cell>
          <cell r="E9526" t="str">
            <v>M2</v>
          </cell>
          <cell r="F9526">
            <v>42.62</v>
          </cell>
        </row>
        <row r="9527">
          <cell r="A9527" t="str">
            <v>SINAPI 102109</v>
          </cell>
          <cell r="D9527" t="str">
            <v>SUPORTE PARA TRANSFORMADOR EM POSTE DE CONCRETO CIRCULAR - FORNECIMENTO E INSTALAÇÃO. AF_12/2020</v>
          </cell>
          <cell r="E9527" t="str">
            <v>UN</v>
          </cell>
          <cell r="F9527">
            <v>57.16</v>
          </cell>
        </row>
        <row r="9528">
          <cell r="A9528" t="str">
            <v>SINAPI 102110</v>
          </cell>
          <cell r="D9528" t="str">
            <v>SUPORTE PARA TRANSFORMADOR EM POSTE DE CONCRETO DUPLO T - FORNECIMENTO E INSTALAÇÃO. AF_12/2020</v>
          </cell>
          <cell r="E9528" t="str">
            <v>UN</v>
          </cell>
          <cell r="F9528">
            <v>166.06</v>
          </cell>
        </row>
        <row r="9529">
          <cell r="A9529" t="str">
            <v>SINAPI 103656</v>
          </cell>
          <cell r="D9529" t="str">
            <v>TRANSFORMADOR DE DISTRIBUIÇÃO, 1000 KVA, TRIFÁSICO, 60 HZ, CLASSE 15 KV, IMERSO EM ÓLEO MINERAL, INSTALAÇÃO EM SOLO (NÃO INCLUSO ABRIGO) - FORNECIMENTO E INSTALAÇÃO. AF_02/2022</v>
          </cell>
          <cell r="E9529" t="str">
            <v>UN</v>
          </cell>
          <cell r="F9529">
            <v>123573.17</v>
          </cell>
        </row>
        <row r="9530">
          <cell r="A9530" t="str">
            <v>SINAPI 102105</v>
          </cell>
          <cell r="D9530" t="str">
            <v>TRANSFORMADOR DE DISTRIBUIÇÃO, 112,5 KVA, TRIFÁSICO, 60 HZ, CLASSE 15 KV, IMERSO EM ÓLEO MINERAL, INSTALAÇÃO EM POSTE (NÃO INCLUSO SUPORTE) - FORNECIMENTO E INSTALAÇÃO. AF_12/2020</v>
          </cell>
          <cell r="E9530" t="str">
            <v>UN</v>
          </cell>
          <cell r="F9530">
            <v>19557.759999999998</v>
          </cell>
        </row>
        <row r="9531">
          <cell r="A9531" t="str">
            <v>SINAPI 102106</v>
          </cell>
          <cell r="D9531" t="str">
            <v>TRANSFORMADOR DE DISTRIBUIÇÃO, 150 KVA, TRIFÁSICO, 60 HZ, CLASSE 15 KV, IMERSO EM ÓLEO MINERAL, INSTALAÇÃO EM POSTE (NÃO INCLUSO SUPORTE) - FORNECIMENTO E INSTALAÇÃO. AF_12/2020</v>
          </cell>
          <cell r="E9531" t="str">
            <v>UN</v>
          </cell>
          <cell r="F9531">
            <v>24526.560000000001</v>
          </cell>
        </row>
        <row r="9532">
          <cell r="A9532" t="str">
            <v>SINAPI 102107</v>
          </cell>
          <cell r="D9532" t="str">
            <v>TRANSFORMADOR DE DISTRIBUIÇÃO, 225 KVA, TRIFÁSICO, 60 HZ, CLASSE 15 KV, IMERSO EM ÓLEO MINERAL, INSTALAÇÃO EM POSTE (NÃO INCLUSO SUPORTE) - FORNECIMENTO E INSTALAÇÃO. AF_12/2020</v>
          </cell>
          <cell r="E9532" t="str">
            <v>UN</v>
          </cell>
          <cell r="F9532">
            <v>34215.199999999997</v>
          </cell>
        </row>
        <row r="9533">
          <cell r="A9533" t="str">
            <v>SINAPI 102102</v>
          </cell>
          <cell r="D9533" t="str">
            <v>TRANSFORMADOR DE DISTRIBUIÇÃO, 30 KVA, TRIFÁSICO, 60 HZ, CLASSE 15 KV, IMERSO EM ÓLEO MINERAL, INSTALAÇÃO EM POSTE (NÃO INCLUSO SUPORTE) - FORNECIMENTO E INSTALAÇÃO. AF_12/2020</v>
          </cell>
          <cell r="E9533" t="str">
            <v>UN</v>
          </cell>
          <cell r="F9533">
            <v>11156.16</v>
          </cell>
        </row>
        <row r="9534">
          <cell r="A9534" t="str">
            <v>SINAPI 102108</v>
          </cell>
          <cell r="D9534" t="str">
            <v>TRANSFORMADOR DE DISTRIBUIÇÃO, 300 KVA, TRIFÁSICO, 60 HZ, CLASSE 15 KV, IMERSO EM ÓLEO MINERAL, INSTALAÇÃO EM POSTE (NÃO INCLUSO SUPORTE) - FORNECIMENTO E INSTALAÇÃO. AF_12/2020</v>
          </cell>
          <cell r="E9534" t="str">
            <v>UN</v>
          </cell>
          <cell r="F9534">
            <v>39840.120000000003</v>
          </cell>
        </row>
        <row r="9535">
          <cell r="A9535" t="str">
            <v>SINAPI 102103</v>
          </cell>
          <cell r="D9535" t="str">
            <v>TRANSFORMADOR DE DISTRIBUIÇÃO, 45 KVA, TRIFÁSICO, 60 HZ, CLASSE 15 KV, IMERSO EM ÓLEO MINERAL, INSTALAÇÃO EM POSTE (NÃO INCLUSO SUPORTE) - FORNECIMENTO E INSTALAÇÃO. AF_12/2020</v>
          </cell>
          <cell r="E9535" t="str">
            <v>UN</v>
          </cell>
          <cell r="F9535">
            <v>12412.99</v>
          </cell>
        </row>
        <row r="9536">
          <cell r="A9536" t="str">
            <v>SINAPI 103654</v>
          </cell>
          <cell r="D9536" t="str">
            <v>TRANSFORMADOR DE DISTRIBUIÇÃO, 500KVA, TRIFÁSICO, 60 HZ, CLASSE 15 KV, IMERSO EM ÓLEO MINERAL, INSTALAÇÃO EM SOLO (NÃO INCLUSO ABRIGO) - FORNECIMENTO E INSTALAÇÃO. AF_02/2022</v>
          </cell>
          <cell r="E9536" t="str">
            <v>UN</v>
          </cell>
          <cell r="F9536">
            <v>64536.51</v>
          </cell>
        </row>
        <row r="9537">
          <cell r="A9537" t="str">
            <v>SINAPI 102104</v>
          </cell>
          <cell r="D9537" t="str">
            <v>TRANSFORMADOR DE DISTRIBUIÇÃO, 75 KVA, TRIFÁSICO, 60 HZ, CLASSE 15 KV, IMERSO EM ÓLEO MINERAL, INSTALAÇÃO EM POSTE (NÃO INCLUSO SUPORTE) - FORNECIMENTO E INSTALAÇÃO. AF_12/2020</v>
          </cell>
          <cell r="E9537" t="str">
            <v>UN</v>
          </cell>
          <cell r="F9537">
            <v>15917</v>
          </cell>
        </row>
        <row r="9538">
          <cell r="A9538" t="str">
            <v>SINAPI 103655</v>
          </cell>
          <cell r="D9538" t="str">
            <v>TRANSFORMADOR DE DISTRIBUIÇÃO, 750 KVA, TRIFÁSICO, 60 HZ, CLASSE 15 KV, IMERSO EM ÓLEO MINERAL, INSTALAÇÃO EM SOLO (NÃO INCLUSO ABRIGO) - FORNECIMENTO E INSTALAÇÃO. AF_02/2022</v>
          </cell>
          <cell r="E9538" t="str">
            <v>UN</v>
          </cell>
          <cell r="F9538">
            <v>88395.59</v>
          </cell>
        </row>
        <row r="9539">
          <cell r="A9539" t="str">
            <v>SINAPI 105473</v>
          </cell>
          <cell r="D9539" t="str">
            <v>CARGA E DESCARGA COM CARRINHO PLATAFORMA, DE BANCADA DE MÁRMORE OU GRANITO PARA COZINHA/LAVATÓRIO OU MÁRMORE SINTÉTICO COM CUBA INTEGRADA, EM BALSA DE 1000 TONELADAS. AF_05/2024</v>
          </cell>
          <cell r="E9539" t="str">
            <v>T</v>
          </cell>
          <cell r="F9539">
            <v>0</v>
          </cell>
        </row>
        <row r="9540">
          <cell r="A9540" t="str">
            <v>SINAPI 105414</v>
          </cell>
          <cell r="D9540" t="str">
            <v>CARGA E DESCARGA COM CARRINHO PLATAFORMA, DE BANCADA DE MÁRMORE OU GRANITO PARA COZINHA/LAVATÓRIO OU MÁRMORE SINTÉTICO COM CUBA INTEGRADA, EM BALSA DE 1500 TONELADAS. AF_05/2024</v>
          </cell>
          <cell r="E9540" t="str">
            <v>T</v>
          </cell>
          <cell r="F9540">
            <v>0</v>
          </cell>
        </row>
        <row r="9541">
          <cell r="A9541" t="str">
            <v>SINAPI 105424</v>
          </cell>
          <cell r="D9541" t="str">
            <v>CARGA E DESCARGA COM CARRINHO PLATAFORMA, DE BANCADA DE MÁRMORE OU GRANITO PARA COZINHA/LAVATÓRIO OU MÁRMORE SINTÉTICO COM CUBA INTEGRADA, EM BALSA DE 2000 TONELADAS. AF_05/2024</v>
          </cell>
          <cell r="E9541" t="str">
            <v>T</v>
          </cell>
          <cell r="F9541">
            <v>0</v>
          </cell>
        </row>
        <row r="9542">
          <cell r="A9542" t="str">
            <v>SINAPI 105448</v>
          </cell>
          <cell r="D9542" t="str">
            <v>CARGA E DESCARGA COM CARRINHO PLATAFORMA, DE BANCADA DE MÁRMORE OU GRANITO PARA COZINHA/LAVATÓRIO OU MÁRMORE SINTÉTICO COM CUBA INTEGRADA, EM BALSA DE 600 TONELADAS. AF_05/2024</v>
          </cell>
          <cell r="E9542" t="str">
            <v>T</v>
          </cell>
          <cell r="F9542">
            <v>0</v>
          </cell>
        </row>
        <row r="9543">
          <cell r="A9543" t="str">
            <v>SINAPI 105409</v>
          </cell>
          <cell r="D9543" t="str">
            <v>CARGA E DESCARGA COM MANIPULADOR TELESCÓPICO, DE PÁLETE DE BACIA SANITÁRIA, CAIXA ACOPLADA, TANQUE OU PIA, EM BALSA DE 1000 TONELADAS. AF_05/2024</v>
          </cell>
          <cell r="E9543" t="str">
            <v>T</v>
          </cell>
          <cell r="F9543">
            <v>0</v>
          </cell>
        </row>
        <row r="9544">
          <cell r="A9544" t="str">
            <v>SINAPI 105415</v>
          </cell>
          <cell r="D9544" t="str">
            <v>CARGA E DESCARGA COM MANIPULADOR TELESCÓPICO, DE PÁLETE DE BACIA SANITÁRIA, CAIXA ACOPLADA, TANQUE OU PIA, EM BALSA DE 1500 TONELADAS. AF_05/2024</v>
          </cell>
          <cell r="E9544" t="str">
            <v>T</v>
          </cell>
          <cell r="F9544">
            <v>0</v>
          </cell>
        </row>
        <row r="9545">
          <cell r="A9545" t="str">
            <v>SINAPI 105487</v>
          </cell>
          <cell r="D9545" t="str">
            <v>CARGA E DESCARGA COM MANIPULADOR TELESCÓPICO, DE PÁLETE DE BACIA SANITÁRIA, CAIXA ACOPLADA, TANQUE OU PIA, EM BALSA DE 2000 TONELADAS. AF_05/2024</v>
          </cell>
          <cell r="E9545" t="str">
            <v>T</v>
          </cell>
          <cell r="F9545">
            <v>0</v>
          </cell>
        </row>
        <row r="9546">
          <cell r="A9546" t="str">
            <v>SINAPI 105451</v>
          </cell>
          <cell r="D9546" t="str">
            <v>CARGA E DESCARGA COM MANIPULADOR TELESCÓPICO, DE PÁLETE DE BACIA SANITÁRIA, CAIXA ACOPLADA, TANQUE OU PIA, EM BALSA DE 600 TONELADAS. AF_05/2024</v>
          </cell>
          <cell r="E9546" t="str">
            <v>T</v>
          </cell>
          <cell r="F9546">
            <v>0</v>
          </cell>
        </row>
        <row r="9547">
          <cell r="A9547" t="str">
            <v>SINAPI 105454</v>
          </cell>
          <cell r="D9547" t="str">
            <v>CARGA E DESCARGA COM MANIPULADOR TELESCÓPICO, DE PÁLETE DE BLOCOS VAZADOS DE CONCRETO OU CERÂMICO, EM BALSA DE 1000 TONELADAS. AF_05/2024</v>
          </cell>
          <cell r="E9547" t="str">
            <v>T</v>
          </cell>
          <cell r="F9547">
            <v>0</v>
          </cell>
        </row>
        <row r="9548">
          <cell r="A9548" t="str">
            <v>SINAPI 105411</v>
          </cell>
          <cell r="D9548" t="str">
            <v>CARGA E DESCARGA COM MANIPULADOR TELESCÓPICO, DE PÁLETE DE BLOCOS VAZADOS DE CONCRETO OU CERÂMICO, EM BALSA DE 1500 TONELADAS. AF_05/2024</v>
          </cell>
          <cell r="E9548" t="str">
            <v>T</v>
          </cell>
          <cell r="F9548">
            <v>0</v>
          </cell>
        </row>
        <row r="9549">
          <cell r="A9549" t="str">
            <v>SINAPI 105419</v>
          </cell>
          <cell r="D9549" t="str">
            <v>CARGA E DESCARGA COM MANIPULADOR TELESCÓPICO, DE PÁLETE DE BLOCOS VAZADOS DE CONCRETO OU CERÂMICO, EM BALSA DE 2000 TONELADAS. AF_05/2024</v>
          </cell>
          <cell r="E9549" t="str">
            <v>T</v>
          </cell>
          <cell r="F9549">
            <v>0</v>
          </cell>
        </row>
        <row r="9550">
          <cell r="A9550" t="str">
            <v>SINAPI 105443</v>
          </cell>
          <cell r="D9550" t="str">
            <v>CARGA E DESCARGA COM MANIPULADOR TELESCÓPICO, DE PÁLETE DE BLOCOS VAZADOS DE CONCRETO OU CERÂMICO, EM BALSA DE 600 TONELADAS. AF_05/2024</v>
          </cell>
          <cell r="E9550" t="str">
            <v>T</v>
          </cell>
          <cell r="F9550">
            <v>0</v>
          </cell>
        </row>
        <row r="9551">
          <cell r="A9551" t="str">
            <v>SINAPI 105455</v>
          </cell>
          <cell r="D9551" t="str">
            <v>CARGA E DESCARGA COM MANIPULADOR TELESCÓPICO, DE PÁLETE DE CAIXAS COM REVESTIMENTO CERÂMICO, EM BALSA DE 1000 TONELADAS. AF_05/2024</v>
          </cell>
          <cell r="E9551" t="str">
            <v>T</v>
          </cell>
          <cell r="F9551">
            <v>0</v>
          </cell>
        </row>
        <row r="9552">
          <cell r="A9552" t="str">
            <v>SINAPI 105412</v>
          </cell>
          <cell r="D9552" t="str">
            <v>CARGA E DESCARGA COM MANIPULADOR TELESCÓPICO, DE PÁLETE DE CAIXAS COM REVESTIMENTO CERÂMICO, EM BALSA DE 1500 TONELADAS. AF_05/2024</v>
          </cell>
          <cell r="E9552" t="str">
            <v>T</v>
          </cell>
          <cell r="F9552">
            <v>0</v>
          </cell>
        </row>
        <row r="9553">
          <cell r="A9553" t="str">
            <v>SINAPI 105420</v>
          </cell>
          <cell r="D9553" t="str">
            <v>CARGA E DESCARGA COM MANIPULADOR TELESCÓPICO, DE PÁLETE DE CAIXAS COM REVESTIMENTO CERÂMICO, EM BALSA DE 2000 TONELADAS. AF_05/2024</v>
          </cell>
          <cell r="E9553" t="str">
            <v>T</v>
          </cell>
          <cell r="F9553">
            <v>0</v>
          </cell>
        </row>
        <row r="9554">
          <cell r="A9554" t="str">
            <v>SINAPI 105444</v>
          </cell>
          <cell r="D9554" t="str">
            <v>CARGA E DESCARGA COM MANIPULADOR TELESCÓPICO, DE PÁLETE DE CAIXAS COM REVESTIMENTO CERÂMICO, EM BALSA DE 600 TONELADAS. AF_05/2024</v>
          </cell>
          <cell r="E9554" t="str">
            <v>T</v>
          </cell>
          <cell r="F9554">
            <v>0</v>
          </cell>
        </row>
        <row r="9555">
          <cell r="A9555" t="str">
            <v>SINAPI 105456</v>
          </cell>
          <cell r="D9555" t="str">
            <v>CARGA E DESCARGA COM MANIPULADOR TELESCÓPICO, DE PÁLETE DE LATAS 18 LITROS, EM BALSA DE 1000 TONELADAS. AF_05/2024</v>
          </cell>
          <cell r="E9555" t="str">
            <v>T</v>
          </cell>
          <cell r="F9555">
            <v>0</v>
          </cell>
        </row>
        <row r="9556">
          <cell r="A9556" t="str">
            <v>SINAPI 105478</v>
          </cell>
          <cell r="D9556" t="str">
            <v>CARGA E DESCARGA COM MANIPULADOR TELESCÓPICO, DE PÁLETE DE LATAS 18 LITROS, EM BALSA DE 1500 TONELADAS. AF_05/2024</v>
          </cell>
          <cell r="E9556" t="str">
            <v>T</v>
          </cell>
          <cell r="F9556">
            <v>0</v>
          </cell>
        </row>
        <row r="9557">
          <cell r="A9557" t="str">
            <v>SINAPI 105421</v>
          </cell>
          <cell r="D9557" t="str">
            <v>CARGA E DESCARGA COM MANIPULADOR TELESCÓPICO, DE PÁLETE DE LATAS 18 LITROS, EM BALSA DE 2000 TONELADAS. AF_05/2024</v>
          </cell>
          <cell r="E9557" t="str">
            <v>T</v>
          </cell>
          <cell r="F9557">
            <v>0</v>
          </cell>
        </row>
        <row r="9558">
          <cell r="A9558" t="str">
            <v>SINAPI 105445</v>
          </cell>
          <cell r="D9558" t="str">
            <v>CARGA E DESCARGA COM MANIPULADOR TELESCÓPICO, DE PÁLETE DE LATAS 18 LITROS, EM BALSA DE 600 TONELADAS. AF_05/2024</v>
          </cell>
          <cell r="E9558" t="str">
            <v>T</v>
          </cell>
          <cell r="F9558">
            <v>0</v>
          </cell>
        </row>
        <row r="9559">
          <cell r="A9559" t="str">
            <v>SINAPI 105453</v>
          </cell>
          <cell r="D9559" t="str">
            <v>CARGA E DESCARGA COM MANIPULADOR TELESCÓPICO, DE PÁLETE DE SACOS, EM BALSA DE 1000 TONELADAS. AF_05/2024</v>
          </cell>
          <cell r="E9559" t="str">
            <v>T</v>
          </cell>
          <cell r="F9559">
            <v>0</v>
          </cell>
        </row>
        <row r="9560">
          <cell r="A9560" t="str">
            <v>SINAPI 105497</v>
          </cell>
          <cell r="D9560" t="str">
            <v>CARGA E DESCARGA COM MANIPULADOR TELESCÓPICO, DE PÁLETE DE SACOS, EM BALSA DE 1500 TONELADAS. AF_05/2024</v>
          </cell>
          <cell r="E9560" t="str">
            <v>T</v>
          </cell>
          <cell r="F9560">
            <v>0</v>
          </cell>
        </row>
        <row r="9561">
          <cell r="A9561" t="str">
            <v>SINAPI 105418</v>
          </cell>
          <cell r="D9561" t="str">
            <v>CARGA E DESCARGA COM MANIPULADOR TELESCÓPICO, DE PÁLETE DE SACOS, EM BALSA DE 2000 TONELADAS. AF_05/2024</v>
          </cell>
          <cell r="E9561" t="str">
            <v>T</v>
          </cell>
          <cell r="F9561">
            <v>0</v>
          </cell>
        </row>
        <row r="9562">
          <cell r="A9562" t="str">
            <v>SINAPI 105442</v>
          </cell>
          <cell r="D9562" t="str">
            <v>CARGA E DESCARGA COM MANIPULADOR TELESCÓPICO, DE PÁLETE DE SACOS, EM BALSA DE 600 TONELADAS. AF_05/2024</v>
          </cell>
          <cell r="E9562" t="str">
            <v>T</v>
          </cell>
          <cell r="F9562">
            <v>0</v>
          </cell>
        </row>
        <row r="9563">
          <cell r="A9563" t="str">
            <v>SINAPI 105410</v>
          </cell>
          <cell r="D9563" t="str">
            <v>CARGA E DESCARGA COM MANIPULADOR TELESCÓPICO, DE PÁLETE DE TELHA DE CONCRETO OU CERÂMICA, EM BALSA DE 1000 TONELADAS. AF_05/2024</v>
          </cell>
          <cell r="E9563" t="str">
            <v>T</v>
          </cell>
          <cell r="F9563">
            <v>0</v>
          </cell>
        </row>
        <row r="9564">
          <cell r="A9564" t="str">
            <v>SINAPI 105416</v>
          </cell>
          <cell r="D9564" t="str">
            <v>CARGA E DESCARGA COM MANIPULADOR TELESCÓPICO, DE PÁLETE DE TELHA DE CONCRETO OU CERÂMICA, EM BALSA DE 1500 TONELADAS. AF_05/2024</v>
          </cell>
          <cell r="E9564" t="str">
            <v>T</v>
          </cell>
          <cell r="F9564">
            <v>0</v>
          </cell>
        </row>
        <row r="9565">
          <cell r="A9565" t="str">
            <v>SINAPI 105488</v>
          </cell>
          <cell r="D9565" t="str">
            <v>CARGA E DESCARGA COM MANIPULADOR TELESCÓPICO, DE PÁLETE DE TELHA DE CONCRETO OU CERÂMICA, EM BALSA DE 2000 TONELADAS. AF_05/2024</v>
          </cell>
          <cell r="E9565" t="str">
            <v>T</v>
          </cell>
          <cell r="F9565">
            <v>0</v>
          </cell>
        </row>
        <row r="9566">
          <cell r="A9566" t="str">
            <v>SINAPI 105452</v>
          </cell>
          <cell r="D9566" t="str">
            <v>CARGA E DESCARGA COM MANIPULADOR TELESCÓPICO, DE PÁLETE DE TELHA DE CONCRETO OU CERÂMICA, EM BALSA DE 600 TONELADAS. AF_05/2024</v>
          </cell>
          <cell r="E9566" t="str">
            <v>T</v>
          </cell>
          <cell r="F9566">
            <v>0</v>
          </cell>
        </row>
        <row r="9567">
          <cell r="A9567" t="str">
            <v>SINAPI 105475</v>
          </cell>
          <cell r="D9567" t="str">
            <v>CARGA E DESCARGA COM MANIPULADOR TELESCÓPICO, DE TELHAS TERMOACÚSTICAS, FIBROCIMENTO, AÇO ZINCADO, FIBROCIMENTO ESTRUTURAL, CANALETE 90 OU KALHETÃO, EM BALSA DE 1000 TONELADAS. AF_05/2024</v>
          </cell>
          <cell r="E9567" t="str">
            <v>T</v>
          </cell>
          <cell r="F9567">
            <v>0</v>
          </cell>
        </row>
        <row r="9568">
          <cell r="A9568" t="str">
            <v>SINAPI 105498</v>
          </cell>
          <cell r="D9568" t="str">
            <v>CARGA E DESCARGA COM MANIPULADOR TELESCÓPICO, DE TELHAS TERMOACÚSTICAS, FIBROCIMENTO, AÇO ZINCADO, FIBROCIMENTO ESTRUTURAL, CANALETE 90 OU KALHETÃO, EM BALSA DE 1500 TONELADAS. AF_05/2024</v>
          </cell>
          <cell r="E9568" t="str">
            <v>T</v>
          </cell>
          <cell r="F9568">
            <v>0</v>
          </cell>
        </row>
        <row r="9569">
          <cell r="A9569" t="str">
            <v>SINAPI 105486</v>
          </cell>
          <cell r="D9569" t="str">
            <v>CARGA E DESCARGA COM MANIPULADOR TELESCÓPICO, DE TELHAS TERMOACÚSTICAS, FIBROCIMENTO, AÇO ZINCADO, FIBROCIMENTO ESTRUTURAL, CANALETE 90 OU KALHETÃO, EM BALSA DE 2000 TONELADAS. AF_05/2024</v>
          </cell>
          <cell r="E9569" t="str">
            <v>T</v>
          </cell>
          <cell r="F9569">
            <v>0</v>
          </cell>
        </row>
        <row r="9570">
          <cell r="A9570" t="str">
            <v>SINAPI 105450</v>
          </cell>
          <cell r="D9570" t="str">
            <v>CARGA E DESCARGA COM MANIPULADOR TELESCÓPICO, DE TELHAS TERMOACÚSTICAS, FIBROCIMENTO, AÇO ZINCADO, FIBROCIMENTO ESTRUTURAL, CANALETE 90 OU KALHETÃO, EM BALSA DE 600 TONELADAS. AF_05/2024</v>
          </cell>
          <cell r="E9570" t="str">
            <v>T</v>
          </cell>
          <cell r="F9570">
            <v>0</v>
          </cell>
        </row>
        <row r="9571">
          <cell r="A9571" t="str">
            <v>SINAPI 105438</v>
          </cell>
          <cell r="D9571" t="str">
            <v>CARGA E DESCARGA DE BETONEIRA, COM CAMINHÃO CARROCERIA COM GUINDAUTO (MUNCK) 11,7 TM, EM BALSA DE 1000 TONELADAS. AF_05/2024</v>
          </cell>
          <cell r="E9571" t="str">
            <v>T</v>
          </cell>
          <cell r="F9571">
            <v>0</v>
          </cell>
        </row>
        <row r="9572">
          <cell r="A9572" t="str">
            <v>SINAPI 105463</v>
          </cell>
          <cell r="D9572" t="str">
            <v>CARGA E DESCARGA DE BETONEIRA, COM CAMINHÃO CARROCERIA COM GUINDAUTO (MUNCK) 11,7 TM, EM BALSA DE 1500 TONELADAS. AF_05/2024</v>
          </cell>
          <cell r="E9572" t="str">
            <v>T</v>
          </cell>
          <cell r="F9572">
            <v>0</v>
          </cell>
        </row>
        <row r="9573">
          <cell r="A9573" t="str">
            <v>SINAPI 105485</v>
          </cell>
          <cell r="D9573" t="str">
            <v>CARGA E DESCARGA DE BETONEIRA, COM CAMINHÃO CARROCERIA COM GUINDAUTO (MUNCK) 11,7 TM, EM BALSA DE 2000 TONELADAS. AF_05/2024</v>
          </cell>
          <cell r="E9573" t="str">
            <v>T</v>
          </cell>
          <cell r="F9573">
            <v>0</v>
          </cell>
        </row>
        <row r="9574">
          <cell r="A9574" t="str">
            <v>SINAPI 105428</v>
          </cell>
          <cell r="D9574" t="str">
            <v>CARGA E DESCARGA DE BETONEIRA, COM CAMINHÃO CARROCERIA COM GUINDAUTO (MUNCK) 11,7 TM, EM BALSA DE 600 TONELADAS. AF_05/2024</v>
          </cell>
          <cell r="E9574" t="str">
            <v>T</v>
          </cell>
          <cell r="F9574">
            <v>0</v>
          </cell>
        </row>
        <row r="9575">
          <cell r="A9575" t="str">
            <v>SINAPI 105426</v>
          </cell>
          <cell r="D9575" t="str">
            <v>CARGA E DESCARGA DE CAMINHÃO DE 10 M³, EM BALSA DE 1000 TONELADAS. AF_05/2024</v>
          </cell>
          <cell r="E9575" t="str">
            <v>T</v>
          </cell>
          <cell r="F9575">
            <v>0</v>
          </cell>
        </row>
        <row r="9576">
          <cell r="A9576" t="str">
            <v>SINAPI 105491</v>
          </cell>
          <cell r="D9576" t="str">
            <v>CARGA E DESCARGA DE CAMINHÃO DE 10 M³, EM BALSA DE 1500 TONELADAS. AF_05/2024</v>
          </cell>
          <cell r="E9576" t="str">
            <v>T</v>
          </cell>
          <cell r="F9576">
            <v>0</v>
          </cell>
        </row>
        <row r="9577">
          <cell r="A9577" t="str">
            <v>SINAPI 105495</v>
          </cell>
          <cell r="D9577" t="str">
            <v>CARGA E DESCARGA DE CAMINHÃO DE 10 M³, EM BALSA DE 2000 TONELADAS. AF_05/2024</v>
          </cell>
          <cell r="E9577" t="str">
            <v>T</v>
          </cell>
          <cell r="F9577">
            <v>0</v>
          </cell>
        </row>
        <row r="9578">
          <cell r="A9578" t="str">
            <v>SINAPI 105407</v>
          </cell>
          <cell r="D9578" t="str">
            <v>CARGA E DESCARGA DE CAMINHÃO DE 10 M³, EM BALSA DE 600 TONELADAS. AF_05/2024</v>
          </cell>
          <cell r="E9578" t="str">
            <v>T</v>
          </cell>
          <cell r="F9578">
            <v>0</v>
          </cell>
        </row>
        <row r="9579">
          <cell r="A9579" t="str">
            <v>SINAPI 105427</v>
          </cell>
          <cell r="D9579" t="str">
            <v>CARGA E DESCARGA DE CAMINHÃO DE 14 M³, EM BALSA DE 1000 TONELADAS. AF_05/2024</v>
          </cell>
          <cell r="E9579" t="str">
            <v>T</v>
          </cell>
          <cell r="F9579">
            <v>0</v>
          </cell>
        </row>
        <row r="9580">
          <cell r="A9580" t="str">
            <v>SINAPI 105492</v>
          </cell>
          <cell r="D9580" t="str">
            <v>CARGA E DESCARGA DE CAMINHÃO DE 14 M³, EM BALSA DE 1500 TONELADAS. AF_05/2024</v>
          </cell>
          <cell r="E9580" t="str">
            <v>T</v>
          </cell>
          <cell r="F9580">
            <v>0</v>
          </cell>
        </row>
        <row r="9581">
          <cell r="A9581" t="str">
            <v>SINAPI 105496</v>
          </cell>
          <cell r="D9581" t="str">
            <v>CARGA E DESCARGA DE CAMINHÃO DE 14 M³, EM BALSA DE 2000 TONELADAS. AF_05/2024</v>
          </cell>
          <cell r="E9581" t="str">
            <v>T</v>
          </cell>
          <cell r="F9581">
            <v>0</v>
          </cell>
        </row>
        <row r="9582">
          <cell r="A9582" t="str">
            <v>SINAPI 105425</v>
          </cell>
          <cell r="D9582" t="str">
            <v>CARGA E DESCARGA DE CAMINHÃO DE 14 M³, EM BALSA DE 600 TONELADAS. AF_05/2024</v>
          </cell>
          <cell r="E9582" t="str">
            <v>T</v>
          </cell>
          <cell r="F9582">
            <v>0</v>
          </cell>
        </row>
        <row r="9583">
          <cell r="A9583" t="str">
            <v>SINAPI 105477</v>
          </cell>
          <cell r="D9583" t="str">
            <v>CARGA E DESCARGA DE CAMINHÃO DE 6 M³, EM BALSA DE 1000 TONELADAS. AF_05/2024</v>
          </cell>
          <cell r="E9583" t="str">
            <v>T</v>
          </cell>
          <cell r="F9583">
            <v>0</v>
          </cell>
        </row>
        <row r="9584">
          <cell r="A9584" t="str">
            <v>SINAPI 105490</v>
          </cell>
          <cell r="D9584" t="str">
            <v>CARGA E DESCARGA DE CAMINHÃO DE 6 M³, EM BALSA DE 1500 TONELADAS. AF_05/2024</v>
          </cell>
          <cell r="E9584" t="str">
            <v>T</v>
          </cell>
          <cell r="F9584">
            <v>0</v>
          </cell>
        </row>
        <row r="9585">
          <cell r="A9585" t="str">
            <v>SINAPI 105494</v>
          </cell>
          <cell r="D9585" t="str">
            <v>CARGA E DESCARGA DE CAMINHÃO DE 6 M³, EM BALSA DE 2000 TONELADAS. AF_05/2024</v>
          </cell>
          <cell r="E9585" t="str">
            <v>T</v>
          </cell>
          <cell r="F9585">
            <v>0</v>
          </cell>
        </row>
        <row r="9586">
          <cell r="A9586" t="str">
            <v>SINAPI 105417</v>
          </cell>
          <cell r="D9586" t="str">
            <v>CARGA E DESCARGA DE CAMINHÃO DE 6 M³, EM BALSA DE 600 TONELADAS. AF_05/2024</v>
          </cell>
          <cell r="E9586" t="str">
            <v>T</v>
          </cell>
          <cell r="F9586">
            <v>0</v>
          </cell>
        </row>
        <row r="9587">
          <cell r="A9587" t="str">
            <v>SINAPI 105461</v>
          </cell>
          <cell r="D9587" t="str">
            <v>CARGA E DESCARGA DE PERFIL METÁLICO E VERGALHÕES DE AÇO E VERGALHÕES DE AÇO, COM CAMINHÃO CARROCERIA COM GUINDAUTO (MUNCK) 11,7 TM, EM BALSA DE 1500 TONELADAS. AF_05/2024</v>
          </cell>
          <cell r="E9587" t="str">
            <v>T</v>
          </cell>
          <cell r="F9587">
            <v>0</v>
          </cell>
        </row>
        <row r="9588">
          <cell r="A9588" t="str">
            <v>SINAPI 105436</v>
          </cell>
          <cell r="D9588" t="str">
            <v>CARGA E DESCARGA DE PERFIL METÁLICO E VERGALHÕES DE AÇO, COM CAMINHÃO CARROCERIA COM GUINDAUTO (MUNCK) 11,7 TM, EM BALSA DE 1000 TONELADAS. AF_05/2024</v>
          </cell>
          <cell r="E9588" t="str">
            <v>T</v>
          </cell>
          <cell r="F9588">
            <v>0</v>
          </cell>
        </row>
        <row r="9589">
          <cell r="A9589" t="str">
            <v>SINAPI 105483</v>
          </cell>
          <cell r="D9589" t="str">
            <v>CARGA E DESCARGA DE PERFIL METÁLICO E VERGALHÕES DE AÇO, COM CAMINHÃO CARROCERIA COM GUINDAUTO (MUNCK) 11,7 TM, EM BALSA DE 2000 TONELADAS. AF_05/2024</v>
          </cell>
          <cell r="E9589" t="str">
            <v>T</v>
          </cell>
          <cell r="F9589">
            <v>0</v>
          </cell>
        </row>
        <row r="9590">
          <cell r="A9590" t="str">
            <v>SINAPI 105505</v>
          </cell>
          <cell r="D9590" t="str">
            <v>CARGA E DESCARGA DE PERFIL METÁLICO E VERGALHÕES DE AÇO, COM CAMINHÃO CARROCERIA COM GUINDAUTO (MUNCK) 11,7 TM, EM BALSA DE 600 TONELADAS. AF_05/2024</v>
          </cell>
          <cell r="E9590" t="str">
            <v>T</v>
          </cell>
          <cell r="F9590">
            <v>0</v>
          </cell>
        </row>
        <row r="9591">
          <cell r="A9591" t="str">
            <v>SINAPI 105435</v>
          </cell>
          <cell r="D9591" t="str">
            <v>CARGA E DESCARGA DE POSTES DE CONCRETO, COM CAMINHÃO CARROCERIA COM GUINDAUTO (MUNCK) 11,7 TM, EM BALSA DE 1000 TONELADAS. AF_05/2024</v>
          </cell>
          <cell r="E9591" t="str">
            <v>T</v>
          </cell>
          <cell r="F9591">
            <v>0</v>
          </cell>
        </row>
        <row r="9592">
          <cell r="A9592" t="str">
            <v>SINAPI 105460</v>
          </cell>
          <cell r="D9592" t="str">
            <v>CARGA E DESCARGA DE POSTES DE CONCRETO, COM CAMINHÃO CARROCERIA COM GUINDAUTO (MUNCK) 11,7 TM, EM BALSA DE 1500 TONELADAS. AF_05/2024</v>
          </cell>
          <cell r="E9592" t="str">
            <v>T</v>
          </cell>
          <cell r="F9592">
            <v>0</v>
          </cell>
        </row>
        <row r="9593">
          <cell r="A9593" t="str">
            <v>SINAPI 105470</v>
          </cell>
          <cell r="D9593" t="str">
            <v>CARGA E DESCARGA DE POSTES DE CONCRETO, COM CAMINHÃO CARROCERIA COM GUINDAUTO (MUNCK) 11,7 TM, EM BALSA DE 2000 TONELADAS. AF_05/2024</v>
          </cell>
          <cell r="E9593" t="str">
            <v>T</v>
          </cell>
          <cell r="F9593">
            <v>0</v>
          </cell>
        </row>
        <row r="9594">
          <cell r="A9594" t="str">
            <v>SINAPI 105504</v>
          </cell>
          <cell r="D9594" t="str">
            <v>CARGA E DESCARGA DE POSTES DE CONCRETO, COM CAMINHÃO CARROCERIA COM GUINDAUTO (MUNCK) 11,7 TM, EM BALSA DE 600 TONELADAS. AF_05/2024</v>
          </cell>
          <cell r="E9594" t="str">
            <v>T</v>
          </cell>
          <cell r="F9594">
            <v>0</v>
          </cell>
        </row>
        <row r="9595">
          <cell r="A9595" t="str">
            <v>SINAPI 105476</v>
          </cell>
          <cell r="D9595" t="str">
            <v>CARGA E DESCARGA DE RETROESCAVADEIRA, EM BALSA DE 1000 TONELADAS. AF_05/2024</v>
          </cell>
          <cell r="E9595" t="str">
            <v>T</v>
          </cell>
          <cell r="F9595">
            <v>0</v>
          </cell>
        </row>
        <row r="9596">
          <cell r="A9596" t="str">
            <v>SINAPI 105471</v>
          </cell>
          <cell r="D9596" t="str">
            <v>CARGA E DESCARGA DE RETROESCAVADEIRA, EM BALSA DE 1500 TONELADAS. AF_05/2024</v>
          </cell>
          <cell r="E9596" t="str">
            <v>T</v>
          </cell>
          <cell r="F9596">
            <v>0</v>
          </cell>
        </row>
        <row r="9597">
          <cell r="A9597" t="str">
            <v>SINAPI 105493</v>
          </cell>
          <cell r="D9597" t="str">
            <v>CARGA E DESCARGA DE RETROESCAVADEIRA, EM BALSA DE 2000 TONELADAS. AF_05/2024</v>
          </cell>
          <cell r="E9597" t="str">
            <v>T</v>
          </cell>
          <cell r="F9597">
            <v>0</v>
          </cell>
        </row>
        <row r="9598">
          <cell r="A9598" t="str">
            <v>SINAPI 105482</v>
          </cell>
          <cell r="D9598" t="str">
            <v>CARGA E DESCARGA DE RETROESCAVADEIRA, EM BALSA DE 600 TONELADAS. AF_05/2024</v>
          </cell>
          <cell r="E9598" t="str">
            <v>T</v>
          </cell>
          <cell r="F9598">
            <v>0</v>
          </cell>
        </row>
        <row r="9599">
          <cell r="A9599" t="str">
            <v>SINAPI 105430</v>
          </cell>
          <cell r="D9599" t="str">
            <v>CARGA E DESCARGA DE SOLOS E MATERIAIS GRANULARES, COM CAMINHÃO DE 10 M³ E ESCAVADEIRA HIDRÁULICA, EM BALSA DE 1000 TONELADAS. AF_05/2024</v>
          </cell>
          <cell r="E9599" t="str">
            <v>T</v>
          </cell>
          <cell r="F9599">
            <v>0</v>
          </cell>
        </row>
        <row r="9600">
          <cell r="A9600" t="str">
            <v>SINAPI 105440</v>
          </cell>
          <cell r="D9600" t="str">
            <v>CARGA E DESCARGA DE SOLOS E MATERIAIS GRANULARES, COM CAMINHÃO DE 10 M³ E ESCAVADEIRA HIDRÁULICA, EM BALSA DE 1500 TONELADAS. AF_05/2024</v>
          </cell>
          <cell r="E9600" t="str">
            <v>T</v>
          </cell>
          <cell r="F9600">
            <v>0</v>
          </cell>
        </row>
        <row r="9601">
          <cell r="A9601" t="str">
            <v>SINAPI 105465</v>
          </cell>
          <cell r="D9601" t="str">
            <v>CARGA E DESCARGA DE SOLOS E MATERIAIS GRANULARES, COM CAMINHÃO DE 10 M³ E ESCAVADEIRA HIDRÁULICA, EM BALSA DE 2000 TONELADAS. AF_05/2024</v>
          </cell>
          <cell r="E9601" t="str">
            <v>T</v>
          </cell>
          <cell r="F9601">
            <v>0</v>
          </cell>
        </row>
        <row r="9602">
          <cell r="A9602" t="str">
            <v>SINAPI 105499</v>
          </cell>
          <cell r="D9602" t="str">
            <v>CARGA E DESCARGA DE SOLOS E MATERIAIS GRANULARES, COM CAMINHÃO DE 10 M³ E ESCAVADEIRA HIDRÁULICA, EM BALSA DE 600 TONELADAS. AF_05/2024</v>
          </cell>
          <cell r="E9602" t="str">
            <v>T</v>
          </cell>
          <cell r="F9602">
            <v>0</v>
          </cell>
        </row>
        <row r="9603">
          <cell r="A9603" t="str">
            <v>SINAPI 105431</v>
          </cell>
          <cell r="D9603" t="str">
            <v>CARGA E DESCARGA DE SOLOS E MATERIAIS GRANULARES, COM CAMINHÃO DE 14 M³ E ESCAVADEIRA HIDRÁULICA, EM BALSA DE 1000 TONELADAS. AF_05/2024</v>
          </cell>
          <cell r="E9603" t="str">
            <v>T</v>
          </cell>
          <cell r="F9603">
            <v>0</v>
          </cell>
        </row>
        <row r="9604">
          <cell r="A9604" t="str">
            <v>SINAPI 105441</v>
          </cell>
          <cell r="D9604" t="str">
            <v>CARGA E DESCARGA DE SOLOS E MATERIAIS GRANULARES, COM CAMINHÃO DE 14 M³ E ESCAVADEIRA HIDRÁULICA, EM BALSA DE 1500 TONELADAS. AF_05/2024</v>
          </cell>
          <cell r="E9604" t="str">
            <v>T</v>
          </cell>
          <cell r="F9604">
            <v>0</v>
          </cell>
        </row>
        <row r="9605">
          <cell r="A9605" t="str">
            <v>SINAPI 105466</v>
          </cell>
          <cell r="D9605" t="str">
            <v>CARGA E DESCARGA DE SOLOS E MATERIAIS GRANULARES, COM CAMINHÃO DE 14 M³ E ESCAVADEIRA HIDRÁULICA, EM BALSA DE 2000 TONELADAS. AF_05/2024</v>
          </cell>
          <cell r="E9605" t="str">
            <v>T</v>
          </cell>
          <cell r="F9605">
            <v>0</v>
          </cell>
        </row>
        <row r="9606">
          <cell r="A9606" t="str">
            <v>SINAPI 105500</v>
          </cell>
          <cell r="D9606" t="str">
            <v>CARGA E DESCARGA DE SOLOS E MATERIAIS GRANULARES, COM CAMINHÃO DE 14 M³ E ESCAVADEIRA HIDRÁULICA, EM BALSA DE 600 TONELADAS. AF_05/2024</v>
          </cell>
          <cell r="E9606" t="str">
            <v>T</v>
          </cell>
          <cell r="F9606">
            <v>0</v>
          </cell>
        </row>
        <row r="9607">
          <cell r="A9607" t="str">
            <v>SINAPI 105429</v>
          </cell>
          <cell r="D9607" t="str">
            <v>CARGA E DESCARGA DE SOLOS E MATERIAIS GRANULARES, COM CAMINHÃO DE 6 M³ E ESCAVADEIRA HIDRÁULICA, EM BALSA DE 1000 TONELADAS. AF_05/2024</v>
          </cell>
          <cell r="E9607" t="str">
            <v>T</v>
          </cell>
          <cell r="F9607">
            <v>0</v>
          </cell>
        </row>
        <row r="9608">
          <cell r="A9608" t="str">
            <v>SINAPI 105439</v>
          </cell>
          <cell r="D9608" t="str">
            <v>CARGA E DESCARGA DE SOLOS E MATERIAIS GRANULARES, COM CAMINHÃO DE 6 M³ E ESCAVADEIRA HIDRÁULICA, EM BALSA DE 1500 TONELADAS. AF_05/2024</v>
          </cell>
          <cell r="E9608" t="str">
            <v>T</v>
          </cell>
          <cell r="F9608">
            <v>0</v>
          </cell>
        </row>
        <row r="9609">
          <cell r="A9609" t="str">
            <v>SINAPI 105464</v>
          </cell>
          <cell r="D9609" t="str">
            <v>CARGA E DESCARGA DE SOLOS E MATERIAIS GRANULARES, COM CAMINHÃO DE 6 M³ E ESCAVADEIRA HIDRÁULICA, EM BALSA DE 2000 TONELADAS. AF_05/2024</v>
          </cell>
          <cell r="E9609" t="str">
            <v>T</v>
          </cell>
          <cell r="F9609">
            <v>0</v>
          </cell>
        </row>
        <row r="9610">
          <cell r="A9610" t="str">
            <v>SINAPI 105489</v>
          </cell>
          <cell r="D9610" t="str">
            <v>CARGA E DESCARGA DE SOLOS E MATERIAIS GRANULARES, COM CAMINHÃO DE 6 M³ E ESCAVADEIRA HIDRÁULICA, EM BALSA DE 600 TONELADAS. AF_05/2024</v>
          </cell>
          <cell r="E9610" t="str">
            <v>T</v>
          </cell>
          <cell r="F9610">
            <v>0</v>
          </cell>
        </row>
        <row r="9611">
          <cell r="A9611" t="str">
            <v>SINAPI 105437</v>
          </cell>
          <cell r="D9611" t="str">
            <v>CARGA E DESCARGA DE TELA DE AÇO, COM CAMINHÃO CARROCERIA COM GUINDAUTO (MUNCK) 11,7 TM, EM BALSA DE 1000 TONELADAS. AF_05/2024</v>
          </cell>
          <cell r="E9611" t="str">
            <v>T</v>
          </cell>
          <cell r="F9611">
            <v>0</v>
          </cell>
        </row>
        <row r="9612">
          <cell r="A9612" t="str">
            <v>SINAPI 105462</v>
          </cell>
          <cell r="D9612" t="str">
            <v>CARGA E DESCARGA DE TELA DE AÇO, COM CAMINHÃO CARROCERIA COM GUINDAUTO (MUNCK) 11,7 TM, EM BALSA DE 1500 TONELADAS. AF_05/2024</v>
          </cell>
          <cell r="E9612" t="str">
            <v>T</v>
          </cell>
          <cell r="F9612">
            <v>0</v>
          </cell>
        </row>
        <row r="9613">
          <cell r="A9613" t="str">
            <v>SINAPI 105484</v>
          </cell>
          <cell r="D9613" t="str">
            <v>CARGA E DESCARGA DE TELA DE AÇO, COM CAMINHÃO CARROCERIA COM GUINDAUTO (MUNCK) 11,7 TM, EM BALSA DE 2000 TONELADAS. AF_05/2024</v>
          </cell>
          <cell r="E9613" t="str">
            <v>T</v>
          </cell>
          <cell r="F9613">
            <v>0</v>
          </cell>
        </row>
        <row r="9614">
          <cell r="A9614" t="str">
            <v>SINAPI 105506</v>
          </cell>
          <cell r="D9614" t="str">
            <v>CARGA E DESCARGA DE TELA DE AÇO, COM CAMINHÃO CARROCERIA COM GUINDAUTO (MUNCK) 11,7 TM, EM BALSA DE 600 TONELADAS. AF_05/2024</v>
          </cell>
          <cell r="E9614" t="str">
            <v>T</v>
          </cell>
          <cell r="F9614">
            <v>0</v>
          </cell>
        </row>
        <row r="9615">
          <cell r="A9615" t="str">
            <v>SINAPI 105432</v>
          </cell>
          <cell r="D9615" t="str">
            <v>CARGA E DESCARGA DE TUBOS DE CONCRETO, COM CAMINHÃO CARROCERIA COM GUINDAUTO (MUNCK) 11,7 TM, EM BALSA DE 1000 TONELADAS. AF_05/2024</v>
          </cell>
          <cell r="E9615" t="str">
            <v>T</v>
          </cell>
          <cell r="F9615">
            <v>0</v>
          </cell>
        </row>
        <row r="9616">
          <cell r="A9616" t="str">
            <v>SINAPI 105457</v>
          </cell>
          <cell r="D9616" t="str">
            <v>CARGA E DESCARGA DE TUBOS DE CONCRETO, COM CAMINHÃO CARROCERIA COM GUINDAUTO (MUNCK) 11,7 TM, EM BALSA DE 1500 TONELADAS. AF_05/2024</v>
          </cell>
          <cell r="E9616" t="str">
            <v>T</v>
          </cell>
          <cell r="F9616">
            <v>0</v>
          </cell>
        </row>
        <row r="9617">
          <cell r="A9617" t="str">
            <v>SINAPI 105467</v>
          </cell>
          <cell r="D9617" t="str">
            <v>CARGA E DESCARGA DE TUBOS DE CONCRETO, COM CAMINHÃO CARROCERIA COM GUINDAUTO (MUNCK) 11,7 TM, EM BALSA DE 2000 TONELADAS. AF_05/2024</v>
          </cell>
          <cell r="E9617" t="str">
            <v>T</v>
          </cell>
          <cell r="F9617">
            <v>0</v>
          </cell>
        </row>
        <row r="9618">
          <cell r="A9618" t="str">
            <v>SINAPI 105501</v>
          </cell>
          <cell r="D9618" t="str">
            <v>CARGA E DESCARGA DE TUBOS DE CONCRETO, COM CAMINHÃO CARROCERIA COM GUINDAUTO (MUNCK) 11,7 TM, EM BALSA DE 600 TONELADAS. AF_05/2024</v>
          </cell>
          <cell r="E9618" t="str">
            <v>T</v>
          </cell>
          <cell r="F9618">
            <v>0</v>
          </cell>
        </row>
        <row r="9619">
          <cell r="A9619" t="str">
            <v>SINAPI 105433</v>
          </cell>
          <cell r="D9619" t="str">
            <v>CARGA E DESCARGA DE TUBOS METÁLICOS, COM CAMINHÃO CARROCERIA COM GUINDAUTO (MUNCK) 11,7 TM, EM BALSA DE 1000 TONELADAS. AF_05/2024</v>
          </cell>
          <cell r="E9619" t="str">
            <v>T</v>
          </cell>
          <cell r="F9619">
            <v>0</v>
          </cell>
        </row>
        <row r="9620">
          <cell r="A9620" t="str">
            <v>SINAPI 105458</v>
          </cell>
          <cell r="D9620" t="str">
            <v>CARGA E DESCARGA DE TUBOS METÁLICOS, COM CAMINHÃO CARROCERIA COM GUINDAUTO (MUNCK) 11,7 TM, EM BALSA DE 1500 TONELADAS. AF_05/2024</v>
          </cell>
          <cell r="E9620" t="str">
            <v>T</v>
          </cell>
          <cell r="F9620">
            <v>0</v>
          </cell>
        </row>
        <row r="9621">
          <cell r="A9621" t="str">
            <v>SINAPI 105468</v>
          </cell>
          <cell r="D9621" t="str">
            <v>CARGA E DESCARGA DE TUBOS METÁLICOS, COM CAMINHÃO CARROCERIA COM GUINDAUTO (MUNCK) 11,7 TM, EM BALSA DE 2000 TONELADAS. AF_05/2024</v>
          </cell>
          <cell r="E9621" t="str">
            <v>T</v>
          </cell>
          <cell r="F9621">
            <v>0</v>
          </cell>
        </row>
        <row r="9622">
          <cell r="A9622" t="str">
            <v>SINAPI 105502</v>
          </cell>
          <cell r="D9622" t="str">
            <v>CARGA E DESCARGA DE TUBOS METÁLICOS, COM CAMINHÃO CARROCERIA COM GUINDAUTO (MUNCK) 11,7 TM, EM BALSA DE 600 TONELADAS. AF_05/2024</v>
          </cell>
          <cell r="E9622" t="str">
            <v>T</v>
          </cell>
          <cell r="F9622">
            <v>0</v>
          </cell>
        </row>
        <row r="9623">
          <cell r="A9623" t="str">
            <v>SINAPI 105434</v>
          </cell>
          <cell r="D9623" t="str">
            <v>CARGA E DESCARGA DE TUBOS PLÁSTICOS, COM CAMINHÃO CARROCERIA COM GUINDAUTO (MUNCK) 11,7 TM, EM BALSA DE 1000 TONELADAS. AF_05/2024</v>
          </cell>
          <cell r="E9623" t="str">
            <v>T</v>
          </cell>
          <cell r="F9623">
            <v>0</v>
          </cell>
        </row>
        <row r="9624">
          <cell r="A9624" t="str">
            <v>SINAPI 105459</v>
          </cell>
          <cell r="D9624" t="str">
            <v>CARGA E DESCARGA DE TUBOS PLÁSTICOS, COM CAMINHÃO CARROCERIA COM GUINDAUTO (MUNCK) 11,7 TM, EM BALSA DE 1500 TONELADAS. AF_05/2024</v>
          </cell>
          <cell r="E9624" t="str">
            <v>T</v>
          </cell>
          <cell r="F9624">
            <v>0</v>
          </cell>
        </row>
        <row r="9625">
          <cell r="A9625" t="str">
            <v>SINAPI 105469</v>
          </cell>
          <cell r="D9625" t="str">
            <v>CARGA E DESCARGA DE TUBOS PLÁSTICOS, COM CAMINHÃO CARROCERIA COM GUINDAUTO (MUNCK) 11,7 TM, EM BALSA DE 2000 TONELADAS. AF_05/2024</v>
          </cell>
          <cell r="E9625" t="str">
            <v>T</v>
          </cell>
          <cell r="F9625">
            <v>0</v>
          </cell>
        </row>
        <row r="9626">
          <cell r="A9626" t="str">
            <v>SINAPI 105503</v>
          </cell>
          <cell r="D9626" t="str">
            <v>CARGA E DESCARGA DE TUBOS PLÁSTICOS, COM CAMINHÃO CARROCERIA COM GUINDAUTO (MUNCK) 11,7 TM, EM BALSA DE 600 TONELADAS. AF_05/2024</v>
          </cell>
          <cell r="E9626" t="str">
            <v>T</v>
          </cell>
          <cell r="F9626">
            <v>0</v>
          </cell>
        </row>
        <row r="9627">
          <cell r="A9627" t="str">
            <v>SINAPI 105472</v>
          </cell>
          <cell r="D9627" t="str">
            <v>CARGA E DESCARGA MANUAL, DE JANELA, KIT PORTA-PRONTA OU PORTA DE MADEIRA, PORTA DE AÇO E PORTA DE ALUMÍNIO, EM BALSA DE 1000 TONELADAS. AF_05/2024</v>
          </cell>
          <cell r="E9627" t="str">
            <v>T</v>
          </cell>
          <cell r="F9627">
            <v>0</v>
          </cell>
        </row>
        <row r="9628">
          <cell r="A9628" t="str">
            <v>SINAPI 105413</v>
          </cell>
          <cell r="D9628" t="str">
            <v>CARGA E DESCARGA MANUAL, DE JANELA, KIT PORTA-PRONTA OU PORTA DE MADEIRA, PORTA DE AÇO E PORTA DE ALUMÍNIO, EM BALSA DE 1500 TONELADAS. AF_05/2024</v>
          </cell>
          <cell r="E9628" t="str">
            <v>T</v>
          </cell>
          <cell r="F9628">
            <v>0</v>
          </cell>
        </row>
        <row r="9629">
          <cell r="A9629" t="str">
            <v>SINAPI 105423</v>
          </cell>
          <cell r="D9629" t="str">
            <v>CARGA E DESCARGA MANUAL, DE JANELA, KIT PORTA-PRONTA OU PORTA DE MADEIRA, PORTA DE AÇO E PORTA DE ALUMÍNIO, EM BALSA DE 2000 TONELADAS. AF_05/2024</v>
          </cell>
          <cell r="E9629" t="str">
            <v>T</v>
          </cell>
          <cell r="F9629">
            <v>0</v>
          </cell>
        </row>
        <row r="9630">
          <cell r="A9630" t="str">
            <v>SINAPI 105447</v>
          </cell>
          <cell r="D9630" t="str">
            <v>CARGA E DESCARGA MANUAL, DE JANELA, KIT PORTA-PRONTA OU PORTA DE MADEIRA, PORTA DE AÇO E PORTA DE ALUMÍNIO, EM BALSA DE 600 TONELADAS. AF_05/2024</v>
          </cell>
          <cell r="E9630" t="str">
            <v>T</v>
          </cell>
          <cell r="F9630">
            <v>0</v>
          </cell>
        </row>
        <row r="9631">
          <cell r="A9631" t="str">
            <v>SINAPI 105408</v>
          </cell>
          <cell r="D9631" t="str">
            <v>CARGA E DESCARGA MANUAL, DE PEÇAS DE MADEIRA (CAIBROS, TÁBUAS, RIPAS, VIGAS E COMPENSADOS), EM BALSA DE 1000 TONELADAS. AF_05/2024</v>
          </cell>
          <cell r="E9631" t="str">
            <v>T</v>
          </cell>
          <cell r="F9631">
            <v>0</v>
          </cell>
        </row>
        <row r="9632">
          <cell r="A9632" t="str">
            <v>SINAPI 105479</v>
          </cell>
          <cell r="D9632" t="str">
            <v>CARGA E DESCARGA MANUAL, DE PEÇAS DE MADEIRA (CAIBROS, TÁBUAS, RIPAS, VIGAS E COMPENSADOS), EM BALSA DE 1500 TONELADAS. AF_05/2024</v>
          </cell>
          <cell r="E9632" t="str">
            <v>T</v>
          </cell>
          <cell r="F9632">
            <v>0</v>
          </cell>
        </row>
        <row r="9633">
          <cell r="A9633" t="str">
            <v>SINAPI 105422</v>
          </cell>
          <cell r="D9633" t="str">
            <v>CARGA E DESCARGA MANUAL, DE PEÇAS DE MADEIRA (CAIBROS, TÁBUAS, RIPAS, VIGAS E COMPENSADOS), EM BALSA DE 2000 TONELADAS. AF_05/2024</v>
          </cell>
          <cell r="E9633" t="str">
            <v>T</v>
          </cell>
          <cell r="F9633">
            <v>0</v>
          </cell>
        </row>
        <row r="9634">
          <cell r="A9634" t="str">
            <v>SINAPI 105446</v>
          </cell>
          <cell r="D9634" t="str">
            <v>CARGA E DESCARGA MANUAL, DE PEÇAS DE MADEIRA (CAIBROS, TÁBUAS, RIPAS, VIGAS E COMPENSADOS), EM BALSA DE 600 TONELADAS. AF_05/2024</v>
          </cell>
          <cell r="E9634" t="str">
            <v>T</v>
          </cell>
          <cell r="F9634">
            <v>0</v>
          </cell>
        </row>
        <row r="9635">
          <cell r="A9635" t="str">
            <v>SINAPI 105474</v>
          </cell>
          <cell r="D9635" t="str">
            <v>CARGA E DESCARGA MANUAL, DE VIDRO, EM BALSA DE 1000 TONELADAS. AF_05/2024</v>
          </cell>
          <cell r="E9635" t="str">
            <v>T</v>
          </cell>
          <cell r="F9635">
            <v>0</v>
          </cell>
        </row>
        <row r="9636">
          <cell r="A9636" t="str">
            <v>SINAPI 105480</v>
          </cell>
          <cell r="D9636" t="str">
            <v>CARGA E DESCARGA MANUAL, DE VIDRO, EM BALSA DE 1500 TONELADAS. AF_05/2024</v>
          </cell>
          <cell r="E9636" t="str">
            <v>T</v>
          </cell>
          <cell r="F9636">
            <v>0</v>
          </cell>
        </row>
        <row r="9637">
          <cell r="A9637" t="str">
            <v>SINAPI 105481</v>
          </cell>
          <cell r="D9637" t="str">
            <v>CARGA E DESCARGA MANUAL, DE VIDRO, EM BALSA DE 2000 TONELADAS. AF_05/2024</v>
          </cell>
          <cell r="E9637" t="str">
            <v>T</v>
          </cell>
          <cell r="F9637">
            <v>0</v>
          </cell>
        </row>
        <row r="9638">
          <cell r="A9638" t="str">
            <v>SINAPI 105449</v>
          </cell>
          <cell r="D9638" t="str">
            <v>CARGA E DESCARGA MANUAL, DE VIDRO, EM BALSA DE 600 TONELADAS. AF_05/2024</v>
          </cell>
          <cell r="E9638" t="str">
            <v>T</v>
          </cell>
          <cell r="F9638">
            <v>0</v>
          </cell>
        </row>
        <row r="9639">
          <cell r="A9639" t="str">
            <v>SINAPI 105511</v>
          </cell>
          <cell r="D9639" t="str">
            <v>TRANSPORTE FLUVIAL COM CONJUNTO EMPURRADOR DE 250 HP E BALSA DE 200 A 600 TONELADAS, EM VIA NAVEGÁVEL NO SENTIDO A JUSANTE (DESCENDO O RIO). AF_05/2024</v>
          </cell>
          <cell r="E9639" t="str">
            <v>TXKM</v>
          </cell>
          <cell r="F9639">
            <v>0</v>
          </cell>
        </row>
        <row r="9640">
          <cell r="A9640" t="str">
            <v>SINAPI 105507</v>
          </cell>
          <cell r="D9640" t="str">
            <v>TRANSPORTE FLUVIAL COM CONJUNTO EMPURRADOR DE 250 HP E BALSA DE 200 A 600 TONELADAS, EM VIA NAVEGÁVEL NO SENTIDO A MONTANTE (SUBINDO O RIO). AF_05/2024</v>
          </cell>
          <cell r="E9640" t="str">
            <v>TXKM</v>
          </cell>
          <cell r="F9640">
            <v>0</v>
          </cell>
        </row>
        <row r="9641">
          <cell r="A9641" t="str">
            <v>SINAPI 105512</v>
          </cell>
          <cell r="D9641" t="str">
            <v>TRANSPORTE FLUVIAL COM CONJUNTO EMPURRADOR DE 315 HP E BALSA 600 A 1000 TONELADAS, EM VIA NAVEGÁVEL NO SENTIDO A JUSANTE (DESCENDO O RIO). AF_05/2024</v>
          </cell>
          <cell r="E9641" t="str">
            <v>TXKM</v>
          </cell>
          <cell r="F9641">
            <v>0</v>
          </cell>
        </row>
        <row r="9642">
          <cell r="A9642" t="str">
            <v>SINAPI 105508</v>
          </cell>
          <cell r="D9642" t="str">
            <v>TRANSPORTE FLUVIAL COM CONJUNTO EMPURRADOR DE 315 HP E BALSA 600 A 1000 TONELADAS, EM VIA NAVEGÁVEL NO SENTIDO A MONTANTE (SUBINDO O RIO). AF_05/2024</v>
          </cell>
          <cell r="E9642" t="str">
            <v>TXKM</v>
          </cell>
          <cell r="F9642">
            <v>0</v>
          </cell>
        </row>
        <row r="9643">
          <cell r="A9643" t="str">
            <v>SINAPI 105513</v>
          </cell>
          <cell r="D9643" t="str">
            <v>TRANSPORTE FLUVIAL COM CONJUNTO EMPURRADOR DE 475 HP E BALSA DE 1.000 A 1.500 TONELADAS, EM VIA NAVEGÁVEL NO SENTIDO A JUSANTE (DESCENDO O RIO). AF_05/2024</v>
          </cell>
          <cell r="E9643" t="str">
            <v>TXKM</v>
          </cell>
          <cell r="F9643">
            <v>0</v>
          </cell>
        </row>
        <row r="9644">
          <cell r="A9644" t="str">
            <v>SINAPI 105509</v>
          </cell>
          <cell r="D9644" t="str">
            <v>TRANSPORTE FLUVIAL COM CONJUNTO EMPURRADOR DE 475 HP E BALSA DE 1.000 A 1.500 TONELADAS, EM VIA NAVEGÁVEL NO SENTIDO A MONTANTE (SUBINDO O RIO). AF_05/2024</v>
          </cell>
          <cell r="E9644" t="str">
            <v>TXKM</v>
          </cell>
          <cell r="F9644">
            <v>0</v>
          </cell>
        </row>
        <row r="9645">
          <cell r="A9645" t="str">
            <v>SINAPI 105514</v>
          </cell>
          <cell r="D9645" t="str">
            <v>TRANSPORTE FLUVIAL COM CONJUNTO EMPURRADOR DE 600 HP E BALSA DE 1.500 A 2.000 TONELADAS, EM VIA NAVEGÁVEL NO SENTIDO A JUSANTE (DESCENDO O RIO). AF_05/2024</v>
          </cell>
          <cell r="E9645" t="str">
            <v>TXKM</v>
          </cell>
          <cell r="F9645">
            <v>0</v>
          </cell>
        </row>
        <row r="9646">
          <cell r="A9646" t="str">
            <v>SINAPI 105510</v>
          </cell>
          <cell r="D9646" t="str">
            <v>TRANSPORTE FLUVIAL COM CONJUNTO EMPURRADOR DE 600 HP E BALSA DE 1.500 A 2.000 TONELADAS, EM VIA NAVEGÁVEL NO SENTIDO A MONTANTE (SUBINDO O RIO). AF_05/2024</v>
          </cell>
          <cell r="E9646" t="str">
            <v>TXKM</v>
          </cell>
          <cell r="F9646">
            <v>0</v>
          </cell>
        </row>
        <row r="9647">
          <cell r="A9647" t="str">
            <v>SINAPI 100207</v>
          </cell>
          <cell r="D9647" t="str">
            <v>TRANSPORTE HORIZONTAL COM CARREGADEIRA, DE MASSA/ GRANEL (UNIDADE: M3XKM). AF_07/2019</v>
          </cell>
          <cell r="E9647" t="str">
            <v>M3XKM</v>
          </cell>
          <cell r="F9647">
            <v>492.09</v>
          </cell>
        </row>
        <row r="9648">
          <cell r="A9648" t="str">
            <v>SINAPI 100211</v>
          </cell>
          <cell r="D9648" t="str">
            <v>TRANSPORTE HORIZONTAL COM CARRINHO DE MÃO, DE BLOCOS CERÂMICOS FURADOS NA HORIZONTAL DE 9X19X19CM (UNIDADE: BLOCOXKM). AF_07/2019</v>
          </cell>
          <cell r="E9648" t="str">
            <v>UNXKM</v>
          </cell>
          <cell r="F9648">
            <v>7.18</v>
          </cell>
        </row>
        <row r="9649">
          <cell r="A9649" t="str">
            <v>SINAPI 100210</v>
          </cell>
          <cell r="D9649" t="str">
            <v>TRANSPORTE HORIZONTAL COM CARRINHO DE MÃO, DE BLOCOS VAZADOS DE CONCRETO OU CERÂMICO DE 19X19X39CM (UNIDADE: BLOCOXKM). AF_07/2019</v>
          </cell>
          <cell r="E9649" t="str">
            <v>UNXKM</v>
          </cell>
          <cell r="F9649">
            <v>18.62</v>
          </cell>
        </row>
        <row r="9650">
          <cell r="A9650" t="str">
            <v>SINAPI 100221</v>
          </cell>
          <cell r="D9650" t="str">
            <v>TRANSPORTE HORIZONTAL COM CARRINHO DE MÃO, DE CAIXA COM REVESTIMENTO CERÂMICO (UNIDADE: M2XKM). AF_07/2019</v>
          </cell>
          <cell r="E9650" t="str">
            <v>M2XKM</v>
          </cell>
          <cell r="F9650">
            <v>32.909999999999997</v>
          </cell>
        </row>
        <row r="9651">
          <cell r="A9651" t="str">
            <v>SINAPI 100203</v>
          </cell>
          <cell r="D9651" t="str">
            <v>TRANSPORTE HORIZONTAL COM CARRINHO DE MÃO, DE SACOS DE 20 KG (UNIDADE: KGXKM). AF_07/2019</v>
          </cell>
          <cell r="E9651" t="str">
            <v>KGXKM</v>
          </cell>
          <cell r="F9651">
            <v>1.1499999999999999</v>
          </cell>
        </row>
        <row r="9652">
          <cell r="A9652" t="str">
            <v>SINAPI 100202</v>
          </cell>
          <cell r="D9652" t="str">
            <v>TRANSPORTE HORIZONTAL COM CARRINHO DE MÃO, DE SACOS DE 30 KG (UNIDADE: KGXKM). AF_07/2019</v>
          </cell>
          <cell r="E9652" t="str">
            <v>KGXKM</v>
          </cell>
          <cell r="F9652">
            <v>0.97</v>
          </cell>
        </row>
        <row r="9653">
          <cell r="A9653" t="str">
            <v>SINAPI 100201</v>
          </cell>
          <cell r="D9653" t="str">
            <v>TRANSPORTE HORIZONTAL COM CARRINHO DE MÃO, DE SACOS DE 50 KG (UNIDADE: KGXKM). AF_07/2019</v>
          </cell>
          <cell r="E9653" t="str">
            <v>KGXKM</v>
          </cell>
          <cell r="F9653">
            <v>0.83</v>
          </cell>
        </row>
        <row r="9654">
          <cell r="A9654" t="str">
            <v>SINAPI 100216</v>
          </cell>
          <cell r="D9654" t="str">
            <v>TRANSPORTE HORIZONTAL COM CARRINHO MINI PÁLETES, DE BLOCOS CERÂMICOS FURADOS NA HORIZONTAL DE 9X19X19CM (UNIDADE: BLOCOXKM). AF_07/2019</v>
          </cell>
          <cell r="E9654" t="str">
            <v>UNXKM</v>
          </cell>
          <cell r="F9654">
            <v>1.01</v>
          </cell>
        </row>
        <row r="9655">
          <cell r="A9655" t="str">
            <v>SINAPI 100215</v>
          </cell>
          <cell r="D9655" t="str">
            <v>TRANSPORTE HORIZONTAL COM CARRINHO MINI PÁLETES, DE BLOCOS CERÂMICOS FURADOS NA VERTICAL DE 19X19X39CM (UNIDADE: BLOCOXKM). AF_07/2019</v>
          </cell>
          <cell r="E9655" t="str">
            <v>UNXKM</v>
          </cell>
          <cell r="F9655">
            <v>3.75</v>
          </cell>
        </row>
        <row r="9656">
          <cell r="A9656" t="str">
            <v>SINAPI 100214</v>
          </cell>
          <cell r="D9656" t="str">
            <v>TRANSPORTE HORIZONTAL COM CARRINHO MINI PÁLETES, DE BLOCOS VAZADOS DE CONCRETO DE 19X19X39CM (UNIDADE: BLOCOXKM). AF_07/2019</v>
          </cell>
          <cell r="E9656" t="str">
            <v>UNXKM</v>
          </cell>
          <cell r="F9656">
            <v>4.37</v>
          </cell>
        </row>
        <row r="9657">
          <cell r="A9657" t="str">
            <v>SINAPI 100223</v>
          </cell>
          <cell r="D9657" t="str">
            <v>TRANSPORTE HORIZONTAL COM CARRINHO MINI PÁLETES, DE CAIXA COM REVESTIMENTO CERÂMICO (UNIDADE: M2XKM). AF_07/2019</v>
          </cell>
          <cell r="E9657" t="str">
            <v>M2XKM</v>
          </cell>
          <cell r="F9657">
            <v>5.83</v>
          </cell>
        </row>
        <row r="9658">
          <cell r="A9658" t="str">
            <v>SINAPI 100280</v>
          </cell>
          <cell r="D9658" t="str">
            <v>TRANSPORTE HORIZONTAL COM CARRINHO PLATAFORMA, DE BACIA SANITÁRIA, CAIXA ACOPLADA, TANQUE OU PIA (UNIDADE: UNIDXKM). AF_07/2019</v>
          </cell>
          <cell r="E9658" t="str">
            <v>UNXKM</v>
          </cell>
          <cell r="F9658">
            <v>19.14</v>
          </cell>
        </row>
        <row r="9659">
          <cell r="A9659" t="str">
            <v>SINAPI 100270</v>
          </cell>
          <cell r="D9659" t="str">
            <v>TRANSPORTE HORIZONTAL COM CARRINHO PLATAFORMA, DE BANCADA DE MÁRMORE OU GRANITO PARA COZINHA/LAVATÓRIO OU MÁRMORE SINTÉTICO COM CUBA INTEGRADA (UNIDADE: UNIDXKM). AF_07/2019</v>
          </cell>
          <cell r="E9659" t="str">
            <v>UNXKM</v>
          </cell>
          <cell r="F9659">
            <v>65.3</v>
          </cell>
        </row>
        <row r="9660">
          <cell r="A9660" t="str">
            <v>SINAPI 100286</v>
          </cell>
          <cell r="D9660" t="str">
            <v>TRANSPORTE HORIZONTAL COM CARRINHO PLATAFORMA, DE BARRAMENTO BLINDADO (UNIDADE: MXKM). AF_07/2019</v>
          </cell>
          <cell r="E9660" t="str">
            <v>MXKM</v>
          </cell>
          <cell r="F9660">
            <v>14.29</v>
          </cell>
        </row>
        <row r="9661">
          <cell r="A9661" t="str">
            <v>SINAPI 100213</v>
          </cell>
          <cell r="D9661" t="str">
            <v>TRANSPORTE HORIZONTAL COM CARRINHO PLATAFORMA, DE BLOCOS CERÂMICOS FURADOS NA HORIZONTAL DE 9X19X19CM (UNIDADE: BLOCOXKM). AF_07/2019</v>
          </cell>
          <cell r="E9661" t="str">
            <v>UNXKM</v>
          </cell>
          <cell r="F9661">
            <v>2.85</v>
          </cell>
        </row>
        <row r="9662">
          <cell r="A9662" t="str">
            <v>SINAPI 100212</v>
          </cell>
          <cell r="D9662" t="str">
            <v>TRANSPORTE HORIZONTAL COM CARRINHO PLATAFORMA, DE BLOCOS VAZADOS DE CONCRETO OU CERÂMICO DE 19X19X39CM (UNIDADE: BLOCOXKM). AF_07/2019</v>
          </cell>
          <cell r="E9662" t="str">
            <v>UNXKM</v>
          </cell>
          <cell r="F9662">
            <v>7.93</v>
          </cell>
        </row>
        <row r="9663">
          <cell r="A9663" t="str">
            <v>SINAPI 100222</v>
          </cell>
          <cell r="D9663" t="str">
            <v>TRANSPORTE HORIZONTAL COM CARRINHO PLATAFORMA, DE CAIXA COM REVESTIMENTO CERÂMICO (UNIDADE: M2XKM). AF_07/2019</v>
          </cell>
          <cell r="E9663" t="str">
            <v>M2XKM</v>
          </cell>
          <cell r="F9663">
            <v>12.47</v>
          </cell>
        </row>
        <row r="9664">
          <cell r="A9664" t="str">
            <v>SINAPI 100226</v>
          </cell>
          <cell r="D9664" t="str">
            <v>TRANSPORTE HORIZONTAL COM CARRINHO PLATAFORMA, DE LATA DE 18 LITROS (UNIDADE: LXKM). AF_07/2019</v>
          </cell>
          <cell r="E9664" t="str">
            <v>LXKM</v>
          </cell>
          <cell r="F9664">
            <v>0.71</v>
          </cell>
        </row>
        <row r="9665">
          <cell r="A9665" t="str">
            <v>SINAPI 100200</v>
          </cell>
          <cell r="D9665" t="str">
            <v>TRANSPORTE HORIZONTAL COM CARRINHO PLATAFORMA, DE SACOS DE 20 KG (UNIDADE: KGXKM). AF_07/2019</v>
          </cell>
          <cell r="E9665" t="str">
            <v>KGXKM</v>
          </cell>
          <cell r="F9665">
            <v>0.42</v>
          </cell>
        </row>
        <row r="9666">
          <cell r="A9666" t="str">
            <v>SINAPI 100199</v>
          </cell>
          <cell r="D9666" t="str">
            <v>TRANSPORTE HORIZONTAL COM CARRINHO PLATAFORMA, DE SACOS DE 30 KG (UNIDADE: KGXKM). AF_07/2019</v>
          </cell>
          <cell r="E9666" t="str">
            <v>KGXKM</v>
          </cell>
          <cell r="F9666">
            <v>0.34</v>
          </cell>
        </row>
        <row r="9667">
          <cell r="A9667" t="str">
            <v>SINAPI 100198</v>
          </cell>
          <cell r="D9667" t="str">
            <v>TRANSPORTE HORIZONTAL COM CARRINHO PLATAFORMA, DE SACOS DE 50 KG (UNIDADE: KGXKM). AF_07/2019</v>
          </cell>
          <cell r="E9667" t="str">
            <v>KGXKM</v>
          </cell>
          <cell r="F9667">
            <v>0.28000000000000003</v>
          </cell>
        </row>
        <row r="9668">
          <cell r="A9668" t="str">
            <v>SINAPI 100283</v>
          </cell>
          <cell r="D9668" t="str">
            <v>TRANSPORTE HORIZONTAL COM CARRINHO PLATAFORMA, DE TELHA DE CONCRETO OU CERÂMICA (UNIDADE: M2XKM). AF_07/2019</v>
          </cell>
          <cell r="E9668" t="str">
            <v>M2XKM</v>
          </cell>
          <cell r="F9668">
            <v>26.36</v>
          </cell>
        </row>
        <row r="9669">
          <cell r="A9669" t="str">
            <v>SINAPI 100227</v>
          </cell>
          <cell r="D9669" t="str">
            <v>TRANSPORTE HORIZONTAL COM CARRINHO RACIONAL, DE LATA DE 18 LITROS (UNIDADE: LXKM). AF_07/2019</v>
          </cell>
          <cell r="E9669" t="str">
            <v>LXKM</v>
          </cell>
          <cell r="F9669">
            <v>1.06</v>
          </cell>
        </row>
        <row r="9670">
          <cell r="A9670" t="str">
            <v>SINAPI 100205</v>
          </cell>
          <cell r="D9670" t="str">
            <v>TRANSPORTE HORIZONTAL COM JERICA DE 60 L, DE MASSA/ GRANEL (UNIDADE: M3XKM). AF_07/2019</v>
          </cell>
          <cell r="E9670" t="str">
            <v>M3XKM</v>
          </cell>
          <cell r="F9670">
            <v>1528.01</v>
          </cell>
        </row>
        <row r="9671">
          <cell r="A9671" t="str">
            <v>SINAPI 100206</v>
          </cell>
          <cell r="D9671" t="str">
            <v>TRANSPORTE HORIZONTAL COM JERICA DE 90 L, DE MASSA/ GRANEL (UNIDADE: M3XKM). AF_07/2019</v>
          </cell>
          <cell r="E9671" t="str">
            <v>M3XKM</v>
          </cell>
          <cell r="F9671">
            <v>1104.49</v>
          </cell>
        </row>
        <row r="9672">
          <cell r="A9672" t="str">
            <v>SINAPI 100281</v>
          </cell>
          <cell r="D9672" t="str">
            <v>TRANSPORTE HORIZONTAL COM MANIPULADOR TELESCÓPICO, DE BACIA SANITÁRIA, CAIXA ACOPLADA, TANQUE OU PIA (UNIDADE: UNIDXKM). AF_07/2019</v>
          </cell>
          <cell r="E9672" t="str">
            <v>UNXKM</v>
          </cell>
          <cell r="F9672">
            <v>4.26</v>
          </cell>
        </row>
        <row r="9673">
          <cell r="A9673" t="str">
            <v>SINAPI 100219</v>
          </cell>
          <cell r="D9673" t="str">
            <v>TRANSPORTE HORIZONTAL COM MANIPULADOR TELESCÓPICO, DE BLOCOS CERÂMICOS FURADOS NA HORIZONTAL DE 9X19X19CM (UNIDADE: BLOCOXKM). AF_07/2019</v>
          </cell>
          <cell r="E9673" t="str">
            <v>UNXKM</v>
          </cell>
          <cell r="F9673">
            <v>0.53</v>
          </cell>
        </row>
        <row r="9674">
          <cell r="A9674" t="str">
            <v>SINAPI 100218</v>
          </cell>
          <cell r="D9674" t="str">
            <v>TRANSPORTE HORIZONTAL COM MANIPULADOR TELESCÓPICO, DE BLOCOS CERÂMICOS FURADOS NA VERTICAL DE 19X19X39CM (UNIDADE: BLOCOXKM). AF_07/2019</v>
          </cell>
          <cell r="E9674" t="str">
            <v>UNXKM</v>
          </cell>
          <cell r="F9674">
            <v>2.38</v>
          </cell>
        </row>
        <row r="9675">
          <cell r="A9675" t="str">
            <v>SINAPI 100217</v>
          </cell>
          <cell r="D9675" t="str">
            <v>TRANSPORTE HORIZONTAL COM MANIPULADOR TELESCÓPICO, DE BLOCOS VAZADOS DE CONCRETO DE 19X19X39CM (UNIDADE: BLOCOXKM). AF_07/2019</v>
          </cell>
          <cell r="E9675" t="str">
            <v>UNXKM</v>
          </cell>
          <cell r="F9675">
            <v>3.48</v>
          </cell>
        </row>
        <row r="9676">
          <cell r="A9676" t="str">
            <v>SINAPI 100224</v>
          </cell>
          <cell r="D9676" t="str">
            <v>TRANSPORTE HORIZONTAL COM MANIPULADOR TELESCÓPICO, DE CAIXA COM REVESTIMENTO CERÂMICO (UNIDADE: M2XKM). AF_07/2019</v>
          </cell>
          <cell r="E9676" t="str">
            <v>M2XKM</v>
          </cell>
          <cell r="F9676">
            <v>3.48</v>
          </cell>
        </row>
        <row r="9677">
          <cell r="A9677" t="str">
            <v>SINAPI 100228</v>
          </cell>
          <cell r="D9677" t="str">
            <v>TRANSPORTE HORIZONTAL COM MANIPULADOR TELESCÓPICO, DE LATA DE 18 LITROS (UNIDADE: LXKM). AF_07/2019</v>
          </cell>
          <cell r="E9677" t="str">
            <v>LXKM</v>
          </cell>
          <cell r="F9677">
            <v>0.34</v>
          </cell>
        </row>
        <row r="9678">
          <cell r="A9678" t="str">
            <v>SINAPI 100204</v>
          </cell>
          <cell r="D9678" t="str">
            <v>TRANSPORTE HORIZONTAL COM MANIPULADOR TELESCÓPICO, DE PÁLETE DE SACOS (UNIDADE: KGXKM). AF_07/2019</v>
          </cell>
          <cell r="E9678" t="str">
            <v>KGXKM</v>
          </cell>
          <cell r="F9678">
            <v>0.13</v>
          </cell>
        </row>
        <row r="9679">
          <cell r="A9679" t="str">
            <v>SINAPI 100284</v>
          </cell>
          <cell r="D9679" t="str">
            <v>TRANSPORTE HORIZONTAL COM MANIPULADOR TELESCÓPICO, DE TELHA DE CONCRETO OU CERÂMICA (UNIDADE: M2XKM). AF_07/2019</v>
          </cell>
          <cell r="E9679" t="str">
            <v>M2XKM</v>
          </cell>
          <cell r="F9679">
            <v>12.47</v>
          </cell>
        </row>
        <row r="9680">
          <cell r="A9680" t="str">
            <v>SINAPI 100277</v>
          </cell>
          <cell r="D9680" t="str">
            <v>TRANSPORTE HORIZONTAL COM MANIPULADOR TELESCÓPICO, DE TELHAS TERMOACÚSTICAS, FIBROCIMENTO, AÇO ZINCADO, FIBROCIMENTO ESTRUTURAL, CANALETE 90 OU KALHETÃO (UNIDADE: M2XKM). AF_07/2019</v>
          </cell>
          <cell r="E9680" t="str">
            <v>M2XKM</v>
          </cell>
          <cell r="F9680">
            <v>2.23</v>
          </cell>
        </row>
        <row r="9681">
          <cell r="A9681" t="str">
            <v>SINAPI 100278</v>
          </cell>
          <cell r="D9681" t="str">
            <v>TRANSPORTE HORIZONTAL MANUAL, DE BACIA SANITÁRIA, CAIXA ACOPLADA, TANQUE OU PIA (UNIDADE: UNIDXKM). AF_07/2019</v>
          </cell>
          <cell r="E9681" t="str">
            <v>UNXKM</v>
          </cell>
          <cell r="F9681">
            <v>41.68</v>
          </cell>
        </row>
        <row r="9682">
          <cell r="A9682" t="str">
            <v>SINAPI 100268</v>
          </cell>
          <cell r="D9682" t="str">
            <v>TRANSPORTE HORIZONTAL MANUAL, DE BANCADA DE MÁRMORE OU GRANITO PARA COZINHA/LAVATÓRIO OU MÁRMORE SINTÉTICO COM CUBA INTEGRADA (UNIDADE: UNIDXKM). AF_07/2019</v>
          </cell>
          <cell r="E9682" t="str">
            <v>UNXKM</v>
          </cell>
          <cell r="F9682">
            <v>87.12</v>
          </cell>
        </row>
        <row r="9683">
          <cell r="A9683" t="str">
            <v>SINAPI 100285</v>
          </cell>
          <cell r="D9683" t="str">
            <v>TRANSPORTE HORIZONTAL MANUAL, DE BARRAMENTO BLINDADO (UNIDADE: MXKM). AF_07/2019</v>
          </cell>
          <cell r="E9683" t="str">
            <v>MXKM</v>
          </cell>
          <cell r="F9683">
            <v>43.85</v>
          </cell>
        </row>
        <row r="9684">
          <cell r="A9684" t="str">
            <v>SINAPI 100209</v>
          </cell>
          <cell r="D9684" t="str">
            <v>TRANSPORTE HORIZONTAL MANUAL, DE BLOCOS CERÂMICOS FURADOS NA HORIZONTAL DE 9X19X19CM (UNIDADE: BLOCOXKM). AF_07/2019</v>
          </cell>
          <cell r="E9684" t="str">
            <v>UNXKM</v>
          </cell>
          <cell r="F9684">
            <v>10.1</v>
          </cell>
        </row>
        <row r="9685">
          <cell r="A9685" t="str">
            <v>SINAPI 100208</v>
          </cell>
          <cell r="D9685" t="str">
            <v>TRANSPORTE HORIZONTAL MANUAL, DE BLOCOS VAZADOS DE CONCRETO OU CERÂMICO DE 19X19X39CM (UNIDADE: BLOCOXKM). AF_07/2019</v>
          </cell>
          <cell r="E9685" t="str">
            <v>UNXKM</v>
          </cell>
          <cell r="F9685">
            <v>20.21</v>
          </cell>
        </row>
        <row r="9686">
          <cell r="A9686" t="str">
            <v>SINAPI 100256</v>
          </cell>
          <cell r="D9686" t="str">
            <v>TRANSPORTE HORIZONTAL MANUAL, DE CAIBROS DE MADEIRA COM SEÇÃO TRANSVERSAL DE 7,5 X 6 CM E 6 X 8 CM (UNIDADE: MXKM). AF_07/2019</v>
          </cell>
          <cell r="E9686" t="str">
            <v>MXKM</v>
          </cell>
          <cell r="F9686">
            <v>9.26</v>
          </cell>
        </row>
        <row r="9687">
          <cell r="A9687" t="str">
            <v>SINAPI 100220</v>
          </cell>
          <cell r="D9687" t="str">
            <v>TRANSPORTE HORIZONTAL MANUAL, DE CAIXA COM REVESTIMENTO CERÂMICO (UNIDADE: M2XKM). AF_07/2019</v>
          </cell>
          <cell r="E9687" t="str">
            <v>M2XKM</v>
          </cell>
          <cell r="F9687">
            <v>29.04</v>
          </cell>
        </row>
        <row r="9688">
          <cell r="A9688" t="str">
            <v>SINAPI 100287</v>
          </cell>
          <cell r="D9688" t="str">
            <v>TRANSPORTE HORIZONTAL MANUAL, DE CALHA QUADRADA NÚMERO 24 - CORTE 33 (UNIDADE: MXKM). AF_07/2019</v>
          </cell>
          <cell r="E9688" t="str">
            <v>MXKM</v>
          </cell>
          <cell r="F9688">
            <v>13.68</v>
          </cell>
        </row>
        <row r="9689">
          <cell r="A9689" t="str">
            <v>SINAPI 100274</v>
          </cell>
          <cell r="D9689" t="str">
            <v>TRANSPORTE HORIZONTAL MANUAL, DE COMPENSADO DE MADEIRA (UNIDADE: M2XKM). AF_07/2019</v>
          </cell>
          <cell r="E9689" t="str">
            <v>M2XKM</v>
          </cell>
          <cell r="F9689">
            <v>29.05</v>
          </cell>
        </row>
        <row r="9690">
          <cell r="A9690" t="str">
            <v>SINAPI 100264</v>
          </cell>
          <cell r="D9690" t="str">
            <v>TRANSPORTE HORIZONTAL MANUAL, DE JANELA (UNIDADE: M2XKM). AF_07/2019</v>
          </cell>
          <cell r="E9690" t="str">
            <v>M2XKM</v>
          </cell>
          <cell r="F9690">
            <v>40.99</v>
          </cell>
        </row>
        <row r="9691">
          <cell r="A9691" t="str">
            <v>SINAPI 100225</v>
          </cell>
          <cell r="D9691" t="str">
            <v>TRANSPORTE HORIZONTAL MANUAL, DE LATA DE 18 LITROS (UNIDADE: LXKM). AF_07/2019</v>
          </cell>
          <cell r="E9691" t="str">
            <v>LXKM</v>
          </cell>
          <cell r="F9691">
            <v>2.2799999999999998</v>
          </cell>
        </row>
        <row r="9692">
          <cell r="A9692" t="str">
            <v>SINAPI 100266</v>
          </cell>
          <cell r="D9692" t="str">
            <v>TRANSPORTE HORIZONTAL MANUAL, DE PORTA (UNIDADE: UNIDXKM). AF_07/2019</v>
          </cell>
          <cell r="E9692" t="str">
            <v>UNXKM</v>
          </cell>
          <cell r="F9692">
            <v>87.12</v>
          </cell>
        </row>
        <row r="9693">
          <cell r="A9693" t="str">
            <v>SINAPI 100257</v>
          </cell>
          <cell r="D9693" t="str">
            <v>TRANSPORTE HORIZONTAL MANUAL, DE RIPAS DE MADEIRA COM SEÇÃO TRANSVERSAL DE 1 X 5 CM E 2 X 5 CM (UNIDADE: MXKM). AF_07/2019</v>
          </cell>
          <cell r="E9693" t="str">
            <v>MXKM</v>
          </cell>
          <cell r="F9693">
            <v>5.55</v>
          </cell>
        </row>
        <row r="9694">
          <cell r="A9694" t="str">
            <v>SINAPI 100197</v>
          </cell>
          <cell r="D9694" t="str">
            <v>TRANSPORTE HORIZONTAL MANUAL, DE SACOS DE 20 KG (UNIDADE: KGXKM). AF_07/2019</v>
          </cell>
          <cell r="E9694" t="str">
            <v>KGXKM</v>
          </cell>
          <cell r="F9694">
            <v>2.0499999999999998</v>
          </cell>
        </row>
        <row r="9695">
          <cell r="A9695" t="str">
            <v>SINAPI 100196</v>
          </cell>
          <cell r="D9695" t="str">
            <v>TRANSPORTE HORIZONTAL MANUAL, DE SACOS DE 30 KG (UNIDADE: KGXKM). AF_07/2019</v>
          </cell>
          <cell r="E9695" t="str">
            <v>KGXKM</v>
          </cell>
          <cell r="F9695">
            <v>1.36</v>
          </cell>
        </row>
        <row r="9696">
          <cell r="A9696" t="str">
            <v>SINAPI 100195</v>
          </cell>
          <cell r="D9696" t="str">
            <v>TRANSPORTE HORIZONTAL MANUAL, DE SACOS DE 50 KG (UNIDADE: KGXKM). AF_07/2019</v>
          </cell>
          <cell r="E9696" t="str">
            <v>KGXKM</v>
          </cell>
          <cell r="F9696">
            <v>0.82</v>
          </cell>
        </row>
        <row r="9697">
          <cell r="A9697" t="str">
            <v>SINAPI 100273</v>
          </cell>
          <cell r="D9697" t="str">
            <v>TRANSPORTE HORIZONTAL MANUAL, DE TELA DE AÇO (UNIDADE: KGXKM). AF_07/2019</v>
          </cell>
          <cell r="E9697" t="str">
            <v>KGXKM</v>
          </cell>
          <cell r="F9697">
            <v>3.4</v>
          </cell>
        </row>
        <row r="9698">
          <cell r="A9698" t="str">
            <v>SINAPI 100282</v>
          </cell>
          <cell r="D9698" t="str">
            <v>TRANSPORTE HORIZONTAL MANUAL, DE TELHA DE CONCRETO OU CERÂMICA (UNIDADE: M2XKM). AF_07/2019</v>
          </cell>
          <cell r="E9698" t="str">
            <v>M2XKM</v>
          </cell>
          <cell r="F9698">
            <v>163.22</v>
          </cell>
        </row>
        <row r="9699">
          <cell r="A9699" t="str">
            <v>SINAPI 100276</v>
          </cell>
          <cell r="D9699" t="str">
            <v>TRANSPORTE HORIZONTAL MANUAL, DE TELHA DE FIBROCIMENTO OU TELHA ESTRUTURAL DE FIBROCIMENTO, CANALETE 90 OU KALHETÃO (UNIDADE: M2XKM). AF_07/2019</v>
          </cell>
          <cell r="E9699" t="str">
            <v>M2XKM</v>
          </cell>
          <cell r="F9699">
            <v>34.28</v>
          </cell>
        </row>
        <row r="9700">
          <cell r="A9700" t="str">
            <v>SINAPI 100275</v>
          </cell>
          <cell r="D9700" t="str">
            <v>TRANSPORTE HORIZONTAL MANUAL, DE TELHA TERMOACÚSTICA OU TELHA DE AÇO ZINCADO (UNIDADE: M2XKM). AF_07/2019</v>
          </cell>
          <cell r="E9700" t="str">
            <v>M2XKM</v>
          </cell>
          <cell r="F9700">
            <v>18.78</v>
          </cell>
        </row>
        <row r="9701">
          <cell r="A9701" t="str">
            <v>SINAPI 100254</v>
          </cell>
          <cell r="D9701" t="str">
            <v>TRANSPORTE HORIZONTAL MANUAL, DE TUBO DE AÇO CARBONO LEVE OU MÉDIO, PRETO OU GALVANIZADO, COM DIÂMETRO MAIOR QUE 125 MM E MENOR OU IGUAL A 150 MM (UNIDADE: MXKM). AF_07/2019</v>
          </cell>
          <cell r="E9701" t="str">
            <v>MXKM</v>
          </cell>
          <cell r="F9701">
            <v>41.05</v>
          </cell>
        </row>
        <row r="9702">
          <cell r="A9702" t="str">
            <v>SINAPI 100250</v>
          </cell>
          <cell r="D9702" t="str">
            <v>TRANSPORTE HORIZONTAL MANUAL, DE TUBO DE AÇO CARBONO LEVE OU MÉDIO, PRETO OU GALVANIZADO, COM DIÂMETRO MAIOR QUE 20 MM E MENOR OU IGUAL A 32 MM (UNIDADE: MXKM). AF_07/2019</v>
          </cell>
          <cell r="E9702" t="str">
            <v>MXKM</v>
          </cell>
          <cell r="F9702">
            <v>4.63</v>
          </cell>
        </row>
        <row r="9703">
          <cell r="A9703" t="str">
            <v>SINAPI 100251</v>
          </cell>
          <cell r="D9703" t="str">
            <v>TRANSPORTE HORIZONTAL MANUAL, DE TUBO DE AÇO CARBONO LEVE OU MÉDIO, PRETO OU GALVANIZADO, COM DIÂMETRO MAIOR QUE 32 MM E MENOR OU IGUAL A 65 MM (UNIDADE: MXKM). AF_07/2019</v>
          </cell>
          <cell r="E9703" t="str">
            <v>MXKM</v>
          </cell>
          <cell r="F9703">
            <v>13.68</v>
          </cell>
        </row>
        <row r="9704">
          <cell r="A9704" t="str">
            <v>SINAPI 100252</v>
          </cell>
          <cell r="D9704" t="str">
            <v>TRANSPORTE HORIZONTAL MANUAL, DE TUBO DE AÇO CARBONO LEVE OU MÉDIO, PRETO OU GALVANIZADO, COM DIÂMETRO MAIOR QUE 65 MM E MENOR OU IGUAL A 90 MM (UNIDADE: MXKM). AF_07/2019</v>
          </cell>
          <cell r="E9704" t="str">
            <v>MXKM</v>
          </cell>
          <cell r="F9704">
            <v>20.52</v>
          </cell>
        </row>
        <row r="9705">
          <cell r="A9705" t="str">
            <v>SINAPI 100253</v>
          </cell>
          <cell r="D9705" t="str">
            <v>TRANSPORTE HORIZONTAL MANUAL, DE TUBO DE AÇO CARBONO LEVE OU MÉDIO, PRETO OU GALVANIZADO, COM DIÂMETRO MAIOR QUE 90 MM E MENOR OU IGUAL A 125 MM (UNIDADE: MXKM). AF_07/2019</v>
          </cell>
          <cell r="E9705" t="str">
            <v>MXKM</v>
          </cell>
          <cell r="F9705">
            <v>27.37</v>
          </cell>
        </row>
        <row r="9706">
          <cell r="A9706" t="str">
            <v>SINAPI 100249</v>
          </cell>
          <cell r="D9706" t="str">
            <v>TRANSPORTE HORIZONTAL MANUAL, DE TUBO DE AÇO CARBONO LEVE OU MÉDIO, PRETO OU GALVANIZADO, COM DIÂMETRO MENOR OU IGUAL A 20 MM (UNIDADE: MXKM). AF_07/2019</v>
          </cell>
          <cell r="E9706" t="str">
            <v>MXKM</v>
          </cell>
          <cell r="F9706">
            <v>2.77</v>
          </cell>
        </row>
        <row r="9707">
          <cell r="A9707" t="str">
            <v>SINAPI 100244</v>
          </cell>
          <cell r="D9707" t="str">
            <v>TRANSPORTE HORIZONTAL MANUAL, DE TUBO DE COBRE - CLASSE E - COM DIÂMETRO MAIOR QUE 54 MM E MENOR OU IGUAL A 79 MM (UNIDADE: MXKM). AF_07/2019</v>
          </cell>
          <cell r="E9707" t="str">
            <v>MXKM</v>
          </cell>
          <cell r="F9707">
            <v>4.16</v>
          </cell>
        </row>
        <row r="9708">
          <cell r="A9708" t="str">
            <v>SINAPI 100245</v>
          </cell>
          <cell r="D9708" t="str">
            <v>TRANSPORTE HORIZONTAL MANUAL, DE TUBO DE COBRE - CLASSE E - COM DIÂMETRO MAIOR QUE 79 MM E MENOR OU IGUAL A 104 MM (UNIDADE: MXKM). AF_07/2019</v>
          </cell>
          <cell r="E9708" t="str">
            <v>MXKM</v>
          </cell>
          <cell r="F9708">
            <v>8.33</v>
          </cell>
        </row>
        <row r="9709">
          <cell r="A9709" t="str">
            <v>SINAPI 100243</v>
          </cell>
          <cell r="D9709" t="str">
            <v>TRANSPORTE HORIZONTAL MANUAL, DE TUBO DE COBRE - CLASSE E - COM DIÂMETRO MENOR OU IGUAL A 54 MM (UNIDADE: MXKM). AF_07/2019</v>
          </cell>
          <cell r="E9709" t="str">
            <v>MXKM</v>
          </cell>
          <cell r="F9709">
            <v>3.33</v>
          </cell>
        </row>
        <row r="9710">
          <cell r="A9710" t="str">
            <v>SINAPI 100239</v>
          </cell>
          <cell r="D9710" t="str">
            <v>TRANSPORTE HORIZONTAL MANUAL, DE TUBO DE CPVC COM DIÂMETRO MAIOR QUE 73 MM E MENOR OU IGUAL A 89 MM (UNIDADE: MXKM). AF_07/2019</v>
          </cell>
          <cell r="E9710" t="str">
            <v>MXKM</v>
          </cell>
          <cell r="F9710">
            <v>6.94</v>
          </cell>
        </row>
        <row r="9711">
          <cell r="A9711" t="str">
            <v>SINAPI 100238</v>
          </cell>
          <cell r="D9711" t="str">
            <v>TRANSPORTE HORIZONTAL MANUAL, DE TUBO DE CPVC COM DIÂMETRO MENOR OU IGUAL A 73 MM (UNIDADE: MXKM). AF_07/2019</v>
          </cell>
          <cell r="E9711" t="str">
            <v>MXKM</v>
          </cell>
          <cell r="F9711">
            <v>5.55</v>
          </cell>
        </row>
        <row r="9712">
          <cell r="A9712" t="str">
            <v>SINAPI 100241</v>
          </cell>
          <cell r="D9712" t="str">
            <v>TRANSPORTE HORIZONTAL MANUAL, DE TUBO DE PPR - PN12 OU PN25 - COM DIÂMETRO MAIOR QUE 50 MM E MENOR OU IGUAL A 75 MM (UNIDADE: MXKM). AF_07/2019</v>
          </cell>
          <cell r="E9712" t="str">
            <v>MXKM</v>
          </cell>
          <cell r="F9712">
            <v>6.94</v>
          </cell>
        </row>
        <row r="9713">
          <cell r="A9713" t="str">
            <v>SINAPI 100242</v>
          </cell>
          <cell r="D9713" t="str">
            <v>TRANSPORTE HORIZONTAL MANUAL, DE TUBO DE PPR - PN12 OU PN25 - COM DIÂMETRO MAIOR QUE 75 MM E MENOR OU IGUAL A 110 MM (UNIDADE: MXKM). AF_07/2019</v>
          </cell>
          <cell r="E9713" t="str">
            <v>MXKM</v>
          </cell>
          <cell r="F9713">
            <v>20.52</v>
          </cell>
        </row>
        <row r="9714">
          <cell r="A9714" t="str">
            <v>SINAPI 100240</v>
          </cell>
          <cell r="D9714" t="str">
            <v>TRANSPORTE HORIZONTAL MANUAL, DE TUBO DE PPR - PN12 OU PN25 - COM DIÂMETRO MENOR OU IGUAL A 50 MM (UNIDADE: MXKM). AF_07/2019</v>
          </cell>
          <cell r="E9714" t="str">
            <v>MXKM</v>
          </cell>
          <cell r="F9714">
            <v>4.16</v>
          </cell>
        </row>
        <row r="9715">
          <cell r="A9715" t="str">
            <v>SINAPI 100237</v>
          </cell>
          <cell r="D9715" t="str">
            <v>TRANSPORTE HORIZONTAL MANUAL, DE TUBO DE PVC SOLDÁVEL COM DIÂMETRO MAIOR QUE 60 MM E MENOR OU IGUAL A 85 MM (UNIDADE: MXKM). AF_07/2019</v>
          </cell>
          <cell r="E9715" t="str">
            <v>MXKM</v>
          </cell>
          <cell r="F9715">
            <v>3.47</v>
          </cell>
        </row>
        <row r="9716">
          <cell r="A9716" t="str">
            <v>SINAPI 100236</v>
          </cell>
          <cell r="D9716" t="str">
            <v>TRANSPORTE HORIZONTAL MANUAL, DE TUBO DE PVC SOLDÁVEL COM DIÂMETRO MENOR OU IGUAL A 60 MM (UNIDADE: MXKM). AF_07/2019</v>
          </cell>
          <cell r="E9716" t="str">
            <v>MXKM</v>
          </cell>
          <cell r="F9716">
            <v>2.89</v>
          </cell>
        </row>
        <row r="9717">
          <cell r="A9717" t="str">
            <v>SINAPI 100248</v>
          </cell>
          <cell r="D9717" t="str">
            <v>TRANSPORTE HORIZONTAL MANUAL, DE TUBO DE PVC SÉRIE NORMAL - ESGOTO PREDIAL, OU REFORÇADO PARA ESGOTO OU ÁGUAS PLUVIAIS PREDIAL, COM DIÂMETRO MAIOR QUE 100 MM E MENOR OU IGUAL A 150 MM (UNIDADE: MXKM). AF_07/2019</v>
          </cell>
          <cell r="E9717" t="str">
            <v>MXKM</v>
          </cell>
          <cell r="F9717">
            <v>13.68</v>
          </cell>
        </row>
        <row r="9718">
          <cell r="A9718" t="str">
            <v>SINAPI 100247</v>
          </cell>
          <cell r="D9718" t="str">
            <v>TRANSPORTE HORIZONTAL MANUAL, DE TUBO DE PVC SÉRIE NORMAL - ESGOTO PREDIAL, OU REFORÇADO PARA ESGOTO OU ÁGUAS PLUVIAIS PREDIAL, COM DIÂMETRO MAIOR QUE 75 MM E MENOR OU IGUAL A 100 MM (UNIDADE: MXKM). AF_07/2019</v>
          </cell>
          <cell r="E9718" t="str">
            <v>MXKM</v>
          </cell>
          <cell r="F9718">
            <v>3.47</v>
          </cell>
        </row>
        <row r="9719">
          <cell r="A9719" t="str">
            <v>SINAPI 100246</v>
          </cell>
          <cell r="D9719" t="str">
            <v>TRANSPORTE HORIZONTAL MANUAL, DE TUBO DE PVC SÉRIE NORMAL - ESGOTO PREDIAL, OU REFORÇADO PARA ESGOTO OU ÁGUAS PLUVIAIS PREDIAL, COM DIÂMETRO MENOR OU IGUAL A 75 MM (UNIDADE: MXKM). AF_07/2019</v>
          </cell>
          <cell r="E9719" t="str">
            <v>MXKM</v>
          </cell>
          <cell r="F9719">
            <v>2.77</v>
          </cell>
        </row>
        <row r="9720">
          <cell r="A9720" t="str">
            <v>SINAPI 100255</v>
          </cell>
          <cell r="D9720" t="str">
            <v>TRANSPORTE HORIZONTAL MANUAL, DE TÁBUAS DE MADEIRA COM SEÇÃO TRANSVERSAL DE 2,5 X 25 CM E 2,5 X 30 CM (UNIDADE: MXKM). AF_07/2019</v>
          </cell>
          <cell r="E9720" t="str">
            <v>MXKM</v>
          </cell>
          <cell r="F9720">
            <v>13.89</v>
          </cell>
        </row>
        <row r="9721">
          <cell r="A9721" t="str">
            <v>SINAPI 100263</v>
          </cell>
          <cell r="D9721" t="str">
            <v>TRANSPORTE HORIZONTAL MANUAL, DE VERGALHÕES DE AÇO COM DIÂMETRO DE 10 MM; 12,5 MM; 16 MM; 20 MM; 25 MM OU 32 MM (UNIDADE: KGXKM). AF_07/2019</v>
          </cell>
          <cell r="E9721" t="str">
            <v>KGXKM</v>
          </cell>
          <cell r="F9721">
            <v>2.25</v>
          </cell>
        </row>
        <row r="9722">
          <cell r="A9722" t="str">
            <v>SINAPI 100260</v>
          </cell>
          <cell r="D9722" t="str">
            <v>TRANSPORTE HORIZONTAL MANUAL, DE VERGALHÕES DE AÇO COM DIÂMETRO DE 5 MM (UNIDADE: KGXKM). AF_07/2019</v>
          </cell>
          <cell r="E9722" t="str">
            <v>KGXKM</v>
          </cell>
          <cell r="F9722">
            <v>9.02</v>
          </cell>
        </row>
        <row r="9723">
          <cell r="A9723" t="str">
            <v>SINAPI 100261</v>
          </cell>
          <cell r="D9723" t="str">
            <v>TRANSPORTE HORIZONTAL MANUAL, DE VERGALHÕES DE AÇO COM DIÂMETRO DE 6,3 MM (UNIDADE: KGXKM). AF_07/2019</v>
          </cell>
          <cell r="E9723" t="str">
            <v>KGXKM</v>
          </cell>
          <cell r="F9723">
            <v>5.67</v>
          </cell>
        </row>
        <row r="9724">
          <cell r="A9724" t="str">
            <v>SINAPI 100262</v>
          </cell>
          <cell r="D9724" t="str">
            <v>TRANSPORTE HORIZONTAL MANUAL, DE VERGALHÕES DE AÇO COM DIÂMETRO DE 8 MM (UNIDADE: KGXKM). AF_07/2019</v>
          </cell>
          <cell r="E9724" t="str">
            <v>KGXKM</v>
          </cell>
          <cell r="F9724">
            <v>3.51</v>
          </cell>
        </row>
        <row r="9725">
          <cell r="A9725" t="str">
            <v>SINAPI 100271</v>
          </cell>
          <cell r="D9725" t="str">
            <v>TRANSPORTE HORIZONTAL MANUAL, DE VIDRO (UNIDADE: M2XKM). AF_07/2019</v>
          </cell>
          <cell r="E9725" t="str">
            <v>M2XKM</v>
          </cell>
          <cell r="F9725">
            <v>65.34</v>
          </cell>
        </row>
        <row r="9726">
          <cell r="A9726" t="str">
            <v>SINAPI 100258</v>
          </cell>
          <cell r="D9726" t="str">
            <v>TRANSPORTE HORIZONTAL MANUAL, DE VIGAS DE MADEIRA COM SEÇÃO TRANSVERSAL DE 5 X 12 CM (UNIDADE: MXKM). AF_07/2019</v>
          </cell>
          <cell r="E9726" t="str">
            <v>MXKM</v>
          </cell>
          <cell r="F9726">
            <v>13.89</v>
          </cell>
        </row>
        <row r="9727">
          <cell r="A9727" t="str">
            <v>SINAPI 100259</v>
          </cell>
          <cell r="D9727" t="str">
            <v>TRANSPORTE HORIZONTAL MANUAL, DE VIGAS DE MADEIRA COM SEÇÃO TRANSVERSAL DE 6 X 16 CM (UNIDADE: MXKM). AF_07/2019</v>
          </cell>
          <cell r="E9727" t="str">
            <v>MXKM</v>
          </cell>
          <cell r="F9727">
            <v>27.37</v>
          </cell>
        </row>
        <row r="9728">
          <cell r="A9728" t="str">
            <v>SINAPI 100279</v>
          </cell>
          <cell r="D9728" t="str">
            <v>TRANSPORTE VERTICAL MANUAL, 1 PAVIMENTO, DE BACIA SANITÁRIA, CAIXA ACOPLADA, TANQUE OU PIA (UNIDADE: UNID). AF_07/2019</v>
          </cell>
          <cell r="E9728" t="str">
            <v>UN</v>
          </cell>
          <cell r="F9728">
            <v>0.8</v>
          </cell>
        </row>
        <row r="9729">
          <cell r="A9729" t="str">
            <v>SINAPI 100233</v>
          </cell>
          <cell r="D9729" t="str">
            <v>TRANSPORTE VERTICAL MANUAL, 1 PAVIMENTO, DE BLOCOS CERÂMICOS FURADOS NA HORIZONTAL DE 9X19X19CM (UNIDADE: BLOCO). AF_07/2019</v>
          </cell>
          <cell r="E9729" t="str">
            <v>UN</v>
          </cell>
          <cell r="F9729">
            <v>0.19</v>
          </cell>
        </row>
        <row r="9730">
          <cell r="A9730" t="str">
            <v>SINAPI 100232</v>
          </cell>
          <cell r="D9730" t="str">
            <v>TRANSPORTE VERTICAL MANUAL, 1 PAVIMENTO, DE BLOCOS VAZADOS DE CONCRETO OU CERÂMICO DE 19X19X39CM (UNIDADE: BLOCO). AF_07/2019</v>
          </cell>
          <cell r="E9730" t="str">
            <v>UN</v>
          </cell>
          <cell r="F9730">
            <v>0.38</v>
          </cell>
        </row>
        <row r="9731">
          <cell r="A9731" t="str">
            <v>SINAPI 100234</v>
          </cell>
          <cell r="D9731" t="str">
            <v>TRANSPORTE VERTICAL MANUAL, 1 PAVIMENTO, DE CAIXA COM REVESTIMENTO CERÂMICO (UNIDADE: M2). AF_07/2019</v>
          </cell>
          <cell r="E9731" t="str">
            <v>M2</v>
          </cell>
          <cell r="F9731">
            <v>0.56999999999999995</v>
          </cell>
        </row>
        <row r="9732">
          <cell r="A9732" t="str">
            <v>SINAPI 100265</v>
          </cell>
          <cell r="D9732" t="str">
            <v>TRANSPORTE VERTICAL MANUAL, 1 PAVIMENTO, DE JANELA (UNIDADE: M2). AF_07/2019</v>
          </cell>
          <cell r="E9732" t="str">
            <v>M2</v>
          </cell>
          <cell r="F9732">
            <v>0.86</v>
          </cell>
        </row>
        <row r="9733">
          <cell r="A9733" t="str">
            <v>SINAPI 100235</v>
          </cell>
          <cell r="D9733" t="str">
            <v>TRANSPORTE VERTICAL MANUAL, 1 PAVIMENTO, DE LATA DE 18 LITROS (UNIDADE: L). AF_07/2019</v>
          </cell>
          <cell r="E9733" t="str">
            <v>L</v>
          </cell>
          <cell r="F9733">
            <v>0.04</v>
          </cell>
        </row>
        <row r="9734">
          <cell r="A9734" t="str">
            <v>SINAPI 100267</v>
          </cell>
          <cell r="D9734" t="str">
            <v>TRANSPORTE VERTICAL MANUAL, 1 PAVIMENTO, DE PORTA (UNIDADE: UNID). AF_07/2019</v>
          </cell>
          <cell r="E9734" t="str">
            <v>UN</v>
          </cell>
          <cell r="F9734">
            <v>1.72</v>
          </cell>
        </row>
        <row r="9735">
          <cell r="A9735" t="str">
            <v>SINAPI 100231</v>
          </cell>
          <cell r="D9735" t="str">
            <v>TRANSPORTE VERTICAL MANUAL, 1 PAVIMENTO, DE SACOS DE 20 KG (UNIDADE: KG). AF_07/2019</v>
          </cell>
          <cell r="E9735" t="str">
            <v>KG</v>
          </cell>
          <cell r="F9735">
            <v>0.04</v>
          </cell>
        </row>
        <row r="9736">
          <cell r="A9736" t="str">
            <v>SINAPI 100230</v>
          </cell>
          <cell r="D9736" t="str">
            <v>TRANSPORTE VERTICAL MANUAL, 1 PAVIMENTO, DE SACOS DE 30 KG (UNIDADE: KG). AF_07/2019</v>
          </cell>
          <cell r="E9736" t="str">
            <v>KG</v>
          </cell>
          <cell r="F9736">
            <v>0.02</v>
          </cell>
        </row>
        <row r="9737">
          <cell r="A9737" t="str">
            <v>SINAPI 100229</v>
          </cell>
          <cell r="D9737" t="str">
            <v>TRANSPORTE VERTICAL MANUAL, 1 PAVIMENTO, DE SACOS DE 50 KG (UNIDADE: KG). AF_07/2019</v>
          </cell>
          <cell r="E9737" t="str">
            <v>KG</v>
          </cell>
          <cell r="F9737">
            <v>0.01</v>
          </cell>
        </row>
        <row r="9738">
          <cell r="A9738" t="str">
            <v>SINAPI 100272</v>
          </cell>
          <cell r="D9738" t="str">
            <v>TRANSPORTE VERTICAL MANUAL, 1 PAVIMENTO, DE VIDRO (UNIDADE: M2). AF_07/2019</v>
          </cell>
          <cell r="E9738" t="str">
            <v>M2</v>
          </cell>
          <cell r="F9738">
            <v>1.29</v>
          </cell>
        </row>
        <row r="9739">
          <cell r="A9739" t="str">
            <v>SINAPI 100269</v>
          </cell>
          <cell r="D9739" t="str">
            <v>TRANSPORTE VERTICAL, BANCADA DE MÁRMORE OU GRANITO PARA COZINHA/LAVATÓRIO OU MÁRMORE SINTÉTICO COM CUBA INTEGRADA, MANUAL, 1 PAVIMENTO, (UNIDADE: UNID). AF_07/2019</v>
          </cell>
          <cell r="E9739" t="str">
            <v>UN</v>
          </cell>
          <cell r="F9739">
            <v>1.72</v>
          </cell>
        </row>
        <row r="9740">
          <cell r="A9740" t="str">
            <v>SINAPI 100986</v>
          </cell>
          <cell r="D9740" t="str">
            <v>CARGA DE MISTURA ASFÁLTICA EM CAMINHÃO BASCULANTE 10 M³ (UNIDADE: M3). AF_07/2020</v>
          </cell>
          <cell r="E9740" t="str">
            <v>M3</v>
          </cell>
          <cell r="F9740">
            <v>9.1199999999999992</v>
          </cell>
        </row>
        <row r="9741">
          <cell r="A9741" t="str">
            <v>SINAPI 101002</v>
          </cell>
          <cell r="D9741" t="str">
            <v>CARGA DE MISTURA ASFÁLTICA EM CAMINHÃO BASCULANTE 10 M³ (UNIDADE: T). AF_07/2020</v>
          </cell>
          <cell r="E9741" t="str">
            <v>T</v>
          </cell>
          <cell r="F9741">
            <v>6.07</v>
          </cell>
        </row>
        <row r="9742">
          <cell r="A9742" t="str">
            <v>SINAPI 100987</v>
          </cell>
          <cell r="D9742" t="str">
            <v>CARGA DE MISTURA ASFÁLTICA EM CAMINHÃO BASCULANTE 14 M³ (UNIDADE: M3). AF_07/2020</v>
          </cell>
          <cell r="E9742" t="str">
            <v>M3</v>
          </cell>
          <cell r="F9742">
            <v>10.52</v>
          </cell>
        </row>
        <row r="9743">
          <cell r="A9743" t="str">
            <v>SINAPI 101003</v>
          </cell>
          <cell r="D9743" t="str">
            <v>CARGA DE MISTURA ASFÁLTICA EM CAMINHÃO BASCULANTE 14 M³ (UNIDADE: T). AF_07/2020</v>
          </cell>
          <cell r="E9743" t="str">
            <v>T</v>
          </cell>
          <cell r="F9743">
            <v>6.99</v>
          </cell>
        </row>
        <row r="9744">
          <cell r="A9744" t="str">
            <v>SINAPI 100988</v>
          </cell>
          <cell r="D9744" t="str">
            <v>CARGA DE MISTURA ASFÁLTICA EM CAMINHÃO BASCULANTE 18 M³ (UNIDADE: M3). AF_07/2020</v>
          </cell>
          <cell r="E9744" t="str">
            <v>M3</v>
          </cell>
          <cell r="F9744">
            <v>11.14</v>
          </cell>
        </row>
        <row r="9745">
          <cell r="A9745" t="str">
            <v>SINAPI 101004</v>
          </cell>
          <cell r="D9745" t="str">
            <v>CARGA DE MISTURA ASFÁLTICA EM CAMINHÃO BASCULANTE 18 M³ (UNIDADE: T). AF_07/2020</v>
          </cell>
          <cell r="E9745" t="str">
            <v>T</v>
          </cell>
          <cell r="F9745">
            <v>7.42</v>
          </cell>
        </row>
        <row r="9746">
          <cell r="A9746" t="str">
            <v>SINAPI 100985</v>
          </cell>
          <cell r="D9746" t="str">
            <v>CARGA DE MISTURA ASFÁLTICA EM CAMINHÃO BASCULANTE 6 M³ (UNIDADE: M3). AF_07/2020</v>
          </cell>
          <cell r="E9746" t="str">
            <v>M3</v>
          </cell>
          <cell r="F9746">
            <v>7.64</v>
          </cell>
        </row>
        <row r="9747">
          <cell r="A9747" t="str">
            <v>SINAPI 101001</v>
          </cell>
          <cell r="D9747" t="str">
            <v>CARGA DE MISTURA ASFÁLTICA EM CAMINHÃO BASCULANTE 6 M³ (UNIDADE: T). AF_07/2020</v>
          </cell>
          <cell r="E9747" t="str">
            <v>T</v>
          </cell>
          <cell r="F9747">
            <v>5.0999999999999996</v>
          </cell>
        </row>
        <row r="9748">
          <cell r="A9748" t="str">
            <v>SINAPI 101008</v>
          </cell>
          <cell r="D9748" t="str">
            <v>CARGA DE ÁGUA EM CAMINHÃO PIPA 10 M³. AF_07/2020</v>
          </cell>
          <cell r="E9748" t="str">
            <v>M3</v>
          </cell>
          <cell r="F9748">
            <v>5.48</v>
          </cell>
        </row>
        <row r="9749">
          <cell r="A9749" t="str">
            <v>SINAPI 101007</v>
          </cell>
          <cell r="D9749" t="str">
            <v>CARGA DE ÁGUA EM CAMINHÃO PIPA 6 M³. AF_07/2020</v>
          </cell>
          <cell r="E9749" t="str">
            <v>M3</v>
          </cell>
          <cell r="F9749">
            <v>5.42</v>
          </cell>
        </row>
        <row r="9750">
          <cell r="A9750" t="str">
            <v>SINAPI 100982</v>
          </cell>
          <cell r="D9750" t="str">
            <v>CARGA, MANOBRA E DESCARGA DE ENTULHO EM CAMINHÃO BASCULANTE 10 M³ - CARGA COM ESCAVADEIRA HIDRÁULICA (CAÇAMBA DE 0,80 M³ / 111 HP) E DESCARGA LIVRE (UNIDADE: M3). AF_07/2020</v>
          </cell>
          <cell r="E9750" t="str">
            <v>M3</v>
          </cell>
          <cell r="F9750">
            <v>9.08</v>
          </cell>
        </row>
        <row r="9751">
          <cell r="A9751" t="str">
            <v>SINAPI 100998</v>
          </cell>
          <cell r="D9751" t="str">
            <v>CARGA, MANOBRA E DESCARGA DE ENTULHO EM CAMINHÃO BASCULANTE 10 M³ - CARGA COM ESCAVADEIRA HIDRÁULICA (CAÇAMBA DE 0,80 M³ / 111 HP) E DESCARGA LIVRE (UNIDADE: T). AF_07/2020</v>
          </cell>
          <cell r="E9751" t="str">
            <v>T</v>
          </cell>
          <cell r="F9751">
            <v>6.06</v>
          </cell>
        </row>
        <row r="9752">
          <cell r="A9752" t="str">
            <v>SINAPI 100983</v>
          </cell>
          <cell r="D9752" t="str">
            <v>CARGA, MANOBRA E DESCARGA DE ENTULHO EM CAMINHÃO BASCULANTE 14 M³ - CARGA COM ESCAVADEIRA HIDRÁULICA (CAÇAMBA DE 0,80 M³ / 111 HP) E DESCARGA LIVRE (UNIDADE: M3). AF_07/2020</v>
          </cell>
          <cell r="E9752" t="str">
            <v>M3</v>
          </cell>
          <cell r="F9752">
            <v>9.1300000000000008</v>
          </cell>
        </row>
        <row r="9753">
          <cell r="A9753" t="str">
            <v>SINAPI 100999</v>
          </cell>
          <cell r="D9753" t="str">
            <v>CARGA, MANOBRA E DESCARGA DE ENTULHO EM CAMINHÃO BASCULANTE 14 M³ - CARGA COM ESCAVADEIRA HIDRÁULICA (CAÇAMBA DE 0,80 M³ / 111 HP) E DESCARGA LIVRE (UNIDADE: T). AF_07/2020</v>
          </cell>
          <cell r="E9753" t="str">
            <v>T</v>
          </cell>
          <cell r="F9753">
            <v>6.11</v>
          </cell>
        </row>
        <row r="9754">
          <cell r="A9754" t="str">
            <v>SINAPI 100984</v>
          </cell>
          <cell r="D9754" t="str">
            <v>CARGA, MANOBRA E DESCARGA DE ENTULHO EM CAMINHÃO BASCULANTE 18 M³ - CARGA COM ESCAVADEIRA HIDRÁULICA (CAÇAMBA DE 0,80 M³ / 111 HP) E DESCARGA LIVRE (UNIDADE: M3). AF_07/2020</v>
          </cell>
          <cell r="E9754" t="str">
            <v>M3</v>
          </cell>
          <cell r="F9754">
            <v>8.94</v>
          </cell>
        </row>
        <row r="9755">
          <cell r="A9755" t="str">
            <v>SINAPI 101000</v>
          </cell>
          <cell r="D9755" t="str">
            <v>CARGA, MANOBRA E DESCARGA DE ENTULHO EM CAMINHÃO BASCULANTE 18 M³ - CARGA COM ESCAVADEIRA HIDRÁULICA (CAÇAMBA DE 0,80 M³ / 111 HP) E DESCARGA LIVRE (UNIDADE: T). AF_07/2020</v>
          </cell>
          <cell r="E9755" t="str">
            <v>T</v>
          </cell>
          <cell r="F9755">
            <v>5.95</v>
          </cell>
        </row>
        <row r="9756">
          <cell r="A9756" t="str">
            <v>SINAPI 100981</v>
          </cell>
          <cell r="D9756" t="str">
            <v>CARGA, MANOBRA E DESCARGA DE ENTULHO EM CAMINHÃO BASCULANTE 6 M³ - CARGA COM ESCAVADEIRA HIDRÁULICA (CAÇAMBA DE 0,80 M³ / 111 HP) E DESCARGA LIVRE (UNIDADE: M3). AF_07/2020</v>
          </cell>
          <cell r="E9756" t="str">
            <v>M3</v>
          </cell>
          <cell r="F9756">
            <v>9.5399999999999991</v>
          </cell>
        </row>
        <row r="9757">
          <cell r="A9757" t="str">
            <v>SINAPI 100997</v>
          </cell>
          <cell r="D9757" t="str">
            <v>CARGA, MANOBRA E DESCARGA DE ENTULHO EM CAMINHÃO BASCULANTE 6 M³ - CARGA COM ESCAVADEIRA HIDRÁULICA (CAÇAMBA DE 0,80 M³ / 111 HP) E DESCARGA LIVRE (UNIDADE: T). AF_07/2020</v>
          </cell>
          <cell r="E9757" t="str">
            <v>T</v>
          </cell>
          <cell r="F9757">
            <v>6.37</v>
          </cell>
        </row>
        <row r="9758">
          <cell r="A9758" t="str">
            <v>SINAPI 101010</v>
          </cell>
          <cell r="D9758" t="str">
            <v>CARGA, MANOBRA E DESCARGA DE PERFIL METÁLICO EM CAMINHÃO CARROCERIA COM GUINDAUTO (MUNCK) 11,7 TM. AF_07/2020</v>
          </cell>
          <cell r="E9758" t="str">
            <v>T</v>
          </cell>
          <cell r="F9758">
            <v>27.23</v>
          </cell>
        </row>
        <row r="9759">
          <cell r="A9759" t="str">
            <v>SINAPI 101009</v>
          </cell>
          <cell r="D9759" t="str">
            <v>CARGA, MANOBRA E DESCARGA DE POSTE DE CONCRETO EM CAMINHÃO CARROCERIA COM GUINDAUTO (MUNCK) 11,7 TM. AF_07/2020</v>
          </cell>
          <cell r="E9759" t="str">
            <v>T</v>
          </cell>
          <cell r="F9759">
            <v>43.23</v>
          </cell>
        </row>
        <row r="9760">
          <cell r="A9760" t="str">
            <v>SINAPI 100978</v>
          </cell>
          <cell r="D9760" t="str">
            <v>CARGA, MANOBRA E DESCARGA DE SOLOS E MATERIAIS GRANULARES EM CAMINHÃO BASCULANTE 10 M³ - CARGA COM ESCAVADEIRA HIDRÁULICA (CAÇAMBA DE 1,20 M³ / 155 HP) E DESCARGA LIVRE (UNIDADE: M3). AF_07/2020</v>
          </cell>
          <cell r="E9760" t="str">
            <v>M3</v>
          </cell>
          <cell r="F9760">
            <v>7.04</v>
          </cell>
        </row>
        <row r="9761">
          <cell r="A9761" t="str">
            <v>SINAPI 100994</v>
          </cell>
          <cell r="D9761" t="str">
            <v>CARGA, MANOBRA E DESCARGA DE SOLOS E MATERIAIS GRANULARES EM CAMINHÃO BASCULANTE 10 M³ - CARGA COM ESCAVADEIRA HIDRÁULICA (CAÇAMBA DE 1,20 M³ / 155 HP) E DESCARGA LIVRE (UNIDADE: T). AF_07/2020</v>
          </cell>
          <cell r="E9761" t="str">
            <v>T</v>
          </cell>
          <cell r="F9761">
            <v>4.67</v>
          </cell>
        </row>
        <row r="9762">
          <cell r="A9762" t="str">
            <v>SINAPI 100974</v>
          </cell>
          <cell r="D9762" t="str">
            <v>CARGA, MANOBRA E DESCARGA DE SOLOS E MATERIAIS GRANULARES EM CAMINHÃO BASCULANTE 10 M³ - CARGA COM PÁ CARREGADEIRA (CAÇAMBA DE 1,7 A 2,8 M³ / 128 HP) E DESCARGA LIVRE (UNIDADE: M3). AF_07/2020</v>
          </cell>
          <cell r="E9762" t="str">
            <v>M3</v>
          </cell>
          <cell r="F9762">
            <v>8.57</v>
          </cell>
        </row>
        <row r="9763">
          <cell r="A9763" t="str">
            <v>SINAPI 100990</v>
          </cell>
          <cell r="D9763" t="str">
            <v>CARGA, MANOBRA E DESCARGA DE SOLOS E MATERIAIS GRANULARES EM CAMINHÃO BASCULANTE 10 M³ - CARGA COM PÁ CARREGADEIRA (CAÇAMBA DE 1,7 A 2,8 M³ / 128 HP) E DESCARGA LIVRE (UNIDADE: T). AF_07/2020</v>
          </cell>
          <cell r="E9763" t="str">
            <v>T</v>
          </cell>
          <cell r="F9763">
            <v>5.72</v>
          </cell>
        </row>
        <row r="9764">
          <cell r="A9764" t="str">
            <v>SINAPI 100979</v>
          </cell>
          <cell r="D9764" t="str">
            <v>CARGA, MANOBRA E DESCARGA DE SOLOS E MATERIAIS GRANULARES EM CAMINHÃO BASCULANTE 14 M³ - CARGA COM ESCAVADEIRA HIDRÁULICA (CAÇAMBA DE 1,20 M³ / 155 HP) E DESCARGA LIVRE (UNIDADE: M3). AF_07/2020</v>
          </cell>
          <cell r="E9764" t="str">
            <v>M3</v>
          </cell>
          <cell r="F9764">
            <v>6.76</v>
          </cell>
        </row>
        <row r="9765">
          <cell r="A9765" t="str">
            <v>SINAPI 100995</v>
          </cell>
          <cell r="D9765" t="str">
            <v>CARGA, MANOBRA E DESCARGA DE SOLOS E MATERIAIS GRANULARES EM CAMINHÃO BASCULANTE 14 M³ - CARGA COM ESCAVADEIRA HIDRÁULICA (CAÇAMBA DE 1,20 M³ / 155 HP) E DESCARGA LIVRE (UNIDADE: T). AF_07/2020</v>
          </cell>
          <cell r="E9765" t="str">
            <v>T</v>
          </cell>
          <cell r="F9765">
            <v>4.5199999999999996</v>
          </cell>
        </row>
        <row r="9766">
          <cell r="A9766" t="str">
            <v>SINAPI 100975</v>
          </cell>
          <cell r="D9766" t="str">
            <v>CARGA, MANOBRA E DESCARGA DE SOLOS E MATERIAIS GRANULARES EM CAMINHÃO BASCULANTE 14 M³ - CARGA COM PÁ CARREGADEIRA (CAÇAMBA DE 1,7 A 2,8 M³ / 128 HP) E DESCARGA LIVRE (UNIDADE: M3). AF_07/2020</v>
          </cell>
          <cell r="E9766" t="str">
            <v>M3</v>
          </cell>
          <cell r="F9766">
            <v>8.65</v>
          </cell>
        </row>
        <row r="9767">
          <cell r="A9767" t="str">
            <v>SINAPI 100991</v>
          </cell>
          <cell r="D9767" t="str">
            <v>CARGA, MANOBRA E DESCARGA DE SOLOS E MATERIAIS GRANULARES EM CAMINHÃO BASCULANTE 14 M³ - CARGA COM PÁ CARREGADEIRA (CAÇAMBA DE 1,7 A 2,8 M³ / 128 HP) E DESCARGA LIVRE (UNIDADE: T). AF_07/2020</v>
          </cell>
          <cell r="E9767" t="str">
            <v>T</v>
          </cell>
          <cell r="F9767">
            <v>5.79</v>
          </cell>
        </row>
        <row r="9768">
          <cell r="A9768" t="str">
            <v>SINAPI 100980</v>
          </cell>
          <cell r="D9768" t="str">
            <v>CARGA, MANOBRA E DESCARGA DE SOLOS E MATERIAIS GRANULARES EM CAMINHÃO BASCULANTE 18 M³ - CARGA COM ESCAVADEIRA HIDRÁULICA (CAÇAMBA DE 1,20 M³ / 155 HP) E DESCARGA LIVRE (UNIDADE: M3). AF_07/2020</v>
          </cell>
          <cell r="E9768" t="str">
            <v>M3</v>
          </cell>
          <cell r="F9768">
            <v>6.4</v>
          </cell>
        </row>
        <row r="9769">
          <cell r="A9769" t="str">
            <v>SINAPI 100996</v>
          </cell>
          <cell r="D9769" t="str">
            <v>CARGA, MANOBRA E DESCARGA DE SOLOS E MATERIAIS GRANULARES EM CAMINHÃO BASCULANTE 18 M³ - CARGA COM ESCAVADEIRA HIDRÁULICA (CAÇAMBA DE 1,20 M³ / 155 HP) E DESCARGA LIVRE (UNIDADE: T). AF_07/2020</v>
          </cell>
          <cell r="E9769" t="str">
            <v>T</v>
          </cell>
          <cell r="F9769">
            <v>4.25</v>
          </cell>
        </row>
        <row r="9770">
          <cell r="A9770" t="str">
            <v>SINAPI 100976</v>
          </cell>
          <cell r="D9770" t="str">
            <v>CARGA, MANOBRA E DESCARGA DE SOLOS E MATERIAIS GRANULARES EM CAMINHÃO BASCULANTE 18 M³ - CARGA COM PÁ CARREGADEIRA (CAÇAMBA DE 1,7 A 2,8 M³ / 128 HP) E DESCARGA LIVRE (UNIDADE: M3). AF_07/2020</v>
          </cell>
          <cell r="E9770" t="str">
            <v>M3</v>
          </cell>
          <cell r="F9770">
            <v>8.4700000000000006</v>
          </cell>
        </row>
        <row r="9771">
          <cell r="A9771" t="str">
            <v>SINAPI 100992</v>
          </cell>
          <cell r="D9771" t="str">
            <v>CARGA, MANOBRA E DESCARGA DE SOLOS E MATERIAIS GRANULARES EM CAMINHÃO BASCULANTE 18 M³ - CARGA COM PÁ CARREGADEIRA (CAÇAMBA DE 1,7 A 2,8 M³ / 128 HP) E DESCARGA LIVRE (UNIDADE: T). AF_07/2020</v>
          </cell>
          <cell r="E9771" t="str">
            <v>T</v>
          </cell>
          <cell r="F9771">
            <v>5.65</v>
          </cell>
        </row>
        <row r="9772">
          <cell r="A9772" t="str">
            <v>SINAPI 100977</v>
          </cell>
          <cell r="D9772" t="str">
            <v>CARGA, MANOBRA E DESCARGA DE SOLOS E MATERIAIS GRANULARES EM CAMINHÃO BASCULANTE 6 M³ - CARGA COM ESCAVADEIRA HIDRÁULICA (CAÇAMBA DE 1,20 M³ / 155 HP) E DESCARGA LIVRE (UNIDADE: M3). AF_07/2020</v>
          </cell>
          <cell r="E9772" t="str">
            <v>M3</v>
          </cell>
          <cell r="F9772">
            <v>7.86</v>
          </cell>
        </row>
        <row r="9773">
          <cell r="A9773" t="str">
            <v>SINAPI 100993</v>
          </cell>
          <cell r="D9773" t="str">
            <v>CARGA, MANOBRA E DESCARGA DE SOLOS E MATERIAIS GRANULARES EM CAMINHÃO BASCULANTE 6 M³ - CARGA COM ESCAVADEIRA HIDRÁULICA (CAÇAMBA DE 1,20 M³ / 155 HP) E DESCARGA LIVRE (UNIDADE: T). AF_07/2020</v>
          </cell>
          <cell r="E9773" t="str">
            <v>T</v>
          </cell>
          <cell r="F9773">
            <v>5.23</v>
          </cell>
        </row>
        <row r="9774">
          <cell r="A9774" t="str">
            <v>SINAPI 100973</v>
          </cell>
          <cell r="D9774" t="str">
            <v>CARGA, MANOBRA E DESCARGA DE SOLOS E MATERIAIS GRANULARES EM CAMINHÃO BASCULANTE 6 M³ - CARGA COM PÁ CARREGADEIRA (CAÇAMBA DE 1,7 A 2,8 M³ / 128 HP) E DESCARGA LIVRE (UNIDADE: M3). AF_07/2020</v>
          </cell>
          <cell r="E9774" t="str">
            <v>M3</v>
          </cell>
          <cell r="F9774">
            <v>8.9600000000000009</v>
          </cell>
        </row>
        <row r="9775">
          <cell r="A9775" t="str">
            <v>SINAPI 100989</v>
          </cell>
          <cell r="D9775" t="str">
            <v>CARGA, MANOBRA E DESCARGA DE SOLOS E MATERIAIS GRANULARES EM CAMINHÃO BASCULANTE 6 M³ - CARGA COM PÁ CARREGADEIRA (CAÇAMBA DE 1,7 A 2,8 M³ / 128 HP) E DESCARGA LIVRE (UNIDADE: T). AF_07/2020</v>
          </cell>
          <cell r="E9775" t="str">
            <v>T</v>
          </cell>
          <cell r="F9775">
            <v>5.97</v>
          </cell>
        </row>
        <row r="9776">
          <cell r="A9776" t="str">
            <v>SINAPI 101467</v>
          </cell>
          <cell r="D9776" t="str">
            <v>CARGA, MANOBRA E DESCARGA DE TUBOS DE CONCRETO, DN 1000 MM, EM CAMINHÃO CARROCERIA COM GUINDAUTO (MUNCK) 11,7 TM. AF_07/2020</v>
          </cell>
          <cell r="E9776" t="str">
            <v>T</v>
          </cell>
          <cell r="F9776">
            <v>18.29</v>
          </cell>
        </row>
        <row r="9777">
          <cell r="A9777" t="str">
            <v>SINAPI 101468</v>
          </cell>
          <cell r="D9777" t="str">
            <v>CARGA, MANOBRA E DESCARGA DE TUBOS DE CONCRETO, DN 1200 MM, EM CAMINHÃO CARROCERIA COM GUINDAUTO (MUNCK) 11,7 TM. AF_07/2020</v>
          </cell>
          <cell r="E9777" t="str">
            <v>T</v>
          </cell>
          <cell r="F9777">
            <v>16.73</v>
          </cell>
        </row>
        <row r="9778">
          <cell r="A9778" t="str">
            <v>SINAPI 101014</v>
          </cell>
          <cell r="D9778" t="str">
            <v>CARGA, MANOBRA E DESCARGA DE TUBOS DE CONCRETO, DN 400 MM, EM CAMINHÃO CARROCERIA COM GUINDAUTO (MUNCK) 11,7 TM. AF_07/2020</v>
          </cell>
          <cell r="E9778" t="str">
            <v>T</v>
          </cell>
          <cell r="F9778">
            <v>41.79</v>
          </cell>
        </row>
        <row r="9779">
          <cell r="A9779" t="str">
            <v>SINAPI 101015</v>
          </cell>
          <cell r="D9779" t="str">
            <v>CARGA, MANOBRA E DESCARGA DE TUBOS DE CONCRETO, DN 500 MM, EM CAMINHÃO CARROCERIA COM GUINDAUTO (MUNCK) 11,7 TM. AF_07/2020</v>
          </cell>
          <cell r="E9779" t="str">
            <v>T</v>
          </cell>
          <cell r="F9779">
            <v>34.33</v>
          </cell>
        </row>
        <row r="9780">
          <cell r="A9780" t="str">
            <v>SINAPI 101463</v>
          </cell>
          <cell r="D9780" t="str">
            <v>CARGA, MANOBRA E DESCARGA DE TUBOS DE CONCRETO, DN 600 MM, EM CAMINHÃO CARROCERIA COM GUINDAUTO (MUNCK) 11,7 TM. AF_07/2020</v>
          </cell>
          <cell r="E9780" t="str">
            <v>T</v>
          </cell>
          <cell r="F9780">
            <v>45.75</v>
          </cell>
        </row>
        <row r="9781">
          <cell r="A9781" t="str">
            <v>SINAPI 101464</v>
          </cell>
          <cell r="D9781" t="str">
            <v>CARGA, MANOBRA E DESCARGA DE TUBOS DE CONCRETO, DN 700 MM, EM CAMINHÃO CARROCERIA COM GUINDAUTO (MUNCK) 11,7 TM. AF_07/2020</v>
          </cell>
          <cell r="E9781" t="str">
            <v>T</v>
          </cell>
          <cell r="F9781">
            <v>35.14</v>
          </cell>
        </row>
        <row r="9782">
          <cell r="A9782" t="str">
            <v>SINAPI 101465</v>
          </cell>
          <cell r="D9782" t="str">
            <v>CARGA, MANOBRA E DESCARGA DE TUBOS DE CONCRETO, DN 800 MM, EM CAMINHÃO CARROCERIA COM GUINDAUTO (MUNCK) 11,7 TM. AF_07/2020</v>
          </cell>
          <cell r="E9782" t="str">
            <v>T</v>
          </cell>
          <cell r="F9782">
            <v>26.86</v>
          </cell>
        </row>
        <row r="9783">
          <cell r="A9783" t="str">
            <v>SINAPI 101466</v>
          </cell>
          <cell r="D9783" t="str">
            <v>CARGA, MANOBRA E DESCARGA DE TUBOS DE CONCRETO, DN 900 MM, EM CAMINHÃO CARROCERIA COM GUINDAUTO (MUNCK) 11,7 TM. AF_07/2020</v>
          </cell>
          <cell r="E9783" t="str">
            <v>T</v>
          </cell>
          <cell r="F9783">
            <v>21.85</v>
          </cell>
        </row>
        <row r="9784">
          <cell r="A9784" t="str">
            <v>SINAPI 101013</v>
          </cell>
          <cell r="D9784" t="str">
            <v>CARGA, MANOBRA E DESCARGA DE TUBOS DE CONCRETO, DN MENOR OU IGUAL A 300 MM, EM CAMINHÃO CARROCERIA COM GUINDAUTO (MUNCK) 11,7 TM. AF_07/2020</v>
          </cell>
          <cell r="E9784" t="str">
            <v>T</v>
          </cell>
          <cell r="F9784">
            <v>45.61</v>
          </cell>
        </row>
        <row r="9785">
          <cell r="A9785" t="str">
            <v>SINAPI 101477</v>
          </cell>
          <cell r="D9785" t="str">
            <v>CARGA, MANOBRA E DESCARGA DE TUBOS METÁLICOS, DN 1000 MM, EM CAMINHÃO CARROCERIA COM GUINDAUTO (MUNCK) 11,7 TM. AF_07/2020</v>
          </cell>
          <cell r="E9785" t="str">
            <v>T</v>
          </cell>
          <cell r="F9785">
            <v>13.24</v>
          </cell>
        </row>
        <row r="9786">
          <cell r="A9786" t="str">
            <v>SINAPI 101478</v>
          </cell>
          <cell r="D9786" t="str">
            <v>CARGA, MANOBRA E DESCARGA DE TUBOS METÁLICOS, DN 1200 MM, EM CAMINHÃO CARROCERIA COM GUINDAUTO (MUNCK) 11,7 TM. AF_07/2020</v>
          </cell>
          <cell r="E9786" t="str">
            <v>T</v>
          </cell>
          <cell r="F9786">
            <v>11.27</v>
          </cell>
        </row>
        <row r="9787">
          <cell r="A9787" t="str">
            <v>SINAPI 101017</v>
          </cell>
          <cell r="D9787" t="str">
            <v>CARGA, MANOBRA E DESCARGA DE TUBOS METÁLICOS, DN 200 MM, EM CAMINHÃO CARROCERIA COM GUINDAUTO (MUNCK) 11,7 TM. AF_07/2020</v>
          </cell>
          <cell r="E9787" t="str">
            <v>T</v>
          </cell>
          <cell r="F9787">
            <v>30.14</v>
          </cell>
        </row>
        <row r="9788">
          <cell r="A9788" t="str">
            <v>SINAPI 101018</v>
          </cell>
          <cell r="D9788" t="str">
            <v>CARGA, MANOBRA E DESCARGA DE TUBOS METÁLICOS, DN 250 MM, EM CAMINHÃO CARROCERIA COM GUINDAUTO (MUNCK) 11,7 TM. AF_07/2020</v>
          </cell>
          <cell r="E9788" t="str">
            <v>T</v>
          </cell>
          <cell r="F9788">
            <v>24.75</v>
          </cell>
        </row>
        <row r="9789">
          <cell r="A9789" t="str">
            <v>SINAPI 101469</v>
          </cell>
          <cell r="D9789" t="str">
            <v>CARGA, MANOBRA E DESCARGA DE TUBOS METÁLICOS, DN 300 MM, EM CAMINHÃO CARROCERIA COM GUINDAUTO (MUNCK) 11,7 TM. AF_07/2020</v>
          </cell>
          <cell r="E9789" t="str">
            <v>T</v>
          </cell>
          <cell r="F9789">
            <v>37.44</v>
          </cell>
        </row>
        <row r="9790">
          <cell r="A9790" t="str">
            <v>SINAPI 101470</v>
          </cell>
          <cell r="D9790" t="str">
            <v>CARGA, MANOBRA E DESCARGA DE TUBOS METÁLICOS, DN 350 MM, EM CAMINHÃO CARROCERIA COM GUINDAUTO (MUNCK) 11,7 TM. AF_07/2020</v>
          </cell>
          <cell r="E9790" t="str">
            <v>T</v>
          </cell>
          <cell r="F9790">
            <v>29.73</v>
          </cell>
        </row>
        <row r="9791">
          <cell r="A9791" t="str">
            <v>SINAPI 101471</v>
          </cell>
          <cell r="D9791" t="str">
            <v>CARGA, MANOBRA E DESCARGA DE TUBOS METÁLICOS, DN 400 MM, EM CAMINHÃO CARROCERIA COM GUINDAUTO (MUNCK) 11,7 TM. AF_07/2020</v>
          </cell>
          <cell r="E9791" t="str">
            <v>T</v>
          </cell>
          <cell r="F9791">
            <v>25.5</v>
          </cell>
        </row>
        <row r="9792">
          <cell r="A9792" t="str">
            <v>SINAPI 101472</v>
          </cell>
          <cell r="D9792" t="str">
            <v>CARGA, MANOBRA E DESCARGA DE TUBOS METÁLICOS, DN 500 MM, EM CAMINHÃO CARROCERIA COM GUINDAUTO (MUNCK) 11,7 TM. AF_07/2020</v>
          </cell>
          <cell r="E9792" t="str">
            <v>T</v>
          </cell>
          <cell r="F9792">
            <v>19.850000000000001</v>
          </cell>
        </row>
        <row r="9793">
          <cell r="A9793" t="str">
            <v>SINAPI 101473</v>
          </cell>
          <cell r="D9793" t="str">
            <v>CARGA, MANOBRA E DESCARGA DE TUBOS METÁLICOS, DN 600 MM, EM CAMINHÃO CARROCERIA COM GUINDAUTO (MUNCK) 11,7 TM. AF_07/2020</v>
          </cell>
          <cell r="E9793" t="str">
            <v>T</v>
          </cell>
          <cell r="F9793">
            <v>28.57</v>
          </cell>
        </row>
        <row r="9794">
          <cell r="A9794" t="str">
            <v>SINAPI 101474</v>
          </cell>
          <cell r="D9794" t="str">
            <v>CARGA, MANOBRA E DESCARGA DE TUBOS METÁLICOS, DN 700 MM, EM CAMINHÃO CARROCERIA COM GUINDAUTO (MUNCK) 11,7 TM. AF_07/2020</v>
          </cell>
          <cell r="E9794" t="str">
            <v>T</v>
          </cell>
          <cell r="F9794">
            <v>20.45</v>
          </cell>
        </row>
        <row r="9795">
          <cell r="A9795" t="str">
            <v>SINAPI 101475</v>
          </cell>
          <cell r="D9795" t="str">
            <v>CARGA, MANOBRA E DESCARGA DE TUBOS METÁLICOS, DN 800 MM, EM CAMINHÃO CARROCERIA COM GUINDAUTO (MUNCK) 11,7 TM. AF_07/2020</v>
          </cell>
          <cell r="E9795" t="str">
            <v>T</v>
          </cell>
          <cell r="F9795">
            <v>18.13</v>
          </cell>
        </row>
        <row r="9796">
          <cell r="A9796" t="str">
            <v>SINAPI 101476</v>
          </cell>
          <cell r="D9796" t="str">
            <v>CARGA, MANOBRA E DESCARGA DE TUBOS METÁLICOS, DN 900 MM, EM CAMINHÃO CARROCERIA COM GUINDAUTO (MUNCK) 11,7 TM. AF_07/2020</v>
          </cell>
          <cell r="E9796" t="str">
            <v>T</v>
          </cell>
          <cell r="F9796">
            <v>16.170000000000002</v>
          </cell>
        </row>
        <row r="9797">
          <cell r="A9797" t="str">
            <v>SINAPI 101016</v>
          </cell>
          <cell r="D9797" t="str">
            <v>CARGA, MANOBRA E DESCARGA DE TUBOS METÁLICOS, DN MENOR OU IGUAL A 150 MM, EM CAMINHÃO CARROCERIA COM GUINDAUTO (MUNCK) 11,7 TM. AF_07/2020</v>
          </cell>
          <cell r="E9797" t="str">
            <v>T</v>
          </cell>
          <cell r="F9797">
            <v>39.75</v>
          </cell>
        </row>
        <row r="9798">
          <cell r="A9798" t="str">
            <v>SINAPI 101487</v>
          </cell>
          <cell r="D9798" t="str">
            <v>CARGA, MANOBRA E DESCARGA DE TUBOS PLÁSTICOS, DN 1000 MM, EM CAMINHÃO CARROCERIA COM GUINDAUTO (MUNCK) 11,7 TM. AF_07/2020</v>
          </cell>
          <cell r="E9798" t="str">
            <v>T</v>
          </cell>
          <cell r="F9798">
            <v>98.44</v>
          </cell>
        </row>
        <row r="9799">
          <cell r="A9799" t="str">
            <v>SINAPI 101488</v>
          </cell>
          <cell r="D9799" t="str">
            <v>CARGA, MANOBRA E DESCARGA DE TUBOS PLÁSTICOS, DN 1200 MM, EM CAMINHÃO CARROCERIA COM GUINDAUTO (MUNCK) 11,7 TM. AF_07/2020</v>
          </cell>
          <cell r="E9799" t="str">
            <v>T</v>
          </cell>
          <cell r="F9799">
            <v>85.18</v>
          </cell>
        </row>
        <row r="9800">
          <cell r="A9800" t="str">
            <v>SINAPI 101480</v>
          </cell>
          <cell r="D9800" t="str">
            <v>CARGA, MANOBRA E DESCARGA DE TUBOS PLÁSTICOS, DN 250 MM, EM CAMINHÃO CARROCERIA COM GUINDAUTO (MUNCK) 11,7 TM. AF_07/2020</v>
          </cell>
          <cell r="E9800" t="str">
            <v>T</v>
          </cell>
          <cell r="F9800">
            <v>66.959999999999994</v>
          </cell>
        </row>
        <row r="9801">
          <cell r="A9801" t="str">
            <v>SINAPI 101481</v>
          </cell>
          <cell r="D9801" t="str">
            <v>CARGA, MANOBRA E DESCARGA DE TUBOS PLÁSTICOS, DN 300 MM, EM CAMINHÃO CARROCERIA COM GUINDAUTO (MUNCK) 11,7 TM. AF_07/2020</v>
          </cell>
          <cell r="E9801" t="str">
            <v>T</v>
          </cell>
          <cell r="F9801">
            <v>48.37</v>
          </cell>
        </row>
        <row r="9802">
          <cell r="A9802" t="str">
            <v>SINAPI 101482</v>
          </cell>
          <cell r="D9802" t="str">
            <v>CARGA, MANOBRA E DESCARGA DE TUBOS PLÁSTICOS, DN 400 MM, EM CAMINHÃO CARROCERIA COM GUINDAUTO (MUNCK) 11,7 TM. AF_07/2020</v>
          </cell>
          <cell r="E9802" t="str">
            <v>T</v>
          </cell>
          <cell r="F9802">
            <v>36.15</v>
          </cell>
        </row>
        <row r="9803">
          <cell r="A9803" t="str">
            <v>SINAPI 101483</v>
          </cell>
          <cell r="D9803" t="str">
            <v>CARGA, MANOBRA E DESCARGA DE TUBOS PLÁSTICOS, DN 500 MM, EM CAMINHÃO CARROCERIA COM GUINDAUTO (MUNCK) 11,7 TM. AF_07/2020</v>
          </cell>
          <cell r="E9803" t="str">
            <v>T</v>
          </cell>
          <cell r="F9803">
            <v>37.520000000000003</v>
          </cell>
        </row>
        <row r="9804">
          <cell r="A9804" t="str">
            <v>SINAPI 101484</v>
          </cell>
          <cell r="D9804" t="str">
            <v>CARGA, MANOBRA E DESCARGA DE TUBOS PLÁSTICOS, DN 600 MM, EM CAMINHÃO CARROCERIA COM GUINDAUTO (MUNCK) 11,7 TM. AF_07/2020</v>
          </cell>
          <cell r="E9804" t="str">
            <v>T</v>
          </cell>
          <cell r="F9804">
            <v>194.44</v>
          </cell>
        </row>
        <row r="9805">
          <cell r="A9805" t="str">
            <v>SINAPI 101485</v>
          </cell>
          <cell r="D9805" t="str">
            <v>CARGA, MANOBRA E DESCARGA DE TUBOS PLÁSTICOS, DN 750 MM, EM CAMINHÃO CARROCERIA COM GUINDAUTO (MUNCK) 11,7 TM. AF_07/2020</v>
          </cell>
          <cell r="E9805" t="str">
            <v>T</v>
          </cell>
          <cell r="F9805">
            <v>149.25</v>
          </cell>
        </row>
        <row r="9806">
          <cell r="A9806" t="str">
            <v>SINAPI 101486</v>
          </cell>
          <cell r="D9806" t="str">
            <v>CARGA, MANOBRA E DESCARGA DE TUBOS PLÁSTICOS, DN 900 MM, EM CAMINHÃO CARROCERIA COM GUINDAUTO (MUNCK) 11,7 TM. AF_07/2020</v>
          </cell>
          <cell r="E9806" t="str">
            <v>T</v>
          </cell>
          <cell r="F9806">
            <v>134.46</v>
          </cell>
        </row>
        <row r="9807">
          <cell r="A9807" t="str">
            <v>SINAPI 101006</v>
          </cell>
          <cell r="D9807" t="str">
            <v>CARGA, MANOBRA E DESCARGA DE ÁGUA EM CAMINHÃO PIPA 10 M³. AF_07/2020</v>
          </cell>
          <cell r="E9807" t="str">
            <v>M3</v>
          </cell>
          <cell r="F9807">
            <v>20.71</v>
          </cell>
        </row>
        <row r="9808">
          <cell r="A9808" t="str">
            <v>SINAPI 101005</v>
          </cell>
          <cell r="D9808" t="str">
            <v>CARGA, MANOBRA E DESCARGA DE ÁGUA EM CAMINHÃO PIPA 6 M³. AF_07/2020</v>
          </cell>
          <cell r="E9808" t="str">
            <v>M3</v>
          </cell>
          <cell r="F9808">
            <v>18.670000000000002</v>
          </cell>
        </row>
        <row r="9809">
          <cell r="A9809" t="str">
            <v>SINAPI 102568</v>
          </cell>
          <cell r="D9809" t="str">
            <v>CARGA, MANOBRA E DESCARGA MANUAL DE TUBOS PLÁSTICOS, DN 150 MM, EM CAMINHÃO CARROCERIA 9T. AF_06/2021</v>
          </cell>
          <cell r="E9809" t="str">
            <v>T</v>
          </cell>
          <cell r="F9809">
            <v>288.38</v>
          </cell>
        </row>
        <row r="9810">
          <cell r="A9810" t="str">
            <v>SINAPI 101479</v>
          </cell>
          <cell r="D9810" t="str">
            <v>CARGA, MANOBRA E DESCARGA MANUAL DE TUBOS PLÁSTICOS, DN 200 MM, EM CAMINHÃO CARROCERIA 9T. AF_07/2020</v>
          </cell>
          <cell r="E9810" t="str">
            <v>T</v>
          </cell>
          <cell r="F9810">
            <v>169.28</v>
          </cell>
        </row>
        <row r="9811">
          <cell r="A9811" t="str">
            <v>SINAPI 101019</v>
          </cell>
          <cell r="D9811" t="str">
            <v>CARGA, MANOBRA E DESCARGA MANUAL DE TUBOS PLÁSTICOS, DN MENOR OU IGUAL A 100 MM, EM CAMINHÃO CARROCERIA 9T. AF_07/2020</v>
          </cell>
          <cell r="E9811" t="str">
            <v>T</v>
          </cell>
          <cell r="F9811">
            <v>581.03</v>
          </cell>
        </row>
        <row r="9812">
          <cell r="A9812" t="str">
            <v>SINAPI 100938</v>
          </cell>
          <cell r="D9812" t="str">
            <v>TRANSPORTE COM CAMINHÃO BASCULANTE DE 10 M³, EM VIA INTERNA (DENTRO DO CANTEIRO - UNIDADE: M3XKM). AF_07/2020</v>
          </cell>
          <cell r="E9812" t="str">
            <v>M3XKM</v>
          </cell>
          <cell r="F9812">
            <v>7.52</v>
          </cell>
        </row>
        <row r="9813">
          <cell r="A9813" t="str">
            <v>SINAPI 100942</v>
          </cell>
          <cell r="D9813" t="str">
            <v>TRANSPORTE COM CAMINHÃO BASCULANTE DE 10 M³, EM VIA INTERNA A OBRA (UNIDADE: TXKM). AF_07/2020</v>
          </cell>
          <cell r="E9813" t="str">
            <v>TXKM</v>
          </cell>
          <cell r="F9813">
            <v>5.01</v>
          </cell>
        </row>
        <row r="9814">
          <cell r="A9814" t="str">
            <v>SINAPI 93588</v>
          </cell>
          <cell r="D9814" t="str">
            <v>TRANSPORTE COM CAMINHÃO BASCULANTE DE 10 M³, EM VIA URBANA EM LEITO NATURAL (UNIDADE: M3XKM). AF_07/2020</v>
          </cell>
          <cell r="E9814" t="str">
            <v>M3XKM</v>
          </cell>
          <cell r="F9814">
            <v>3.15</v>
          </cell>
        </row>
        <row r="9815">
          <cell r="A9815" t="str">
            <v>SINAPI 93594</v>
          </cell>
          <cell r="D9815" t="str">
            <v>TRANSPORTE COM CAMINHÃO BASCULANTE DE 10 M³, EM VIA URBANA EM LEITO NATURAL (UNIDADE: TXKM). AF_07/2020</v>
          </cell>
          <cell r="E9815" t="str">
            <v>TXKM</v>
          </cell>
          <cell r="F9815">
            <v>2.1</v>
          </cell>
        </row>
        <row r="9816">
          <cell r="A9816" t="str">
            <v>SINAPI 93589</v>
          </cell>
          <cell r="D9816" t="str">
            <v>TRANSPORTE COM CAMINHÃO BASCULANTE DE 10 M³, EM VIA URBANA EM REVESTIMENTO PRIMÁRIO (UNIDADE: M3XKM). AF_07/2020</v>
          </cell>
          <cell r="E9816" t="str">
            <v>M3XKM</v>
          </cell>
          <cell r="F9816">
            <v>2.7</v>
          </cell>
        </row>
        <row r="9817">
          <cell r="A9817" t="str">
            <v>SINAPI 93595</v>
          </cell>
          <cell r="D9817" t="str">
            <v>TRANSPORTE COM CAMINHÃO BASCULANTE DE 10 M³, EM VIA URBANA EM REVESTIMENTO PRIMÁRIO (UNIDADE: TXKM). AF_07/2020</v>
          </cell>
          <cell r="E9817" t="str">
            <v>TXKM</v>
          </cell>
          <cell r="F9817">
            <v>1.82</v>
          </cell>
        </row>
        <row r="9818">
          <cell r="A9818" t="str">
            <v>SINAPI 93590</v>
          </cell>
          <cell r="D9818" t="str">
            <v>TRANSPORTE COM CAMINHÃO BASCULANTE DE 10 M³, EM VIA URBANA PAVIMENTADA, ADICIONAL PARA DMT EXCEDENTE A 30 KM (UNIDADE: M3XKM). AF_07/2020</v>
          </cell>
          <cell r="E9818" t="str">
            <v>M3XKM</v>
          </cell>
          <cell r="F9818">
            <v>0.98</v>
          </cell>
        </row>
        <row r="9819">
          <cell r="A9819" t="str">
            <v>SINAPI 93596</v>
          </cell>
          <cell r="D9819" t="str">
            <v>TRANSPORTE COM CAMINHÃO BASCULANTE DE 10 M³, EM VIA URBANA PAVIMENTADA, ADICIONAL PARA DMT EXCEDENTE A 30 KM (UNIDADE: TXKM). AF_07/2020</v>
          </cell>
          <cell r="E9819" t="str">
            <v>TXKM</v>
          </cell>
          <cell r="F9819">
            <v>0.65</v>
          </cell>
        </row>
        <row r="9820">
          <cell r="A9820" t="str">
            <v>SINAPI 95875</v>
          </cell>
          <cell r="D9820" t="str">
            <v>TRANSPORTE COM CAMINHÃO BASCULANTE DE 10 M³, EM VIA URBANA PAVIMENTADA, DMT ATÉ 30 KM (UNIDADE: M3XKM). AF_07/2020</v>
          </cell>
          <cell r="E9820" t="str">
            <v>M3XKM</v>
          </cell>
          <cell r="F9820">
            <v>2.4900000000000002</v>
          </cell>
        </row>
        <row r="9821">
          <cell r="A9821" t="str">
            <v>SINAPI 95878</v>
          </cell>
          <cell r="D9821" t="str">
            <v>TRANSPORTE COM CAMINHÃO BASCULANTE DE 10 M³, EM VIA URBANA PAVIMENTADA, DMT ATÉ 30 KM (UNIDADE: TXKM). AF_07/2020</v>
          </cell>
          <cell r="E9821" t="str">
            <v>TXKM</v>
          </cell>
          <cell r="F9821">
            <v>1.68</v>
          </cell>
        </row>
        <row r="9822">
          <cell r="A9822" t="str">
            <v>SINAPI 100943</v>
          </cell>
          <cell r="D9822" t="str">
            <v>TRANSPORTE COM CAMINHÃO BASCULANTE DE 14 M³, EM VIA INTERNA (DENTRO DO CANTEIRO - UNIDADE: TXKM). AF_07/2020</v>
          </cell>
          <cell r="E9822" t="str">
            <v>TXKM</v>
          </cell>
          <cell r="F9822">
            <v>4.3899999999999997</v>
          </cell>
        </row>
        <row r="9823">
          <cell r="A9823" t="str">
            <v>SINAPI 100939</v>
          </cell>
          <cell r="D9823" t="str">
            <v>TRANSPORTE COM CAMINHÃO BASCULANTE DE 14 M³, EM VIA INTERNA (DENTRO DO CANTEIRO - UNIDADE:M3XKM). AF_07/2020</v>
          </cell>
          <cell r="E9823" t="str">
            <v>M3XKM</v>
          </cell>
          <cell r="F9823">
            <v>6.62</v>
          </cell>
        </row>
        <row r="9824">
          <cell r="A9824" t="str">
            <v>SINAPI 93591</v>
          </cell>
          <cell r="D9824" t="str">
            <v>TRANSPORTE COM CAMINHÃO BASCULANTE DE 14 M³, EM VIA URBANA EM LEITO NATURAL (UNIDADE: M3XKM). AF_07/2020</v>
          </cell>
          <cell r="E9824" t="str">
            <v>M3XKM</v>
          </cell>
          <cell r="F9824">
            <v>2.77</v>
          </cell>
        </row>
        <row r="9825">
          <cell r="A9825" t="str">
            <v>SINAPI 93597</v>
          </cell>
          <cell r="D9825" t="str">
            <v>TRANSPORTE COM CAMINHÃO BASCULANTE DE 14 M³, EM VIA URBANA EM LEITO NATURAL (UNIDADE: TXKM). AF_07/2020</v>
          </cell>
          <cell r="E9825" t="str">
            <v>TXKM</v>
          </cell>
          <cell r="F9825">
            <v>1.84</v>
          </cell>
        </row>
        <row r="9826">
          <cell r="A9826" t="str">
            <v>SINAPI 93592</v>
          </cell>
          <cell r="D9826" t="str">
            <v>TRANSPORTE COM CAMINHÃO BASCULANTE DE 14 M³, EM VIA URBANA EM REVESTIMENTO PRIMÁRIO (UNIDADE: M3XKM). AF_07/2020</v>
          </cell>
          <cell r="E9826" t="str">
            <v>M3XKM</v>
          </cell>
          <cell r="F9826">
            <v>2.4</v>
          </cell>
        </row>
        <row r="9827">
          <cell r="A9827" t="str">
            <v>SINAPI 93598</v>
          </cell>
          <cell r="D9827" t="str">
            <v>TRANSPORTE COM CAMINHÃO BASCULANTE DE 14 M³, EM VIA URBANA EM REVESTIMENTO PRIMÁRIO (UNIDADE: TXKM). AF_07/2020</v>
          </cell>
          <cell r="E9827" t="str">
            <v>TXKM</v>
          </cell>
          <cell r="F9827">
            <v>1.59</v>
          </cell>
        </row>
        <row r="9828">
          <cell r="A9828" t="str">
            <v>SINAPI 93593</v>
          </cell>
          <cell r="D9828" t="str">
            <v>TRANSPORTE COM CAMINHÃO BASCULANTE DE 14 M³, EM VIA URBANA PAVIMENTADA, ADICIONAL PARA DMT EXCEDENTE A 30 KM (UNIDADE: M3XKM). AF_07/2020</v>
          </cell>
          <cell r="E9828" t="str">
            <v>M3XKM</v>
          </cell>
          <cell r="F9828">
            <v>0.88</v>
          </cell>
        </row>
        <row r="9829">
          <cell r="A9829" t="str">
            <v>SINAPI 93599</v>
          </cell>
          <cell r="D9829" t="str">
            <v>TRANSPORTE COM CAMINHÃO BASCULANTE DE 14 M³, EM VIA URBANA PAVIMENTADA, ADICIONAL PARA DMT EXCEDENTE A 30 KM (UNIDADE: TXKM). AF_07/2020</v>
          </cell>
          <cell r="E9829" t="str">
            <v>TXKM</v>
          </cell>
          <cell r="F9829">
            <v>0.57999999999999996</v>
          </cell>
        </row>
        <row r="9830">
          <cell r="A9830" t="str">
            <v>SINAPI 95876</v>
          </cell>
          <cell r="D9830" t="str">
            <v>TRANSPORTE COM CAMINHÃO BASCULANTE DE 14 M³, EM VIA URBANA PAVIMENTADA, DMT ATÉ 30 KM (UNIDADE: M3XKM). AF_07/2020</v>
          </cell>
          <cell r="E9830" t="str">
            <v>M3XKM</v>
          </cell>
          <cell r="F9830">
            <v>2.17</v>
          </cell>
        </row>
        <row r="9831">
          <cell r="A9831" t="str">
            <v>SINAPI 95879</v>
          </cell>
          <cell r="D9831" t="str">
            <v>TRANSPORTE COM CAMINHÃO BASCULANTE DE 14 M³, EM VIA URBANA PAVIMENTADA, DMT ATÉ 30 KM (UNIDADE: TXKM). AF_07/2020</v>
          </cell>
          <cell r="E9831" t="str">
            <v>TXKM</v>
          </cell>
          <cell r="F9831">
            <v>1.47</v>
          </cell>
        </row>
        <row r="9832">
          <cell r="A9832" t="str">
            <v>SINAPI 100940</v>
          </cell>
          <cell r="D9832" t="str">
            <v>TRANSPORTE COM CAMINHÃO BASCULANTE DE 18 M³, EM VIA INTERNA (DENTRO DO CANTEIRO - UNIDADE: M3XKM). AF_07/2020</v>
          </cell>
          <cell r="E9832" t="str">
            <v>M3XKM</v>
          </cell>
          <cell r="F9832">
            <v>5.65</v>
          </cell>
        </row>
        <row r="9833">
          <cell r="A9833" t="str">
            <v>SINAPI 100944</v>
          </cell>
          <cell r="D9833" t="str">
            <v>TRANSPORTE COM CAMINHÃO BASCULANTE DE 18 M³, EM VIA INTERNA (DENTRO DO CANTEIRO - UNIDADE: TXKM). AF_07/2020</v>
          </cell>
          <cell r="E9833" t="str">
            <v>TXKM</v>
          </cell>
          <cell r="F9833">
            <v>3.78</v>
          </cell>
        </row>
        <row r="9834">
          <cell r="A9834" t="str">
            <v>SINAPI 95425</v>
          </cell>
          <cell r="D9834" t="str">
            <v>TRANSPORTE COM CAMINHÃO BASCULANTE DE 18 M³, EM VIA URBANA EM LEITO NATURAL (UNIDADE: M3XKM). AF_07/2020</v>
          </cell>
          <cell r="E9834" t="str">
            <v>M3XKM</v>
          </cell>
          <cell r="F9834">
            <v>2.35</v>
          </cell>
        </row>
        <row r="9835">
          <cell r="A9835" t="str">
            <v>SINAPI 95428</v>
          </cell>
          <cell r="D9835" t="str">
            <v>TRANSPORTE COM CAMINHÃO BASCULANTE DE 18 M³, EM VIA URBANA EM LEITO NATURAL (UNIDADE: TXKM). AF_07/2020</v>
          </cell>
          <cell r="E9835" t="str">
            <v>TXKM</v>
          </cell>
          <cell r="F9835">
            <v>1.58</v>
          </cell>
        </row>
        <row r="9836">
          <cell r="A9836" t="str">
            <v>SINAPI 95426</v>
          </cell>
          <cell r="D9836" t="str">
            <v>TRANSPORTE COM CAMINHÃO BASCULANTE DE 18 M³, EM VIA URBANA EM REVESTIMENTO PRIMÁRIO (UNIDADE: M3XKM). AF_07/2020</v>
          </cell>
          <cell r="E9836" t="str">
            <v>M3XKM</v>
          </cell>
          <cell r="F9836">
            <v>2.0299999999999998</v>
          </cell>
        </row>
        <row r="9837">
          <cell r="A9837" t="str">
            <v>SINAPI 95429</v>
          </cell>
          <cell r="D9837" t="str">
            <v>TRANSPORTE COM CAMINHÃO BASCULANTE DE 18 M³, EM VIA URBANA EM REVESTIMENTO PRIMÁRIO (UNIDADE: TXKM). AF_07/2020</v>
          </cell>
          <cell r="E9837" t="str">
            <v>TXKM</v>
          </cell>
          <cell r="F9837">
            <v>1.37</v>
          </cell>
        </row>
        <row r="9838">
          <cell r="A9838" t="str">
            <v>SINAPI 95427</v>
          </cell>
          <cell r="D9838" t="str">
            <v>TRANSPORTE COM CAMINHÃO BASCULANTE DE 18 M³, EM VIA URBANA PAVIMENTADA, ADICIONAL PARA DMT EXCEDENTE A 30 KM (UNIDADE: M3XKM). AF_07/2020</v>
          </cell>
          <cell r="E9838" t="str">
            <v>M3XKM</v>
          </cell>
          <cell r="F9838">
            <v>0.76</v>
          </cell>
        </row>
        <row r="9839">
          <cell r="A9839" t="str">
            <v>SINAPI 95430</v>
          </cell>
          <cell r="D9839" t="str">
            <v>TRANSPORTE COM CAMINHÃO BASCULANTE DE 18 M³, EM VIA URBANA PAVIMENTADA, ADICIONAL PARA DMT EXCEDENTE A 30 KM (UNIDADE: TXKM). AF_07/2020</v>
          </cell>
          <cell r="E9839" t="str">
            <v>TXKM</v>
          </cell>
          <cell r="F9839">
            <v>0.47</v>
          </cell>
        </row>
        <row r="9840">
          <cell r="A9840" t="str">
            <v>SINAPI 95877</v>
          </cell>
          <cell r="D9840" t="str">
            <v>TRANSPORTE COM CAMINHÃO BASCULANTE DE 18 M³, EM VIA URBANA PAVIMENTADA, DMT ATÉ 30 KM (UNIDADE: M3XKM). AF_07/2020</v>
          </cell>
          <cell r="E9840" t="str">
            <v>M3XKM</v>
          </cell>
          <cell r="F9840">
            <v>1.87</v>
          </cell>
        </row>
        <row r="9841">
          <cell r="A9841" t="str">
            <v>SINAPI 95880</v>
          </cell>
          <cell r="D9841" t="str">
            <v>TRANSPORTE COM CAMINHÃO BASCULANTE DE 18 M³, EM VIA URBANA PAVIMENTADA, DMT ATÉ 30 KM (UNIDADE: TXKM). AF_07/2020</v>
          </cell>
          <cell r="E9841" t="str">
            <v>TXKM</v>
          </cell>
          <cell r="F9841">
            <v>1.25</v>
          </cell>
        </row>
        <row r="9842">
          <cell r="A9842" t="str">
            <v>SINAPI 100937</v>
          </cell>
          <cell r="D9842" t="str">
            <v>TRANSPORTE COM CAMINHÃO BASCULANTE DE 6 M³, EM VIA INTERNA (DENTRO DO CANTEIRO - UNIDADE: M3XKM). AF_07/2020</v>
          </cell>
          <cell r="E9842" t="str">
            <v>M3XKM</v>
          </cell>
          <cell r="F9842">
            <v>9.0500000000000007</v>
          </cell>
        </row>
        <row r="9843">
          <cell r="A9843" t="str">
            <v>SINAPI 100941</v>
          </cell>
          <cell r="D9843" t="str">
            <v>TRANSPORTE COM CAMINHÃO BASCULANTE DE 6 M³, EM VIA INTERNA (DENTRO DO CANTEIRO - UNIDADE: TXKM). AF_07/2020</v>
          </cell>
          <cell r="E9843" t="str">
            <v>TXKM</v>
          </cell>
          <cell r="F9843">
            <v>6.02</v>
          </cell>
        </row>
        <row r="9844">
          <cell r="A9844" t="str">
            <v>SINAPI 97912</v>
          </cell>
          <cell r="D9844" t="str">
            <v>TRANSPORTE COM CAMINHÃO BASCULANTE DE 6 M³, EM VIA URBANA EM LEITO NATURAL (UNIDADE: M3XKM). AF_07/2020</v>
          </cell>
          <cell r="E9844" t="str">
            <v>M3XKM</v>
          </cell>
          <cell r="F9844">
            <v>3.79</v>
          </cell>
        </row>
        <row r="9845">
          <cell r="A9845" t="str">
            <v>SINAPI 97916</v>
          </cell>
          <cell r="D9845" t="str">
            <v>TRANSPORTE COM CAMINHÃO BASCULANTE DE 6 M³, EM VIA URBANA EM LEITO NATURAL (UNIDADE: TXKM). AF_07/2020</v>
          </cell>
          <cell r="E9845" t="str">
            <v>TXKM</v>
          </cell>
          <cell r="F9845">
            <v>2.5299999999999998</v>
          </cell>
        </row>
        <row r="9846">
          <cell r="A9846" t="str">
            <v>SINAPI 97913</v>
          </cell>
          <cell r="D9846" t="str">
            <v>TRANSPORTE COM CAMINHÃO BASCULANTE DE 6 M³, EM VIA URBANA EM REVESTIMENTO PRIMÁRIO (UNIDADE: M3XKM). AF_07/2020</v>
          </cell>
          <cell r="E9846" t="str">
            <v>M3XKM</v>
          </cell>
          <cell r="F9846">
            <v>3.29</v>
          </cell>
        </row>
        <row r="9847">
          <cell r="A9847" t="str">
            <v>SINAPI 97917</v>
          </cell>
          <cell r="D9847" t="str">
            <v>TRANSPORTE COM CAMINHÃO BASCULANTE DE 6 M³, EM VIA URBANA EM REVESTIMENTO PRIMÁRIO (UNIDADE: TXKM). AF_07/2020</v>
          </cell>
          <cell r="E9847" t="str">
            <v>TXKM</v>
          </cell>
          <cell r="F9847">
            <v>2.1800000000000002</v>
          </cell>
        </row>
        <row r="9848">
          <cell r="A9848" t="str">
            <v>SINAPI 97915</v>
          </cell>
          <cell r="D9848" t="str">
            <v>TRANSPORTE COM CAMINHÃO BASCULANTE DE 6 M³, EM VIA URBANA PAVIMENTADA, ADICIONAL PARA DMT EXCEDENTE A 30 KM (UNIDADE: M3XKM). AF_07/2020</v>
          </cell>
          <cell r="E9848" t="str">
            <v>M3XKM</v>
          </cell>
          <cell r="F9848">
            <v>1.21</v>
          </cell>
        </row>
        <row r="9849">
          <cell r="A9849" t="str">
            <v>SINAPI 97919</v>
          </cell>
          <cell r="D9849" t="str">
            <v>TRANSPORTE COM CAMINHÃO BASCULANTE DE 6 M³, EM VIA URBANA PAVIMENTADA, ADICIONAL PARA DMT EXCEDENTE A 30 KM (UNIDADE: TXKM). AF_07/2020</v>
          </cell>
          <cell r="E9849" t="str">
            <v>TXKM</v>
          </cell>
          <cell r="F9849">
            <v>0.79</v>
          </cell>
        </row>
        <row r="9850">
          <cell r="A9850" t="str">
            <v>SINAPI 97914</v>
          </cell>
          <cell r="D9850" t="str">
            <v>TRANSPORTE COM CAMINHÃO BASCULANTE DE 6 M³, EM VIA URBANA PAVIMENTADA, DMT ATÉ 30 KM (UNIDADE: M3XKM). AF_07/2020</v>
          </cell>
          <cell r="E9850" t="str">
            <v>M3XKM</v>
          </cell>
          <cell r="F9850">
            <v>3.01</v>
          </cell>
        </row>
        <row r="9851">
          <cell r="A9851" t="str">
            <v>SINAPI 97918</v>
          </cell>
          <cell r="D9851" t="str">
            <v>TRANSPORTE COM CAMINHÃO BASCULANTE DE 6 M³, EM VIA URBANA PAVIMENTADA, DMT ATÉ 30 KM (UNIDADE: TXKM). AF_07/2020</v>
          </cell>
          <cell r="E9851" t="str">
            <v>TXKM</v>
          </cell>
          <cell r="F9851">
            <v>2.0099999999999998</v>
          </cell>
        </row>
        <row r="9852">
          <cell r="A9852" t="str">
            <v>SINAPI 100949</v>
          </cell>
          <cell r="D9852" t="str">
            <v>TRANSPORTE COM CAMINHÃO CARROCERIA 9T, EM VIA INTERNA (DENTRO DO CANTEIRO - UNIDADE: TXKM). AF_07/2020</v>
          </cell>
          <cell r="E9852" t="str">
            <v>TXKM</v>
          </cell>
          <cell r="F9852">
            <v>6.74</v>
          </cell>
        </row>
        <row r="9853">
          <cell r="A9853" t="str">
            <v>SINAPI 100945</v>
          </cell>
          <cell r="D9853" t="str">
            <v>TRANSPORTE COM CAMINHÃO CARROCERIA 9T, EM VIA URBANA EM LEITO NATURAL (UNIDADE: TXKM). AF_07/2020</v>
          </cell>
          <cell r="E9853" t="str">
            <v>TXKM</v>
          </cell>
          <cell r="F9853">
            <v>2.83</v>
          </cell>
        </row>
        <row r="9854">
          <cell r="A9854" t="str">
            <v>SINAPI 100946</v>
          </cell>
          <cell r="D9854" t="str">
            <v>TRANSPORTE COM CAMINHÃO CARROCERIA 9T, EM VIA URBANA EM REVESTIMENTO PRIMÁRIO (UNIDADE: TXKM). AF_07/2020</v>
          </cell>
          <cell r="E9854" t="str">
            <v>TXKM</v>
          </cell>
          <cell r="F9854">
            <v>2.44</v>
          </cell>
        </row>
        <row r="9855">
          <cell r="A9855" t="str">
            <v>SINAPI 100948</v>
          </cell>
          <cell r="D9855" t="str">
            <v>TRANSPORTE COM CAMINHÃO CARROCERIA 9T, EM VIA URBANA PAVIMENTADA, ADICIONAL PARA DMT EXCEDENTE A 30 KM (UNIDADE: TXKM). AF_07/2020</v>
          </cell>
          <cell r="E9855" t="str">
            <v>TXKM</v>
          </cell>
          <cell r="F9855">
            <v>0.89</v>
          </cell>
        </row>
        <row r="9856">
          <cell r="A9856" t="str">
            <v>SINAPI 100947</v>
          </cell>
          <cell r="D9856" t="str">
            <v>TRANSPORTE COM CAMINHÃO CARROCERIA 9T, EM VIA URBANA PAVIMENTADA, DMT ATÉ 30KM (UNIDADE: TXKM). AF_07/2020</v>
          </cell>
          <cell r="E9856" t="str">
            <v>TXKM</v>
          </cell>
          <cell r="F9856">
            <v>2.25</v>
          </cell>
        </row>
        <row r="9857">
          <cell r="A9857" t="str">
            <v>SINAPI 100954</v>
          </cell>
          <cell r="D9857" t="str">
            <v>TRANSPORTE COM CAMINHÃO CARROCERIA COM GUINDAUTO (MUNCK), MOMENTO MÁXIMO DE CARGA 11,7 TM, EM VIA INTERNA (DENTRO DO CANTEIRO - UNIDADE: TXKM). AF_07/2020</v>
          </cell>
          <cell r="E9857" t="str">
            <v>TXKM</v>
          </cell>
          <cell r="F9857">
            <v>8.5399999999999991</v>
          </cell>
        </row>
        <row r="9858">
          <cell r="A9858" t="str">
            <v>SINAPI 100950</v>
          </cell>
          <cell r="D9858" t="str">
            <v>TRANSPORTE COM CAMINHÃO CARROCERIA COM GUINDAUTO (MUNCK), MOMENTO MÁXIMO DE CARGA 11,7 TM, EM VIA URBANA EM LEITO NATURAL (UNIDADE: TXKM). AF_07/2020</v>
          </cell>
          <cell r="E9858" t="str">
            <v>TXKM</v>
          </cell>
          <cell r="F9858">
            <v>3.58</v>
          </cell>
        </row>
        <row r="9859">
          <cell r="A9859" t="str">
            <v>SINAPI 100951</v>
          </cell>
          <cell r="D9859" t="str">
            <v>TRANSPORTE COM CAMINHÃO CARROCERIA COM GUINDAUTO (MUNCK), MOMENTO MÁXIMO DE CARGA 11,7 TM, EM VIA URBANA EM REVESTIMENTO PRIMÁRIO (UNIDADE: TXKM). AF_07/2020</v>
          </cell>
          <cell r="E9859" t="str">
            <v>TXKM</v>
          </cell>
          <cell r="F9859">
            <v>3.09</v>
          </cell>
        </row>
        <row r="9860">
          <cell r="A9860" t="str">
            <v>SINAPI 100953</v>
          </cell>
          <cell r="D9860" t="str">
            <v>TRANSPORTE COM CAMINHÃO CARROCERIA COM GUINDAUTO (MUNCK), MOMENTO MÁXIMO DE CARGA 11,7 TM, EM VIA URBANA PAVIMENTADA, ADICIONAL PARA DMT EXCEDENTE A 30 KM (UNIDADE: TXKM). AF_07/2020</v>
          </cell>
          <cell r="E9860" t="str">
            <v>TXKM</v>
          </cell>
          <cell r="F9860">
            <v>1.1299999999999999</v>
          </cell>
        </row>
        <row r="9861">
          <cell r="A9861" t="str">
            <v>SINAPI 100952</v>
          </cell>
          <cell r="D9861" t="str">
            <v>TRANSPORTE COM CAMINHÃO CARROCERIA COM GUINDAUTO (MUNCK), MOMENTO MÁXIMO DE CARGA 11,7 TM, EM VIA URBANA PAVIMENTADA, DMT ATÉ 30KM (UNIDADE: TXKM). AF_07/2020</v>
          </cell>
          <cell r="E9861" t="str">
            <v>TXKM</v>
          </cell>
          <cell r="F9861">
            <v>2.85</v>
          </cell>
        </row>
        <row r="9862">
          <cell r="A9862" t="str">
            <v>SINAPI 100964</v>
          </cell>
          <cell r="D9862" t="str">
            <v>TRANSPORTE COM CAMINHÃO PIPA DE 10 M³, EM VIA INTERNA (DENTRO DO CANTEIRO - UNIDADE: M3XKM). AF_07/2020</v>
          </cell>
          <cell r="E9862" t="str">
            <v>M3XKM</v>
          </cell>
          <cell r="F9862">
            <v>8.7200000000000006</v>
          </cell>
        </row>
        <row r="9863">
          <cell r="A9863" t="str">
            <v>SINAPI 100960</v>
          </cell>
          <cell r="D9863" t="str">
            <v>TRANSPORTE COM CAMINHÃO PIPA DE 10 M³, EM VIA URBANA EM LEITO NATURAL (UNIDADE: M3XKM). AF_07/2020</v>
          </cell>
          <cell r="E9863" t="str">
            <v>M3XKM</v>
          </cell>
          <cell r="F9863">
            <v>3.63</v>
          </cell>
        </row>
        <row r="9864">
          <cell r="A9864" t="str">
            <v>SINAPI 100961</v>
          </cell>
          <cell r="D9864" t="str">
            <v>TRANSPORTE COM CAMINHÃO PIPA DE 10 M³, EM VIA URBANA EM REVESTIMENTO PRIMÁRIO (UNIDADE: M3XKM). AF_07/2020</v>
          </cell>
          <cell r="E9864" t="str">
            <v>M3XKM</v>
          </cell>
          <cell r="F9864">
            <v>3.15</v>
          </cell>
        </row>
        <row r="9865">
          <cell r="A9865" t="str">
            <v>SINAPI 100963</v>
          </cell>
          <cell r="D9865" t="str">
            <v>TRANSPORTE COM CAMINHÃO PIPA DE 10 M³, EM VIA URBANA PAVIMENTADA, ADICIONAL PARA DMT EXCEDENTE A 30 KM (UNIDADE: M3XKM). AF_07/2020</v>
          </cell>
          <cell r="E9865" t="str">
            <v>M3XKM</v>
          </cell>
          <cell r="F9865">
            <v>1.1299999999999999</v>
          </cell>
        </row>
        <row r="9866">
          <cell r="A9866" t="str">
            <v>SINAPI 100962</v>
          </cell>
          <cell r="D9866" t="str">
            <v>TRANSPORTE COM CAMINHÃO PIPA DE 10 M³, EM VIA URBANA PAVIMENTADA, DMT ATÉ 30KM (UNIDADE: M3XKM). AF_07/2020</v>
          </cell>
          <cell r="E9866" t="str">
            <v>M3XKM</v>
          </cell>
          <cell r="F9866">
            <v>2.88</v>
          </cell>
        </row>
        <row r="9867">
          <cell r="A9867" t="str">
            <v>SINAPI 100959</v>
          </cell>
          <cell r="D9867" t="str">
            <v>TRANSPORTE COM CAMINHÃO PIPA DE 6 M³, EM VIA INTERNA (DENTRO DO CANTEIRO - UNIDADE: M3XKM). AF_07/2020</v>
          </cell>
          <cell r="E9867" t="str">
            <v>M3XKM</v>
          </cell>
          <cell r="F9867">
            <v>11.7</v>
          </cell>
        </row>
        <row r="9868">
          <cell r="A9868" t="str">
            <v>SINAPI 100955</v>
          </cell>
          <cell r="D9868" t="str">
            <v>TRANSPORTE COM CAMINHÃO PIPA DE 6 M³, EM VIA URBANA EM LEITO NATURAL (UNIDADE: M3XKM). AF_07/2020</v>
          </cell>
          <cell r="E9868" t="str">
            <v>M3XKM</v>
          </cell>
          <cell r="F9868">
            <v>4.91</v>
          </cell>
        </row>
        <row r="9869">
          <cell r="A9869" t="str">
            <v>SINAPI 100956</v>
          </cell>
          <cell r="D9869" t="str">
            <v>TRANSPORTE COM CAMINHÃO PIPA DE 6 M³, EM VIA URBANA EM REVESTIMENTO PRIMÁRIO (UNIDADE: M3XKM). AF_07/2020</v>
          </cell>
          <cell r="E9869" t="str">
            <v>M3XKM</v>
          </cell>
          <cell r="F9869">
            <v>4.25</v>
          </cell>
        </row>
        <row r="9870">
          <cell r="A9870" t="str">
            <v>SINAPI 100958</v>
          </cell>
          <cell r="D9870" t="str">
            <v>TRANSPORTE COM CAMINHÃO PIPA DE 6 M³, EM VIA URBANA PAVIMENTADA, ADICIONAL PARA DMT EXCEDENTE A 30 KM (UNIDADE: M3XKM). AF_07/2020</v>
          </cell>
          <cell r="E9870" t="str">
            <v>M3XKM</v>
          </cell>
          <cell r="F9870">
            <v>1.57</v>
          </cell>
        </row>
        <row r="9871">
          <cell r="A9871" t="str">
            <v>SINAPI 100957</v>
          </cell>
          <cell r="D9871" t="str">
            <v>TRANSPORTE COM CAMINHÃO PIPA DE 6 M³, EM VIA URBANA PAVIMENTADA, DMT ATÉ 30KM (UNIDADE: M3XKM). AF_07/2020</v>
          </cell>
          <cell r="E9871" t="str">
            <v>M3XKM</v>
          </cell>
          <cell r="F9871">
            <v>3.89</v>
          </cell>
        </row>
        <row r="9872">
          <cell r="A9872" t="str">
            <v>SINAPI 100969</v>
          </cell>
          <cell r="D9872" t="str">
            <v>TRANSPORTE COM CAMINHÃO TANQUE DE TRANSPORTE DE MATERIAL ASFÁLTICO DE 20000 L, EM VIA URBANA EM LEITO NATURAL (UNIDADE: TXKM). AF_07/2020</v>
          </cell>
          <cell r="E9872" t="str">
            <v>TXKM</v>
          </cell>
          <cell r="F9872">
            <v>2.31</v>
          </cell>
        </row>
        <row r="9873">
          <cell r="A9873" t="str">
            <v>SINAPI 100970</v>
          </cell>
          <cell r="D9873" t="str">
            <v>TRANSPORTE COM CAMINHÃO TANQUE DE TRANSPORTE DE MATERIAL ASFÁLTICO DE 20000 L, EM VIA URBANA EM REVESTIMENTO PRIMÁRIO (UNIDADE: TXKM). AF_07/2020</v>
          </cell>
          <cell r="E9873" t="str">
            <v>TXKM</v>
          </cell>
          <cell r="F9873">
            <v>1.96</v>
          </cell>
        </row>
        <row r="9874">
          <cell r="A9874" t="str">
            <v>SINAPI 102333</v>
          </cell>
          <cell r="D9874" t="str">
            <v>TRANSPORTE COM CAMINHÃO TANQUE DE TRANSPORTE DE MATERIAL ASFÁLTICO DE 20000 L, EM VIA URBANA PAVIMENTADA, ADICIONAL PARA DMT EXCEDENTE A 30 KM (UNIDADE: TXKM). AF_07/2020</v>
          </cell>
          <cell r="E9874" t="str">
            <v>TXKM</v>
          </cell>
          <cell r="F9874">
            <v>0.73</v>
          </cell>
        </row>
        <row r="9875">
          <cell r="A9875" t="str">
            <v>SINAPI 102332</v>
          </cell>
          <cell r="D9875" t="str">
            <v>TRANSPORTE COM CAMINHÃO TANQUE DE TRANSPORTE DE MATERIAL ASFÁLTICO DE 20000 L, EM VIA URBANA PAVIMENTADA, DMT ATÉ 30KM (UNIDADE: TXKM). AF_07/2020</v>
          </cell>
          <cell r="E9875" t="str">
            <v>TXKM</v>
          </cell>
          <cell r="F9875">
            <v>1.82</v>
          </cell>
        </row>
        <row r="9876">
          <cell r="A9876" t="str">
            <v>SINAPI 100965</v>
          </cell>
          <cell r="D9876" t="str">
            <v>TRANSPORTE COM CAMINHÃO TANQUE DE TRANSPORTE DE MATERIAL ASFÁLTICO DE 30000 L, EM VIA URBANA EM LEITO NATURAL (UNIDADE: TXKM). AF_07/2020</v>
          </cell>
          <cell r="E9876" t="str">
            <v>TXKM</v>
          </cell>
          <cell r="F9876">
            <v>1.75</v>
          </cell>
        </row>
        <row r="9877">
          <cell r="A9877" t="str">
            <v>SINAPI 100966</v>
          </cell>
          <cell r="D9877" t="str">
            <v>TRANSPORTE COM CAMINHÃO TANQUE DE TRANSPORTE DE MATERIAL ASFÁLTICO DE 30000 L, EM VIA URBANA EM REVESTIMENTO PRIMÁRIO (UNIDADE: TXKM). AF_07/2020</v>
          </cell>
          <cell r="E9877" t="str">
            <v>TXKM</v>
          </cell>
          <cell r="F9877">
            <v>1.5</v>
          </cell>
        </row>
        <row r="9878">
          <cell r="A9878" t="str">
            <v>SINAPI 102331</v>
          </cell>
          <cell r="D9878" t="str">
            <v>TRANSPORTE COM CAMINHÃO TANQUE DE TRANSPORTE DE MATERIAL ASFÁLTICO DE 30000 L, EM VIA URBANA PAVIMENTADA, ADICIONAL PARA DMT EXCEDENTE A 30 KM (UNIDADE: TXKM). AF_07/2020</v>
          </cell>
          <cell r="E9878" t="str">
            <v>TXKM</v>
          </cell>
          <cell r="F9878">
            <v>0.54</v>
          </cell>
        </row>
        <row r="9879">
          <cell r="A9879" t="str">
            <v>SINAPI 102330</v>
          </cell>
          <cell r="D9879" t="str">
            <v>TRANSPORTE COM CAMINHÃO TANQUE DE TRANSPORTE DE MATERIAL ASFÁLTICO DE 30000 L, EM VIA URBANA PAVIMENTADA, DMT ATÉ 30KM (UNIDADE: TXKM). AF_07/2020</v>
          </cell>
          <cell r="E9879" t="str">
            <v>TXKM</v>
          </cell>
          <cell r="F9879">
            <v>1.4</v>
          </cell>
        </row>
        <row r="9880">
          <cell r="A9880" t="str">
            <v>SINAPI 97804</v>
          </cell>
          <cell r="D9880" t="str">
            <v>PAVIMENTO COM TRATAMENTO SUPERFICIAL DUPLO, COM CAP 150/200 E ROLO COMPACTADOR DE PNEUS. AF_11/2025</v>
          </cell>
          <cell r="E9880" t="str">
            <v>M2</v>
          </cell>
          <cell r="F9880">
            <v>0</v>
          </cell>
        </row>
        <row r="9881">
          <cell r="A9881" t="str">
            <v>SINAPI 106306</v>
          </cell>
          <cell r="D9881" t="str">
            <v>PAVIMENTO COM TRATAMENTO SUPERFICIAL DUPLO, COM CAP 150/200 E ROLO COMPACTADOR TANDEM. AF_11/2025</v>
          </cell>
          <cell r="E9881" t="str">
            <v>M2</v>
          </cell>
          <cell r="F9881">
            <v>0</v>
          </cell>
        </row>
        <row r="9882">
          <cell r="A9882" t="str">
            <v>SINAPI 104389</v>
          </cell>
          <cell r="D9882" t="str">
            <v>PAVIMENTO COM TRATAMENTO SUPERFICIAL DUPLO, COM EMULSÃO ASFÁLTICA RR-2C E ROLO COMPACTADOR DE PNEUS. AF_11/2025</v>
          </cell>
          <cell r="E9882" t="str">
            <v>M2</v>
          </cell>
          <cell r="F9882">
            <v>0</v>
          </cell>
        </row>
        <row r="9883">
          <cell r="A9883" t="str">
            <v>SINAPI 106307</v>
          </cell>
          <cell r="D9883" t="str">
            <v>PAVIMENTO COM TRATAMENTO SUPERFICIAL DUPLO, COM EMULSÃO ASFÁLTICA RR-2C E ROLO COMPACTADOR TANDEM. AF_11/2025</v>
          </cell>
          <cell r="E9883" t="str">
            <v>M2</v>
          </cell>
          <cell r="F9883">
            <v>0</v>
          </cell>
        </row>
        <row r="9884">
          <cell r="A9884" t="str">
            <v>SINAPI 104378</v>
          </cell>
          <cell r="D9884" t="str">
            <v>PAVIMENTO COM TRATAMENTO SUPERFICIAL DUPLO, COM EMULSÃO ASFÁLTICA RR-2C, COM BANHO DILUÍDO E ROLO COMPACTADOR DE PNEUS. AF_11/2025</v>
          </cell>
          <cell r="E9884" t="str">
            <v>M2</v>
          </cell>
          <cell r="F9884">
            <v>0</v>
          </cell>
        </row>
        <row r="9885">
          <cell r="A9885" t="str">
            <v>SINAPI 106308</v>
          </cell>
          <cell r="D9885" t="str">
            <v>PAVIMENTO COM TRATAMENTO SUPERFICIAL DUPLO, COM EMULSÃO ASFÁLTICA RR-2C, COM BANHO DILUÍDO E ROLO COMPACTADOR TANDEM. AF_11/2025</v>
          </cell>
          <cell r="E9885" t="str">
            <v>M2</v>
          </cell>
          <cell r="F9885">
            <v>0</v>
          </cell>
        </row>
        <row r="9886">
          <cell r="A9886" t="str">
            <v>SINAPI 104379</v>
          </cell>
          <cell r="D9886" t="str">
            <v>PAVIMENTO COM TRATAMENTO SUPERFICIAL DUPLO, COM EMULSÃO ASFÁLTICA RR-2C, COM CAPA SELANTE E ROLO COMPACTADOR DE PNEUS. AF_11/2025</v>
          </cell>
          <cell r="E9886" t="str">
            <v>M2</v>
          </cell>
          <cell r="F9886">
            <v>0</v>
          </cell>
        </row>
        <row r="9887">
          <cell r="A9887" t="str">
            <v>SINAPI 106309</v>
          </cell>
          <cell r="D9887" t="str">
            <v>PAVIMENTO COM TRATAMENTO SUPERFICIAL DUPLO, COM EMULSÃO ASFÁLTICA RR-2C, COM CAPA SELANTE E ROLO COMPACTADOR TANDEM. AF_11/2025</v>
          </cell>
          <cell r="E9887" t="str">
            <v>M2</v>
          </cell>
          <cell r="F9887">
            <v>0</v>
          </cell>
        </row>
        <row r="9888">
          <cell r="A9888" t="str">
            <v>SINAPI 97801</v>
          </cell>
          <cell r="D9888" t="str">
            <v>PAVIMENTO COM TRATAMENTO SUPERFICIAL SIMPLES, COM CAP 150/200 E ROLO COMPACTADOR DE PNEUS. AF_11/2025</v>
          </cell>
          <cell r="E9888" t="str">
            <v>M2</v>
          </cell>
          <cell r="F9888">
            <v>0</v>
          </cell>
        </row>
        <row r="9889">
          <cell r="A9889" t="str">
            <v>SINAPI 106303</v>
          </cell>
          <cell r="D9889" t="str">
            <v>PAVIMENTO COM TRATAMENTO SUPERFICIAL SIMPLES, COM CAP 150/200 E ROLO COMPACTADOR TANDEM. AF_11/2025</v>
          </cell>
          <cell r="E9889" t="str">
            <v>M2</v>
          </cell>
          <cell r="F9889">
            <v>0</v>
          </cell>
        </row>
        <row r="9890">
          <cell r="A9890" t="str">
            <v>SINAPI 104376</v>
          </cell>
          <cell r="D9890" t="str">
            <v>PAVIMENTO COM TRATAMENTO SUPERFICIAL SIMPLES, COM EMULSÃO ASFÁLTICA RR-2C E ROLO COMPACTADOR DE PNEUS. AF_11/2025</v>
          </cell>
          <cell r="E9890" t="str">
            <v>M2</v>
          </cell>
          <cell r="F9890">
            <v>0</v>
          </cell>
        </row>
        <row r="9891">
          <cell r="A9891" t="str">
            <v>SINAPI 106304</v>
          </cell>
          <cell r="D9891" t="str">
            <v>PAVIMENTO COM TRATAMENTO SUPERFICIAL SIMPLES, COM EMULSÃO ASFÁLTICA RR-2C E ROLO COMPACTADOR TANDEM. AF_11/2025</v>
          </cell>
          <cell r="E9891" t="str">
            <v>M2</v>
          </cell>
          <cell r="F9891">
            <v>0</v>
          </cell>
        </row>
        <row r="9892">
          <cell r="A9892" t="str">
            <v>SINAPI 104377</v>
          </cell>
          <cell r="D9892" t="str">
            <v>PAVIMENTO COM TRATAMENTO SUPERFICIAL SIMPLES, COM EMULSÃO ASFÁLTICA RR-2C, COM BANHO DILUÍDO E ROLO COMPACTADOR DE PNEUS. AF_11/2025</v>
          </cell>
          <cell r="E9892" t="str">
            <v>M2</v>
          </cell>
          <cell r="F9892">
            <v>0</v>
          </cell>
        </row>
        <row r="9893">
          <cell r="A9893" t="str">
            <v>SINAPI 106305</v>
          </cell>
          <cell r="D9893" t="str">
            <v>PAVIMENTO COM TRATAMENTO SUPERFICIAL SIMPLES, COM EMULSÃO ASFÁLTICAA RR-2C, COM BANHO DILUÍDO E ROLO COMPACTADOR TANDEM. AF_11/2025</v>
          </cell>
          <cell r="E9893" t="str">
            <v>M2</v>
          </cell>
          <cell r="F9893">
            <v>0</v>
          </cell>
        </row>
        <row r="9894">
          <cell r="A9894" t="str">
            <v>SINAPI 97808</v>
          </cell>
          <cell r="D9894" t="str">
            <v>PAVIMENTO COM TRATAMENTO SUPERFICIAL TRIPLO, COM CAP 150/200 E ROLO COMPACTADOR DE PNEUS. AF_11/2025</v>
          </cell>
          <cell r="E9894" t="str">
            <v>M2</v>
          </cell>
          <cell r="F9894">
            <v>0</v>
          </cell>
        </row>
        <row r="9895">
          <cell r="A9895" t="str">
            <v>SINAPI 106310</v>
          </cell>
          <cell r="D9895" t="str">
            <v>PAVIMENTO COM TRATAMENTO SUPERFICIAL TRIPLO, COM CAP 150/200 E ROLO COMPACTADOR TANDEM. AF_11/2025</v>
          </cell>
          <cell r="E9895" t="str">
            <v>M2</v>
          </cell>
          <cell r="F9895">
            <v>0</v>
          </cell>
        </row>
        <row r="9896">
          <cell r="A9896" t="str">
            <v>SINAPI 104380</v>
          </cell>
          <cell r="D9896" t="str">
            <v>PAVIMENTO COM TRATAMENTO SUPERFICIAL TRIPLO, COM EMULSÃO ASFÁLTICA RR-2C E ROLO COMPACTADOR DE PNEUS. AF_11/2025</v>
          </cell>
          <cell r="E9896" t="str">
            <v>M2</v>
          </cell>
          <cell r="F9896">
            <v>0</v>
          </cell>
        </row>
        <row r="9897">
          <cell r="A9897" t="str">
            <v>SINAPI 106311</v>
          </cell>
          <cell r="D9897" t="str">
            <v>PAVIMENTO COM TRATAMENTO SUPERFICIAL TRIPLO, COM EMULSÃO ASFÁLTICA RR-2C E ROLO COMPACTADOR TANDEM. AF_11/2025</v>
          </cell>
          <cell r="E9897" t="str">
            <v>M2</v>
          </cell>
          <cell r="F9897">
            <v>0</v>
          </cell>
        </row>
        <row r="9898">
          <cell r="A9898" t="str">
            <v>SINAPI 104381</v>
          </cell>
          <cell r="D9898" t="str">
            <v>PAVIMENTO COM TRATAMENTO SUPERFICIAL TRIPLO, COM EMULSÃO ASFÁLTICA RR-2C, COM BANHO DILUÍDO E ROLO COMPACTADOR DE PNEUS. AF_11/2025</v>
          </cell>
          <cell r="E9898" t="str">
            <v>M2</v>
          </cell>
          <cell r="F9898">
            <v>0</v>
          </cell>
        </row>
        <row r="9899">
          <cell r="A9899" t="str">
            <v>SINAPI 106312</v>
          </cell>
          <cell r="D9899" t="str">
            <v>PAVIMENTO COM TRATAMENTO SUPERFICIAL TRIPLO, COM EMULSÃO ASFÁLTICA RR-2C, COM BANHO DILUÍDO E ROLO COMPACTADOR TANDEM. AF_11/2025</v>
          </cell>
          <cell r="E9899" t="str">
            <v>M2</v>
          </cell>
          <cell r="F9899">
            <v>0</v>
          </cell>
        </row>
        <row r="9900">
          <cell r="A9900" t="str">
            <v>SINAPI 104382</v>
          </cell>
          <cell r="D9900" t="str">
            <v>PAVIMENTO COM TRATAMENTO SUPERFICIAL TRIPLO, COM EMULSÃO ASFÁLTICA RR-2C, COM CAPA SELANTE E ROLO COMPACTADOR DE PNEUS. AF_11/2025</v>
          </cell>
          <cell r="E9900" t="str">
            <v>M2</v>
          </cell>
          <cell r="F9900">
            <v>0</v>
          </cell>
        </row>
        <row r="9901">
          <cell r="A9901" t="str">
            <v>SINAPI 106313</v>
          </cell>
          <cell r="D9901" t="str">
            <v>PAVIMENTO COM TRATAMENTO SUPERFICIAL TRIPLO, COM EMULSÃO ASFÁLTICA RR-2C, COM CAPA SELANTE E ROLO COMPACTADOR TANDEM. AF_11/2025</v>
          </cell>
          <cell r="E9901" t="str">
            <v>M2</v>
          </cell>
          <cell r="F9901">
            <v>0</v>
          </cell>
        </row>
        <row r="9902">
          <cell r="A9902" t="str">
            <v>SINAPI 103138</v>
          </cell>
          <cell r="D9902" t="str">
            <v>ASSENTAMENTO DE CONEXÃO COM 1 ACESSO, FERRO FUNDIDO PARA REDE DE ÁGUA, DN 100 MM, JUNTA FLANGEADA (NÃO INCLUI O FORNECIMENTO). AF_09/2021</v>
          </cell>
          <cell r="E9902" t="str">
            <v>UN</v>
          </cell>
          <cell r="F9902">
            <v>39.130000000000003</v>
          </cell>
        </row>
        <row r="9903">
          <cell r="A9903" t="str">
            <v>SINAPI 103151</v>
          </cell>
          <cell r="D9903" t="str">
            <v>ASSENTAMENTO DE CONEXÃO COM 1 ACESSO, FERRO FUNDIDO PARA REDE DE ÁGUA, DN 1000 MM, JUNTA FLANGEADA (NÃO INCLUI O FORNECIMENTO). AF_09/2021</v>
          </cell>
          <cell r="E9903" t="str">
            <v>UN</v>
          </cell>
          <cell r="F9903">
            <v>374.44</v>
          </cell>
        </row>
        <row r="9904">
          <cell r="A9904" t="str">
            <v>SINAPI 103152</v>
          </cell>
          <cell r="D9904" t="str">
            <v>ASSENTAMENTO DE CONEXÃO COM 1 ACESSO, FERRO FUNDIDO PARA REDE DE ÁGUA, DN 1200 MM, JUNTA FLANGEADA (NÃO INCLUI O FORNECIMENTO). AF_09/2021</v>
          </cell>
          <cell r="E9904" t="str">
            <v>UN</v>
          </cell>
          <cell r="F9904">
            <v>446.38</v>
          </cell>
        </row>
        <row r="9905">
          <cell r="A9905" t="str">
            <v>SINAPI 103139</v>
          </cell>
          <cell r="D9905" t="str">
            <v>ASSENTAMENTO DE CONEXÃO COM 1 ACESSO, FERRO FUNDIDO PARA REDE DE ÁGUA, DN 150 MM, JUNTA FLANGEADA (NÃO INCLUI O FORNECIMENTO). AF_09/2021</v>
          </cell>
          <cell r="E9905" t="str">
            <v>UN</v>
          </cell>
          <cell r="F9905">
            <v>51.39</v>
          </cell>
        </row>
        <row r="9906">
          <cell r="A9906" t="str">
            <v>SINAPI 103140</v>
          </cell>
          <cell r="D9906" t="str">
            <v>ASSENTAMENTO DE CONEXÃO COM 1 ACESSO, FERRO FUNDIDO PARA REDE DE ÁGUA, DN 200 MM, JUNTA FLANGEADA (NÃO INCLUI O FORNECIMENTO). AF_09/2021</v>
          </cell>
          <cell r="E9906" t="str">
            <v>UN</v>
          </cell>
          <cell r="F9906">
            <v>63.61</v>
          </cell>
        </row>
        <row r="9907">
          <cell r="A9907" t="str">
            <v>SINAPI 103141</v>
          </cell>
          <cell r="D9907" t="str">
            <v>ASSENTAMENTO DE CONEXÃO COM 1 ACESSO, FERRO FUNDIDO PARA REDE DE ÁGUA, DN 250 MM, JUNTA FLANGEADA (NÃO INCLUI O FORNECIMENTO). AF_09/2021</v>
          </cell>
          <cell r="E9907" t="str">
            <v>UN</v>
          </cell>
          <cell r="F9907">
            <v>98.87</v>
          </cell>
        </row>
        <row r="9908">
          <cell r="A9908" t="str">
            <v>SINAPI 103142</v>
          </cell>
          <cell r="D9908" t="str">
            <v>ASSENTAMENTO DE CONEXÃO COM 1 ACESSO, FERRO FUNDIDO PARA REDE DE ÁGUA, DN 300 MM, JUNTA FLANGEADA (NÃO INCLUI O FORNECIMENTO). AF_09/2021</v>
          </cell>
          <cell r="E9908" t="str">
            <v>UN</v>
          </cell>
          <cell r="F9908">
            <v>111.09</v>
          </cell>
        </row>
        <row r="9909">
          <cell r="A9909" t="str">
            <v>SINAPI 103143</v>
          </cell>
          <cell r="D9909" t="str">
            <v>ASSENTAMENTO DE CONEXÃO COM 1 ACESSO, FERRO FUNDIDO PARA REDE DE ÁGUA, DN 350 MM, JUNTA FLANGEADA (NÃO INCLUI O FORNECIMENTO). AF_09/2021</v>
          </cell>
          <cell r="E9909" t="str">
            <v>UN</v>
          </cell>
          <cell r="F9909">
            <v>146.35</v>
          </cell>
        </row>
        <row r="9910">
          <cell r="A9910" t="str">
            <v>SINAPI 103144</v>
          </cell>
          <cell r="D9910" t="str">
            <v>ASSENTAMENTO DE CONEXÃO COM 1 ACESSO, FERRO FUNDIDO PARA REDE DE ÁGUA, DN 400 MM, JUNTA FLANGEADA (NÃO INCLUI O FORNECIMENTO). AF_09/2021</v>
          </cell>
          <cell r="E9910" t="str">
            <v>UN</v>
          </cell>
          <cell r="F9910">
            <v>158.57</v>
          </cell>
        </row>
        <row r="9911">
          <cell r="A9911" t="str">
            <v>SINAPI 103145</v>
          </cell>
          <cell r="D9911" t="str">
            <v>ASSENTAMENTO DE CONEXÃO COM 1 ACESSO, FERRO FUNDIDO PARA REDE DE ÁGUA, DN 450 MM, JUNTA FLANGEADA (NÃO INCLUI O FORNECIMENTO). AF_09/2021</v>
          </cell>
          <cell r="E9911" t="str">
            <v>UN</v>
          </cell>
          <cell r="F9911">
            <v>193.83</v>
          </cell>
        </row>
        <row r="9912">
          <cell r="A9912" t="str">
            <v>SINAPI 103146</v>
          </cell>
          <cell r="D9912" t="str">
            <v>ASSENTAMENTO DE CONEXÃO COM 1 ACESSO, FERRO FUNDIDO PARA REDE DE ÁGUA, DN 500 MM, JUNTA FLANGEADA (NÃO INCLUI O FORNECIMENTO). AF_09/2021</v>
          </cell>
          <cell r="E9912" t="str">
            <v>UN</v>
          </cell>
          <cell r="F9912">
            <v>206.04</v>
          </cell>
        </row>
        <row r="9913">
          <cell r="A9913" t="str">
            <v>SINAPI 103147</v>
          </cell>
          <cell r="D9913" t="str">
            <v>ASSENTAMENTO DE CONEXÃO COM 1 ACESSO, FERRO FUNDIDO PARA REDE DE ÁGUA, DN 600 MM, JUNTA FLANGEADA (NÃO INCLUI O FORNECIMENTO). AF_09/2021</v>
          </cell>
          <cell r="E9913" t="str">
            <v>UN</v>
          </cell>
          <cell r="F9913">
            <v>230.53</v>
          </cell>
        </row>
        <row r="9914">
          <cell r="A9914" t="str">
            <v>SINAPI 103148</v>
          </cell>
          <cell r="D9914" t="str">
            <v>ASSENTAMENTO DE CONEXÃO COM 1 ACESSO, FERRO FUNDIDO PARA REDE DE ÁGUA, DN 700 MM, JUNTA FLANGEADA (NÃO INCLUI O FORNECIMENTO). AF_09/2021</v>
          </cell>
          <cell r="E9914" t="str">
            <v>UN</v>
          </cell>
          <cell r="F9914">
            <v>278</v>
          </cell>
        </row>
        <row r="9915">
          <cell r="A9915" t="str">
            <v>SINAPI 103137</v>
          </cell>
          <cell r="D9915" t="str">
            <v>ASSENTAMENTO DE CONEXÃO COM 1 ACESSO, FERRO FUNDIDO PARA REDE DE ÁGUA, DN 80 MM, JUNTA FLANGEADA (NÃO INCLUI O FORNECIMENTO). AF_09/2021</v>
          </cell>
          <cell r="E9915" t="str">
            <v>UN</v>
          </cell>
          <cell r="F9915">
            <v>34.24</v>
          </cell>
        </row>
        <row r="9916">
          <cell r="A9916" t="str">
            <v>SINAPI 103149</v>
          </cell>
          <cell r="D9916" t="str">
            <v>ASSENTAMENTO DE CONEXÃO COM 1 ACESSO, FERRO FUNDIDO PARA REDE DE ÁGUA, DN 800 MM, JUNTA FLANGEADA (NÃO INCLUI O FORNECIMENTO). AF_09/2021</v>
          </cell>
          <cell r="E9916" t="str">
            <v>UN</v>
          </cell>
          <cell r="F9916">
            <v>302.48</v>
          </cell>
        </row>
        <row r="9917">
          <cell r="A9917" t="str">
            <v>SINAPI 103150</v>
          </cell>
          <cell r="D9917" t="str">
            <v>ASSENTAMENTO DE CONEXÃO COM 1 ACESSO, FERRO FUNDIDO PARA REDE DE ÁGUA, DN 900 MM, JUNTA FLANGEADA (NÃO INCLUI O FORNECIMENTO). AF_09/2021</v>
          </cell>
          <cell r="E9917" t="str">
            <v>UN</v>
          </cell>
          <cell r="F9917">
            <v>349.91</v>
          </cell>
        </row>
        <row r="9918">
          <cell r="A9918" t="str">
            <v>SINAPI 103106</v>
          </cell>
          <cell r="D9918" t="str">
            <v>ASSENTAMENTO DE CONEXÃO COM 2 ACESSOS, FERRO FUNDIDO PARA REDE DE ÁGUA, DN 100 MM, JUNTA FLANGEADA (NÃO INCLUI O FORNECIMENTO). AF_09/2021</v>
          </cell>
          <cell r="E9918" t="str">
            <v>UN</v>
          </cell>
          <cell r="F9918">
            <v>59.88</v>
          </cell>
        </row>
        <row r="9919">
          <cell r="A9919" t="str">
            <v>SINAPI 103119</v>
          </cell>
          <cell r="D9919" t="str">
            <v>ASSENTAMENTO DE CONEXÃO COM 2 ACESSOS, FERRO FUNDIDO PARA REDE DE ÁGUA, DN 1000 MM, JUNTA FLANGEADA (NÃO INCLUI O FORNECIMENTO). AF_09/2021</v>
          </cell>
          <cell r="E9919" t="str">
            <v>UN</v>
          </cell>
          <cell r="F9919">
            <v>730.48</v>
          </cell>
        </row>
        <row r="9920">
          <cell r="A9920" t="str">
            <v>SINAPI 103120</v>
          </cell>
          <cell r="D9920" t="str">
            <v>ASSENTAMENTO DE CONEXÃO COM 2 ACESSOS, FERRO FUNDIDO PARA REDE DE ÁGUA, DN 1200 MM, JUNTA FLANGEADA (NÃO INCLUI O FORNECIMENTO). AF_09/2021</v>
          </cell>
          <cell r="E9920" t="str">
            <v>UN</v>
          </cell>
          <cell r="F9920">
            <v>874.39</v>
          </cell>
        </row>
        <row r="9921">
          <cell r="A9921" t="str">
            <v>SINAPI 103107</v>
          </cell>
          <cell r="D9921" t="str">
            <v>ASSENTAMENTO DE CONEXÃO COM 2 ACESSOS, FERRO FUNDIDO PARA REDE DE ÁGUA, DN 150 MM, JUNTA FLANGEADA (NÃO INCLUI O FORNECIMENTO). AF_09/2021</v>
          </cell>
          <cell r="E9921" t="str">
            <v>UN</v>
          </cell>
          <cell r="F9921">
            <v>84.35</v>
          </cell>
        </row>
        <row r="9922">
          <cell r="A9922" t="str">
            <v>SINAPI 103108</v>
          </cell>
          <cell r="D9922" t="str">
            <v>ASSENTAMENTO DE CONEXÃO COM 2 ACESSOS, FERRO FUNDIDO PARA REDE DE ÁGUA, DN 200 MM, JUNTA FLANGEADA (NÃO INCLUI O FORNECIMENTO). AF_09/2021</v>
          </cell>
          <cell r="E9922" t="str">
            <v>UN</v>
          </cell>
          <cell r="F9922">
            <v>108.84</v>
          </cell>
        </row>
        <row r="9923">
          <cell r="A9923" t="str">
            <v>SINAPI 103109</v>
          </cell>
          <cell r="D9923" t="str">
            <v>ASSENTAMENTO DE CONEXÃO COM 2 ACESSOS, FERRO FUNDIDO PARA REDE DE ÁGUA, DN 250 MM, JUNTA FLANGEADA (NÃO INCLUI O FORNECIMENTO). AF_09/2021</v>
          </cell>
          <cell r="E9923" t="str">
            <v>UN</v>
          </cell>
          <cell r="F9923">
            <v>179.3</v>
          </cell>
        </row>
        <row r="9924">
          <cell r="A9924" t="str">
            <v>SINAPI 103110</v>
          </cell>
          <cell r="D9924" t="str">
            <v>ASSENTAMENTO DE CONEXÃO COM 2 ACESSOS, FERRO FUNDIDO PARA REDE DE ÁGUA, DN 300 MM, JUNTA FLANGEADA (NÃO INCLUI O FORNECIMENTO). AF_09/2021</v>
          </cell>
          <cell r="E9924" t="str">
            <v>UN</v>
          </cell>
          <cell r="F9924">
            <v>203.79</v>
          </cell>
        </row>
        <row r="9925">
          <cell r="A9925" t="str">
            <v>SINAPI 103111</v>
          </cell>
          <cell r="D9925" t="str">
            <v>ASSENTAMENTO DE CONEXÃO COM 2 ACESSOS, FERRO FUNDIDO PARA REDE DE ÁGUA, DN 350 MM, JUNTA FLANGEADA (NÃO INCLUI O FORNECIMENTO). AF_09/2021</v>
          </cell>
          <cell r="E9925" t="str">
            <v>UN</v>
          </cell>
          <cell r="F9925">
            <v>274.27</v>
          </cell>
        </row>
        <row r="9926">
          <cell r="A9926" t="str">
            <v>SINAPI 103112</v>
          </cell>
          <cell r="D9926" t="str">
            <v>ASSENTAMENTO DE CONEXÃO COM 2 ACESSOS, FERRO FUNDIDO PARA REDE DE ÁGUA, DN 400 MM, JUNTA FLANGEADA (NÃO INCLUI O FORNECIMENTO). AF_09/2021</v>
          </cell>
          <cell r="E9926" t="str">
            <v>UN</v>
          </cell>
          <cell r="F9926">
            <v>298.75</v>
          </cell>
        </row>
        <row r="9927">
          <cell r="A9927" t="str">
            <v>SINAPI 103113</v>
          </cell>
          <cell r="D9927" t="str">
            <v>ASSENTAMENTO DE CONEXÃO COM 2 ACESSOS, FERRO FUNDIDO PARA REDE DE ÁGUA, DN 450 MM, JUNTA FLANGEADA (NÃO INCLUI O FORNECIMENTO). AF_09/2021</v>
          </cell>
          <cell r="E9927" t="str">
            <v>UN</v>
          </cell>
          <cell r="F9927">
            <v>369.22</v>
          </cell>
        </row>
        <row r="9928">
          <cell r="A9928" t="str">
            <v>SINAPI 103114</v>
          </cell>
          <cell r="D9928" t="str">
            <v>ASSENTAMENTO DE CONEXÃO COM 2 ACESSOS, FERRO FUNDIDO PARA REDE DE ÁGUA, DN 500 MM, JUNTA FLANGEADA (NÃO INCLUI O FORNECIMENTO). AF_09/2021</v>
          </cell>
          <cell r="E9928" t="str">
            <v>UN</v>
          </cell>
          <cell r="F9928">
            <v>393.69</v>
          </cell>
        </row>
        <row r="9929">
          <cell r="A9929" t="str">
            <v>SINAPI 103115</v>
          </cell>
          <cell r="D9929" t="str">
            <v>ASSENTAMENTO DE CONEXÃO COM 2 ACESSOS, FERRO FUNDIDO PARA REDE DE ÁGUA, DN 600 MM, JUNTA FLANGEADA (NÃO INCLUI O FORNECIMENTO). AF_09/2021</v>
          </cell>
          <cell r="E9929" t="str">
            <v>UN</v>
          </cell>
          <cell r="F9929">
            <v>442.65</v>
          </cell>
        </row>
        <row r="9930">
          <cell r="A9930" t="str">
            <v>SINAPI 103116</v>
          </cell>
          <cell r="D9930" t="str">
            <v>ASSENTAMENTO DE CONEXÃO COM 2 ACESSOS, FERRO FUNDIDO PARA REDE DE ÁGUA, DN 700 MM, JUNTA FLANGEADA (NÃO INCLUI O FORNECIMENTO). AF_09/2021</v>
          </cell>
          <cell r="E9930" t="str">
            <v>UN</v>
          </cell>
          <cell r="F9930">
            <v>537.61</v>
          </cell>
        </row>
        <row r="9931">
          <cell r="A9931" t="str">
            <v>SINAPI 103105</v>
          </cell>
          <cell r="D9931" t="str">
            <v>ASSENTAMENTO DE CONEXÃO COM 2 ACESSOS, FERRO FUNDIDO PARA REDE DE ÁGUA, DN 80 MM, JUNTA FLANGEADA (NÃO INCLUI O FORNECIMENTO). AF_09/2021</v>
          </cell>
          <cell r="E9931" t="str">
            <v>UN</v>
          </cell>
          <cell r="F9931">
            <v>50.08</v>
          </cell>
        </row>
        <row r="9932">
          <cell r="A9932" t="str">
            <v>SINAPI 103117</v>
          </cell>
          <cell r="D9932" t="str">
            <v>ASSENTAMENTO DE CONEXÃO COM 2 ACESSOS, FERRO FUNDIDO PARA REDE DE ÁGUA, DN 800 MM, JUNTA FLANGEADA (NÃO INCLUI O FORNECIMENTO). AF_09/2021</v>
          </cell>
          <cell r="E9932" t="str">
            <v>UN</v>
          </cell>
          <cell r="F9932">
            <v>586.55999999999995</v>
          </cell>
        </row>
        <row r="9933">
          <cell r="A9933" t="str">
            <v>SINAPI 103118</v>
          </cell>
          <cell r="D9933" t="str">
            <v>ASSENTAMENTO DE CONEXÃO COM 2 ACESSOS, FERRO FUNDIDO PARA REDE DE ÁGUA, DN 900 MM, JUNTA FLANGEADA (NÃO INCLUI O FORNECIMENTO). AF_09/2021</v>
          </cell>
          <cell r="E9933" t="str">
            <v>UN</v>
          </cell>
          <cell r="F9933">
            <v>681.52</v>
          </cell>
        </row>
        <row r="9934">
          <cell r="A9934" t="str">
            <v>SINAPI 103122</v>
          </cell>
          <cell r="D9934" t="str">
            <v>ASSENTAMENTO DE CONEXÃO COM 3 ACESSOS, FERRO FUNDIDO PARA REDE DE ÁGUA, DN 100 MM, JUNTA FLANGEADA (NÃO INCLUI O FORNECIMENTO). AF_09/2021</v>
          </cell>
          <cell r="E9934" t="str">
            <v>UN</v>
          </cell>
          <cell r="F9934">
            <v>80.61</v>
          </cell>
        </row>
        <row r="9935">
          <cell r="A9935" t="str">
            <v>SINAPI 103135</v>
          </cell>
          <cell r="D9935" t="str">
            <v>ASSENTAMENTO DE CONEXÃO COM 3 ACESSOS, FERRO FUNDIDO PARA REDE DE ÁGUA, DN 1000 MM, JUNTA FLANGEADA (NÃO INCLUI O FORNECIMENTO). AF_09/2021</v>
          </cell>
          <cell r="E9935" t="str">
            <v>UN</v>
          </cell>
          <cell r="F9935">
            <v>1086.53</v>
          </cell>
        </row>
        <row r="9936">
          <cell r="A9936" t="str">
            <v>SINAPI 103136</v>
          </cell>
          <cell r="D9936" t="str">
            <v>ASSENTAMENTO DE CONEXÃO COM 3 ACESSOS, FERRO FUNDIDO PARA REDE DE ÁGUA, DN 1200 MM, JUNTA FLANGEADA (NÃO INCLUI O FORNECIMENTO). AF_09/2021</v>
          </cell>
          <cell r="E9936" t="str">
            <v>UN</v>
          </cell>
          <cell r="F9936">
            <v>1302.4000000000001</v>
          </cell>
        </row>
        <row r="9937">
          <cell r="A9937" t="str">
            <v>SINAPI 103123</v>
          </cell>
          <cell r="D9937" t="str">
            <v>ASSENTAMENTO DE CONEXÃO COM 3 ACESSOS, FERRO FUNDIDO PARA REDE DE ÁGUA, DN 150 MM, JUNTA FLANGEADA (NÃO INCLUI O FORNECIMENTO). AF_09/2021</v>
          </cell>
          <cell r="E9937" t="str">
            <v>UN</v>
          </cell>
          <cell r="F9937">
            <v>117.35</v>
          </cell>
        </row>
        <row r="9938">
          <cell r="A9938" t="str">
            <v>SINAPI 103124</v>
          </cell>
          <cell r="D9938" t="str">
            <v>ASSENTAMENTO DE CONEXÃO COM 3 ACESSOS, FERRO FUNDIDO PARA REDE DE ÁGUA, DN 200 MM, JUNTA FLANGEADA (NÃO INCLUI O FORNECIMENTO). AF_09/2021</v>
          </cell>
          <cell r="E9938" t="str">
            <v>UN</v>
          </cell>
          <cell r="F9938">
            <v>154.05000000000001</v>
          </cell>
        </row>
        <row r="9939">
          <cell r="A9939" t="str">
            <v>SINAPI 103125</v>
          </cell>
          <cell r="D9939" t="str">
            <v>ASSENTAMENTO DE CONEXÃO COM 3 ACESSOS, FERRO FUNDIDO PARA REDE DE ÁGUA, DN 250 MM, JUNTA FLANGEADA (NÃO INCLUI O FORNECIMENTO). AF_09/2021</v>
          </cell>
          <cell r="E9939" t="str">
            <v>UN</v>
          </cell>
          <cell r="F9939">
            <v>259.79000000000002</v>
          </cell>
        </row>
        <row r="9940">
          <cell r="A9940" t="str">
            <v>SINAPI 103126</v>
          </cell>
          <cell r="D9940" t="str">
            <v>ASSENTAMENTO DE CONEXÃO COM 3 ACESSOS, FERRO FUNDIDO PARA REDE DE ÁGUA, DN 300 MM, JUNTA FLANGEADA (NÃO INCLUI O FORNECIMENTO). AF_09/2021</v>
          </cell>
          <cell r="E9940" t="str">
            <v>UN</v>
          </cell>
          <cell r="F9940">
            <v>296.49</v>
          </cell>
        </row>
        <row r="9941">
          <cell r="A9941" t="str">
            <v>SINAPI 103127</v>
          </cell>
          <cell r="D9941" t="str">
            <v>ASSENTAMENTO DE CONEXÃO COM 3 ACESSOS, FERRO FUNDIDO PARA REDE DE ÁGUA, DN 350 MM, JUNTA FLANGEADA (NÃO INCLUI O FORNECIMENTO). AF_09/2021</v>
          </cell>
          <cell r="E9941" t="str">
            <v>UN</v>
          </cell>
          <cell r="F9941">
            <v>402.21</v>
          </cell>
        </row>
        <row r="9942">
          <cell r="A9942" t="str">
            <v>SINAPI 103128</v>
          </cell>
          <cell r="D9942" t="str">
            <v>ASSENTAMENTO DE CONEXÃO COM 3 ACESSOS, FERRO FUNDIDO PARA REDE DE ÁGUA, DN 400 MM, JUNTA FLANGEADA (NÃO INCLUI O FORNECIMENTO). AF_09/2021</v>
          </cell>
          <cell r="E9942" t="str">
            <v>UN</v>
          </cell>
          <cell r="F9942">
            <v>438.92</v>
          </cell>
        </row>
        <row r="9943">
          <cell r="A9943" t="str">
            <v>SINAPI 103129</v>
          </cell>
          <cell r="D9943" t="str">
            <v>ASSENTAMENTO DE CONEXÃO COM 3 ACESSOS, FERRO FUNDIDO PARA REDE DE ÁGUA, DN 450 MM, JUNTA FLANGEADA (NÃO INCLUI O FORNECIMENTO). AF_09/2021</v>
          </cell>
          <cell r="E9943" t="str">
            <v>UN</v>
          </cell>
          <cell r="F9943">
            <v>544.64</v>
          </cell>
        </row>
        <row r="9944">
          <cell r="A9944" t="str">
            <v>SINAPI 103130</v>
          </cell>
          <cell r="D9944" t="str">
            <v>ASSENTAMENTO DE CONEXÃO COM 3 ACESSOS, FERRO FUNDIDO PARA REDE DE ÁGUA, DN 500 MM, JUNTA FLANGEADA (NÃO INCLUI O FORNECIMENTO). AF_09/2021</v>
          </cell>
          <cell r="E9944" t="str">
            <v>UN</v>
          </cell>
          <cell r="F9944">
            <v>581.34</v>
          </cell>
        </row>
        <row r="9945">
          <cell r="A9945" t="str">
            <v>SINAPI 103131</v>
          </cell>
          <cell r="D9945" t="str">
            <v>ASSENTAMENTO DE CONEXÃO COM 3 ACESSOS, FERRO FUNDIDO PARA REDE DE ÁGUA, DN 600 MM, JUNTA FLANGEADA (NÃO INCLUI O FORNECIMENTO). AF_09/2021</v>
          </cell>
          <cell r="E9945" t="str">
            <v>UN</v>
          </cell>
          <cell r="F9945">
            <v>654.78</v>
          </cell>
        </row>
        <row r="9946">
          <cell r="A9946" t="str">
            <v>SINAPI 103132</v>
          </cell>
          <cell r="D9946" t="str">
            <v>ASSENTAMENTO DE CONEXÃO COM 3 ACESSOS, FERRO FUNDIDO PARA REDE DE ÁGUA, DN 700 MM, JUNTA FLANGEADA (NÃO INCLUI O FORNECIMENTO). AF_09/2021</v>
          </cell>
          <cell r="E9946" t="str">
            <v>UN</v>
          </cell>
          <cell r="F9946">
            <v>797.22</v>
          </cell>
        </row>
        <row r="9947">
          <cell r="A9947" t="str">
            <v>SINAPI 103121</v>
          </cell>
          <cell r="D9947" t="str">
            <v>ASSENTAMENTO DE CONEXÃO COM 3 ACESSOS, FERRO FUNDIDO PARA REDE DE ÁGUA, DN 80 MM, JUNTA FLANGEADA (NÃO INCLUI O FORNECIMENTO). AF_09/2021</v>
          </cell>
          <cell r="E9947" t="str">
            <v>UN</v>
          </cell>
          <cell r="F9947">
            <v>65.94</v>
          </cell>
        </row>
        <row r="9948">
          <cell r="A9948" t="str">
            <v>SINAPI 103133</v>
          </cell>
          <cell r="D9948" t="str">
            <v>ASSENTAMENTO DE CONEXÃO COM 3 ACESSOS, FERRO FUNDIDO PARA REDE DE ÁGUA, DN 800 MM, JUNTA FLANGEADA (NÃO INCLUI O FORNECIMENTO). AF_09/2021</v>
          </cell>
          <cell r="E9948" t="str">
            <v>UN</v>
          </cell>
          <cell r="F9948">
            <v>870.66</v>
          </cell>
        </row>
        <row r="9949">
          <cell r="A9949" t="str">
            <v>SINAPI 103134</v>
          </cell>
          <cell r="D9949" t="str">
            <v>ASSENTAMENTO DE CONEXÃO COM 3 ACESSOS, FERRO FUNDIDO PARA REDE DE ÁGUA, DN 900 MM, JUNTA FLANGEADA (NÃO INCLUI O FORNECIMENTO). AF_09/2021</v>
          </cell>
          <cell r="E9949" t="str">
            <v>UN</v>
          </cell>
          <cell r="F9949">
            <v>1013.09</v>
          </cell>
        </row>
        <row r="9950">
          <cell r="A9950" t="str">
            <v>SINAPI 103090</v>
          </cell>
          <cell r="D9950" t="str">
            <v>ASSENTAMENTO DE TUBO DE FERRO FUNDIDO PARA REDE DE ÁGUA, DN 100 MM, JUNTA FLANGEADA (NÃO INCLUI O FORNECIMENTO). AF_09/2021</v>
          </cell>
          <cell r="E9950" t="str">
            <v>M</v>
          </cell>
          <cell r="F9950">
            <v>14.37</v>
          </cell>
        </row>
        <row r="9951">
          <cell r="A9951" t="str">
            <v>SINAPI 103103</v>
          </cell>
          <cell r="D9951" t="str">
            <v>ASSENTAMENTO DE TUBO DE FERRO FUNDIDO PARA REDE DE ÁGUA, DN 1000 MM, JUNTA FLANGEADA (NÃO INCLUI O FORNECIMENTO). AF_09/2021</v>
          </cell>
          <cell r="E9951" t="str">
            <v>M</v>
          </cell>
          <cell r="F9951">
            <v>141.63999999999999</v>
          </cell>
        </row>
        <row r="9952">
          <cell r="A9952" t="str">
            <v>SINAPI 103104</v>
          </cell>
          <cell r="D9952" t="str">
            <v>ASSENTAMENTO DE TUBO DE FERRO FUNDIDO PARA REDE DE ÁGUA, DN 1200 MM, JUNTA FLANGEADA (NÃO INCLUI O FORNECIMENTO). AF_09/2021</v>
          </cell>
          <cell r="E9952" t="str">
            <v>M</v>
          </cell>
          <cell r="F9952">
            <v>169.4</v>
          </cell>
        </row>
        <row r="9953">
          <cell r="A9953" t="str">
            <v>SINAPI 103091</v>
          </cell>
          <cell r="D9953" t="str">
            <v>ASSENTAMENTO DE TUBO DE FERRO FUNDIDO PARA REDE DE ÁGUA, DN 150 MM, JUNTA FLANGEADA (NÃO INCLUI O FORNECIMENTO). AF_09/2021</v>
          </cell>
          <cell r="E9953" t="str">
            <v>M</v>
          </cell>
          <cell r="F9953">
            <v>20.23</v>
          </cell>
        </row>
        <row r="9954">
          <cell r="A9954" t="str">
            <v>SINAPI 103092</v>
          </cell>
          <cell r="D9954" t="str">
            <v>ASSENTAMENTO DE TUBO DE FERRO FUNDIDO PARA REDE DE ÁGUA, DN 200 MM, JUNTA FLANGEADA (NÃO INCLUI O FORNECIMENTO). AF_09/2021</v>
          </cell>
          <cell r="E9954" t="str">
            <v>M</v>
          </cell>
          <cell r="F9954">
            <v>26.09</v>
          </cell>
        </row>
        <row r="9955">
          <cell r="A9955" t="str">
            <v>SINAPI 103093</v>
          </cell>
          <cell r="D9955" t="str">
            <v>ASSENTAMENTO DE TUBO DE FERRO FUNDIDO PARA REDE DE ÁGUA, DN 250 MM, JUNTA FLANGEADA (NÃO INCLUI O FORNECIMENTO). AF_09/2021</v>
          </cell>
          <cell r="E9955" t="str">
            <v>M</v>
          </cell>
          <cell r="F9955">
            <v>39.880000000000003</v>
          </cell>
        </row>
        <row r="9956">
          <cell r="A9956" t="str">
            <v>SINAPI 103094</v>
          </cell>
          <cell r="D9956" t="str">
            <v>ASSENTAMENTO DE TUBO DE FERRO FUNDIDO PARA REDE DE ÁGUA, DN 300 MM, JUNTA FLANGEADA (NÃO INCLUI O FORNECIMENTO). AF_09/2021</v>
          </cell>
          <cell r="E9956" t="str">
            <v>M</v>
          </cell>
          <cell r="F9956">
            <v>45.79</v>
          </cell>
        </row>
        <row r="9957">
          <cell r="A9957" t="str">
            <v>SINAPI 103095</v>
          </cell>
          <cell r="D9957" t="str">
            <v>ASSENTAMENTO DE TUBO DE FERRO FUNDIDO PARA REDE DE ÁGUA, DN 350 MM, JUNTA FLANGEADA (NÃO INCLUI O FORNECIMENTO). AF_09/2021</v>
          </cell>
          <cell r="E9957" t="str">
            <v>M</v>
          </cell>
          <cell r="F9957">
            <v>59.55</v>
          </cell>
        </row>
        <row r="9958">
          <cell r="A9958" t="str">
            <v>SINAPI 103096</v>
          </cell>
          <cell r="D9958" t="str">
            <v>ASSENTAMENTO DE TUBO DE FERRO FUNDIDO PARA REDE DE ÁGUA, DN 400 MM, JUNTA FLANGEADA (NÃO INCLUI O FORNECIMENTO). AF_09/2021</v>
          </cell>
          <cell r="E9958" t="str">
            <v>M</v>
          </cell>
          <cell r="F9958">
            <v>65.459999999999994</v>
          </cell>
        </row>
        <row r="9959">
          <cell r="A9959" t="str">
            <v>SINAPI 103097</v>
          </cell>
          <cell r="D9959" t="str">
            <v>ASSENTAMENTO DE TUBO DE FERRO FUNDIDO PARA REDE DE ÁGUA, DN 450 MM, JUNTA FLANGEADA (NÃO INCLUI O FORNECIMENTO). AF_09/2021</v>
          </cell>
          <cell r="E9959" t="str">
            <v>M</v>
          </cell>
          <cell r="F9959">
            <v>79.23</v>
          </cell>
        </row>
        <row r="9960">
          <cell r="A9960" t="str">
            <v>SINAPI 103098</v>
          </cell>
          <cell r="D9960" t="str">
            <v>ASSENTAMENTO DE TUBO DE FERRO FUNDIDO PARA REDE DE ÁGUA, DN 500 MM, JUNTA FLANGEADA (NÃO INCLUI O FORNECIMENTO). AF_09/2021</v>
          </cell>
          <cell r="E9960" t="str">
            <v>M</v>
          </cell>
          <cell r="F9960">
            <v>85.12</v>
          </cell>
        </row>
        <row r="9961">
          <cell r="A9961" t="str">
            <v>SINAPI 103099</v>
          </cell>
          <cell r="D9961" t="str">
            <v>ASSENTAMENTO DE TUBO DE FERRO FUNDIDO PARA REDE DE ÁGUA, DN 600 MM, JUNTA FLANGEADA (NÃO INCLUI O FORNECIMENTO). AF_09/2021</v>
          </cell>
          <cell r="E9961" t="str">
            <v>M</v>
          </cell>
          <cell r="F9961">
            <v>96.85</v>
          </cell>
        </row>
        <row r="9962">
          <cell r="A9962" t="str">
            <v>SINAPI 103100</v>
          </cell>
          <cell r="D9962" t="str">
            <v>ASSENTAMENTO DE TUBO DE FERRO FUNDIDO PARA REDE DE ÁGUA, DN 700 MM, JUNTA FLANGEADA (NÃO INCLUI O FORNECIMENTO). AF_09/2021</v>
          </cell>
          <cell r="E9962" t="str">
            <v>M</v>
          </cell>
          <cell r="F9962">
            <v>103.37</v>
          </cell>
        </row>
        <row r="9963">
          <cell r="A9963" t="str">
            <v>SINAPI 103089</v>
          </cell>
          <cell r="D9963" t="str">
            <v>ASSENTAMENTO DE TUBO DE FERRO FUNDIDO PARA REDE DE ÁGUA, DN 80 MM, JUNTA FLANGEADA (NÃO INCLUI O FORNECIMENTO). AF_09/2021</v>
          </cell>
          <cell r="E9963" t="str">
            <v>M</v>
          </cell>
          <cell r="F9963">
            <v>12.02</v>
          </cell>
        </row>
        <row r="9964">
          <cell r="A9964" t="str">
            <v>SINAPI 103101</v>
          </cell>
          <cell r="D9964" t="str">
            <v>ASSENTAMENTO DE TUBO DE FERRO FUNDIDO PARA REDE DE ÁGUA, DN 800 MM, JUNTA FLANGEADA (NÃO INCLUI O FORNECIMENTO). AF_09/2021</v>
          </cell>
          <cell r="E9964" t="str">
            <v>M</v>
          </cell>
          <cell r="F9964">
            <v>113.87</v>
          </cell>
        </row>
        <row r="9965">
          <cell r="A9965" t="str">
            <v>SINAPI 103102</v>
          </cell>
          <cell r="D9965" t="str">
            <v>ASSENTAMENTO DE TUBO DE FERRO FUNDIDO PARA REDE DE ÁGUA, DN 900 MM, JUNTA FLANGEADA (NÃO INCLUI O FORNECIMENTO). AF_09/2021</v>
          </cell>
          <cell r="E9965" t="str">
            <v>M</v>
          </cell>
          <cell r="F9965">
            <v>131.13</v>
          </cell>
        </row>
        <row r="9966">
          <cell r="A9966" t="str">
            <v>SINAPI 101112</v>
          </cell>
          <cell r="D9966" t="str">
            <v>ALARGAMENTO DE BASE DE TUBULÃO A CÉU ABERTO, ESCAVAÇÃO MANUAL, CONCRETO FEITO EM OBRA E LANÇADO COM JERICA. AF_05/2020</v>
          </cell>
          <cell r="E9966" t="str">
            <v>M3</v>
          </cell>
          <cell r="F9966">
            <v>1056.01</v>
          </cell>
        </row>
        <row r="9967">
          <cell r="A9967" t="str">
            <v>SINAPI 101113</v>
          </cell>
          <cell r="D9967" t="str">
            <v>ALARGAMENTO DE BASE DE TUBULÃO A CÉU ABERTO, ESCAVAÇÃO MANUAL, CONCRETO USINADO E LANÇADO COM BOMBA OU DIRETAMENTE DO CAMINHÃO (EXCLUSIVE BOMBEAMENTO). AF_05/2020</v>
          </cell>
          <cell r="E9967" t="str">
            <v>M3</v>
          </cell>
          <cell r="F9967">
            <v>1006.42</v>
          </cell>
        </row>
        <row r="9968">
          <cell r="A9968" t="str">
            <v>SINAPI 101098</v>
          </cell>
          <cell r="D9968" t="str">
            <v>TUBULÃO A CÉU ABERTO, DIÂMETRO DO FUSTE DE 100CM, ESCAVAÇÃO MANUAL, SEM ALARGAMENTO DE BASE, CONCRETO FEITO EM OBRA E LANÇADO COM JERICA. AF_05/2020</v>
          </cell>
          <cell r="E9968" t="str">
            <v>M3</v>
          </cell>
          <cell r="F9968">
            <v>1267.56</v>
          </cell>
        </row>
        <row r="9969">
          <cell r="A9969" t="str">
            <v>SINAPI 101106</v>
          </cell>
          <cell r="D9969" t="str">
            <v>TUBULÃO A CÉU ABERTO, DIÂMETRO DO FUSTE DE 100CM, ESCAVAÇÃO MANUAL, SEM ALARGAMENTO DE BASE, CONCRETO USINADO E LANÇADO COM BOMBA OU DIRETAMENTE DO CAMINHÃO (EXCLUSIVE BOMBEAMENTO). AF_05/2020</v>
          </cell>
          <cell r="E9969" t="str">
            <v>M3</v>
          </cell>
          <cell r="F9969">
            <v>1217.1400000000001</v>
          </cell>
        </row>
        <row r="9970">
          <cell r="A9970" t="str">
            <v>SINAPI 101102</v>
          </cell>
          <cell r="D9970" t="str">
            <v>TUBULÃO A CÉU ABERTO, DIÂMETRO DO FUSTE DE 100CM, ESCAVAÇÃO MECÂNICA, SEM ALARGAMENTO DE BASE, CONCRETO FEITO EM OBRA E LANÇADO COM JERICA (EXCLUSIVE MOBILIZAÇÃO E DESMOBILIZAÇÃO). AF_05/2020</v>
          </cell>
          <cell r="E9970" t="str">
            <v>M3</v>
          </cell>
          <cell r="F9970">
            <v>977.6</v>
          </cell>
        </row>
        <row r="9971">
          <cell r="A9971" t="str">
            <v>SINAPI 101110</v>
          </cell>
          <cell r="D9971" t="str">
            <v>TUBULÃO A CÉU ABERTO, DIÂMETRO DO FUSTE DE 100CM, ESCAVAÇÃO MECÂNICA, SEM ALARGAMENTO DE BASE, CONCRETO USINADO E LANÇADO COM BOMBA OU DIRETAMENTE DO CAMINHÃO (EXCLUSIVE BOMBEAMENTO, MOBILIZAÇÃO E DESMOBILIZAÇÃO). AF_05/2020</v>
          </cell>
          <cell r="E9971" t="str">
            <v>M3</v>
          </cell>
          <cell r="F9971">
            <v>920.35</v>
          </cell>
        </row>
        <row r="9972">
          <cell r="A9972" t="str">
            <v>SINAPI 101099</v>
          </cell>
          <cell r="D9972" t="str">
            <v>TUBULÃO A CÉU ABERTO, DIÂMETRO DO FUSTE DE 120CM, ESCAVAÇÃO MANUAL, SEM ALARGAMENTO DE BASE, CONCRETO FEITO EM OBRA E LANÇADO COM JERICA. AF_05/2020</v>
          </cell>
          <cell r="E9972" t="str">
            <v>M3</v>
          </cell>
          <cell r="F9972">
            <v>1159.82</v>
          </cell>
        </row>
        <row r="9973">
          <cell r="A9973" t="str">
            <v>SINAPI 101107</v>
          </cell>
          <cell r="D9973" t="str">
            <v>TUBULÃO A CÉU ABERTO, DIÂMETRO DO FUSTE DE 120CM, ESCAVAÇÃO MANUAL, SEM ALARGAMENTO DE BASE, CONCRETO USINADO E LANÇADO COM BOMBA OU DIRETAMENTE DO CAMINHÃO (EXCLUSIVE BOMBEAMENTO). AF_05/2020</v>
          </cell>
          <cell r="E9973" t="str">
            <v>M3</v>
          </cell>
          <cell r="F9973">
            <v>1111.5899999999999</v>
          </cell>
        </row>
        <row r="9974">
          <cell r="A9974" t="str">
            <v>SINAPI 101103</v>
          </cell>
          <cell r="D9974" t="str">
            <v>TUBULÃO A CÉU ABERTO, DIÂMETRO DO FUSTE DE 120CM, ESCAVAÇÃO MECÂNICA, SEM ALARGAMENTO DE BASE, CONCRETO FEITO EM OBRA E LANÇADO COM JERICA (EXCLUSIVE MOBILIZAÇÃO E DESMOBILIZAÇÃO). AF_05/2020</v>
          </cell>
          <cell r="E9974" t="str">
            <v>M3</v>
          </cell>
          <cell r="F9974">
            <v>923.02</v>
          </cell>
        </row>
        <row r="9975">
          <cell r="A9975" t="str">
            <v>SINAPI 101111</v>
          </cell>
          <cell r="D9975" t="str">
            <v>TUBULÃO A CÉU ABERTO, DIÂMETRO DO FUSTE DE 120CM, ESCAVAÇÃO MECÂNICA, SEM ALARGAMENTO DE BASE, CONCRETO USINADO E LANÇADO COM BOMBA OU DIRETAMENTE DO CAMINHÃO (EXCLUSIVE BOMBEAMENTO, MOBILIZAÇÃO E DESMOBILIZAÇÃO). AF_05/2020</v>
          </cell>
          <cell r="E9975" t="str">
            <v>M3</v>
          </cell>
          <cell r="F9975">
            <v>868.88</v>
          </cell>
        </row>
        <row r="9976">
          <cell r="A9976" t="str">
            <v>SINAPI 101096</v>
          </cell>
          <cell r="D9976" t="str">
            <v>TUBULÃO A CÉU ABERTO, DIÂMETRO DO FUSTE DE 70CM, ESCAVAÇÃO MANUAL, SEM ALARGAMENTO DE BASE, CONCRETO FEITO EM OBRA E LANÇADO COM JERICA. AF_05/2020</v>
          </cell>
          <cell r="E9976" t="str">
            <v>M3</v>
          </cell>
          <cell r="F9976">
            <v>1462.78</v>
          </cell>
        </row>
        <row r="9977">
          <cell r="A9977" t="str">
            <v>SINAPI 101104</v>
          </cell>
          <cell r="D9977" t="str">
            <v>TUBULÃO A CÉU ABERTO, DIÂMETRO DO FUSTE DE 70CM, ESCAVAÇÃO MANUAL, SEM ALARGAMENTO DE BASE, CONCRETO USINADO E LANÇADO COM BOMBA OU DIRETAMENTE DO CAMINHÃO (EXCLUSIVE BOMBEAMENTO). AF_05/2020</v>
          </cell>
          <cell r="E9977" t="str">
            <v>M3</v>
          </cell>
          <cell r="F9977">
            <v>1409.2</v>
          </cell>
        </row>
        <row r="9978">
          <cell r="A9978" t="str">
            <v>SINAPI 101100</v>
          </cell>
          <cell r="D9978" t="str">
            <v>TUBULÃO A CÉU ABERTO, DIÂMETRO DO FUSTE DE 70CM, ESCAVAÇÃO MECÂNICA, SEM ALARGAMENTO DE BASE, CONCRETO FEITO EM OBRA E LANÇADO COM JERICA. AF_05/2020</v>
          </cell>
          <cell r="E9978" t="str">
            <v>M3</v>
          </cell>
          <cell r="F9978">
            <v>1031.5899999999999</v>
          </cell>
        </row>
        <row r="9979">
          <cell r="A9979" t="str">
            <v>SINAPI 101108</v>
          </cell>
          <cell r="D9979" t="str">
            <v>TUBULÃO A CÉU ABERTO, DIÂMETRO DO FUSTE DE 70CM, ESCAVAÇÃO MECÂNICA, SEM ALARGAMENTO DE BASE, CONCRETO USINADO E LANÇADO COM BOMBA OU DIRETAMENTE DO CAMINHÃO (EXCLUSIVE BOMBEAMENTO, MOBILIZAÇÃO E DESMOBILIZAÇÃO). AF_05/2020</v>
          </cell>
          <cell r="E9979" t="str">
            <v>M3</v>
          </cell>
          <cell r="F9979">
            <v>969.8</v>
          </cell>
        </row>
        <row r="9980">
          <cell r="A9980" t="str">
            <v>SINAPI 101097</v>
          </cell>
          <cell r="D9980" t="str">
            <v>TUBULÃO A CÉU ABERTO, DIÂMETRO DO FUSTE DE 80CM, ESCAVAÇÃO MANUAL, SEM ALARGAMENTO DE BASE, CONCRETO FEITO EM OBRA E LANÇADO COM JERICA. AF_05/2020</v>
          </cell>
          <cell r="E9980" t="str">
            <v>M3</v>
          </cell>
          <cell r="F9980">
            <v>1378.14</v>
          </cell>
        </row>
        <row r="9981">
          <cell r="A9981" t="str">
            <v>SINAPI 101105</v>
          </cell>
          <cell r="D9981" t="str">
            <v>TUBULÃO A CÉU ABERTO, DIÂMETRO DO FUSTE DE 80CM, ESCAVAÇÃO MANUAL, SEM ALARGAMENTO DE BASE, CONCRETO USINADO E LANÇADO COM BOMBA OU DIRETAMENTE DO CAMINHÃO (EXCLUSIVE BOMBEAMENTO). AF_05/2020</v>
          </cell>
          <cell r="E9981" t="str">
            <v>M3</v>
          </cell>
          <cell r="F9981">
            <v>1325.64</v>
          </cell>
        </row>
        <row r="9982">
          <cell r="A9982" t="str">
            <v>SINAPI 101101</v>
          </cell>
          <cell r="D9982" t="str">
            <v>TUBULÃO A CÉU ABERTO, DIÂMETRO DO FUSTE DE 80CM, ESCAVAÇÃO MECÂNICA, SEM ALARGAMENTO DE BASE, CONCRETO FEITO EM OBRA E LANÇADO COM JERICA (EXCLUSIVE MOBILIZAÇÃO E DESMOBILIZAÇÃO). AF_05/2020</v>
          </cell>
          <cell r="E9982" t="str">
            <v>M3</v>
          </cell>
          <cell r="F9982">
            <v>1006.37</v>
          </cell>
        </row>
        <row r="9983">
          <cell r="A9983" t="str">
            <v>SINAPI 101109</v>
          </cell>
          <cell r="D9983" t="str">
            <v>TUBULÃO A CÉU ABERTO, DIÂMETRO DO FUSTE DE 80CM, ESCAVAÇÃO MECÂNICA, SEM ALARGAMENTO DE BASE, CONCRETO USINADO E LANÇADO COM BOMBA OU DIRETAMENTE DO CAMINHÃO (EXCLUSIVE BOMBEAMENTO, MOBILIZAÇÃO E DESMOBILIZAÇÃO). AF_05/2020</v>
          </cell>
          <cell r="E9983" t="str">
            <v>M3</v>
          </cell>
          <cell r="F9983">
            <v>946.13</v>
          </cell>
        </row>
        <row r="9984">
          <cell r="A9984" t="str">
            <v>SINAPI 106209</v>
          </cell>
          <cell r="D9984" t="str">
            <v>ACOMPANHAMENTO TOPOGRAFICO PARA EXECUÇÃO DE TUNNEL LINER EM CHAPA GALVANIZADA. AF_10/2025</v>
          </cell>
          <cell r="E9984" t="str">
            <v>UN</v>
          </cell>
          <cell r="F9984">
            <v>0</v>
          </cell>
        </row>
        <row r="9985">
          <cell r="A9985" t="str">
            <v>SINAPI 106172</v>
          </cell>
          <cell r="D9985" t="str">
            <v>CHAPA GALVANIZADA COM OU SEM REVESTIMENTO EPÓXI, DIÂMETRO 1,4 M, ESPESSURA DE 2,2 MM, PARA TUNNEL LINER HORIZONTAL - FORNECIMENTO E INSTALAÇÃO. AF_10/2025</v>
          </cell>
          <cell r="E9985" t="str">
            <v>M</v>
          </cell>
          <cell r="F9985">
            <v>0</v>
          </cell>
        </row>
        <row r="9986">
          <cell r="A9986" t="str">
            <v>SINAPI 106173</v>
          </cell>
          <cell r="D9986" t="str">
            <v>CHAPA GALVANIZADA COM OU SEM REVESTIMENTO EPÓXI, DIÂMETRO 1,4 M, ESPESSURA DE 2,7 MM, PARA TUNNEL LINER HORIZONTAL - FORNECIMENTO E INSTALAÇÃO. AF_10/2025</v>
          </cell>
          <cell r="E9986" t="str">
            <v>M</v>
          </cell>
          <cell r="F9986">
            <v>0</v>
          </cell>
        </row>
        <row r="9987">
          <cell r="A9987" t="str">
            <v>SINAPI 106174</v>
          </cell>
          <cell r="D9987" t="str">
            <v>CHAPA GALVANIZADA COM OU SEM REVESTIMENTO EPÓXI, DIÂMETRO 1,6 M, ESPESSURA DE 2,2 MM, PARA TUNNEL LINER HORIZONTAL - FORNECIMENTO E INSTALAÇÃO. AF_10/2025</v>
          </cell>
          <cell r="E9987" t="str">
            <v>M</v>
          </cell>
          <cell r="F9987">
            <v>0</v>
          </cell>
        </row>
        <row r="9988">
          <cell r="A9988" t="str">
            <v>SINAPI 106175</v>
          </cell>
          <cell r="D9988" t="str">
            <v>CHAPA GALVANIZADA COM OU SEM REVESTIMENTO EPÓXI, DIÂMETRO 1,6 M, ESPESSURA DE 2,7 MM, PARA TUNNEL LINER HORIZONTAL - FORNECIMENTO E INSTALAÇÃO. AF_10/2025</v>
          </cell>
          <cell r="E9988" t="str">
            <v>M</v>
          </cell>
          <cell r="F9988">
            <v>0</v>
          </cell>
        </row>
        <row r="9989">
          <cell r="A9989" t="str">
            <v>SINAPI 106176</v>
          </cell>
          <cell r="D9989" t="str">
            <v>CHAPA GALVANIZADA COM OU SEM REVESTIMENTO EPÓXI, DIÂMETRO 1,8 M, ESPESSURA DE 2,2 MM, PARA TUNNEL LINER HORIZONTAL - FORNECIMENTO E INSTALAÇÃO. AF_10/2025</v>
          </cell>
          <cell r="E9989" t="str">
            <v>M</v>
          </cell>
          <cell r="F9989">
            <v>0</v>
          </cell>
        </row>
        <row r="9990">
          <cell r="A9990" t="str">
            <v>SINAPI 106177</v>
          </cell>
          <cell r="D9990" t="str">
            <v>CHAPA GALVANIZADA COM OU SEM REVESTIMENTO EPÓXI, DIÂMETRO 1,8 M, ESPESSURA DE 2,7 MM, PARA TUNNEL LINER HORIZONTAL - FORNECIMENTO E INSTALAÇÃO. AF_10/2025</v>
          </cell>
          <cell r="E9990" t="str">
            <v>M</v>
          </cell>
          <cell r="F9990">
            <v>0</v>
          </cell>
        </row>
        <row r="9991">
          <cell r="A9991" t="str">
            <v>SINAPI 106178</v>
          </cell>
          <cell r="D9991" t="str">
            <v>CHAPA GALVANIZADA COM OU SEM REVESTIMENTO EPÓXI, DIÂMETRO 1,8 M, ESPESSURA DE 3,4 MM, PARA TUNNEL LINER HORIZONTAL - FORNECIMENTO E INSTALAÇÃO. AF_10/2025</v>
          </cell>
          <cell r="E9991" t="str">
            <v>M</v>
          </cell>
          <cell r="F9991">
            <v>0</v>
          </cell>
        </row>
        <row r="9992">
          <cell r="A9992" t="str">
            <v>SINAPI 106179</v>
          </cell>
          <cell r="D9992" t="str">
            <v>CHAPA GALVANIZADA COM OU SEM REVESTIMENTO EPÓXI, DIÂMETRO 2 M, ESPESSURA DE 2,2 MM, PARA TUNNEL LINER HORIZONTAL - FORNECIMENTO E INSTALAÇÃO. AF_10/2025</v>
          </cell>
          <cell r="E9992" t="str">
            <v>M</v>
          </cell>
          <cell r="F9992">
            <v>0</v>
          </cell>
        </row>
        <row r="9993">
          <cell r="A9993" t="str">
            <v>SINAPI 106180</v>
          </cell>
          <cell r="D9993" t="str">
            <v>CHAPA GALVANIZADA COM OU SEM REVESTIMENTO EPÓXI, DIÂMETRO 2 M, ESPESSURA DE 2,7 MM, PARA TUNNEL LINER HORIZONTAL - FORNECIMENTO E INSTALAÇÃO. AF_10/2025</v>
          </cell>
          <cell r="E9993" t="str">
            <v>M</v>
          </cell>
          <cell r="F9993">
            <v>0</v>
          </cell>
        </row>
        <row r="9994">
          <cell r="A9994" t="str">
            <v>SINAPI 106181</v>
          </cell>
          <cell r="D9994" t="str">
            <v>CHAPA GALVANIZADA COM OU SEM REVESTIMENTO EPÓXI, DIÂMETRO 2 M, ESPESSURA DE 3,4 MM, PARA TUNNEL LINER HORIZONTAL - FORNECIMENTO E INSTALAÇÃO. AF_10/2025</v>
          </cell>
          <cell r="E9994" t="str">
            <v>M</v>
          </cell>
          <cell r="F9994">
            <v>0</v>
          </cell>
        </row>
        <row r="9995">
          <cell r="A9995" t="str">
            <v>SINAPI 106182</v>
          </cell>
          <cell r="D9995" t="str">
            <v>CHAPA GALVANIZADA COM OU SEM REVESTIMENTO EPÓXI, DIÂMETRO 2,2 M, ESPESSURA DE 2,2 MM, PARA TUNNEL LINER HORIZONTAL - FORNECIMENTO E INSTALAÇÃO. AF_10/2025</v>
          </cell>
          <cell r="E9995" t="str">
            <v>M</v>
          </cell>
          <cell r="F9995">
            <v>0</v>
          </cell>
        </row>
        <row r="9996">
          <cell r="A9996" t="str">
            <v>SINAPI 106183</v>
          </cell>
          <cell r="D9996" t="str">
            <v>CHAPA GALVANIZADA COM OU SEM REVESTIMENTO EPÓXI, DIÂMETRO 2,2 M, ESPESSURA DE 2,7 MM, PARA TUNNEL LINER HORIZONTAL - FORNECIMENTO E INSTALAÇÃO. AF_10/2025</v>
          </cell>
          <cell r="E9996" t="str">
            <v>M</v>
          </cell>
          <cell r="F9996">
            <v>0</v>
          </cell>
        </row>
        <row r="9997">
          <cell r="A9997" t="str">
            <v>SINAPI 106184</v>
          </cell>
          <cell r="D9997" t="str">
            <v>CHAPA GALVANIZADA COM OU SEM REVESTIMENTO EPÓXI, DIÂMETRO 2,2 M, ESPESSURA DE 3,4 MM, PARA TUNNEL LINER HORIZONTAL - FORNECIMENTO E INSTALAÇÃO. AF_10/2025</v>
          </cell>
          <cell r="E9997" t="str">
            <v>M</v>
          </cell>
          <cell r="F9997">
            <v>0</v>
          </cell>
        </row>
        <row r="9998">
          <cell r="A9998" t="str">
            <v>SINAPI 106185</v>
          </cell>
          <cell r="D9998" t="str">
            <v>CHAPA GALVANIZADA COM OU SEM REVESTIMENTO EPÓXI, DIÂMETRO 2,4 M, ESPESSURA DE 2,2 MM, PARA TUNNEL LINER HORIZONTAL - FORNECIMENTO E INSTALAÇÃO. AF_10/2025</v>
          </cell>
          <cell r="E9998" t="str">
            <v>M</v>
          </cell>
          <cell r="F9998">
            <v>0</v>
          </cell>
        </row>
        <row r="9999">
          <cell r="A9999" t="str">
            <v>SINAPI 106186</v>
          </cell>
          <cell r="D9999" t="str">
            <v>CHAPA GALVANIZADA COM OU SEM REVESTIMENTO EPÓXI, DIÂMETRO 2,4 M, ESPESSURA DE 2,7 MM, PARA TUNNEL LINER HORIZONTAL - FORNECIMENTO E INSTALAÇÃO. AF_10/2025</v>
          </cell>
          <cell r="E9999" t="str">
            <v>M</v>
          </cell>
          <cell r="F9999">
            <v>0</v>
          </cell>
        </row>
        <row r="10000">
          <cell r="A10000" t="str">
            <v>SINAPI 106187</v>
          </cell>
          <cell r="D10000" t="str">
            <v>CHAPA GALVANIZADA COM OU SEM REVESTIMENTO EPÓXI, DIÂMETRO 2,4 M, ESPESSURA DE 3,4 MM, PARA TUNNEL LINER HORIZONTAL - FORNECIMENTO E INSTALAÇÃO. AF_10/2025</v>
          </cell>
          <cell r="E10000" t="str">
            <v>M</v>
          </cell>
          <cell r="F10000">
            <v>0</v>
          </cell>
        </row>
        <row r="10001">
          <cell r="A10001" t="str">
            <v>SINAPI 106188</v>
          </cell>
          <cell r="D10001" t="str">
            <v>CHAPA GALVANIZADA COM OU SEM REVESTIMENTO EPÓXI, DIÂMETRO 2,4 M, ESPESSURA DE 3,9 MM, PARA TUNNEL LINER HORIZONTAL - FORNECIMENTO E INSTALAÇÃO. AF_10/2025</v>
          </cell>
          <cell r="E10001" t="str">
            <v>M</v>
          </cell>
          <cell r="F10001">
            <v>0</v>
          </cell>
        </row>
        <row r="10002">
          <cell r="A10002" t="str">
            <v>SINAPI 106189</v>
          </cell>
          <cell r="D10002" t="str">
            <v>CHAPA GALVANIZADA COM OU SEM REVESTIMENTO EPÓXI, DIÂMETRO 2,6 M, ESPESSURA DE 2,2 MM, PARA TUNNEL LINER HORIZONTAL - FORNECIMENTO E INSTALAÇÃO. AF_10/2025</v>
          </cell>
          <cell r="E10002" t="str">
            <v>M</v>
          </cell>
          <cell r="F10002">
            <v>0</v>
          </cell>
        </row>
        <row r="10003">
          <cell r="A10003" t="str">
            <v>SINAPI 106190</v>
          </cell>
          <cell r="D10003" t="str">
            <v>CHAPA GALVANIZADA COM OU SEM REVESTIMENTO EPÓXI, DIÂMETRO 2,6 M, ESPESSURA DE 2,7 MM, PARA TUNNEL LINER HORIZONTAL - FORNECIMENTO E INSTALAÇÃO. AF_10/2025</v>
          </cell>
          <cell r="E10003" t="str">
            <v>M</v>
          </cell>
          <cell r="F10003">
            <v>0</v>
          </cell>
        </row>
        <row r="10004">
          <cell r="A10004" t="str">
            <v>SINAPI 106191</v>
          </cell>
          <cell r="D10004" t="str">
            <v>CHAPA GALVANIZADA COM OU SEM REVESTIMENTO EPÓXI, DIÂMETRO 2,6 M, ESPESSURA DE 3,4 MM, PARA TUNNEL LINER HORIZONTAL - FORNECIMENTO E INSTALAÇÃO. AF_10/2025</v>
          </cell>
          <cell r="E10004" t="str">
            <v>M</v>
          </cell>
          <cell r="F10004">
            <v>0</v>
          </cell>
        </row>
        <row r="10005">
          <cell r="A10005" t="str">
            <v>SINAPI 106192</v>
          </cell>
          <cell r="D10005" t="str">
            <v>CHAPA GALVANIZADA COM OU SEM REVESTIMENTO EPÓXI, DIÂMETRO 2,6 M, ESPESSURA DE 3,9 MM, PARA TUNNEL LINER HORIZONTAL - FORNECIMENTO E INSTALAÇÃO. AF_10/2025</v>
          </cell>
          <cell r="E10005" t="str">
            <v>M</v>
          </cell>
          <cell r="F10005">
            <v>0</v>
          </cell>
        </row>
        <row r="10006">
          <cell r="A10006" t="str">
            <v>SINAPI 106193</v>
          </cell>
          <cell r="D10006" t="str">
            <v>CHAPA GALVANIZADA COM OU SEM REVESTIMENTO EPÓXI, DIÂMETRO 2,8 M, ESPESSURA DE 2,2 MM, PARA TUNNEL LINER HORIZONTAL - FORNECIMENTO E INSTALAÇÃO. AF_10/2025</v>
          </cell>
          <cell r="E10006" t="str">
            <v>M</v>
          </cell>
          <cell r="F10006">
            <v>0</v>
          </cell>
        </row>
        <row r="10007">
          <cell r="A10007" t="str">
            <v>SINAPI 106194</v>
          </cell>
          <cell r="D10007" t="str">
            <v>CHAPA GALVANIZADA COM OU SEM REVESTIMENTO EPÓXI, DIÂMETRO 2,8 M, ESPESSURA DE 2,7 MM, PARA TUNNEL LINER HORIZONTAL - FORNECIMENTO E INSTALAÇÃO. AF_10/2025</v>
          </cell>
          <cell r="E10007" t="str">
            <v>M</v>
          </cell>
          <cell r="F10007">
            <v>0</v>
          </cell>
        </row>
        <row r="10008">
          <cell r="A10008" t="str">
            <v>SINAPI 106195</v>
          </cell>
          <cell r="D10008" t="str">
            <v>CHAPA GALVANIZADA COM OU SEM REVESTIMENTO EPÓXI, DIÂMETRO 2,8 M, ESPESSURA DE 3,4 MM, PARA TUNNEL LINER HORIZONTAL - FORNECIMENTO E INSTALAÇÃO. AF_10/2025</v>
          </cell>
          <cell r="E10008" t="str">
            <v>M</v>
          </cell>
          <cell r="F10008">
            <v>0</v>
          </cell>
        </row>
        <row r="10009">
          <cell r="A10009" t="str">
            <v>SINAPI 106196</v>
          </cell>
          <cell r="D10009" t="str">
            <v>CHAPA GALVANIZADA COM OU SEM REVESTIMENTO EPÓXI, DIÂMETRO 2,8 M, ESPESSURA DE 3,9 MM, PARA TUNNEL LINER HORIZONTAL - FORNECIMENTO E INSTALAÇÃO. AF_10/2025</v>
          </cell>
          <cell r="E10009" t="str">
            <v>M</v>
          </cell>
          <cell r="F10009">
            <v>0</v>
          </cell>
        </row>
        <row r="10010">
          <cell r="A10010" t="str">
            <v>SINAPI 106197</v>
          </cell>
          <cell r="D10010" t="str">
            <v>CHAPA GALVANIZADA COM OU SEM REVESTIMENTO EPÓXI, DIÂMETRO 3 M, ESPESSURA DE 2,2 MM, PARA TUNNEL LINER HORIZONTAL - FORNECIMENTO E INSTALAÇÃO. AF_10/2025</v>
          </cell>
          <cell r="E10010" t="str">
            <v>M</v>
          </cell>
          <cell r="F10010">
            <v>0</v>
          </cell>
        </row>
        <row r="10011">
          <cell r="A10011" t="str">
            <v>SINAPI 106200</v>
          </cell>
          <cell r="D10011" t="str">
            <v>CHAPA GALVANIZADA COM OU SEM REVESTIMENTO EPÓXI, DIÂMETRO 3 M, ESPESSURA DE 2,7 MM, PARA TUNNEL LINER HORIZONTAL OU VERTICAL - FORNECIMENTO E INSTALAÇÃO. AF_10/2025</v>
          </cell>
          <cell r="E10011" t="str">
            <v>M</v>
          </cell>
          <cell r="F10011">
            <v>0</v>
          </cell>
        </row>
        <row r="10012">
          <cell r="A10012" t="str">
            <v>SINAPI 106198</v>
          </cell>
          <cell r="D10012" t="str">
            <v>CHAPA GALVANIZADA COM OU SEM REVESTIMENTO EPÓXI, DIÂMETRO 3 M, ESPESSURA DE 3,4 MM, PARA TUNNEL LINER HORIZONTAL - FORNECIMENTO E INSTALAÇÃO. AF_10/2025</v>
          </cell>
          <cell r="E10012" t="str">
            <v>M</v>
          </cell>
          <cell r="F10012">
            <v>0</v>
          </cell>
        </row>
        <row r="10013">
          <cell r="A10013" t="str">
            <v>SINAPI 106199</v>
          </cell>
          <cell r="D10013" t="str">
            <v>CHAPA GALVANIZADA COM OU SEM REVESTIMENTO EPÓXI, DIÂMETRO 3 M, ESPESSURA DE 3,9 MM, PARA TUNNEL LINER HORIZONTAL - FORNECIMENTO E INSTALAÇÃO. AF_10/2025</v>
          </cell>
          <cell r="E10013" t="str">
            <v>M</v>
          </cell>
          <cell r="F10013">
            <v>0</v>
          </cell>
        </row>
        <row r="10014">
          <cell r="A10014" t="str">
            <v>SINAPI 106201</v>
          </cell>
          <cell r="D10014" t="str">
            <v>CHAPA GALVANIZADA COM OU SEM REVESTIMENTO EPÓXI, DIÂMETRO 3,2 M, ESPESSURA DE 2,7 MM, PARA TUNNEL LINER VERTICAL - FORNECIMENTO E INSTALAÇÃO. AF_10/2025</v>
          </cell>
          <cell r="E10014" t="str">
            <v>M</v>
          </cell>
          <cell r="F10014">
            <v>0</v>
          </cell>
        </row>
        <row r="10015">
          <cell r="A10015" t="str">
            <v>SINAPI 106202</v>
          </cell>
          <cell r="D10015" t="str">
            <v>CHAPA GALVANIZADA COM OU SEM REVESTIMENTO EPÓXI, DIÂMETRO 3,4 M, ESPESSURA DE 2,7 MM, PARA TUNNEL LINER VERTICAL - FORNECIMENTO E INSTALAÇÃO. AF_10/2025</v>
          </cell>
          <cell r="E10015" t="str">
            <v>M</v>
          </cell>
          <cell r="F10015">
            <v>0</v>
          </cell>
        </row>
        <row r="10016">
          <cell r="A10016" t="str">
            <v>SINAPI 106203</v>
          </cell>
          <cell r="D10016" t="str">
            <v>CHAPA GALVANIZADA COM OU SEM REVESTIMENTO EPÓXI, DIÂMETRO 3,6 M, ESPESSURA DE 2,7 MM, PARA TUNNEL LINER VERTICAL - FORNECIMENTO E INSTALAÇÃO. AF_10/2025</v>
          </cell>
          <cell r="E10016" t="str">
            <v>M</v>
          </cell>
          <cell r="F10016">
            <v>0</v>
          </cell>
        </row>
        <row r="10017">
          <cell r="A10017" t="str">
            <v>SINAPI 106204</v>
          </cell>
          <cell r="D10017" t="str">
            <v>CHAPA GALVANIZADA COM OU SEM REVESTIMENTO EPÓXI, DIÂMETRO 3,8 M, ESPESSURA DE 2,7 MM, PARA TUNNEL LINER VERTICAL - FORNECIMENTO E INSTALAÇÃO. AF_10/2025</v>
          </cell>
          <cell r="E10017" t="str">
            <v>M</v>
          </cell>
          <cell r="F10017">
            <v>0</v>
          </cell>
        </row>
        <row r="10018">
          <cell r="A10018" t="str">
            <v>SINAPI 106205</v>
          </cell>
          <cell r="D10018" t="str">
            <v>ESCAVAÇÃO MANUAL DE TUNNEL LINER EM SOLO DE PRIMEIRA CATEGORIA. AF_10/2025</v>
          </cell>
          <cell r="E10018" t="str">
            <v>M3</v>
          </cell>
          <cell r="F10018">
            <v>110.98</v>
          </cell>
        </row>
        <row r="10019">
          <cell r="A10019" t="str">
            <v>SINAPI 106206</v>
          </cell>
          <cell r="D10019" t="str">
            <v>ESCAVAÇÃO MANUAL DE TUNNEL LINER EM SOLO DE SEGUNDA CATEGORIA. AF_10/2025</v>
          </cell>
          <cell r="E10019" t="str">
            <v>M3</v>
          </cell>
          <cell r="F10019">
            <v>126.9</v>
          </cell>
        </row>
        <row r="10020">
          <cell r="A10020" t="str">
            <v>SINAPI 106207</v>
          </cell>
          <cell r="D10020" t="str">
            <v>INJEÇÃO DE ARGAMASSA FLUIDA SOLO CIMENTO NA EXECUÇÃO DE TUNNEL LINER - EXCLUSIVE ARGAMASSA. AF_10/2025</v>
          </cell>
          <cell r="E10020" t="str">
            <v>M3</v>
          </cell>
          <cell r="F10020">
            <v>0</v>
          </cell>
        </row>
        <row r="10021">
          <cell r="A10021" t="str">
            <v>SINAPI 106208</v>
          </cell>
          <cell r="D10021" t="str">
            <v>VEDAÇÃO COM ESPUMA DURA OU PRODUTO SIMILAR NAS JUNTAS OU EMENDAS DAS CHAPAS DE TUNNEL LINER. AF_10/2025</v>
          </cell>
          <cell r="E10021" t="str">
            <v>M</v>
          </cell>
          <cell r="F10021">
            <v>0</v>
          </cell>
        </row>
        <row r="10022">
          <cell r="A10022" t="str">
            <v>SINAPI 96393</v>
          </cell>
          <cell r="D10022" t="str">
            <v>USINAGEM DE BRITA GRADUADA SIMPLES. AF_09/2025</v>
          </cell>
          <cell r="E10022" t="str">
            <v>M3</v>
          </cell>
          <cell r="F10022">
            <v>202.34</v>
          </cell>
        </row>
        <row r="10023">
          <cell r="A10023" t="str">
            <v>SINAPI 96394</v>
          </cell>
          <cell r="D10023" t="str">
            <v>USINAGEM DE BRITA GRADUADA TRATADA COM CIMENTO. AF_09/2025</v>
          </cell>
          <cell r="E10023" t="str">
            <v>M3</v>
          </cell>
          <cell r="F10023">
            <v>265.13</v>
          </cell>
        </row>
        <row r="10024">
          <cell r="A10024" t="str">
            <v>SINAPI 104363</v>
          </cell>
          <cell r="D10024" t="str">
            <v>USINAGEM DE CONCRETO ASFÁLTICO COM CAP 50/70 PARA CAMADA DE ROLAMENTO, PADRÃO DNIT FAIXA C, EM USINA DE ASFALTO GRAVIMÉTRICA DE 150 TON/H. AF_09/2025</v>
          </cell>
          <cell r="E10024" t="str">
            <v>T</v>
          </cell>
          <cell r="F10024">
            <v>0</v>
          </cell>
        </row>
        <row r="10025">
          <cell r="A10025" t="str">
            <v>SINAPI 104360</v>
          </cell>
          <cell r="D10025" t="str">
            <v>USINAGEM DE CONCRETO ASFÁLTICO COM CAP 50/70, PARA CAMADA DE BINDER, PADRÃO DNIT FAIXA B, EM USINA DE ASFALTO CONTÍNUA DE 140 TON/H. AF_09/2025</v>
          </cell>
          <cell r="E10025" t="str">
            <v>T</v>
          </cell>
          <cell r="F10025">
            <v>0</v>
          </cell>
        </row>
        <row r="10026">
          <cell r="A10026" t="str">
            <v>SINAPI 104358</v>
          </cell>
          <cell r="D10026" t="str">
            <v>USINAGEM DE CONCRETO ASFÁLTICO COM CAP 50/70, PARA CAMADA DE BINDER, PADRÃO DNIT FAIXA B, EM USINA DE ASFALTO CONTÍNUA DE 80 TON/H. AF_09/2025</v>
          </cell>
          <cell r="E10026" t="str">
            <v>T</v>
          </cell>
          <cell r="F10026">
            <v>0</v>
          </cell>
        </row>
        <row r="10027">
          <cell r="A10027" t="str">
            <v>SINAPI 104362</v>
          </cell>
          <cell r="D10027" t="str">
            <v>USINAGEM DE CONCRETO ASFÁLTICO COM CAP 50/70, PARA CAMADA DE BINDER, PADRÃO DNIT FAIXA B, EM USINA DE ASFALTO GRAVIMÉTRICA DE 150 TON/H. AF_09/2025</v>
          </cell>
          <cell r="E10027" t="str">
            <v>T</v>
          </cell>
          <cell r="F10027">
            <v>0</v>
          </cell>
        </row>
        <row r="10028">
          <cell r="A10028" t="str">
            <v>SINAPI 104361</v>
          </cell>
          <cell r="D10028" t="str">
            <v>USINAGEM DE CONCRETO ASFÁLTICO COM CAP 50/70, PARA CAMADA DE ROLAMENTO, PADRÃO DNIT FAIXA C, EM USINA DE ASFALTO CONTÍNUA DE 140 TON/H. AF_09/2025</v>
          </cell>
          <cell r="E10028" t="str">
            <v>T</v>
          </cell>
          <cell r="F10028">
            <v>0</v>
          </cell>
        </row>
        <row r="10029">
          <cell r="A10029" t="str">
            <v>SINAPI 104359</v>
          </cell>
          <cell r="D10029" t="str">
            <v>USINAGEM DE CONCRETO ASFÁLTICO COM CAP 50/70, PARA CAMADA DE ROLAMENTO, PADRÃO DNIT FAIXA C, EM USINA DE ASFALTO CONTÍNUA DE 80 TON/H. AF_09/2025</v>
          </cell>
          <cell r="E10029" t="str">
            <v>T</v>
          </cell>
          <cell r="F10029">
            <v>0</v>
          </cell>
        </row>
        <row r="10030">
          <cell r="A10030" t="str">
            <v>SINAPI 96395</v>
          </cell>
          <cell r="D10030" t="str">
            <v>USINAGEM DE CONCRETO PARA COMPACTAÇÃO COM ROLO. AF_09/2025</v>
          </cell>
          <cell r="E10030" t="str">
            <v>M3</v>
          </cell>
          <cell r="F10030">
            <v>353.86</v>
          </cell>
        </row>
        <row r="10031">
          <cell r="A10031" t="str">
            <v>SINAPI 106102</v>
          </cell>
          <cell r="D10031" t="str">
            <v>USINAGEM DE MICRORREVESTIMENTO, PADRÃO DNIT FAIXA 2. AF_09/2025</v>
          </cell>
          <cell r="E10031" t="str">
            <v>T</v>
          </cell>
          <cell r="F10031">
            <v>0</v>
          </cell>
        </row>
        <row r="10032">
          <cell r="A10032" t="str">
            <v>SINAPI 106103</v>
          </cell>
          <cell r="D10032" t="str">
            <v>USINAGEM DE MICRORREVESTIMENTO, PADRÃO DNIT FAIXA 3. AF_09/2025</v>
          </cell>
          <cell r="E10032" t="str">
            <v>T</v>
          </cell>
          <cell r="F10032">
            <v>0</v>
          </cell>
        </row>
        <row r="10033">
          <cell r="A10033" t="str">
            <v>SINAPI 104373</v>
          </cell>
          <cell r="D10033" t="str">
            <v>USINAGEM DE PRÉ MISTURADO A FRIO, PARA CAMADA DE BINDER, PADRÃO DNIT FAIXA B. AF_09/2025</v>
          </cell>
          <cell r="E10033" t="str">
            <v>T</v>
          </cell>
          <cell r="F10033">
            <v>0</v>
          </cell>
        </row>
        <row r="10034">
          <cell r="A10034" t="str">
            <v>SINAPI 104374</v>
          </cell>
          <cell r="D10034" t="str">
            <v>USINAGEM DE PRÉ MISTURADO A FRIO, PARA CAMADA DE ROLAMENTO, PADRÃO DNIT FAIXA C. AF_09/2025</v>
          </cell>
          <cell r="E10034" t="str">
            <v>T</v>
          </cell>
          <cell r="F10034">
            <v>0</v>
          </cell>
        </row>
        <row r="10035">
          <cell r="A10035" t="str">
            <v>SINAPI 105529</v>
          </cell>
          <cell r="D10035" t="str">
            <v>USINAGEM DE SOLO BRITA 40%-60% COM 4% DE CIMENTO, UTILIZANDO BRITA COMERCIAL. AF_09/2025</v>
          </cell>
          <cell r="E10035" t="str">
            <v>M3</v>
          </cell>
          <cell r="F10035">
            <v>225.97</v>
          </cell>
        </row>
        <row r="10036">
          <cell r="A10036" t="str">
            <v>SINAPI 105530</v>
          </cell>
          <cell r="D10036" t="str">
            <v>USINAGEM DE SOLO BRITA 40%-60% COM 6% DE CIMENTO, UTILIZANDO BRITA COMERCIAL. AF_09/2025</v>
          </cell>
          <cell r="E10036" t="str">
            <v>M3</v>
          </cell>
          <cell r="F10036">
            <v>254.68</v>
          </cell>
        </row>
        <row r="10037">
          <cell r="A10037" t="str">
            <v>SINAPI 105531</v>
          </cell>
          <cell r="D10037" t="str">
            <v>USINAGEM DE SOLO BRITA 40%-60% COM 8% DE CIMENTO, UTILIZANDO BRITA COMERCIAL. AF_09/2025</v>
          </cell>
          <cell r="E10037" t="str">
            <v>M3</v>
          </cell>
          <cell r="F10037">
            <v>283.39999999999998</v>
          </cell>
        </row>
        <row r="10038">
          <cell r="A10038" t="str">
            <v>SINAPI 105527</v>
          </cell>
          <cell r="D10038" t="str">
            <v>USINAGEM DE SOLO BRITA 40%-60%, UTILIZANDO BRITA COMERCIAL. AF_09/2025</v>
          </cell>
          <cell r="E10038" t="str">
            <v>M3</v>
          </cell>
          <cell r="F10038">
            <v>168.53</v>
          </cell>
        </row>
        <row r="10039">
          <cell r="A10039" t="str">
            <v>SINAPI 105532</v>
          </cell>
          <cell r="D10039" t="str">
            <v>USINAGEM DE SOLO BRITA 50%-50% COM 4% DE CIMENTO, UTILIZANDO BRITA COMERCIAL. AF_09/2025</v>
          </cell>
          <cell r="E10039" t="str">
            <v>M3</v>
          </cell>
          <cell r="F10039">
            <v>200.48</v>
          </cell>
        </row>
        <row r="10040">
          <cell r="A10040" t="str">
            <v>SINAPI 105533</v>
          </cell>
          <cell r="D10040" t="str">
            <v>USINAGEM DE SOLO BRITA 50%-50% COM 6% DE CIMENTO, UTILIZANDO BRITA COMERCIAL. AF_09/2025</v>
          </cell>
          <cell r="E10040" t="str">
            <v>M3</v>
          </cell>
          <cell r="F10040">
            <v>229.74</v>
          </cell>
        </row>
        <row r="10041">
          <cell r="A10041" t="str">
            <v>SINAPI 105534</v>
          </cell>
          <cell r="D10041" t="str">
            <v>USINAGEM DE SOLO BRITA 50%-50% COM 8% DE CIMENTO, UTILIZANDO BRITA COMERCIAL. AF_09/2025</v>
          </cell>
          <cell r="E10041" t="str">
            <v>M3</v>
          </cell>
          <cell r="F10041">
            <v>258.98</v>
          </cell>
        </row>
        <row r="10042">
          <cell r="A10042" t="str">
            <v>SINAPI 105528</v>
          </cell>
          <cell r="D10042" t="str">
            <v>USINAGEM DE SOLO BRITA 50%-50%, UTILIZANDO BRITA COMERCIAL. AF_09/2025</v>
          </cell>
          <cell r="E10042" t="str">
            <v>M3</v>
          </cell>
          <cell r="F10042">
            <v>141.99</v>
          </cell>
        </row>
        <row r="10043">
          <cell r="A10043" t="str">
            <v>SINAPI 105523</v>
          </cell>
          <cell r="D10043" t="str">
            <v>USINAGEM DE SOLO JAZIDA MELHORADO COM CIMENTO 2%. AF_09/2025</v>
          </cell>
          <cell r="E10043" t="str">
            <v>M3</v>
          </cell>
          <cell r="F10043">
            <v>41.18</v>
          </cell>
        </row>
        <row r="10044">
          <cell r="A10044" t="str">
            <v>SINAPI 105759</v>
          </cell>
          <cell r="D10044" t="str">
            <v>USINAGEM DE SOLO JAZIDA MELHORADO COM CIMENTO 3%. AF_09/2025</v>
          </cell>
          <cell r="E10044" t="str">
            <v>M3</v>
          </cell>
          <cell r="F10044">
            <v>57.12</v>
          </cell>
        </row>
        <row r="10045">
          <cell r="A10045" t="str">
            <v>SINAPI 105524</v>
          </cell>
          <cell r="D10045" t="str">
            <v>USINAGEM DE SOLO JAZIDA MELHORADO COM CIMENTO 4%. AF_09/2025</v>
          </cell>
          <cell r="E10045" t="str">
            <v>M3</v>
          </cell>
          <cell r="F10045">
            <v>73.069999999999993</v>
          </cell>
        </row>
        <row r="10046">
          <cell r="A10046" t="str">
            <v>SINAPI 105525</v>
          </cell>
          <cell r="D10046" t="str">
            <v>USINAGEM DE SOLO JAZIDA MELHORADO COM CIMENTO 6%. AF_09/2025</v>
          </cell>
          <cell r="E10046" t="str">
            <v>M3</v>
          </cell>
          <cell r="F10046">
            <v>104.98</v>
          </cell>
        </row>
        <row r="10047">
          <cell r="A10047" t="str">
            <v>SINAPI 105526</v>
          </cell>
          <cell r="D10047" t="str">
            <v>USINAGEM DE SOLO  JAZIDA MELHORADO COM CIMENTO 8%. AF_09/2025</v>
          </cell>
          <cell r="E10047" t="str">
            <v>M3</v>
          </cell>
          <cell r="F10047">
            <v>136.88</v>
          </cell>
        </row>
        <row r="10048">
          <cell r="A10048" t="str">
            <v>SINAPI 105034</v>
          </cell>
          <cell r="D10048" t="str">
            <v>CINTA DE AMARRAÇÃO DE ALVENARIA MOLDADA IN LOCO COM UTILIZAÇÃO DE BLOCOS CANALETA, ESPESSURA DE *10* CM. AF_03/2024</v>
          </cell>
          <cell r="E10048" t="str">
            <v>M</v>
          </cell>
          <cell r="F10048">
            <v>43</v>
          </cell>
        </row>
        <row r="10049">
          <cell r="A10049" t="str">
            <v>SINAPI 105033</v>
          </cell>
          <cell r="D10049" t="str">
            <v>CINTA DE AMARRAÇÃO DE ALVENARIA MOLDADA IN LOCO COM UTILIZAÇÃO DE BLOCOS CANALETA, ESPESSURA DE *15* CM. AF_03/2024</v>
          </cell>
          <cell r="E10049" t="str">
            <v>M</v>
          </cell>
          <cell r="F10049">
            <v>60.61</v>
          </cell>
        </row>
        <row r="10050">
          <cell r="A10050" t="str">
            <v>SINAPI 93205</v>
          </cell>
          <cell r="D10050" t="str">
            <v>CINTA DE AMARRAÇÃO DE ALVENARIA MOLDADA IN LOCO COM UTILIZAÇÃO DE BLOCOS CANALETA, ESPESSURA DE *20* CM. AF_03/2024</v>
          </cell>
          <cell r="E10050" t="str">
            <v>M</v>
          </cell>
          <cell r="F10050">
            <v>73.36</v>
          </cell>
        </row>
        <row r="10051">
          <cell r="A10051" t="str">
            <v>SINAPI 105032</v>
          </cell>
          <cell r="D10051" t="str">
            <v>CONTRAVERGA MOLDADA IN LOCO COM UTILIZAÇÃO DE BLOCOS CANALETA, ESPESSURA DE *10* CM. AF_03/2024</v>
          </cell>
          <cell r="E10051" t="str">
            <v>M</v>
          </cell>
          <cell r="F10051">
            <v>34.130000000000003</v>
          </cell>
        </row>
        <row r="10052">
          <cell r="A10052" t="str">
            <v>SINAPI 105031</v>
          </cell>
          <cell r="D10052" t="str">
            <v>CONTRAVERGA MOLDADA IN LOCO COM UTILIZAÇÃO DE BLOCOS CANALETA, ESPESSURA DE *15* CM. AF_03/2024</v>
          </cell>
          <cell r="E10052" t="str">
            <v>M</v>
          </cell>
          <cell r="F10052">
            <v>50.52</v>
          </cell>
        </row>
        <row r="10053">
          <cell r="A10053" t="str">
            <v>SINAPI 93199</v>
          </cell>
          <cell r="D10053" t="str">
            <v>CONTRAVERGA MOLDADA IN LOCO COM UTILIZAÇÃO DE BLOCOS CANALETA, ESPESSURA DE *20* CM. AF_03/2024</v>
          </cell>
          <cell r="E10053" t="str">
            <v>M</v>
          </cell>
          <cell r="F10053">
            <v>53.25</v>
          </cell>
        </row>
        <row r="10054">
          <cell r="A10054" t="str">
            <v>SINAPI 105030</v>
          </cell>
          <cell r="D10054" t="str">
            <v>CONTRAVERGA MOLDADA IN LOCO EM CONCRETO, ESPESSURA DE *10* CM. AF_03/2024</v>
          </cell>
          <cell r="E10054" t="str">
            <v>M</v>
          </cell>
          <cell r="F10054">
            <v>45.88</v>
          </cell>
        </row>
        <row r="10055">
          <cell r="A10055" t="str">
            <v>SINAPI 105029</v>
          </cell>
          <cell r="D10055" t="str">
            <v>CONTRAVERGA MOLDADA IN LOCO EM CONCRETO, ESPESSURA DE *15* CM. AF_03/2024</v>
          </cell>
          <cell r="E10055" t="str">
            <v>M</v>
          </cell>
          <cell r="F10055">
            <v>54.45</v>
          </cell>
        </row>
        <row r="10056">
          <cell r="A10056" t="str">
            <v>SINAPI 93197</v>
          </cell>
          <cell r="D10056" t="str">
            <v>CONTRAVERGA MOLDADA IN LOCO EM CONCRETO, ESPESSURA DE *20* CM. AF_03/2024</v>
          </cell>
          <cell r="E10056" t="str">
            <v>M</v>
          </cell>
          <cell r="F10056">
            <v>63.05</v>
          </cell>
        </row>
        <row r="10057">
          <cell r="A10057" t="str">
            <v>SINAPI 105040</v>
          </cell>
          <cell r="D10057" t="str">
            <v>CONTRAVERGA PRÉ-FABRICADA, ESPESSURA DE *10* CM. AF_03/2024</v>
          </cell>
          <cell r="E10057" t="str">
            <v>M</v>
          </cell>
          <cell r="F10057">
            <v>34.11</v>
          </cell>
        </row>
        <row r="10058">
          <cell r="A10058" t="str">
            <v>SINAPI 105039</v>
          </cell>
          <cell r="D10058" t="str">
            <v>CONTRAVERGA PRÉ-FABRICADA, ESPESSURA DE *15* CM. AF_03/2024</v>
          </cell>
          <cell r="E10058" t="str">
            <v>M</v>
          </cell>
          <cell r="F10058">
            <v>50.4</v>
          </cell>
        </row>
        <row r="10059">
          <cell r="A10059" t="str">
            <v>SINAPI 105038</v>
          </cell>
          <cell r="D10059" t="str">
            <v>CONTRAVERGA PRÉ-FABRICADA, ESPESSURA DE *20* CM. AF_03/2024</v>
          </cell>
          <cell r="E10059" t="str">
            <v>M</v>
          </cell>
          <cell r="F10059">
            <v>70</v>
          </cell>
        </row>
        <row r="10060">
          <cell r="A10060" t="str">
            <v>SINAPI 105028</v>
          </cell>
          <cell r="D10060" t="str">
            <v>CONTRAVERGA PRÉ-MOLDADA, ESPESSURA DE *10* CM. AF_03/2024</v>
          </cell>
          <cell r="E10060" t="str">
            <v>M</v>
          </cell>
          <cell r="F10060">
            <v>23.57</v>
          </cell>
        </row>
        <row r="10061">
          <cell r="A10061" t="str">
            <v>SINAPI 105027</v>
          </cell>
          <cell r="D10061" t="str">
            <v>CONTRAVERGA PRÉ-MOLDADA, ESPESSURA DE *15* CM. AF_03/2024</v>
          </cell>
          <cell r="E10061" t="str">
            <v>M</v>
          </cell>
          <cell r="F10061">
            <v>26.98</v>
          </cell>
        </row>
        <row r="10062">
          <cell r="A10062" t="str">
            <v>SINAPI 93194</v>
          </cell>
          <cell r="D10062" t="str">
            <v>CONTRAVERGA PRÉ-MOLDADA, ESPESSURA DE *20* CM. AF_03/2024</v>
          </cell>
          <cell r="E10062" t="str">
            <v>M</v>
          </cell>
          <cell r="F10062">
            <v>30.82</v>
          </cell>
        </row>
        <row r="10063">
          <cell r="A10063" t="str">
            <v>SINAPI 93200</v>
          </cell>
          <cell r="D10063" t="str">
            <v>FIXAÇÃO (ENCUNHAMENTO) DE ALVENARIA DE VEDAÇÃO COM ARGAMASSA APLICADA COM BISNAGA. AF_03/2024</v>
          </cell>
          <cell r="E10063" t="str">
            <v>M</v>
          </cell>
          <cell r="F10063">
            <v>12.64</v>
          </cell>
        </row>
        <row r="10064">
          <cell r="A10064" t="str">
            <v>SINAPI 93203</v>
          </cell>
          <cell r="D10064" t="str">
            <v>FIXAÇÃO (ENCUNHAMENTO) DE ALVENARIA DE VEDAÇÃO COM ESPUMA DE POLIURETANO EXPANSIVA. AF_03/2024</v>
          </cell>
          <cell r="E10064" t="str">
            <v>M</v>
          </cell>
          <cell r="F10064">
            <v>13.59</v>
          </cell>
        </row>
        <row r="10065">
          <cell r="A10065" t="str">
            <v>SINAPI 93202</v>
          </cell>
          <cell r="D10065" t="str">
            <v>FIXAÇÃO (ENCUNHAMENTO) DE ALVENARIA DE VEDAÇÃO COM TIJOLO MACIÇO. AF_03/2024</v>
          </cell>
          <cell r="E10065" t="str">
            <v>M</v>
          </cell>
          <cell r="F10065">
            <v>29.43</v>
          </cell>
        </row>
        <row r="10066">
          <cell r="A10066" t="str">
            <v>SINAPI 105026</v>
          </cell>
          <cell r="D10066" t="str">
            <v>VERGA MOLDADA IN LOCO COM UTILIZAÇÃO DE BLOCOS CANALETA, ESPESSURA DE *10* CM. AF_03/2024</v>
          </cell>
          <cell r="E10066" t="str">
            <v>M</v>
          </cell>
          <cell r="F10066">
            <v>44.28</v>
          </cell>
        </row>
        <row r="10067">
          <cell r="A10067" t="str">
            <v>SINAPI 105025</v>
          </cell>
          <cell r="D10067" t="str">
            <v>VERGA MOLDADA IN LOCO COM UTILIZAÇÃO DE BLOCOS CANALETA, ESPESSURA DE *15* CM. AF_03/2024</v>
          </cell>
          <cell r="E10067" t="str">
            <v>M</v>
          </cell>
          <cell r="F10067">
            <v>62.73</v>
          </cell>
        </row>
        <row r="10068">
          <cell r="A10068" t="str">
            <v>SINAPI 93191</v>
          </cell>
          <cell r="D10068" t="str">
            <v>VERGA MOLDADA IN LOCO COM UTILIZAÇÃO DE BLOCOS CANALETA, ESPESSURA DE *20* CM. AF_03/2024</v>
          </cell>
          <cell r="E10068" t="str">
            <v>M</v>
          </cell>
          <cell r="F10068">
            <v>75.900000000000006</v>
          </cell>
        </row>
        <row r="10069">
          <cell r="A10069" t="str">
            <v>SINAPI 105024</v>
          </cell>
          <cell r="D10069" t="str">
            <v>VERGA MOLDADA IN LOCO EM CONCRETO, ESPESSURA DE *10* CM. AF_03/2024</v>
          </cell>
          <cell r="E10069" t="str">
            <v>M</v>
          </cell>
          <cell r="F10069">
            <v>58.74</v>
          </cell>
        </row>
        <row r="10070">
          <cell r="A10070" t="str">
            <v>SINAPI 105023</v>
          </cell>
          <cell r="D10070" t="str">
            <v>VERGA MOLDADA IN LOCO EM CONCRETO, ESPESSURA DE *15* CM. AF_03/2024</v>
          </cell>
          <cell r="E10070" t="str">
            <v>M</v>
          </cell>
          <cell r="F10070">
            <v>71.599999999999994</v>
          </cell>
        </row>
        <row r="10071">
          <cell r="A10071" t="str">
            <v>SINAPI 93187</v>
          </cell>
          <cell r="D10071" t="str">
            <v>VERGA MOLDADA IN LOCO EM CONCRETO, ESPESSURA DE *20* CM. AF_03/2024</v>
          </cell>
          <cell r="E10071" t="str">
            <v>M</v>
          </cell>
          <cell r="F10071">
            <v>84.44</v>
          </cell>
        </row>
        <row r="10072">
          <cell r="A10072" t="str">
            <v>SINAPI 105037</v>
          </cell>
          <cell r="D10072" t="str">
            <v>VERGA PRÉ-FABRICADA COM ATÉ 1,5 M DE VÃO, ESPESSURA DE *10* CM. AF_03/2024</v>
          </cell>
          <cell r="E10072" t="str">
            <v>M</v>
          </cell>
          <cell r="F10072">
            <v>34.28</v>
          </cell>
        </row>
        <row r="10073">
          <cell r="A10073" t="str">
            <v>SINAPI 105036</v>
          </cell>
          <cell r="D10073" t="str">
            <v>VERGA PRÉ-FABRICADA COM ATÉ 1,5 M DE VÃO, ESPESSURA DE *15* CM. AF_03/2024</v>
          </cell>
          <cell r="E10073" t="str">
            <v>M</v>
          </cell>
          <cell r="F10073">
            <v>50.61</v>
          </cell>
        </row>
        <row r="10074">
          <cell r="A10074" t="str">
            <v>SINAPI 105035</v>
          </cell>
          <cell r="D10074" t="str">
            <v>VERGA PRÉ-FABRICADA COM ATÉ 1,5 M DE VÃO, ESPESSURA DE *20* CM. AF_03/2024</v>
          </cell>
          <cell r="E10074" t="str">
            <v>M</v>
          </cell>
          <cell r="F10074">
            <v>70.19</v>
          </cell>
        </row>
        <row r="10075">
          <cell r="A10075" t="str">
            <v>SINAPI 105022</v>
          </cell>
          <cell r="D10075" t="str">
            <v>VERGA PRÉ-MOLDADA COM ATÉ 1,5 M DE VÃO, ESPESSURA DE *10* CM. AF_03/2024</v>
          </cell>
          <cell r="E10075" t="str">
            <v>M</v>
          </cell>
          <cell r="F10075">
            <v>23.97</v>
          </cell>
        </row>
        <row r="10076">
          <cell r="A10076" t="str">
            <v>SINAPI 105021</v>
          </cell>
          <cell r="D10076" t="str">
            <v>VERGA PRÉ-MOLDADA COM ATÉ 1,5 M DE VÃO, ESPESSURA DE *15* CM. AF_03/2024</v>
          </cell>
          <cell r="E10076" t="str">
            <v>M</v>
          </cell>
          <cell r="F10076">
            <v>27.4</v>
          </cell>
        </row>
        <row r="10077">
          <cell r="A10077" t="str">
            <v>SINAPI 93184</v>
          </cell>
          <cell r="D10077" t="str">
            <v>VERGA PRÉ-MOLDADA COM ATÉ 1,5 M DE VÃO, ESPESSURA DE *20* CM. AF_03/2024</v>
          </cell>
          <cell r="E10077" t="str">
            <v>M</v>
          </cell>
          <cell r="F10077">
            <v>31.7</v>
          </cell>
        </row>
        <row r="10078">
          <cell r="A10078" t="str">
            <v>SINAPI 106317</v>
          </cell>
          <cell r="D10078" t="str">
            <v>BOX EM L DE CORRER, COM VIDRO TEMPERADO 8 MM, 90X90X190 CM, 2 FOLHAS FIXAS, 2 FOLHAS MÓVEIS, PERFIS E FERRAGENS EM ALUMÍNIO. AF_11/2025</v>
          </cell>
          <cell r="E10078" t="str">
            <v>M2</v>
          </cell>
          <cell r="F10078">
            <v>0</v>
          </cell>
        </row>
        <row r="10079">
          <cell r="A10079" t="str">
            <v>SINAPI 102237</v>
          </cell>
          <cell r="D10079" t="str">
            <v>BOX FRONTAL DE CORRER, COM VIDRO TEMPERADO 8 MM, 190X100CM, 1 FOLHA FIXA, 1 FOLHA MÓVEL, PERFIS E FERRAGENS EM ALUMÍNIO. AF_11/2025</v>
          </cell>
          <cell r="E10079" t="str">
            <v>M2</v>
          </cell>
          <cell r="F10079">
            <v>0</v>
          </cell>
        </row>
        <row r="10080">
          <cell r="A10080" t="str">
            <v>SINAPI 102149</v>
          </cell>
          <cell r="D10080" t="str">
            <v>ESPELHO CRISTAL, ESPESSURA 4 MM, ADERIDO COM ADESIVO FIXA ESPELHO E FITA DUPLA-FACE, COM MOLDURA DE MADEIRA APARAFUSADA NA PAREDE, COM ÁREA MAIOR QUE 1,0 M2. AF_11/2025</v>
          </cell>
          <cell r="E10080" t="str">
            <v>M2</v>
          </cell>
          <cell r="F10080">
            <v>0</v>
          </cell>
        </row>
        <row r="10081">
          <cell r="A10081" t="str">
            <v>SINAPI 102144</v>
          </cell>
          <cell r="D10081" t="str">
            <v>ESPELHO CRISTAL, ESPESSURA 4 MM, ADERIDO COM ADESIVO FIXA ESPELHO FITA DUPLA-FACE, COM MOLDURA DE MADEIRA APARAFUSADA NA PAREDE, COM ÁREA MENOR OU IGUAL A 1,0 M2. AF_11/2025</v>
          </cell>
          <cell r="E10081" t="str">
            <v>M2</v>
          </cell>
          <cell r="F10081">
            <v>0</v>
          </cell>
        </row>
        <row r="10082">
          <cell r="A10082" t="str">
            <v>SINAPI 102150</v>
          </cell>
          <cell r="D10082" t="str">
            <v>ESPELHO CRISTAL, ESPESSURA 4 MM, ADERIDO COM ADESIVO FIXA ESPELHO, COM MOLDURA DE MADEIRA APARAFUSADA NA PAREDE, COM ÁREA MAIOR QUE 1,0 M2. AF_11/2025</v>
          </cell>
          <cell r="E10082" t="str">
            <v>M2</v>
          </cell>
          <cell r="F10082">
            <v>0</v>
          </cell>
        </row>
        <row r="10083">
          <cell r="A10083" t="str">
            <v>SINAPI 102145</v>
          </cell>
          <cell r="D10083" t="str">
            <v>ESPELHO CRISTAL, ESPESSURA 4 MM, ADERIDO COM ADESIVO FIXA ESPELHO, COM MOLDURA DE MADEIRA APARAFUSADA NA PAREDE, COM ÁREA MENOR OU IGUAL A 1,0 M2. AF_11/2025</v>
          </cell>
          <cell r="E10083" t="str">
            <v>M2</v>
          </cell>
          <cell r="F10083">
            <v>0</v>
          </cell>
        </row>
        <row r="10084">
          <cell r="A10084" t="str">
            <v>SINAPI 102146</v>
          </cell>
          <cell r="D10084" t="str">
            <v>ESPELHO CRISTAL, ESPESSURA 4 MM, SEM MOLDURA, ADERIDO COM ADESIVO FIXA ESPELHO E FITA DUPLA-FACE. AF_11/2025</v>
          </cell>
          <cell r="E10084" t="str">
            <v>M2</v>
          </cell>
          <cell r="F10084">
            <v>0</v>
          </cell>
        </row>
        <row r="10085">
          <cell r="A10085" t="str">
            <v>SINAPI 102147</v>
          </cell>
          <cell r="D10085" t="str">
            <v>ESPELHO CRISTAL, ESPESSURA 4 MM, SEM MOLDURA, ADERIDO COM ADESIVO FIXA ESPELHO. AF_11/2025</v>
          </cell>
          <cell r="E10085" t="str">
            <v>M2</v>
          </cell>
          <cell r="F10085">
            <v>0</v>
          </cell>
        </row>
        <row r="10086">
          <cell r="A10086" t="str">
            <v>SINAPI 102148</v>
          </cell>
          <cell r="D10086" t="str">
            <v>ESPELHO CRISTAL, ESPESSURA 4 MM, SEM MOLDURA, APARAFUSADO COM BOTÃO DE ROSCA INTERNA, COM ÁREA MAIOR QUE 1,0 M2.. AF_11/2025</v>
          </cell>
          <cell r="E10086" t="str">
            <v>M2</v>
          </cell>
          <cell r="F10086">
            <v>0</v>
          </cell>
        </row>
        <row r="10087">
          <cell r="A10087" t="str">
            <v>SINAPI 102171</v>
          </cell>
          <cell r="D10087" t="str">
            <v>INSTALAÇÃO DE VIDRO ARAMADO, E = 6 MM, EM ESQUADRIA DE ALUMÍNIO OU PVC, FIXADO COM BAGUETE. AF_11/2025</v>
          </cell>
          <cell r="E10087" t="str">
            <v>M2</v>
          </cell>
          <cell r="F10087">
            <v>470.24</v>
          </cell>
        </row>
        <row r="10088">
          <cell r="A10088" t="str">
            <v>SINAPI 102172</v>
          </cell>
          <cell r="D10088" t="str">
            <v>INSTALAÇÃO DE VIDRO ARAMADO, E = 7 MM, EM ESQUADRIA DE ALUMÍNIO OU PVC, FIXADO COM BAGUETE. AF_11/2025</v>
          </cell>
          <cell r="E10088" t="str">
            <v>M2</v>
          </cell>
          <cell r="F10088">
            <v>431.38</v>
          </cell>
        </row>
        <row r="10089">
          <cell r="A10089" t="str">
            <v>SINAPI 102170</v>
          </cell>
          <cell r="D10089" t="str">
            <v>INSTALAÇÃO DE VIDRO IMPRESSO, E = 4 MM, EM ESQUADRIA DE ALUMÍNIO OU PVC, FIXADO COM BAGUETE. AF_11/2025</v>
          </cell>
          <cell r="E10089" t="str">
            <v>M2</v>
          </cell>
          <cell r="F10089">
            <v>344.45</v>
          </cell>
        </row>
        <row r="10090">
          <cell r="A10090" t="str">
            <v>SINAPI 102160</v>
          </cell>
          <cell r="D10090" t="str">
            <v>INSTALAÇÃO DE VIDRO IMPRESSO, E = 4 MM, EM ESQUADRIA DE MADEIRA, FIXADO COM BAGUETE. AF_11/2025</v>
          </cell>
          <cell r="E10090" t="str">
            <v>M2</v>
          </cell>
          <cell r="F10090">
            <v>126.33</v>
          </cell>
        </row>
        <row r="10091">
          <cell r="A10091" t="str">
            <v>SINAPI 106315</v>
          </cell>
          <cell r="D10091" t="str">
            <v>INSTALAÇÃO DE VIDRO LAMINADO, E = 12 MM (4+4+4), ENCAIXADO EM PERFIL U. AF_11/2025</v>
          </cell>
          <cell r="E10091" t="str">
            <v>M2</v>
          </cell>
          <cell r="F10091">
            <v>0</v>
          </cell>
        </row>
        <row r="10092">
          <cell r="A10092" t="str">
            <v>SINAPI 102174</v>
          </cell>
          <cell r="D10092" t="str">
            <v>INSTALAÇÃO DE VIDRO LAMINADO, E = 12 MM (4+4+4), FIXADO COM SILICONE ESTRUTURAL. AF_11/2025</v>
          </cell>
          <cell r="E10092" t="str">
            <v>M2</v>
          </cell>
          <cell r="F10092">
            <v>0</v>
          </cell>
        </row>
        <row r="10093">
          <cell r="A10093" t="str">
            <v>SINAPI 106316</v>
          </cell>
          <cell r="D10093" t="str">
            <v>INSTALAÇÃO DE VIDRO LAMINADO, E = 15 MM (5+5+5), ENCAIXADO EM PERFIL U. AF_11/2025</v>
          </cell>
          <cell r="E10093" t="str">
            <v>M2</v>
          </cell>
          <cell r="F10093">
            <v>0</v>
          </cell>
        </row>
        <row r="10094">
          <cell r="A10094" t="str">
            <v>SINAPI 102175</v>
          </cell>
          <cell r="D10094" t="str">
            <v>INSTALAÇÃO DE VIDRO LAMINADO, E = 15 MM (5+5+5), FIXADO COM SILICONE ESTRUTURAL. AF_11/2025</v>
          </cell>
          <cell r="E10094" t="str">
            <v>M2</v>
          </cell>
          <cell r="F10094">
            <v>0</v>
          </cell>
        </row>
        <row r="10095">
          <cell r="A10095" t="str">
            <v>SINAPI 106314</v>
          </cell>
          <cell r="D10095" t="str">
            <v>INSTALAÇÃO DE VIDRO LAMINADO, E = 8 MM (4+4), ENCAIXADO EM PERFIL U. AF_11/2025</v>
          </cell>
          <cell r="E10095" t="str">
            <v>M2</v>
          </cell>
          <cell r="F10095">
            <v>0</v>
          </cell>
        </row>
        <row r="10096">
          <cell r="A10096" t="str">
            <v>SINAPI 102173</v>
          </cell>
          <cell r="D10096" t="str">
            <v>INSTALAÇÃO DE VIDRO LAMINADO, E = 8 MM (4+4), FIXADO COM SILICONE ESTRUTURAL. AF_11/2025</v>
          </cell>
          <cell r="E10096" t="str">
            <v>M2</v>
          </cell>
          <cell r="F10096">
            <v>0</v>
          </cell>
        </row>
        <row r="10097">
          <cell r="A10097" t="str">
            <v>SINAPI 102163</v>
          </cell>
          <cell r="D10097" t="str">
            <v>INSTALAÇÃO DE VIDRO LISO FUMÊ, E = 4 MM, EM ESQUADRIA DE ALUMÍNIO OU PVC, FIXADO COM BAGUETE. AF_11/2025</v>
          </cell>
          <cell r="E10097" t="str">
            <v>M2</v>
          </cell>
          <cell r="F10097">
            <v>396.45</v>
          </cell>
        </row>
        <row r="10098">
          <cell r="A10098" t="str">
            <v>SINAPI 102153</v>
          </cell>
          <cell r="D10098" t="str">
            <v>INSTALAÇÃO DE VIDRO LISO FUMÊ, E = 4 MM, EM ESQUADRIA DE MADEIRA, FIXADO COM BAGUETE. AF_11/2025</v>
          </cell>
          <cell r="E10098" t="str">
            <v>M2</v>
          </cell>
          <cell r="F10098">
            <v>178.33</v>
          </cell>
        </row>
        <row r="10099">
          <cell r="A10099" t="str">
            <v>SINAPI 102165</v>
          </cell>
          <cell r="D10099" t="str">
            <v>INSTALAÇÃO DE VIDRO LISO FUMÊ, E = 5 MM, EM ESQUADRIA DE ALUMÍNIO OU PVC, FIXADO COM BAGUETE. AF_11/2025</v>
          </cell>
          <cell r="E10099" t="str">
            <v>M2</v>
          </cell>
          <cell r="F10099">
            <v>359.93</v>
          </cell>
        </row>
        <row r="10100">
          <cell r="A10100" t="str">
            <v>SINAPI 102155</v>
          </cell>
          <cell r="D10100" t="str">
            <v>INSTALAÇÃO DE VIDRO LISO FUMÊ, E = 5 MM, EM ESQUADRIA DE MADEIRA, FIXADO COM BAGUETE. AF_11/2025</v>
          </cell>
          <cell r="E10100" t="str">
            <v>M2</v>
          </cell>
          <cell r="F10100">
            <v>181.6</v>
          </cell>
        </row>
        <row r="10101">
          <cell r="A10101" t="str">
            <v>SINAPI 102167</v>
          </cell>
          <cell r="D10101" t="str">
            <v>INSTALAÇÃO DE VIDRO LISO FUMÊ, E = 6 MM, EM ESQUADRIA DE ALUMÍNIO OU PVC, FIXADO COM BAGUETE. AF_11/2025</v>
          </cell>
          <cell r="E10101" t="str">
            <v>M2</v>
          </cell>
          <cell r="F10101">
            <v>370.72</v>
          </cell>
        </row>
        <row r="10102">
          <cell r="A10102" t="str">
            <v>SINAPI 102157</v>
          </cell>
          <cell r="D10102" t="str">
            <v>INSTALAÇÃO DE VIDRO LISO FUMÊ, E = 6 MM, EM ESQUADRIA DE MADEIRA, FIXADO COM BAGUETE. AF_11/2025</v>
          </cell>
          <cell r="E10102" t="str">
            <v>M2</v>
          </cell>
          <cell r="F10102">
            <v>232.48</v>
          </cell>
        </row>
        <row r="10103">
          <cell r="A10103" t="str">
            <v>SINAPI 102169</v>
          </cell>
          <cell r="D10103" t="str">
            <v>INSTALAÇÃO DE VIDRO LISO INCOLOR, E = 10 MM, EM ESQUADRIA DE ALUMÍNIO OU PVC, FIXADO COM BAGUETE. AF_11/2025</v>
          </cell>
          <cell r="E10103" t="str">
            <v>M2</v>
          </cell>
          <cell r="F10103">
            <v>365.09</v>
          </cell>
        </row>
        <row r="10104">
          <cell r="A10104" t="str">
            <v>SINAPI 102159</v>
          </cell>
          <cell r="D10104" t="str">
            <v>INSTALAÇÃO DE VIDRO LISO INCOLOR, E = 10 MM, EM ESQUADRIA DE MADEIRA, FIXADO COM BAGUETE. AF_11/2025</v>
          </cell>
          <cell r="E10104" t="str">
            <v>M2</v>
          </cell>
          <cell r="F10104">
            <v>275.88</v>
          </cell>
        </row>
        <row r="10105">
          <cell r="A10105" t="str">
            <v>SINAPI 102161</v>
          </cell>
          <cell r="D10105" t="str">
            <v>INSTALAÇÃO DE VIDRO LISO INCOLOR, E = 3 MM, EM ESQUADRIA DE ALUMÍNIO OU PVC, FIXADO COM BAGUETE. AF_11/2025</v>
          </cell>
          <cell r="E10105" t="str">
            <v>M2</v>
          </cell>
          <cell r="F10105">
            <v>348.79</v>
          </cell>
        </row>
        <row r="10106">
          <cell r="A10106" t="str">
            <v>SINAPI 102151</v>
          </cell>
          <cell r="D10106" t="str">
            <v>INSTALAÇÃO DE VIDRO LISO INCOLOR, E = 3 MM, EM ESQUADRIA DE MADEIRA, FIXADO COM BAGUETE. AF_11/2025</v>
          </cell>
          <cell r="E10106" t="str">
            <v>M2</v>
          </cell>
          <cell r="F10106">
            <v>130.66999999999999</v>
          </cell>
        </row>
        <row r="10107">
          <cell r="A10107" t="str">
            <v>SINAPI 102162</v>
          </cell>
          <cell r="D10107" t="str">
            <v>INSTALAÇÃO DE VIDRO LISO INCOLOR, E = 4 MM, EM ESQUADRIA DE ALUMÍNIO OU PVC, FIXADO COM BAGUETE. AF_11/2025</v>
          </cell>
          <cell r="E10107" t="str">
            <v>M2</v>
          </cell>
          <cell r="F10107">
            <v>361.79</v>
          </cell>
        </row>
        <row r="10108">
          <cell r="A10108" t="str">
            <v>SINAPI 102152</v>
          </cell>
          <cell r="D10108" t="str">
            <v>INSTALAÇÃO DE VIDRO LISO INCOLOR, E = 4 MM, EM ESQUADRIA DE MADEIRA, FIXADO COM BAGUETE. AF_11/2025</v>
          </cell>
          <cell r="E10108" t="str">
            <v>M2</v>
          </cell>
          <cell r="F10108">
            <v>143.66999999999999</v>
          </cell>
        </row>
        <row r="10109">
          <cell r="A10109" t="str">
            <v>SINAPI 102164</v>
          </cell>
          <cell r="D10109" t="str">
            <v>INSTALAÇÃO DE VIDRO LISO INCOLOR, E = 5 MM, EM ESQUADRIA DE ALUMÍNIO OU PVC, FIXADO COM BAGUETE. AF_11/2025</v>
          </cell>
          <cell r="E10109" t="str">
            <v>M2</v>
          </cell>
          <cell r="F10109">
            <v>331.57</v>
          </cell>
        </row>
        <row r="10110">
          <cell r="A10110" t="str">
            <v>SINAPI 102154</v>
          </cell>
          <cell r="D10110" t="str">
            <v>INSTALAÇÃO DE VIDRO LISO INCOLOR, E = 5 MM, EM ESQUADRIA DE MADEIRA, FIXADO COM BAGUETE. AF_11/2025</v>
          </cell>
          <cell r="E10110" t="str">
            <v>M2</v>
          </cell>
          <cell r="F10110">
            <v>153.24</v>
          </cell>
        </row>
        <row r="10111">
          <cell r="A10111" t="str">
            <v>SINAPI 102166</v>
          </cell>
          <cell r="D10111" t="str">
            <v>INSTALAÇÃO DE VIDRO LISO INCOLOR, E = 6 MM, EM ESQUADRIA DE ALUMÍNIO OU PVC, FIXADO COM BAGUETE. AF_11/2025</v>
          </cell>
          <cell r="E10111" t="str">
            <v>M2</v>
          </cell>
          <cell r="F10111">
            <v>310.05</v>
          </cell>
        </row>
        <row r="10112">
          <cell r="A10112" t="str">
            <v>SINAPI 102156</v>
          </cell>
          <cell r="D10112" t="str">
            <v>INSTALAÇÃO DE VIDRO LISO INCOLOR, E = 6 MM, EM ESQUADRIA DE MADEIRA, FIXADO COM BAGUETE. AF_11/2025</v>
          </cell>
          <cell r="E10112" t="str">
            <v>M2</v>
          </cell>
          <cell r="F10112">
            <v>171.81</v>
          </cell>
        </row>
        <row r="10113">
          <cell r="A10113" t="str">
            <v>SINAPI 102168</v>
          </cell>
          <cell r="D10113" t="str">
            <v>INSTALAÇÃO DE VIDRO LISO INCOLOR, E = 8 MM, EM ESQUADRIA DE ALUMÍNIO OU PVC, FIXADO COM BAGUETE. AF_11/2025</v>
          </cell>
          <cell r="E10113" t="str">
            <v>M2</v>
          </cell>
          <cell r="F10113">
            <v>335.53</v>
          </cell>
        </row>
        <row r="10114">
          <cell r="A10114" t="str">
            <v>SINAPI 102158</v>
          </cell>
          <cell r="D10114" t="str">
            <v>INSTALAÇÃO DE VIDRO LISO INCOLOR, E = 8 MM, EM ESQUADRIA DE MADEIRA, FIXADO COM BAGUETE. AF_11/2025</v>
          </cell>
          <cell r="E10114" t="str">
            <v>M2</v>
          </cell>
          <cell r="F10114">
            <v>233.08</v>
          </cell>
        </row>
        <row r="10115">
          <cell r="A10115" t="str">
            <v>SINAPI 102181</v>
          </cell>
          <cell r="D10115" t="str">
            <v>INSTALAÇÃO DE VIDRO TEMPERADO, E = 10 MM, ENCAIXADO EM PERFIL U. AF_11/2025</v>
          </cell>
          <cell r="E10115" t="str">
            <v>M2</v>
          </cell>
          <cell r="F10115">
            <v>334.91</v>
          </cell>
        </row>
        <row r="10116">
          <cell r="A10116" t="str">
            <v>SINAPI 102179</v>
          </cell>
          <cell r="D10116" t="str">
            <v>INSTALAÇÃO DE VIDRO TEMPERADO, E = 6 MM, ENCAIXADO EM PERFIL U. AF_11/2025</v>
          </cell>
          <cell r="E10116" t="str">
            <v>M2</v>
          </cell>
          <cell r="F10116">
            <v>268.54000000000002</v>
          </cell>
        </row>
        <row r="10117">
          <cell r="A10117" t="str">
            <v>SINAPI 102180</v>
          </cell>
          <cell r="D10117" t="str">
            <v>INSTALAÇÃO DE VIDRO TEMPERADO, E = 8 MM, ENCAIXADO EM PERFIL U. AF_11/2025</v>
          </cell>
          <cell r="E10117" t="str">
            <v>M2</v>
          </cell>
          <cell r="F10117">
            <v>295.20999999999998</v>
          </cell>
        </row>
        <row r="10118">
          <cell r="A10118" t="str">
            <v>SINAPI 102189</v>
          </cell>
          <cell r="D10118" t="str">
            <v>JOGO DE FERRAGENS CROMADAS PARA PORTA DE VIDRO TEMPERADO, UMA FOLHA COMPOSTO DE DOBRADICAS SUPERIOR E INFERIOR, TRINCO, FECHADURA, CONTRA FECHADURA COM CAPUCHINHO SEM MOLA E PUXADOR. AF_11/2025</v>
          </cell>
          <cell r="E10118" t="str">
            <v>UN</v>
          </cell>
          <cell r="F10118">
            <v>235.38</v>
          </cell>
        </row>
        <row r="10119">
          <cell r="A10119" t="str">
            <v>SINAPI 102188</v>
          </cell>
          <cell r="D10119" t="str">
            <v>MOLA HIDRAULICA DE PISO PARA PORTA DE VIDRO TEMPERADO. AF_11/2025</v>
          </cell>
          <cell r="E10119" t="str">
            <v>UN</v>
          </cell>
          <cell r="F10119">
            <v>915.23</v>
          </cell>
        </row>
        <row r="10120">
          <cell r="A10120" t="str">
            <v>SINAPI 106320</v>
          </cell>
          <cell r="D10120" t="str">
            <v>PORTA DE ABRIR COM MOLA HIDRÁULICA, EM VIDRO TEMPERADO, 120X210 CM, ESPESSURA 10 MM, INCLUSIVE ACESSÓRIOS. AF_11/2025</v>
          </cell>
          <cell r="E10120" t="str">
            <v>UN</v>
          </cell>
          <cell r="F10120">
            <v>1743.3</v>
          </cell>
        </row>
        <row r="10121">
          <cell r="A10121" t="str">
            <v>SINAPI 102185</v>
          </cell>
          <cell r="D10121" t="str">
            <v>PORTA DE ABRIR COM MOLA HIDRÁULICA, EM VIDRO TEMPERADO, 2 FOLHAS DE 90X210 CM, ESPESSURA DE 10 MM, INCLUSIVE ACESSÓRIOS. AF_11/2025</v>
          </cell>
          <cell r="E10121" t="str">
            <v>UN</v>
          </cell>
          <cell r="F10121">
            <v>3173.24</v>
          </cell>
        </row>
        <row r="10122">
          <cell r="A10122" t="str">
            <v>SINAPI 106318</v>
          </cell>
          <cell r="D10122" t="str">
            <v>PORTA DE ABRIR COM MOLA HIDRÁULICA, EM VIDRO TEMPERADO, 70X210 CM, ESPESSURA 10 MM, INCLUSIVE ACESSÓRIOS. AF_11/2025</v>
          </cell>
          <cell r="E10122" t="str">
            <v>UN</v>
          </cell>
          <cell r="F10122">
            <v>1472.94</v>
          </cell>
        </row>
        <row r="10123">
          <cell r="A10123" t="str">
            <v>SINAPI 106319</v>
          </cell>
          <cell r="D10123" t="str">
            <v>PORTA DE ABRIR COM MOLA HIDRÁULICA, EM VIDRO TEMPERADO, 80X210 CM, ESPESSURA 10 MM, INCLUSIVE ACESSÓRIOS. AF_11/2025</v>
          </cell>
          <cell r="E10123" t="str">
            <v>UN</v>
          </cell>
          <cell r="F10123">
            <v>1527</v>
          </cell>
        </row>
        <row r="10124">
          <cell r="A10124" t="str">
            <v>SINAPI 102184</v>
          </cell>
          <cell r="D10124" t="str">
            <v>PORTA DE ABRIR COM MOLA HIDRÁULICA, EM VIDRO TEMPERADO, 90X210 CM, ESPESSURA 10 MM, INCLUSIVE ACESSÓRIOS. AF_11/2025</v>
          </cell>
          <cell r="E10124" t="str">
            <v>UN</v>
          </cell>
          <cell r="F10124">
            <v>1581.08</v>
          </cell>
        </row>
        <row r="10125">
          <cell r="A10125" t="str">
            <v>SINAPI 102187</v>
          </cell>
          <cell r="D10125" t="str">
            <v>PORTA DE CORRER EM VIDRO TEMPERADO, 2 FOLHAS DE 90X210 CM, ESPESSURA 10 MM, INCLUSIVE ACESSÓRIOS. AF_11/2025</v>
          </cell>
          <cell r="E10125" t="str">
            <v>UN</v>
          </cell>
          <cell r="F10125">
            <v>0</v>
          </cell>
        </row>
        <row r="10126">
          <cell r="A10126" t="str">
            <v>SINAPI 102186</v>
          </cell>
          <cell r="D10126" t="str">
            <v>PORTA DE CORRER EM VIDRO TEMPERADO, 90X210 CM, ESPESSURA 10 MM, INCLUSIVE ACESSÓRIOS. AF_11/2025</v>
          </cell>
          <cell r="E10126" t="str">
            <v>UN</v>
          </cell>
          <cell r="F10126">
            <v>0</v>
          </cell>
        </row>
        <row r="10127">
          <cell r="A10127" t="str">
            <v>SINAPI 102183</v>
          </cell>
          <cell r="D10127" t="str">
            <v>PORTA PIVOTANTE DE VIDRO TEMPERADO, 2 FOLHAS DE 90X210 CM, ESPESSURA DE 10 MM, INCLUSIVE ACESSÓRIOS. AF_11/2025</v>
          </cell>
          <cell r="E10127" t="str">
            <v>UN</v>
          </cell>
          <cell r="F10127">
            <v>1228.6500000000001</v>
          </cell>
        </row>
        <row r="10128">
          <cell r="A10128" t="str">
            <v>SINAPI 102182</v>
          </cell>
          <cell r="D10128" t="str">
            <v>PORTA PIVOTANTE DE VIDRO TEMPERADO, 90X210 CM, ESPESSURA 10 MM, INCLUSIVE ACESSÓRIOS. AF_11/2025</v>
          </cell>
          <cell r="E10128" t="str">
            <v>UN</v>
          </cell>
          <cell r="F10128">
            <v>686.52</v>
          </cell>
        </row>
        <row r="10129">
          <cell r="A10129" t="str">
            <v>SINAPI 102191</v>
          </cell>
          <cell r="D10129" t="str">
            <v>REMOÇÃO DE VIDRO LISO COMUM DE ESQUADRIA COM BAGUETE DE ALUMÍNIO OU PVC. AF_11/2025</v>
          </cell>
          <cell r="E10129" t="str">
            <v>M2</v>
          </cell>
          <cell r="F10129">
            <v>18.510000000000002</v>
          </cell>
        </row>
        <row r="10130">
          <cell r="A10130" t="str">
            <v>SINAPI 102190</v>
          </cell>
          <cell r="D10130" t="str">
            <v>REMOÇÃO DE VIDRO LISO COMUM DE ESQUADRIA COM BAGUETE DE MADEIRA. AF_11/2025</v>
          </cell>
          <cell r="E10130" t="str">
            <v>M2</v>
          </cell>
          <cell r="F10130">
            <v>17.09</v>
          </cell>
        </row>
        <row r="10131">
          <cell r="A10131" t="str">
            <v>SINAPI 102192</v>
          </cell>
          <cell r="D10131" t="str">
            <v>REMOÇÃO DE VIDRO TEMPERADO FIXADO EM PERFIL U. AF_11/2025</v>
          </cell>
          <cell r="E10131" t="str">
            <v>M2</v>
          </cell>
          <cell r="F10131">
            <v>16.34</v>
          </cell>
        </row>
        <row r="10132">
          <cell r="A10132" t="str">
            <v>SINAPI 89354</v>
          </cell>
          <cell r="D10132" t="str">
            <v>MISTURADOR MONOCOMANDO PARA CHUVEIRO, BASE BRUTA E ACABAMENTO CROMADO - FORNECIMENTO E INSTALAÇÃO. AF_08/2021</v>
          </cell>
          <cell r="E10132" t="str">
            <v>UN</v>
          </cell>
          <cell r="F10132">
            <v>553.45000000000005</v>
          </cell>
        </row>
        <row r="10133">
          <cell r="A10133" t="str">
            <v>SINAPI 103041</v>
          </cell>
          <cell r="D10133" t="str">
            <v>REGISTRO DE ESFERA, PVC, ROSCÁVEL, COM BORBOLETA, 1/2" - FORNECIMENTO E INSTALAÇÃO. AF_08/2021</v>
          </cell>
          <cell r="E10133" t="str">
            <v>UN</v>
          </cell>
          <cell r="F10133">
            <v>15.8</v>
          </cell>
        </row>
        <row r="10134">
          <cell r="A10134" t="str">
            <v>SINAPI 103042</v>
          </cell>
          <cell r="D10134" t="str">
            <v>REGISTRO DE ESFERA, PVC, ROSCÁVEL, COM BORBOLETA, 3/4" - FORNECIMENTO E INSTALAÇÃO. AF_08/2021</v>
          </cell>
          <cell r="E10134" t="str">
            <v>UN</v>
          </cell>
          <cell r="F10134">
            <v>19.97</v>
          </cell>
        </row>
        <row r="10135">
          <cell r="A10135" t="str">
            <v>SINAPI 103043</v>
          </cell>
          <cell r="D10135" t="str">
            <v>REGISTRO DE ESFERA, PVC, ROSCÁVEL, COM CABEÇA QUADRADA, 1/2" - FORNECIMENTO E INSTALAÇÃO. AF_08/2021</v>
          </cell>
          <cell r="E10135" t="str">
            <v>UN</v>
          </cell>
          <cell r="F10135">
            <v>18.010000000000002</v>
          </cell>
        </row>
        <row r="10136">
          <cell r="A10136" t="str">
            <v>SINAPI 103044</v>
          </cell>
          <cell r="D10136" t="str">
            <v>REGISTRO DE ESFERA, PVC, ROSCÁVEL, COM CABEÇA QUADRADA, 3/4" - FORNECIMENTO E INSTALAÇÃO. AF_08/2021</v>
          </cell>
          <cell r="E10136" t="str">
            <v>UN</v>
          </cell>
          <cell r="F10136">
            <v>24.58</v>
          </cell>
        </row>
        <row r="10137">
          <cell r="A10137" t="str">
            <v>SINAPI 103039</v>
          </cell>
          <cell r="D10137" t="str">
            <v>REGISTRO DE ESFERA, PVC, ROSCÁVEL, COM VOLANTE, 1 1/2" - FORNECIMENTO E INSTALAÇÃO. AF_08/2021</v>
          </cell>
          <cell r="E10137" t="str">
            <v>UN</v>
          </cell>
          <cell r="F10137">
            <v>54.69</v>
          </cell>
        </row>
        <row r="10138">
          <cell r="A10138" t="str">
            <v>SINAPI 103038</v>
          </cell>
          <cell r="D10138" t="str">
            <v>REGISTRO DE ESFERA, PVC, ROSCÁVEL, COM VOLANTE, 1 1/4" - FORNECIMENTO E INSTALAÇÃO. AF_08/2021</v>
          </cell>
          <cell r="E10138" t="str">
            <v>UN</v>
          </cell>
          <cell r="F10138">
            <v>49.44</v>
          </cell>
        </row>
        <row r="10139">
          <cell r="A10139" t="str">
            <v>SINAPI 103037</v>
          </cell>
          <cell r="D10139" t="str">
            <v>REGISTRO DE ESFERA, PVC, ROSCÁVEL, COM VOLANTE, 1" - FORNECIMENTO E INSTALAÇÃO. AF_08/2021</v>
          </cell>
          <cell r="E10139" t="str">
            <v>UN</v>
          </cell>
          <cell r="F10139">
            <v>36.869999999999997</v>
          </cell>
        </row>
        <row r="10140">
          <cell r="A10140" t="str">
            <v>SINAPI 103036</v>
          </cell>
          <cell r="D10140" t="str">
            <v>REGISTRO DE ESFERA, PVC, ROSCÁVEL, COM VOLANTE, 1/2" - FORNECIMENTO E INSTALAÇÃO. AF_08/2021</v>
          </cell>
          <cell r="E10140" t="str">
            <v>UN</v>
          </cell>
          <cell r="F10140">
            <v>18.66</v>
          </cell>
        </row>
        <row r="10141">
          <cell r="A10141" t="str">
            <v>SINAPI 103040</v>
          </cell>
          <cell r="D10141" t="str">
            <v>REGISTRO DE ESFERA, PVC, ROSCÁVEL, COM VOLANTE, 2" - FORNECIMENTO E INSTALAÇÃO. AF_08/2021</v>
          </cell>
          <cell r="E10141" t="str">
            <v>UN</v>
          </cell>
          <cell r="F10141">
            <v>80.23</v>
          </cell>
        </row>
        <row r="10142">
          <cell r="A10142" t="str">
            <v>SINAPI 90371</v>
          </cell>
          <cell r="D10142" t="str">
            <v>REGISTRO DE ESFERA, PVC, ROSCÁVEL, COM VOLANTE, 3/4" - FORNECIMENTO E INSTALAÇÃO. AF_08/2021</v>
          </cell>
          <cell r="E10142" t="str">
            <v>UN</v>
          </cell>
          <cell r="F10142">
            <v>23.67</v>
          </cell>
        </row>
        <row r="10143">
          <cell r="A10143" t="str">
            <v>SINAPI 103047</v>
          </cell>
          <cell r="D10143" t="str">
            <v>REGISTRO DE ESFERA, PVC, SOLDÁVEL, COM VOLANTE, DN 20 MM - FORNECIMENTO E INSTALAÇÃO. AF_08/2021</v>
          </cell>
          <cell r="E10143" t="str">
            <v>UN</v>
          </cell>
          <cell r="F10143">
            <v>19.77</v>
          </cell>
        </row>
        <row r="10144">
          <cell r="A10144" t="str">
            <v>SINAPI 94489</v>
          </cell>
          <cell r="D10144" t="str">
            <v>REGISTRO DE ESFERA, PVC, SOLDÁVEL, COM VOLANTE, DN 25 MM - FORNECIMENTO E INSTALAÇÃO. AF_08/2021</v>
          </cell>
          <cell r="E10144" t="str">
            <v>UN</v>
          </cell>
          <cell r="F10144">
            <v>23.9</v>
          </cell>
        </row>
        <row r="10145">
          <cell r="A10145" t="str">
            <v>SINAPI 94490</v>
          </cell>
          <cell r="D10145" t="str">
            <v>REGISTRO DE ESFERA, PVC, SOLDÁVEL, COM VOLANTE, DN 32 MM - FORNECIMENTO E INSTALAÇÃO. AF_08/2021</v>
          </cell>
          <cell r="E10145" t="str">
            <v>UN</v>
          </cell>
          <cell r="F10145">
            <v>34.39</v>
          </cell>
        </row>
        <row r="10146">
          <cell r="A10146" t="str">
            <v>SINAPI 94491</v>
          </cell>
          <cell r="D10146" t="str">
            <v>REGISTRO DE ESFERA, PVC, SOLDÁVEL, COM VOLANTE, DN 40 MM - FORNECIMENTO E INSTALAÇÃO. AF_08/2021</v>
          </cell>
          <cell r="E10146" t="str">
            <v>UN</v>
          </cell>
          <cell r="F10146">
            <v>47.27</v>
          </cell>
        </row>
        <row r="10147">
          <cell r="A10147" t="str">
            <v>SINAPI 94492</v>
          </cell>
          <cell r="D10147" t="str">
            <v>REGISTRO DE ESFERA, PVC, SOLDÁVEL, COM VOLANTE, DN 50 MM - FORNECIMENTO E INSTALAÇÃO. AF_08/2021</v>
          </cell>
          <cell r="E10147" t="str">
            <v>UN</v>
          </cell>
          <cell r="F10147">
            <v>48.51</v>
          </cell>
        </row>
        <row r="10148">
          <cell r="A10148" t="str">
            <v>SINAPI 94493</v>
          </cell>
          <cell r="D10148" t="str">
            <v>REGISTRO DE ESFERA, PVC, SOLDÁVEL, COM VOLANTE, DN 60 MM - FORNECIMENTO E INSTALAÇÃO. AF_08/2021</v>
          </cell>
          <cell r="E10148" t="str">
            <v>UN</v>
          </cell>
          <cell r="F10148">
            <v>88.84</v>
          </cell>
        </row>
        <row r="10149">
          <cell r="A10149" t="str">
            <v>SINAPI 94497</v>
          </cell>
          <cell r="D10149" t="str">
            <v>REGISTRO DE GAVETA BRUTO, LATÃO, ROSCÁVEL, 1 1/2" - FORNECIMENTO E INSTALAÇÃO. AF_08/2021</v>
          </cell>
          <cell r="E10149" t="str">
            <v>UN</v>
          </cell>
          <cell r="F10149">
            <v>167.49</v>
          </cell>
        </row>
        <row r="10150">
          <cell r="A10150" t="str">
            <v>SINAPI 94794</v>
          </cell>
          <cell r="D10150" t="str">
            <v>REGISTRO DE GAVETA BRUTO, LATÃO, ROSCÁVEL, 1 1/2", COM ACABAMENTO E CANOPLA CROMADOS - FORNECIMENTO E INSTALAÇÃO. AF_08/2021</v>
          </cell>
          <cell r="E10150" t="str">
            <v>UN</v>
          </cell>
          <cell r="F10150">
            <v>265.14</v>
          </cell>
        </row>
        <row r="10151">
          <cell r="A10151" t="str">
            <v>SINAPI 94496</v>
          </cell>
          <cell r="D10151" t="str">
            <v>REGISTRO DE GAVETA BRUTO, LATÃO, ROSCÁVEL, 1 1/4" - FORNECIMENTO E INSTALAÇÃO. AF_08/2021</v>
          </cell>
          <cell r="E10151" t="str">
            <v>UN</v>
          </cell>
          <cell r="F10151">
            <v>132.34</v>
          </cell>
        </row>
        <row r="10152">
          <cell r="A10152" t="str">
            <v>SINAPI 94793</v>
          </cell>
          <cell r="D10152" t="str">
            <v>REGISTRO DE GAVETA BRUTO, LATÃO, ROSCÁVEL, 1 1/4", COM ACABAMENTO E CANOPLA CROMADOS - FORNECIMENTO E INSTALAÇÃO. AF_08/2021</v>
          </cell>
          <cell r="E10152" t="str">
            <v>UN</v>
          </cell>
          <cell r="F10152">
            <v>251.07</v>
          </cell>
        </row>
        <row r="10153">
          <cell r="A10153" t="str">
            <v>SINAPI 94495</v>
          </cell>
          <cell r="D10153" t="str">
            <v>REGISTRO DE GAVETA BRUTO, LATÃO, ROSCÁVEL, 1" - FORNECIMENTO E INSTALAÇÃO. AF_08/2021</v>
          </cell>
          <cell r="E10153" t="str">
            <v>UN</v>
          </cell>
          <cell r="F10153">
            <v>97.11</v>
          </cell>
        </row>
        <row r="10154">
          <cell r="A10154" t="str">
            <v>SINAPI 94792</v>
          </cell>
          <cell r="D10154" t="str">
            <v>REGISTRO DE GAVETA BRUTO, LATÃO, ROSCÁVEL, 1", COM ACABAMENTO E CANOPLA CROMADOS - FORNECIMENTO E INSTALAÇÃO. AF_08/2021</v>
          </cell>
          <cell r="E10154" t="str">
            <v>UN</v>
          </cell>
          <cell r="F10154">
            <v>182.44</v>
          </cell>
        </row>
        <row r="10155">
          <cell r="A10155" t="str">
            <v>SINAPI 89352</v>
          </cell>
          <cell r="D10155" t="str">
            <v>REGISTRO DE GAVETA BRUTO, LATÃO, ROSCÁVEL, 1/2" - FORNECIMENTO E INSTALAÇÃO. AF_08/2021</v>
          </cell>
          <cell r="E10155" t="str">
            <v>UN</v>
          </cell>
          <cell r="F10155">
            <v>57.4</v>
          </cell>
        </row>
        <row r="10156">
          <cell r="A10156" t="str">
            <v>SINAPI 89986</v>
          </cell>
          <cell r="D10156" t="str">
            <v>REGISTRO DE GAVETA BRUTO, LATÃO, ROSCÁVEL, 1/2", COM ACABAMENTO E CANOPLA CROMADOS - FORNECIMENTO E INSTALAÇÃO. AF_08/2021</v>
          </cell>
          <cell r="E10156" t="str">
            <v>UN</v>
          </cell>
          <cell r="F10156">
            <v>131.82</v>
          </cell>
        </row>
        <row r="10157">
          <cell r="A10157" t="str">
            <v>SINAPI 94499</v>
          </cell>
          <cell r="D10157" t="str">
            <v>REGISTRO DE GAVETA BRUTO, LATÃO, ROSCÁVEL, 2 1/2" - FORNECIMENTO E INSTALAÇÃO. AF_08/2021</v>
          </cell>
          <cell r="E10157" t="str">
            <v>UN</v>
          </cell>
          <cell r="F10157">
            <v>467.02</v>
          </cell>
        </row>
        <row r="10158">
          <cell r="A10158" t="str">
            <v>SINAPI 94498</v>
          </cell>
          <cell r="D10158" t="str">
            <v>REGISTRO DE GAVETA BRUTO, LATÃO, ROSCÁVEL, 2" - FORNECIMENTO E INSTALAÇÃO. AF_08/2021</v>
          </cell>
          <cell r="E10158" t="str">
            <v>UN</v>
          </cell>
          <cell r="F10158">
            <v>231.81</v>
          </cell>
        </row>
        <row r="10159">
          <cell r="A10159" t="str">
            <v>SINAPI 94500</v>
          </cell>
          <cell r="D10159" t="str">
            <v>REGISTRO DE GAVETA BRUTO, LATÃO, ROSCÁVEL, 3" - FORNECIMENTO E INSTALAÇÃO. AF_08/2021</v>
          </cell>
          <cell r="E10159" t="str">
            <v>UN</v>
          </cell>
          <cell r="F10159">
            <v>566.44000000000005</v>
          </cell>
        </row>
        <row r="10160">
          <cell r="A10160" t="str">
            <v>SINAPI 89353</v>
          </cell>
          <cell r="D10160" t="str">
            <v>REGISTRO DE GAVETA BRUTO, LATÃO, ROSCÁVEL, 3/4" - FORNECIMENTO E INSTALAÇÃO. AF_08/2021</v>
          </cell>
          <cell r="E10160" t="str">
            <v>UN</v>
          </cell>
          <cell r="F10160">
            <v>62.43</v>
          </cell>
        </row>
        <row r="10161">
          <cell r="A10161" t="str">
            <v>SINAPI 89987</v>
          </cell>
          <cell r="D10161" t="str">
            <v>REGISTRO DE GAVETA BRUTO, LATÃO, ROSCÁVEL, 3/4", COM ACABAMENTO E CANOPLA CROMADOS - FORNECIMENTO E INSTALAÇÃO. AF_08/2021</v>
          </cell>
          <cell r="E10161" t="str">
            <v>UN</v>
          </cell>
          <cell r="F10161">
            <v>149.52000000000001</v>
          </cell>
        </row>
        <row r="10162">
          <cell r="A10162" t="str">
            <v>SINAPI 94501</v>
          </cell>
          <cell r="D10162" t="str">
            <v>REGISTRO DE GAVETA BRUTO, LATÃO, ROSCÁVEL, 4" - FORNECIMENTO E INSTALAÇÃO. AF_08/2021</v>
          </cell>
          <cell r="E10162" t="str">
            <v>UN</v>
          </cell>
          <cell r="F10162">
            <v>1154.9100000000001</v>
          </cell>
        </row>
        <row r="10163">
          <cell r="A10163" t="str">
            <v>SINAPI 89349</v>
          </cell>
          <cell r="D10163" t="str">
            <v>REGISTRO DE PRESSÃO BRUTO, LATÃO, ROSCÁVEL, 1/2" - FORNECIMENTO E INSTALAÇÃO. AF_08/2021</v>
          </cell>
          <cell r="E10163" t="str">
            <v>UN</v>
          </cell>
          <cell r="F10163">
            <v>41.84</v>
          </cell>
        </row>
        <row r="10164">
          <cell r="A10164" t="str">
            <v>SINAPI 89984</v>
          </cell>
          <cell r="D10164" t="str">
            <v>REGISTRO DE PRESSÃO BRUTO, LATÃO, ROSCÁVEL, 1/2", COM ACABAMENTO E CANOPLA CROMADOS - FORNECIMENTO E INSTALAÇÃO. AF_08/2021</v>
          </cell>
          <cell r="E10164" t="str">
            <v>UN</v>
          </cell>
          <cell r="F10164">
            <v>135.38999999999999</v>
          </cell>
        </row>
        <row r="10165">
          <cell r="A10165" t="str">
            <v>SINAPI 89985</v>
          </cell>
          <cell r="D10165" t="str">
            <v>REGISTRO DE PRESSÃO BRUTO, LATÃO, ROSCÁVEL, 3/4", COM ACABAMENTO E CANOPLA CROMADOS - FORNECIMENTO E INSTALAÇÃO. AF_08/2021</v>
          </cell>
          <cell r="E10165" t="str">
            <v>UN</v>
          </cell>
          <cell r="F10165">
            <v>141.71</v>
          </cell>
        </row>
        <row r="10166">
          <cell r="A10166" t="str">
            <v>SINAPI 89351</v>
          </cell>
          <cell r="D10166" t="str">
            <v>REGISTRO DE PRESSÃO BRUTO, LATÃO, ROSCÁVEL, 3/4'' - FORNECIMENTO E INSTALAÇÃO. AF_08/2021</v>
          </cell>
          <cell r="E10166" t="str">
            <v>UN</v>
          </cell>
          <cell r="F10166">
            <v>51.28</v>
          </cell>
        </row>
        <row r="10167">
          <cell r="A10167" t="str">
            <v>SINAPI 103045</v>
          </cell>
          <cell r="D10167" t="str">
            <v>REGISTRO DE PRESSÃO, PVC, ROSCÁVEL, VOLANTE SIMPLES, 1/2" - FORNECIMENTO E INSTALAÇÃO. AF_08/2021</v>
          </cell>
          <cell r="E10167" t="str">
            <v>UN</v>
          </cell>
          <cell r="F10167">
            <v>8.52</v>
          </cell>
        </row>
        <row r="10168">
          <cell r="A10168" t="str">
            <v>SINAPI 103046</v>
          </cell>
          <cell r="D10168" t="str">
            <v>REGISTRO DE PRESSÃO, PVC, ROSCÁVEL, VOLANTE SIMPLES, 3/4" - FORNECIMENTO E INSTALAÇÃO. AF_08/2021</v>
          </cell>
          <cell r="E10168" t="str">
            <v>UN</v>
          </cell>
          <cell r="F10168">
            <v>19.04</v>
          </cell>
        </row>
        <row r="10169">
          <cell r="A10169" t="str">
            <v>SINAPI 103048</v>
          </cell>
          <cell r="D10169" t="str">
            <v>REGISTRO DE PRESSÃO, PVC, SOLDÁVEL, VOLANTE SIMPLES, DN 20 MM - FORNECIMENTO E INSTALAÇÃO. AF_08/2021</v>
          </cell>
          <cell r="E10169" t="str">
            <v>UN</v>
          </cell>
          <cell r="F10169">
            <v>15.37</v>
          </cell>
        </row>
        <row r="10170">
          <cell r="A10170" t="str">
            <v>SINAPI 103049</v>
          </cell>
          <cell r="D10170" t="str">
            <v>REGISTRO DE PRESSÃO, PVC, SOLDÁVEL, VOLANTE SIMPLES, DN 25 MM - FORNECIMENTO E INSTALAÇÃO. AF_08/2021</v>
          </cell>
          <cell r="E10170" t="str">
            <v>UN</v>
          </cell>
          <cell r="F10170">
            <v>16.57</v>
          </cell>
        </row>
        <row r="10171">
          <cell r="A10171" t="str">
            <v>SINAPI 103029</v>
          </cell>
          <cell r="D10171" t="str">
            <v>REGISTRO OU REGULADOR DE GÁS DE COZINHA - FORNECIMENTO E INSTALAÇÃO. AF_08/2021</v>
          </cell>
          <cell r="E10171" t="str">
            <v>UN</v>
          </cell>
          <cell r="F10171">
            <v>71.739999999999995</v>
          </cell>
        </row>
        <row r="10172">
          <cell r="A10172" t="str">
            <v>SINAPI 103019</v>
          </cell>
          <cell r="D10172" t="str">
            <v>REGISTRO OU VÁLVULA GLOBO ANGULAR EM LATÃO, PARA HIDRANTES EM INSTALAÇÃO PREDIAL DE INCÊNDIO, 45 GRAUS, 2 1/2" - FORNECIMENTO E INSTALAÇÃO. AF_08/2021</v>
          </cell>
          <cell r="E10172" t="str">
            <v>UN</v>
          </cell>
          <cell r="F10172">
            <v>182.34</v>
          </cell>
        </row>
        <row r="10173">
          <cell r="A10173" t="str">
            <v>SINAPI 103050</v>
          </cell>
          <cell r="D10173" t="str">
            <v>SUBSTITUIÇÃO DE REGISTRO OU VÁLVULA, ROSCÁVEL, DN 20 MM. AF_08/2021</v>
          </cell>
          <cell r="E10173" t="str">
            <v>UN</v>
          </cell>
          <cell r="F10173">
            <v>26.88</v>
          </cell>
        </row>
        <row r="10174">
          <cell r="A10174" t="str">
            <v>SINAPI 103051</v>
          </cell>
          <cell r="D10174" t="str">
            <v>SUBSTITUIÇÃO DE REGISTRO OU VÁLVULA, ROSCÁVEL, DN 25 MM. AF_08/2021</v>
          </cell>
          <cell r="E10174" t="str">
            <v>UN</v>
          </cell>
          <cell r="F10174">
            <v>32.49</v>
          </cell>
        </row>
        <row r="10175">
          <cell r="A10175" t="str">
            <v>SINAPI 103052</v>
          </cell>
          <cell r="D10175" t="str">
            <v>SUBSTITUIÇÃO DE REGISTRO OU VÁLVULA, ROSCÁVEL, DN 32 MM. AF_08/2021</v>
          </cell>
          <cell r="E10175" t="str">
            <v>UN</v>
          </cell>
          <cell r="F10175">
            <v>43.56</v>
          </cell>
        </row>
        <row r="10176">
          <cell r="A10176" t="str">
            <v>SINAPI 94799</v>
          </cell>
          <cell r="D10176" t="str">
            <v>TORNEIRA DE BOIA PARA CAIXA D'ÁGUA, ROSCÁVEL, 1 1/2" - FORNECIMENTO E INSTALAÇÃO. AF_08/2021</v>
          </cell>
          <cell r="E10176" t="str">
            <v>UN</v>
          </cell>
          <cell r="F10176">
            <v>152.5</v>
          </cell>
        </row>
        <row r="10177">
          <cell r="A10177" t="str">
            <v>SINAPI 94798</v>
          </cell>
          <cell r="D10177" t="str">
            <v>TORNEIRA DE BOIA PARA CAIXA D'ÁGUA, ROSCÁVEL, 1 1/4" - FORNECIMENTO E INSTALAÇÃO. AF_08/2021</v>
          </cell>
          <cell r="E10177" t="str">
            <v>UN</v>
          </cell>
          <cell r="F10177">
            <v>123.83</v>
          </cell>
        </row>
        <row r="10178">
          <cell r="A10178" t="str">
            <v>SINAPI 94797</v>
          </cell>
          <cell r="D10178" t="str">
            <v>TORNEIRA DE BOIA PARA CAIXA D'ÁGUA, ROSCÁVEL, 1" - FORNECIMENTO E INSTALAÇÃO. AF_08/2021</v>
          </cell>
          <cell r="E10178" t="str">
            <v>UN</v>
          </cell>
          <cell r="F10178">
            <v>75.489999999999995</v>
          </cell>
        </row>
        <row r="10179">
          <cell r="A10179" t="str">
            <v>SINAPI 94795</v>
          </cell>
          <cell r="D10179" t="str">
            <v>TORNEIRA DE BOIA PARA CAIXA D'ÁGUA, ROSCÁVEL, 1/2" - FORNECIMENTO E INSTALAÇÃO. AF_08/2021</v>
          </cell>
          <cell r="E10179" t="str">
            <v>UN</v>
          </cell>
          <cell r="F10179">
            <v>32.090000000000003</v>
          </cell>
        </row>
        <row r="10180">
          <cell r="A10180" t="str">
            <v>SINAPI 94800</v>
          </cell>
          <cell r="D10180" t="str">
            <v>TORNEIRA DE BOIA PARA CAIXA D'ÁGUA, ROSCÁVEL, 2" - FORNECIMENTO E INSTALAÇÃO. AF_08/2021</v>
          </cell>
          <cell r="E10180" t="str">
            <v>UN</v>
          </cell>
          <cell r="F10180">
            <v>195.85</v>
          </cell>
        </row>
        <row r="10181">
          <cell r="A10181" t="str">
            <v>SINAPI 94796</v>
          </cell>
          <cell r="D10181" t="str">
            <v>TORNEIRA DE BOIA PARA CAIXA D'ÁGUA, ROSCÁVEL, 3/4" - FORNECIMENTO E INSTALAÇÃO. AF_08/2021</v>
          </cell>
          <cell r="E10181" t="str">
            <v>UN</v>
          </cell>
          <cell r="F10181">
            <v>37.700000000000003</v>
          </cell>
        </row>
        <row r="10182">
          <cell r="A10182" t="str">
            <v>SINAPI 99635</v>
          </cell>
          <cell r="D10182" t="str">
            <v>VÁLVULA DE DESCARGA METÁLICA, BASE 1 1/2", ACABAMENTO METALICO CROMADO - FORNECIMENTO E INSTALAÇÃO. AF_08/2021</v>
          </cell>
          <cell r="E10182" t="str">
            <v>UN</v>
          </cell>
          <cell r="F10182">
            <v>408.34</v>
          </cell>
        </row>
        <row r="10183">
          <cell r="A10183" t="str">
            <v>SINAPI 103018</v>
          </cell>
          <cell r="D10183" t="str">
            <v>VÁLVULA DE DESCARGA METÁLICA, BASE 1 1/4", ACABAMENTO METALICO CROMADO - FORNECIMENTO E INSTALAÇÃO. AF_08/2021</v>
          </cell>
          <cell r="E10183" t="str">
            <v>UN</v>
          </cell>
          <cell r="F10183">
            <v>333.67</v>
          </cell>
        </row>
        <row r="10184">
          <cell r="A10184" t="str">
            <v>SINAPI 95252</v>
          </cell>
          <cell r="D10184" t="str">
            <v>VÁLVULA DE ESFERA BRUTA, BRONZE, ROSCÁVEL, 1 1/2'' - FORNECIMENTO E INSTALAÇÃO. AF_08/2021</v>
          </cell>
          <cell r="E10184" t="str">
            <v>UN</v>
          </cell>
          <cell r="F10184">
            <v>238.6</v>
          </cell>
        </row>
        <row r="10185">
          <cell r="A10185" t="str">
            <v>SINAPI 95251</v>
          </cell>
          <cell r="D10185" t="str">
            <v>VÁLVULA DE ESFERA BRUTA, BRONZE, ROSCÁVEL, 1 1/4'' - FORNECIMENTO E INSTALAÇÃO. AF_08/2021</v>
          </cell>
          <cell r="E10185" t="str">
            <v>UN</v>
          </cell>
          <cell r="F10185">
            <v>197.13</v>
          </cell>
        </row>
        <row r="10186">
          <cell r="A10186" t="str">
            <v>SINAPI 95250</v>
          </cell>
          <cell r="D10186" t="str">
            <v>VÁLVULA DE ESFERA BRUTA, BRONZE, ROSCÁVEL, 1'' - FORNECIMENTO E INSTALAÇÃO. AF_08/2021</v>
          </cell>
          <cell r="E10186" t="str">
            <v>UN</v>
          </cell>
          <cell r="F10186">
            <v>132.97</v>
          </cell>
        </row>
        <row r="10187">
          <cell r="A10187" t="str">
            <v>SINAPI 95248</v>
          </cell>
          <cell r="D10187" t="str">
            <v>VÁLVULA DE ESFERA BRUTA, BRONZE, ROSCÁVEL, 1/2" - FORNECIMENTO E INSTALAÇÃO. AF_08/2021</v>
          </cell>
          <cell r="E10187" t="str">
            <v>UN</v>
          </cell>
          <cell r="F10187">
            <v>84.07</v>
          </cell>
        </row>
        <row r="10188">
          <cell r="A10188" t="str">
            <v>SINAPI 95253</v>
          </cell>
          <cell r="D10188" t="str">
            <v>VÁLVULA DE ESFERA BRUTA, BRONZE, ROSCÁVEL, 2'' - FORNECIMENTO E INSTALAÇÃO. AF_08/2021</v>
          </cell>
          <cell r="E10188" t="str">
            <v>UN</v>
          </cell>
          <cell r="F10188">
            <v>364.28</v>
          </cell>
        </row>
        <row r="10189">
          <cell r="A10189" t="str">
            <v>SINAPI 95249</v>
          </cell>
          <cell r="D10189" t="str">
            <v>VÁLVULA DE ESFERA BRUTA, BRONZE, ROSCÁVEL, 3/4'' - FORNECIMENTO E INSTALAÇÃO. AF_08/2021</v>
          </cell>
          <cell r="E10189" t="str">
            <v>UN</v>
          </cell>
          <cell r="F10189">
            <v>98.53</v>
          </cell>
        </row>
        <row r="10190">
          <cell r="A10190" t="str">
            <v>SINAPI 99622</v>
          </cell>
          <cell r="D10190" t="str">
            <v>VÁLVULA DE RETENÇÃO HORIZONTAL, DE BRONZE, ROSCÁVEL, 1 1/2" - FORNECIMENTO E INSTALAÇÃO. AF_08/2021</v>
          </cell>
          <cell r="E10190" t="str">
            <v>UN</v>
          </cell>
          <cell r="F10190">
            <v>318.77</v>
          </cell>
        </row>
        <row r="10191">
          <cell r="A10191" t="str">
            <v>SINAPI 99621</v>
          </cell>
          <cell r="D10191" t="str">
            <v>VÁLVULA DE RETENÇÃO HORIZONTAL, DE BRONZE, ROSCÁVEL, 1 1/4" - FORNECIMENTO E INSTALAÇÃO. AF_08/2021</v>
          </cell>
          <cell r="E10191" t="str">
            <v>UN</v>
          </cell>
          <cell r="F10191">
            <v>283.42</v>
          </cell>
        </row>
        <row r="10192">
          <cell r="A10192" t="str">
            <v>SINAPI 99620</v>
          </cell>
          <cell r="D10192" t="str">
            <v>VÁLVULA DE RETENÇÃO HORIZONTAL, DE BRONZE, ROSCÁVEL, 1" - FORNECIMENTO E INSTALAÇÃO. AF_08/2021</v>
          </cell>
          <cell r="E10192" t="str">
            <v>UN</v>
          </cell>
          <cell r="F10192">
            <v>190.06</v>
          </cell>
        </row>
        <row r="10193">
          <cell r="A10193" t="str">
            <v>SINAPI 103008</v>
          </cell>
          <cell r="D10193" t="str">
            <v>VÁLVULA DE RETENÇÃO HORIZONTAL, DE BRONZE, ROSCÁVEL, 1/2" - FORNECIMENTO E INSTALAÇÃO. AF_08/2021</v>
          </cell>
          <cell r="E10193" t="str">
            <v>UN</v>
          </cell>
          <cell r="F10193">
            <v>114.41</v>
          </cell>
        </row>
        <row r="10194">
          <cell r="A10194" t="str">
            <v>SINAPI 99624</v>
          </cell>
          <cell r="D10194" t="str">
            <v>VÁLVULA DE RETENÇÃO HORIZONTAL, DE BRONZE, ROSCÁVEL, 2 1/2" - FORNECIMENTO E INSTALAÇÃO. AF_08/2021</v>
          </cell>
          <cell r="E10194" t="str">
            <v>UN</v>
          </cell>
          <cell r="F10194">
            <v>634.6</v>
          </cell>
        </row>
        <row r="10195">
          <cell r="A10195" t="str">
            <v>SINAPI 99623</v>
          </cell>
          <cell r="D10195" t="str">
            <v>VÁLVULA DE RETENÇÃO HORIZONTAL, DE BRONZE, ROSCÁVEL, 2" - FORNECIMENTO E INSTALAÇÃO. AF_08/2021</v>
          </cell>
          <cell r="E10195" t="str">
            <v>UN</v>
          </cell>
          <cell r="F10195">
            <v>444.99</v>
          </cell>
        </row>
        <row r="10196">
          <cell r="A10196" t="str">
            <v>SINAPI 99625</v>
          </cell>
          <cell r="D10196" t="str">
            <v>VÁLVULA DE RETENÇÃO HORIZONTAL, DE BRONZE, ROSCÁVEL, 3" - FORNECIMENTO E INSTALAÇÃO. AF_08/2021</v>
          </cell>
          <cell r="E10196" t="str">
            <v>UN</v>
          </cell>
          <cell r="F10196">
            <v>873.3</v>
          </cell>
        </row>
        <row r="10197">
          <cell r="A10197" t="str">
            <v>SINAPI 99619</v>
          </cell>
          <cell r="D10197" t="str">
            <v>VÁLVULA DE RETENÇÃO HORIZONTAL, DE BRONZE, ROSCÁVEL, 3/4" - FORNECIMENTO E INSTALAÇÃO. AF_08/2021</v>
          </cell>
          <cell r="E10197" t="str">
            <v>UN</v>
          </cell>
          <cell r="F10197">
            <v>139.91</v>
          </cell>
        </row>
        <row r="10198">
          <cell r="A10198" t="str">
            <v>SINAPI 99626</v>
          </cell>
          <cell r="D10198" t="str">
            <v>VÁLVULA DE RETENÇÃO HORIZONTAL, DE BRONZE, ROSCÁVEL, 4" - FORNECIMENTO E INSTALAÇÃO. AF_08/2021</v>
          </cell>
          <cell r="E10198" t="str">
            <v>UN</v>
          </cell>
          <cell r="F10198">
            <v>1345.72</v>
          </cell>
        </row>
        <row r="10199">
          <cell r="A10199" t="str">
            <v>SINAPI 99631</v>
          </cell>
          <cell r="D10199" t="str">
            <v>VÁLVULA DE RETENÇÃO VERTICAL, DE BRONZE, ROSCÁVEL, 1 1/2" - FORNECIMENTO E INSTALAÇÃO. AF_08/2021</v>
          </cell>
          <cell r="E10199" t="str">
            <v>UN</v>
          </cell>
          <cell r="F10199">
            <v>176.44</v>
          </cell>
        </row>
        <row r="10200">
          <cell r="A10200" t="str">
            <v>SINAPI 99630</v>
          </cell>
          <cell r="D10200" t="str">
            <v>VÁLVULA DE RETENÇÃO VERTICAL, DE BRONZE, ROSCÁVEL, 1 1/4" - FORNECIMENTO E INSTALAÇÃO. AF_08/2021</v>
          </cell>
          <cell r="E10200" t="str">
            <v>UN</v>
          </cell>
          <cell r="F10200">
            <v>151.72999999999999</v>
          </cell>
        </row>
        <row r="10201">
          <cell r="A10201" t="str">
            <v>SINAPI 99629</v>
          </cell>
          <cell r="D10201" t="str">
            <v>VÁLVULA DE RETENÇÃO VERTICAL, DE BRONZE, ROSCÁVEL, 1" - FORNECIMENTO E INSTALAÇÃO. AF_08/2021</v>
          </cell>
          <cell r="E10201" t="str">
            <v>UN</v>
          </cell>
          <cell r="F10201">
            <v>101.89</v>
          </cell>
        </row>
        <row r="10202">
          <cell r="A10202" t="str">
            <v>SINAPI 99627</v>
          </cell>
          <cell r="D10202" t="str">
            <v>VÁLVULA DE RETENÇÃO VERTICAL, DE BRONZE, ROSCÁVEL, 1/2" - FORNECIMENTO E INSTALAÇÃO. AF_08/2021</v>
          </cell>
          <cell r="E10202" t="str">
            <v>UN</v>
          </cell>
          <cell r="F10202">
            <v>84.37</v>
          </cell>
        </row>
        <row r="10203">
          <cell r="A10203" t="str">
            <v>SINAPI 103009</v>
          </cell>
          <cell r="D10203" t="str">
            <v>VÁLVULA DE RETENÇÃO VERTICAL, DE BRONZE, ROSCÁVEL, 2 1/2" - FORNECIMENTO E INSTALAÇÃO. AF_08/2021</v>
          </cell>
          <cell r="E10203" t="str">
            <v>UN</v>
          </cell>
          <cell r="F10203">
            <v>403.14</v>
          </cell>
        </row>
        <row r="10204">
          <cell r="A10204" t="str">
            <v>SINAPI 99632</v>
          </cell>
          <cell r="D10204" t="str">
            <v>VÁLVULA DE RETENÇÃO VERTICAL, DE BRONZE, ROSCÁVEL, 2" - FORNECIMENTO E INSTALAÇÃO. AF_08/2021</v>
          </cell>
          <cell r="E10204" t="str">
            <v>UN</v>
          </cell>
          <cell r="F10204">
            <v>254.68</v>
          </cell>
        </row>
        <row r="10205">
          <cell r="A10205" t="str">
            <v>SINAPI 99633</v>
          </cell>
          <cell r="D10205" t="str">
            <v>VÁLVULA DE RETENÇÃO VERTICAL, DE BRONZE, ROSCÁVEL, 3" - FORNECIMENTO E INSTALAÇÃO. AF_08/2021</v>
          </cell>
          <cell r="E10205" t="str">
            <v>UN</v>
          </cell>
          <cell r="F10205">
            <v>547.69000000000005</v>
          </cell>
        </row>
        <row r="10206">
          <cell r="A10206" t="str">
            <v>SINAPI 99628</v>
          </cell>
          <cell r="D10206" t="str">
            <v>VÁLVULA DE RETENÇÃO VERTICAL, DE BRONZE, ROSCÁVEL, 3/4" - FORNECIMENTO E INSTALAÇÃO. AF_08/2021</v>
          </cell>
          <cell r="E10206" t="str">
            <v>UN</v>
          </cell>
          <cell r="F10206">
            <v>91.87</v>
          </cell>
        </row>
        <row r="10207">
          <cell r="A10207" t="str">
            <v>SINAPI 99634</v>
          </cell>
          <cell r="D10207" t="str">
            <v>VÁLVULA DE RETENÇÃO VERTICAL, DE BRONZE, ROSCÁVEL, 4" - FORNECIMENTO E INSTALAÇÃO. AF_08/2021</v>
          </cell>
          <cell r="E10207" t="str">
            <v>UN</v>
          </cell>
          <cell r="F10207">
            <v>936.03</v>
          </cell>
        </row>
        <row r="10208">
          <cell r="A10208" t="str">
            <v>SINAPI 103013</v>
          </cell>
          <cell r="D10208" t="str">
            <v>VÁLVULA DE RETENÇÃO, DE BRONZE, PÉ COM CRIVOS, ROSCÁVEL, 1 1/2" - FORNECIMENTO E INSTALAÇÃO. AF_08/2021</v>
          </cell>
          <cell r="E10208" t="str">
            <v>UN</v>
          </cell>
          <cell r="F10208">
            <v>164.06</v>
          </cell>
        </row>
        <row r="10209">
          <cell r="A10209" t="str">
            <v>SINAPI 103012</v>
          </cell>
          <cell r="D10209" t="str">
            <v>VÁLVULA DE RETENÇÃO, DE BRONZE, PÉ COM CRIVOS, ROSCÁVEL, 1 1/4" - FORNECIMENTO E INSTALAÇÃO. AF_08/2021</v>
          </cell>
          <cell r="E10209" t="str">
            <v>UN</v>
          </cell>
          <cell r="F10209">
            <v>152.53</v>
          </cell>
        </row>
        <row r="10210">
          <cell r="A10210" t="str">
            <v>SINAPI 103011</v>
          </cell>
          <cell r="D10210" t="str">
            <v>VÁLVULA DE RETENÇÃO, DE BRONZE, PÉ COM CRIVOS, ROSCÁVEL, 1" - FORNECIMENTO E INSTALAÇÃO. AF_08/2021</v>
          </cell>
          <cell r="E10210" t="str">
            <v>UN</v>
          </cell>
          <cell r="F10210">
            <v>96.66</v>
          </cell>
        </row>
        <row r="10211">
          <cell r="A10211" t="str">
            <v>SINAPI 103015</v>
          </cell>
          <cell r="D10211" t="str">
            <v>VÁLVULA DE RETENÇÃO, DE BRONZE, PÉ COM CRIVOS, ROSCÁVEL, 2 1/2" - FORNECIMENTO E INSTALAÇÃO. AF_08/2021</v>
          </cell>
          <cell r="E10211" t="str">
            <v>UN</v>
          </cell>
          <cell r="F10211">
            <v>437.02</v>
          </cell>
        </row>
        <row r="10212">
          <cell r="A10212" t="str">
            <v>SINAPI 103014</v>
          </cell>
          <cell r="D10212" t="str">
            <v>VÁLVULA DE RETENÇÃO, DE BRONZE, PÉ COM CRIVOS, ROSCÁVEL, 2" - FORNECIMENTO E INSTALAÇÃO. AF_08/2021</v>
          </cell>
          <cell r="E10212" t="str">
            <v>UN</v>
          </cell>
          <cell r="F10212">
            <v>246.89</v>
          </cell>
        </row>
        <row r="10213">
          <cell r="A10213" t="str">
            <v>SINAPI 103016</v>
          </cell>
          <cell r="D10213" t="str">
            <v>VÁLVULA DE RETENÇÃO, DE BRONZE, PÉ COM CRIVOS, ROSCÁVEL, 3" - FORNECIMENTO E INSTALAÇÃO. AF_08/2021</v>
          </cell>
          <cell r="E10213" t="str">
            <v>UN</v>
          </cell>
          <cell r="F10213">
            <v>597.63</v>
          </cell>
        </row>
        <row r="10214">
          <cell r="A10214" t="str">
            <v>SINAPI 103010</v>
          </cell>
          <cell r="D10214" t="str">
            <v>VÁLVULA DE RETENÇÃO, DE BRONZE, PÉ COM CRIVOS, ROSCÁVEL, 3/4" - FORNECIMENTO E INSTALAÇÃO. AF_08/2021</v>
          </cell>
          <cell r="E10214" t="str">
            <v>UN</v>
          </cell>
          <cell r="F10214">
            <v>86.77</v>
          </cell>
        </row>
        <row r="10215">
          <cell r="A10215" t="str">
            <v>SINAPI 103017</v>
          </cell>
          <cell r="D10215" t="str">
            <v>VÁLVULA DE RETENÇÃO, DE BRONZE, PÉ COM CRIVOS, ROSCÁVEL, 4" - FORNECIMENTO E INSTALAÇÃO. AF_08/2021</v>
          </cell>
          <cell r="E10215" t="str">
            <v>UN</v>
          </cell>
          <cell r="F10215">
            <v>1044.1600000000001</v>
          </cell>
        </row>
        <row r="10216">
          <cell r="A10216" t="str">
            <v>SINAPI 103033</v>
          </cell>
          <cell r="D10216" t="str">
            <v>VÁLVULA DE SEGURANÇA À TEMPERATURA, 1/2" - FORNECIMENTO E INSTALAÇÃO. AF_08/2021</v>
          </cell>
          <cell r="E10216" t="str">
            <v>UN</v>
          </cell>
          <cell r="F10216">
            <v>0</v>
          </cell>
        </row>
        <row r="10217">
          <cell r="A10217" t="str">
            <v>SINAPI 103032</v>
          </cell>
          <cell r="D10217" t="str">
            <v>VÁLVULA ESFERA PARA GÁS, 1" - FORNECIMENTO E INSTALAÇÃO. AF_08/2021</v>
          </cell>
          <cell r="E10217" t="str">
            <v>UN</v>
          </cell>
          <cell r="F10217">
            <v>0</v>
          </cell>
        </row>
        <row r="10218">
          <cell r="A10218" t="str">
            <v>SINAPI 103030</v>
          </cell>
          <cell r="D10218" t="str">
            <v>VÁLVULA ESFERA PARA GÁS, 1/2" - FORNECIMENTO E INSTALAÇÃO. AF_08/2021</v>
          </cell>
          <cell r="E10218" t="str">
            <v>UN</v>
          </cell>
          <cell r="F10218">
            <v>0</v>
          </cell>
        </row>
        <row r="10219">
          <cell r="A10219" t="str">
            <v>SINAPI 103031</v>
          </cell>
          <cell r="D10219" t="str">
            <v>VÁLVULA ESFERA PARA GÁS, 3/4" - FORNECIMENTO E INSTALAÇÃO. AF_08/2021</v>
          </cell>
          <cell r="E10219" t="str">
            <v>UN</v>
          </cell>
          <cell r="F10219">
            <v>0</v>
          </cell>
        </row>
        <row r="10220">
          <cell r="A10220" t="str">
            <v>SINAPI 103035</v>
          </cell>
          <cell r="D10220" t="str">
            <v>VÁLVULA ESTABILIZADORA DE VAZÃO/ AUTOFLOW, 1" - FORNECIMENTO E INSTALAÇÃO. AF_08/2021</v>
          </cell>
          <cell r="E10220" t="str">
            <v>UN</v>
          </cell>
          <cell r="F10220">
            <v>0</v>
          </cell>
        </row>
        <row r="10221">
          <cell r="A10221" t="str">
            <v>SINAPI 103034</v>
          </cell>
          <cell r="D10221" t="str">
            <v>VÁLVULA ESTABILIZADORA DE VAZÃO/ AUTOFLOW, 3/4" - FORNECIMENTO E INSTALAÇÃO. AF_08/2021</v>
          </cell>
          <cell r="E10221" t="str">
            <v>UN</v>
          </cell>
          <cell r="F10221">
            <v>0</v>
          </cell>
        </row>
        <row r="10222">
          <cell r="A10222" t="str">
            <v>SINAPI 103024</v>
          </cell>
          <cell r="D10222" t="str">
            <v>VÁLVULA REDUTORA DE PRESSÃO PARA SISTEMAS PREDIAIS, 1 1/2" - FORNECIMENTO E INSTALAÇÃO. AF_08/2021</v>
          </cell>
          <cell r="E10222" t="str">
            <v>UN</v>
          </cell>
          <cell r="F10222">
            <v>0</v>
          </cell>
        </row>
        <row r="10223">
          <cell r="A10223" t="str">
            <v>SINAPI 103023</v>
          </cell>
          <cell r="D10223" t="str">
            <v>VÁLVULA REDUTORA DE PRESSÃO PARA SISTEMAS PREDIAIS, 1 1/4" - FORNECIMENTO E INSTALAÇÃO. AF_08/2021</v>
          </cell>
          <cell r="E10223" t="str">
            <v>UN</v>
          </cell>
          <cell r="F10223">
            <v>0</v>
          </cell>
        </row>
        <row r="10224">
          <cell r="A10224" t="str">
            <v>SINAPI 103022</v>
          </cell>
          <cell r="D10224" t="str">
            <v>VÁLVULA REDUTORA DE PRESSÃO PARA SISTEMAS PREDIAIS, 1" - FORNECIMENTO E INSTALAÇÃO. AF_08/2021</v>
          </cell>
          <cell r="E10224" t="str">
            <v>UN</v>
          </cell>
          <cell r="F10224">
            <v>0</v>
          </cell>
        </row>
        <row r="10225">
          <cell r="A10225" t="str">
            <v>SINAPI 103020</v>
          </cell>
          <cell r="D10225" t="str">
            <v>VÁLVULA REDUTORA DE PRESSÃO PARA SISTEMAS PREDIAIS, 1/2" - FORNECIMENTO E INSTALAÇÃO. AF_08/2021</v>
          </cell>
          <cell r="E10225" t="str">
            <v>UN</v>
          </cell>
          <cell r="F10225">
            <v>0</v>
          </cell>
        </row>
        <row r="10226">
          <cell r="A10226" t="str">
            <v>SINAPI 103026</v>
          </cell>
          <cell r="D10226" t="str">
            <v>VÁLVULA REDUTORA DE PRESSÃO PARA SISTEMAS PREDIAIS, 2 1/2" - FORNECIMENTO E INSTALAÇÃO. AF_08/2021</v>
          </cell>
          <cell r="E10226" t="str">
            <v>UN</v>
          </cell>
          <cell r="F10226">
            <v>0</v>
          </cell>
        </row>
        <row r="10227">
          <cell r="A10227" t="str">
            <v>SINAPI 103025</v>
          </cell>
          <cell r="D10227" t="str">
            <v>VÁLVULA REDUTORA DE PRESSÃO PARA SISTEMAS PREDIAIS, 2" - FORNECIMENTO E INSTALAÇÃO. AF_08/2021</v>
          </cell>
          <cell r="E10227" t="str">
            <v>UN</v>
          </cell>
          <cell r="F10227">
            <v>0</v>
          </cell>
        </row>
        <row r="10228">
          <cell r="A10228" t="str">
            <v>SINAPI 103021</v>
          </cell>
          <cell r="D10228" t="str">
            <v>VÁLVULA REDUTORA DE PRESSÃO PARA SISTEMAS PREDIAIS, 3/4" - FORNECIMENTO E INSTALAÇÃO. AF_08/2021</v>
          </cell>
          <cell r="E10228" t="str">
            <v>UN</v>
          </cell>
          <cell r="F10228">
            <v>0</v>
          </cell>
        </row>
        <row r="10229">
          <cell r="A10229" t="str">
            <v>SINAPI 103027</v>
          </cell>
          <cell r="D10229" t="str">
            <v>VÁLVULA VENTOSA ELIMINADORA DE AR, PARA SISTEMAS PREDIAIS, 1/2" - FORNECIMENTO E INSTALAÇÃO. AF_08/2021</v>
          </cell>
          <cell r="E10229" t="str">
            <v>UN</v>
          </cell>
          <cell r="F10229">
            <v>0</v>
          </cell>
        </row>
        <row r="10230">
          <cell r="A10230" t="str">
            <v>SINAPI 103028</v>
          </cell>
          <cell r="D10230" t="str">
            <v>VÁLVULA VENTOSA ELIMINADORA DE AR, PARA SISTEMAS PREDIAIS, 3/4" - FORNECIMENTO E INSTALAÇÃO. AF_08/2021</v>
          </cell>
          <cell r="E10230" t="str">
            <v>UN</v>
          </cell>
          <cell r="F10230">
            <v>0</v>
          </cell>
        </row>
        <row r="10231">
          <cell r="A10231" t="str">
            <v>SINAPI 103563</v>
          </cell>
          <cell r="D10231" t="str">
            <v>JUNTA DE DESMONTAGEM TRAVADA AXIALMENTE DE FERRO FUNDIDO PARA REDE DE ÁGUA OU ESGOTO, DN 100 MM. AF_12/2021</v>
          </cell>
          <cell r="E10231" t="str">
            <v>UN</v>
          </cell>
          <cell r="F10231">
            <v>0</v>
          </cell>
        </row>
        <row r="10232">
          <cell r="A10232" t="str">
            <v>SINAPI 103564</v>
          </cell>
          <cell r="D10232" t="str">
            <v>JUNTA DE DESMONTAGEM TRAVADA AXIALMENTE DE FERRO FUNDIDO PARA REDE DE ÁGUA OU ESGOTO, DN 150 MM. AF_12/2021</v>
          </cell>
          <cell r="E10232" t="str">
            <v>UN</v>
          </cell>
          <cell r="F10232">
            <v>0</v>
          </cell>
        </row>
        <row r="10233">
          <cell r="A10233" t="str">
            <v>SINAPI 103565</v>
          </cell>
          <cell r="D10233" t="str">
            <v>JUNTA DE DESMONTAGEM TRAVADA AXIALMENTE DE FERRO FUNDIDO PARA REDE DE ÁGUA OU ESGOTO, DN 200 MM. AF_12/2021</v>
          </cell>
          <cell r="E10233" t="str">
            <v>UN</v>
          </cell>
          <cell r="F10233">
            <v>0</v>
          </cell>
        </row>
        <row r="10234">
          <cell r="A10234" t="str">
            <v>SINAPI 103566</v>
          </cell>
          <cell r="D10234" t="str">
            <v>JUNTA DE DESMONTAGEM TRAVADA AXIALMENTE DE FERRO FUNDIDO PARA REDE DE ÁGUA OU ESGOTO, DN 250 MM. AF_12/2021</v>
          </cell>
          <cell r="E10234" t="str">
            <v>UN</v>
          </cell>
          <cell r="F10234">
            <v>0</v>
          </cell>
        </row>
        <row r="10235">
          <cell r="A10235" t="str">
            <v>SINAPI 103567</v>
          </cell>
          <cell r="D10235" t="str">
            <v>JUNTA DE DESMONTAGEM TRAVADA AXIALMENTE DE FERRO FUNDIDO PARA REDE DE ÁGUA OU ESGOTO, DN 300 MM. AF_12/2021</v>
          </cell>
          <cell r="E10235" t="str">
            <v>UN</v>
          </cell>
          <cell r="F10235">
            <v>0</v>
          </cell>
        </row>
        <row r="10236">
          <cell r="A10236" t="str">
            <v>SINAPI 103568</v>
          </cell>
          <cell r="D10236" t="str">
            <v>JUNTA DE DESMONTAGEM TRAVADA AXIALMENTE DE FERRO FUNDIDO PARA REDE DE ÁGUA OU ESGOTO, DN 350 MM. AF_12/2021</v>
          </cell>
          <cell r="E10236" t="str">
            <v>UN</v>
          </cell>
          <cell r="F10236">
            <v>0</v>
          </cell>
        </row>
        <row r="10237">
          <cell r="A10237" t="str">
            <v>SINAPI 103569</v>
          </cell>
          <cell r="D10237" t="str">
            <v>JUNTA DE DESMONTAGEM TRAVADA AXIALMENTE DE FERRO FUNDIDO PARA REDE DE ÁGUA OU ESGOTO, DN 400 MM. AF_12/2021</v>
          </cell>
          <cell r="E10237" t="str">
            <v>UN</v>
          </cell>
          <cell r="F10237">
            <v>0</v>
          </cell>
        </row>
        <row r="10238">
          <cell r="A10238" t="str">
            <v>SINAPI 103570</v>
          </cell>
          <cell r="D10238" t="str">
            <v>JUNTA DE DESMONTAGEM TRAVADA AXIALMENTE DE FERRO FUNDIDO PARA REDE DE ÁGUA OU ESGOTO, DN 500 MM. AF_12/2021</v>
          </cell>
          <cell r="E10238" t="str">
            <v>UN</v>
          </cell>
          <cell r="F10238">
            <v>0</v>
          </cell>
        </row>
        <row r="10239">
          <cell r="A10239" t="str">
            <v>SINAPI 103571</v>
          </cell>
          <cell r="D10239" t="str">
            <v>JUNTA DE DESMONTAGEM TRAVADA AXIALMENTE DE FERRO FUNDIDO PARA REDE DE ÁGUA OU ESGOTO, DN 600 MM. AF_12/2021</v>
          </cell>
          <cell r="E10239" t="str">
            <v>UN</v>
          </cell>
          <cell r="F10239">
            <v>0</v>
          </cell>
        </row>
        <row r="10240">
          <cell r="A10240" t="str">
            <v>SINAPI 103562</v>
          </cell>
          <cell r="D10240" t="str">
            <v>JUNTA DE DESMONTAGEM TRAVADA AXIALMENTE DE FERRO FUNDIDO PARA REDE DE ÁGUA OU ESGOTO, DN 80 MM. AF_12/2021</v>
          </cell>
          <cell r="E10240" t="str">
            <v>UN</v>
          </cell>
          <cell r="F10240">
            <v>0</v>
          </cell>
        </row>
        <row r="10241">
          <cell r="A10241" t="str">
            <v>SINAPI 103573</v>
          </cell>
          <cell r="D10241" t="str">
            <v>JUNTA MECÂNICA (LUVA DE CORRER COM BOLSA JUNTA MECÂNICA) DE FERRO FUNDIDO PARA REDE DE ÁGUA OU ESGOTO, DN 100 MM. AF_12/2021</v>
          </cell>
          <cell r="E10241" t="str">
            <v>UN</v>
          </cell>
          <cell r="F10241">
            <v>0</v>
          </cell>
        </row>
        <row r="10242">
          <cell r="A10242" t="str">
            <v>SINAPI 103585</v>
          </cell>
          <cell r="D10242" t="str">
            <v>JUNTA MECÂNICA (LUVA DE CORRER COM BOLSA JUNTA MECÂNICA) DE FERRO FUNDIDO PARA REDE DE ÁGUA OU ESGOTO, DN 1000 MM. AF_12/2021</v>
          </cell>
          <cell r="E10242" t="str">
            <v>UN</v>
          </cell>
          <cell r="F10242">
            <v>0</v>
          </cell>
        </row>
        <row r="10243">
          <cell r="A10243" t="str">
            <v>SINAPI 103586</v>
          </cell>
          <cell r="D10243" t="str">
            <v>JUNTA MECÂNICA (LUVA DE CORRER COM BOLSA JUNTA MECÂNICA) DE FERRO FUNDIDO PARA REDE DE ÁGUA OU ESGOTO, DN 1200 MM. AF_12/2021</v>
          </cell>
          <cell r="E10243" t="str">
            <v>UN</v>
          </cell>
          <cell r="F10243">
            <v>0</v>
          </cell>
        </row>
        <row r="10244">
          <cell r="A10244" t="str">
            <v>SINAPI 103574</v>
          </cell>
          <cell r="D10244" t="str">
            <v>JUNTA MECÂNICA (LUVA DE CORRER COM BOLSA JUNTA MECÂNICA) DE FERRO FUNDIDO PARA REDE DE ÁGUA OU ESGOTO, DN 150 MM. AF_12/2021</v>
          </cell>
          <cell r="E10244" t="str">
            <v>UN</v>
          </cell>
          <cell r="F10244">
            <v>0</v>
          </cell>
        </row>
        <row r="10245">
          <cell r="A10245" t="str">
            <v>SINAPI 103575</v>
          </cell>
          <cell r="D10245" t="str">
            <v>JUNTA MECÂNICA (LUVA DE CORRER COM BOLSA JUNTA MECÂNICA) DE FERRO FUNDIDO PARA REDE DE ÁGUA OU ESGOTO, DN 200 MM. AF_12/2021</v>
          </cell>
          <cell r="E10245" t="str">
            <v>UN</v>
          </cell>
          <cell r="F10245">
            <v>0</v>
          </cell>
        </row>
        <row r="10246">
          <cell r="A10246" t="str">
            <v>SINAPI 103576</v>
          </cell>
          <cell r="D10246" t="str">
            <v>JUNTA MECÂNICA (LUVA DE CORRER COM BOLSA JUNTA MECÂNICA) DE FERRO FUNDIDO PARA REDE DE ÁGUA OU ESGOTO, DN 250 MM. AF_12/2021</v>
          </cell>
          <cell r="E10246" t="str">
            <v>UN</v>
          </cell>
          <cell r="F10246">
            <v>0</v>
          </cell>
        </row>
        <row r="10247">
          <cell r="A10247" t="str">
            <v>SINAPI 103577</v>
          </cell>
          <cell r="D10247" t="str">
            <v>JUNTA MECÂNICA (LUVA DE CORRER COM BOLSA JUNTA MECÂNICA) DE FERRO FUNDIDO PARA REDE DE ÁGUA OU ESGOTO, DN 300 MM. AF_12/2021</v>
          </cell>
          <cell r="E10247" t="str">
            <v>UN</v>
          </cell>
          <cell r="F10247">
            <v>0</v>
          </cell>
        </row>
        <row r="10248">
          <cell r="A10248" t="str">
            <v>SINAPI 103578</v>
          </cell>
          <cell r="D10248" t="str">
            <v>JUNTA MECÂNICA (LUVA DE CORRER COM BOLSA JUNTA MECÂNICA) DE FERRO FUNDIDO PARA REDE DE ÁGUA OU ESGOTO, DN 350 MM. AF_12/2021</v>
          </cell>
          <cell r="E10248" t="str">
            <v>UN</v>
          </cell>
          <cell r="F10248">
            <v>0</v>
          </cell>
        </row>
        <row r="10249">
          <cell r="A10249" t="str">
            <v>SINAPI 103579</v>
          </cell>
          <cell r="D10249" t="str">
            <v>JUNTA MECÂNICA (LUVA DE CORRER COM BOLSA JUNTA MECÂNICA) DE FERRO FUNDIDO PARA REDE DE ÁGUA OU ESGOTO, DN 400 MM. AF_12/2021</v>
          </cell>
          <cell r="E10249" t="str">
            <v>UN</v>
          </cell>
          <cell r="F10249">
            <v>0</v>
          </cell>
        </row>
        <row r="10250">
          <cell r="A10250" t="str">
            <v>SINAPI 103580</v>
          </cell>
          <cell r="D10250" t="str">
            <v>JUNTA MECÂNICA (LUVA DE CORRER COM BOLSA JUNTA MECÂNICA) DE FERRO FUNDIDO PARA REDE DE ÁGUA OU ESGOTO, DN 500 MM. AF_12/2021</v>
          </cell>
          <cell r="E10250" t="str">
            <v>UN</v>
          </cell>
          <cell r="F10250">
            <v>0</v>
          </cell>
        </row>
        <row r="10251">
          <cell r="A10251" t="str">
            <v>SINAPI 103581</v>
          </cell>
          <cell r="D10251" t="str">
            <v>JUNTA MECÂNICA (LUVA DE CORRER COM BOLSA JUNTA MECÂNICA) DE FERRO FUNDIDO PARA REDE DE ÁGUA OU ESGOTO, DN 600 MM. AF_12/2021</v>
          </cell>
          <cell r="E10251" t="str">
            <v>UN</v>
          </cell>
          <cell r="F10251">
            <v>0</v>
          </cell>
        </row>
        <row r="10252">
          <cell r="A10252" t="str">
            <v>SINAPI 103582</v>
          </cell>
          <cell r="D10252" t="str">
            <v>JUNTA MECÂNICA (LUVA DE CORRER COM BOLSA JUNTA MECÂNICA) DE FERRO FUNDIDO PARA REDE DE ÁGUA OU ESGOTO, DN 700 MM. AF_12/2021</v>
          </cell>
          <cell r="E10252" t="str">
            <v>UN</v>
          </cell>
          <cell r="F10252">
            <v>0</v>
          </cell>
        </row>
        <row r="10253">
          <cell r="A10253" t="str">
            <v>SINAPI 103572</v>
          </cell>
          <cell r="D10253" t="str">
            <v>JUNTA MECÂNICA (LUVA DE CORRER COM BOLSA JUNTA MECÂNICA) DE FERRO FUNDIDO PARA REDE DE ÁGUA OU ESGOTO, DN 80 MM. AF_12/2021</v>
          </cell>
          <cell r="E10253" t="str">
            <v>UN</v>
          </cell>
          <cell r="F10253">
            <v>0</v>
          </cell>
        </row>
        <row r="10254">
          <cell r="A10254" t="str">
            <v>SINAPI 103583</v>
          </cell>
          <cell r="D10254" t="str">
            <v>JUNTA MECÂNICA (LUVA DE CORRER COM BOLSA JUNTA MECÂNICA) DE FERRO FUNDIDO PARA REDE DE ÁGUA OU ESGOTO, DN 800 MM. AF_12/2021</v>
          </cell>
          <cell r="E10254" t="str">
            <v>UN</v>
          </cell>
          <cell r="F10254">
            <v>0</v>
          </cell>
        </row>
        <row r="10255">
          <cell r="A10255" t="str">
            <v>SINAPI 103584</v>
          </cell>
          <cell r="D10255" t="str">
            <v>JUNTA MECÂNICA (LUVA DE CORRER COM BOLSA JUNTA MECÂNICA) DE FERRO FUNDIDO PARA REDE DE ÁGUA OU ESGOTO, DN 900 MM. AF_12/2021</v>
          </cell>
          <cell r="E10255" t="str">
            <v>UN</v>
          </cell>
          <cell r="F10255">
            <v>0</v>
          </cell>
        </row>
        <row r="10256">
          <cell r="A10256" t="str">
            <v>SINAPI 103557</v>
          </cell>
          <cell r="D10256" t="str">
            <v>MEDIDOR DE VAZÃO ELETROMAGNÉTICO DE AÇO CARBONO PARA REDE DE ÁGUA OU ESGOTO, DN 100 MM, JUNTA FLANGEADA. AF_12/2021</v>
          </cell>
          <cell r="E10256" t="str">
            <v>UN</v>
          </cell>
          <cell r="F10256">
            <v>0</v>
          </cell>
        </row>
        <row r="10257">
          <cell r="A10257" t="str">
            <v>SINAPI 103558</v>
          </cell>
          <cell r="D10257" t="str">
            <v>MEDIDOR DE VAZÃO ELETROMAGNÉTICO DE AÇO CARBONO PARA REDE DE ÁGUA OU ESGOTO, DN 200 MM, JUNTA FLANGEADA. AF_12/2021</v>
          </cell>
          <cell r="E10257" t="str">
            <v>UN</v>
          </cell>
          <cell r="F10257">
            <v>0</v>
          </cell>
        </row>
        <row r="10258">
          <cell r="A10258" t="str">
            <v>SINAPI 103559</v>
          </cell>
          <cell r="D10258" t="str">
            <v>MEDIDOR DE VAZÃO ELETROMAGNÉTICO DE AÇO CARBONO PARA REDE DE ÁGUA OU ESGOTO, DN 300 MM, JUNTA FLANGEADA. AF_12/2021</v>
          </cell>
          <cell r="E10258" t="str">
            <v>UN</v>
          </cell>
          <cell r="F10258">
            <v>0</v>
          </cell>
        </row>
        <row r="10259">
          <cell r="A10259" t="str">
            <v>SINAPI 103560</v>
          </cell>
          <cell r="D10259" t="str">
            <v>MEDIDOR DE VAZÃO ELETROMAGNÉTICO DE AÇO CARBONO PARA REDE DE ÁGUA OU ESGOTO, DN 400 MM, JUNTA FLANGEADA. AF_12/2021</v>
          </cell>
          <cell r="E10259" t="str">
            <v>UN</v>
          </cell>
          <cell r="F10259">
            <v>0</v>
          </cell>
        </row>
        <row r="10260">
          <cell r="A10260" t="str">
            <v>SINAPI 103561</v>
          </cell>
          <cell r="D10260" t="str">
            <v>MEDIDOR DE VAZÃO ELETROMAGNÉTICO DE AÇO CARBONO PARA REDE DE ÁGUA OU ESGOTO, DN 500 MM, JUNTA FLANGEADA. AF_12/2021</v>
          </cell>
          <cell r="E10260" t="str">
            <v>UN</v>
          </cell>
          <cell r="F10260">
            <v>0</v>
          </cell>
        </row>
        <row r="10261">
          <cell r="A10261" t="str">
            <v>SINAPI 103529</v>
          </cell>
          <cell r="D10261" t="str">
            <v>REGISTRO DE GAVETA DE FERRO FUNDIDO PARA REDE DE ÁGUA OU ESGOTO, DN 100 MM, JUNTA FLANGEADA. AF_12/2021</v>
          </cell>
          <cell r="E10261" t="str">
            <v>UN</v>
          </cell>
          <cell r="F10261">
            <v>0</v>
          </cell>
        </row>
        <row r="10262">
          <cell r="A10262" t="str">
            <v>SINAPI 103530</v>
          </cell>
          <cell r="D10262" t="str">
            <v>REGISTRO DE GAVETA DE FERRO FUNDIDO PARA REDE DE ÁGUA OU ESGOTO, DN 150 MM, JUNTA FLANGEADA. AF_01/2021</v>
          </cell>
          <cell r="E10262" t="str">
            <v>UN</v>
          </cell>
          <cell r="F10262">
            <v>0</v>
          </cell>
        </row>
        <row r="10263">
          <cell r="A10263" t="str">
            <v>SINAPI 103531</v>
          </cell>
          <cell r="D10263" t="str">
            <v>REGISTRO DE GAVETA DE FERRO FUNDIDO PARA REDE DE ÁGUA OU ESGOTO, DN 200 MM, JUNTA FLANGEADA. AF_12/2021</v>
          </cell>
          <cell r="E10263" t="str">
            <v>UN</v>
          </cell>
          <cell r="F10263">
            <v>0</v>
          </cell>
        </row>
        <row r="10264">
          <cell r="A10264" t="str">
            <v>SINAPI 103532</v>
          </cell>
          <cell r="D10264" t="str">
            <v>REGISTRO DE GAVETA DE FERRO FUNDIDO PARA REDE DE ÁGUA OU ESGOTO, DN 250 MM, JUNTA FLANGEADA. AF_12/2021</v>
          </cell>
          <cell r="E10264" t="str">
            <v>UN</v>
          </cell>
          <cell r="F10264">
            <v>0</v>
          </cell>
        </row>
        <row r="10265">
          <cell r="A10265" t="str">
            <v>SINAPI 103533</v>
          </cell>
          <cell r="D10265" t="str">
            <v>REGISTRO DE GAVETA DE FERRO FUNDIDO PARA REDE DE ÁGUA OU ESGOTO, DN 300 MM, JUNTA FLANGEADA. AF_12/2021</v>
          </cell>
          <cell r="E10265" t="str">
            <v>UN</v>
          </cell>
          <cell r="F10265">
            <v>0</v>
          </cell>
        </row>
        <row r="10266">
          <cell r="A10266" t="str">
            <v>SINAPI 103534</v>
          </cell>
          <cell r="D10266" t="str">
            <v>REGISTRO DE GAVETA DE FERRO FUNDIDO PARA REDE DE ÁGUA OU ESGOTO, DN 350 MM, JUNTA FLANGEADA. AF_12/2021</v>
          </cell>
          <cell r="E10266" t="str">
            <v>UN</v>
          </cell>
          <cell r="F10266">
            <v>0</v>
          </cell>
        </row>
        <row r="10267">
          <cell r="A10267" t="str">
            <v>SINAPI 103535</v>
          </cell>
          <cell r="D10267" t="str">
            <v>REGISTRO DE GAVETA DE FERRO FUNDIDO PARA REDE DE ÁGUA OU ESGOTO, DN 400 MM, JUNTA FLANGEADA. AF_12/2021</v>
          </cell>
          <cell r="E10267" t="str">
            <v>UN</v>
          </cell>
          <cell r="F10267">
            <v>0</v>
          </cell>
        </row>
        <row r="10268">
          <cell r="A10268" t="str">
            <v>SINAPI 103527</v>
          </cell>
          <cell r="D10268" t="str">
            <v>REGISTRO DE GAVETA DE FERRO FUNDIDO PARA REDE DE ÁGUA OU ESGOTO, DN 50 MM, JUNTA FLANGEADA. AF_12/2021</v>
          </cell>
          <cell r="E10268" t="str">
            <v>UN</v>
          </cell>
          <cell r="F10268">
            <v>0</v>
          </cell>
        </row>
        <row r="10269">
          <cell r="A10269" t="str">
            <v>SINAPI 103536</v>
          </cell>
          <cell r="D10269" t="str">
            <v>REGISTRO DE GAVETA DE FERRO FUNDIDO PARA REDE DE ÁGUA OU ESGOTO, DN 500 MM, JUNTA FLANGEADA. AF_12/2021</v>
          </cell>
          <cell r="E10269" t="str">
            <v>UN</v>
          </cell>
          <cell r="F10269">
            <v>0</v>
          </cell>
        </row>
        <row r="10270">
          <cell r="A10270" t="str">
            <v>SINAPI 103528</v>
          </cell>
          <cell r="D10270" t="str">
            <v>REGISTRO DE GAVETA DE FERRO FUNDIDO PARA REDE DE ÁGUA OU ESGOTO, DN 80 MM, JUNTA FLANGEADA. AF_12/2021</v>
          </cell>
          <cell r="E10270" t="str">
            <v>UN</v>
          </cell>
          <cell r="F10270">
            <v>0</v>
          </cell>
        </row>
        <row r="10271">
          <cell r="A10271" t="str">
            <v>SINAPI 103541</v>
          </cell>
          <cell r="D10271" t="str">
            <v>VÁLVULA DE RETENÇÃO DE FERRO FUNDIDO PARA REDE DE ÁGUA OU ESGOTO, COM FLANGES, DN 200 MM, JUNTA FLANGEADA. AF_12/2021</v>
          </cell>
          <cell r="E10271" t="str">
            <v>UN</v>
          </cell>
          <cell r="F10271">
            <v>0</v>
          </cell>
        </row>
        <row r="10272">
          <cell r="A10272" t="str">
            <v>SINAPI 103539</v>
          </cell>
          <cell r="D10272" t="str">
            <v>VÁLVULA DE RETENÇÃO DE FERRO FUNDIDO PARA REDE DE ÁGUA OU ESGOTO, DN 100 MM, JUNTA FLANGEADA. AF_12/2021</v>
          </cell>
          <cell r="E10272" t="str">
            <v>UN</v>
          </cell>
          <cell r="F10272">
            <v>0</v>
          </cell>
        </row>
        <row r="10273">
          <cell r="A10273" t="str">
            <v>SINAPI 103540</v>
          </cell>
          <cell r="D10273" t="str">
            <v>VÁLVULA DE RETENÇÃO DE FERRO FUNDIDO PARA REDE DE ÁGUA OU ESGOTO, DN 150 MM, JUNTA FLANGEADA. AF_12/2021</v>
          </cell>
          <cell r="E10273" t="str">
            <v>UN</v>
          </cell>
          <cell r="F10273">
            <v>0</v>
          </cell>
        </row>
        <row r="10274">
          <cell r="A10274" t="str">
            <v>SINAPI 103542</v>
          </cell>
          <cell r="D10274" t="str">
            <v>VÁLVULA DE RETENÇÃO DE FERRO FUNDIDO PARA REDE DE ÁGUA OU ESGOTO, DN 250 MM, JUNTA FLANGEADA. AF_12/2021</v>
          </cell>
          <cell r="E10274" t="str">
            <v>UN</v>
          </cell>
          <cell r="F10274">
            <v>0</v>
          </cell>
        </row>
        <row r="10275">
          <cell r="A10275" t="str">
            <v>SINAPI 103543</v>
          </cell>
          <cell r="D10275" t="str">
            <v>VÁLVULA DE RETENÇÃO DE FERRO FUNDIDO PARA REDE DE ÁGUA OU ESGOTO, DN 300 MM, JUNTA FLANGEADA. AF_12/2021</v>
          </cell>
          <cell r="E10275" t="str">
            <v>UN</v>
          </cell>
          <cell r="F10275">
            <v>0</v>
          </cell>
        </row>
        <row r="10276">
          <cell r="A10276" t="str">
            <v>SINAPI 103544</v>
          </cell>
          <cell r="D10276" t="str">
            <v>VÁLVULA DE RETENÇÃO DE FERRO FUNDIDO PARA REDE DE ÁGUA OU ESGOTO, DN 350 MM, JUNTA FLANGEADA. AF_12/2021</v>
          </cell>
          <cell r="E10276" t="str">
            <v>UN</v>
          </cell>
          <cell r="F10276">
            <v>0</v>
          </cell>
        </row>
        <row r="10277">
          <cell r="A10277" t="str">
            <v>SINAPI 103545</v>
          </cell>
          <cell r="D10277" t="str">
            <v>VÁLVULA DE RETENÇÃO DE FERRO FUNDIDO PARA REDE DE ÁGUA OU ESGOTO, DN 400 MM, JUNTA FLANGEADA. AF_12/2021</v>
          </cell>
          <cell r="E10277" t="str">
            <v>UN</v>
          </cell>
          <cell r="F10277">
            <v>0</v>
          </cell>
        </row>
        <row r="10278">
          <cell r="A10278" t="str">
            <v>SINAPI 103537</v>
          </cell>
          <cell r="D10278" t="str">
            <v>VÁLVULA DE RETENÇÃO DE FERRO FUNDIDO PARA REDE DE ÁGUA OU ESGOTO, DN 50 MM, JUNTA FLANGEADA. AF_12/2021</v>
          </cell>
          <cell r="E10278" t="str">
            <v>UN</v>
          </cell>
          <cell r="F10278">
            <v>0</v>
          </cell>
        </row>
        <row r="10279">
          <cell r="A10279" t="str">
            <v>SINAPI 103546</v>
          </cell>
          <cell r="D10279" t="str">
            <v>VÁLVULA DE RETENÇÃO DE FERRO FUNDIDO PARA REDE DE ÁGUA OU ESGOTO, DN 500 MM, JUNTA FLANGEADA. AF_12/2021</v>
          </cell>
          <cell r="E10279" t="str">
            <v>UN</v>
          </cell>
          <cell r="F10279">
            <v>0</v>
          </cell>
        </row>
        <row r="10280">
          <cell r="A10280" t="str">
            <v>SINAPI 103538</v>
          </cell>
          <cell r="D10280" t="str">
            <v>VÁLVULA DE RETENÇÃO DE FERRO FUNDIDO PARA REDE DE ÁGUA OU ESGOTO, DN 80 MM, JUNTA FLANGEADA. AF_12/2021</v>
          </cell>
          <cell r="E10280" t="str">
            <v>UN</v>
          </cell>
          <cell r="F10280">
            <v>0</v>
          </cell>
        </row>
        <row r="10281">
          <cell r="A10281" t="str">
            <v>SINAPI 103549</v>
          </cell>
          <cell r="D10281" t="str">
            <v>VÁLVULA REDUTORA DE PRESSÃO DE FERRO FUNDIDO PARA REDE DE ÁGUA, DN 100 MM, JUNTA FLANGEADA. AF_12/2021</v>
          </cell>
          <cell r="E10281" t="str">
            <v>UN</v>
          </cell>
          <cell r="F10281">
            <v>0</v>
          </cell>
        </row>
        <row r="10282">
          <cell r="A10282" t="str">
            <v>SINAPI 103550</v>
          </cell>
          <cell r="D10282" t="str">
            <v>VÁLVULA REDUTORA DE PRESSÃO DE FERRO FUNDIDO PARA REDE DE ÁGUA, DN 150 MM, JUNTA FLANGEADA. AF_12/2021</v>
          </cell>
          <cell r="E10282" t="str">
            <v>UN</v>
          </cell>
          <cell r="F10282">
            <v>0</v>
          </cell>
        </row>
        <row r="10283">
          <cell r="A10283" t="str">
            <v>SINAPI 103551</v>
          </cell>
          <cell r="D10283" t="str">
            <v>VÁLVULA REDUTORA DE PRESSÃO DE FERRO FUNDIDO PARA REDE DE ÁGUA, DN 200 MM, JUNTA FLANGEADA. AF_12/2021</v>
          </cell>
          <cell r="E10283" t="str">
            <v>UN</v>
          </cell>
          <cell r="F10283">
            <v>0</v>
          </cell>
        </row>
        <row r="10284">
          <cell r="A10284" t="str">
            <v>SINAPI 103552</v>
          </cell>
          <cell r="D10284" t="str">
            <v>VÁLVULA REDUTORA DE PRESSÃO DE FERRO FUNDIDO PARA REDE DE ÁGUA, DN 250 MM, JUNTA FLANGEADA. AF_12/2021</v>
          </cell>
          <cell r="E10284" t="str">
            <v>UN</v>
          </cell>
          <cell r="F10284">
            <v>0</v>
          </cell>
        </row>
        <row r="10285">
          <cell r="A10285" t="str">
            <v>SINAPI 103553</v>
          </cell>
          <cell r="D10285" t="str">
            <v>VÁLVULA REDUTORA DE PRESSÃO DE FERRO FUNDIDO PARA REDE DE ÁGUA, DN 300 MM, JUNTA FLANGEADA. AF_12/2021</v>
          </cell>
          <cell r="E10285" t="str">
            <v>UN</v>
          </cell>
          <cell r="F10285">
            <v>0</v>
          </cell>
        </row>
        <row r="10286">
          <cell r="A10286" t="str">
            <v>SINAPI 103554</v>
          </cell>
          <cell r="D10286" t="str">
            <v>VÁLVULA REDUTORA DE PRESSÃO DE FERRO FUNDIDO PARA REDE DE ÁGUA, DN 350 MM, JUNTA FLANGEADA. AF_12/2021</v>
          </cell>
          <cell r="E10286" t="str">
            <v>UN</v>
          </cell>
          <cell r="F10286">
            <v>0</v>
          </cell>
        </row>
        <row r="10287">
          <cell r="A10287" t="str">
            <v>SINAPI 103555</v>
          </cell>
          <cell r="D10287" t="str">
            <v>VÁLVULA REDUTORA DE PRESSÃO DE FERRO FUNDIDO PARA REDE DE ÁGUA, DN 400 MM, JUNTA FLANGEADA. AF_12/2021</v>
          </cell>
          <cell r="E10287" t="str">
            <v>UN</v>
          </cell>
          <cell r="F10287">
            <v>0</v>
          </cell>
        </row>
        <row r="10288">
          <cell r="A10288" t="str">
            <v>SINAPI 103547</v>
          </cell>
          <cell r="D10288" t="str">
            <v>VÁLVULA REDUTORA DE PRESSÃO DE FERRO FUNDIDO PARA REDE DE ÁGUA, DN 50 MM, JUNTA FLANGEADA. AF_12/2021</v>
          </cell>
          <cell r="E10288" t="str">
            <v>UN</v>
          </cell>
          <cell r="F10288">
            <v>0</v>
          </cell>
        </row>
        <row r="10289">
          <cell r="A10289" t="str">
            <v>SINAPI 103556</v>
          </cell>
          <cell r="D10289" t="str">
            <v>VÁLVULA REDUTORA DE PRESSÃO DE FERRO FUNDIDO PARA REDE DE ÁGUA, DN 500 MM, JUNTA FLANGEADA. AF_12/2021</v>
          </cell>
          <cell r="E10289" t="str">
            <v>UN</v>
          </cell>
          <cell r="F10289">
            <v>0</v>
          </cell>
        </row>
        <row r="10290">
          <cell r="A10290" t="str">
            <v>SINAPI 103548</v>
          </cell>
          <cell r="D10290" t="str">
            <v>VÁLVULA REDUTORA DE PRESSÃO DE FERRO FUNDIDO PARA REDE DE ÁGUA, DN 80 MM, JUNTA FLANGEADA. AF_12/2021</v>
          </cell>
          <cell r="E10290" t="str">
            <v>UN</v>
          </cell>
          <cell r="F10290">
            <v>0</v>
          </cell>
        </row>
        <row r="10291">
          <cell r="A10291" t="str">
            <v>SETOP ED-50701</v>
          </cell>
          <cell r="D10291" t="str">
            <v>CAPINA MANUAL DO TERRENO, EXCLUSIVE RASTELAMENTO E QUEIMA</v>
          </cell>
          <cell r="E10291" t="str">
            <v>m2</v>
          </cell>
          <cell r="F10291">
            <v>1.4</v>
          </cell>
        </row>
        <row r="10292">
          <cell r="A10292" t="str">
            <v>SETOP ED-28163</v>
          </cell>
          <cell r="D10292" t="str">
            <v>DESTOCAMENTO E AFASTAMENTO DE REMANESCENTE ARBÓREO, INCLUSIVE TRANSPORTE COM RETIRADA DO MATERIAL DESTOCADO (EM CAÇAMBA)</v>
          </cell>
          <cell r="E10292" t="str">
            <v>un</v>
          </cell>
          <cell r="F10292">
            <v>411.23</v>
          </cell>
        </row>
        <row r="10293">
          <cell r="A10293" t="str">
            <v>SETOP ED-50703</v>
          </cell>
          <cell r="D10293" t="str">
            <v>LIMPEZA DE TERRENO, INCLUSIVE CAPINA, RASTELAMENTO COM AFASTAMENTO ATÉ VINTE (20) METROS E QUEIMA CONTROLADA</v>
          </cell>
          <cell r="E10293" t="str">
            <v>m2</v>
          </cell>
          <cell r="F10293">
            <v>2.48</v>
          </cell>
        </row>
        <row r="10294">
          <cell r="A10294" t="str">
            <v>SETOP ED-8143</v>
          </cell>
          <cell r="D10294" t="str">
            <v>RASTELAMENTO DE ÁREA COM AFASTAMENTO DE ATÉ VINTE (20) METROS, EXCLUSIVE CAPINA OU ROÇADA MANUAL</v>
          </cell>
          <cell r="E10294" t="str">
            <v>m2</v>
          </cell>
          <cell r="F10294">
            <v>0.93</v>
          </cell>
        </row>
        <row r="10295">
          <cell r="A10295" t="str">
            <v>SETOP ED-28162</v>
          </cell>
          <cell r="D10295" t="str">
            <v>ROÇADA MANUAL DE TERRENO COM ROÇADEIRA COSTAL, EXCLUSIVE RASTELAMENTO E QUEIMA</v>
          </cell>
          <cell r="E10295" t="str">
            <v>m2</v>
          </cell>
          <cell r="F10295">
            <v>0.28000000000000003</v>
          </cell>
        </row>
        <row r="10296">
          <cell r="A10296" t="str">
            <v>SETOP 8703</v>
          </cell>
          <cell r="D10296" t="str">
            <v>DESMATAMENTO E DESTOCAMENTO</v>
          </cell>
        </row>
        <row r="10297">
          <cell r="A10297" t="str">
            <v>SETOP ED-50702</v>
          </cell>
          <cell r="D10297" t="str">
            <v>DESMATAMENTO, DESTOCAMENTO E LIMPEZA, INCLUSIVE TRANSPORTE ATÉ CINQUENTA (50) METROS</v>
          </cell>
          <cell r="E10297" t="str">
            <v>m2</v>
          </cell>
          <cell r="F10297">
            <v>0.56000000000000005</v>
          </cell>
        </row>
        <row r="10298">
          <cell r="A10298" t="str">
            <v>SETOP 8704</v>
          </cell>
          <cell r="D10298" t="str">
            <v>SUPRESSÃO DE ÁRVORE</v>
          </cell>
        </row>
        <row r="10299">
          <cell r="A10299" t="str">
            <v>SETOP ED-50699</v>
          </cell>
          <cell r="D10299" t="str">
            <v>CORTE DE ÁRVORE COM MOTOSSERRA, DIÂMETRO DO TRONCO ACIMA DE TRINTA (30) CENTÍMETROS ATÉ CINQUENTA (50) CENTÍMETROS, EXCLUSIVE DESTOCAMENTO E AFASTAMENTO</v>
          </cell>
          <cell r="E10299" t="str">
            <v>un</v>
          </cell>
          <cell r="F10299">
            <v>97.16</v>
          </cell>
        </row>
        <row r="10300">
          <cell r="A10300" t="str">
            <v>SETOP ED-50697</v>
          </cell>
          <cell r="D10300" t="str">
            <v>CORTE DE ÁRVORE COM MOTOSSERRA, DIÂMETRO DO TRONCO DE QUINZE (15) CENTÍMETROS ATÉ TRINTA (30) CENTÍMETROS, EXCLUSIVE DESTOCAMENTO E AFASTAMENTO</v>
          </cell>
          <cell r="E10300" t="str">
            <v>un</v>
          </cell>
          <cell r="F10300">
            <v>58.29</v>
          </cell>
        </row>
        <row r="10301">
          <cell r="A10301" t="str">
            <v>SETOP 8706</v>
          </cell>
          <cell r="D10301" t="str">
            <v>REMOÇÃO DE TELHADO</v>
          </cell>
        </row>
        <row r="10302">
          <cell r="A10302" t="str">
            <v>SETOP ED-48438</v>
          </cell>
          <cell r="D10302" t="str">
            <v>REMOÇÃO DE CALHA EM CHAPA GALVANIZADA OU EM PVC, COM REAPROVEITAMENTO, INCLUSIVE AFASTAMENTO E EMPILHAMENTO, EXCLUSIVE TRANSPORTE E RETIRADA DO MATERIAL REMOVIDO NÃO REAPROVEITÁVEL</v>
          </cell>
          <cell r="E10302" t="str">
            <v>m</v>
          </cell>
          <cell r="F10302">
            <v>4.84</v>
          </cell>
        </row>
        <row r="10303">
          <cell r="A10303" t="str">
            <v>SETOP ED-48446</v>
          </cell>
          <cell r="D10303" t="str">
            <v>REMOÇÃO MANUAL DE CONDUTOR EM PVC OU METÁLICO, COM REAPROVEITAMENTO, INCLUSIVE AFASTAMENTO E EMPILHAMENTO, EXCLUSIVE TRANSPORTE E RETIRADA DO MATERIAL REMOVIDO NÃO REAPROVEITÁVEL</v>
          </cell>
          <cell r="E10303" t="str">
            <v>m</v>
          </cell>
          <cell r="F10303">
            <v>5.82</v>
          </cell>
        </row>
        <row r="10304">
          <cell r="A10304" t="str">
            <v>SETOP ED-48455</v>
          </cell>
          <cell r="D10304" t="str">
            <v>REMOÇÃO MANUAL DE ENGRADAMENTO PARA TELHA TIPO CALHA ESTRUTURAL EM FIBROCIMENTO, COM REAPROVEITAMENTO, INCLUSIVE AFASTAMENTO E EMPILHAMENTO, EXCLUSIVE TRANSPORTE E RETIRADA DO MATERIAL REMOVIDO NÃO REAPROVEITÁVEL</v>
          </cell>
          <cell r="E10304" t="str">
            <v>m2</v>
          </cell>
          <cell r="F10304">
            <v>11.64</v>
          </cell>
        </row>
        <row r="10305">
          <cell r="A10305" t="str">
            <v>SETOP ED-48457</v>
          </cell>
          <cell r="D10305" t="str">
            <v>REMOÇÃO MANUAL DE ENGRADAMENTO PARA TELHA TIPO CERÂMICA OU CONCRETO, INCLUSIVE AFASTAMENTO E EMPILHAMENTO, EXCLUSIVE TRANSPORTE E RETIRADA DO MATERIAL REMOVIDO NÃO REAPROVEITÁVEL</v>
          </cell>
          <cell r="E10305" t="str">
            <v>m2</v>
          </cell>
          <cell r="F10305">
            <v>23.29</v>
          </cell>
        </row>
        <row r="10306">
          <cell r="A10306" t="str">
            <v>SETOP ED-48454</v>
          </cell>
          <cell r="D10306" t="str">
            <v>REMOÇÃO MANUAL DE ENGRADAMENTO PARA TELHA TIPO METÁLICA, PVC OU FIBROCIMENTO, COM REAPROVEITAMENTO, INCLUSIVE AFASTAMENTO E EMPILHAMENTO, EXCLUSIVE TRANSPORTE E RETIRADA DO MATERIAL REMOVIDO NÃO REAPROVEITÁVEL</v>
          </cell>
          <cell r="E10306" t="str">
            <v>m2</v>
          </cell>
          <cell r="F10306">
            <v>15.53</v>
          </cell>
        </row>
        <row r="10307">
          <cell r="A10307" t="str">
            <v>SETOP ED-48506</v>
          </cell>
          <cell r="D10307" t="str">
            <v>REMOÇÃO MANUAL DE RUFO METÁLICO, COM REAPROVEITAMENTO, INCLUSIVE AFASTAMENTO E EMPILHAMENTO, EXCLUSIVE TRANSPORTE E RETIRADA DO MATERIAL REMOVIDO NÃO REAPROVEITÁVEL</v>
          </cell>
          <cell r="E10307" t="str">
            <v>m</v>
          </cell>
          <cell r="F10307">
            <v>7.11</v>
          </cell>
        </row>
        <row r="10308">
          <cell r="A10308" t="str">
            <v>SETOP ED-48512</v>
          </cell>
          <cell r="D10308" t="str">
            <v>REMOÇÃO MANUAL DE TELHA  EM FIBROCIMENTO, TIPO ONDULADA, COM REAPROVEITAMENTO, INCLUSIVE AFASTAMENTO E EMPILHAMENTO, EXCLUSIVE TRANSPORTE E RETIRADA DO MATERIAL REMOVIDO NÃO REAPROVEITÁVEL</v>
          </cell>
          <cell r="E10308" t="str">
            <v>m2</v>
          </cell>
          <cell r="F10308">
            <v>13.31</v>
          </cell>
        </row>
        <row r="10309">
          <cell r="A10309" t="str">
            <v>SETOP ED-48514</v>
          </cell>
          <cell r="D10309" t="str">
            <v>REMOÇÃO MANUAL DE TELHA CERÂMICA, COM REAPROVEITAMENTO, INCLUSIVE AFASTAMENTO E EMPILHAMENTO, EXCLUSIVE TRANSPORTE E RETIRADA DO MATERIAL REMOVIDO NÃO REAPROVEITÁVEL</v>
          </cell>
          <cell r="E10309" t="str">
            <v>m2</v>
          </cell>
          <cell r="F10309">
            <v>25.12</v>
          </cell>
        </row>
        <row r="10310">
          <cell r="A10310" t="str">
            <v>SETOP ED-48510</v>
          </cell>
          <cell r="D10310" t="str">
            <v>REMOÇÃO MANUAL DE TELHA EM FIBROCIMENTO, TIPO CALHA ESTRUTURAL, COM REAPROVEITAMENTO, INCLUSIVE IÇAMENTO, AFASTAMENTO E EMPILHAMENTO, EXCLUSIVE TRANSPORTE E RETIRADA DO MATERIAL REMOVIDO NÃO REAPROVEITÁVEL</v>
          </cell>
          <cell r="E10310" t="str">
            <v>m2</v>
          </cell>
          <cell r="F10310">
            <v>26.04</v>
          </cell>
        </row>
        <row r="10311">
          <cell r="A10311" t="str">
            <v>SETOP ED-48509</v>
          </cell>
          <cell r="D10311" t="str">
            <v>REMOÇÃO MANUAL DE TELHA METÁLICA OU PVC, COM REAPROVEITAMENTO, INCLUSIVE AFASTAMENTO E EMPILHAMENTO, EXCLUSIVE TRANSPORTE E RETIRADA DO MATERIAL REMOVIDO NÃO REAPROVEITÁVEL</v>
          </cell>
          <cell r="E10311" t="str">
            <v>m2</v>
          </cell>
          <cell r="F10311">
            <v>9.32</v>
          </cell>
        </row>
        <row r="10312">
          <cell r="A10312" t="str">
            <v>SETOP 8707</v>
          </cell>
          <cell r="D10312" t="str">
            <v>DEMOLIÇÃO E REMOÇÃO DE INSTALAÇÃO</v>
          </cell>
        </row>
        <row r="10313">
          <cell r="A10313" t="str">
            <v>SETOP ED-48500</v>
          </cell>
          <cell r="D10313" t="str">
            <v>DEMOLIÇÃO MANUAL DE TUBULAÇÕES EMBUTIDAS DE REDE (ÁGUA, ELÉTRICA, GASES, ETC.), INCLUSIVE RASGO EM ALVENARIA, REMOÇÃO DE ACESSÓRIOS DE FIXAÇÃO, AFASTAMENTO E EMPILHAMENTO, EXCLUSIVE TRANSPORTE E RETIRADA DO MATERIAL DEMOLIDO</v>
          </cell>
          <cell r="E10313" t="str">
            <v>m</v>
          </cell>
          <cell r="F10313">
            <v>8.73</v>
          </cell>
        </row>
        <row r="10314">
          <cell r="A10314" t="str">
            <v>SETOP ED-48466</v>
          </cell>
          <cell r="D10314" t="str">
            <v>REMOÇÃO MANUAL DE INTERFONE, COM REAPROVEITAMENTO, INCLUSIVE AFASTAMENTO E EMPILHAMENTO, EXCLUSIVE TRANSPORTE E RETIRADA DO MATERIAL REMOVIDO NÃO REAPROVEITÁVEL</v>
          </cell>
          <cell r="E10314" t="str">
            <v>un</v>
          </cell>
          <cell r="F10314">
            <v>45.77</v>
          </cell>
        </row>
        <row r="10315">
          <cell r="A10315" t="str">
            <v>SETOP ED-48468</v>
          </cell>
          <cell r="D10315" t="str">
            <v>REMOÇÃO MANUAL DE LUMINÁRIA COMERCIAL, EMBUTIDA OU SOBREPOR, COM REAPROVEITAMENTO, INCLUSIVE AFASTAMENTO E EMPILHAMENTO, EXCLUSIVE TRANSPORTE E RETIRADA DO MATERIAL REMOVIDO NÃO REAPROVEITÁVEL</v>
          </cell>
          <cell r="E10315" t="str">
            <v>un</v>
          </cell>
          <cell r="F10315">
            <v>11</v>
          </cell>
        </row>
        <row r="10316">
          <cell r="A10316" t="str">
            <v>SETOP ED-48469</v>
          </cell>
          <cell r="D10316" t="str">
            <v>REMOÇÃO MANUAL DE LUMINÁRIA COMPACTA (PLAFON, PAINEL LED, ETC.) EMBUTIDA OU SOBREPOR, COM REAPROVEITAMENTO, INCLUSIVE AFASTAMENTO E EMPILHAMENTO, EXCLUSIVE TRANSPORTE E RETIRADA DO MATERIAL REMOVIDO NÃO REAPROVEITÁVEL</v>
          </cell>
          <cell r="E10316" t="str">
            <v>un</v>
          </cell>
          <cell r="F10316">
            <v>6.42</v>
          </cell>
        </row>
        <row r="10317">
          <cell r="A10317" t="str">
            <v>SETOP ED-48499</v>
          </cell>
          <cell r="D10317" t="str">
            <v>REMOÇÃO MANUAL DE REDES DE DUTOS PARA CLIMATIZAÇÃO, INCLUSIVE AFASTAMENTO E EMPILHAMENTO, EXCLUSIVE TRANSPORTE E RETIRADA DO MATERIAL REMOVIDO NÃO REAPROVEITÁVEL</v>
          </cell>
          <cell r="E10317" t="str">
            <v>m</v>
          </cell>
          <cell r="F10317">
            <v>9.6999999999999993</v>
          </cell>
        </row>
        <row r="10318">
          <cell r="A10318" t="str">
            <v>SETOP ED-48515</v>
          </cell>
          <cell r="D10318"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E10318" t="str">
            <v>m</v>
          </cell>
          <cell r="F10318">
            <v>12.58</v>
          </cell>
        </row>
        <row r="10319">
          <cell r="A10319" t="str">
            <v>SETOP 8708</v>
          </cell>
          <cell r="D10319" t="str">
            <v>DEMOLIÇÃO DE FORRO</v>
          </cell>
        </row>
        <row r="10320">
          <cell r="A10320" t="str">
            <v>SETOP ED-48463</v>
          </cell>
          <cell r="D10320" t="str">
            <v>DEMOLIÇÃO MANUAL DE FORRO DE CHAPA OU PLACA DE GESSO, INCLUSIVE DEMOLIÇÃO DA ESTRUTURA DE SUSTENTAÇÃO, AFASTAMENTO E EMPILHAMENTO, EXCLUSIVE TRANSPORTE E RETIRADA DO MATERIAL DEMOLIDO</v>
          </cell>
          <cell r="E10320" t="str">
            <v>m2</v>
          </cell>
          <cell r="F10320">
            <v>5.73</v>
          </cell>
        </row>
        <row r="10321">
          <cell r="A10321" t="str">
            <v>SETOP 8709</v>
          </cell>
          <cell r="D10321" t="str">
            <v>REMOÇÃO DE FORRO</v>
          </cell>
        </row>
        <row r="10322">
          <cell r="A10322" t="str">
            <v>SETOP ED-48460</v>
          </cell>
          <cell r="D10322" t="str">
            <v>REMOÇÃO MANUAL DE FORRO DE PLACAS (GESSO, MINERAL, FIBRA, ISOPOR, COLMEIA, PVC, ETC.), COM REAPROVEITAMENTO, INCLUSIVE AFASTAMENTO E EMPILHAMENTO, EXCLUSIVE DEMOLIÇÃO DA ESTRUTURA DE SUSTENTAÇÃO, TRANSPORTE E RETIRADA DO MATERIAL REMOVIDO NÃO REAPROVEITÁVEL</v>
          </cell>
          <cell r="E10322" t="str">
            <v>m2</v>
          </cell>
          <cell r="F10322">
            <v>2.1800000000000002</v>
          </cell>
        </row>
        <row r="10323">
          <cell r="A10323" t="str">
            <v>SETOP ED-48459</v>
          </cell>
          <cell r="D10323" t="str">
            <v>REMOÇÃO MANUAL DE FORRO DE PLACAS (GESSO, MINERAL, FIBRA, ISOPOR, COLMEIA, PVC, ETC.), COM REAPROVEITAMENTO, INCLUSIVE DEMOLIÇÃO ESTRUTURA DE SUSTENTAÇÃO, AFASTAMENTO E EMPILHAMENTO, EXCLUSIVE TRANSPORTE E RETIRADA DO MATERIAL REMOVIDO NÃO REAPROVEITÁVEL</v>
          </cell>
          <cell r="E10323" t="str">
            <v>m2</v>
          </cell>
          <cell r="F10323">
            <v>6.54</v>
          </cell>
        </row>
        <row r="10324">
          <cell r="A10324" t="str">
            <v>SETOP ED-48464</v>
          </cell>
          <cell r="D10324" t="str">
            <v>REMOÇÃO MANUAL DE FORRO DE TÁBUAS DE PINHO, COM REAPROVEITAMENTO, INCLUSIVE AFASTAMENTO E EMPILHAMENTO, EXCLUSIVE REMOÇÃO DA ESTRUTURA DE SUSTENTAÇÃO, TRANSPORTE E RETIRADA DO MATERIAL REMOVIDO NÃO REAPROVEITÁVEL</v>
          </cell>
          <cell r="E10324" t="str">
            <v>m2</v>
          </cell>
          <cell r="F10324">
            <v>10.24</v>
          </cell>
        </row>
        <row r="10325">
          <cell r="A10325" t="str">
            <v>SETOP ED-28355</v>
          </cell>
          <cell r="D10325" t="str">
            <v>REMOÇÃO MANUAL ESTRUTURA OU TRAMA DE SUSTENTAÇÃO DE MADEIRA OU METÁLICA PARA FORRO, COM REAPROVEITAMENTO, INCLUSIVE AFASTAMENTO E EMPILHAMENTO, EXCLUSIVE TRANSPORTE E RETIRADA DO MATERIAL REMOVIDO NÃO REAPROVEITÁVEL</v>
          </cell>
          <cell r="E10325" t="str">
            <v>m2</v>
          </cell>
          <cell r="F10325">
            <v>4.3600000000000003</v>
          </cell>
        </row>
        <row r="10326">
          <cell r="A10326" t="str">
            <v>SETOP 8710</v>
          </cell>
          <cell r="D10326" t="str">
            <v>REMOÇÃO DE ESQUADRIA</v>
          </cell>
        </row>
        <row r="10327">
          <cell r="A10327" t="str">
            <v>SETOP ED-48496</v>
          </cell>
          <cell r="D10327" t="str">
            <v>REMOÇÃO MANUAL DE CONJUNTO DE ALIZARES, COM REAPROVEITAMENTO, INCLUSIVE AFASTAMENTO E EMPILHAMENTO, EXCLUSIVE TRANSPORTE E RETIRADA DO MATERIAL REMOVIDO NÃO REAPROVEITÁVEL</v>
          </cell>
          <cell r="E10327" t="str">
            <v>cj</v>
          </cell>
          <cell r="F10327">
            <v>3.63</v>
          </cell>
        </row>
        <row r="10328">
          <cell r="A10328" t="str">
            <v>SETOP ED-48458</v>
          </cell>
          <cell r="D10328" t="str">
            <v>REMOÇÃO MANUAL DE CONJUNTO DE FERRAGENS (DOBRADIÇAS, FECHADURA E MAÇANETAS), COM REAPROVEITAMENTO, INCLUSIVE AFASTAMENTO E EMPILHAMENTO, EXCLUSIVE TRANSPORTE E RETIRADA DO MATERIAL REMOVIDO NÃO REAPROVEITÁVEL</v>
          </cell>
          <cell r="E10328" t="str">
            <v>un</v>
          </cell>
          <cell r="F10328">
            <v>22.1</v>
          </cell>
        </row>
        <row r="10329">
          <cell r="A10329" t="str">
            <v>SETOP ED-48493</v>
          </cell>
          <cell r="D10329" t="str">
            <v>REMOÇÃO MANUAL DE ESQUADRIA EM MADEIRA, COM REAPROVEITAMENTO, INCLUSIVE REMOÇÃO DE MARCO/ALIZAR/GUARNIÇÕES, AFASTAMENTO E EMPILHAMENTO, EXCLUSIVE TRANSPORTE E RETIRADA DO MATERIAL REMOVIDO NÃO REAPROVEITÁVEL</v>
          </cell>
          <cell r="E10329" t="str">
            <v>m2</v>
          </cell>
          <cell r="F10329">
            <v>13.96</v>
          </cell>
        </row>
        <row r="10330">
          <cell r="A10330" t="str">
            <v>SETOP ED-48497</v>
          </cell>
          <cell r="D10330" t="str">
            <v>REMOÇÃO MANUAL DE ESQUADRIA METÁLICA, COM REAPROVEITAMENTO, INCLUSIVE MARCO/ALIZAR/GUARNIÇÕES, AFASTAMENTO E EMPILHAMENTO, EXCLUSIVE TRANSPORTE E RETIRADA DO MATERIAL REMOVIDO NÃO REAPROVEITÁVEL</v>
          </cell>
          <cell r="E10330" t="str">
            <v>m2</v>
          </cell>
          <cell r="F10330">
            <v>19.39</v>
          </cell>
        </row>
        <row r="10331">
          <cell r="A10331" t="str">
            <v>SETOP ED-48494</v>
          </cell>
          <cell r="D10331" t="str">
            <v>REMOÇÃO MANUAL DE FOLHA DE PORTA OU JANELA DE MADEIRA OU METÁLICA, COM REAPROVEITAMENTO, INCLUSIVE AFASTAMENTO E EMPILHAMENTO, EXCLUSIVE TRANSPORTE E RETIRADA DO MATERIAL REMOVIDO NÃO REAPROVEITÁVEL</v>
          </cell>
          <cell r="E10331" t="str">
            <v>m2</v>
          </cell>
          <cell r="F10331">
            <v>9.43</v>
          </cell>
        </row>
        <row r="10332">
          <cell r="A10332" t="str">
            <v>SETOP ED-48495</v>
          </cell>
          <cell r="D10332" t="str">
            <v>REMOÇÃO MANUAL DE MARCO EM MADEIRA OU METÁLICO, COM REAPROVEITAMENTO, INCLUSIVE AFASTAMENTO E EMPILHAMENTO, EXCLUSIVE TRANSPORTE E RETIRADA DO MATERIAL REMOVIDO NÃO REAPROVEITÁVEL</v>
          </cell>
          <cell r="E10332" t="str">
            <v>un</v>
          </cell>
          <cell r="F10332">
            <v>18.760000000000002</v>
          </cell>
        </row>
        <row r="10333">
          <cell r="A10333" t="str">
            <v>SETOP 8711</v>
          </cell>
          <cell r="D10333" t="str">
            <v>DEMOLIÇÃO DE IMPERMEABILIZAÇÃO</v>
          </cell>
        </row>
        <row r="10334">
          <cell r="A10334" t="str">
            <v>SETOP ED-48465</v>
          </cell>
          <cell r="D10334" t="str">
            <v>DEMOLIÇÃO MANUAL DE IMPERMEABILIZAÇÃO E PROTEÇÃO MECÂNICA, INCLUSIVE AFASTAMENTO E EMPILHAMENTO, EXCLUSIVE TRANSPORTE E RETIRADA DO MATERIAL DEMOLIDO</v>
          </cell>
          <cell r="E10334" t="str">
            <v>m2</v>
          </cell>
          <cell r="F10334">
            <v>28.72</v>
          </cell>
        </row>
        <row r="10335">
          <cell r="A10335" t="str">
            <v>SETOP 8712</v>
          </cell>
          <cell r="D10335" t="str">
            <v>REMOÇÃO DE LOUÇA E ACESSÓRIOS</v>
          </cell>
        </row>
        <row r="10336">
          <cell r="A10336" t="str">
            <v>SETOP ED-48467</v>
          </cell>
          <cell r="D10336" t="str">
            <v>REMOÇÃO DE LOUÇAS (LAVATÓRIO, BANHEIRA, PIA, VASO SANITÁRIO, TANQUE), COM REAPROVEITAMENTO, INCLUSIVE AFASTAMENTO E EMPILHAMENTO, EXCLUSIVE TRANSPORTE E RETIRADA DO MATERIAL REMOVIDO NÃO REAPROVEITÁVEL</v>
          </cell>
          <cell r="E10336" t="str">
            <v>un</v>
          </cell>
          <cell r="F10336">
            <v>44.76</v>
          </cell>
        </row>
        <row r="10337">
          <cell r="A10337" t="str">
            <v>SETOP ED-48470</v>
          </cell>
          <cell r="D10337" t="str">
            <v>REMOÇÃO MANUAL DE METAIS COMUNS E ACABAMENTOS (TORNEIRA, ACABAMENTO PARA REGISTRO, SIFÃO, ENGATE FLEXÍVEL, ETC.), COM REAPROVEITAMENTO, INCLUSIVE AFASTAMENTO E EMPILHAMENTO, EXCLUSIVE TRANSPORTE E RETIRADA DO MATERIAL REMOVIDO NÃO REAPROVEITÁVEL</v>
          </cell>
          <cell r="E10337" t="str">
            <v>un</v>
          </cell>
          <cell r="F10337">
            <v>6.69</v>
          </cell>
        </row>
        <row r="10338">
          <cell r="A10338" t="str">
            <v>SETOP ED-48471</v>
          </cell>
          <cell r="D10338" t="str">
            <v>REMOÇÃO MANUAL DE METAIS EMBUTIDOS (BASE DE REGISTRO, VÁLVULA DE DESCARGA, TORNEIRA ANTIVANDALISMO, ETC.), COM REAPROVEITAMENTO, INCLUSIVE AFASTAMENTO E EMPILHAMENTO, EXCLUSIVE TRANSPORTE E RETIRADA DO MATERIAL REMOVIDO NÃO REAPROVEITÁVEL</v>
          </cell>
          <cell r="E10338" t="str">
            <v>un</v>
          </cell>
          <cell r="F10338">
            <v>21.32</v>
          </cell>
        </row>
        <row r="10339">
          <cell r="A10339" t="str">
            <v>SETOP 8713</v>
          </cell>
          <cell r="D10339" t="str">
            <v>DEMOLIÇÃO E REMOÇÃO DE DIVISÓRIA E BANCADA</v>
          </cell>
        </row>
        <row r="10340">
          <cell r="A10340" t="str">
            <v>SETOP ED-48452</v>
          </cell>
          <cell r="D10340" t="str">
            <v>DEMOLIÇÃO MANUAL DE ALVENARIA/DIVISÓRIA DE ELEMENTOS VAZADOS (COBOGÓ, ETC. ), INCLUSIVE AFASTAMENTO E EMPILHAMENTO, EXCLUSIVE TRANSPORTE E RETIRADA DO MATERIAL DEMOLIDO</v>
          </cell>
          <cell r="E10340" t="str">
            <v>m2</v>
          </cell>
          <cell r="F10340">
            <v>18.37</v>
          </cell>
        </row>
        <row r="10341">
          <cell r="A10341" t="str">
            <v>SETOP ED-48453</v>
          </cell>
          <cell r="D10341" t="str">
            <v>DEMOLIÇÃO MANUAL DE DIVISÓRIA COMERCIAL EM LAMINADO, INCLUSIVE AFASTAMENTO E EMPILHAMENTO, EXCLUSIVE TRANSPORTE E RETIRADA DO MATERIAL DEMOLIDO</v>
          </cell>
          <cell r="E10341" t="str">
            <v>m2</v>
          </cell>
          <cell r="F10341">
            <v>7.38</v>
          </cell>
        </row>
        <row r="10342">
          <cell r="A10342" t="str">
            <v>SETOP ED-8024</v>
          </cell>
          <cell r="D10342" t="str">
            <v>DEMOLIÇÃO MANUAL DE DIVISÓRIA DE MADEIRA, INCLUSIVE AFASTAMENTO E EMPILHAMENTO, EXCLUSIVE TRANSPORTE E RETIRADA DO MATERIAL DEMOLIDO</v>
          </cell>
          <cell r="E10342" t="str">
            <v>m2</v>
          </cell>
          <cell r="F10342">
            <v>11.25</v>
          </cell>
        </row>
        <row r="10343">
          <cell r="A10343" t="str">
            <v>SETOP ED-48437</v>
          </cell>
          <cell r="D1034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E10343" t="str">
            <v>m2</v>
          </cell>
          <cell r="F10343">
            <v>55.7</v>
          </cell>
        </row>
        <row r="10344">
          <cell r="A10344" t="str">
            <v>SETOP ED-28348</v>
          </cell>
          <cell r="D1034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E10344" t="str">
            <v>m2</v>
          </cell>
          <cell r="F10344">
            <v>46.48</v>
          </cell>
        </row>
        <row r="10345">
          <cell r="A10345" t="str">
            <v>SETOP 8714</v>
          </cell>
          <cell r="D10345" t="str">
            <v>DEMOLIÇÃO DE ALVENARIA</v>
          </cell>
        </row>
        <row r="10346">
          <cell r="A10346" t="str">
            <v>SETOP ED-48436</v>
          </cell>
          <cell r="D10346" t="str">
            <v>DEMOLIÇÃO MANUAL DE ALVENARIA DE TIJOLO CERÂMICO MACIÇO, INCLUSIVE AFASTAMENTO E EMPILHAMENTO, EXCLUSIVE TRANSPORTE E RETIRADA DO MATERIAL DEMOLIDO</v>
          </cell>
          <cell r="E10346" t="str">
            <v>m3</v>
          </cell>
          <cell r="F10346">
            <v>158.66999999999999</v>
          </cell>
        </row>
        <row r="10347">
          <cell r="A10347" t="str">
            <v>SETOP ED-48435</v>
          </cell>
          <cell r="D10347" t="str">
            <v>DEMOLIÇÃO MANUAL DE ALVENARIA DE TIJOLO CERÂMICO OU BLOCO DE CONCRETO, INCLUSIVE AFASTAMENTO E EMPILHAMENTO, EXCLUSIVE TRANSPORTE E RETIRADA DO MATERIAL DEMOLIDO</v>
          </cell>
          <cell r="E10347" t="str">
            <v>m3</v>
          </cell>
          <cell r="F10347">
            <v>109.09</v>
          </cell>
        </row>
        <row r="10348">
          <cell r="A10348" t="str">
            <v>SETOP ED-28338</v>
          </cell>
          <cell r="D10348" t="str">
            <v>DEMOLIÇÃO MANUAL DE CONSTRUÇÃO EM ALVENARIAS DE VEDAÇÃO, COM ESPESSURA MÁXIMA DE 15CM, INCLUSIVE REMOÇÃO COM REAPROVEITAMENTO DE ESQUADRIAS, AFASTAMENTO E EMPILHAMENTO, EXCLUSIVE TRANSPORTE E RETIRADA DO MATERIAL DEMOLIDO/REMOVIDO NÃO REAPROVEITÁVEL</v>
          </cell>
          <cell r="E10348" t="str">
            <v>m2</v>
          </cell>
          <cell r="F10348">
            <v>17.329999999999998</v>
          </cell>
        </row>
        <row r="10349">
          <cell r="A10349" t="str">
            <v>SETOP 8715</v>
          </cell>
          <cell r="D10349" t="str">
            <v>DEMOLIÇÃO DE CONCRETO</v>
          </cell>
        </row>
        <row r="10350">
          <cell r="A10350" t="str">
            <v>SETOP ED-48441</v>
          </cell>
          <cell r="D10350" t="str">
            <v>DEMOLIÇÃO MANUAL DE CONCRETO ARMADO, INCLUSIVE AFASTAMENTO E EMPILHAMENTO, EXCLUSIVE TRANSPORTE E RETIRADA DO MATERIAL DEMOLIDO</v>
          </cell>
          <cell r="E10350" t="str">
            <v>m3</v>
          </cell>
          <cell r="F10350">
            <v>498.69</v>
          </cell>
        </row>
        <row r="10351">
          <cell r="A10351" t="str">
            <v>SETOP ED-48440</v>
          </cell>
          <cell r="D10351" t="str">
            <v>DEMOLIÇÃO MANUAL DE CONCRETO, SEM ARMAÇÃO, INCLUSIVE AFASTAMENTO E EMPILHAMENTO, EXCLUSIVE TRANSPORTE E RETIRADA DO MATERIAL DEMOLIDO</v>
          </cell>
          <cell r="E10351" t="str">
            <v>m3</v>
          </cell>
          <cell r="F10351">
            <v>302.24</v>
          </cell>
        </row>
        <row r="10352">
          <cell r="A10352" t="str">
            <v>SETOP ED-48443</v>
          </cell>
          <cell r="D10352" t="str">
            <v>DEMOLIÇÃO MECANIZADA DE CONCRETO ARMADO, COM EQUIPAMENTO ELÉTRICO, INCLUSIVE AFASTAMENTO E EMPILHAMENTO, EXCLUSIVE TRANSPORTE E RETIRADA DO MATERIAL DEMOLIDO</v>
          </cell>
          <cell r="E10352" t="str">
            <v>m3</v>
          </cell>
          <cell r="F10352">
            <v>261.68</v>
          </cell>
        </row>
        <row r="10353">
          <cell r="A10353" t="str">
            <v>SETOP ED-48445</v>
          </cell>
          <cell r="D10353" t="str">
            <v>DEMOLIÇÃO MECANIZADA DE CONCRETO ARMADO, COM EQUIPAMENTO PNEUMÁTICO, INCLUSIVE AFASTAMENTO E EMPILHAMENTO, EXCLUSIVE TRANSPORTE E RETIRADA DO MATERIAL DEMOLIDO</v>
          </cell>
          <cell r="E10353" t="str">
            <v>m3</v>
          </cell>
          <cell r="F10353">
            <v>347.08</v>
          </cell>
        </row>
        <row r="10354">
          <cell r="A10354" t="str">
            <v>SETOP ED-48442</v>
          </cell>
          <cell r="D10354" t="str">
            <v>DEMOLIÇÃO MECANIZADA DE CONCRETO, SEM ARMAÇÃO, COM EQUIPAMENTO ELÉTRICO, INCLUSIVE AFASTAMENTO E EMPILHAMENTO, EXCLUSIVE TRANSPORTE E RETIRADA DO MATERIAL DEMOLIDO</v>
          </cell>
          <cell r="E10354" t="str">
            <v>m3</v>
          </cell>
          <cell r="F10354">
            <v>159.82</v>
          </cell>
        </row>
        <row r="10355">
          <cell r="A10355" t="str">
            <v>SETOP ED-48444</v>
          </cell>
          <cell r="D10355" t="str">
            <v>DEMOLIÇÃO MECANIZADA DE CONCRETO, SEM ARMAÇÃO, COM EQUIPAMENTO PNEUMÁTICO, INCLUSIVE AFASTAMENTO E EMPILHAMENTO, EXCLUSIVE TRANSPORTE E RETIRADA DO MATERIAL DEMOLIDO</v>
          </cell>
          <cell r="E10355" t="str">
            <v>m3</v>
          </cell>
          <cell r="F10355">
            <v>211.57</v>
          </cell>
        </row>
        <row r="10356">
          <cell r="A10356" t="str">
            <v>SETOP 8716</v>
          </cell>
          <cell r="D10356" t="str">
            <v>REMOÇÃO DE PADRÃO CONCESSIONÁRIA</v>
          </cell>
        </row>
        <row r="10357">
          <cell r="A10357" t="str">
            <v>SETOP ED-48475</v>
          </cell>
          <cell r="D10357" t="str">
            <v>REMOÇÃO MANUAL DE PADRÃO DE ENTRADA DE ÁGUA, COM REAPROVEITAMENTO, INCLUSIVE AFASTAMENTO E EMPILHAMENTO, EXCLUSIVE TRANSPORTE E RETIRADA DO MATERIAL REMOVIDO NÃO REAPROVEITÁVEL</v>
          </cell>
          <cell r="E10357" t="str">
            <v>un</v>
          </cell>
          <cell r="F10357">
            <v>102.31</v>
          </cell>
        </row>
        <row r="10358">
          <cell r="A10358" t="str">
            <v>SETOP ED-48474</v>
          </cell>
          <cell r="D10358" t="str">
            <v>REMOÇÃO MANUAL DE PADRÃO DE ENTRADA DE ENERGIA, COM REAPROVEITAMENTO, INCLUSIVE AFASTAMENTO E EMPILHAMENTO, EXCLUSIVE TRANSPORTE E RETIRADA DO MATERIAL REMOVIDO NÃO REAPROVEITÁVEL</v>
          </cell>
          <cell r="E10358" t="str">
            <v>un</v>
          </cell>
          <cell r="F10358">
            <v>256.72000000000003</v>
          </cell>
        </row>
        <row r="10359">
          <cell r="A10359" t="str">
            <v>SETOP 8717</v>
          </cell>
          <cell r="D10359" t="str">
            <v>DEMOLIÇÃO E REMOÇÃO DE PAVIMENTAÇÃO</v>
          </cell>
        </row>
        <row r="10360">
          <cell r="A10360" t="str">
            <v>SETOP ED-48487</v>
          </cell>
          <cell r="D10360" t="str">
            <v>DEMOLIÇÃO MANUAL DE LAJE DE CONCRETO ARMADO, COM ESPESSURA DE ATÉ 15CM, INCLUSIVE AFASTAMENTO E EMPILHAMENTO, EXCLUSIVE TRANSPORTE E RETIRADA DO MATERIAL DEMOLIDO</v>
          </cell>
          <cell r="E10360" t="str">
            <v>m2</v>
          </cell>
          <cell r="F10360">
            <v>43.64</v>
          </cell>
        </row>
        <row r="10361">
          <cell r="A10361" t="str">
            <v>SETOP ED-48507</v>
          </cell>
          <cell r="D10361" t="str">
            <v xml:space="preserve">DEMOLIÇÃO MANUAL DE SARJETA OU SARJETÃO DE CONCRETO, INCLUSIVE AFASTAMENTO E EMPILHAMENTO, EXCLUSIVE TRANSPORTE E RETIRADA DO MATERIAL DEMOLIDO
</v>
          </cell>
          <cell r="E10361" t="str">
            <v>m2</v>
          </cell>
          <cell r="F10361">
            <v>10.91</v>
          </cell>
        </row>
        <row r="10362">
          <cell r="A10362" t="str">
            <v>SETOP ED-48489</v>
          </cell>
          <cell r="D10362" t="str">
            <v>DEMOLIÇÃO MECANIZADA DE LAJE DE CONCRETO ARMADO, COM ESPESSURA DE ATÉ 15CM, , COM EQUIPAMENTO ELÉTRICO, INCLUSIVE AFASTAMENTO E EMPILHAMENTO, EXCLUSIVE TRANSPORTE E RETIRADA DO MATERIAL DEMOLIDO</v>
          </cell>
          <cell r="E10362" t="str">
            <v>m2</v>
          </cell>
          <cell r="F10362">
            <v>23.55</v>
          </cell>
        </row>
        <row r="10363">
          <cell r="A10363" t="str">
            <v>SETOP ED-48486</v>
          </cell>
          <cell r="D10363" t="str">
            <v>DEMOLIÇÃO MECANIZADA DE LAJE DE CONCRETO ARMADO, COM ESPESSURA DE ATÉ 15CM, , COM EQUIPAMENTO PNEUMÁTICO, INCLUSIVE AFASTAMENTO E EMPILHAMENTO, EXCLUSIVE TRANSPORTE E RETIRADA DO MATERIAL DEMOLIDO</v>
          </cell>
          <cell r="E10363" t="str">
            <v>m2</v>
          </cell>
          <cell r="F10363">
            <v>30.74</v>
          </cell>
        </row>
        <row r="10364">
          <cell r="A10364" t="str">
            <v>SETOP ED-48492</v>
          </cell>
          <cell r="D10364" t="str">
            <v>DEMOLIÇÃO MECANIZADA DE REVESTIMENTO ASFÁLTICO, COM EQUIPAMENTO PNEUMÁTICO, INCLUSIVE AFASTAMENTO E EMPILHAMENTO, EXCLUSIVE TRANSPORTE E RETIRADA DO MATERIAL DEMOLIDO</v>
          </cell>
          <cell r="E10364" t="str">
            <v>m2</v>
          </cell>
          <cell r="F10364">
            <v>10.24</v>
          </cell>
        </row>
        <row r="10365">
          <cell r="A10365" t="str">
            <v>SETOP ED-48490</v>
          </cell>
          <cell r="D10365" t="str">
            <v>REMOÇÃO MANUAL DE ALVENARIA POLIÉDRICA, COM REAPROVEITAMENTO, INCLUSIVE AFASTAMENTO E EMPILHAMENTO, EXCLUSIVE TRANSPORTE E RETIRADA DO MATERIAL REMOVIDO NÃO REAPROVEITÁVEL</v>
          </cell>
          <cell r="E10365" t="str">
            <v>m2</v>
          </cell>
          <cell r="F10365">
            <v>14.95</v>
          </cell>
        </row>
        <row r="10366">
          <cell r="A10366" t="str">
            <v>SETOP ED-48488</v>
          </cell>
          <cell r="D10366" t="str">
            <v>REMOÇÃO MANUAL DE CALÇADA PORTUGUESA, COM REAPROVEITAMENTO, INCLUSIVE AFASTAMENTO E EMPILHAMENTO, EXCLUSIVE TRANSPORTE E RETIRADA DO MATERIAL REMOVIDO NÃO REAPROVEITÁVEL</v>
          </cell>
          <cell r="E10366" t="str">
            <v>m2</v>
          </cell>
          <cell r="F10366">
            <v>9.0299999999999994</v>
          </cell>
        </row>
        <row r="10367">
          <cell r="A10367" t="str">
            <v>SETOP ED-48473</v>
          </cell>
          <cell r="D10367" t="str">
            <v>REMOÇÃO MANUAL DE GUIA DE MEIO-FIO EM PEDRA (GNAISSE, BASALTO, ETC.), COM REAPROVEITAMENTO, INCLUSIVE AFASTAMENTO E EMPILHAMENTO, EXCLUSIVE TRANSPORTE E RETIRADA DO MATERIAL REMOVIDO NÃO REAPROVEITÁVEL</v>
          </cell>
          <cell r="E10367" t="str">
            <v>m</v>
          </cell>
          <cell r="F10367">
            <v>21.82</v>
          </cell>
        </row>
        <row r="10368">
          <cell r="A10368" t="str">
            <v>SETOP ED-48472</v>
          </cell>
          <cell r="D10368" t="str">
            <v>REMOÇÃO MANUAL DE GUIA DE MEIO-FIO PRÉ-MOLDADA EM CONCRETO, COM REAPROVEITAMENTO, INCLUSIVE AFASTAMENTO E EMPILHAMENTO, EXCLUSIVE TRANSPORTE E RETIRADA DO MATERIAL REMOVIDO NÃO REAPROVEITÁVEL</v>
          </cell>
          <cell r="E10368" t="str">
            <v>m</v>
          </cell>
          <cell r="F10368">
            <v>11.64</v>
          </cell>
        </row>
        <row r="10369">
          <cell r="A10369" t="str">
            <v>SETOP ED-48476</v>
          </cell>
          <cell r="D10369" t="str">
            <v>REMOÇÃO MANUAL DE PAVIMENTAÇÃO INTERTRAVADA OU SEXTAVADO EM PRÉ-MOLDADO DE CONCRETO, COM REAPROVEITAMENTO, INCLUSIVE AFASTAMENTO E EMPILHAMENTO, EXCLUSIVE TRANSPORTE E RETIRADA DO MATERIAL REMOVIDO NÃO REAPROVEITÁVEL</v>
          </cell>
          <cell r="E10369" t="str">
            <v>m2</v>
          </cell>
          <cell r="F10369">
            <v>14.95</v>
          </cell>
        </row>
        <row r="10370">
          <cell r="A10370" t="str">
            <v>SETOP ED-48491</v>
          </cell>
          <cell r="D10370" t="str">
            <v>REMOÇÃO MANUAL DE PAVIMENTO PARALELEPÍPEDO, COM REAPROVEITAMENTO, INCLUSIVE AFASTAMENTO E EMPILHAMENTO, EXCLUSIVE TRANSPORTE E RETIRADA DO MATERIAL REMOVIDO NÃO REAPROVEITÁVEL</v>
          </cell>
          <cell r="E10370" t="str">
            <v>m2</v>
          </cell>
          <cell r="F10370">
            <v>16.66</v>
          </cell>
        </row>
        <row r="10371">
          <cell r="A10371" t="str">
            <v>SETOP 8718</v>
          </cell>
          <cell r="D10371" t="str">
            <v>DEMOLIÇÃO E REMOÇÃO DE REVESTIMENTO</v>
          </cell>
        </row>
        <row r="10372">
          <cell r="A10372" t="str">
            <v>SETOP ED-48504</v>
          </cell>
          <cell r="D10372" t="str">
            <v>DEMOLIÇÃO MANUAL DE LAMINADO MELAMÍNICO EM SUPERFÍCIE DE MADEIRA OU PAREDE, INCLUSIVE AFASTAMENTO E EMPILHAMENTO, EXCLUSIVE TRANSPORTE E RETIRADA DO MATERIAL DEMOLIDO</v>
          </cell>
          <cell r="E10372" t="str">
            <v>m2</v>
          </cell>
          <cell r="F10372">
            <v>10.91</v>
          </cell>
        </row>
        <row r="10373">
          <cell r="A10373" t="str">
            <v>SETOP ED-48501</v>
          </cell>
          <cell r="D10373" t="str">
            <v>DEMOLIÇÃO MANUAL DE REBOCO OU EMBOÇO, COM ESPESSURA DE ATÉ 55MM, INCLUSIVE AFASTAMENTO E EMPILHAMENTO, EXCLUSIVE TRANSPORTE E RETIRADA DO MATERIAL DEMOLIDO</v>
          </cell>
          <cell r="E10373" t="str">
            <v>m2</v>
          </cell>
          <cell r="F10373">
            <v>10.34</v>
          </cell>
        </row>
        <row r="10374">
          <cell r="A10374" t="str">
            <v>SETOP ED-48502</v>
          </cell>
          <cell r="D10374" t="str">
            <v>DEMOLIÇÃO MANUAL DE REVESTIMENTO CERÂMICO, AZULEJO OU LADRILHO HIDRÁULICO, INCLUSIVE AFASTAMENTO E EMPILHAMENTO, EXCLUSIVE DEMOLIÇÃO DO REBOCO OU EMBOÇO, TRANSPORTE E RETIRADA DO MATERIAL DEMOLIDO</v>
          </cell>
          <cell r="E10374" t="str">
            <v>m2</v>
          </cell>
          <cell r="F10374">
            <v>21.54</v>
          </cell>
        </row>
        <row r="10375">
          <cell r="A10375" t="str">
            <v>SETOP ED-48503</v>
          </cell>
          <cell r="D10375" t="str">
            <v>DEMOLIÇÃO MANUAL DE REVESTIMENTO DE PEDRA (MÁRMORE, GRANITO, ARDÓSIA, ETC.), INCLUSIVE AFASTAMENTO E EMPILHAMENTO, EXCLUSIVE DEMOLIÇÃO DO REBOCO OU EMBOÇO, TRANSPORTE E RETIRADA DO MATERIAL DEMOLIDO</v>
          </cell>
          <cell r="E10375" t="str">
            <v>m2</v>
          </cell>
          <cell r="F10375">
            <v>25.85</v>
          </cell>
        </row>
        <row r="10376">
          <cell r="A10376" t="str">
            <v>SETOP ED-48478</v>
          </cell>
          <cell r="D10376" t="str">
            <v>REMOÇÃO MANUAL DE PEITORIL DE MÁRMORE OU GRANITO, COM REAPROVEITAMENTO, INCLUSIVE AFASTAMENTO E EMPILHAMENTO, EXCLUSIVE TRANSPORTE E RETIRADA DO MATERIAL REMOVIDO NÃO REAPROVEITÁVEL</v>
          </cell>
          <cell r="E10376" t="str">
            <v>m</v>
          </cell>
          <cell r="F10376">
            <v>8.4700000000000006</v>
          </cell>
        </row>
        <row r="10377">
          <cell r="A10377" t="str">
            <v>SETOP 8719</v>
          </cell>
          <cell r="D10377" t="str">
            <v>DEMOLIÇÃO E REMOÇÃO DE PISO</v>
          </cell>
        </row>
        <row r="10378">
          <cell r="A10378" t="str">
            <v>SETOP ED-48480</v>
          </cell>
          <cell r="D10378" t="str">
            <v>DEMOLIÇÃO MANUAL DE PISO CERÂMICO OU LADRILHO HIDRÁULICO, INCLUSIVE AFASTAMENTO E EMPILHAMENTO, EXCLUSIVE DEMOLIÇÃO DE CONTRAPISO, TRANSPORTE E RETIRADA DO MATERIAL DEMOLIDO</v>
          </cell>
          <cell r="E10378" t="str">
            <v>m2</v>
          </cell>
          <cell r="F10378">
            <v>17.23</v>
          </cell>
        </row>
        <row r="10379">
          <cell r="A10379" t="str">
            <v>SETOP ED-48479</v>
          </cell>
          <cell r="D10379" t="str">
            <v>DEMOLIÇÃO MANUAL DE PISO CIMENTADO OU CONTRAPISO DE ARGAMASSA, COM ESPESSURA MÁXIMA DE 10CM, INCLUSIVE AFASTAMENTO E EMPILHAMENTO, EXCLUSIVE TRANSPORTE E RETIRADA DO MATERIAL DEMOLIDO</v>
          </cell>
          <cell r="E10379" t="str">
            <v>m2</v>
          </cell>
          <cell r="F10379">
            <v>18.46</v>
          </cell>
        </row>
        <row r="10380">
          <cell r="A10380" t="str">
            <v>SETOP ED-48481</v>
          </cell>
          <cell r="D10380" t="str">
            <v>DEMOLIÇÃO MANUAL DE PISO DE PEDRAS (MÁRMORE, GRANITO, ARDÓSIA, ETC.), INCLUSIVE AFASTAMENTO E EMPILHAMENTO, EXCLUSIVE DEMOLIÇÃO DE CONTRAPISO, TRANSPORTE E RETIRADA DO MATERIAL DEMOLIDO</v>
          </cell>
          <cell r="E10380" t="str">
            <v>m2</v>
          </cell>
          <cell r="F10380">
            <v>21.54</v>
          </cell>
        </row>
        <row r="10381">
          <cell r="A10381" t="str">
            <v>SETOP ED-48483</v>
          </cell>
          <cell r="D10381" t="str">
            <v>DEMOLIÇÃO MANUAL DE PISO EM GRANILITE/MARMORITE, INCLUSIVE AFASTAMENTO E EMPILHAMENTO, EXCLUSIVE TRANSPORTE E RETIRADA DO MATERIAL DEMOLIDO</v>
          </cell>
          <cell r="E10381" t="str">
            <v>m2</v>
          </cell>
          <cell r="F10381">
            <v>23.5</v>
          </cell>
        </row>
        <row r="10382">
          <cell r="A10382" t="str">
            <v>SETOP ED-48482</v>
          </cell>
          <cell r="D10382" t="str">
            <v>DEMOLIÇÃO MANUAL DE PISO VINÍLICO, INCLUSIVE AFASTAMENTO E EMPILHAMENTO, EXCLUSIVE TRANSPORTE E RETIRADA DO MATERIAL DEMOLIDO</v>
          </cell>
          <cell r="E10382" t="str">
            <v>m2</v>
          </cell>
          <cell r="F10382">
            <v>9.19</v>
          </cell>
        </row>
        <row r="10383">
          <cell r="A10383" t="str">
            <v>SETOP ED-48505</v>
          </cell>
          <cell r="D10383" t="str">
            <v>DEMOLIÇÃO MANUAL DE RODAPÉ, INCLUSIVE ARGAMASSA DE ASSENTAMENTO E AFASTAMENTO, EXCLUSIVE TRANSPORTE E RETIRADA DO MATERIAL DEMOLIDO</v>
          </cell>
          <cell r="E10383" t="str">
            <v>m</v>
          </cell>
          <cell r="F10383">
            <v>2.86</v>
          </cell>
        </row>
        <row r="10384">
          <cell r="A10384" t="str">
            <v>SETOP ED-48485</v>
          </cell>
          <cell r="D10384" t="str">
            <v>REMOÇÃO MANUAL DE PISO DE TÁBUAS, COM REAPROVEITAMENTO, INCLUSIVE AFASTAMENTO E EMPILHAMENTO, EXCLUSIVE TRANSPORTE E RETIRADA DO MATERIAL REMOVIDO NÃO REAPROVEITÁVEL</v>
          </cell>
          <cell r="E10384" t="str">
            <v>m2</v>
          </cell>
          <cell r="F10384">
            <v>25.85</v>
          </cell>
        </row>
        <row r="10385">
          <cell r="A10385" t="str">
            <v>SETOP ED-48484</v>
          </cell>
          <cell r="D10385" t="str">
            <v>REMOÇÃO MANUAL DE PISO DE TACO DE MADEIRA, COM REAPROVEITAMENTO, INCLUSIVE AFASTAMENTO E EMPILHAMENTO, EXCLUSIVE TRANSPORTE E RETIRADA DO MATERIAL REMOVIDO NÃO REAPROVEITÁVEL</v>
          </cell>
          <cell r="E10385" t="str">
            <v>m2</v>
          </cell>
          <cell r="F10385">
            <v>22.48</v>
          </cell>
        </row>
        <row r="10386">
          <cell r="A10386" t="str">
            <v>SETOP ED-48508</v>
          </cell>
          <cell r="D10386" t="str">
            <v>REMOÇÃO MANUAL DE SOLEIRA DE MÁRMORE OU GRANITO, COM REAPROVEITAMENTO, INCLUSIVE AFASTAMENTO E EMPILHAMENTO, EXCLUSIVE TRANSPORTE E RETIRADA DO MATERIAL REMOVIDO NÃO REAPROVEITÁVEL</v>
          </cell>
          <cell r="E10386" t="str">
            <v>m</v>
          </cell>
          <cell r="F10386">
            <v>9.06</v>
          </cell>
        </row>
        <row r="10387">
          <cell r="A10387" t="str">
            <v>SETOP 8720</v>
          </cell>
          <cell r="D10387" t="str">
            <v>REMOÇÃO DE CERCA E ALAMBRADO</v>
          </cell>
        </row>
        <row r="10388">
          <cell r="A10388" t="str">
            <v>SETOP ED-48434</v>
          </cell>
          <cell r="D10388" t="str">
            <v>REMOÇÃO MANUAL DE ALAMBRADO METÁLICO, COM REAPROVEITAMENTO, INCLUSIVE AFASTAMENTO E EMPILHAMENTO, EXCLUSIVE TRANSPORTE E RETIRADA DO MATERIAL REMOVIDO NÃO REAPROVEITÁVEL</v>
          </cell>
          <cell r="E10388" t="str">
            <v>m2</v>
          </cell>
          <cell r="F10388">
            <v>19.88</v>
          </cell>
        </row>
        <row r="10389">
          <cell r="A10389" t="str">
            <v>SETOP ED-48439</v>
          </cell>
          <cell r="D10389" t="str">
            <v>REMOÇÃO MANUAL DE CERCA, COM REAPROVEITAMENTO, INCLUSIVE AFASTAMENTO E EMPILHAMENTO, EXCLUSIVE TRANSPORTE E RETIRADA DO MATERIAL REMOVIDO NÃO REAPROVEITÁVEL</v>
          </cell>
          <cell r="E10389" t="str">
            <v>m2</v>
          </cell>
          <cell r="F10389">
            <v>17.23</v>
          </cell>
        </row>
        <row r="10390">
          <cell r="A10390" t="str">
            <v>SETOP ED-48449</v>
          </cell>
          <cell r="D10390" t="str">
            <v xml:space="preserve">REMOÇÃO MANUAL DE CONCERTINA, COM DIÂMETRO DE ATÉ 730MM, COM REAPROVEITAMENTO, INCLUSIVE AFASTAMENTO E EMPILHAMENTO, EXCLUSIVE TRANSPORTE E RETIRADA DO MATERIAL REMOVIDO NÃO REAPROVEITÁVEL
</v>
          </cell>
          <cell r="E10390" t="str">
            <v>m</v>
          </cell>
          <cell r="F10390">
            <v>2.9</v>
          </cell>
        </row>
        <row r="10391">
          <cell r="A10391" t="str">
            <v>SETOP 8721</v>
          </cell>
          <cell r="D10391" t="str">
            <v>REMOÇÃO DE VIDRO</v>
          </cell>
        </row>
        <row r="10392">
          <cell r="A10392" t="str">
            <v>SETOP ED-48516</v>
          </cell>
          <cell r="D10392" t="str">
            <v>REMOÇÃO MANUAL DE VIDRO EM ESQUADRIAS, COM OU SEM REAPROVEITAMENTO, INCLUSIVE LIMPEZA DO ENCAIXE, AFASTAMENTO E EMPILHAMENTO, EXCLUSIVE TRANSPORTE E RETIRADA DO MATERIAL REMOVIDO NÃO REAPROVEITÁVEL</v>
          </cell>
          <cell r="E10392" t="str">
            <v>m2</v>
          </cell>
          <cell r="F10392">
            <v>6.82</v>
          </cell>
        </row>
        <row r="10393">
          <cell r="A10393" t="str">
            <v>SETOP 8722</v>
          </cell>
          <cell r="D10393" t="str">
            <v>REMOÇÃO DE ITEM ESCOLAR</v>
          </cell>
        </row>
        <row r="10394">
          <cell r="A10394" t="str">
            <v>SETOP ED-48498</v>
          </cell>
          <cell r="D10394" t="str">
            <v>REMOÇÃO MANUAL DE QUADRO NEGRO, COM REAPROVEITAMENTO, INCLUSIVE AFASTAMENTO E EMPILHAMENTO, EXCLUSIVE TRANSPORTE E RETIRADA DO MATERIAL REMOVIDO NÃO REAPROVEITÁVEL</v>
          </cell>
          <cell r="E10394" t="str">
            <v>m2</v>
          </cell>
          <cell r="F10394">
            <v>29.09</v>
          </cell>
        </row>
        <row r="10395">
          <cell r="A10395" t="str">
            <v>SETOP 8664</v>
          </cell>
          <cell r="D10395" t="str">
            <v>INSTALAÇÕES PROVISÓRIAS</v>
          </cell>
        </row>
        <row r="10396">
          <cell r="A10396" t="str">
            <v>SETOP 8723</v>
          </cell>
          <cell r="D10396" t="str">
            <v>PLACA DE OBRA</v>
          </cell>
        </row>
        <row r="10397">
          <cell r="A10397" t="str">
            <v>SETOP ED-16660</v>
          </cell>
          <cell r="D10397"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E10397" t="str">
            <v>m2</v>
          </cell>
          <cell r="F10397">
            <v>256.27999999999997</v>
          </cell>
        </row>
        <row r="10398">
          <cell r="A10398" t="str">
            <v>SETOP ED-28427</v>
          </cell>
          <cell r="D10398"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E10398" t="str">
            <v>un</v>
          </cell>
          <cell r="F10398">
            <v>1153.26</v>
          </cell>
        </row>
        <row r="10399">
          <cell r="A10399" t="str">
            <v>SETOP ED-28428</v>
          </cell>
          <cell r="D10399"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E10399" t="str">
            <v>un</v>
          </cell>
          <cell r="F10399">
            <v>3075.36</v>
          </cell>
        </row>
        <row r="10400">
          <cell r="A10400" t="str">
            <v>SETOP ED-28429</v>
          </cell>
          <cell r="D10400"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E10400" t="str">
            <v>un</v>
          </cell>
          <cell r="F10400">
            <v>4613.04</v>
          </cell>
        </row>
        <row r="10401">
          <cell r="A10401" t="str">
            <v>SETOP 8724</v>
          </cell>
          <cell r="D10401" t="str">
            <v>INSTALAÇÃO PROVISÓRIA ÁGUA E ENERGIA</v>
          </cell>
        </row>
        <row r="10402">
          <cell r="A10402" t="str">
            <v>SETOP ED-50150</v>
          </cell>
          <cell r="D10402" t="str">
            <v>LIGAÇÃO DE ÁGUA PROVISÓRIA PARA CANTEIRO,  INCLUSIVE HIDRÔMETRO E CAVALETE PARA MEDIÇÃO DE ÁGUA - ENTRADA PRINCIPAL, EM AÇO GALVANIZADO DN 20MM (1/2") - PADRÃO CONCESSIONÁRIA</v>
          </cell>
          <cell r="E10402" t="str">
            <v>un</v>
          </cell>
          <cell r="F10402">
            <v>572.33000000000004</v>
          </cell>
        </row>
        <row r="10403">
          <cell r="A10403" t="str">
            <v>SETOP ED-31745</v>
          </cell>
          <cell r="D10403" t="str">
            <v xml:space="preserve">LIGAÇÃO DE ESGOTO PARA BARRACÃO DE OBRA EM CANTEIRO, EXCLUSIVE FOSSA SÉPTICA </v>
          </cell>
          <cell r="E10403" t="str">
            <v>un</v>
          </cell>
          <cell r="F10403">
            <v>818.06</v>
          </cell>
        </row>
        <row r="10404">
          <cell r="A10404" t="str">
            <v>SETOP ED-50151</v>
          </cell>
          <cell r="D10404" t="str">
            <v>LIGAÇÃO PROVISÓRIA COM ENTRADA DE ENERGIA AÉREA, PADRÃO CEMIG, CARGA INSTALADA DE 15,1KVA ATÉ 30KVA, TRIFÁSICO, COM SAÍDA SUBTERRÂNEA, INCLUSIVE POSTE, CAIXA PARA MEDIDOR, DISJUNTOR, BARRAMENTO, ATERRAMENTO E ACESSÓRIOS</v>
          </cell>
          <cell r="E10404" t="str">
            <v>un</v>
          </cell>
          <cell r="F10404">
            <v>803.68</v>
          </cell>
        </row>
        <row r="10405">
          <cell r="A10405" t="str">
            <v>SETOP 8725</v>
          </cell>
          <cell r="D10405" t="str">
            <v>ESCRITÓRIO DE OBRA</v>
          </cell>
        </row>
        <row r="10406">
          <cell r="A10406" t="str">
            <v>SETOP ED-50125</v>
          </cell>
          <cell r="D10406" t="str">
            <v>ÁREA COBERTA EM TELHA FIBROCIMENTO PARA CENTRAL DE CORTE/DOBRA/MONTAGEM EM CANTEIRO DE OBRAS, INCLUSIVE BANCADA E INSTALAÇÕES ELÉTRICAS, EXCLUSIVE VEDAÇÕES LATERAIS</v>
          </cell>
          <cell r="E10406" t="str">
            <v>m2</v>
          </cell>
          <cell r="F10406">
            <v>146.08000000000001</v>
          </cell>
        </row>
        <row r="10407">
          <cell r="A10407" t="str">
            <v>SETOP ED-50135</v>
          </cell>
          <cell r="D10407" t="str">
            <v>BARRACÃO DE OBRA, EM CHAPA DE COMPENSADO RESINADO, INCLUSIVE  INSTALAÇÕES SANITÁRIAS E MOBILIÁRIO - PADRÃO DER-MG</v>
          </cell>
          <cell r="E10407" t="str">
            <v>m2</v>
          </cell>
          <cell r="F10407">
            <v>639.57000000000005</v>
          </cell>
        </row>
        <row r="10408">
          <cell r="A10408" t="str">
            <v>SETOP ED-50128</v>
          </cell>
          <cell r="D10408" t="str">
            <v>BARRACÃO DE OBRA PARA DEPÓSITO E FERRAMENTARIA TIPO-I, ÁREA INTERNA 14,52M2, EM CHAPA DE COMPENSADO RESINADO, INCLUSIVE MOBILIÁRIO (OBRA DE PEQUENO PORTE, EFETIVO ATÉ 30 HOMENS), PADRÃO DER-MG</v>
          </cell>
          <cell r="E10408" t="str">
            <v>un</v>
          </cell>
          <cell r="F10408">
            <v>8528.15</v>
          </cell>
        </row>
        <row r="10409">
          <cell r="A10409" t="str">
            <v>SETOP ED-50129</v>
          </cell>
          <cell r="D10409" t="str">
            <v>BARRACÃO DE OBRA PARA DEPÓSITO E FERRAMENTARIA TIPO-II, ÁREA INTERNA 25,41M2, EM CHAPA DE COMPENSADO RESINADO, INCLUSIVE MOBILIÁRIO (OBRA DE MÉDIO PORTE, EFETIVO DE 30 A 60 HOMENS), PADRÃO DER-MG</v>
          </cell>
          <cell r="E10409" t="str">
            <v>un</v>
          </cell>
          <cell r="F10409">
            <v>14049.8</v>
          </cell>
        </row>
        <row r="10410">
          <cell r="A10410" t="str">
            <v>SETOP ED-50148</v>
          </cell>
          <cell r="D10410" t="str">
            <v>BARRACÃO DE OBRA PARA ESCRITÓRIO DA EMPREITEIRA TIPO-I, ÁREA INTERNA 18,15M2, EM CHAPA DE COMPENSADO RESINADO, INCLUSIVE MOBILIÁRIO (OBRA DE PEQUENO A MÉDIO PORTE, EFETIVO ATÉ 60 HOMENS) - PADRÃO DER-MG</v>
          </cell>
          <cell r="E10410" t="str">
            <v>un</v>
          </cell>
          <cell r="F10410">
            <v>11487.86</v>
          </cell>
        </row>
        <row r="10411">
          <cell r="A10411" t="str">
            <v>SETOP ED-50149</v>
          </cell>
          <cell r="D10411" t="str">
            <v>BARRACÃO DE OBRA PARA ESCRITÓRIO DA EMPREITEIRA TIPO-II, ÁREA INTERNA 21,78M2, EM CHAPA DE COMPENSADO RESINADO, INCLUSIVE MOBILIÁRIO (OBRA DE GRANDE PORTE, EFETIVO ACIMA 60 HOMENS) - PADRÃO DER-MG</v>
          </cell>
          <cell r="E10411" t="str">
            <v>un</v>
          </cell>
          <cell r="F10411">
            <v>13320.59</v>
          </cell>
        </row>
        <row r="10412">
          <cell r="A10412" t="str">
            <v>SETOP ED-50146</v>
          </cell>
          <cell r="D10412" t="str">
            <v>BARRACÃO DE OBRA PARA ESCRITÓRIO DA FISCALIZAÇÃO TIPO-I, ÁREA INTERNA 18,15M2, EM CHAPA DE COMPENSADO RESINADO, INCLUSIVE MOBILIÁRIO (OBRA DE PEQUENO A MÉDIO PORTE, EFETIVO ATÉ 60 HOMENS) - PADRÃO DER-MG</v>
          </cell>
          <cell r="E10412" t="str">
            <v>un</v>
          </cell>
          <cell r="F10412">
            <v>11351.86</v>
          </cell>
        </row>
        <row r="10413">
          <cell r="A10413" t="str">
            <v>SETOP ED-50147</v>
          </cell>
          <cell r="D10413" t="str">
            <v>BARRACÃO DE OBRA PARA ESCRITÓRIO DA FISCALIZAÇÃO TIPO-II, ÁREA INTERNA 21,78M2, EM CHAPA DE COMPENSADO RESINADO, INCLUSIVE MOBILIÁRIO (OBRA DE GRANDE PORTE, EFETIVO ACIMA 60 HOMENS) - PADRÃO DER-MG</v>
          </cell>
          <cell r="E10413" t="str">
            <v>un</v>
          </cell>
          <cell r="F10413">
            <v>13184.59</v>
          </cell>
        </row>
        <row r="10414">
          <cell r="A10414" t="str">
            <v>SETOP ED-50130</v>
          </cell>
          <cell r="D10414" t="str">
            <v>BARRACÃO DE OBRA PARA INSTALAÇÃO SANITÁRIA TIPO-I, ÁREA INTERNA 14,52M2, EM CHAPA DE COMPENSADO RESINADO (OBRA DE PEQUENO PORTE, EFETIVO ATÉ 30 HOMENS), PADRÃO DER-MG</v>
          </cell>
          <cell r="E10414" t="str">
            <v>un</v>
          </cell>
          <cell r="F10414">
            <v>9481.48</v>
          </cell>
        </row>
        <row r="10415">
          <cell r="A10415" t="str">
            <v>SETOP ED-50131</v>
          </cell>
          <cell r="D10415" t="str">
            <v>BARRACÃO DE OBRA PARA INSTALAÇÃO SANITÁRIA TIPO-II, ÁREA INTERNA 18,15M2, EM CHAPA DE COMPENSADO RESINADO (OBRA DE MÉDIO PORTE, EFETIVO DE 30 A 60 HOMENS), PADRÃO DER-MG</v>
          </cell>
          <cell r="E10415" t="str">
            <v>un</v>
          </cell>
          <cell r="F10415">
            <v>12175.59</v>
          </cell>
        </row>
        <row r="10416">
          <cell r="A10416" t="str">
            <v>SETOP ED-50132</v>
          </cell>
          <cell r="D10416" t="str">
            <v>BARRACÃO DE OBRA PARA INSTALAÇÃO SANITÁRIA TIPO-III, ÁREA INTERNA 25,41M2, EM CHAPA DE COMPENSADO RESINADO (OBRA DE GRANDE PORTE, EFETIVO ACIMA DE 60 HOMENS), PADRÃO DER-MG</v>
          </cell>
          <cell r="E10416" t="str">
            <v>un</v>
          </cell>
          <cell r="F10416">
            <v>17223.330000000002</v>
          </cell>
        </row>
        <row r="10417">
          <cell r="A10417" t="str">
            <v>SETOP ED-50133</v>
          </cell>
          <cell r="D10417" t="str">
            <v>BARRACÃO DE OBRA PARA REFEITÓRIO TIPO-I, ÁREA INTERNA 18,15M2, EM CHAPA DE COMPENSADO RESINADO (OBRA DE MÉDIO PORTE, EFETIVO DE 30 A 60 HOMENS), PADRÃO DER-MG</v>
          </cell>
          <cell r="E10417" t="str">
            <v>un</v>
          </cell>
          <cell r="F10417">
            <v>10723.24</v>
          </cell>
        </row>
        <row r="10418">
          <cell r="A10418" t="str">
            <v>SETOP ED-50134</v>
          </cell>
          <cell r="D10418" t="str">
            <v>BARRACÃO DE OBRA PARA REFEITÓRIO TIPO-II, ÁREA INTERNA 25,41M2, EM CHAPA DE COMPENSADO RESINADO (OBRA DE GRANDE PORTE, EFETIVO ACIMA DE 60 HOMENS), PADRÃO DER-MG</v>
          </cell>
          <cell r="E10418" t="str">
            <v>un</v>
          </cell>
          <cell r="F10418">
            <v>14469.14</v>
          </cell>
        </row>
        <row r="10419">
          <cell r="A10419" t="str">
            <v>SETOP ED-50126</v>
          </cell>
          <cell r="D10419" t="str">
            <v>BARRACÃO DE OBRA PARA VESTIÁRIO TIPO-I, ÁREA INTERNA 25,41M2, EM CHAPA DE COMPENSADO RESINADO, INCLUSIVE MOBILIÁRIO (OBRA DE PEQUENO PORTE, EFETIVO ATÉ 30 HOMENS), PADRÃO DER-MG</v>
          </cell>
          <cell r="E10419" t="str">
            <v>un</v>
          </cell>
          <cell r="F10419">
            <v>15280.99</v>
          </cell>
        </row>
        <row r="10420">
          <cell r="A10420" t="str">
            <v>SETOP ED-50127</v>
          </cell>
          <cell r="D10420" t="str">
            <v>BARRACÃO DE OBRA PARA VESTIÁRIO TIPO-II, ÁREA INTERNA 67,76M2, EM CHAPA DE COMPENSADO RESINADO, INCLUSIVE MOBILIÁRIO (OBRA DE MÉDIO PORTE, EFETIVO DE 30 A 60 HOMENS), PADRÃO DER-MG</v>
          </cell>
          <cell r="E10420" t="str">
            <v>un</v>
          </cell>
          <cell r="F10420">
            <v>29689.71</v>
          </cell>
        </row>
        <row r="10421">
          <cell r="A10421" t="str">
            <v>SETOP ED-16341</v>
          </cell>
          <cell r="D10421" t="str">
            <v>LIGAÇÃO PROVISÓRIA DE ÁGUA E ESGOTO PARA CONTAINER (ESCRITÓRIO DE OBRA)</v>
          </cell>
          <cell r="E10421" t="str">
            <v>un</v>
          </cell>
          <cell r="F10421">
            <v>321.60000000000002</v>
          </cell>
        </row>
        <row r="10422">
          <cell r="A10422" t="str">
            <v>SETOP ED-16343</v>
          </cell>
          <cell r="D10422" t="str">
            <v>LIGAÇÃO PROVISÓRIA DE ÁGUA E ESGOTO PARA CONTAINER (VESTIÁRIO DE OBRA), EXCLUSIVE CHUVEIRO ELÉTRICO</v>
          </cell>
          <cell r="E10422" t="str">
            <v>un</v>
          </cell>
          <cell r="F10422">
            <v>382.84</v>
          </cell>
        </row>
        <row r="10423">
          <cell r="A10423" t="str">
            <v>SETOP ED-16342</v>
          </cell>
          <cell r="D10423" t="str">
            <v>LIGAÇÃO PROVISÓRIA DE ENERGIA ELÉTRICA PARA CONTAINER</v>
          </cell>
          <cell r="E10423" t="str">
            <v>un</v>
          </cell>
          <cell r="F10423">
            <v>334.67</v>
          </cell>
        </row>
        <row r="10424">
          <cell r="A10424" t="str">
            <v>SETOP ED-16356</v>
          </cell>
          <cell r="D10424" t="str">
            <v>LIGAÇÕES PROVISÓRIAS PARA CONTAINER TIPO 1 (CORRESPONDENTE AO CÓDIGO ED-16348)</v>
          </cell>
          <cell r="E10424" t="str">
            <v>un</v>
          </cell>
          <cell r="F10424">
            <v>334.67</v>
          </cell>
        </row>
        <row r="10425">
          <cell r="A10425" t="str">
            <v>SETOP ED-16357</v>
          </cell>
          <cell r="D10425" t="str">
            <v>LIGAÇÕES PROVISÓRIAS PARA CONTAINER TIPO 2 (CORRESPONDENTE AO CÓDIGO ED-16349)</v>
          </cell>
          <cell r="E10425" t="str">
            <v>un</v>
          </cell>
          <cell r="F10425">
            <v>656.27</v>
          </cell>
        </row>
        <row r="10426">
          <cell r="A10426" t="str">
            <v>SETOP ED-16358</v>
          </cell>
          <cell r="D10426" t="str">
            <v>LIGAÇÕES PROVISÓRIAS PARA CONTAINER TIPO 3 (CORRESPONDENTE AO CÓDIGO ED-16350)</v>
          </cell>
          <cell r="E10426" t="str">
            <v>un</v>
          </cell>
          <cell r="F10426">
            <v>334.67</v>
          </cell>
        </row>
        <row r="10427">
          <cell r="A10427" t="str">
            <v>SETOP ED-16359</v>
          </cell>
          <cell r="D10427" t="str">
            <v>LIGAÇÕES PROVISÓRIAS PARA CONTAINER TIPO 4 (CORRESPONDENTE AO CÓDIGO ED-16351)</v>
          </cell>
          <cell r="E10427" t="str">
            <v>un</v>
          </cell>
          <cell r="F10427">
            <v>334.67</v>
          </cell>
        </row>
        <row r="10428">
          <cell r="A10428" t="str">
            <v>SETOP ED-16360</v>
          </cell>
          <cell r="D10428" t="str">
            <v>LIGAÇÕES PROVISÓRIAS PARA CONTAINER TIPO 5 (CORRESPONDENTE AO CÓDIGO ED-16352)</v>
          </cell>
          <cell r="E10428" t="str">
            <v>un</v>
          </cell>
          <cell r="F10428">
            <v>1176.5</v>
          </cell>
        </row>
        <row r="10429">
          <cell r="A10429" t="str">
            <v>SETOP ED-16361</v>
          </cell>
          <cell r="D10429" t="str">
            <v>LIGAÇÕES PROVISÓRIAS PARA CONTAINER TIPO 6 (CORRESPONDENTE AO CÓDIGO ED-16353)</v>
          </cell>
          <cell r="E10429" t="str">
            <v>un</v>
          </cell>
          <cell r="F10429">
            <v>717.51</v>
          </cell>
        </row>
        <row r="10430">
          <cell r="A10430" t="str">
            <v>SETOP ED-16362</v>
          </cell>
          <cell r="D10430" t="str">
            <v>LIGAÇÕES PROVISÓRIAS PARA CONTAINER TIPO 7 (CORRESPONDENTE AO CÓDIGO ED-16354)</v>
          </cell>
          <cell r="E10430" t="str">
            <v>un</v>
          </cell>
          <cell r="F10430">
            <v>979.79</v>
          </cell>
        </row>
        <row r="10431">
          <cell r="A10431" t="str">
            <v>SETOP ED-16363</v>
          </cell>
          <cell r="D10431" t="str">
            <v>LIGAÇÕES PROVISÓRIAS PARA CONTAINER TIPO 8 (CORRESPONDENTE AO CÓDIGO ED-16355)</v>
          </cell>
          <cell r="E10431" t="str">
            <v>un</v>
          </cell>
          <cell r="F10431">
            <v>334.67</v>
          </cell>
        </row>
        <row r="10432">
          <cell r="A10432" t="str">
            <v>SETOP ED-50155</v>
          </cell>
          <cell r="D10432" t="str">
            <v>LOCAÇÃO DE BANHEIRO QUÍMICO, DIMENSÃO (110X120X230)CM, LINHA PADRÃO, CONTENDO UMA (1) PIA/HIGIENIZADOR DE MÃOS, INCLUSIVE MANUTENÇÃO E MOBILIZAÇÃO/DESMOBILIZAÇÃO</v>
          </cell>
          <cell r="E10432" t="str">
            <v>mês</v>
          </cell>
          <cell r="F10432">
            <v>1050</v>
          </cell>
        </row>
        <row r="10433">
          <cell r="A10433" t="str">
            <v>SETOP ED-16348</v>
          </cell>
          <cell r="D10433"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E10433" t="str">
            <v>mês</v>
          </cell>
          <cell r="F10433">
            <v>1552.85</v>
          </cell>
        </row>
        <row r="10434">
          <cell r="A10434" t="str">
            <v>SETOP ED-16349</v>
          </cell>
          <cell r="D10434"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E10434" t="str">
            <v>mês</v>
          </cell>
          <cell r="F10434">
            <v>1633.81</v>
          </cell>
        </row>
        <row r="10435">
          <cell r="A10435" t="str">
            <v>SETOP ED-16350</v>
          </cell>
          <cell r="D10435"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E10435" t="str">
            <v>mês</v>
          </cell>
          <cell r="F10435">
            <v>858.68</v>
          </cell>
        </row>
        <row r="10436">
          <cell r="A10436" t="str">
            <v>SETOP ED-16351</v>
          </cell>
          <cell r="D10436"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E10436" t="str">
            <v>mês</v>
          </cell>
          <cell r="F10436">
            <v>875.43</v>
          </cell>
        </row>
        <row r="10437">
          <cell r="A10437" t="str">
            <v>SETOP ED-16352</v>
          </cell>
          <cell r="D10437"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E10437" t="str">
            <v>mês</v>
          </cell>
          <cell r="F10437">
            <v>1855.94</v>
          </cell>
        </row>
        <row r="10438">
          <cell r="A10438" t="str">
            <v>SETOP ED-16353</v>
          </cell>
          <cell r="D10438"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0438" t="str">
            <v>mês</v>
          </cell>
          <cell r="F10438">
            <v>2209.91</v>
          </cell>
        </row>
        <row r="10439">
          <cell r="A10439" t="str">
            <v>SETOP ED-16354</v>
          </cell>
          <cell r="D10439"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0439" t="str">
            <v>mês</v>
          </cell>
          <cell r="F10439">
            <v>2200.12</v>
          </cell>
        </row>
        <row r="10440">
          <cell r="A10440" t="str">
            <v>SETOP ED-16355</v>
          </cell>
          <cell r="D10440"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E10440" t="str">
            <v>mês</v>
          </cell>
          <cell r="F10440">
            <v>966.74</v>
          </cell>
        </row>
        <row r="10441">
          <cell r="A10441" t="str">
            <v>SETOP ED-50137</v>
          </cell>
          <cell r="D10441" t="str">
            <v>MOBILIZAÇÃO E DESMOBILIZAÇÃO DE CONTAINER, INCLUSIVE CARGA, DESCARGA E TRANSPORTE EM CAMINHÃO CARROCERIA COM GUINDAUTO (MUNCK), EXCLUSIVE LOCAÇÃO DO CONTAINER</v>
          </cell>
          <cell r="E10441" t="str">
            <v>un</v>
          </cell>
          <cell r="F10441">
            <v>1631.22</v>
          </cell>
        </row>
        <row r="10442">
          <cell r="A10442" t="str">
            <v>SETOP 8726</v>
          </cell>
          <cell r="D10442" t="str">
            <v>LOCAÇÃO DA OBRA</v>
          </cell>
        </row>
        <row r="10443">
          <cell r="A10443" t="str">
            <v>SETOP ED-17989</v>
          </cell>
          <cell r="D10443" t="str">
            <v>LOCAÇÃO DE OBRA COM GABARITO DE TÁBUAS CORRIDAS PONTALETADAS A CADA 2,00M, REAPROVEITAMENTO (2X), INCLUSIVE ACOMPANHAMENTO DE EQUIPE TOPOGRÁFICA PARA MARCAÇÃO DE PONTO TOPOGRÁFICO</v>
          </cell>
          <cell r="E10443" t="str">
            <v>m</v>
          </cell>
          <cell r="F10443">
            <v>60.29</v>
          </cell>
        </row>
        <row r="10444">
          <cell r="A10444" t="str">
            <v>SETOP ED-50276</v>
          </cell>
          <cell r="D10444" t="str">
            <v>LOCAÇÃO TOPOGRÁFICA ACIMA DE CINQUENTA (50) PONTOS REFERENCIAIS, INCLUSIVE ESTACA (PIQUETE) DE MARCAÇÃO</v>
          </cell>
          <cell r="E10444" t="str">
            <v>un</v>
          </cell>
          <cell r="F10444">
            <v>39.99</v>
          </cell>
        </row>
        <row r="10445">
          <cell r="A10445" t="str">
            <v>SETOP ED-50275</v>
          </cell>
          <cell r="D10445" t="str">
            <v>LOCAÇÃO TOPOGRÁFICA DE VINTE UM (21) ATÉ CINQUENTA (50) PONTOS REFERENCIAIS, INCLUSIVE ESTACA (PIQUETE) DE MARCAÇÃO</v>
          </cell>
          <cell r="E10445" t="str">
            <v>un</v>
          </cell>
          <cell r="F10445">
            <v>69.180000000000007</v>
          </cell>
        </row>
        <row r="10446">
          <cell r="A10446" t="str">
            <v>SETOP ED-50274</v>
          </cell>
          <cell r="D10446" t="str">
            <v>LOCAÇÃO TOPOGRÁFICA PARA ATÉ VINTE (20) PONTOS REFERENCIAIS, INCLUSIVE ESTACA (PIQUETE) DE MARCAÇÃO</v>
          </cell>
          <cell r="E10446" t="str">
            <v>un</v>
          </cell>
          <cell r="F10446">
            <v>91.88</v>
          </cell>
        </row>
        <row r="10447">
          <cell r="A10447" t="str">
            <v>SETOP 8727</v>
          </cell>
          <cell r="D10447" t="str">
            <v>TAPUME</v>
          </cell>
        </row>
        <row r="10448">
          <cell r="A10448" t="str">
            <v>SETOP ED-50162</v>
          </cell>
          <cell r="D10448" t="str">
            <v>PORTÃO PARA TAPUME FIXO DE PROTEÇÃO COM FECHAMENTO DE OBRA EM CHAPA DE COMPENSADO, ESP. 12MM, COM MÓDULO NA DIMENSÃO DE (110X220)CM, INCLUSIVE FERRAGENS E PINTURA LÁTEX (PVA) COM DUAS (2) DEMÃOS</v>
          </cell>
          <cell r="E10448" t="str">
            <v>m2</v>
          </cell>
          <cell r="F10448">
            <v>165.22</v>
          </cell>
        </row>
        <row r="10449">
          <cell r="A10449" t="str">
            <v>SETOP ED-14457</v>
          </cell>
          <cell r="D10449" t="str">
            <v>PORTÃO PARA TAPUME FIXO DE PROTEÇÃO COM FECHAMENTO DE OBRA EM TELHA METÁLICA GALVANIZADA, TIPO TRAPEZOIDAL ESP. 0,5MM, COM MÓDULO NA DIMENSÃO DE (300X220)CM, EXCLUSIVE PINTURA ESMALTE</v>
          </cell>
          <cell r="E10449" t="str">
            <v>m2</v>
          </cell>
          <cell r="F10449">
            <v>191.53</v>
          </cell>
        </row>
        <row r="10450">
          <cell r="A10450" t="str">
            <v>SETOP ED-50166</v>
          </cell>
          <cell r="D10450" t="str">
            <v>REMANEJAMENTO DE TAPUME FIXO DE PROTEÇÃO PARA FECHAMENTO DE OBRA, INCLUSIVE ESCAVAÇÃO MANUAL E REATERRO COMPACTADO</v>
          </cell>
          <cell r="E10450" t="str">
            <v>m2</v>
          </cell>
          <cell r="F10450">
            <v>10.98</v>
          </cell>
        </row>
        <row r="10451">
          <cell r="A10451" t="str">
            <v>SETOP ED-50163</v>
          </cell>
          <cell r="D10451" t="str">
            <v>TAPUME DE PROTEÇÃO PARA TRANSEUNTE EM TELA DE POLIETILENO, COM MÓDULO NA DIMENSÃO DE (150X150)CM, INCLUSIVE PONTALETE COM BASE DE APOIO EM CONCRETO MAGRO, FORNECIMENTO E MOVIMENTAÇÃO</v>
          </cell>
          <cell r="E10451" t="str">
            <v>m</v>
          </cell>
          <cell r="F10451">
            <v>13.99</v>
          </cell>
        </row>
        <row r="10452">
          <cell r="A10452" t="str">
            <v>SETOP ED-50159</v>
          </cell>
          <cell r="D10452" t="str">
            <v>TAPUME FIXO DE PROTEÇÃO PARA FECHAMENTO DE OBRA EM CHAPA DE COMPENSADO, ESP. 12MM, COM MÓDULO NA DIMENSÃO DE (110X220)CM, INCLUSIVE PINTURA LÁTEX (PVA) COM DUAS (2) DEMÃOS, EXCLUSIVE ABERTURA PARA PORTÃO</v>
          </cell>
          <cell r="E10452" t="str">
            <v>m</v>
          </cell>
          <cell r="F10452">
            <v>208.26</v>
          </cell>
        </row>
        <row r="10453">
          <cell r="A10453" t="str">
            <v>SETOP ED-50164</v>
          </cell>
          <cell r="D10453" t="str">
            <v>TAPUME FIXO DE PROTEÇÃO PARA FECHAMENTO DE OBRA EM TELA GALVANIZADA, COM TRAMA LOSANGULAR DE 2"X2", FIO BWG 14, COM MÓDULO NA DIMENSÃO DE (300X220)CM, INCLUSIVE PINTURA ESMALTE COM DUAS (2) DEMÃOS, EXCLUSIVE ABERTURA PARA PORTÃO</v>
          </cell>
          <cell r="E10453" t="str">
            <v>m2</v>
          </cell>
          <cell r="F10453">
            <v>93.82</v>
          </cell>
        </row>
        <row r="10454">
          <cell r="A10454" t="str">
            <v>SETOP ED-29823</v>
          </cell>
          <cell r="D10454" t="str">
            <v>TAPUME FIXO DE PROTEÇÃO PARA FECHAMENTO DE OBRA EM TELHA METÁLICA GALVANIZADA, TIPO TRAPEZOIDAL, ESP. 0,5MM, COM MÓDULO NA DIMENSÃO DE (300X220)CM, COM REAPROVEITAMENTO, EXCLUSIVE PINTURA ESMALTE, INCLUSIVE PONTALETE E FIXAÇÃO</v>
          </cell>
          <cell r="E10454" t="str">
            <v>m2</v>
          </cell>
          <cell r="F10454">
            <v>65.23</v>
          </cell>
        </row>
        <row r="10455">
          <cell r="A10455" t="str">
            <v>SETOP ED-50165</v>
          </cell>
          <cell r="D10455" t="str">
            <v>TAPUME REMOVÍVEL DE PROTEÇÃO PARA FECHAMENTO DE OBRA EM TELA GALVANIZADA, COM TRAMA LOSANGULAR DE 2"X2", FIO BWG 14, COM MÓDULO NA DIMENSÃO DE (300X220)CM, INCLUSIVE PONTALETE COM BASE DE APOIO EM CONCRETO MAGRO</v>
          </cell>
          <cell r="E10455" t="str">
            <v>m2</v>
          </cell>
          <cell r="F10455">
            <v>83.49</v>
          </cell>
        </row>
        <row r="10456">
          <cell r="A10456" t="str">
            <v>SETOP 8728</v>
          </cell>
          <cell r="D10456" t="str">
            <v>PROTEÇÃO DE TRANSEUNTE</v>
          </cell>
        </row>
        <row r="10457">
          <cell r="A10457" t="str">
            <v>SETOP ED-27006</v>
          </cell>
          <cell r="D10457" t="str">
            <v>CONE PARA SINALIZAÇÃO/ISOLAMENTO DE ÁREAS, ALTURA 75CM, INCLUSIVE FORNECIMENTO E MOVIMENTAÇÃO</v>
          </cell>
          <cell r="E10457" t="str">
            <v>un</v>
          </cell>
          <cell r="F10457">
            <v>5.01</v>
          </cell>
        </row>
        <row r="10458">
          <cell r="A10458" t="str">
            <v>SETOP ED-50157</v>
          </cell>
          <cell r="D10458" t="str">
            <v xml:space="preserve">FITA ZEBRADA AMARELA PARA SINALIZAÇÃO ISOLAMENTO DE ÁREA, EXCLUSIVE SUPORTE PARA SUSTENTAÇÃO, INCLUSIVE FIXAÇÃO E FORNECIMENTO
</v>
          </cell>
          <cell r="E10458" t="str">
            <v>m</v>
          </cell>
          <cell r="F10458">
            <v>2.95</v>
          </cell>
        </row>
        <row r="10459">
          <cell r="A10459" t="str">
            <v>SETOP ED-50156</v>
          </cell>
          <cell r="D10459" t="str">
            <v xml:space="preserve">PROTEÇÃO PARA TRANSEUNTE OU ISOLAMENTO DE ÁREA COM FITA ZEBRADA AMARELA, INCLUSIVE PONTALETE COM BASE DE APOIO EM CONCRETO MAGRO, ALTURA DE 150CM, FORNECIMENTO E MOVIMENTAÇÃO
</v>
          </cell>
          <cell r="E10459" t="str">
            <v>m</v>
          </cell>
          <cell r="F10459">
            <v>12.11</v>
          </cell>
        </row>
        <row r="10460">
          <cell r="A10460" t="str">
            <v>SETOP 8729</v>
          </cell>
          <cell r="D10460" t="str">
            <v>ANDAIME</v>
          </cell>
        </row>
        <row r="10461">
          <cell r="A10461" t="str">
            <v>SETOP ED-28530</v>
          </cell>
          <cell r="D10461" t="str">
            <v xml:space="preserve">ANDAIME EM CAVALETE METÁLICO PARA ALVENARIA, COM CHAPA DE COMPENSADO E TÁBUA, COM REAPROVEITAMENTO, INCLUSIVE MONTAGEM/DESMONTAGEM E REMANEJAMENTO
</v>
          </cell>
          <cell r="E10461" t="str">
            <v>m</v>
          </cell>
          <cell r="F10461">
            <v>1.71</v>
          </cell>
        </row>
        <row r="10462">
          <cell r="A10462" t="str">
            <v>SETOP ED-28533</v>
          </cell>
          <cell r="D10462" t="str">
            <v>ANDAIME EM CAVALETE METÁLICO PARA FORRO OU SERVIÇO EM ALTURA INTERNO, COM CHAPA DE COMPENSADO E TÁBUA, COM REAPROVEITAMENTO, INCLUSIVE MONTAGEM/DESMONTAGEM E REMANEJAMENTO</v>
          </cell>
          <cell r="E10462" t="str">
            <v>m2</v>
          </cell>
          <cell r="F10462">
            <v>1.56</v>
          </cell>
        </row>
        <row r="10463">
          <cell r="A10463" t="str">
            <v>SETOP ED-48243</v>
          </cell>
          <cell r="D10463" t="str">
            <v>CONDUTOR/DUTO DE ENTULHO EM POLIETILENO, INCLUSIVE ACESSÓRIOS DE FIXAÇÃO, SUPORTES, MONTAGEM/DESMONTAGEM E REMANEJAMENTO</v>
          </cell>
          <cell r="E10463" t="str">
            <v>mxmês</v>
          </cell>
          <cell r="F10463">
            <v>49.39</v>
          </cell>
        </row>
        <row r="10464">
          <cell r="A10464" t="str">
            <v>SETOP ED-9075</v>
          </cell>
          <cell r="D10464" t="str">
            <v>FORNECIMENTO DE ANDAIME METÁLICO PARA FACHADA (LOCAÇÃO), INCLUSIVE PISO METÁLICO E SAPATAS, EXCLUSIVE MONTAGEM E DESMONTAGEM</v>
          </cell>
          <cell r="E10464" t="str">
            <v>m2xmês</v>
          </cell>
          <cell r="F10464">
            <v>12.5</v>
          </cell>
        </row>
        <row r="10465">
          <cell r="A10465" t="str">
            <v>SETOP ED-9076</v>
          </cell>
          <cell r="D10465" t="str">
            <v>FORNECIMENTO DE ANDAIME METÁLICO TUBULAR TIPO TORRE (LOCAÇÃO), INCLUSIVE RODÍZIOS, EXCLUSIVE MONTAGEM E DESMONTAGEM</v>
          </cell>
          <cell r="E10465" t="str">
            <v>mxmês</v>
          </cell>
          <cell r="F10465">
            <v>21.13</v>
          </cell>
        </row>
        <row r="10466">
          <cell r="A10466" t="str">
            <v>SETOP ED-48246</v>
          </cell>
          <cell r="D10466" t="str">
            <v>MONTAGEM E DESMONTAGEM DE ANDAIME METÁLICO PARA FACHADA COM PISO METÁLICO, EXCLUSIVE FORNECIMENTO DO ANDAIME E RODAPÉ/GUARDA-CORPO EM MADEIRA</v>
          </cell>
          <cell r="E10466" t="str">
            <v>m2</v>
          </cell>
          <cell r="F10466">
            <v>8.8800000000000008</v>
          </cell>
        </row>
        <row r="10467">
          <cell r="A10467" t="str">
            <v>SETOP ED-48245</v>
          </cell>
          <cell r="D10467" t="str">
            <v>MONTAGEM E DESMONTAGEM DE ANDAIME METÁLICO PARA FACHADA COM PISO METÁLICO, INCLUSIVE RODAPÉ/GUARDA-CORPO EM MADEIRA, EXCLUSIVE FORNECIMENTO DO ANDAIME</v>
          </cell>
          <cell r="E10467" t="str">
            <v>m2</v>
          </cell>
          <cell r="F10467">
            <v>18.579999999999998</v>
          </cell>
        </row>
        <row r="10468">
          <cell r="A10468" t="str">
            <v>SETOP ED-9077</v>
          </cell>
          <cell r="D10468" t="str">
            <v>MONTAGEM E DESMONTAGEM DE ANDAIME METÁLICO TUBULAR TIPO TORRE, EXCLUSIVE FORNECIMENTO DO ANDAIME</v>
          </cell>
          <cell r="E10468" t="str">
            <v>m</v>
          </cell>
          <cell r="F10468">
            <v>10.23</v>
          </cell>
        </row>
        <row r="10469">
          <cell r="A10469" t="str">
            <v>SETOP ED-48249</v>
          </cell>
          <cell r="D10469" t="str">
            <v xml:space="preserve">TELA DE PROTEÇÃO, TIPO FACHADEIRA, INSTALADA EM ANDAIME METÁLICO PARA FACHADA, EXCLUSIVE ANDAIME METÁLICO, INCLUSIVE ACESSÓRIOS DE FIXAÇÃO
</v>
          </cell>
          <cell r="E10469" t="str">
            <v>m2</v>
          </cell>
          <cell r="F10469">
            <v>8.5399999999999991</v>
          </cell>
        </row>
        <row r="10470">
          <cell r="A10470" t="str">
            <v>SETOP ED-48248</v>
          </cell>
          <cell r="D10470" t="str">
            <v>TELA PARA PROTEÇÃO DE FACHADA EM POLIETILENO, EXCLUSIVE BANDEJA SALVA VIDAS, INCLUSIVE ACESSÓRIOS DE FIXAÇÃO</v>
          </cell>
          <cell r="E10470" t="str">
            <v>m2</v>
          </cell>
          <cell r="F10470">
            <v>10.07</v>
          </cell>
        </row>
        <row r="10471">
          <cell r="A10471" t="str">
            <v>SETOP 8730</v>
          </cell>
          <cell r="D10471" t="str">
            <v>PROTEÇÃO COLETIVA</v>
          </cell>
        </row>
        <row r="10472">
          <cell r="A10472" t="str">
            <v>SETOP ED-28493</v>
          </cell>
          <cell r="D10472" t="str">
            <v>BANDEJA SALVA VIDAS, TIPO PRIMÁRIA, EM SUPORTE METÁLICO COM FORRO EM COMPENSADO RESINADO E TÁBUA, COMPRIMENTO DE 250CM COM COMPLEMENTO DE 80CM, INCLUSIVE ACESSÓRIOS DE FIXAÇÃO E INSTALAÇÃO</v>
          </cell>
          <cell r="E10472" t="str">
            <v>m</v>
          </cell>
          <cell r="F10472">
            <v>246.75</v>
          </cell>
        </row>
        <row r="10473">
          <cell r="A10473" t="str">
            <v>SETOP ED-28494</v>
          </cell>
          <cell r="D10473" t="str">
            <v>BANDEJA SALVA VIDAS, TIPO SECUNDÁRIA, EM SUPORTE METÁLICO COM FORRO EM COMPENSADO RESINADO E TÁBUA, COMPRIMENTO DE 140CM COM COMPLEMENTO DE 80CM, INCLUSIVE ACESSÓRIOS DE FIXAÇÃO E INSTALAÇÃO</v>
          </cell>
          <cell r="E10473" t="str">
            <v>m</v>
          </cell>
          <cell r="F10473">
            <v>153.69999999999999</v>
          </cell>
        </row>
        <row r="10474">
          <cell r="A10474" t="str">
            <v>SETOP ED-9128</v>
          </cell>
          <cell r="D10474" t="str">
            <v>LINHA DE VIDA HORIZONTAL PERMANENTE EM CABO DE AÇO GALVANIZADO PARA TRABALHOS EM COBERTURAS E TELHADOS, EXCLUSIVE PROJETO E ART</v>
          </cell>
          <cell r="E10474" t="str">
            <v>m</v>
          </cell>
          <cell r="F10474">
            <v>27.62</v>
          </cell>
        </row>
        <row r="10475">
          <cell r="A10475" t="str">
            <v>SETOP ED-9176</v>
          </cell>
          <cell r="D10475" t="str">
            <v>LINHA DE VIDA HORIZONTAL PROVISÓRIA EM CABO DE AÇO PARA CONSTRUÇÃO DE ESTRUTURAS, INCLUSIVE POSTE E PROLONGADOR, EXCLUSIVE PROJETO E ART</v>
          </cell>
          <cell r="E10475" t="str">
            <v>m</v>
          </cell>
          <cell r="F10475">
            <v>13.76</v>
          </cell>
        </row>
        <row r="10476">
          <cell r="A10476" t="str">
            <v>SETOP ED-9126</v>
          </cell>
          <cell r="D10476" t="str">
            <v>LINHA DE VIDA HORIZONTAL PROVISÓRIA EM CORDA PARA TRABALHOS EM COBERTURAS E TELHADOS</v>
          </cell>
          <cell r="E10476" t="str">
            <v>m</v>
          </cell>
          <cell r="F10476">
            <v>6.46</v>
          </cell>
        </row>
        <row r="10477">
          <cell r="A10477" t="str">
            <v>SETOP 8665</v>
          </cell>
          <cell r="D10477" t="str">
            <v>TERRAPLENAGEM/TRABALHOS EM TERRA</v>
          </cell>
        </row>
        <row r="10478">
          <cell r="A10478" t="str">
            <v>SETOP 8731</v>
          </cell>
          <cell r="D10478" t="str">
            <v>REGULARIZAÇÃO E COMPACTAÇÃO DE SOLO</v>
          </cell>
        </row>
        <row r="10479">
          <cell r="A10479" t="str">
            <v>SETOP ED-51100</v>
          </cell>
          <cell r="D10479" t="str">
            <v>CORTE E DESATERRO MECÂNICO PARA REGULARIZAÇÃO, COM TRATOR DE ESTEIRA, INCLUSIVE ARRASTAMENTO NIVELADO, AFASTAMENTO E EMPILHAMENTO, EXCLUSIVE CARGA, TRANSPORTE E DESCARGA</v>
          </cell>
          <cell r="E10479" t="str">
            <v>m3</v>
          </cell>
          <cell r="F10479">
            <v>3.98</v>
          </cell>
        </row>
        <row r="10480">
          <cell r="A10480" t="str">
            <v>SETOP ED-51122</v>
          </cell>
          <cell r="D10480" t="str">
            <v>REGULARIZAÇÃO E COMPACTAÇÃO DE TERRENO MANUAL COM SOQUETE, EXCLUSIVE DESMATAMENTO, DESTOCAMENTO, LIMPEZA/ROÇADA DO TERRENO</v>
          </cell>
          <cell r="E10480" t="str">
            <v>m2</v>
          </cell>
          <cell r="F10480">
            <v>10.28</v>
          </cell>
        </row>
        <row r="10481">
          <cell r="A10481" t="str">
            <v>SETOP ED-51124</v>
          </cell>
          <cell r="D10481" t="str">
            <v>REGULARIZAÇÃO E COMPACTAÇÃO MECÂNICA DE TERRENO COM ROLO VIBRATÓRIO, EXCLUSIVE DESMATAMENTO, DESTOCAMENTO, LIMPEZA/ROÇADA DO TERRENO</v>
          </cell>
          <cell r="E10481" t="str">
            <v>m2</v>
          </cell>
          <cell r="F10481">
            <v>2.75</v>
          </cell>
        </row>
        <row r="10482">
          <cell r="A10482" t="str">
            <v>SETOP ED-51123</v>
          </cell>
          <cell r="D10482" t="str">
            <v>REGULARIZAÇÃO MANUAL E COMPACTAÇÃO MECANIZADA DE TERRENO COM PLACA VIBRATÓRIA, EXCLUSIVE DESMATAMENTO, DESTOCAMENTO, LIMPEZA/ROÇADA DO TERRENO</v>
          </cell>
          <cell r="E10482" t="str">
            <v>m2</v>
          </cell>
          <cell r="F10482">
            <v>5.49</v>
          </cell>
        </row>
        <row r="10483">
          <cell r="A10483" t="str">
            <v>SETOP 8732</v>
          </cell>
          <cell r="D10483" t="str">
            <v>ESCAVAÇÃO MECÂNICA</v>
          </cell>
        </row>
        <row r="10484">
          <cell r="A10484" t="str">
            <v>SETOP ED-51116</v>
          </cell>
          <cell r="D10484" t="str">
            <v>ESCAVAÇÃO MECÂNICA DE VALAS COM PROFUNDIDADE MAIOR QUE 1,5M E MENOR OU IGUAL 3,0M, INCLUSIVE CARGA EM CAMINHÃO, EXCLUSIVE TRANSPORTE E DESCARGA</v>
          </cell>
          <cell r="E10484" t="str">
            <v>m3</v>
          </cell>
          <cell r="F10484">
            <v>8.9600000000000009</v>
          </cell>
        </row>
        <row r="10485">
          <cell r="A10485" t="str">
            <v>SETOP ED-51112</v>
          </cell>
          <cell r="D10485" t="str">
            <v>ESCAVAÇÃO MECÂNICA DE VALAS COM PROFUNDIDADE MAIOR QUE 1,5M E MENOR OU IGUAL 3,0M, INCLUSIVE DESCARGA LATERAL, EXCLUSIVE CARGA, TRANSPORTE E DESCARGA</v>
          </cell>
          <cell r="E10485" t="str">
            <v>m3</v>
          </cell>
          <cell r="F10485">
            <v>7.84</v>
          </cell>
        </row>
        <row r="10486">
          <cell r="A10486" t="str">
            <v>SETOP ED-51117</v>
          </cell>
          <cell r="D10486" t="str">
            <v>ESCAVAÇÃO MECÂNICA DE VALAS COM PROFUNDIDADE MAIOR QUE 3,0M E MENOR OU IGUAL 5,0M, INCLUSIVE CARGA EM CAMINHÃO, EXCLUSIVE TRANSPORTE E DESCARGA</v>
          </cell>
          <cell r="E10486" t="str">
            <v>m3</v>
          </cell>
          <cell r="F10486">
            <v>8.4</v>
          </cell>
        </row>
        <row r="10487">
          <cell r="A10487" t="str">
            <v>SETOP ED-51113</v>
          </cell>
          <cell r="D10487" t="str">
            <v>ESCAVAÇÃO MECÂNICA DE VALAS COM PROFUNDIDADE MAIOR QUE 3,0M E MENOR OU IGUAL 5,0M, INCLUSIVE DESCARGA LATERAL, EXCLUSIVE CARGA, TRANSPORTE E DESCARGA</v>
          </cell>
          <cell r="E10487" t="str">
            <v>m3</v>
          </cell>
          <cell r="F10487">
            <v>7.42</v>
          </cell>
        </row>
        <row r="10488">
          <cell r="A10488" t="str">
            <v>SETOP ED-51115</v>
          </cell>
          <cell r="D10488" t="str">
            <v>ESCAVAÇÃO MECÂNICA DE VALAS COM PROFUNDIDADE MENOR OU IGUAL A 1,5M, INCLUSIVE CARGA EM CAMINHÃO, EXCLUSIVE TRANSPORTE E DESCARGA</v>
          </cell>
          <cell r="E10488" t="str">
            <v>m3</v>
          </cell>
          <cell r="F10488">
            <v>10.5</v>
          </cell>
        </row>
        <row r="10489">
          <cell r="A10489" t="str">
            <v>SETOP ED-51111</v>
          </cell>
          <cell r="D10489" t="str">
            <v>ESCAVAÇÃO MECÂNICA DE VALAS COM PROFUNDIDADE MENOR OU IGUAL A 1,5M, INCLUSIVE DESCARGA LATERAL, EXCLUSIVE CARGA, TRANSPORTE E DESCARGA</v>
          </cell>
          <cell r="E10489" t="str">
            <v>m3</v>
          </cell>
          <cell r="F10489">
            <v>9.1</v>
          </cell>
        </row>
        <row r="10490">
          <cell r="A10490" t="str">
            <v>SETOP ED-51105</v>
          </cell>
          <cell r="D10490" t="str">
            <v>ESCAVAÇÃO MECÂNICA EM MATERIAL DE 1ª CATEGORIA, INCLUSIVE CARGA EM CAMINHÃO, EXCLUSIVE TRANSPORTE E DESCARGA</v>
          </cell>
          <cell r="E10490" t="str">
            <v>m3</v>
          </cell>
          <cell r="F10490">
            <v>7.28</v>
          </cell>
        </row>
        <row r="10491">
          <cell r="A10491" t="str">
            <v>SETOP ED-51106</v>
          </cell>
          <cell r="D10491" t="str">
            <v>ESCAVAÇÃO MECÂNICA EM MATERIAL DE 2ª CATEGORIA, INCLUSIVE CARGA EM CAMINHÃO, EXCLUSIVE TRANSPORTE E DESCARGA</v>
          </cell>
          <cell r="E10491" t="str">
            <v>m3</v>
          </cell>
          <cell r="F10491">
            <v>9.1</v>
          </cell>
        </row>
        <row r="10492">
          <cell r="A10492" t="str">
            <v>SETOP ED-51119</v>
          </cell>
          <cell r="D10492" t="str">
            <v>ESCAVAÇÃO MECÂNICA EM SOLO MOLE, INCLUSIVE CARGA EM CAMINHÃO, EXCLUSIVE TRANSPORTE E DESCARGA</v>
          </cell>
          <cell r="E10492" t="str">
            <v>m3</v>
          </cell>
          <cell r="F10492">
            <v>7.98</v>
          </cell>
        </row>
        <row r="10493">
          <cell r="A10493" t="str">
            <v>SETOP ED-51103</v>
          </cell>
          <cell r="D10493" t="str">
            <v>ESCAVAÇÃO MECÂNICA HORIZONTAL, COM TRATOR DE ESTEIRA, EM MATERIAL DE 1ª CATEGORIA, INCLUSIVE AFASTAMENTO E EMPILHAMENTO COM DISTÂNCIA MÁXIMA DE ATÉ CINQUENTA (50) METROS, EXCLUSIVE CARGA, TRANSPORTE E DESGARGA</v>
          </cell>
          <cell r="E10493" t="str">
            <v>m3</v>
          </cell>
          <cell r="F10493">
            <v>3.32</v>
          </cell>
        </row>
        <row r="10494">
          <cell r="A10494" t="str">
            <v>SETOP ED-51104</v>
          </cell>
          <cell r="D10494" t="str">
            <v>ESCAVAÇÃO MECÂNICA HORIZONTAL, COM TRATOR DE ESTEIRA, EM MATERIAL DE 2ª CATEGORIA, INCLUSIVE AFASTAMENTO E EMPILHAMENTO COM DISTÂNCIA MÁXIMA DE ATÉ CINQUENTA (50) METROS, EXCLUSIVE CARGA, TRANSPORTE E DESGARGA</v>
          </cell>
          <cell r="E10494" t="str">
            <v>m3</v>
          </cell>
          <cell r="F10494">
            <v>4.97</v>
          </cell>
        </row>
        <row r="10495">
          <cell r="A10495" t="str">
            <v>SETOP 8733</v>
          </cell>
          <cell r="D10495" t="str">
            <v>ESCAVAÇÃO MANUAL</v>
          </cell>
        </row>
        <row r="10496">
          <cell r="A10496" t="str">
            <v>SETOP ED-51110</v>
          </cell>
          <cell r="D10496" t="str">
            <v>ESCAVAÇÃO MANUAL DE TERRA (DESATERRO MANUAL), INCLUSIVE DESCARGA LATERAL, EXCLUSIVE RETIRADA E TRANSPORTE DO MATERIAL ESCAVADO</v>
          </cell>
          <cell r="E10496" t="str">
            <v>m3</v>
          </cell>
          <cell r="F10496">
            <v>41.84</v>
          </cell>
        </row>
        <row r="10497">
          <cell r="A10497" t="str">
            <v>SETOP ED-51108</v>
          </cell>
          <cell r="D10497" t="str">
            <v>ESCAVAÇÃO MANUAL DE VALA COM PROFUNDIDADE MAIOR QUE 1,5M E MENOR OU IGUAL 3,0M, INCLUSIVE DESCARGA LATERAL</v>
          </cell>
          <cell r="E10497" t="str">
            <v>m3</v>
          </cell>
          <cell r="F10497">
            <v>94.21</v>
          </cell>
        </row>
        <row r="10498">
          <cell r="A10498" t="str">
            <v>SETOP ED-51109</v>
          </cell>
          <cell r="D10498" t="str">
            <v>ESCAVAÇÃO MANUAL DE VALA COM PROFUNDIDADE MAIOR QUE 3,0M E MENOR OU IGUAL 5,0M, INCLUSIVE DESCARGA LATERAL</v>
          </cell>
          <cell r="E10498" t="str">
            <v>m3</v>
          </cell>
          <cell r="F10498">
            <v>124.85</v>
          </cell>
        </row>
        <row r="10499">
          <cell r="A10499" t="str">
            <v>SETOP ED-51107</v>
          </cell>
          <cell r="D10499" t="str">
            <v>ESCAVAÇÃO MANUAL DE VALA COM PROFUNDIDADE MENOR OU IGUAL A 1,5M, INCLUSIVE DESCARGA LATERAL</v>
          </cell>
          <cell r="E10499" t="str">
            <v>m3</v>
          </cell>
          <cell r="F10499">
            <v>71.42</v>
          </cell>
        </row>
        <row r="10500">
          <cell r="A10500" t="str">
            <v>SETOP 8734</v>
          </cell>
          <cell r="D10500" t="str">
            <v>COMPACTAÇÃO DE FUNDO DE VALA</v>
          </cell>
        </row>
        <row r="10501">
          <cell r="A10501" t="str">
            <v>SETOP ED-51093</v>
          </cell>
          <cell r="D10501" t="str">
            <v>APILOAMENTO MANUAL EM FUNDO DE VALA COM SOQUETE, EXCLUSIVE ESCAVAÇÃO</v>
          </cell>
          <cell r="E10501" t="str">
            <v>m2</v>
          </cell>
          <cell r="F10501">
            <v>24.08</v>
          </cell>
        </row>
        <row r="10502">
          <cell r="A10502" t="str">
            <v>SETOP ED-51094</v>
          </cell>
          <cell r="D10502" t="str">
            <v>APILOAMENTO MECANIZADO EM FUNDO DE VALA COM PLACA VIBRATÓRIA, EXCLUSIVE ESCAVAÇÃO</v>
          </cell>
          <cell r="E10502" t="str">
            <v>m2</v>
          </cell>
          <cell r="F10502">
            <v>13.63</v>
          </cell>
        </row>
        <row r="10503">
          <cell r="A10503" t="str">
            <v>SETOP 8735</v>
          </cell>
          <cell r="D10503" t="str">
            <v>ATERRO E REATERRO</v>
          </cell>
        </row>
        <row r="10504">
          <cell r="A10504" t="str">
            <v>SETOP ED-51097</v>
          </cell>
          <cell r="D10504" t="str">
            <v>COMPACTAÇÃO MANUAL DE ATERRO COM SOQUETE, INCLUSIVE ESPALHAMENTO MANUAL</v>
          </cell>
          <cell r="E10504" t="str">
            <v>m3</v>
          </cell>
          <cell r="F10504">
            <v>71.42</v>
          </cell>
        </row>
        <row r="10505">
          <cell r="A10505" t="str">
            <v>SETOP ED-29190</v>
          </cell>
          <cell r="D10505" t="str">
            <v>COMPACTAÇÃO MECÂNICA DE ATERRO COM ROLO VIBRATÓRIO A 100% DO PROCTOR INTERMEDIÁRIO, INCLUSIVE ESPALHAMENTO</v>
          </cell>
          <cell r="E10505" t="str">
            <v>m3</v>
          </cell>
          <cell r="F10505">
            <v>5.82</v>
          </cell>
        </row>
        <row r="10506">
          <cell r="A10506" t="str">
            <v>SETOP ED-29189</v>
          </cell>
          <cell r="D10506" t="str">
            <v>COMPACTAÇÃO MECÂNICA DE ATERRO COM ROLO VIBRATÓRIO A 100% DO PROCTOR NORMAL, INCLUSIVE ESPALHAMENTO</v>
          </cell>
          <cell r="E10506" t="str">
            <v>m3</v>
          </cell>
          <cell r="F10506">
            <v>4.78</v>
          </cell>
        </row>
        <row r="10507">
          <cell r="A10507" t="str">
            <v>SETOP ED-51098</v>
          </cell>
          <cell r="D10507" t="str">
            <v>COMPACTAÇÃO MECÂNICA DE ATERRO COM ROLO VIBRATÓRIO A 95% DO PROCTOR NORMAL, INCLUSIVE ESPALHAMENTO</v>
          </cell>
          <cell r="E10507" t="str">
            <v>m3</v>
          </cell>
          <cell r="F10507">
            <v>4.47</v>
          </cell>
        </row>
        <row r="10508">
          <cell r="A10508" t="str">
            <v>SETOP ED-51095</v>
          </cell>
          <cell r="D10508" t="str">
            <v>COMPACTAÇÃO MECÂNICA DE ATERRO COM ROLO VIBRATÓRIO SEM GRAU DE COMPACTAÇÃO, INCLUSIVE ESPALHAMENTO</v>
          </cell>
          <cell r="E10508" t="str">
            <v>m3</v>
          </cell>
          <cell r="F10508">
            <v>2.58</v>
          </cell>
        </row>
        <row r="10509">
          <cell r="A10509" t="str">
            <v>SETOP ED-51096</v>
          </cell>
          <cell r="D10509" t="str">
            <v>COMPACTAÇÃO MECANIZADA DE ATERRO COM PLACA VIBRATÓRIA, INCLUSIVE ESPALHAMENTO MANUAL</v>
          </cell>
          <cell r="E10509" t="str">
            <v>m3</v>
          </cell>
          <cell r="F10509">
            <v>50.99</v>
          </cell>
        </row>
        <row r="10510">
          <cell r="A10510" t="str">
            <v>SETOP ED-51120</v>
          </cell>
          <cell r="D10510" t="str">
            <v>REATERRO MANUAL DE VALA, INCLUSIVE ESPALHAMENTO E COMPACTAÇÃO MANUAL COM SOQUETE</v>
          </cell>
          <cell r="E10510" t="str">
            <v>m3</v>
          </cell>
          <cell r="F10510">
            <v>71.42</v>
          </cell>
        </row>
        <row r="10511">
          <cell r="A10511" t="str">
            <v>SETOP ED-51121</v>
          </cell>
          <cell r="D10511" t="str">
            <v>REATERRO MANUAL DE VALA, INCLUSIVE ESPALHAMENTO E COMPACTAÇÃO MECANIZADA COM PLACA VIBRATÓRIA</v>
          </cell>
          <cell r="E10511" t="str">
            <v>m3</v>
          </cell>
          <cell r="F10511">
            <v>45.78</v>
          </cell>
        </row>
        <row r="10512">
          <cell r="A10512" t="str">
            <v>SETOP 8736</v>
          </cell>
          <cell r="D10512" t="str">
            <v>ESCORAMENTO DE VALA</v>
          </cell>
        </row>
        <row r="10513">
          <cell r="A10513" t="str">
            <v>SETOP ED-29712</v>
          </cell>
          <cell r="D10513" t="str">
            <v>ESCORAMENTO DE VALA CONTÍNUO, COM PRANCHAS VERTICAIS, LONGARINAS E ESTRONCAS DE MADEIRA, REAPROVEITAMENTO (3X), EXCLUSIVE ESCAVAÇÃO</v>
          </cell>
          <cell r="E10513" t="str">
            <v>m2</v>
          </cell>
          <cell r="F10513">
            <v>116.63</v>
          </cell>
        </row>
        <row r="10514">
          <cell r="A10514" t="str">
            <v>SETOP ED-29713</v>
          </cell>
          <cell r="D10514" t="str">
            <v>ESCORAMENTO DE VALA DESCONTÍNUO, COM PRANCHAS VERTICAIS, LONGARINAS E ESTRONCAS DE MADEIRA, REAPROVEITAMENTO (3X), EXCLUSIVE ESCAVAÇÃO</v>
          </cell>
          <cell r="E10514" t="str">
            <v>m2</v>
          </cell>
          <cell r="F10514">
            <v>78.61</v>
          </cell>
        </row>
        <row r="10515">
          <cell r="A10515" t="str">
            <v>SETOP 8666</v>
          </cell>
          <cell r="D10515" t="str">
            <v>FUNDAÇÕES</v>
          </cell>
        </row>
        <row r="10516">
          <cell r="A10516" t="str">
            <v>SETOP 8737</v>
          </cell>
          <cell r="D10516" t="str">
            <v>FUNDAÇÃO SUPERFICIAL E RASA</v>
          </cell>
        </row>
        <row r="10517">
          <cell r="A10517" t="str">
            <v>SETOP ED-29801</v>
          </cell>
          <cell r="D10517" t="str">
            <v>PERFURAÇÃO MANUAL DE ESTACA TIPO BROCA A TRADO, INCLUSIVE AFASTAMENTO, EXCLUSIVE ARMAÇÃO, CONCRETO ESTRUTURAL, TRANSPORTE E RETIRADA DO MATERIAL ESCAVADO</v>
          </cell>
          <cell r="E10517" t="str">
            <v>m3</v>
          </cell>
          <cell r="F10517">
            <v>232.76</v>
          </cell>
        </row>
        <row r="10518">
          <cell r="A10518" t="str">
            <v>SETOP 8738</v>
          </cell>
          <cell r="D10518" t="str">
            <v>FUNDAÇÃO PROFUNDA</v>
          </cell>
        </row>
        <row r="10519">
          <cell r="A10519" t="str">
            <v>SETOP ED-29753</v>
          </cell>
          <cell r="D10519" t="str">
            <v>CORTE DE ESTACA TRILHO DUPLO, TIPO TR 25/32, EXCLUSIVE FORNECIMENTO DA ESTACA</v>
          </cell>
          <cell r="E10519" t="str">
            <v>un</v>
          </cell>
          <cell r="F10519">
            <v>34.58</v>
          </cell>
        </row>
        <row r="10520">
          <cell r="A10520" t="str">
            <v>SETOP ED-29755</v>
          </cell>
          <cell r="D10520" t="str">
            <v>CORTE DE ESTACA TRILHO DUPLO, TIPO TR 37/45/57, EXCLUSIVE FORNECIMENTO DA ESTACA</v>
          </cell>
          <cell r="E10520" t="str">
            <v>un</v>
          </cell>
          <cell r="F10520">
            <v>40.06</v>
          </cell>
        </row>
        <row r="10521">
          <cell r="A10521" t="str">
            <v>SETOP ED-29754</v>
          </cell>
          <cell r="D10521" t="str">
            <v>CORTE DE ESTACA TRILHO SIMPLES, TIPO TR 25/32, EXCLUSIVE FORNECIMENTO DA ESTACA</v>
          </cell>
          <cell r="E10521" t="str">
            <v>un</v>
          </cell>
          <cell r="F10521">
            <v>17.29</v>
          </cell>
        </row>
        <row r="10522">
          <cell r="A10522" t="str">
            <v>SETOP ED-29756</v>
          </cell>
          <cell r="D10522" t="str">
            <v>CORTE DE ESTACA TRILHO SIMPLES, TIPO TR 37/45/57, EXCLUSIVE FORNECIMENTO DA ESTACA</v>
          </cell>
          <cell r="E10522" t="str">
            <v>un</v>
          </cell>
          <cell r="F10522">
            <v>20.03</v>
          </cell>
        </row>
        <row r="10523">
          <cell r="A10523" t="str">
            <v>SETOP ED-29686</v>
          </cell>
          <cell r="D10523" t="str">
            <v>CORTE E PREPARO DE CABEÇA/ARRASAMENTO MECANIZADO  DE ESTACA PARA BLOCO DE COROAMENTO, INCLUSIVE AFASTAMENTO E EMPILHAMENTO, EXCLUSIVE TRANSPORTE E RETIRADA DO MATERIAL DEMOLIDO</v>
          </cell>
          <cell r="E10523" t="str">
            <v>m3</v>
          </cell>
          <cell r="F10523">
            <v>164.72</v>
          </cell>
        </row>
        <row r="10524">
          <cell r="A10524" t="str">
            <v>SETOP ED-49728</v>
          </cell>
          <cell r="D10524" t="str">
            <v>CRAVAÇÃO DE ESTACA PRÉ-MOLDADA DE CONCRETO, DIMENSÃO (15X15)CM, COMPRESSÃO ADMISSÍVEL DE 25T, INCLUSIVE FORNECIMENTO DE ESTACA, EXCLUSIVE EMENDA</v>
          </cell>
          <cell r="E10524" t="str">
            <v>m</v>
          </cell>
          <cell r="F10524">
            <v>171.3</v>
          </cell>
        </row>
        <row r="10525">
          <cell r="A10525" t="str">
            <v>SETOP ED-49729</v>
          </cell>
          <cell r="D10525" t="str">
            <v>CRAVAÇÃO DE ESTACA PRÉ-MOLDADA DE CONCRETO, DIMENSÃO (17X17)CM, COMPRESSÃO ADMISSÍVEL DE 35T, INCLUSIVE FORNECIMENTO DE ESTACA, EXCLUSIVE EMENDA</v>
          </cell>
          <cell r="E10525" t="str">
            <v>m</v>
          </cell>
          <cell r="F10525">
            <v>180.74</v>
          </cell>
        </row>
        <row r="10526">
          <cell r="A10526" t="str">
            <v>SETOP ED-49730</v>
          </cell>
          <cell r="D10526" t="str">
            <v>CRAVAÇÃO DE ESTACA PRÉ-MOLDADA DE CONCRETO, DIMENSÃO (20X20)CM, COMPRESSÃO ADMISSÍVEL DE 50T, INCLUSIVE FORNECIMENTO DE ESTACA, EXCLUSIVE EMENDA</v>
          </cell>
          <cell r="E10526" t="str">
            <v>m</v>
          </cell>
          <cell r="F10526">
            <v>212.41</v>
          </cell>
        </row>
        <row r="10527">
          <cell r="A10527" t="str">
            <v>SETOP ED-49731</v>
          </cell>
          <cell r="D10527" t="str">
            <v>CRAVAÇÃO DE ESTACA PRÉ-MOLDADA DE CONCRETO, DIMENSÃO (21X21)CM, COMPRESSÃO ADMISSÍVEL DE 60T, INCLUSIVE FORNECIMENTO DE ESTACA, EXCLUSIVE EMENDA</v>
          </cell>
          <cell r="E10527" t="str">
            <v>m</v>
          </cell>
          <cell r="F10527">
            <v>245.92</v>
          </cell>
        </row>
        <row r="10528">
          <cell r="A10528" t="str">
            <v>SETOP ED-49732</v>
          </cell>
          <cell r="D10528" t="str">
            <v>CRAVAÇÃO DE ESTACA PRÉ-MOLDADA DE CONCRETO, DIMENSÃO (23X23)CM, COMPRESSÃO ADMISSÍVEL DE 70T, INCLUSIVE FORNECIMENTO DE ESTACA, EXCLUSIVE EMENDA</v>
          </cell>
          <cell r="E10528" t="str">
            <v>m</v>
          </cell>
          <cell r="F10528">
            <v>266.57</v>
          </cell>
        </row>
        <row r="10529">
          <cell r="A10529" t="str">
            <v>SETOP ED-49733</v>
          </cell>
          <cell r="D10529" t="str">
            <v>CRAVAÇÃO DE ESTACA PRÉ-MOLDADA DE CONCRETO, DIMENSÃO (25X25)CM, COMPRESSÃO ADMISSÍVEL DE 85T, INCLUSIVE FORNECIMENTO DE ESTACA, EXCLUSIVE EMENDA</v>
          </cell>
          <cell r="E10529" t="str">
            <v>m</v>
          </cell>
          <cell r="F10529">
            <v>311.69</v>
          </cell>
        </row>
        <row r="10530">
          <cell r="A10530" t="str">
            <v>SETOP ED-49766</v>
          </cell>
          <cell r="D10530" t="str">
            <v>CRAVAÇÃO DE ESTACA TRILHO DUPLO, TIPO TR-25, INCLUSIVE FORNECIMENTO, EXCLUSIVE EMENDA E CORTE DA ESTACA</v>
          </cell>
          <cell r="E10530" t="str">
            <v>m</v>
          </cell>
          <cell r="F10530">
            <v>304.61</v>
          </cell>
        </row>
        <row r="10531">
          <cell r="A10531" t="str">
            <v>SETOP ED-49767</v>
          </cell>
          <cell r="D10531" t="str">
            <v>CRAVAÇÃO DE ESTACA TRILHO DUPLO, TIPO TR-32, INCLUSIVE FORNECIMENTO, EXCLUSIVE EMENDA E CORTE DA ESTACA</v>
          </cell>
          <cell r="E10531" t="str">
            <v>m</v>
          </cell>
          <cell r="F10531">
            <v>370.9</v>
          </cell>
        </row>
        <row r="10532">
          <cell r="A10532" t="str">
            <v>SETOP ED-49768</v>
          </cell>
          <cell r="D10532" t="str">
            <v>CRAVAÇÃO DE ESTACA TRILHO DUPLO, TIPO TR-37, INCLUSIVE FORNECIMENTO, EXCLUSIVE EMENDA E CORTE DA ESTACA</v>
          </cell>
          <cell r="E10532" t="str">
            <v>m</v>
          </cell>
          <cell r="F10532">
            <v>418.26</v>
          </cell>
        </row>
        <row r="10533">
          <cell r="A10533" t="str">
            <v>SETOP ED-49769</v>
          </cell>
          <cell r="D10533" t="str">
            <v>CRAVAÇÃO DE ESTACA TRILHO DUPLO, TIPO TR-45, INCLUSIVE FORNECIMENTO, EXCLUSIVE EMENDA E CORTE DA ESTACA</v>
          </cell>
          <cell r="E10533" t="str">
            <v>m</v>
          </cell>
          <cell r="F10533">
            <v>492.34</v>
          </cell>
        </row>
        <row r="10534">
          <cell r="A10534" t="str">
            <v>SETOP ED-49770</v>
          </cell>
          <cell r="D10534" t="str">
            <v>CRAVAÇÃO DE ESTACA TRILHO DUPLO, TIPO TR-57, INCLUSIVE FORNECIMENTO, EXCLUSIVE EMENDA E CORTE DA ESTACA</v>
          </cell>
          <cell r="E10534" t="str">
            <v>m</v>
          </cell>
          <cell r="F10534">
            <v>603.92999999999995</v>
          </cell>
        </row>
        <row r="10535">
          <cell r="A10535" t="str">
            <v>SETOP ED-49761</v>
          </cell>
          <cell r="D10535" t="str">
            <v>CRAVAÇÃO DE ESTACA TRILHO SIMPLES, TIPO TR-25, INCLUSIVE FORNECIMENTO, EXCLUSIVE EMENDA E CORTE DA ESTACA</v>
          </cell>
          <cell r="E10535" t="str">
            <v>m</v>
          </cell>
          <cell r="F10535">
            <v>149.69999999999999</v>
          </cell>
        </row>
        <row r="10536">
          <cell r="A10536" t="str">
            <v>SETOP ED-49762</v>
          </cell>
          <cell r="D10536" t="str">
            <v>CRAVAÇÃO DE ESTACA TRILHO SIMPLES, TIPO TR-32, INCLUSIVE FORNECIMENTO, EXCLUSIVE EMENDA E CORTE DA ESTACA</v>
          </cell>
          <cell r="E10536" t="str">
            <v>m</v>
          </cell>
          <cell r="F10536">
            <v>183.08</v>
          </cell>
        </row>
        <row r="10537">
          <cell r="A10537" t="str">
            <v>SETOP ED-49763</v>
          </cell>
          <cell r="D10537" t="str">
            <v>CRAVAÇÃO DE ESTACA TRILHO SIMPLES, TIPO TR-37, INCLUSIVE FORNECIMENTO, EXCLUSIVE EMENDA E CORTE DA ESTACA</v>
          </cell>
          <cell r="E10537" t="str">
            <v>m</v>
          </cell>
          <cell r="F10537">
            <v>206.67</v>
          </cell>
        </row>
        <row r="10538">
          <cell r="A10538" t="str">
            <v>SETOP ED-49764</v>
          </cell>
          <cell r="D10538" t="str">
            <v>CRAVAÇÃO DE ESTACA TRILHO SIMPLES, TIPO TR-45, INCLUSIVE FORNECIMENTO, EXCLUSIVE EMENDA E CORTE DA ESTACA</v>
          </cell>
          <cell r="E10538" t="str">
            <v>m</v>
          </cell>
          <cell r="F10538">
            <v>244.74</v>
          </cell>
        </row>
        <row r="10539">
          <cell r="A10539" t="str">
            <v>SETOP ED-49765</v>
          </cell>
          <cell r="D10539" t="str">
            <v>CRAVAÇÃO DE ESTACA TRILHO SIMPLES, TIPO TR-57, INCLUSIVE FORNECIMENTO, EXCLUSIVE EMENDA E CORTE DA ESTACA</v>
          </cell>
          <cell r="E10539" t="str">
            <v>m</v>
          </cell>
          <cell r="F10539">
            <v>301.22000000000003</v>
          </cell>
        </row>
        <row r="10540">
          <cell r="A10540" t="str">
            <v>SETOP ED-49735</v>
          </cell>
          <cell r="D10540" t="str">
            <v>EMENDA DE ESTACA PRÉ-MOLDADA, INCLUSIVE ANEL/LUVA METÁLICO E SOLDA, EXCLUSIVE FORNECIMENTO DA ESTACA</v>
          </cell>
          <cell r="E10540" t="str">
            <v>un</v>
          </cell>
          <cell r="F10540">
            <v>72.3</v>
          </cell>
        </row>
        <row r="10541">
          <cell r="A10541" t="str">
            <v>SETOP ED-29758</v>
          </cell>
          <cell r="D10541" t="str">
            <v>EMENDA DE ESTACA TRILHO DUPLO, TIPO TR 25/32, INCLUSIVE SOLDA E REFORÇO, EXCLUSIVE FORNECIMENTO DA ESTACA</v>
          </cell>
          <cell r="E10541" t="str">
            <v>un</v>
          </cell>
          <cell r="F10541">
            <v>155.88</v>
          </cell>
        </row>
        <row r="10542">
          <cell r="A10542" t="str">
            <v>SETOP ED-29760</v>
          </cell>
          <cell r="D10542" t="str">
            <v>EMENDA DE ESTACA TRILHO DUPLO, TIPO TR 37/45/57, INCLUSIVE SOLDA E REFORÇO, EXCLUSIVE FORNECIMENTO DA ESTACA</v>
          </cell>
          <cell r="E10542" t="str">
            <v>un</v>
          </cell>
          <cell r="F10542">
            <v>185.94</v>
          </cell>
        </row>
        <row r="10543">
          <cell r="A10543" t="str">
            <v>SETOP ED-29759</v>
          </cell>
          <cell r="D10543" t="str">
            <v>EMENDA DE ESTACA TRILHO SIMPLES, TIPO TR 25/32, INCLUSIVE SOLDA E REFORÇO, EXCLUSIVE FORNECIMENTO DA ESTACA</v>
          </cell>
          <cell r="E10543" t="str">
            <v>un</v>
          </cell>
          <cell r="F10543">
            <v>77.94</v>
          </cell>
        </row>
        <row r="10544">
          <cell r="A10544" t="str">
            <v>SETOP ED-29761</v>
          </cell>
          <cell r="D10544" t="str">
            <v>EMENDA DE ESTACA TRILHO SIMPLES, TIPO TR 37/45/57, INCLUSIVE SOLDA E REFORÇO, EXCLUSIVE FORNECIMENTO DA ESTACA</v>
          </cell>
          <cell r="E10544" t="str">
            <v>un</v>
          </cell>
          <cell r="F10544">
            <v>92.97</v>
          </cell>
        </row>
        <row r="10545">
          <cell r="A10545" t="str">
            <v>SETOP ED-15801</v>
          </cell>
          <cell r="D10545" t="str">
            <v>ENCAMISAMENTO DE TUBULÃO COM TUBO DE CONCRETO (MANILHA), DIÂMETRO 90CM, INCLUSIVE TRANSPORTE E FORNECIMENTO</v>
          </cell>
          <cell r="E10545" t="str">
            <v>m</v>
          </cell>
          <cell r="F10545">
            <v>228.58</v>
          </cell>
        </row>
        <row r="10546">
          <cell r="A10546" t="str">
            <v>SETOP ED-49777</v>
          </cell>
          <cell r="D10546" t="str">
            <v>ESCAVAÇÃO MANUAL DE TUBULÃO A CÉU ABERTO, INCLUSIVE DESCARGA LATERAL</v>
          </cell>
          <cell r="E10546" t="str">
            <v>m3</v>
          </cell>
          <cell r="F10546">
            <v>354.78</v>
          </cell>
        </row>
        <row r="10547">
          <cell r="A10547" t="str">
            <v>SETOP ED-26497</v>
          </cell>
          <cell r="D10547" t="str">
            <v>EXECUÇÃO DE ESTACA TIPO HÉLICE CONTÍNUA, DIÂMETRO 30CM, INCLUSIVE AFASTAMENTO LATERAL, EXCLUSIVE ARMAÇÃO, CONCRETO ESTRUTURAL, TRANSPORTE E RETIRADA DO MATERIAL ESCAVADO</v>
          </cell>
          <cell r="E10547" t="str">
            <v>m</v>
          </cell>
          <cell r="F10547">
            <v>43.3</v>
          </cell>
        </row>
        <row r="10548">
          <cell r="A10548" t="str">
            <v>SETOP ED-49715</v>
          </cell>
          <cell r="D10548" t="str">
            <v>EXECUÇÃO DE ESTACA TIPO HÉLICE CONTÍNUA, DIÂMETRO 40CM, INCLUSIVE AFASTAMENTO LATERAL, EXCLUSIVE ARMAÇÃO, CONCRETO ESTRUTURAL, TRANSPORTE E RETIRADA DO MATERIAL ESCAVADO</v>
          </cell>
          <cell r="E10548" t="str">
            <v>m</v>
          </cell>
          <cell r="F10548">
            <v>62.68</v>
          </cell>
        </row>
        <row r="10549">
          <cell r="A10549" t="str">
            <v>SETOP ED-49716</v>
          </cell>
          <cell r="D10549" t="str">
            <v>EXECUÇÃO DE ESTACA TIPO HÉLICE CONTÍNUA, DIÂMETRO 50CM, INCLUSIVE AFASTAMENTO LATERAL, EXCLUSIVE ARMAÇÃO, CONCRETO ESTRUTURAL, TRANSPORTE E RETIRADA DO MATERIAL ESCAVADO</v>
          </cell>
          <cell r="E10549" t="str">
            <v>m</v>
          </cell>
          <cell r="F10549">
            <v>87.79</v>
          </cell>
        </row>
        <row r="10550">
          <cell r="A10550" t="str">
            <v>SETOP ED-49717</v>
          </cell>
          <cell r="D10550" t="str">
            <v>EXECUÇÃO DE ESTACA TIPO HÉLICE CONTÍNUA, DIÂMETRO 60CM, INCLUSIVE AFASTAMENTO LATERAL, EXCLUSIVE ARMAÇÃO, CONCRETO ESTRUTURAL, TRANSPORTE E RETIRADA DO MATERIAL ESCAVADO</v>
          </cell>
          <cell r="E10550" t="str">
            <v>m</v>
          </cell>
          <cell r="F10550">
            <v>118.46</v>
          </cell>
        </row>
        <row r="10551">
          <cell r="A10551" t="str">
            <v>SETOP ED-49718</v>
          </cell>
          <cell r="D10551" t="str">
            <v>EXECUÇÃO DE ESTACA TIPO HÉLICE CONTÍNUA, DIÂMETRO 80CM, INCLUSIVE AFASTAMENTO LATERAL, EXCLUSIVE ARMAÇÃO, CONCRETO ESTRUTURAL, TRANSPORTE E RETIRADA DO MATERIAL ESCAVADO</v>
          </cell>
          <cell r="E10551" t="str">
            <v>m</v>
          </cell>
          <cell r="F10551">
            <v>196.54</v>
          </cell>
        </row>
        <row r="10552">
          <cell r="A10552" t="str">
            <v>SETOP ED-26522</v>
          </cell>
          <cell r="D10552" t="str">
            <v>EXECUÇÃO DE ESTACA TIPO STRAUSS, DIÂMETRO 25CM, EXCLUSIVE ARMAÇÃO E CONCRETO ESTRUTURAL</v>
          </cell>
          <cell r="E10552" t="str">
            <v>m</v>
          </cell>
          <cell r="F10552">
            <v>42.6</v>
          </cell>
        </row>
        <row r="10553">
          <cell r="A10553" t="str">
            <v>SETOP ED-49741</v>
          </cell>
          <cell r="D10553" t="str">
            <v>EXECUÇÃO DE ESTACA TIPO STRAUSS, DIÂMETRO 25CM, EXCLUSIVE ARMAÇÃO, INCLUSIVE CONCRETO ESTRUTURAL, USINADO, COM FCK 20MPA, LANÇAMENTO, ADENSAMENTO E ACABAMENTO (FUNDAÇÃO)</v>
          </cell>
          <cell r="E10553" t="str">
            <v>m</v>
          </cell>
          <cell r="F10553">
            <v>78.02</v>
          </cell>
        </row>
        <row r="10554">
          <cell r="A10554" t="str">
            <v>SETOP ED-26523</v>
          </cell>
          <cell r="D10554" t="str">
            <v>EXECUÇÃO DE ESTACA TIPO STRAUSS, DIÂMETRO 32CM, EXCLUSIVE ARMAÇÃO E CONCRETO ESTRUTURAL</v>
          </cell>
          <cell r="E10554" t="str">
            <v>m</v>
          </cell>
          <cell r="F10554">
            <v>44.69</v>
          </cell>
        </row>
        <row r="10555">
          <cell r="A10555" t="str">
            <v>SETOP ED-49742</v>
          </cell>
          <cell r="D10555" t="str">
            <v>EXECUÇÃO DE ESTACA TIPO STRAUSS, DIÂMETRO 32CM, EXCLUSIVE ARMAÇÃO, INCLUSIVE CONCRETO ESTRUTURAL, USINADO, COM FCK 20MPA, LANÇAMENTO, ADENSAMENTO E ACABAMENTO (FUNDAÇÃO)</v>
          </cell>
          <cell r="E10555" t="str">
            <v>m</v>
          </cell>
          <cell r="F10555">
            <v>102.72</v>
          </cell>
        </row>
        <row r="10556">
          <cell r="A10556" t="str">
            <v>SETOP ED-26524</v>
          </cell>
          <cell r="D10556" t="str">
            <v>EXECUÇÃO DE ESTACA TIPO STRAUSS, DIÂMETRO 38CM, EXCLUSIVE ARMAÇÃO E CONCRETO ESTRUTURAL</v>
          </cell>
          <cell r="E10556" t="str">
            <v>m</v>
          </cell>
          <cell r="F10556">
            <v>46.16</v>
          </cell>
        </row>
        <row r="10557">
          <cell r="A10557" t="str">
            <v>SETOP ED-49743</v>
          </cell>
          <cell r="D10557" t="str">
            <v>EXECUÇÃO DE ESTACA TIPO STRAUSS, DIÂMETRO 38CM, EXCLUSIVE ARMAÇÃO, INCLUSIVE CONCRETO ESTRUTURAL, USINADO, COM FCK 20MPA, LANÇAMENTO, ADENSAMENTO E ACABAMENTO (FUNDAÇÃO)</v>
          </cell>
          <cell r="E10557" t="str">
            <v>m</v>
          </cell>
          <cell r="F10557">
            <v>127.99</v>
          </cell>
        </row>
        <row r="10558">
          <cell r="A10558" t="str">
            <v>SETOP ED-26525</v>
          </cell>
          <cell r="D10558" t="str">
            <v>EXECUÇÃO DE ESTACA TIPO STRAUSS, DIÂMETRO 45CM, EXCLUSIVE ARMAÇÃO E CONCRETO ESTRUTURAL</v>
          </cell>
          <cell r="E10558" t="str">
            <v>m</v>
          </cell>
          <cell r="F10558">
            <v>48.21</v>
          </cell>
        </row>
        <row r="10559">
          <cell r="A10559" t="str">
            <v>SETOP ED-26484</v>
          </cell>
          <cell r="D10559" t="str">
            <v xml:space="preserve">EXECUÇÃO DE ESTACA TIPO STRAUSS, DIÂMETRO 45CM, EXCLUSIVE ARMAÇÃO, INCLUSIVE CONCRETO ESTRUTURAL, USINADO, COM FCK 20MPA, LANÇAMENTO, ADENSAMENTO E ACABAMENTO (FUNDAÇÃO)
</v>
          </cell>
          <cell r="E10559" t="str">
            <v>m</v>
          </cell>
          <cell r="F10559">
            <v>152.53</v>
          </cell>
        </row>
        <row r="10560">
          <cell r="A10560" t="str">
            <v>SETOP ED-29819</v>
          </cell>
          <cell r="D10560" t="str">
            <v>MOBILIZAÇÃO E DESMOBILIZAÇÃO DE EQUIPAMENTO PARA ESTACA TIPO CRAVADA (CUSTO FIXO), INCLUSIVE CARGA E DESCARGA, EXCLUSIVE TRANSPORTE EM QUILÔMETRO RODADO (CUSTO VARIÁVEL)</v>
          </cell>
          <cell r="E10560" t="str">
            <v>un</v>
          </cell>
          <cell r="F10560">
            <v>8647.64</v>
          </cell>
        </row>
        <row r="10561">
          <cell r="A10561" t="str">
            <v>SETOP ED-29820</v>
          </cell>
          <cell r="D10561" t="str">
            <v>MOBILIZAÇÃO E DESMOBILIZAÇÃO DE EQUIPAMENTO PARA ESTACA TIPO CRAVADA (CUSTO VARIÁVEL), EXCLUSIVE CUSTO FIXO DE TRANSPORTE</v>
          </cell>
          <cell r="E10561" t="str">
            <v>km</v>
          </cell>
          <cell r="F10561">
            <v>22.6</v>
          </cell>
        </row>
        <row r="10562">
          <cell r="A10562" t="str">
            <v>SETOP ED-19753</v>
          </cell>
          <cell r="D10562" t="str">
            <v>MOBILIZAÇÃO E DESMOBILIZAÇÃO DE EQUIPAMENTO PARA ESTACA TIPO HÉLICE CONTÍNUA  (CUSTO FIXO), INCLUSIVE CARGA E DESGARGA, EXCLUSIVE TRANSPORTE EM QUILÔMETRO RODADO (CUSTO VARIÁVEL)</v>
          </cell>
          <cell r="E10562" t="str">
            <v>un</v>
          </cell>
          <cell r="F10562">
            <v>17744.98</v>
          </cell>
        </row>
        <row r="10563">
          <cell r="A10563" t="str">
            <v>SETOP ED-19754</v>
          </cell>
          <cell r="D10563" t="str">
            <v>MOBILIZAÇÃO E DESMOBILIZAÇÃO DE EQUIPAMENTO PARA ESTACA TIPO HÉLICE CONTÍNUA (CUSTO VARIÁVEL), EXCLUSIVE CUSTO FIXO DE TRANSPORTE</v>
          </cell>
          <cell r="E10563" t="str">
            <v>km</v>
          </cell>
          <cell r="F10563">
            <v>22.6</v>
          </cell>
        </row>
        <row r="10564">
          <cell r="A10564" t="str">
            <v>SETOP ED-29821</v>
          </cell>
          <cell r="D10564" t="str">
            <v>MOBILIZAÇÃO E DESMOBILIZAÇÃO DE EQUIPAMENTO PARA ESTACA TIPO STRAUSS (CUSTO FIXO), INCLUSIVE CARGA E DESCARGA, EXCLUSIVE TRANSPORTE EM QUILÔMETRO RODADO (CUSTO VARIÁVEL)</v>
          </cell>
          <cell r="E10564" t="str">
            <v>un</v>
          </cell>
          <cell r="F10564">
            <v>5026.7</v>
          </cell>
        </row>
        <row r="10565">
          <cell r="A10565" t="str">
            <v>SETOP ED-29822</v>
          </cell>
          <cell r="D10565" t="str">
            <v>MOBILIZAÇÃO E DESMOBILIZAÇÃO DE EQUIPAMENTO PARA ESTACA TIPO STRAUSS (CUSTO VARIÁVEL), EXCLUSIVE CUSTO FIXO DE TRANSPORTE</v>
          </cell>
          <cell r="E10565" t="str">
            <v>km</v>
          </cell>
          <cell r="F10565">
            <v>10.79</v>
          </cell>
        </row>
        <row r="10566">
          <cell r="A10566" t="str">
            <v>SETOP ED-29817</v>
          </cell>
          <cell r="D10566" t="str">
            <v>MOBILIZAÇÃO E DESMOBILIZAÇÃO DE EQUIPAMENTO PARA ESTACA TIPO TRADO ROTATIVO (CUSTO FIXO), INCLUSIVE CARGA E DESCARGA, EXCLUSIVE TRANSPORTE EM QUILÔMETRO RODADO (CUSTO VARIÁVEL)</v>
          </cell>
          <cell r="E10566" t="str">
            <v>un</v>
          </cell>
          <cell r="F10566">
            <v>3496.7</v>
          </cell>
        </row>
        <row r="10567">
          <cell r="A10567" t="str">
            <v>SETOP ED-29818</v>
          </cell>
          <cell r="D10567" t="str">
            <v>MOBILIZAÇÃO E DESMOBILIZAÇÃO DE EQUIPAMENTO PARA ESTACA TIPO TRADO ROTATIVO (CUSTO VARIÁVEL), EXCLUSIVE CUSTO FIXO DE TRANSPORTE</v>
          </cell>
          <cell r="E10567" t="str">
            <v>km</v>
          </cell>
          <cell r="F10567">
            <v>19.89</v>
          </cell>
        </row>
        <row r="10568">
          <cell r="A10568" t="str">
            <v>SETOP ED-29802</v>
          </cell>
          <cell r="D10568" t="str">
            <v>PERFURAÇÃO MECÂNICA DE ESTACA TIPO TRADO ROTATIVO, INCLUSIVE AFASTAMENTO LATERAL, EXCLUSIVE ARMAÇÃO, CONCRETO ESTRUTURAL, TRANSPORTE E RETIRADA DO MATERIAL ESCAVADO</v>
          </cell>
          <cell r="E10568" t="str">
            <v>m3</v>
          </cell>
          <cell r="F10568">
            <v>82.95</v>
          </cell>
        </row>
        <row r="10569">
          <cell r="A10569" t="str">
            <v>SETOP 8739</v>
          </cell>
          <cell r="D10569" t="str">
            <v>FÔRMA E DESFORMA</v>
          </cell>
        </row>
        <row r="10570">
          <cell r="A10570" t="str">
            <v>SETOP ED-8571</v>
          </cell>
          <cell r="D10570" t="str">
            <v>FÔRMA E DESFORMA PARA VIGA-CINTA/BLOCO COM COMPENSADO PLASTIFICADO, ESP. 12MM, REAPROVEITAMENTO (3X) (FUNDAÇÃO)</v>
          </cell>
          <cell r="E10570" t="str">
            <v>m2</v>
          </cell>
          <cell r="F10570">
            <v>75.2</v>
          </cell>
        </row>
        <row r="10571">
          <cell r="A10571" t="str">
            <v>SETOP ED-49811</v>
          </cell>
          <cell r="D10571" t="str">
            <v>FÔRMA E DESFORMA PARA VIGA-CINTA/BLOCO COM COMPENSADO RESINADO, ESP. 12MM, REAPROVEITAMENTO (3X) (FUNDAÇÃO)</v>
          </cell>
          <cell r="E10571" t="str">
            <v>m2</v>
          </cell>
          <cell r="F10571">
            <v>69.88</v>
          </cell>
        </row>
        <row r="10572">
          <cell r="A10572" t="str">
            <v>SETOP ED-49810</v>
          </cell>
          <cell r="D10572" t="str">
            <v>FÔRMA E DESFORMA PARA VIGA-CINTA/BLOCO COM TÁBUA E SARRAFO, REAPROVEITAMENTO (3X) (FUNDAÇÃO)</v>
          </cell>
          <cell r="E10572" t="str">
            <v>m2</v>
          </cell>
          <cell r="F10572">
            <v>76.62</v>
          </cell>
        </row>
        <row r="10573">
          <cell r="A10573" t="str">
            <v>SETOP 8740</v>
          </cell>
          <cell r="D10573" t="str">
            <v>CONCRETO USINADO</v>
          </cell>
        </row>
        <row r="10574">
          <cell r="A10574" t="str">
            <v>SETOP ED-49804</v>
          </cell>
          <cell r="D10574" t="str">
            <v>FORNECIMENTO DE CONCRETO ESTRUTURAL, USINADO BOMBEADO, COM FCK 20MPA, INCLUSIVE LANÇAMENTO, ADENSAMENTO E ACABAMENTO (FUNDAÇÃO)</v>
          </cell>
          <cell r="E10574" t="str">
            <v>m3</v>
          </cell>
          <cell r="F10574">
            <v>652.25</v>
          </cell>
        </row>
        <row r="10575">
          <cell r="A10575" t="str">
            <v>SETOP ED-49805</v>
          </cell>
          <cell r="D10575" t="str">
            <v>FORNECIMENTO DE CONCRETO ESTRUTURAL, USINADO BOMBEADO, COM FCK 25MPA, INCLUSIVE LANÇAMENTO, ADENSAMENTO E ACABAMENTO (FUNDAÇÃO)</v>
          </cell>
          <cell r="E10575" t="str">
            <v>m3</v>
          </cell>
          <cell r="F10575">
            <v>668.21</v>
          </cell>
        </row>
        <row r="10576">
          <cell r="A10576" t="str">
            <v>SETOP ED-32124</v>
          </cell>
          <cell r="D10576" t="str">
            <v>FORNECIMENTO DE CONCRETO ESTRUTURAL, USINADO BOMBEADO, COM FCK 30MPA, CONSUMO MÍNIMO DE CIMENTO DE 400KG/M3, INCLUSIVE LANÇAMENTO, ADENSAMENTO E ACABAMENTO (FUNDAÇÃO)</v>
          </cell>
          <cell r="E10576" t="str">
            <v>m3</v>
          </cell>
          <cell r="F10576">
            <v>716.11</v>
          </cell>
        </row>
        <row r="10577">
          <cell r="A10577" t="str">
            <v>SETOP ED-49806</v>
          </cell>
          <cell r="D10577" t="str">
            <v>FORNECIMENTO DE CONCRETO ESTRUTURAL, USINADO BOMBEADO, COM FCK 30MPA, INCLUSIVE LANÇAMENTO, ADENSAMENTO E ACABAMENTO (FUNDAÇÃO)</v>
          </cell>
          <cell r="E10577" t="str">
            <v>m3</v>
          </cell>
          <cell r="F10577">
            <v>687.64</v>
          </cell>
        </row>
        <row r="10578">
          <cell r="A10578" t="str">
            <v>SETOP ED-49807</v>
          </cell>
          <cell r="D10578" t="str">
            <v>FORNECIMENTO DE CONCRETO ESTRUTURAL, USINADO BOMBEADO, COM FCK 35MPA, INCLUSIVE LANÇAMENTO, ADENSAMENTO E ACABAMENTO (FUNDAÇÃO)</v>
          </cell>
          <cell r="E10578" t="str">
            <v>m3</v>
          </cell>
          <cell r="F10578">
            <v>707.06</v>
          </cell>
        </row>
        <row r="10579">
          <cell r="A10579" t="str">
            <v>SETOP ED-49808</v>
          </cell>
          <cell r="D10579" t="str">
            <v>FORNECIMENTO DE CONCRETO ESTRUTURAL, USINADO BOMBEADO, COM FCK 40MPA, INCLUSIVE LANÇAMENTO, ADENSAMENTO E ACABAMENTO (FUNDAÇÃO)</v>
          </cell>
          <cell r="E10579" t="str">
            <v>m3</v>
          </cell>
          <cell r="F10579">
            <v>733.89</v>
          </cell>
        </row>
        <row r="10580">
          <cell r="A10580" t="str">
            <v>SETOP ED-49797</v>
          </cell>
          <cell r="D10580" t="str">
            <v>FORNECIMENTO DE CONCRETO ESTRUTURAL, USINADO, COM FCK 20MPA, INCLUSIVE LANÇAMENTO, ADENSAMENTO E ACABAMENTO (FUNDAÇÃO)</v>
          </cell>
          <cell r="E10580" t="str">
            <v>m3</v>
          </cell>
          <cell r="F10580">
            <v>655.93</v>
          </cell>
        </row>
        <row r="10581">
          <cell r="A10581" t="str">
            <v>SETOP ED-49798</v>
          </cell>
          <cell r="D10581" t="str">
            <v>FORNECIMENTO DE CONCRETO ESTRUTURAL, USINADO, COM FCK 25MPA, INCLUSIVE LANÇAMENTO, ADENSAMENTO E ACABAMENTO (FUNDAÇÃO)</v>
          </cell>
          <cell r="E10581" t="str">
            <v>m3</v>
          </cell>
          <cell r="F10581">
            <v>670.86</v>
          </cell>
        </row>
        <row r="10582">
          <cell r="A10582" t="str">
            <v>SETOP ED-49799</v>
          </cell>
          <cell r="D10582" t="str">
            <v>FORNECIMENTO DE CONCRETO ESTRUTURAL, USINADO, COM FCK 30MPA, INCLUSIVE LANÇAMENTO, ADENSAMENTO E ACABAMENTO (FUNDAÇÃO)</v>
          </cell>
          <cell r="E10582" t="str">
            <v>m3</v>
          </cell>
          <cell r="F10582">
            <v>686.19</v>
          </cell>
        </row>
        <row r="10583">
          <cell r="A10583" t="str">
            <v>SETOP ED-49800</v>
          </cell>
          <cell r="D10583" t="str">
            <v>FORNECIMENTO DE CONCRETO ESTRUTURAL, USINADO, COM FCK 35MPA, INCLUSIVE LANÇAMENTO, ADENSAMENTO E ACABAMENTO (FUNDAÇÃO)</v>
          </cell>
          <cell r="E10583" t="str">
            <v>m3</v>
          </cell>
          <cell r="F10583">
            <v>701.93</v>
          </cell>
        </row>
        <row r="10584">
          <cell r="A10584" t="str">
            <v>SETOP ED-49801</v>
          </cell>
          <cell r="D10584" t="str">
            <v>FORNECIMENTO DE CONCRETO ESTRUTURAL, USINADO, COM FCK 40MPA, INCLUSIVE LANÇAMENTO, ADENSAMENTO E ACABAMENTO (FUNDAÇÃO)</v>
          </cell>
          <cell r="E10584" t="str">
            <v>m3</v>
          </cell>
          <cell r="F10584">
            <v>718.1</v>
          </cell>
        </row>
        <row r="10585">
          <cell r="A10585" t="str">
            <v>SETOP ED-49793</v>
          </cell>
          <cell r="D10585" t="str">
            <v>FORNECIMENTO DE CONCRETO NÃO ESTRUTURAL, USINADO, COM FCK 10MPA, INCLUSIVE LANÇAMENTO, ADENSAMENTO E ACABAMENTO (FUNDAÇÃO)</v>
          </cell>
          <cell r="E10585" t="str">
            <v>m3</v>
          </cell>
          <cell r="F10585">
            <v>632.74</v>
          </cell>
        </row>
        <row r="10586">
          <cell r="A10586" t="str">
            <v>SETOP ED-49795</v>
          </cell>
          <cell r="D10586" t="str">
            <v>FORNECIMENTO DE CONCRETO NÃO ESTRUTURAL, USINADO, COM FCK 15MPA, INCLUSIVE LANÇAMENTO, ADENSAMENTO E ACABAMENTO (FUNDAÇÃO)</v>
          </cell>
          <cell r="E10586" t="str">
            <v>m3</v>
          </cell>
          <cell r="F10586">
            <v>641.39</v>
          </cell>
        </row>
        <row r="10587">
          <cell r="A10587" t="str">
            <v>SETOP 8741</v>
          </cell>
          <cell r="D10587" t="str">
            <v>CONCRETO PREPARADO EM OBRA</v>
          </cell>
        </row>
        <row r="10588">
          <cell r="A10588" t="str">
            <v>SETOP ED-49786</v>
          </cell>
          <cell r="D10588" t="str">
            <v>FORNECIMENTO DE CONCRETO ESTRUTURAL, PREPARADO EM OBRA COM BETONEIRA, COM FCK 20MPA, INCLUSIVE LANÇAMENTO, ADENSAMENTO E ACABAMENTO (FUNDAÇÃO)</v>
          </cell>
          <cell r="E10588" t="str">
            <v>m3</v>
          </cell>
          <cell r="F10588">
            <v>760.16</v>
          </cell>
        </row>
        <row r="10589">
          <cell r="A10589" t="str">
            <v>SETOP ED-49787</v>
          </cell>
          <cell r="D10589" t="str">
            <v>FORNECIMENTO DE CONCRETO ESTRUTURAL, PREPARADO EM OBRA COM BETONEIRA, COM FCK 25MPA, INCLUSIVE LANÇAMENTO, ADENSAMENTO E ACABAMENTO (FUNDAÇÃO)</v>
          </cell>
          <cell r="E10589" t="str">
            <v>m3</v>
          </cell>
          <cell r="F10589">
            <v>777.36</v>
          </cell>
        </row>
        <row r="10590">
          <cell r="A10590" t="str">
            <v>SETOP ED-49788</v>
          </cell>
          <cell r="D10590" t="str">
            <v>FORNECIMENTO DE CONCRETO ESTRUTURAL, PREPARADO EM OBRA COM BETONEIRA, COM FCK 30MPA, INCLUSIVE LANÇAMENTO, ADENSAMENTO E ACABAMENTO (FUNDAÇÃO)</v>
          </cell>
          <cell r="E10590" t="str">
            <v>m3</v>
          </cell>
          <cell r="F10590">
            <v>822.01</v>
          </cell>
        </row>
        <row r="10591">
          <cell r="A10591" t="str">
            <v>SETOP ED-49789</v>
          </cell>
          <cell r="D10591" t="str">
            <v>FORNECIMENTO DE CONCRETO ESTRUTURAL, PREPARADO EM OBRA COM BETONEIRA, COM FCK 35MPA, INCLUSIVE LANÇAMENTO, ADENSAMENTO E ACABAMENTO (FUNDAÇÃO)</v>
          </cell>
          <cell r="E10591" t="str">
            <v>m3</v>
          </cell>
          <cell r="F10591">
            <v>832.62</v>
          </cell>
        </row>
        <row r="10592">
          <cell r="A10592" t="str">
            <v>SETOP ED-49790</v>
          </cell>
          <cell r="D10592" t="str">
            <v>FORNECIMENTO DE CONCRETO ESTRUTURAL, PREPARADO EM OBRA COM BETONEIRA, COM FCK 40MPA, INCLUSIVE LANÇAMENTO, ADENSAMENTO E ACABAMENTO (FUNDAÇÃO)</v>
          </cell>
          <cell r="E10592" t="str">
            <v>m3</v>
          </cell>
          <cell r="F10592">
            <v>866.22</v>
          </cell>
        </row>
        <row r="10593">
          <cell r="A10593" t="str">
            <v>SETOP ED-49782</v>
          </cell>
          <cell r="D10593" t="str">
            <v>FORNECIMENTO DE CONCRETO NÃO ESTRUTURAL, PREPARADO EM OBRA COM BETONEIRA, COM FCK 10MPA, INCLUSIVE LANÇAMENTO, ADENSAMENTO E ACABAMENTO (FUNDAÇÃO)</v>
          </cell>
          <cell r="E10593" t="str">
            <v>m3</v>
          </cell>
          <cell r="F10593">
            <v>710.55</v>
          </cell>
        </row>
        <row r="10594">
          <cell r="A10594" t="str">
            <v>SETOP ED-49783</v>
          </cell>
          <cell r="D10594" t="str">
            <v>FORNECIMENTO DE CONCRETO NÃO ESTRUTURAL, PREPARADO EM OBRA COM BETONEIRA, COM FCK 13,5MPA, INCLUSIVE LANÇAMENTO, ADENSAMENTO E ACABAMENTO (FUNDAÇÃO)</v>
          </cell>
          <cell r="E10594" t="str">
            <v>m3</v>
          </cell>
          <cell r="F10594">
            <v>730.11</v>
          </cell>
        </row>
        <row r="10595">
          <cell r="A10595" t="str">
            <v>SETOP ED-49784</v>
          </cell>
          <cell r="D10595" t="str">
            <v>FORNECIMENTO DE CONCRETO NÃO ESTRUTURAL, PREPARADO EM OBRA COM BETONEIRA, COM FCK 15MPA, INCLUSIVE LANÇAMENTO, ADENSAMENTO E ACABAMENTO (FUNDAÇÃO)</v>
          </cell>
          <cell r="E10595" t="str">
            <v>m3</v>
          </cell>
          <cell r="F10595">
            <v>729.5</v>
          </cell>
        </row>
        <row r="10596">
          <cell r="A10596" t="str">
            <v>SETOP ED-49785</v>
          </cell>
          <cell r="D10596" t="str">
            <v>FORNECIMENTO DE CONCRETO NÃO ESTRUTURAL, PREPARADO EM OBRA COM BETONEIRA, COM FCK 18MPA, INCLUSIVE LANÇAMENTO, ADENSAMENTO E ACABAMENTO (FUNDAÇÃO)</v>
          </cell>
          <cell r="E10596" t="str">
            <v>m3</v>
          </cell>
          <cell r="F10596">
            <v>750.47</v>
          </cell>
        </row>
        <row r="10597">
          <cell r="A10597" t="str">
            <v>SETOP ED-49781</v>
          </cell>
          <cell r="D10597" t="str">
            <v>FORNECIMENTO DE CONCRETO NÃO ESTRUTURAL, PREPARADO EM OBRA COM BETONEIRA, COM FCK 9MPA, INCLUSIVE LANÇAMENTO, ADENSAMENTO E ACABAMENTO (FUNDAÇÃO)</v>
          </cell>
          <cell r="E10597" t="str">
            <v>m3</v>
          </cell>
          <cell r="F10597">
            <v>707.57</v>
          </cell>
        </row>
        <row r="10598">
          <cell r="A10598" t="str">
            <v>SETOP 8667</v>
          </cell>
          <cell r="D10598" t="str">
            <v>ESTRUTURAS DE CONTENÇÕES</v>
          </cell>
        </row>
        <row r="10599">
          <cell r="A10599" t="str">
            <v>SETOP 8742</v>
          </cell>
          <cell r="D10599" t="str">
            <v>CONCRETO CICLÓPICO</v>
          </cell>
        </row>
        <row r="10600">
          <cell r="A10600" t="str">
            <v>SETOP ED-49780</v>
          </cell>
          <cell r="D10600" t="str">
            <v>CONCRETO CICLÓPICO, FCK 15MPA, PREPARADO EM OBRA COM BETONEIRA, COM ADIÇÃO DE 30% DE PEDRA DE MÃO, INCLUSIVE LANÇAMENTO, ADENSAMENTO E ACABAMENTO</v>
          </cell>
          <cell r="E10600" t="str">
            <v>m3</v>
          </cell>
          <cell r="F10600">
            <v>577.13</v>
          </cell>
        </row>
        <row r="10601">
          <cell r="A10601" t="str">
            <v>SETOP ED-49779</v>
          </cell>
          <cell r="D10601" t="str">
            <v>CONCRETO CICLÓPICO, TRAÇO 1:3:6, PREPARADO EM OBRA COM BETONEIRA, COM ADIÇÃO DE 30% DE PEDRA DE MÃO, INCLUSIVE LANÇAMENTO, ADENSAMENTO E ACABAMENTO</v>
          </cell>
          <cell r="E10601" t="str">
            <v>m3</v>
          </cell>
          <cell r="F10601">
            <v>436.86</v>
          </cell>
        </row>
        <row r="10602">
          <cell r="A10602" t="str">
            <v>SETOP ED-49778</v>
          </cell>
          <cell r="D10602" t="str">
            <v>CONCRETO CICLÓPICO, TRAÇO 1:4:8, PREPARADO EM OBRA COM BETONEIRA, COM ADIÇÃO DE 30% DE PEDRA DE MÃO, INCLUSIVE LANÇAMENTO, ADENSAMENTO E ACABAMENTO</v>
          </cell>
          <cell r="E10602" t="str">
            <v>m3</v>
          </cell>
          <cell r="F10602">
            <v>480.22</v>
          </cell>
        </row>
        <row r="10603">
          <cell r="A10603" t="str">
            <v>SETOP 8744</v>
          </cell>
          <cell r="D10603" t="str">
            <v>LASTRO DE AREIA, BRITA E CONCRETO</v>
          </cell>
        </row>
        <row r="10604">
          <cell r="A10604" t="str">
            <v>SETOP ED-49814</v>
          </cell>
          <cell r="D10604" t="str">
            <v>LASTRO DE AREIA, INCLUSIVE ADENSAMENTO E APILOAMENTO MANUAL</v>
          </cell>
          <cell r="E10604" t="str">
            <v>m3</v>
          </cell>
          <cell r="F10604">
            <v>247.12</v>
          </cell>
        </row>
        <row r="10605">
          <cell r="A10605" t="str">
            <v>SETOP ED-49813</v>
          </cell>
          <cell r="D10605" t="str">
            <v>LASTRO DE BRITA COM PEDRA BRITADA NÚMERO 2 E 3, INCLUSIVE ADENSAMENTO E APILOAMENTO MANUAL</v>
          </cell>
          <cell r="E10605" t="str">
            <v>m3</v>
          </cell>
          <cell r="F10605">
            <v>204.89</v>
          </cell>
        </row>
        <row r="10606">
          <cell r="A10606" t="str">
            <v>SETOP ED-49812</v>
          </cell>
          <cell r="D10606" t="str">
            <v xml:space="preserve">LASTRO DE CONCRETO MAGRO, INCLUSIVE TRANSPORTE, LANÇAMENTO E ADENSAMENTO </v>
          </cell>
          <cell r="E10606" t="str">
            <v>m3</v>
          </cell>
          <cell r="F10606">
            <v>593.82000000000005</v>
          </cell>
        </row>
        <row r="10607">
          <cell r="A10607" t="str">
            <v>SETOP ED-14560</v>
          </cell>
          <cell r="D10607" t="str">
            <v>LASTRO DE SEIXO, INCLUSIVE LANÇAMENTO E ESPALHAMENTO MANUAL</v>
          </cell>
          <cell r="E10607" t="str">
            <v>m3</v>
          </cell>
          <cell r="F10607">
            <v>432.67</v>
          </cell>
        </row>
        <row r="10608">
          <cell r="A10608" t="str">
            <v>SETOP 8745</v>
          </cell>
          <cell r="D10608" t="str">
            <v>ENROCAMENTO</v>
          </cell>
        </row>
        <row r="10609">
          <cell r="A10609" t="str">
            <v>SETOP ED-49541</v>
          </cell>
          <cell r="D10609" t="str">
            <v>ENROCAMENTO MANUAL COM PEDRA DE MÃO ARRUMADA, INCLUSIVE FORNECIMENTO, EXCLUSIVE REJUNTAMENTO COM ARGAMASSA</v>
          </cell>
          <cell r="E10609" t="str">
            <v>m3</v>
          </cell>
          <cell r="F10609">
            <v>267.14999999999998</v>
          </cell>
        </row>
        <row r="10610">
          <cell r="A10610" t="str">
            <v>SETOP ED-49540</v>
          </cell>
          <cell r="D10610" t="str">
            <v>ENROCAMENTO MANUAL COM PEDRA DE MÃO JOGADA, INCLUSIVE FORNECIMENTO</v>
          </cell>
          <cell r="E10610" t="str">
            <v>m3</v>
          </cell>
          <cell r="F10610">
            <v>184.41</v>
          </cell>
        </row>
        <row r="10611">
          <cell r="A10611" t="str">
            <v>SETOP 8668</v>
          </cell>
          <cell r="D10611" t="str">
            <v>ESTRUTURA DE CONCRETO</v>
          </cell>
        </row>
        <row r="10612">
          <cell r="A10612" t="str">
            <v>SETOP 8746</v>
          </cell>
          <cell r="D10612" t="str">
            <v>ARMAÇÃO EM AÇO</v>
          </cell>
        </row>
        <row r="10613">
          <cell r="A10613" t="str">
            <v>SETOP ED-29582</v>
          </cell>
          <cell r="D10613" t="str">
            <v>ARMADURA DE TELA DE AÇO CA-60, SOLDADA TIPO Q-138, DIÂMETRO Ø4,2MM, TRAMA COM DIMENSÃO (100X100)MM, INCLUSIVE ESPAÇADOR, EXCLUSIVE CONCRETO</v>
          </cell>
          <cell r="E10613" t="str">
            <v>m2</v>
          </cell>
          <cell r="F10613">
            <v>29.46</v>
          </cell>
        </row>
        <row r="10614">
          <cell r="A10614" t="str">
            <v>SETOP ED-29563</v>
          </cell>
          <cell r="D10614" t="str">
            <v>ARMADURA DE TELA DE AÇO CA-60, SOLDADA TIPO Q-61, DIÂMETRO Ø3,4MM, TRAMA COM DIMENSÃO (150X150)MM, INCLUSIVE ESPAÇADOR, EXCLUSIVE CONCRETO</v>
          </cell>
          <cell r="E10614" t="str">
            <v>m2</v>
          </cell>
          <cell r="F10614">
            <v>15.15</v>
          </cell>
        </row>
        <row r="10615">
          <cell r="A10615" t="str">
            <v>SETOP ED-29580</v>
          </cell>
          <cell r="D10615" t="str">
            <v>ARMADURA DE TELA DE AÇO CA-60, SOLDADA TIPO Q-75, DIÂMETRO Ø3,8MM, TRAMA COM DIMENSÃO (150X150)MM, INCLUSIVE ESPAÇADOR, EXCLUSIVE CONCRETO</v>
          </cell>
          <cell r="E10615" t="str">
            <v>m2</v>
          </cell>
          <cell r="F10615">
            <v>17.510000000000002</v>
          </cell>
        </row>
        <row r="10616">
          <cell r="A10616" t="str">
            <v>SETOP ED-29581</v>
          </cell>
          <cell r="D10616" t="str">
            <v>ARMADURA DE TELA DE AÇO CA-60, SOLDADA TIPO Q-92, DIÂMETRO Ø4,2MM, TRAMA COM DIMENSÃO (150X150)MM, INCLUSIVE ESPAÇADOR, EXCLUSIVE CONCRETO</v>
          </cell>
          <cell r="E10616" t="str">
            <v>m2</v>
          </cell>
          <cell r="F10616">
            <v>19.309999999999999</v>
          </cell>
        </row>
        <row r="10617">
          <cell r="A10617" t="str">
            <v>SETOP ED-29551</v>
          </cell>
          <cell r="D10617" t="str">
            <v>CORTE, DOBRA E MONTAGEM DE AÇO CA-50, DIÂMETRO 10MM, INCLUSIVE ESPAÇADOR</v>
          </cell>
          <cell r="E10617" t="str">
            <v>Kg</v>
          </cell>
          <cell r="F10617">
            <v>13.19</v>
          </cell>
        </row>
        <row r="10618">
          <cell r="A10618" t="str">
            <v>SETOP ED-29552</v>
          </cell>
          <cell r="D10618" t="str">
            <v>CORTE, DOBRA E MONTAGEM DE AÇO CA-50, DIÂMETRO 12,5MM, INCLUSIVE ESPAÇADOR</v>
          </cell>
          <cell r="E10618" t="str">
            <v>Kg</v>
          </cell>
          <cell r="F10618">
            <v>12.66</v>
          </cell>
        </row>
        <row r="10619">
          <cell r="A10619" t="str">
            <v>SETOP ED-29553</v>
          </cell>
          <cell r="D10619" t="str">
            <v>CORTE, DOBRA E MONTAGEM DE AÇO CA-50, DIÂMETRO 16MM, INCLUSIVE ESPAÇADOR</v>
          </cell>
          <cell r="E10619" t="str">
            <v>Kg</v>
          </cell>
          <cell r="F10619">
            <v>13.2</v>
          </cell>
        </row>
        <row r="10620">
          <cell r="A10620" t="str">
            <v>SETOP ED-48296</v>
          </cell>
          <cell r="D10620" t="str">
            <v>CORTE, DOBRA E MONTAGEM DE AÇO CA-50, DIÂMETRO (16,0MM A 25,0MM), INCLUSIVE ESPAÇADOR</v>
          </cell>
          <cell r="E10620" t="str">
            <v>Kg</v>
          </cell>
          <cell r="F10620">
            <v>13.58</v>
          </cell>
        </row>
        <row r="10621">
          <cell r="A10621" t="str">
            <v>SETOP ED-29554</v>
          </cell>
          <cell r="D10621" t="str">
            <v>CORTE, DOBRA E MONTAGEM DE AÇO CA-50, DIÂMETRO 20MM, INCLUSIVE ESPAÇADOR</v>
          </cell>
          <cell r="E10621" t="str">
            <v>Kg</v>
          </cell>
          <cell r="F10621">
            <v>14.87</v>
          </cell>
        </row>
        <row r="10622">
          <cell r="A10622" t="str">
            <v>SETOP ED-29555</v>
          </cell>
          <cell r="D10622" t="str">
            <v>CORTE, DOBRA E MONTAGEM DE AÇO CA-50, DIÂMETRO 25MM, INCLUSIVE ESPAÇADOR</v>
          </cell>
          <cell r="E10622" t="str">
            <v>Kg</v>
          </cell>
          <cell r="F10622">
            <v>16.23</v>
          </cell>
        </row>
        <row r="10623">
          <cell r="A10623" t="str">
            <v>SETOP ED-48295</v>
          </cell>
          <cell r="D10623" t="str">
            <v>CORTE, DOBRA E MONTAGEM DE AÇO CA-50, DIÂMETRO (6,3MM A 12,5MM), INCLUSIVE ESPAÇADOR</v>
          </cell>
          <cell r="E10623" t="str">
            <v>Kg</v>
          </cell>
          <cell r="F10623">
            <v>13.2</v>
          </cell>
        </row>
        <row r="10624">
          <cell r="A10624" t="str">
            <v>SETOP ED-29549</v>
          </cell>
          <cell r="D10624" t="str">
            <v>CORTE, DOBRA E MONTAGEM DE AÇO CA-50, DIÂMETRO 6,3MM, INCLUSIVE ESPAÇADOR</v>
          </cell>
          <cell r="E10624" t="str">
            <v>Kg</v>
          </cell>
          <cell r="F10624">
            <v>13.3</v>
          </cell>
        </row>
        <row r="10625">
          <cell r="A10625" t="str">
            <v>SETOP ED-29550</v>
          </cell>
          <cell r="D10625" t="str">
            <v>CORTE, DOBRA E MONTAGEM DE AÇO CA-50, DIÂMETRO 8MM, INCLUSIVE ESPAÇADOR</v>
          </cell>
          <cell r="E10625" t="str">
            <v>Kg</v>
          </cell>
          <cell r="F10625">
            <v>13.61</v>
          </cell>
        </row>
        <row r="10626">
          <cell r="A10626" t="str">
            <v>SETOP ED-48298</v>
          </cell>
          <cell r="D10626" t="str">
            <v>CORTE, DOBRA E MONTAGEM DE AÇO CA-50/60, INCLUSIVE ESPAÇADOR</v>
          </cell>
          <cell r="E10626" t="str">
            <v>Kg</v>
          </cell>
          <cell r="F10626">
            <v>13.36</v>
          </cell>
        </row>
        <row r="10627">
          <cell r="A10627" t="str">
            <v>SETOP ED-48297</v>
          </cell>
          <cell r="D10627" t="str">
            <v>CORTE, DOBRA E MONTAGEM DE AÇO CA-60, DIÂMETRO (4,2MM A 5,0MM), INCLUSIVE ESPAÇADOR</v>
          </cell>
          <cell r="E10627" t="str">
            <v>Kg</v>
          </cell>
          <cell r="F10627">
            <v>13.95</v>
          </cell>
        </row>
        <row r="10628">
          <cell r="A10628" t="str">
            <v>SETOP ED-29547</v>
          </cell>
          <cell r="D10628" t="str">
            <v>CORTE, DOBRA E MONTAGEM DE AÇO CA-60, DIÂMETRO 4,2MM, INCLUSIVE ESPAÇADOR</v>
          </cell>
          <cell r="E10628" t="str">
            <v>Kg</v>
          </cell>
          <cell r="F10628">
            <v>13.89</v>
          </cell>
        </row>
        <row r="10629">
          <cell r="A10629" t="str">
            <v>SETOP ED-29548</v>
          </cell>
          <cell r="D10629" t="str">
            <v>CORTE, DOBRA E MONTAGEM DE AÇO CA-60, DIÂMETRO 5MM, INCLUSIVE ESPAÇADOR</v>
          </cell>
          <cell r="E10629" t="str">
            <v>Kg</v>
          </cell>
          <cell r="F10629">
            <v>13.95</v>
          </cell>
        </row>
        <row r="10630">
          <cell r="A10630" t="str">
            <v>SETOP 8747</v>
          </cell>
          <cell r="D10630" t="str">
            <v>FÔRMA E DESFORMA</v>
          </cell>
        </row>
        <row r="10631">
          <cell r="A10631" t="str">
            <v>SETOP ED-8398</v>
          </cell>
          <cell r="D10631" t="str">
            <v>FÔRMA E DESFORMA DE COMPENSADO PLASTIFICADO, ESP. 12MM, REAPROVEITAMENTO (3X), EXCLUSIVE ESCORAMENTO</v>
          </cell>
          <cell r="E10631" t="str">
            <v>m2</v>
          </cell>
          <cell r="F10631">
            <v>77.010000000000005</v>
          </cell>
        </row>
        <row r="10632">
          <cell r="A10632" t="str">
            <v>SETOP ED-49647</v>
          </cell>
          <cell r="D10632" t="str">
            <v>FÔRMA E DESFORMA DE COMPENSADO PLASTIFICADO, ESP. 12MM, REAPROVEITAMENTO (5X), EXCLUSIVE ESCORAMENTO</v>
          </cell>
          <cell r="E10632" t="str">
            <v>m2</v>
          </cell>
          <cell r="F10632">
            <v>55.82</v>
          </cell>
        </row>
        <row r="10633">
          <cell r="A10633" t="str">
            <v>SETOP ED-49648</v>
          </cell>
          <cell r="D10633" t="str">
            <v>FÔRMA E DESFORMA DE COMPENSADO PLASTIFICADO, ESP. 14MM, REAPROVEITAMENTO (5X), EXCLUSIVE ESCORAMENTO</v>
          </cell>
          <cell r="E10633" t="str">
            <v>m2</v>
          </cell>
          <cell r="F10633">
            <v>59.07</v>
          </cell>
        </row>
        <row r="10634">
          <cell r="A10634" t="str">
            <v>SETOP ED-49644</v>
          </cell>
          <cell r="D10634" t="str">
            <v>FÔRMA E DESFORMA DE COMPENSADO RESINADO, ESP. 10MM, REAPROVEITAMENTO (3X), EXCLUSIVE ESCORAMENTO</v>
          </cell>
          <cell r="E10634" t="str">
            <v>m2</v>
          </cell>
          <cell r="F10634">
            <v>67.23</v>
          </cell>
        </row>
        <row r="10635">
          <cell r="A10635" t="str">
            <v>SETOP ED-49645</v>
          </cell>
          <cell r="D10635" t="str">
            <v>FÔRMA E DESFORMA DE COMPENSADO RESINADO, ESP. 12MM, REAPROVEITAMENTO (3X), EXCLUSIVE ESCORAMENTO</v>
          </cell>
          <cell r="E10635" t="str">
            <v>m2</v>
          </cell>
          <cell r="F10635">
            <v>70.39</v>
          </cell>
        </row>
        <row r="10636">
          <cell r="A10636" t="str">
            <v>SETOP ED-49646</v>
          </cell>
          <cell r="D10636" t="str">
            <v>FÔRMA E DESFORMA DE COMPENSADO RESINADO, ESP. 14MM, REAPROVEITAMENTO (3X), EXCLUSIVE ESCORAMENTO</v>
          </cell>
          <cell r="E10636" t="str">
            <v>m2</v>
          </cell>
          <cell r="F10636">
            <v>72.61</v>
          </cell>
        </row>
        <row r="10637">
          <cell r="A10637" t="str">
            <v>SETOP ED-49649</v>
          </cell>
          <cell r="D10637" t="str">
            <v>FÔRMA E DESFORMA DE MADEIRA PARA ESTRUTURA EM CURVA COM TÁBUA, SARRAFO E COMPENSADO RESINADO NAVAL, ESP. 6MM, REAPROVEITAMENTO (2X), EXCLUSIVE ESCORAMENTO</v>
          </cell>
          <cell r="E10637" t="str">
            <v>m2</v>
          </cell>
          <cell r="F10637">
            <v>150.69999999999999</v>
          </cell>
        </row>
        <row r="10638">
          <cell r="A10638" t="str">
            <v>SETOP ED-8457</v>
          </cell>
          <cell r="D10638" t="str">
            <v>FÔRMA E DESFORMA DE MADEIRA PARA ESTRUTURA EM CURVA COM TÁBUA, SARRAFO E COMPENSADO RESINADO NAVAL, ESP. 6MM, REAPROVEITAMENTO (3X), EXCLUSIVE ESCORAMENTO</v>
          </cell>
          <cell r="E10638" t="str">
            <v>m2</v>
          </cell>
          <cell r="F10638">
            <v>122.66</v>
          </cell>
        </row>
        <row r="10639">
          <cell r="A10639" t="str">
            <v>SETOP ED-8458</v>
          </cell>
          <cell r="D10639" t="str">
            <v>FÔRMA E DESFORMA DE MADEIRA PARA ESTRUTURA EM CURVA COM TÁBUA, SARRAFO E COMPENSADO RESINADO NAVAL, ESP. 6MM, REAPROVEITAMENTO (5X), EXCLUSIVE ESCORAMENTO</v>
          </cell>
          <cell r="E10639" t="str">
            <v>m2</v>
          </cell>
          <cell r="F10639">
            <v>100.23</v>
          </cell>
        </row>
        <row r="10640">
          <cell r="A10640" t="str">
            <v>SETOP ED-49643</v>
          </cell>
          <cell r="D10640" t="str">
            <v>FÔRMA E DESFORMA DE TÁBUA E SARRAFO, REAPROVEITAMENTO (3X), EXCLUSIVE ESCORAMENTO</v>
          </cell>
          <cell r="E10640" t="str">
            <v>m2</v>
          </cell>
          <cell r="F10640">
            <v>75.88</v>
          </cell>
        </row>
        <row r="10641">
          <cell r="A10641" t="str">
            <v>SETOP ED-8471</v>
          </cell>
          <cell r="D10641" t="str">
            <v>FÔRMA E DESFORMA DE TÁBUA E SARRAFO, REAPROVEITAMENTO (5X), EXCLUSIVE ESCORAMENTO</v>
          </cell>
          <cell r="E10641" t="str">
            <v>m2</v>
          </cell>
          <cell r="F10641">
            <v>58.41</v>
          </cell>
        </row>
        <row r="10642">
          <cell r="A10642" t="str">
            <v>SETOP ED-15690</v>
          </cell>
          <cell r="D10642" t="str">
            <v>FÔRMA E DESFORMA PARA CORTINA DE CONCRETO OU PAREDE ESTRUTURAL (VIGA-PAREDE), ALTURA MÁXIMA DE 360CM, COM CHAPA DE COMPENSADO PLASTIFICADO, ESP. 18MM, REAPROVEITAMENTO (3X), INCLUSIVE TRAVAMENTO COM TIRANTES EM ARAME E ESCORA PARA PRUMO EM MADEIRA</v>
          </cell>
          <cell r="E10642" t="str">
            <v>m2</v>
          </cell>
          <cell r="F10642">
            <v>140.09</v>
          </cell>
        </row>
        <row r="10643">
          <cell r="A10643" t="str">
            <v>SETOP ED-31577</v>
          </cell>
          <cell r="D10643" t="str">
            <v>FÔRMA E DESFORMA PARA LAJE COM CHAPA DE COMPENSADO PLASTIFICADO, ESP. 12MM, REAPROVEITAMENTO (3X), EXCLUSIVE ESCORAMENTO</v>
          </cell>
          <cell r="E10643" t="str">
            <v>m2</v>
          </cell>
          <cell r="F10643">
            <v>68.290000000000006</v>
          </cell>
        </row>
        <row r="10644">
          <cell r="A10644" t="str">
            <v>SETOP ED-31578</v>
          </cell>
          <cell r="D10644" t="str">
            <v>FÔRMA E DESFORMA PARA LAJE COM CHAPA DE COMPENSADO PLASTIFICADO, ESP. 12MM, REAPROVEITAMENTO (5X), EXCLUSIVE ESCORAMENTO</v>
          </cell>
          <cell r="E10644" t="str">
            <v>m2</v>
          </cell>
          <cell r="F10644">
            <v>49.19</v>
          </cell>
        </row>
        <row r="10645">
          <cell r="A10645" t="str">
            <v>SETOP ED-31579</v>
          </cell>
          <cell r="D10645" t="str">
            <v>FÔRMA E DESFORMA PARA LAJE COM CHAPA DE COMPENSADO PLASTIFICADO, ESP. 14MM, REAPROVEITAMENTO (5X), EXCLUSIVE ESCORAMENTO</v>
          </cell>
          <cell r="E10645" t="str">
            <v>m2</v>
          </cell>
          <cell r="F10645">
            <v>46.87</v>
          </cell>
        </row>
        <row r="10646">
          <cell r="A10646" t="str">
            <v>SETOP ED-31580</v>
          </cell>
          <cell r="D10646" t="str">
            <v>FÔRMA E DESFORMA PARA LAJE COM CHAPA DE COMPENSADO RESINADO, ESP. 10MM, REAPROVEITAMENTO (3X), EXCLUSIVE ESCORAMENTO</v>
          </cell>
          <cell r="E10646" t="str">
            <v>m2</v>
          </cell>
          <cell r="F10646">
            <v>58.86</v>
          </cell>
        </row>
        <row r="10647">
          <cell r="A10647" t="str">
            <v>SETOP ED-31581</v>
          </cell>
          <cell r="D10647" t="str">
            <v>FÔRMA E DESFORMA PARA LAJE COM CHAPA DE COMPENSADO RESINADO, ESP. 12MM, REAPROVEITAMENTO (3X), EXCLUSIVE ESCORAMENTO</v>
          </cell>
          <cell r="E10647" t="str">
            <v>m2</v>
          </cell>
          <cell r="F10647">
            <v>61.91</v>
          </cell>
        </row>
        <row r="10648">
          <cell r="A10648" t="str">
            <v>SETOP ED-31582</v>
          </cell>
          <cell r="D10648" t="str">
            <v>FÔRMA E DESFORMA PARA LAJE COM CHAPA DE COMPENSADO RESINADO, ESP. 14MM, REAPROVEITAMENTO (3X), EXCLUSIVE ESCORAMENTO</v>
          </cell>
          <cell r="E10648" t="str">
            <v>m2</v>
          </cell>
          <cell r="F10648">
            <v>64.05</v>
          </cell>
        </row>
        <row r="10649">
          <cell r="A10649" t="str">
            <v>SETOP ED-31583</v>
          </cell>
          <cell r="D10649" t="str">
            <v>FÔRMA E DESFORMA PARA LAJE DE MADEIRA COM TÁBUA E SARRAFO, REAPROVEITAMENTO (3X), EXCLUSIVE ESCORAMENTO</v>
          </cell>
          <cell r="E10649" t="str">
            <v>m2</v>
          </cell>
          <cell r="F10649">
            <v>67.39</v>
          </cell>
        </row>
        <row r="10650">
          <cell r="A10650" t="str">
            <v>SETOP ED-31584</v>
          </cell>
          <cell r="D10650" t="str">
            <v>FÔRMA E DESFORMA PARA LAJE DE MADEIRA COM TÁBUA E SARRAFO, REAPROVEITAMENTO (5X), EXCLUSIVE ESCORAMENTO</v>
          </cell>
          <cell r="E10650" t="str">
            <v>m2</v>
          </cell>
          <cell r="F10650">
            <v>51.44</v>
          </cell>
        </row>
        <row r="10651">
          <cell r="A10651" t="str">
            <v>SETOP ED-19652</v>
          </cell>
          <cell r="D10651" t="str">
            <v>FÔRMA E DESFORMA PARA LAJE NERVURADA COM CUBETA E ASSOALHO EM COMPENSADO PLASTIFICADO, ESP. 14MM, ALTURA DE (200 ATÉ 310)CM, REAPROVEITAMENTO (10X), INCLUSIVE CIMBRAMENTO</v>
          </cell>
          <cell r="E10651" t="str">
            <v>m2xmês</v>
          </cell>
          <cell r="F10651">
            <v>66.97</v>
          </cell>
        </row>
        <row r="10652">
          <cell r="A10652" t="str">
            <v>SETOP ED-19653</v>
          </cell>
          <cell r="D10652" t="str">
            <v>FÔRMA E DESFORMA PARA LAJE NERVURADA COM CUBETA E ASSOALHO EM COMPENSADO PLASTIFICADO, ESP. 14MM, ALTURA DE (311 ATÉ 450)CM, REAPROVEITAMENTO (10X), INCLUSIVE CIMBRAMENTO</v>
          </cell>
          <cell r="E10652" t="str">
            <v>m2xmês</v>
          </cell>
          <cell r="F10652">
            <v>70.03</v>
          </cell>
        </row>
        <row r="10653">
          <cell r="A10653" t="str">
            <v>SETOP ED-31561</v>
          </cell>
          <cell r="D10653" t="str">
            <v>FÔRMA E DESFORMA PARA PILAR COM CHAPA DE COMPENSADO PLASTIFICADO, ESP. 12MM, REAPROVEITAMENTO (3X), EXCLUSIVE ESCORAMENTO</v>
          </cell>
          <cell r="E10653" t="str">
            <v>m2</v>
          </cell>
          <cell r="F10653">
            <v>96.93</v>
          </cell>
        </row>
        <row r="10654">
          <cell r="A10654" t="str">
            <v>SETOP ED-31562</v>
          </cell>
          <cell r="D10654" t="str">
            <v>FÔRMA E DESFORMA PARA PILAR COM CHAPA DE COMPENSADO PLASTIFICADO, ESP. 12MM, REAPROVEITAMENTO (5X), EXCLUSIVE ESCORAMENTO</v>
          </cell>
          <cell r="E10654" t="str">
            <v>m2</v>
          </cell>
          <cell r="F10654">
            <v>67.92</v>
          </cell>
        </row>
        <row r="10655">
          <cell r="A10655" t="str">
            <v>SETOP ED-31563</v>
          </cell>
          <cell r="D10655" t="str">
            <v>FÔRMA E DESFORMA PARA PILAR COM CHAPA DE COMPENSADO PLASTIFICADO, ESP. 14MM, REAPROVEITAMENTO (5X), EXCLUSIVE ESCORAMENTO</v>
          </cell>
          <cell r="E10655" t="str">
            <v>m2</v>
          </cell>
          <cell r="F10655">
            <v>65.19</v>
          </cell>
        </row>
        <row r="10656">
          <cell r="A10656" t="str">
            <v>SETOP ED-31564</v>
          </cell>
          <cell r="D10656" t="str">
            <v>FÔRMA E DESFORMA PARA PILAR COM CHAPA DE COMPENSADO RESINADO, ESP. 10MM, REAPROVEITAMENTO (3X), EXCLUSIVE ESCORAMENTO</v>
          </cell>
          <cell r="E10656" t="str">
            <v>m2</v>
          </cell>
          <cell r="F10656">
            <v>85.86</v>
          </cell>
        </row>
        <row r="10657">
          <cell r="A10657" t="str">
            <v>SETOP ED-31565</v>
          </cell>
          <cell r="D10657" t="str">
            <v>FÔRMA E DESFORMA PARA PILAR COM CHAPA DE COMPENSADO RESINADO, ESP. 12MM, REAPROVEITAMENTO (3X), EXCLUSIVE ESCORAMENTO</v>
          </cell>
          <cell r="E10657" t="str">
            <v>m2</v>
          </cell>
          <cell r="F10657">
            <v>89.44</v>
          </cell>
        </row>
        <row r="10658">
          <cell r="A10658" t="str">
            <v>SETOP ED-31566</v>
          </cell>
          <cell r="D10658" t="str">
            <v>FÔRMA E DESFORMA PARA PILAR COM CHAPA DE COMPENSADO RESINADO, ESP. 14MM, REAPROVEITAMENTO (3X), EXCLUSIVE ESCORAMENTO</v>
          </cell>
          <cell r="E10658" t="str">
            <v>m2</v>
          </cell>
          <cell r="F10658">
            <v>91.96</v>
          </cell>
        </row>
        <row r="10659">
          <cell r="A10659" t="str">
            <v>SETOP ED-31567</v>
          </cell>
          <cell r="D10659" t="str">
            <v>FÔRMA E DESFORMA PARA PILAR DE MADEIRA COM TÁBUA E SARRAFO, REAPROVEITAMENTO (3X), EXCLUSIVE ESCORAMENTO</v>
          </cell>
          <cell r="E10659" t="str">
            <v>m2</v>
          </cell>
          <cell r="F10659">
            <v>92</v>
          </cell>
        </row>
        <row r="10660">
          <cell r="A10660" t="str">
            <v>SETOP ED-31568</v>
          </cell>
          <cell r="D10660" t="str">
            <v>FÔRMA E DESFORMA PARA PILAR DE MADEIRA COM TÁBUA E SARRAFO, REAPROVEITAMENTO (5X), EXCLUSIVE ESCORAMENTO</v>
          </cell>
          <cell r="E10660" t="str">
            <v>m2</v>
          </cell>
          <cell r="F10660">
            <v>71.59</v>
          </cell>
        </row>
        <row r="10661">
          <cell r="A10661" t="str">
            <v>SETOP ED-31569</v>
          </cell>
          <cell r="D10661" t="str">
            <v>FÔRMA E DESFORMA PARA VIGA  COM CHAPA DE COMPENSADO PLASTIFICADO, ESP. 14MM, REAPROVEITAMENTO (5X), EXCLUSIVE ESCORAMENTO</v>
          </cell>
          <cell r="E10661" t="str">
            <v>m2</v>
          </cell>
          <cell r="F10661">
            <v>76.19</v>
          </cell>
        </row>
        <row r="10662">
          <cell r="A10662" t="str">
            <v>SETOP ED-31570</v>
          </cell>
          <cell r="D10662" t="str">
            <v>FÔRMA E DESFORMA PARA VIGA COM CHAPA DE COMPENSADO PLASTIFICADO, ESP. 12MM, REAPROVEITAMENTO (3X), EXCLUSIVE ESCORAMENTO</v>
          </cell>
          <cell r="E10662" t="str">
            <v>m2</v>
          </cell>
          <cell r="F10662">
            <v>83.32</v>
          </cell>
        </row>
        <row r="10663">
          <cell r="A10663" t="str">
            <v>SETOP ED-31571</v>
          </cell>
          <cell r="D10663" t="str">
            <v>FÔRMA E DESFORMA PARA VIGA COM CHAPA DE COMPENSADO PLASTIFICADO, ESP. 12MM, REAPROVEITAMENTO (5X), EXCLUSIVE ESCORAMENTO</v>
          </cell>
          <cell r="E10663" t="str">
            <v>m2</v>
          </cell>
          <cell r="F10663">
            <v>61.8</v>
          </cell>
        </row>
        <row r="10664">
          <cell r="A10664" t="str">
            <v>SETOP ED-31572</v>
          </cell>
          <cell r="D10664" t="str">
            <v>FÔRMA E DESFORMA PARA VIGA COM CHAPA DE COMPENSADO RESINADO, ESP. 10MM, REAPROVEITAMENTO (3X), EXCLUSIVE ESCORAMENTO</v>
          </cell>
          <cell r="E10664" t="str">
            <v>m2</v>
          </cell>
          <cell r="F10664">
            <v>73.48</v>
          </cell>
        </row>
        <row r="10665">
          <cell r="A10665" t="str">
            <v>SETOP ED-31573</v>
          </cell>
          <cell r="D10665" t="str">
            <v>FÔRMA E DESFORMA PARA VIGA COM CHAPA DE COMPENSADO RESINADO, ESP. 12MM, REAPROVEITAMENTO (3X), EXCLUSIVE ESCORAMENTO</v>
          </cell>
          <cell r="E10665" t="str">
            <v>m2</v>
          </cell>
          <cell r="F10665">
            <v>76.66</v>
          </cell>
        </row>
        <row r="10666">
          <cell r="A10666" t="str">
            <v>SETOP ED-31574</v>
          </cell>
          <cell r="D10666" t="str">
            <v>FÔRMA E DESFORMA PARA VIGA COM CHAPA DE COMPENSADO RESINADO, ESP. 14MM, REAPROVEITAMENTO (3X), EXCLUSIVE ESCORAMENTO</v>
          </cell>
          <cell r="E10666" t="str">
            <v>m2</v>
          </cell>
          <cell r="F10666">
            <v>78.900000000000006</v>
          </cell>
        </row>
        <row r="10667">
          <cell r="A10667" t="str">
            <v>SETOP ED-31575</v>
          </cell>
          <cell r="D10667" t="str">
            <v>FÔRMA E DESFORMA PARA VIGA DE MADEIRA COM TÁBUA E SARRAFO, REAPROVEITAMENTO (3X), EXCLUSIVE ESCORAMENTO</v>
          </cell>
          <cell r="E10667" t="str">
            <v>m2</v>
          </cell>
          <cell r="F10667">
            <v>83.28</v>
          </cell>
        </row>
        <row r="10668">
          <cell r="A10668" t="str">
            <v>SETOP ED-31576</v>
          </cell>
          <cell r="D10668" t="str">
            <v>FÔRMA E DESFORMA PARA VIGA DE MADEIRA COM TÁBUA E SARRAFO, REAPROVEITAMENTO (5X), EXCLUSIVE ESCORAMENTO</v>
          </cell>
          <cell r="E10668" t="str">
            <v>m2</v>
          </cell>
          <cell r="F10668">
            <v>64.5</v>
          </cell>
        </row>
        <row r="10669">
          <cell r="A10669" t="str">
            <v>SETOP 8748</v>
          </cell>
          <cell r="D10669" t="str">
            <v>CONCRETO USINADO</v>
          </cell>
        </row>
        <row r="10670">
          <cell r="A10670" t="str">
            <v>SETOP ED-49637</v>
          </cell>
          <cell r="D10670" t="str">
            <v>FORNECIMENTO DE CONCRETO ESTRUTURAL, USINADO BOMBEADO, COM FCK 20MPA, INCLUSIVE LANÇAMENTO, ADENSAMENTO E ACABAMENTO</v>
          </cell>
          <cell r="E10670" t="str">
            <v>m3</v>
          </cell>
          <cell r="F10670">
            <v>666.96</v>
          </cell>
        </row>
        <row r="10671">
          <cell r="A10671" t="str">
            <v>SETOP ED-49638</v>
          </cell>
          <cell r="D10671" t="str">
            <v>FORNECIMENTO DE CONCRETO ESTRUTURAL, USINADO BOMBEADO, COM FCK 25MPA, INCLUSIVE LANÇAMENTO, ADENSAMENTO E ACABAMENTO</v>
          </cell>
          <cell r="E10671" t="str">
            <v>m3</v>
          </cell>
          <cell r="F10671">
            <v>682.92</v>
          </cell>
        </row>
        <row r="10672">
          <cell r="A10672" t="str">
            <v>SETOP ED-49639</v>
          </cell>
          <cell r="D10672" t="str">
            <v>FORNECIMENTO DE CONCRETO ESTRUTURAL, USINADO BOMBEADO, COM FCK 30MPA, INCLUSIVE LANÇAMENTO, ADENSAMENTO E ACABAMENTO</v>
          </cell>
          <cell r="E10672" t="str">
            <v>m3</v>
          </cell>
          <cell r="F10672">
            <v>702.35</v>
          </cell>
        </row>
        <row r="10673">
          <cell r="A10673" t="str">
            <v>SETOP ED-49640</v>
          </cell>
          <cell r="D10673" t="str">
            <v>FORNECIMENTO DE CONCRETO ESTRUTURAL, USINADO BOMBEADO, COM FCK 35MPA, INCLUSIVE LANÇAMENTO, ADENSAMENTO E ACABAMENTO</v>
          </cell>
          <cell r="E10673" t="str">
            <v>m3</v>
          </cell>
          <cell r="F10673">
            <v>721.77</v>
          </cell>
        </row>
        <row r="10674">
          <cell r="A10674" t="str">
            <v>SETOP ED-49641</v>
          </cell>
          <cell r="D10674" t="str">
            <v>FORNECIMENTO DE CONCRETO ESTRUTURAL, USINADO BOMBEADO, COM FCK 40MPA, INCLUSIVE LANÇAMENTO, ADENSAMENTO E ACABAMENTO</v>
          </cell>
          <cell r="E10674" t="str">
            <v>m3</v>
          </cell>
          <cell r="F10674">
            <v>748.6</v>
          </cell>
        </row>
        <row r="10675">
          <cell r="A10675" t="str">
            <v>SETOP ED-49642</v>
          </cell>
          <cell r="D10675" t="str">
            <v>FORNECIMENTO DE CONCRETO ESTRUTURAL, USINADO BOMBEADO, COM FCK 45MPA, INCLUSIVE LANÇAMENTO, ADENSAMENTO E ACABAMENTO</v>
          </cell>
          <cell r="E10675" t="str">
            <v>m3</v>
          </cell>
          <cell r="F10675">
            <v>820.69</v>
          </cell>
        </row>
        <row r="10676">
          <cell r="A10676" t="str">
            <v>SETOP ED-49629</v>
          </cell>
          <cell r="D10676" t="str">
            <v>FORNECIMENTO DE CONCRETO ESTRUTURAL, USINADO, COM FCK 20MPA, INCLUSIVE LANÇAMENTO, ADENSAMENTO E ACABAMENTO</v>
          </cell>
          <cell r="E10676" t="str">
            <v>m3</v>
          </cell>
          <cell r="F10676">
            <v>690.78</v>
          </cell>
        </row>
        <row r="10677">
          <cell r="A10677" t="str">
            <v>SETOP ED-49630</v>
          </cell>
          <cell r="D10677" t="str">
            <v>FORNECIMENTO DE CONCRETO ESTRUTURAL, USINADO, COM FCK 25MPA, INCLUSIVE LANÇAMENTO, ADENSAMENTO E ACABAMENTO</v>
          </cell>
          <cell r="E10677" t="str">
            <v>m3</v>
          </cell>
          <cell r="F10677">
            <v>705.71</v>
          </cell>
        </row>
        <row r="10678">
          <cell r="A10678" t="str">
            <v>SETOP ED-49631</v>
          </cell>
          <cell r="D10678" t="str">
            <v>FORNECIMENTO DE CONCRETO ESTRUTURAL, USINADO, COM FCK 30MPA, INCLUSIVE LANÇAMENTO, ADENSAMENTO E ACABAMENTO</v>
          </cell>
          <cell r="E10678" t="str">
            <v>m3</v>
          </cell>
          <cell r="F10678">
            <v>721.04</v>
          </cell>
        </row>
        <row r="10679">
          <cell r="A10679" t="str">
            <v>SETOP ED-49632</v>
          </cell>
          <cell r="D10679" t="str">
            <v>FORNECIMENTO DE CONCRETO ESTRUTURAL, USINADO, COM FCK 35MPA, INCLUSIVE LANÇAMENTO, ADENSAMENTO E ACABAMENTO</v>
          </cell>
          <cell r="E10679" t="str">
            <v>m3</v>
          </cell>
          <cell r="F10679">
            <v>736.78</v>
          </cell>
        </row>
        <row r="10680">
          <cell r="A10680" t="str">
            <v>SETOP ED-49633</v>
          </cell>
          <cell r="D10680" t="str">
            <v>FORNECIMENTO DE CONCRETO ESTRUTURAL, USINADO, COM FCK 40MPA, INCLUSIVE LANÇAMENTO, ADENSAMENTO E ACABAMENTO</v>
          </cell>
          <cell r="E10680" t="str">
            <v>m3</v>
          </cell>
          <cell r="F10680">
            <v>752.95</v>
          </cell>
        </row>
        <row r="10681">
          <cell r="A10681" t="str">
            <v>SETOP ED-49634</v>
          </cell>
          <cell r="D10681" t="str">
            <v>FORNECIMENTO DE CONCRETO ESTRUTURAL, USINADO, COM FCK 45MPA, INCLUSIVE LANÇAMENTO, ADENSAMENTO E ACABAMENTO</v>
          </cell>
          <cell r="E10681" t="str">
            <v>m3</v>
          </cell>
          <cell r="F10681">
            <v>769.56</v>
          </cell>
        </row>
        <row r="10682">
          <cell r="A10682" t="str">
            <v>SETOP ED-49625</v>
          </cell>
          <cell r="D10682" t="str">
            <v>FORNECIMENTO DE CONCRETO NÃO ESTRUTURAL, USINADO, COM FCK 10MPA, INCLUSIVE LANÇAMENTO, ADENSAMENTO E ACABAMENTO</v>
          </cell>
          <cell r="E10682" t="str">
            <v>m3</v>
          </cell>
          <cell r="F10682">
            <v>667.59</v>
          </cell>
        </row>
        <row r="10683">
          <cell r="A10683" t="str">
            <v>SETOP ED-49627</v>
          </cell>
          <cell r="D10683" t="str">
            <v>FORNECIMENTO DE CONCRETO NÃO ESTRUTURAL, USINADO, COM FCK 15MPA, INCLUSIVE LANÇAMENTO, ADENSAMENTO E ACABAMENTO</v>
          </cell>
          <cell r="E10683" t="str">
            <v>m3</v>
          </cell>
          <cell r="F10683">
            <v>676.24</v>
          </cell>
        </row>
        <row r="10684">
          <cell r="A10684" t="str">
            <v>SETOP 8749</v>
          </cell>
          <cell r="D10684" t="str">
            <v>CONCRETO AUTO ADENSÁVEL (CAA)</v>
          </cell>
        </row>
        <row r="10685">
          <cell r="A10685" t="str">
            <v>SETOP ED-9052</v>
          </cell>
          <cell r="D10685" t="str">
            <v>FORNECIMENTO DE CONCRETO ESTRUTURAL, USINADO BOMBEADO, AUTO-ADENSÁVEL, COM FCK 20MPA, INCLUSIVE LANÇAMENTO E ACABAMENTO</v>
          </cell>
          <cell r="E10685" t="str">
            <v>m3</v>
          </cell>
          <cell r="F10685">
            <v>705.56</v>
          </cell>
        </row>
        <row r="10686">
          <cell r="A10686" t="str">
            <v>SETOP ED-9053</v>
          </cell>
          <cell r="D10686" t="str">
            <v>FORNECIMENTO DE CONCRETO ESTRUTURAL, USINADO BOMBEADO, AUTO-ADENSÁVEL, COM FCK 25MPA, INCLUSIVE LANÇAMENTO E ACABAMENTO</v>
          </cell>
          <cell r="E10686" t="str">
            <v>m3</v>
          </cell>
          <cell r="F10686">
            <v>724.74</v>
          </cell>
        </row>
        <row r="10687">
          <cell r="A10687" t="str">
            <v>SETOP ED-9054</v>
          </cell>
          <cell r="D10687" t="str">
            <v>FORNECIMENTO DE CONCRETO ESTRUTURAL, USINADO BOMBEADO, AUTO-ADENSÁVEL, COM FCK 30MPA, INCLUSIVE LANÇAMENTO E ACABAMENTO</v>
          </cell>
          <cell r="E10687" t="str">
            <v>m3</v>
          </cell>
          <cell r="F10687">
            <v>735.4</v>
          </cell>
        </row>
        <row r="10688">
          <cell r="A10688" t="str">
            <v>SETOP ED-9055</v>
          </cell>
          <cell r="D10688" t="str">
            <v>FORNECIMENTO DE CONCRETO ESTRUTURAL, USINADO BOMBEADO, AUTO-ADENSÁVEL, COM FCK 35MPA, INCLUSIVE LANÇAMENTO E ACABAMENTO</v>
          </cell>
          <cell r="E10688" t="str">
            <v>m3</v>
          </cell>
          <cell r="F10688">
            <v>750.32</v>
          </cell>
        </row>
        <row r="10689">
          <cell r="A10689" t="str">
            <v>SETOP ED-9056</v>
          </cell>
          <cell r="D10689" t="str">
            <v>FORNECIMENTO DE CONCRETO ESTRUTURAL, USINADO BOMBEADO, AUTO-ADENSÁVEL, COM FCK 40MPA, INCLUSIVE LANÇAMENTO E ACABAMENTO</v>
          </cell>
          <cell r="E10689" t="str">
            <v>m3</v>
          </cell>
          <cell r="F10689">
            <v>781.61</v>
          </cell>
        </row>
        <row r="10690">
          <cell r="A10690" t="str">
            <v>SETOP ED-9057</v>
          </cell>
          <cell r="D10690" t="str">
            <v>FORNECIMENTO DE CONCRETO ESTRUTURAL, USINADO BOMBEADO, AUTO-ADENSÁVEL, COM FCK 45MPA, INCLUSIVE LANÇAMENTO E ACABAMENTO</v>
          </cell>
          <cell r="E10690" t="str">
            <v>m3</v>
          </cell>
          <cell r="F10690">
            <v>800.79</v>
          </cell>
        </row>
        <row r="10691">
          <cell r="A10691" t="str">
            <v>SETOP 8750</v>
          </cell>
          <cell r="D10691" t="str">
            <v>CONCRETO PREPARADO EM OBRA</v>
          </cell>
        </row>
        <row r="10692">
          <cell r="A10692" t="str">
            <v>SETOP ED-49618</v>
          </cell>
          <cell r="D10692" t="str">
            <v>FORNECIMENTO DE CONCRETO ESTRUTURAL, PREPARADO EM OBRA, COM FCK 20MPA, INCLUSIVE LANÇAMENTO, ADENSAMENTO E ACABAMENTO</v>
          </cell>
          <cell r="E10692" t="str">
            <v>m3</v>
          </cell>
          <cell r="F10692">
            <v>786.32</v>
          </cell>
        </row>
        <row r="10693">
          <cell r="A10693" t="str">
            <v>SETOP ED-49619</v>
          </cell>
          <cell r="D10693" t="str">
            <v>FORNECIMENTO DE CONCRETO ESTRUTURAL, PREPARADO EM OBRA, COM FCK 25MPA, INCLUSIVE LANÇAMENTO, ADENSAMENTO E ACABAMENTO</v>
          </cell>
          <cell r="E10693" t="str">
            <v>m3</v>
          </cell>
          <cell r="F10693">
            <v>810.99</v>
          </cell>
        </row>
        <row r="10694">
          <cell r="A10694" t="str">
            <v>SETOP ED-49620</v>
          </cell>
          <cell r="D10694" t="str">
            <v>FORNECIMENTO DE CONCRETO ESTRUTURAL, PREPARADO EM OBRA, COM FCK 30MPA, INCLUSIVE LANÇAMENTO, ADENSAMENTO E ACABAMENTO</v>
          </cell>
          <cell r="E10694" t="str">
            <v>m3</v>
          </cell>
          <cell r="F10694">
            <v>856.86</v>
          </cell>
        </row>
        <row r="10695">
          <cell r="A10695" t="str">
            <v>SETOP ED-49621</v>
          </cell>
          <cell r="D10695" t="str">
            <v>FORNECIMENTO DE CONCRETO ESTRUTURAL, PREPARADO EM OBRA, COM FCK 35MPA, INCLUSIVE LANÇAMENTO, ADENSAMENTO E ACABAMENTO</v>
          </cell>
          <cell r="E10695" t="str">
            <v>m3</v>
          </cell>
          <cell r="F10695">
            <v>867.47</v>
          </cell>
        </row>
        <row r="10696">
          <cell r="A10696" t="str">
            <v>SETOP ED-49622</v>
          </cell>
          <cell r="D10696" t="str">
            <v>FORNECIMENTO DE CONCRETO ESTRUTURAL, PREPARADO EM OBRA, COM FCK 40MPA, INCLUSIVE LANÇAMENTO, ADENSAMENTO E ACABAMENTO</v>
          </cell>
          <cell r="E10696" t="str">
            <v>m3</v>
          </cell>
          <cell r="F10696">
            <v>901.07</v>
          </cell>
        </row>
        <row r="10697">
          <cell r="A10697" t="str">
            <v>SETOP ED-49614</v>
          </cell>
          <cell r="D10697" t="str">
            <v>FORNECIMENTO DE CONCRETO NÃO ESTRUTURAL, PREPARADO EM OBRA COM BETONEIRA, COM FCK 10MPA, INCLUSIVE LANÇAMENTO, ADENSAMENTO E ACABAMENTO</v>
          </cell>
          <cell r="E10697" t="str">
            <v>m3</v>
          </cell>
          <cell r="F10697">
            <v>745.4</v>
          </cell>
        </row>
        <row r="10698">
          <cell r="A10698" t="str">
            <v>SETOP ED-49615</v>
          </cell>
          <cell r="D10698" t="str">
            <v>FORNECIMENTO DE CONCRETO NÃO ESTRUTURAL, PREPARADO EM OBRA COM BETONEIRA, COM FCK 13,5MPA, INCLUSIVE LANÇAMENTO, ADENSAMENTO E ACABAMENTO</v>
          </cell>
          <cell r="E10698" t="str">
            <v>m3</v>
          </cell>
          <cell r="F10698">
            <v>764.96</v>
          </cell>
        </row>
        <row r="10699">
          <cell r="A10699" t="str">
            <v>SETOP ED-49616</v>
          </cell>
          <cell r="D10699" t="str">
            <v>FORNECIMENTO DE CONCRETO NÃO ESTRUTURAL, PREPARADO EM OBRA COM BETONEIRA, COM FCK 15MPA, INCLUSIVE LANÇAMENTO, ADENSAMENTO E ACABAMENTO</v>
          </cell>
          <cell r="E10699" t="str">
            <v>m3</v>
          </cell>
          <cell r="F10699">
            <v>771.67</v>
          </cell>
        </row>
        <row r="10700">
          <cell r="A10700" t="str">
            <v>SETOP ED-49617</v>
          </cell>
          <cell r="D10700" t="str">
            <v>FORNECIMENTO DE CONCRETO NÃO ESTRUTURAL, PREPARADO EM OBRA COM BETONEIRA, COM FCK 18MPA, INCLUSIVE LANÇAMENTO, ADENSAMENTO E ACABAMENTO</v>
          </cell>
          <cell r="E10700" t="str">
            <v>m3</v>
          </cell>
          <cell r="F10700">
            <v>785.32</v>
          </cell>
        </row>
        <row r="10701">
          <cell r="A10701" t="str">
            <v>SETOP ED-49613</v>
          </cell>
          <cell r="D10701" t="str">
            <v>FORNECIMENTO DE CONCRETO NÃO ESTRUTURAL, PREPARADO EM OBRA COM BETONEIRA, COM FCK 9MPA, INCLUSIVE LANÇAMENTO, ADENSAMENTO E ACABAMENTO</v>
          </cell>
          <cell r="E10701" t="str">
            <v>m3</v>
          </cell>
          <cell r="F10701">
            <v>742.42</v>
          </cell>
        </row>
        <row r="10702">
          <cell r="A10702" t="str">
            <v>SETOP 8751</v>
          </cell>
          <cell r="D10702" t="str">
            <v>ESTRUTURA METÁLICA</v>
          </cell>
        </row>
        <row r="10703">
          <cell r="A10703" t="str">
            <v>SETOP ED-49664</v>
          </cell>
          <cell r="D10703" t="str">
            <v>FORNECIMENTO DE ESTRUTURA METÁLICA EM PERFIL LAMINADO, INCLUSIVE FABRICAÇÃO, TRANSPORTE, MONTAGEM E APLICAÇÃO DE FUNDO PREPARADOR ANTICORROSIVO EM SUPERFÍCIE METÁLICA, UMA (1) DEMÃO</v>
          </cell>
          <cell r="E10703" t="str">
            <v>Kg</v>
          </cell>
          <cell r="F10703">
            <v>25.27</v>
          </cell>
        </row>
        <row r="10704">
          <cell r="A10704" t="str">
            <v>SETOP ED-49665</v>
          </cell>
          <cell r="D10704" t="str">
            <v>FORNECIMENTO DE ESTRUTURA METÁLICA EM PERFIL SOLDADO, INCLUSIVE FABRICAÇÃO, TRANSPORTE, MONTAGEM E APLICAÇÃO DE FUNDO PREPARADOR ANTICORROSIVO EM SUPERFÍCIE METÁLICA, UMA (1) DEMÃO</v>
          </cell>
          <cell r="E10704" t="str">
            <v>Kg</v>
          </cell>
          <cell r="F10704">
            <v>25.27</v>
          </cell>
        </row>
        <row r="10705">
          <cell r="A10705" t="str">
            <v>SETOP 8752</v>
          </cell>
          <cell r="D10705" t="str">
            <v>LAJE PRÉ-MOLDADA</v>
          </cell>
        </row>
        <row r="10706">
          <cell r="A10706" t="str">
            <v>SETOP ED-50252</v>
          </cell>
          <cell r="D10706"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E10706" t="str">
            <v>m2</v>
          </cell>
          <cell r="F10706">
            <v>122.96</v>
          </cell>
        </row>
        <row r="10707">
          <cell r="A10707" t="str">
            <v>SETOP ED-50253</v>
          </cell>
          <cell r="D10707"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E10707" t="str">
            <v>m2</v>
          </cell>
          <cell r="F10707">
            <v>131.06</v>
          </cell>
        </row>
        <row r="10708">
          <cell r="A10708" t="str">
            <v>SETOP ED-50254</v>
          </cell>
          <cell r="D10708"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E10708" t="str">
            <v>m2</v>
          </cell>
          <cell r="F10708">
            <v>139.16999999999999</v>
          </cell>
        </row>
        <row r="10709">
          <cell r="A10709" t="str">
            <v>SETOP ED-50255</v>
          </cell>
          <cell r="D10709"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E10709" t="str">
            <v>m2</v>
          </cell>
          <cell r="F10709">
            <v>127</v>
          </cell>
        </row>
        <row r="10710">
          <cell r="A10710" t="str">
            <v>SETOP ED-50256</v>
          </cell>
          <cell r="D10710"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E10710" t="str">
            <v>m2</v>
          </cell>
          <cell r="F10710">
            <v>139.16999999999999</v>
          </cell>
        </row>
        <row r="10711">
          <cell r="A10711" t="str">
            <v>SETOP ED-50257</v>
          </cell>
          <cell r="D10711"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E10711" t="str">
            <v>m2</v>
          </cell>
          <cell r="F10711">
            <v>155.57</v>
          </cell>
        </row>
        <row r="10712">
          <cell r="A10712" t="str">
            <v>SETOP ED-50258</v>
          </cell>
          <cell r="D10712"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E10712" t="str">
            <v>m2</v>
          </cell>
          <cell r="F10712">
            <v>166.12</v>
          </cell>
        </row>
        <row r="10713">
          <cell r="A10713" t="str">
            <v>SETOP ED-50259</v>
          </cell>
          <cell r="D10713"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E10713" t="str">
            <v>m2</v>
          </cell>
          <cell r="F10713">
            <v>131.06</v>
          </cell>
        </row>
        <row r="10714">
          <cell r="A10714" t="str">
            <v>SETOP ED-50260</v>
          </cell>
          <cell r="D10714"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E10714" t="str">
            <v>m2</v>
          </cell>
          <cell r="F10714">
            <v>145.94</v>
          </cell>
        </row>
        <row r="10715">
          <cell r="A10715" t="str">
            <v>SETOP ED-50261</v>
          </cell>
          <cell r="D10715"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E10715" t="str">
            <v>m2</v>
          </cell>
          <cell r="F10715">
            <v>180.49</v>
          </cell>
        </row>
        <row r="10716">
          <cell r="A10716" t="str">
            <v>SETOP ED-50242</v>
          </cell>
          <cell r="D10716" t="str">
            <v>LAJE PRÉ-MOLDADA UNIDIRECIONAL COM LAJOTA CERÂMICA, CAPEAMENTO DE 4CM, SOBRECARGA DE 100KG/M2, ALTURA TOTAL DE 11CM E VÃO LIVRE MÁXIMO DE 3M, INCLUSIVE CONCRETO ESTRUTURAL, USINADO BOMBEADO COM FCK DE 20MPA, EXCLUSIVE TELA ARMADA E CIMBRAMENTO</v>
          </cell>
          <cell r="E10716" t="str">
            <v>m2</v>
          </cell>
          <cell r="F10716">
            <v>129.6</v>
          </cell>
        </row>
        <row r="10717">
          <cell r="A10717" t="str">
            <v>SETOP ED-50243</v>
          </cell>
          <cell r="D10717" t="str">
            <v>LAJE PRÉ-MOLDADA UNIDIRECIONAL COM LAJOTA CERÂMICA, CAPEAMENTO DE 4CM, SOBRECARGA DE 100KG/M2, ALTURA TOTAL DE 11CM E VÃO LIVRE MÁXIMO DE 4M, INCLUSIVE CONCRETO ESTRUTURAL, USINADO BOMBEADO COM FCK DE 20MPA, EXCLUSIVE TELA ARMADA E CIMBRAMENTO</v>
          </cell>
          <cell r="E10717" t="str">
            <v>m2</v>
          </cell>
          <cell r="F10717">
            <v>137.71</v>
          </cell>
        </row>
        <row r="10718">
          <cell r="A10718" t="str">
            <v>SETOP ED-50244</v>
          </cell>
          <cell r="D10718" t="str">
            <v>LAJE PRÉ-MOLDADA UNIDIRECIONAL COM LAJOTA CERÂMICA, CAPEAMENTO DE 4CM, SOBRECARGA DE 100KG/M2, ALTURA TOTAL DE 11CM E VÃO LIVRE MÁXIMO DE 5M, INCLUSIVE CONCRETO ESTRUTURAL, USINADO BOMBEADO COM FCK DE 20MPA, EXCLUSIVE TELA ARMADA E CIMBRAMENTO</v>
          </cell>
          <cell r="E10718" t="str">
            <v>m2</v>
          </cell>
          <cell r="F10718">
            <v>145.82</v>
          </cell>
        </row>
        <row r="10719">
          <cell r="A10719" t="str">
            <v>SETOP ED-50245</v>
          </cell>
          <cell r="D10719" t="str">
            <v>LAJE PRÉ-MOLDADA UNIDIRECIONAL COM LAJOTA CERÂMICA, CAPEAMENTO DE 4CM, SOBRECARGA DE 200KG/M2, ALTURA TOTAL DE 11CM E VÃO LIVRE MÁXIMO DE 3M, INCLUSIVE CONCRETO ESTRUTURAL, USINADO BOMBEADO COM FCK DE 20MPA, EXCLUSIVE TELA ARMADA E CIMBRAMENTO</v>
          </cell>
          <cell r="E10719" t="str">
            <v>m2</v>
          </cell>
          <cell r="F10719">
            <v>133.63999999999999</v>
          </cell>
        </row>
        <row r="10720">
          <cell r="A10720" t="str">
            <v>SETOP ED-50246</v>
          </cell>
          <cell r="D10720" t="str">
            <v>LAJE PRÉ-MOLDADA UNIDIRECIONAL COM LAJOTA CERÂMICA, CAPEAMENTO DE 4CM, SOBRECARGA DE 200KG/M2, ALTURA TOTAL DE 11CM E VÃO LIVRE MÁXIMO DE 4M, INCLUSIVE CONCRETO ESTRUTURAL, USINADO BOMBEADO COM FCK DE 20MPA, EXCLUSIVE TELA ARMADA E CIMBRAMENTO</v>
          </cell>
          <cell r="E10720" t="str">
            <v>m2</v>
          </cell>
          <cell r="F10720">
            <v>145.82</v>
          </cell>
        </row>
        <row r="10721">
          <cell r="A10721" t="str">
            <v>SETOP ED-50247</v>
          </cell>
          <cell r="D10721" t="str">
            <v>LAJE PRÉ-MOLDADA UNIDIRECIONAL COM LAJOTA CERÂMICA, CAPEAMENTO DE 4CM, SOBRECARGA DE 200KG/M2, ALTURA TOTAL DE 11CM E VÃO LIVRE MÁXIMO DE 5M, INCLUSIVE CONCRETO ESTRUTURAL, USINADO BOMBEADO COM FCK DE 20MPA, EXCLUSIVE TELA ARMADA E CIMBRAMENTO</v>
          </cell>
          <cell r="E10721" t="str">
            <v>m2</v>
          </cell>
          <cell r="F10721">
            <v>162.22</v>
          </cell>
        </row>
        <row r="10722">
          <cell r="A10722" t="str">
            <v>SETOP ED-50248</v>
          </cell>
          <cell r="D10722" t="str">
            <v>LAJE PRÉ-MOLDADA UNIDIRECIONAL COM LAJOTA CERÂMICA, CAPEAMENTO DE 4CM, SOBRECARGA DE 300KG/M2, ALTURA TOTAL DE 11CM E VÃO LIVRE MÁXIMO DE 3M, INCLUSIVE CONCRETO ESTRUTURAL, USINADO BOMBEADO COM FCK DE 20MPA, EXCLUSIVE TELA ARMADA E CIMBRAMENTO</v>
          </cell>
          <cell r="E10722" t="str">
            <v>m2</v>
          </cell>
          <cell r="F10722">
            <v>137.71</v>
          </cell>
        </row>
        <row r="10723">
          <cell r="A10723" t="str">
            <v>SETOP ED-50249</v>
          </cell>
          <cell r="D10723" t="str">
            <v>LAJE PRÉ-MOLDADA UNIDIRECIONAL COM LAJOTA CERÂMICA, CAPEAMENTO DE 4CM, SOBRECARGA DE 300KG/M2, ALTURA TOTAL DE 11CM E VÃO LIVRE MÁXIMO DE 4M, INCLUSIVE CONCRETO ESTRUTURAL, USINADO BOMBEADO COM FCK DE 20MPA, EXCLUSIVE TELA ARMADA E CIMBRAMENTO</v>
          </cell>
          <cell r="E10723" t="str">
            <v>m2</v>
          </cell>
          <cell r="F10723">
            <v>152.59</v>
          </cell>
        </row>
        <row r="10724">
          <cell r="A10724" t="str">
            <v>SETOP ED-50250</v>
          </cell>
          <cell r="D10724" t="str">
            <v>LAJE PRÉ-MOLDADA UNIDIRECIONAL COM LAJOTA CERÂMICA, CAPEAMENTO DE 4CM, SOBRECARGA DE 300KG/M2, ALTURA TOTAL DE 11CM E VÃO LIVRE MÁXIMO DE 5M, INCLUSIVE CONCRETO ESTRUTURAL, USINADO BOMBEADO COM FCK DE 20MPA, EXCLUSIVE TELA ARMADA E CIMBRAMENTO</v>
          </cell>
          <cell r="E10724" t="str">
            <v>m2</v>
          </cell>
          <cell r="F10724">
            <v>187.13</v>
          </cell>
        </row>
        <row r="10725">
          <cell r="A10725" t="str">
            <v>SETOP 8753</v>
          </cell>
          <cell r="D10725" t="str">
            <v>ESCORAMENTO</v>
          </cell>
        </row>
        <row r="10726">
          <cell r="A10726" t="str">
            <v>SETOP ED-19637</v>
          </cell>
          <cell r="D10726" t="str">
            <v>CIMBRAMENTO PARA LAJE PRÉ-MOLDADA COM ESCORAMENTO METÁLICO, TIPO "A", ALTURA DE (200 ATÉ 310)CM, INCLUSIVE DESCARGA, MONTAGEM, DESMONTAGEM E CARGA</v>
          </cell>
          <cell r="E10726" t="str">
            <v>m2xmês</v>
          </cell>
          <cell r="F10726">
            <v>22.68</v>
          </cell>
        </row>
        <row r="10727">
          <cell r="A10727" t="str">
            <v>SETOP ED-19638</v>
          </cell>
          <cell r="D10727" t="str">
            <v>CIMBRAMENTO PARA LAJE PRÉ-MOLDADA COM ESCORAMENTO METÁLICO, TIPO "B", ALTURA DE (311 ATÉ 450)CM, INCLUSIVE DESCARGA, MONTAGEM, DESMONTAGEM E CARGA</v>
          </cell>
          <cell r="E10727" t="str">
            <v>m2xmês</v>
          </cell>
          <cell r="F10727">
            <v>25.74</v>
          </cell>
        </row>
        <row r="10728">
          <cell r="A10728" t="str">
            <v>SETOP ED-19633</v>
          </cell>
          <cell r="D10728" t="str">
            <v>ESCORAMENTO METÁLICO PARA LAJE E VIGA EM CONCRETO ARMADO, TIPO "A", ALTURA DE (200 ATÉ 310)CM, INCLUSIVE DESCARGA, MONTAGEM, DESMONTAGEM E CARGA</v>
          </cell>
          <cell r="E10728" t="str">
            <v>m2xmês</v>
          </cell>
          <cell r="F10728">
            <v>19.87</v>
          </cell>
        </row>
        <row r="10729">
          <cell r="A10729" t="str">
            <v>SETOP ED-19634</v>
          </cell>
          <cell r="D10729" t="str">
            <v>ESCORAMENTO METÁLICO PARA LAJE E VIGA EM CONCRETO ARMADO, TIPO "B", ALTURA DE (311 ATÉ 450)CM, INCLUSIVE DESCARGA, MONTAGEM, DESMONTAGEM E CARGA</v>
          </cell>
          <cell r="E10729" t="str">
            <v>m2xmês</v>
          </cell>
          <cell r="F10729">
            <v>23.63</v>
          </cell>
        </row>
        <row r="10730">
          <cell r="A10730" t="str">
            <v>SETOP ED-19635</v>
          </cell>
          <cell r="D10730" t="str">
            <v>ESCORAMENTO METÁLICO PARA VIGA EM CONCRETO ARMADO, TIPO "A", ALTURA DE (200 ATÉ 310)CM, EXCLUSIVE DESCARGA, MONTAGEM, DESMONTAGEM E CARGA</v>
          </cell>
          <cell r="E10730" t="str">
            <v>m2xmês</v>
          </cell>
          <cell r="F10730">
            <v>19.38</v>
          </cell>
        </row>
        <row r="10731">
          <cell r="A10731" t="str">
            <v>SETOP 8754</v>
          </cell>
          <cell r="D10731" t="str">
            <v>POLIMENTO E NÍVEL ZERO EM CONCRETO</v>
          </cell>
        </row>
        <row r="10732">
          <cell r="A10732" t="str">
            <v>SETOP ED-50619</v>
          </cell>
          <cell r="D10732" t="str">
            <v>POLIMENTO MECANIZADO DE SUPERFÍCIE EM CONCRETO, INCLUSIVE ACABAMENTO DE CONCRETAGEM EM NIVELAMENTO A LASER (NÍVEL ZERO)</v>
          </cell>
          <cell r="E10732" t="str">
            <v>m2</v>
          </cell>
          <cell r="F10732">
            <v>14.05</v>
          </cell>
        </row>
        <row r="10733">
          <cell r="A10733" t="str">
            <v>SETOP 8755</v>
          </cell>
          <cell r="D10733" t="str">
            <v>GRAUTE</v>
          </cell>
        </row>
        <row r="10734">
          <cell r="A10734" t="str">
            <v>SETOP ED-29621</v>
          </cell>
          <cell r="D10734" t="str">
            <v xml:space="preserve">APLICAÇÃO DE GRAUTE COM ARGAMASSA DE CIMENTO, CAL HIDRATADA, AREIA  E BRITA, TRAÇO (1:0,1:3:2), INCLUSIVE PREPARO MECANIZADO, TRANSPORTE E LANÇAMENTO </v>
          </cell>
          <cell r="E10734" t="str">
            <v>m3</v>
          </cell>
          <cell r="F10734">
            <v>733.69</v>
          </cell>
        </row>
        <row r="10735">
          <cell r="A10735" t="str">
            <v>SETOP ED-49662</v>
          </cell>
          <cell r="D10735" t="str">
            <v>APLICAÇÃO DE GRAUTE FLUIDO INDUSTRIALIZADO, PARA ANCORAGENS E/OU RECUPERAÇÃO EM PEÇAS ESTRUTURAIS E USO EM GERAL, INCLUSIVE PREPARO EM BETONEIRA E LANÇAMENTO</v>
          </cell>
          <cell r="E10735" t="str">
            <v>m3</v>
          </cell>
          <cell r="F10735">
            <v>4044.04</v>
          </cell>
        </row>
        <row r="10736">
          <cell r="A10736" t="str">
            <v>SETOP 8756</v>
          </cell>
          <cell r="D10736" t="str">
            <v>RECUPERAÇÃO E REFORCO DE ESTRUTURA DE CONCRETO</v>
          </cell>
        </row>
        <row r="10737">
          <cell r="A10737" t="str">
            <v>SETOP ED-49655</v>
          </cell>
          <cell r="D10737" t="str">
            <v>ANCORAGEM DE BARRAS DE AÇO COM CHUMBADOR QUÍMICO À BASE DE RESINA POLIÉSTER, EXCLUSIVE FORNECIMENTO DE BARRA</v>
          </cell>
          <cell r="E10737" t="str">
            <v>dm3</v>
          </cell>
          <cell r="F10737">
            <v>348.77</v>
          </cell>
        </row>
        <row r="10738">
          <cell r="A10738" t="str">
            <v>SETOP ED-49660</v>
          </cell>
          <cell r="D10738" t="str">
            <v>ESCARIFICAÇÃO MANUAL EM PEÇA DE CONCRETO, COM PROFUNDIDADE MÁXIMA DE ATÉ 3CM, INCLUSIVE LIMPEZA DA SEÇÃO ESCARIFICADA, TRANSPORTE E RETIRADA DO MATERIAL DEMOLIDO, EXCLUSIVE RECOMPOSIÇÃO EM ARGAMASSA OU CONCRETO</v>
          </cell>
          <cell r="E10738" t="str">
            <v>m2</v>
          </cell>
          <cell r="F10738">
            <v>179.26</v>
          </cell>
        </row>
        <row r="10739">
          <cell r="A10739" t="str">
            <v>SETOP ED-49656</v>
          </cell>
          <cell r="D10739" t="str">
            <v>LIXAMENTO MECANIZADO DA ARMADURA COM ESCOVA CIRCULAR, EXCLUSIVE REFORÇO EM ARMADURA, PROTEÇÃO DE ARMADURA E RECOMPOSIÇÃO EM ARGAMASSA OU CONCRETO</v>
          </cell>
          <cell r="E10739" t="str">
            <v>m</v>
          </cell>
          <cell r="F10739">
            <v>8.2799999999999994</v>
          </cell>
        </row>
        <row r="10740">
          <cell r="A10740" t="str">
            <v>SETOP ED-49657</v>
          </cell>
          <cell r="D10740" t="str">
            <v>PROTEÇÃO DE ARMADURA CORROÍDA POR AÇÃO DE CLORETOS, COM TINTA DE ALTO TEOR DE ZINCO, EXCLUSIVE RECOMPOSIÇÃO EM ARGAMASSA OU CONCRETO</v>
          </cell>
          <cell r="E10740" t="str">
            <v>m</v>
          </cell>
          <cell r="F10740">
            <v>5.81</v>
          </cell>
        </row>
        <row r="10741">
          <cell r="A10741" t="str">
            <v>SETOP ED-29678</v>
          </cell>
          <cell r="D10741" t="str">
            <v>REFORÇO ESTRUTURAL COM EMENDA POR SOLDA, PARA RECONSTITUIÇÃO DA SEÇÃO DA ARMADURA, EXCLUSIVE RECOMPOSIÇÃO EM ARGAMASSA OU CONCRETO</v>
          </cell>
          <cell r="E10741" t="str">
            <v>Kg</v>
          </cell>
          <cell r="F10741">
            <v>53.1</v>
          </cell>
        </row>
        <row r="10742">
          <cell r="A10742" t="str">
            <v>SETOP ED-49659</v>
          </cell>
          <cell r="D10742" t="str">
            <v>REFORÇO ESTRUTURAL COM EMENDA POR TRANSPASSE, PARA RECONSTITUIÇÃO DA SEÇÃO DA ARMADURA, EXCLUSIVE RECOMPOSIÇÃO EM ARGAMASSA OU CONCRETO</v>
          </cell>
          <cell r="E10742" t="str">
            <v>Kg</v>
          </cell>
          <cell r="F10742">
            <v>16.91</v>
          </cell>
        </row>
        <row r="10743">
          <cell r="A10743" t="str">
            <v>SETOP ED-50523</v>
          </cell>
          <cell r="D10743" t="str">
            <v>TRATAMENTO EM SUPERFÍCIE DE CONCRETO APARENTE, INCLUSIVE RASPAGEM, ESTUCAGEM E POLIMENTO COM DUAS (2) DEMÃOS DE RESINA ACRÍLICA</v>
          </cell>
          <cell r="E10743" t="str">
            <v>m2</v>
          </cell>
          <cell r="F10743">
            <v>47.06</v>
          </cell>
        </row>
        <row r="10744">
          <cell r="A10744" t="str">
            <v>SETOP ED-50524</v>
          </cell>
          <cell r="D10744" t="str">
            <v>TRATAMENTO EM SUPERFÍCIE DE CONCRETO APARENTE, INCLUSIVE RASPAGEM, ESTUCAGEM E POLIMENTO COM DUAS (2) DEMÃOS DE VERNIZ ACRÍLICO</v>
          </cell>
          <cell r="E10744" t="str">
            <v>m2</v>
          </cell>
          <cell r="F10744">
            <v>50.48</v>
          </cell>
        </row>
        <row r="10745">
          <cell r="A10745" t="str">
            <v>SETOP 8669</v>
          </cell>
          <cell r="D10745" t="str">
            <v>ALVENARIAS E DIVISÓRIAS</v>
          </cell>
        </row>
        <row r="10746">
          <cell r="A10746" t="str">
            <v>SETOP 8757</v>
          </cell>
          <cell r="D10746" t="str">
            <v>ALVENARIA DE TIJOLO LAMINADO</v>
          </cell>
        </row>
        <row r="10747">
          <cell r="A10747" t="str">
            <v>SETOP ED-48222</v>
          </cell>
          <cell r="D10747" t="str">
            <v>ALVENARIA DE VEDAÇÃO COM TIJOLO CERÂMICO LAMINADO, 18 FUROS, ESP. 11CM, COM ACABAMENTO APARENTE, INCLUSIVE ARGAMASSA PARA ASSENTAMENTO</v>
          </cell>
          <cell r="E10747" t="str">
            <v>m2</v>
          </cell>
          <cell r="F10747">
            <v>191.31</v>
          </cell>
        </row>
        <row r="10748">
          <cell r="A10748" t="str">
            <v>SETOP ED-48224</v>
          </cell>
          <cell r="D10748" t="str">
            <v>ALVENARIA DE VEDAÇÃO COM TIJOLO CERÂMICO LAMINADO, 18 FUROS, ESP. 23,5CM, COM ACABAMENTO APARENTE, INCLUSIVE ARGAMASSA PARA ASSENTAMENTO</v>
          </cell>
          <cell r="E10748" t="str">
            <v>m2</v>
          </cell>
          <cell r="F10748">
            <v>366.92</v>
          </cell>
        </row>
        <row r="10749">
          <cell r="A10749" t="str">
            <v>SETOP ED-48221</v>
          </cell>
          <cell r="D10749" t="str">
            <v>ALVENARIA DE VEDAÇÃO COM TIJOLO CERÂMICO LAMINADO, 18 FUROS, ESP. 5,5CM, COM ACABAMENTO APARENTE, INCLUSIVE ARGAMASSA PARA ASSENTAMENTO</v>
          </cell>
          <cell r="E10749" t="str">
            <v>m2</v>
          </cell>
          <cell r="F10749">
            <v>110.77</v>
          </cell>
        </row>
        <row r="10750">
          <cell r="A10750" t="str">
            <v>SETOP 8758</v>
          </cell>
          <cell r="D10750" t="str">
            <v>ALVENARIA DE TIJOLO MACIÇO</v>
          </cell>
        </row>
        <row r="10751">
          <cell r="A10751" t="str">
            <v>SETOP ED-48229</v>
          </cell>
          <cell r="D10751" t="str">
            <v>ALVENARIA DE VEDAÇÃO COM TIJOLO MACIÇO REQUEIMADO, ESP. 10CM, COM ACABAMENTO APARENTE, INCLUSIVE ARGAMASSA PARA ASSENTAMENTO</v>
          </cell>
          <cell r="E10751" t="str">
            <v>m2</v>
          </cell>
          <cell r="F10751">
            <v>147.1</v>
          </cell>
        </row>
        <row r="10752">
          <cell r="A10752" t="str">
            <v>SETOP ED-48227</v>
          </cell>
          <cell r="D10752" t="str">
            <v>ALVENARIA DE VEDAÇÃO COM TIJOLO MACIÇO REQUEIMADO, ESP. 10CM, PARA REVESTIMENTO, INCLUSIVE ARGAMASSA PARA ASSENTAMENTO</v>
          </cell>
          <cell r="E10752" t="str">
            <v>m2</v>
          </cell>
          <cell r="F10752">
            <v>143.94999999999999</v>
          </cell>
        </row>
        <row r="10753">
          <cell r="A10753" t="str">
            <v>SETOP ED-48230</v>
          </cell>
          <cell r="D10753" t="str">
            <v>ALVENARIA DE VEDAÇÃO COM TIJOLO MACIÇO REQUEIMADO, ESP. 20CM, COM ACABAMENTO APARENTE, INCLUSIVE ARGAMASSA PARA ASSENTAMENTO</v>
          </cell>
          <cell r="E10753" t="str">
            <v>m2</v>
          </cell>
          <cell r="F10753">
            <v>263.12</v>
          </cell>
        </row>
        <row r="10754">
          <cell r="A10754" t="str">
            <v>SETOP ED-48228</v>
          </cell>
          <cell r="D10754" t="str">
            <v>ALVENARIA DE VEDAÇÃO COM TIJOLO MACIÇO REQUEIMADO, ESP. 20CM, PARA REVESTIMENTO, INCLUSIVE ARGAMASSA PARA ASSENTAMENTO</v>
          </cell>
          <cell r="E10754" t="str">
            <v>m2</v>
          </cell>
          <cell r="F10754">
            <v>257.25</v>
          </cell>
        </row>
        <row r="10755">
          <cell r="A10755" t="str">
            <v>SETOP ED-48226</v>
          </cell>
          <cell r="D10755" t="str">
            <v>ALVENARIA DE VEDAÇÃO COM TIJOLO MACIÇO REQUEIMADO, ESP. 5CM, PARA REVESTIMENTO, INCLUSIVE ARGAMASSA PARA ASSENTAMENTO</v>
          </cell>
          <cell r="E10755" t="str">
            <v>m2</v>
          </cell>
          <cell r="F10755">
            <v>89.71</v>
          </cell>
        </row>
        <row r="10756">
          <cell r="A10756" t="str">
            <v>SETOP 8759</v>
          </cell>
          <cell r="D10756" t="str">
            <v>ALVENARIA DE TIJOLO CERÂMICO</v>
          </cell>
        </row>
        <row r="10757">
          <cell r="A10757" t="str">
            <v>SETOP ED-48232</v>
          </cell>
          <cell r="D10757" t="str">
            <v>ALVENARIA DE VEDAÇÃO COM TIJOLO CERÂMICO FURADO, ESP. 14CM, PARA REVESTIMENTO, INCLUSIVE ARGAMASSA PARA ASSENTAMENTO</v>
          </cell>
          <cell r="E10757" t="str">
            <v>m2</v>
          </cell>
          <cell r="F10757">
            <v>70.88</v>
          </cell>
        </row>
        <row r="10758">
          <cell r="A10758" t="str">
            <v>SETOP ED-48233</v>
          </cell>
          <cell r="D10758" t="str">
            <v>ALVENARIA DE VEDAÇÃO COM TIJOLO CERÂMICO FURADO, ESP. 19CM, PARA REVESTIMENTO, INCLUSIVE ARGAMASSA PARA ASSENTAMENTO</v>
          </cell>
          <cell r="E10758" t="str">
            <v>m2</v>
          </cell>
          <cell r="F10758">
            <v>93.85</v>
          </cell>
        </row>
        <row r="10759">
          <cell r="A10759" t="str">
            <v>SETOP ED-48231</v>
          </cell>
          <cell r="D10759" t="str">
            <v>ALVENARIA DE VEDAÇÃO COM TIJOLO CERÂMICO FURADO, ESP. 9CM, PARA REVESTIMENTO, INCLUSIVE ARGAMASSA PARA ASSENTAMENTO</v>
          </cell>
          <cell r="E10759" t="str">
            <v>m2</v>
          </cell>
          <cell r="F10759">
            <v>57.27</v>
          </cell>
        </row>
        <row r="10760">
          <cell r="A10760" t="str">
            <v>SETOP 8760</v>
          </cell>
          <cell r="D10760" t="str">
            <v>ALVENARIA DE BLOCO DE CONCRETO (VEDAÇÃO)</v>
          </cell>
        </row>
        <row r="10761">
          <cell r="A10761" t="str">
            <v>SETOP ED-48195</v>
          </cell>
          <cell r="D10761" t="str">
            <v>ALVENARIA DE VEDAÇÃO COM BLOCO DE CONCRETO, ESP. 14CM, INCLUSIVE ARGAMASSA PARA ASSENTAMENTO</v>
          </cell>
          <cell r="E10761" t="str">
            <v>m2</v>
          </cell>
          <cell r="F10761">
            <v>76.599999999999994</v>
          </cell>
        </row>
        <row r="10762">
          <cell r="A10762" t="str">
            <v>SETOP ED-48196</v>
          </cell>
          <cell r="D10762" t="str">
            <v>ALVENARIA DE VEDAÇÃO COM BLOCO DE CONCRETO, ESP. 19CM, INCLUSIVE ARGAMASSA PARA ASSENTAMENTO</v>
          </cell>
          <cell r="E10762" t="str">
            <v>m2</v>
          </cell>
          <cell r="F10762">
            <v>88.84</v>
          </cell>
        </row>
        <row r="10763">
          <cell r="A10763" t="str">
            <v>SETOP ED-48194</v>
          </cell>
          <cell r="D10763" t="str">
            <v>ALVENARIA DE VEDAÇÃO COM BLOCO DE CONCRETO, ESP. 9CM, COM ACABAMENTO APARENTE, INCLUSIVE ARGAMASSA PARA ASSENTAMENTO</v>
          </cell>
          <cell r="E10763" t="str">
            <v>m2</v>
          </cell>
          <cell r="F10763">
            <v>70.900000000000006</v>
          </cell>
        </row>
        <row r="10764">
          <cell r="A10764" t="str">
            <v>SETOP 8761</v>
          </cell>
          <cell r="D10764" t="str">
            <v>ALVENARIA DE BLOCO DE CONCRETO (ESTRUTURAL)</v>
          </cell>
        </row>
        <row r="10765">
          <cell r="A10765" t="str">
            <v>SETOP ED-48201</v>
          </cell>
          <cell r="D10765" t="str">
            <v>ALVENARIA ESTRUTURAL COM BLOCO DE CONCRETO, ESP. 14CM, (FBK 4,5MPA), INCLUSIVE ARGAMASSA PARA ASSENTAMENTO</v>
          </cell>
          <cell r="E10765" t="str">
            <v>m2</v>
          </cell>
          <cell r="F10765">
            <v>84.19</v>
          </cell>
        </row>
        <row r="10766">
          <cell r="A10766" t="str">
            <v>SETOP ED-48202</v>
          </cell>
          <cell r="D10766" t="str">
            <v>ALVENARIA ESTRUTURAL COM BLOCO DE CONCRETO, ESP. 19CM, (FBK 4,5MPA), INCLUSIVE ARGAMASSA PARA ASSENTAMENTO</v>
          </cell>
          <cell r="E10766" t="str">
            <v>m2</v>
          </cell>
          <cell r="F10766">
            <v>103.76</v>
          </cell>
        </row>
        <row r="10767">
          <cell r="A10767" t="str">
            <v>SETOP ED-48200</v>
          </cell>
          <cell r="D10767" t="str">
            <v>ALVENARIA ESTRUTURAL COM BLOCO DE CONCRETO, ESP. 9CM, (FBK 4,5MPA), INCLUSIVE ARGAMASSA PARA ASSENTAMENTO</v>
          </cell>
          <cell r="E10767" t="str">
            <v>m2</v>
          </cell>
          <cell r="F10767">
            <v>68.430000000000007</v>
          </cell>
        </row>
        <row r="10768">
          <cell r="A10768" t="str">
            <v>SETOP ED-48394</v>
          </cell>
          <cell r="D10768" t="str">
            <v>CINTA DE AMARRAÇÃO DE ALVENARIA COM BLOCO DE CONCRETO ESTRUTURAL, CANALETA TIPO "J", ESP. 14CM, (FBK 4,5MPA), INCLUSIVE ARGAMASSA PARA ASSENTAMENTO, EXCLUSIVE GRAUTE E ARMAÇÃO</v>
          </cell>
          <cell r="E10768" t="str">
            <v>m</v>
          </cell>
          <cell r="F10768">
            <v>28.03</v>
          </cell>
        </row>
        <row r="10769">
          <cell r="A10769" t="str">
            <v>SETOP ED-48391</v>
          </cell>
          <cell r="D10769" t="str">
            <v>CINTA DE AMARRAÇÃO DE ALVENARIA COM BLOCO DE CONCRETO ESTRUTURAL, CANALETA TIPO "U", ESP. 14CM, (FBK 4,5MPA), INCLUSIVE ARGAMASSA PARA ASSENTAMENTO, EXCLUSIVE GRAUTE E ARMAÇÃO</v>
          </cell>
          <cell r="E10769" t="str">
            <v>m</v>
          </cell>
          <cell r="F10769">
            <v>19.95</v>
          </cell>
        </row>
        <row r="10770">
          <cell r="A10770" t="str">
            <v>SETOP ED-48392</v>
          </cell>
          <cell r="D10770" t="str">
            <v>CINTA DE AMARRAÇÃO DE ALVENARIA COM BLOCO DE CONCRETO ESTRUTURAL, CANALETA TIPO "U", ESP. 19CM, (FBK 4,5MPA), INCLUSIVE ARGAMASSA PARA ASSENTAMENTO, EXCLUSIVE GRAUTE E ARMAÇÃO</v>
          </cell>
          <cell r="E10770" t="str">
            <v>m</v>
          </cell>
          <cell r="F10770">
            <v>25.34</v>
          </cell>
        </row>
        <row r="10771">
          <cell r="A10771" t="str">
            <v>SETOP ED-48390</v>
          </cell>
          <cell r="D10771" t="str">
            <v>CINTA DE AMARRAÇÃO DE ALVENARIA COM BLOCO DE CONCRETO ESTRUTURAL, CANALETA TIPO "U", ESP. 9CM, (FBK 4,5MPA), INCLUSIVE ARGAMASSA PARA ASSENTAMENTO, EXCLUSIVE GRAUTE E ARMAÇÃO</v>
          </cell>
          <cell r="E10771" t="str">
            <v>m</v>
          </cell>
          <cell r="F10771">
            <v>18.25</v>
          </cell>
        </row>
        <row r="10772">
          <cell r="A10772" t="str">
            <v>SETOP 8762</v>
          </cell>
          <cell r="D10772" t="str">
            <v>ALVENARIA DE BLOCO AUTOCLAVADO (CCA)</v>
          </cell>
        </row>
        <row r="10773">
          <cell r="A10773" t="str">
            <v>SETOP ED-48203</v>
          </cell>
          <cell r="D10773" t="str">
            <v>ALVENARIA DE VEDAÇÃO COM BLOCOS DE CONCRETO CELULAR AUTOCLAVADO (CCA), ESP. 10CM, INCLUSIVE ARGAMASSA INDUSTRIALIZADA PARA ASSENTAMENTO</v>
          </cell>
          <cell r="E10773" t="str">
            <v>m2</v>
          </cell>
          <cell r="F10773">
            <v>99.62</v>
          </cell>
        </row>
        <row r="10774">
          <cell r="A10774" t="str">
            <v>SETOP ED-48204</v>
          </cell>
          <cell r="D10774" t="str">
            <v>ALVENARIA DE VEDAÇÃO COM BLOCOS DE CONCRETO CELULAR AUTOCLAVADO (CCA), ESP. 15CM, INCLUSIVE ARGAMASSA INDUSTRIALIZADA PARA ASSENTAMENTO</v>
          </cell>
          <cell r="E10774" t="str">
            <v>m2</v>
          </cell>
          <cell r="F10774">
            <v>142.94</v>
          </cell>
        </row>
        <row r="10775">
          <cell r="A10775" t="str">
            <v>SETOP ED-48205</v>
          </cell>
          <cell r="D10775" t="str">
            <v>ALVENARIA DE VEDAÇÃO COM BLOCOS DE CONCRETO CELULAR AUTOCLAVADO (CCA), ESP. 20CM, INCLUSIVE ARGAMASSA INDUSTRIALIZADA PARA ASSENTAMENTO</v>
          </cell>
          <cell r="E10775" t="str">
            <v>m2</v>
          </cell>
          <cell r="F10775">
            <v>210.36</v>
          </cell>
        </row>
        <row r="10776">
          <cell r="A10776" t="str">
            <v>SETOP 8764</v>
          </cell>
          <cell r="D10776" t="str">
            <v>ELEMENTO VAZADO</v>
          </cell>
        </row>
        <row r="10777">
          <cell r="A10777" t="str">
            <v>SETOP ED-48208</v>
          </cell>
          <cell r="D10777" t="str">
            <v>ALVENARIA DE ELEMENTO VAZADO,  COBOGÓ DE CONCRETO (20X40)CM, ESP. 10CM, TIPO VENEZIANA COM ACABAMENTO APARENTE, INCLUSIVE ARGAMASSA PARA ASSENTAMENTO</v>
          </cell>
          <cell r="E10777" t="str">
            <v>m2</v>
          </cell>
          <cell r="F10777">
            <v>248.08</v>
          </cell>
        </row>
        <row r="10778">
          <cell r="A10778" t="str">
            <v>SETOP ED-48206</v>
          </cell>
          <cell r="D10778" t="str">
            <v>ALVENARIA DE ELEMENTO VAZADO, COBOGÓ CERÂMICO (18X18)CM, ESP. 7CM, COM ACABAMENTO APARENTE, INCLUSIVE ARGAMASSA PARA ASSENTAMENTO</v>
          </cell>
          <cell r="E10778" t="str">
            <v>m2</v>
          </cell>
          <cell r="F10778">
            <v>185.72</v>
          </cell>
        </row>
        <row r="10779">
          <cell r="A10779" t="str">
            <v>SETOP 8765</v>
          </cell>
          <cell r="D10779" t="str">
            <v>ALVENARIA DE BLOCO DE VIDRO</v>
          </cell>
        </row>
        <row r="10780">
          <cell r="A10780" t="str">
            <v>SETOP ED-48235</v>
          </cell>
          <cell r="D10780" t="str">
            <v>ALVENARIA DE ELEMENTO VAZADO DE VIDRO,  BLOCO DE VIDRO (10X20)CM, ESP. 10CM, TIPO CAPELA, INCLUSIVE ARGAMASSA PARA ASSENTAMENTO E REJUNTAMENTO</v>
          </cell>
          <cell r="E10780" t="str">
            <v>m2</v>
          </cell>
          <cell r="F10780">
            <v>1952.07</v>
          </cell>
        </row>
        <row r="10781">
          <cell r="A10781" t="str">
            <v>SETOP ED-48236</v>
          </cell>
          <cell r="D10781" t="str">
            <v>ALVENARIA DE ELEMENTO VAZADO DE VIDRO,  BLOCO DE VIDRO (10X20)CM, ESP. 10CM, TIPO RIO, INCLUSIVE ARGAMASSA PARA ASSENTAMENTO E REJUNTAMENTO</v>
          </cell>
          <cell r="E10781" t="str">
            <v>m2</v>
          </cell>
          <cell r="F10781">
            <v>2281.38</v>
          </cell>
        </row>
        <row r="10782">
          <cell r="A10782" t="str">
            <v>SETOP ED-48234</v>
          </cell>
          <cell r="D10782" t="str">
            <v>ALVENARIA DE VEDAÇÃO COM BLOCO DE VIDRO (19X19)CM, ESP. 8CM, TIPO ONDULADO, INCLUSIVE ARGAMASSA PARA ASSENTAMENTO E REJUTAMENTO</v>
          </cell>
          <cell r="E10782" t="str">
            <v>m2</v>
          </cell>
          <cell r="F10782">
            <v>859.85</v>
          </cell>
        </row>
        <row r="10783">
          <cell r="A10783" t="str">
            <v>SETOP 8767</v>
          </cell>
          <cell r="D10783" t="str">
            <v xml:space="preserve">ENCUNHAMENTO DE ALVENARIA </v>
          </cell>
        </row>
        <row r="10784">
          <cell r="A10784" t="str">
            <v>SETOP ED-8346</v>
          </cell>
          <cell r="D10784" t="str">
            <v>ENCUNHAMENTO DE ALVENARIA DE VEDAÇÃO COM ARGAMASSA, INCLUSIVE ADITIVO EXPANSOR PARA ENCUNHAMENTO</v>
          </cell>
          <cell r="E10784" t="str">
            <v>m</v>
          </cell>
          <cell r="F10784">
            <v>7.07</v>
          </cell>
        </row>
        <row r="10785">
          <cell r="A10785" t="str">
            <v>SETOP ED-48397</v>
          </cell>
          <cell r="D10785" t="str">
            <v>ENCUNHAMENTO DE ALVENARIA DE VEDAÇÃO COM ESPUMA DE POLIURETANO EXPANSIVA</v>
          </cell>
          <cell r="E10785" t="str">
            <v>m</v>
          </cell>
          <cell r="F10785">
            <v>7.47</v>
          </cell>
        </row>
        <row r="10786">
          <cell r="A10786" t="str">
            <v>SETOP 8768</v>
          </cell>
          <cell r="D10786" t="str">
            <v>VERGA E CONTRA-VERGA</v>
          </cell>
        </row>
        <row r="10787">
          <cell r="A10787" t="str">
            <v>SETOP ED-9906</v>
          </cell>
          <cell r="D10787" t="str">
            <v>VERGA OU CONTRAVERGA EM CONCRETO ESTRUTURAL PARA VÃOS ACIMA DE 150CM, PREPARADO EM OBRA COM BETONEIRA, CONTROLE "A", COM FCK 20 MPA, MOLDADA IN LOCO, INCLUSIVE ARMAÇÃO</v>
          </cell>
          <cell r="E10787" t="str">
            <v>m3</v>
          </cell>
          <cell r="F10787">
            <v>3561.96</v>
          </cell>
        </row>
        <row r="10788">
          <cell r="A10788" t="str">
            <v>SETOP ED-9903</v>
          </cell>
          <cell r="D10788" t="str">
            <v>VERGA OU CONTRAVERGA EM CONCRETO ESTRUTURAL PARA VÃOS DE ATÉ 150CM, PREPARADO EM OBRA COM BETONEIRA, CONTROLE "A", COM FCK 20 MPA, MOLDADA IN LOCO, INCLUSIVE ARMAÇÃO</v>
          </cell>
          <cell r="E10788" t="str">
            <v>m3</v>
          </cell>
          <cell r="F10788">
            <v>3330.96</v>
          </cell>
        </row>
        <row r="10789">
          <cell r="A10789" t="str">
            <v>SETOP 8769</v>
          </cell>
          <cell r="D10789" t="str">
            <v>PAREDE DE GESSO ACARTONADO</v>
          </cell>
        </row>
        <row r="10790">
          <cell r="A10790" t="str">
            <v>SETOP ED-48210</v>
          </cell>
          <cell r="D10790" t="str">
            <v>PAREDE EM CHAPA DE GESSO ACARTONADO (DRYWALL), DIVISÃO ENTRE ÁREAS SECA E ÚMIDA DE UMA MESMA UNIDADE (ST/RU), ESP. 115 MM, INCLUSIVE MONTANTES, GUIAS E ACESSÓRIOS, EXCLUSIVE ISOLANTE TÉRMICO/ACÚSTICO</v>
          </cell>
          <cell r="E10790" t="str">
            <v>m2</v>
          </cell>
          <cell r="F10790">
            <v>91.5</v>
          </cell>
        </row>
        <row r="10791">
          <cell r="A10791" t="str">
            <v>SETOP ED-48209</v>
          </cell>
          <cell r="D10791" t="str">
            <v>PAREDE EM CHAPA DE GESSO ACARTONADO (DRYWALL), DIVISÃO ENTRE ÁREAS SECAS DE UMA MESMA UNIDADE (ST/ST), ESP. 115 MM, INCLUSIVE MONTANTES, GUIAS E ACESSÓRIOS, EXCLUSIVE ISOLANTE TÉRMICO/ACÚSTICO</v>
          </cell>
          <cell r="E10791" t="str">
            <v>m2</v>
          </cell>
          <cell r="F10791">
            <v>84.29</v>
          </cell>
        </row>
        <row r="10792">
          <cell r="A10792" t="str">
            <v>SETOP ED-48211</v>
          </cell>
          <cell r="D10792" t="str">
            <v>PAREDE EM CHAPA DE GESSO ACARTONADO (DRYWALL), DIVISÃO ENTRE ÁREAS UMIDAS DE UMA MESMA UNIDADE (RU/RU), ESP. 115 MM, INCLUSIVE MONTANTES, GUIAS E ACESSÓRIOS, EXCLUSIVE ISOLANTE TÉRMICO/ACÚSTICO</v>
          </cell>
          <cell r="E10792" t="str">
            <v>m2</v>
          </cell>
          <cell r="F10792">
            <v>98.72</v>
          </cell>
        </row>
        <row r="10793">
          <cell r="A10793" t="str">
            <v>SETOP 8770</v>
          </cell>
          <cell r="D10793" t="str">
            <v>DIVISÓRIA COMPENSADO NAVAL</v>
          </cell>
        </row>
        <row r="10794">
          <cell r="A10794" t="str">
            <v>SETOP ED-48536</v>
          </cell>
          <cell r="D10794" t="str">
            <v>DIVISÓRIA EM PAINEL REMOVÍVEL, NÚCLEO COMPENSADO NAVAL, EM PERFIL DE AÇO TIPO C, INCLUSIVE ACESSÓRIOS, EXCLUSIVE VIDRO E FERRAGENS PARA CONFECÇÃO DE PORTA DE DIVISÓRIA</v>
          </cell>
          <cell r="E10794" t="str">
            <v>m2</v>
          </cell>
          <cell r="F10794">
            <v>101.73</v>
          </cell>
        </row>
        <row r="10795">
          <cell r="A10795" t="str">
            <v>SETOP ED-48537</v>
          </cell>
          <cell r="D10795" t="str">
            <v>DIVISÓRIA EM PAINEL REMOVÍVEL, NÚCLEO COMPENSADO NAVAL, EM PERFIL DE ALUMÍNIO TIPO C, INCLUSIVE ACESSÓRIOS, EXCLUSIVE VIDRO E FERRAGENS PARA CONFECÇÃO DE PORTA DE DIVISÓRIA</v>
          </cell>
          <cell r="E10795" t="str">
            <v>m2</v>
          </cell>
          <cell r="F10795">
            <v>101.23</v>
          </cell>
        </row>
        <row r="10796">
          <cell r="A10796" t="str">
            <v>SETOP 8771</v>
          </cell>
          <cell r="D10796" t="str">
            <v>DIVISÓRIA EM PEDRA</v>
          </cell>
        </row>
        <row r="10797">
          <cell r="A10797" t="str">
            <v>SETOP ED-48532</v>
          </cell>
          <cell r="D10797" t="str">
            <v>DIVISÓRIA EM ARDÓSIA, ESP. 3CM, INCLUSIVE INSTALAÇÃO, FERRAGENS EM LATÃO CROMADO E ACESSÓRIOS</v>
          </cell>
          <cell r="E10797" t="str">
            <v>m2</v>
          </cell>
          <cell r="F10797">
            <v>458.22</v>
          </cell>
        </row>
        <row r="10798">
          <cell r="A10798" t="str">
            <v>SETOP ED-48535</v>
          </cell>
          <cell r="D10798" t="str">
            <v>DIVISÓRIA EM ARDÓSIA, ESP. 3CM, INCLUSIVE INSTALAÇÃO, PERFIL TIPO "U" EM ALUMÍNIO E ACESSÓRIOS PARA FIXAÇÃO</v>
          </cell>
          <cell r="E10798" t="str">
            <v>m2</v>
          </cell>
          <cell r="F10798">
            <v>345.45</v>
          </cell>
        </row>
        <row r="10799">
          <cell r="A10799" t="str">
            <v>SETOP ED-48533</v>
          </cell>
          <cell r="D10799" t="str">
            <v>DIVISÓRIA EM GRANITO CINZA ANDORINHA, ESP. 3CM, INCLUSIVE INSTALAÇÃO, FERRAGENS EM LATÃO CROMADO E ACESSÓRIOS</v>
          </cell>
          <cell r="E10799" t="str">
            <v>m2</v>
          </cell>
          <cell r="F10799">
            <v>677.65</v>
          </cell>
        </row>
        <row r="10800">
          <cell r="A10800" t="str">
            <v>SETOP ED-48531</v>
          </cell>
          <cell r="D10800" t="str">
            <v>DIVISÓRIA EM MÁRMORE BRANCO, ESP. 3CM, INCLUSIVE INSTALAÇÃO, FERRAGENS EM LATÃO CROMADO E ACESSÓRIOS</v>
          </cell>
          <cell r="E10800" t="str">
            <v>m2</v>
          </cell>
          <cell r="F10800">
            <v>755.97</v>
          </cell>
        </row>
        <row r="10801">
          <cell r="A10801" t="str">
            <v>SETOP ED-48534</v>
          </cell>
          <cell r="D10801" t="str">
            <v>DIVISÓRIA EM MARMORITE, ESP. 3CM, INCLUSIVE INSTALAÇÃO, FERRAGENS EM LATÃO CROMADO E ACESSÓRIOS</v>
          </cell>
          <cell r="E10801" t="str">
            <v>m2</v>
          </cell>
          <cell r="F10801">
            <v>928.52</v>
          </cell>
        </row>
        <row r="10802">
          <cell r="A10802" t="str">
            <v>SETOP 8670</v>
          </cell>
          <cell r="D10802" t="str">
            <v>ESQUADRIAS E FERRAGENS</v>
          </cell>
        </row>
        <row r="10803">
          <cell r="A10803" t="str">
            <v>SETOP 8775</v>
          </cell>
          <cell r="D10803" t="str">
            <v>JANELA DE AÇO</v>
          </cell>
        </row>
        <row r="10804">
          <cell r="A10804" t="str">
            <v>SETOP ED-50931</v>
          </cell>
          <cell r="D10804" t="str">
            <v>ASSENTAMENTO DE JANELA METÁLICA DE AÇO OU FERRO, TIPO BASCULANTE OU FIXA, EXCLUSIVE FORNECIMENTO</v>
          </cell>
          <cell r="E10804" t="str">
            <v>m2</v>
          </cell>
          <cell r="F10804">
            <v>87.13</v>
          </cell>
        </row>
        <row r="10805">
          <cell r="A10805" t="str">
            <v>SETOP ED-50932</v>
          </cell>
          <cell r="D10805" t="str">
            <v>ASSENTAMENTO DE JANELA METÁLICA DE AÇO OU FERRO, TIPO DE CORRER OU MÁXIM-AR, EXCLUSIVE FORNECIMENTO</v>
          </cell>
          <cell r="E10805" t="str">
            <v>m2</v>
          </cell>
          <cell r="F10805">
            <v>127.5</v>
          </cell>
        </row>
        <row r="10806">
          <cell r="A10806" t="str">
            <v>SETOP ED-50934</v>
          </cell>
          <cell r="D10806" t="str">
            <v>ASSENTAMENTO DE PORTA METÁLICA DE AÇO OU FERRO, COM UMA (1) OU DUAS (2) FOLHAS, EXCLUSIVE FORNECIMENTO</v>
          </cell>
          <cell r="E10806" t="str">
            <v>m2</v>
          </cell>
          <cell r="F10806">
            <v>80.010000000000005</v>
          </cell>
        </row>
        <row r="10807">
          <cell r="A10807" t="str">
            <v>SETOP ED-50951</v>
          </cell>
          <cell r="D10807" t="str">
            <v xml:space="preserve">FORNECIMENTO DE GRADE FIXA DE FERRO, PARA PROTEÇÃO DE JANELA, INCLUSIVE ASSENTAMENTO E ACESSÓRIOS
</v>
          </cell>
          <cell r="E10807" t="str">
            <v>m2</v>
          </cell>
          <cell r="F10807">
            <v>395.36</v>
          </cell>
        </row>
        <row r="10808">
          <cell r="A10808" t="str">
            <v>SETOP 8774</v>
          </cell>
          <cell r="D10808" t="str">
            <v>JANELA DE ALUMÍNIO</v>
          </cell>
        </row>
        <row r="10809">
          <cell r="A10809" t="str">
            <v>SETOP ED-29453</v>
          </cell>
          <cell r="D10809" t="str">
            <v>FERRAGENS PARA JANELA DE ALUMÍNIO PARA CONJUNTO DE DUAS (2) FOLHAS DE CORRER, INCLUSIVE ROLDANAS E ACESSÓRIOS, FORNECIMENTO E INSTALAÇÃO, EXCLUSIVE JANELA</v>
          </cell>
          <cell r="E10809" t="str">
            <v>un</v>
          </cell>
          <cell r="F10809">
            <v>96.42</v>
          </cell>
        </row>
        <row r="10810">
          <cell r="A10810" t="str">
            <v>SETOP ED-29451</v>
          </cell>
          <cell r="D10810" t="str">
            <v>FERRAGENS PARA MÓDULO DE JANELA DE ALUMÍNIO MÁXIM-AR, INCLUSIVE FECHO E BRAÇO, FORNECIMENTO E INSTALAÇÃO, EXCLUSIVE JANELA</v>
          </cell>
          <cell r="E10810" t="str">
            <v>un</v>
          </cell>
          <cell r="F10810">
            <v>124</v>
          </cell>
        </row>
        <row r="10811">
          <cell r="A10811" t="str">
            <v>SETOP ED-29484</v>
          </cell>
          <cell r="D10811" t="str">
            <v>JANELA EM ALUMÍNIO DE CORRER COM 2 FOLHAS, LINHA 25/SUPREMA, ACABAMENTO ANODIZADO NATURAL, INCLUSIVE PERFIS, VIDRO 4MM E INSTALAÇÃO, EXCLUSIVE FERRAGENS PARA JANELA DE ALUMÍNIO DE CORRER</v>
          </cell>
          <cell r="E10811" t="str">
            <v>m2</v>
          </cell>
          <cell r="F10811">
            <v>868.72</v>
          </cell>
        </row>
        <row r="10812">
          <cell r="A10812" t="str">
            <v>SETOP ED-29483</v>
          </cell>
          <cell r="D10812" t="str">
            <v>JANELA EM ALUMÍNIO FIXA COMPLETA, LINHA 25/SUPREMA, ACABAMENTO ANODIZADO NATURAL, INCLUSIVE PERFIS E VIDRO LISO 4MM E INSTALAÇÃO</v>
          </cell>
          <cell r="E10812" t="str">
            <v>m2</v>
          </cell>
          <cell r="F10812">
            <v>608.63</v>
          </cell>
        </row>
        <row r="10813">
          <cell r="A10813" t="str">
            <v>SETOP ED-29481</v>
          </cell>
          <cell r="D10813" t="str">
            <v>JANELA EM ALUMÍNIO MÁXIM-AR COM ALTURA DE 60CM, LINHA 25/SUPREMA, ACABAMENTO ANODIZADO NATURAL, INCLUSIVE PERFIS, VIDRO LISO 4MM E INSTALAÇÃO, EXCLUSIVE FERRAGENS PARA MÓDULO DE JANELA DE ALUMÍNIO MÁXIM-AR</v>
          </cell>
          <cell r="E10813" t="str">
            <v>m2</v>
          </cell>
          <cell r="F10813">
            <v>1015.39</v>
          </cell>
        </row>
        <row r="10814">
          <cell r="A10814" t="str">
            <v>SETOP ED-29482</v>
          </cell>
          <cell r="D10814" t="str">
            <v>JANELA EM ALUMÍNIO MÁXIM-AR COM ALTURA DE 80CM, LINHA 25/SUPREMA, ACABAMENTO ANODIZADO NATURAL, INCLUSIVE PERFIS, VIDRO LISO 4MM E INSTALAÇÃO, EXCLUSIVE FERRAGENS PARA MÓDULO DE JANELA DE ALUMÍNIO MÁXIM-AR</v>
          </cell>
          <cell r="E10814" t="str">
            <v>m2</v>
          </cell>
          <cell r="F10814">
            <v>919.95</v>
          </cell>
        </row>
        <row r="10815">
          <cell r="A10815" t="str">
            <v>SETOP 8777</v>
          </cell>
          <cell r="D10815" t="str">
            <v>PORTA DE AÇO</v>
          </cell>
        </row>
        <row r="10816">
          <cell r="A10816" t="str">
            <v>SETOP ED-23034</v>
          </cell>
          <cell r="D10816" t="str">
            <v>PORTA METÁLICA, TIPO DE ABRIR, COM UMA (1) FOLHA, EM CHAPA GALVANIZADA LAMBRIL, MODELO QUADRADO, INCLUSIVE PINTURA ANTICORROSIVA A BASE DE ÓXIDO DE FERRO (ZARCÃO), UMA (1) DEMÃO, FORNECIMENTO E ASSENTAMENTO, EXCLUSIVE FECHADURA E DOBRADIÇA</v>
          </cell>
          <cell r="E10816" t="str">
            <v>m2</v>
          </cell>
          <cell r="F10816">
            <v>406.91</v>
          </cell>
        </row>
        <row r="10817">
          <cell r="A10817" t="str">
            <v>SETOP ED-13908</v>
          </cell>
          <cell r="D10817" t="str">
            <v>PORTA METÁLICA, TIPO DE CORRER, COM DUAS (2) FOLHAS, EM CHAPA GALVANIZADA LAMBRIL, MODELO ONDULADA, INCLUSIVE FORNECIMENTO, ASSENTAMENTO, PERFIS PARA MARCO E PINTURA ANTICORROSIVA COM UMA (1) DEMÃO, EXCLUSIVE FECHADURA E ROLDANAS</v>
          </cell>
          <cell r="E10817" t="str">
            <v>m2</v>
          </cell>
          <cell r="F10817">
            <v>484.46</v>
          </cell>
        </row>
        <row r="10818">
          <cell r="A10818" t="str">
            <v>SETOP ED-13888</v>
          </cell>
          <cell r="D10818" t="str">
            <v>PORTA METÁLICA, TIPO DE CORRER, COM UMA (1) FOLHA, EM CHAPA GALVANIZADA LAMBRIL, MODELO ONDULADA, INCLUSIVE FORNECIMENTO, ASSENTAMENTO, PERFIS PARA MARCO E PINTURA ANTICORROSIVA COM UMA (1) DEMÃO, EXCLUSIVE FECHADURA E ROLDANAS</v>
          </cell>
          <cell r="E10818" t="str">
            <v>m2</v>
          </cell>
          <cell r="F10818">
            <v>485.4</v>
          </cell>
        </row>
        <row r="10819">
          <cell r="A10819" t="str">
            <v>SETOP ED-23035</v>
          </cell>
          <cell r="D10819" t="str">
            <v>PORTA METÁLICA VENEZIANA, TIPO DE ABRIR, COM UMA (1) FOLHA, EM PERFIL VENEZIANA ENRIJECIDO, INCLUSIVE PINTURA ANTICORROSIVA A BASE DE ÓXIDO DE FERRO (ZARCÃO), UMA (1) DEMÃO, FORNECIMENTO E ASSENTAMENTO, EXCLUSIVE FECHADURA E DOBRADIÇA</v>
          </cell>
          <cell r="E10819" t="str">
            <v>m2</v>
          </cell>
          <cell r="F10819">
            <v>412.52</v>
          </cell>
        </row>
        <row r="10820">
          <cell r="A10820" t="str">
            <v>SETOP 8776</v>
          </cell>
          <cell r="D10820" t="str">
            <v>PORTA DE ALUMÍNIO</v>
          </cell>
        </row>
        <row r="10821">
          <cell r="A10821" t="str">
            <v>SETOP ED-29452</v>
          </cell>
          <cell r="D10821" t="str">
            <v>FERRAGENS PARA PORTA DE ALUMÍNIO DE ABRIR DE UMA (1) FOLHA, INCLUSIVE FECHADURA E DOBRADIÇAS, FORNECIMENTO E INSTALAÇÃO, EXCLUSIVE PORTA</v>
          </cell>
          <cell r="E10821" t="str">
            <v>un</v>
          </cell>
          <cell r="F10821">
            <v>158.16999999999999</v>
          </cell>
        </row>
        <row r="10822">
          <cell r="A10822" t="str">
            <v>SETOP ED-29454</v>
          </cell>
          <cell r="D10822" t="str">
            <v>FERRAGENS PARA PORTA DE ALUMÍNIO PARA CONJUNTO DE DUAS (2) FOLHAS DE CORRER, INCLUSIVE ROLDANAS E ACESSÓRIOS, FORNECIMENTO E INSTALAÇÃO, EXCLUSIVE PORTA</v>
          </cell>
          <cell r="E10822" t="str">
            <v>un</v>
          </cell>
          <cell r="F10822">
            <v>169.65</v>
          </cell>
        </row>
        <row r="10823">
          <cell r="A10823" t="str">
            <v>SETOP ED-29485</v>
          </cell>
          <cell r="D10823" t="str">
            <v>PORTA EM ALUMÍNIO COMPLETA, DIMENSÃO (120X210)CM, TIPO DE CORRER, COM DUAS (2) FOLHAS, LINHA 25/SUPREMA, ACABAMENTO ANODIZADO NATURAL, INCLUSIVE PERFIS, VIDRO, FERRAGENS E INSTALAÇÃO</v>
          </cell>
          <cell r="E10823" t="str">
            <v>un</v>
          </cell>
          <cell r="F10823">
            <v>1953.78</v>
          </cell>
        </row>
        <row r="10824">
          <cell r="A10824" t="str">
            <v>SETOP ED-29486</v>
          </cell>
          <cell r="D10824" t="str">
            <v>PORTA EM ALUMÍNIO COMPLETA, DIMENSÃO (140X210)CM, TIPO DE CORRER, COM DUAS (2) FOLHAS, LINHA 25/SUPREMA, ACABAMENTO ANODIZADO NATURAL, INCLUSIVE PERFIS, VIDRO, FERRAGENS E INSTALAÇÃO</v>
          </cell>
          <cell r="E10824" t="str">
            <v>un</v>
          </cell>
          <cell r="F10824">
            <v>2130.38</v>
          </cell>
        </row>
        <row r="10825">
          <cell r="A10825" t="str">
            <v>SETOP ED-29487</v>
          </cell>
          <cell r="D10825" t="str">
            <v>PORTA EM ALUMÍNIO COMPLETA, DIMENSÃO (160X210)CM, TIPO DE CORRER, COM DUAS (2) FOLHAS, LINHA 25/SUPREMA, ACABAMENTO ANODIZADO NATURAL, INCLUSIVE PERFIS, VIDRO, FERRAGENS E INSTALAÇÃO</v>
          </cell>
          <cell r="E10825" t="str">
            <v>un</v>
          </cell>
          <cell r="F10825">
            <v>2306.9899999999998</v>
          </cell>
        </row>
        <row r="10826">
          <cell r="A10826" t="str">
            <v>SETOP ED-29477</v>
          </cell>
          <cell r="D10826" t="str">
            <v>PORTA VENEZIANA EM ALUMÍNIO COMPLETA, DIMENSÃO (60X210)CM, TIPO DE ABRIR, COM UMA (1) FOLHA, LINHA 25/SUPREMA, ACABAMENTO ANODIZADO NATURAL, INCLUSIVE PERFIS, FERRAGENS E INSTALAÇÃO</v>
          </cell>
          <cell r="E10826" t="str">
            <v>un</v>
          </cell>
          <cell r="F10826">
            <v>1501.15</v>
          </cell>
        </row>
        <row r="10827">
          <cell r="A10827" t="str">
            <v>SETOP ED-29478</v>
          </cell>
          <cell r="D10827" t="str">
            <v>PORTA VENEZIANA EM ALUMÍNIO COMPLETA, DIMENSÃO (70X210)CM, TIPO DE ABRIR, COM UMA (1) FOLHA, LINHA 25/SUPREMA, ACABAMENTO ANODIZADO NATURAL, INCLUSIVE PERFIS, FERRAGENS E INSTALAÇÃO</v>
          </cell>
          <cell r="E10827" t="str">
            <v>un</v>
          </cell>
          <cell r="F10827">
            <v>1638.4</v>
          </cell>
        </row>
        <row r="10828">
          <cell r="A10828" t="str">
            <v>SETOP ED-29479</v>
          </cell>
          <cell r="D10828" t="str">
            <v>PORTA VENEZIANA EM ALUMÍNIO COMPLETA, DIMENSÃO (80X210)CM, TIPO DE ABRIR, COM UMA (1) FOLHA, LINHA 25/SUPREMA, ACABAMENTO ANODIZADO NATURAL, INCLUSIVE PERFIS, FERRAGENS E INSTALAÇÃO</v>
          </cell>
          <cell r="E10828" t="str">
            <v>un</v>
          </cell>
          <cell r="F10828">
            <v>1775.65</v>
          </cell>
        </row>
        <row r="10829">
          <cell r="A10829" t="str">
            <v>SETOP ED-29480</v>
          </cell>
          <cell r="D10829" t="str">
            <v>PORTA VENEZIANA EM ALUMÍNIO COMPLETA, DIMENSÃO (90X210)CM, TIPO DE ABRIR, COM UMA (1) FOLHA, LINHA 25/SUPREMA, ACABAMENTO ANODIZADO NATURAL, INCLUSIVE PERFIS, FERRAGENS E INSTALAÇÃO</v>
          </cell>
          <cell r="E10829" t="str">
            <v>un</v>
          </cell>
          <cell r="F10829">
            <v>1912.98</v>
          </cell>
        </row>
        <row r="10830">
          <cell r="A10830" t="str">
            <v>SETOP 8778</v>
          </cell>
          <cell r="D10830" t="str">
            <v>PORTA DE MADEIRA</v>
          </cell>
        </row>
        <row r="10831">
          <cell r="A10831" t="str">
            <v>SETOP ED-49585</v>
          </cell>
          <cell r="D10831" t="str">
            <v>FOLHA DE PORTA EM MADEIRA, DIMENSÃO (60X210)CM, ACABAMENTO NATURAL PARA PINTURA/VERNIZ, TIPO PRANCHETA/SARRAFEADA, INCLUSIVE ASSENTAMENTO, EXCLUSIVE MARCO, FERRAGENS E PINTURA/VERNIZ</v>
          </cell>
          <cell r="E10831" t="str">
            <v>un</v>
          </cell>
          <cell r="F10831">
            <v>251.63</v>
          </cell>
        </row>
        <row r="10832">
          <cell r="A10832" t="str">
            <v>SETOP ED-49586</v>
          </cell>
          <cell r="D10832" t="str">
            <v>FOLHA DE PORTA EM MADEIRA, DIMENSÃO (70X210)CM, ACABAMENTO NATURAL PARA PINTURA/VERNIZ, TIPO PRANCHETA/SARRAFEADA, INCLUSIVE ASSENTAMENTO, EXCLUSIVE MARCO, FERRAGENS E PINTURA/VERNIZ</v>
          </cell>
          <cell r="E10832" t="str">
            <v>un</v>
          </cell>
          <cell r="F10832">
            <v>263.45</v>
          </cell>
        </row>
        <row r="10833">
          <cell r="A10833" t="str">
            <v>SETOP ED-49587</v>
          </cell>
          <cell r="D10833" t="str">
            <v>FOLHA DE PORTA EM MADEIRA, DIMENSÃO (80X210)CM, ACABAMENTO NATURAL PARA PINTURA/VERNIZ, TIPO PRANCHETA/SARRAFEADA, INCLUSIVE ASSENTAMENTO, EXCLUSIVE MARCO, FERRAGENS E PINTURA/VERNIZ</v>
          </cell>
          <cell r="E10833" t="str">
            <v>un</v>
          </cell>
          <cell r="F10833">
            <v>299.88</v>
          </cell>
        </row>
        <row r="10834">
          <cell r="A10834" t="str">
            <v>SETOP ED-49588</v>
          </cell>
          <cell r="D10834" t="str">
            <v>FOLHA DE PORTA EM MADEIRA, DIMENSÃO (90X210)CM, ACABAMENTO NATURAL PARA PINTURA/VERNIZ, TIPO PRANCHETA/SARRAFEADA, INCLUSIVE ASSENTAMENTO, EXCLUSIVE MARCO, FERRAGENS E PINTURA/VERNIZ</v>
          </cell>
          <cell r="E10834" t="str">
            <v>un</v>
          </cell>
          <cell r="F10834">
            <v>336.55</v>
          </cell>
        </row>
        <row r="10835">
          <cell r="A10835" t="str">
            <v>SETOP ED-49584</v>
          </cell>
          <cell r="D10835" t="str">
            <v>FOLHA DE PORTA EM MADEIRA, LARGURA MENOR OU IGUAL A 60CM, ALTURA MENOR OU IGUAL A 180CM, COM ACABAMENTO NATURAL PARA PINTURA/VERNIZ, TIPO PRANCHETA/SARRAFEADA, INCLUSIVE ASSENTAMENTO, EXCLUSIVE MARCO, FERRAGENS E PINTURA/VERNIZ</v>
          </cell>
          <cell r="E10835" t="str">
            <v>un</v>
          </cell>
          <cell r="F10835">
            <v>203.93</v>
          </cell>
        </row>
        <row r="10836">
          <cell r="A10836" t="str">
            <v>SETOP ED-49589</v>
          </cell>
          <cell r="D10836" t="str">
            <v>MARCO DE MADEIRA, DIMENSÃO (60X210)CM, LARGURA DE 14CM, ACABAMENTO NATURAL PARA PINTURA/VERNIZ, INCLUSIVE ASSENTAMENTO, EXCLUSIVE FOLHA DE PORTA, FERRAGENS E PINTURA/VERNIZ</v>
          </cell>
          <cell r="E10836" t="str">
            <v>un</v>
          </cell>
          <cell r="F10836">
            <v>345.54</v>
          </cell>
        </row>
        <row r="10837">
          <cell r="A10837" t="str">
            <v>SETOP ED-49590</v>
          </cell>
          <cell r="D10837" t="str">
            <v>MARCO DE MADEIRA, DIMENSÃO (70X210)CM, LARGURA DE 14CM, ACABAMENTO NATURAL PARA PINTURA/VERNIZ, INCLUSIVE ASSENTAMENTO, EXCLUSIVE FOLHA DE PORTA, FERRAGENS E PINTURA/VERNIZ</v>
          </cell>
          <cell r="E10837" t="str">
            <v>un</v>
          </cell>
          <cell r="F10837">
            <v>346.13</v>
          </cell>
        </row>
        <row r="10838">
          <cell r="A10838" t="str">
            <v>SETOP ED-49591</v>
          </cell>
          <cell r="D10838" t="str">
            <v>MARCO DE MADEIRA, DIMENSÃO (80X210)CM, LARGURA DE 14CM, ACABAMENTO NATURAL PARA PINTURA/VERNIZ, INCLUSIVE ASSENTAMENTO, EXCLUSIVE FOLHA DE PORTA, FERRAGENS E PINTURA/VERNIZ</v>
          </cell>
          <cell r="E10838" t="str">
            <v>un</v>
          </cell>
          <cell r="F10838">
            <v>346.72</v>
          </cell>
        </row>
        <row r="10839">
          <cell r="A10839" t="str">
            <v>SETOP ED-49592</v>
          </cell>
          <cell r="D10839" t="str">
            <v>MARCO DE MADEIRA, DIMENSÃO (90X210)CM, LARGURA DE 14CM, ACABAMENTO NATURAL PARA PINTURA/VERNIZ, INCLUSIVE ASSENTAMENTO, EXCLUSIVE FOLHA DE PORTA, FERRAGENS E PINTURA/VERNIZ</v>
          </cell>
          <cell r="E10839" t="str">
            <v>un</v>
          </cell>
          <cell r="F10839">
            <v>347.31</v>
          </cell>
        </row>
        <row r="10840">
          <cell r="A10840" t="str">
            <v>SETOP ED-49600</v>
          </cell>
          <cell r="D10840" t="str">
            <v xml:space="preserve">PORTA DE MADEIRA COMPLETA, DIMENSÃO (60X210)CM, TIPO DE ABRIR, UMA (1) FOLHA, ACABAMENTO NATURAL PARA PINTURA/VERNIZ, TIPO PRANCHETA/SARRAFEADA, INCLUSIVE MARCO, ALIZAR E FERRAGENS, EXCLUSIVE PINTURA/VERNIZ
</v>
          </cell>
          <cell r="E10840" t="str">
            <v>un</v>
          </cell>
          <cell r="F10840">
            <v>1020.52</v>
          </cell>
        </row>
        <row r="10841">
          <cell r="A10841" t="str">
            <v>SETOP ED-49601</v>
          </cell>
          <cell r="D10841" t="str">
            <v>PORTA DE MADEIRA COMPLETA, DIMENSÃO (70X210)CM, TIPO DE ABRIR, UMA (1) FOLHA, ACABAMENTO NATURAL PARA PINTURA/VERNIZ, TIPO PRANCHETA/SARRAFEADA, INCLUSIVE MARCO, ALIZAR E FERRAGENS, EXCLUSIVE PINTURA/VERNIZ</v>
          </cell>
          <cell r="E10841" t="str">
            <v>un</v>
          </cell>
          <cell r="F10841">
            <v>1032.93</v>
          </cell>
        </row>
        <row r="10842">
          <cell r="A10842" t="str">
            <v>SETOP ED-49602</v>
          </cell>
          <cell r="D10842" t="str">
            <v>PORTA DE MADEIRA COMPLETA, DIMENSÃO (80X210)CM, TIPO DE ABRIR, UMA (1) FOLHA, ACABAMENTO NATURAL PARA PINTURA/VERNIZ, TIPO PRANCHETA/SARRAFEADA, INCLUSIVE MARCO, ALIZAR E FERRAGENS, EXCLUSIVE PINTURA/VERNIZ</v>
          </cell>
          <cell r="E10842" t="str">
            <v>un</v>
          </cell>
          <cell r="F10842">
            <v>1069.95</v>
          </cell>
        </row>
        <row r="10843">
          <cell r="A10843" t="str">
            <v>SETOP ED-49603</v>
          </cell>
          <cell r="D10843" t="str">
            <v>PORTA DE MADEIRA COMPLETA, DIMENSÃO (90X210)CM, TIPO DE ABRIR, UMA (1) FOLHA, ACABAMENTO NATURAL PARA PINTURA/VERNIZ, TIPO PRANCHETA/SARRAFEADA, INCLUSIVE MARCO, ALIZAR E FERRAGENS, EXCLUSIVE PINTURA/VERNIZ</v>
          </cell>
          <cell r="E10843" t="str">
            <v>un</v>
          </cell>
          <cell r="F10843">
            <v>1107.21</v>
          </cell>
        </row>
        <row r="10844">
          <cell r="A10844" t="str">
            <v>SETOP ED-49611</v>
          </cell>
          <cell r="D10844" t="str">
            <v>RÉGUA PARA ALIZAR, LARGURA DE 5CM, PARA UMA (1) FACE, ACABAMENTO NATURAL PARA PINTURA/VERNIZ, INCLUSIVE FIXAÇÃO, EXCLUSIVE MARCO, FOLHA DE PORTA E PINTURA/VERNIZ</v>
          </cell>
          <cell r="E10844" t="str">
            <v>un</v>
          </cell>
          <cell r="F10844">
            <v>99.64</v>
          </cell>
        </row>
        <row r="10845">
          <cell r="A10845" t="str">
            <v>SETOP ED-49612</v>
          </cell>
          <cell r="D10845" t="str">
            <v>RÉGUA PARA ALIZAR, LARGURA DE 7CM, PARA UMA (1) FACE, ACABAMENTO NATURAL PARA PINTURA/VERNIZ, INCLUSIVE FIXAÇÃO, EXCLUSIVE MARCO, FOLHA DE PORTA E PINTURA/VERNIZ</v>
          </cell>
          <cell r="E10845" t="str">
            <v>un</v>
          </cell>
          <cell r="F10845">
            <v>116.56</v>
          </cell>
        </row>
        <row r="10846">
          <cell r="A10846" t="str">
            <v>SETOP 8779</v>
          </cell>
          <cell r="D10846" t="str">
            <v>PORTA EM MADEIRA COM LAMINADO MELAMÍNICO</v>
          </cell>
        </row>
        <row r="10847">
          <cell r="A10847" t="str">
            <v>SETOP ED-49607</v>
          </cell>
          <cell r="D10847" t="str">
            <v>PORTA DE MADEIRA COMPLETA, DIMENSÃO (60X210)CM, TIPO DE ABRIR, UMA (1) FOLHA, COM REVESTIMENTO EM LAMINADO MELAMÍNICO NAS DUAS (2) FACES, INCLUSIVE MARCO, DOBRADIÇAS, FECHADURA E ALIZAR</v>
          </cell>
          <cell r="E10847" t="str">
            <v>un</v>
          </cell>
          <cell r="F10847">
            <v>1040.6400000000001</v>
          </cell>
        </row>
        <row r="10848">
          <cell r="A10848" t="str">
            <v>SETOP ED-49606</v>
          </cell>
          <cell r="D10848" t="str">
            <v>PORTA DE MADEIRA COMPLETA, DIMENSÃO (70X210)CM, TIPO DE ABRIR, UMA (1) FOLHA, COM REVESTIMENTO EM LAMINADO MELAMÍNICO NAS DUAS (2) FACES, INCLUSIVE MARCO, DOBRADIÇAS, FECHADURA E ALIZAR</v>
          </cell>
          <cell r="E10848" t="str">
            <v>un</v>
          </cell>
          <cell r="F10848">
            <v>1092.2</v>
          </cell>
        </row>
        <row r="10849">
          <cell r="A10849" t="str">
            <v>SETOP ED-49605</v>
          </cell>
          <cell r="D10849" t="str">
            <v>PORTA DE MADEIRA COMPLETA, DIMENSÃO (80X210)CM, TIPO DE ABRIR, UMA (1) FOLHA, COM REVESTIMENTO EM LAMINADO MELAMÍNICO NAS DUAS (2) FACES, INCLUSIVE MARCO, DOBRADIÇAS, FECHADURA E ALIZAR</v>
          </cell>
          <cell r="E10849" t="str">
            <v>un</v>
          </cell>
          <cell r="F10849">
            <v>1143.68</v>
          </cell>
        </row>
        <row r="10850">
          <cell r="A10850" t="str">
            <v>SETOP ED-49604</v>
          </cell>
          <cell r="D10850"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E10850" t="str">
            <v>un</v>
          </cell>
          <cell r="F10850">
            <v>889.07</v>
          </cell>
        </row>
        <row r="10851">
          <cell r="A10851" t="str">
            <v>SETOP 8784</v>
          </cell>
          <cell r="D10851" t="str">
            <v>PORTA CORTA-FOGO</v>
          </cell>
        </row>
        <row r="10852">
          <cell r="A10852" t="str">
            <v>SETOP ED-50990</v>
          </cell>
          <cell r="D10852" t="str">
            <v xml:space="preserve">PORTA CORTA-FOGO, DIMENSÃO (160X210)CM, TIPO DE ABRIR, DUAS (2) FOLHAS, INCLUSIVE DOBRADIÇA ESPECIAL, MOLA DE FECHAMENTO, FECHADURA, MAÇANETA E DEMAIS FERRAGENS DE ACABAMENTO, EXCLUSIVE PINTURA
</v>
          </cell>
          <cell r="E10852" t="str">
            <v>un</v>
          </cell>
          <cell r="F10852">
            <v>3187.66</v>
          </cell>
        </row>
        <row r="10853">
          <cell r="A10853" t="str">
            <v>SETOP ED-50988</v>
          </cell>
          <cell r="D10853" t="str">
            <v xml:space="preserve">PORTA CORTA-FOGO, DIMENSÃO (80X210)CM, TIPO DE ABRIR, UMA (1) FOLHA, INCLUSIVE DOBRADIÇA ESPECIAL, MOLA DE FECHAMENTO, FECHADURA, MAÇANETA E DEMAIS FERRAGENS DE ACABAMENTO, EXCLUSIVE PINTURA
</v>
          </cell>
          <cell r="E10853" t="str">
            <v>un</v>
          </cell>
          <cell r="F10853">
            <v>1760.7</v>
          </cell>
        </row>
        <row r="10854">
          <cell r="A10854" t="str">
            <v>SETOP ED-50989</v>
          </cell>
          <cell r="D10854" t="str">
            <v>PORTA CORTA-FOGO, DIMENSÃO (90X210)CM, TIPO DE ABRIR, UMA (1) FOLHA, INCLUSIVE DOBRADIÇA ESPECIAL, MOLA DE FECHAMENTO, FECHADURA, MAÇANETA E DEMAIS FERRAGENS DE ACABAMENTO, EXCLUSIVE PINTURA</v>
          </cell>
          <cell r="E10854" t="str">
            <v>un</v>
          </cell>
          <cell r="F10854">
            <v>1611.06</v>
          </cell>
        </row>
        <row r="10855">
          <cell r="A10855" t="str">
            <v>SETOP 8865</v>
          </cell>
          <cell r="D10855" t="str">
            <v>PORTA EM AÇO DE ENROLAR</v>
          </cell>
        </row>
        <row r="10856">
          <cell r="A10856" t="str">
            <v>SETOP ED-14674</v>
          </cell>
          <cell r="D10856" t="str">
            <v>PORTA AÇO DE ENROLAR, TIPO LÂMINA RAIADA, COM ABERTURA MANUAL, COMPLETA, INCLUSIVE FORNECIMENTO, EIXO, MOLA, SOLEIRA, ETIQUETA, CAVALETE, GUIAS E FITAS, EXCLUSIVE FECHADURAS LATERAIS</v>
          </cell>
          <cell r="E10856" t="str">
            <v>m2</v>
          </cell>
          <cell r="F10856">
            <v>307.72000000000003</v>
          </cell>
        </row>
        <row r="10857">
          <cell r="A10857" t="str">
            <v>SETOP 8773</v>
          </cell>
          <cell r="D10857" t="str">
            <v>PORTÃO E GRADIL</v>
          </cell>
        </row>
        <row r="10858">
          <cell r="A10858" t="str">
            <v>SETOP ED-50933</v>
          </cell>
          <cell r="D10858" t="str">
            <v>ASSENTAMENTO DE GRADIL OU PORTÃO METÁLICO DE AÇO OU FERRO, EXCLUSIVE FORNECIMENTO</v>
          </cell>
          <cell r="E10858" t="str">
            <v>m2</v>
          </cell>
          <cell r="F10858">
            <v>135.65</v>
          </cell>
        </row>
        <row r="10859">
          <cell r="A10859" t="str">
            <v>SETOP ED-50983</v>
          </cell>
          <cell r="D10859" t="str">
            <v>PORTÃO DE GRADE EM BARRA REDONDA 1/2" E REQUADRO EM BARRA CHATA 1.1/4"X3/16", EXCLUSIVE CADEADO E PINTURA</v>
          </cell>
          <cell r="E10859" t="str">
            <v>m2</v>
          </cell>
          <cell r="F10859">
            <v>411.47</v>
          </cell>
        </row>
        <row r="10860">
          <cell r="A10860" t="str">
            <v>SETOP ED-50982</v>
          </cell>
          <cell r="D10860" t="str">
            <v>PORTÃO EM CHAPA DE AÇO GALVANIZADO, TIPO LAMBRIL, ESP. 1,25MM (GSG-18), COM REQUADRO EM TUBO DE AÇO (50X30)MM, ESP. 1,25MM, EXCLUSIVE CADEADO E PINTURA</v>
          </cell>
          <cell r="E10860" t="str">
            <v>m2</v>
          </cell>
          <cell r="F10860">
            <v>478.68</v>
          </cell>
        </row>
        <row r="10861">
          <cell r="A10861" t="str">
            <v>SETOP ED-50985</v>
          </cell>
          <cell r="D10861" t="str">
            <v>PORTÃO EM CHAPA DE AÇO, TIPO DIAMANTE, ESP. 1,20MM (MSG-18), COM REQUADRO EM CANTONEIRA DE AÇO 1.1/4"X1/8", INCLUSIVE CADEADO, EXCLUSIVE PINTURA</v>
          </cell>
          <cell r="E10861" t="str">
            <v>m2</v>
          </cell>
          <cell r="F10861">
            <v>525.89</v>
          </cell>
        </row>
        <row r="10862">
          <cell r="A10862" t="str">
            <v>SETOP ED-50986</v>
          </cell>
          <cell r="D10862" t="str">
            <v>PORTÃO EM TUBO DE AÇO GALVANIZADO COM COSTURA, DIÂMETRO DE 1.1/2" (38,1MM), ESP. 2MM, COM TELA QUADRICULADA ONDULADA, TRAMA DE 1/2" (12,70MM), FIO 12 (2,77MM), EXCLUSIVE CADEADO E PINTURA</v>
          </cell>
          <cell r="E10862" t="str">
            <v>m2</v>
          </cell>
          <cell r="F10862">
            <v>574.15</v>
          </cell>
        </row>
        <row r="10863">
          <cell r="A10863" t="str">
            <v>SETOP 8783</v>
          </cell>
          <cell r="D10863" t="str">
            <v>FERRAGEM E ACESSÓRIOS</v>
          </cell>
        </row>
        <row r="10864">
          <cell r="A10864" t="str">
            <v>SETOP ED-49697</v>
          </cell>
          <cell r="D10864" t="str">
            <v>DOBRADIÇA DE FERRO, MEDIDAS (3"X2.1/2"), TIPO PINO SOLTO COM BOLA, ACABAMENTO CROMADO, INCLUSIVE ACESSÓRIOS PARA FIXAÇÃO</v>
          </cell>
          <cell r="E10864" t="str">
            <v>un</v>
          </cell>
          <cell r="F10864">
            <v>24.95</v>
          </cell>
        </row>
        <row r="10865">
          <cell r="A10865" t="str">
            <v>SETOP ED-49698</v>
          </cell>
          <cell r="D10865" t="str">
            <v>DOBRADIÇA DE FERRO, MEDIDAS (3.1/2"X3"), TIPO PINO SOLTO COM BOLA, ACABAMENTO CROMADO, INCLUSIVE ACESSÓRIOS PARA FIXAÇÃO</v>
          </cell>
          <cell r="E10865" t="str">
            <v>un</v>
          </cell>
          <cell r="F10865">
            <v>21.54</v>
          </cell>
        </row>
        <row r="10866">
          <cell r="A10866" t="str">
            <v>SETOP ED-27548</v>
          </cell>
          <cell r="D10866" t="str">
            <v>DOBRADIÇA DE FERRO, MEDIDAS (3/4"X 1"), TIPO PINO GONZO NÚMERO 2, INCLUSIVE INSTALAÇÃO, EXCLUSIVE PINTURA DE ACABAMENTO</v>
          </cell>
          <cell r="E10866" t="str">
            <v>un</v>
          </cell>
          <cell r="F10866">
            <v>23</v>
          </cell>
        </row>
        <row r="10867">
          <cell r="A10867" t="str">
            <v>SETOP ED-27547</v>
          </cell>
          <cell r="D10867" t="str">
            <v>DOBRADIÇA DE FERRO, MEDIDAS (5/8"X3/4"), TIPO PINO GONZO NÚMERO 1, INCLUSIVE INSTALAÇÃO, EXCLUSIVE PINTURA DE ACABAMENTO</v>
          </cell>
          <cell r="E10867" t="str">
            <v>un</v>
          </cell>
          <cell r="F10867">
            <v>18.38</v>
          </cell>
        </row>
        <row r="10868">
          <cell r="A10868" t="str">
            <v>SETOP ED-49701</v>
          </cell>
          <cell r="D10868" t="str">
            <v>FECHADURA TIPO BANHEIRO (TRANQUETA), GRAU DE SEGURANÇA MÉDIO, DISTÂNCIA DE BROCA 40MM, ACABAMENTO COM ESPELHO CROMADO E MAÇANETA MODELO ALAVANCA EM ZAMAC, INCLUSIVE ACESSÓRIOS PARA FIXAÇÃO E UMA (1) CHAVE</v>
          </cell>
          <cell r="E10868" t="str">
            <v>un</v>
          </cell>
          <cell r="F10868">
            <v>105.67</v>
          </cell>
        </row>
        <row r="10869">
          <cell r="A10869" t="str">
            <v>SETOP ED-21612</v>
          </cell>
          <cell r="D10869" t="str">
            <v>FECHADURA TIPO EXTERNA, EM PORTA METÁLICA, GRAU DE SEGURANÇA MÉDIO, DISTÂNCIA DE BROCA 20MM, ACABAMENTO COM ESPELHO CROMADO E MAÇANETA MODELO ALAVANCA EM ZAMAC, INCLUSIVE ACESSÓRIOS PARA FIXAÇÃO E DUAS (2) CHAVES</v>
          </cell>
          <cell r="E10869" t="str">
            <v>un</v>
          </cell>
          <cell r="F10869">
            <v>76.02</v>
          </cell>
        </row>
        <row r="10870">
          <cell r="A10870" t="str">
            <v>SETOP ED-49699</v>
          </cell>
          <cell r="D10870" t="str">
            <v>FECHADURA TIPO EXTERNA, GRAU DE SEGURANÇA MÉDIO, DISTÂNCIA DE BROCA 40MM, ACABAMENTO COM ESPELHO CROMADO E MAÇANETA MODELO ALAVANCA EM ZAMAC, INCLUSIVE ACESSÓRIOS PARA FIXAÇÃO E DUAS (2) CHAVES</v>
          </cell>
          <cell r="E10870" t="str">
            <v>un</v>
          </cell>
          <cell r="F10870">
            <v>115.38</v>
          </cell>
        </row>
        <row r="10871">
          <cell r="A10871" t="str">
            <v>SETOP ED-49700</v>
          </cell>
          <cell r="D10871" t="str">
            <v>FECHADURA TIPO INTERNA (GORGE), GRAU DE SEGURANÇA MÉDIO, DISTÂNCIA DE BROCA 40MM, ACABAMENTO COM ESPELHO CROMADO E MAÇANETA MODELO ALAVANCA EM ZAMAC, INCLUSIVE ACESSÓRIOS PARA FIXAÇÃO E DUAS (2) CHAVES</v>
          </cell>
          <cell r="E10871" t="str">
            <v>un</v>
          </cell>
          <cell r="F10871">
            <v>109.28</v>
          </cell>
        </row>
        <row r="10872">
          <cell r="A10872" t="str">
            <v>SETOP ED-14546</v>
          </cell>
          <cell r="D10872" t="str">
            <v>FECHADURA TIPO TETRA CHAVE DE CHÃO, PARA PORTA METÁLICA DE ENROLAR, INCLUSIVE ACESSÓRIOS PARA FIXAÇÃO E DUAS (2) CHAVES</v>
          </cell>
          <cell r="E10872" t="str">
            <v>un</v>
          </cell>
          <cell r="F10872">
            <v>134.38999999999999</v>
          </cell>
        </row>
        <row r="10873">
          <cell r="A10873" t="str">
            <v>SETOP ED-14545</v>
          </cell>
          <cell r="D10873" t="str">
            <v>FECHADURA TIPO TETRA CHAVE DE TRAVA LATERAL, PARA PORTA METÁLICA DE ENROLAR, INCLUSIVE ACESSÓRIOS PARA FIXAÇÃO E DUAS (2) CHAVES</v>
          </cell>
          <cell r="E10873" t="str">
            <v>un</v>
          </cell>
          <cell r="F10873">
            <v>119.54</v>
          </cell>
        </row>
        <row r="10874">
          <cell r="A10874" t="str">
            <v>SETOP ED-27549</v>
          </cell>
          <cell r="D10874" t="str">
            <v>FECHADURA TIPO TUBULAR, EM DIVISÓRIA, COM MAÇANETA E ACABAMENTO EM ZAMAC, INCLUSIVE ACESSÓRIOS PARA FIXAÇÃO E DUAS (2) CHAVES</v>
          </cell>
          <cell r="E10874" t="str">
            <v>un</v>
          </cell>
          <cell r="F10874">
            <v>94.68</v>
          </cell>
        </row>
        <row r="10875">
          <cell r="A10875" t="str">
            <v>SETOP ED-23033</v>
          </cell>
          <cell r="D10875"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E10875" t="str">
            <v>un</v>
          </cell>
          <cell r="F10875">
            <v>150.87</v>
          </cell>
        </row>
        <row r="10876">
          <cell r="A10876" t="str">
            <v>SETOP ED-13926</v>
          </cell>
          <cell r="D10876"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E10876" t="str">
            <v>un</v>
          </cell>
          <cell r="F10876">
            <v>607.1</v>
          </cell>
        </row>
        <row r="10877">
          <cell r="A10877" t="str">
            <v>SETOP ED-13911</v>
          </cell>
          <cell r="D10877"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E10877" t="str">
            <v>un</v>
          </cell>
          <cell r="F10877">
            <v>342.42</v>
          </cell>
        </row>
        <row r="10878">
          <cell r="A10878" t="str">
            <v>SETOP ED-7309</v>
          </cell>
          <cell r="D10878" t="str">
            <v>FERROLHO EM AÇO GALVANIZADO, COMPRIMENTO DE 3", TIPO REDONDO, INCLUSIVE ACESSÓRIOS PARA FIXAÇÃO</v>
          </cell>
          <cell r="E10878" t="str">
            <v>un</v>
          </cell>
          <cell r="F10878">
            <v>15.91</v>
          </cell>
        </row>
        <row r="10879">
          <cell r="A10879" t="str">
            <v>SETOP ED-49702</v>
          </cell>
          <cell r="D10879" t="str">
            <v>MOLA HIDRÁULICA AÉREA PARA PORTA, INCLUSIVE ACESSÓRIOS DE FIXAÇÃO</v>
          </cell>
          <cell r="E10879" t="str">
            <v>un</v>
          </cell>
          <cell r="F10879">
            <v>232.97</v>
          </cell>
        </row>
        <row r="10880">
          <cell r="A10880" t="str">
            <v>SETOP ED-49704</v>
          </cell>
          <cell r="D10880" t="str">
            <v xml:space="preserve">TARJETA CROMADA, TIPO FECHO, INSTALADA EM PORTA DE SANITÁRIO, INCLUSIVE ACESSÓRIOS PARA FIXAÇÃO
</v>
          </cell>
          <cell r="E10880" t="str">
            <v>un</v>
          </cell>
          <cell r="F10880">
            <v>23.95</v>
          </cell>
        </row>
        <row r="10881">
          <cell r="A10881" t="str">
            <v>SETOP ED-49705</v>
          </cell>
          <cell r="D10881" t="str">
            <v>TARJETA CROMADA, TIPO LIVRE/OCUPADO, INSTALADA EM PORTA DE SANITÁRIO, INCLUSIVE ACESSÓRIOS PARA FIXAÇÃO</v>
          </cell>
          <cell r="E10881" t="str">
            <v>un</v>
          </cell>
          <cell r="F10881">
            <v>48.77</v>
          </cell>
        </row>
        <row r="10882">
          <cell r="A10882" t="str">
            <v>SETOP 8782</v>
          </cell>
          <cell r="D10882" t="str">
            <v>VISOR PARA PORTA</v>
          </cell>
        </row>
        <row r="10883">
          <cell r="A10883" t="str">
            <v>SETOP ED-7066</v>
          </cell>
          <cell r="D10883" t="str">
            <v>FORNECIMENTO DE VISOR (30X20)CM DE VIDRO EM CRISTAL INCOLOR FIXO, ESP. 4MM, INCLUSIVE MOLDURA DE MADEIRA</v>
          </cell>
          <cell r="E10883" t="str">
            <v>un</v>
          </cell>
          <cell r="F10883">
            <v>119.94</v>
          </cell>
        </row>
        <row r="10884">
          <cell r="A10884" t="str">
            <v>SETOP 8785</v>
          </cell>
          <cell r="D10884" t="str">
            <v>VEDAÇÃO E CALAFETAGEM</v>
          </cell>
        </row>
        <row r="10885">
          <cell r="A10885" t="str">
            <v>SETOP ED-50992</v>
          </cell>
          <cell r="D10885" t="str">
            <v>VEDAÇÃO DE ESQUADRIAS COM APLICAÇÃO DE SELANTE À BASE DE SILICONE</v>
          </cell>
          <cell r="E10885" t="str">
            <v>m</v>
          </cell>
          <cell r="F10885">
            <v>24.48</v>
          </cell>
        </row>
        <row r="10886">
          <cell r="A10886" t="str">
            <v>SETOP 8671</v>
          </cell>
          <cell r="D10886" t="str">
            <v>COBERTURAS E PROTEÇÕES</v>
          </cell>
        </row>
        <row r="10887">
          <cell r="A10887" t="str">
            <v>SETOP 8786</v>
          </cell>
          <cell r="D10887" t="str">
            <v>ESTRUTURA DE MADEIRA PARA COBERTURA</v>
          </cell>
        </row>
        <row r="10888">
          <cell r="A10888" t="str">
            <v>SETOP ED-33843</v>
          </cell>
          <cell r="D10888" t="str">
            <v>CAIBRO DE MADEIRA PARAJU APARELHADA (MEDIDAS 6X5CM), INCLUSIVE FIXAÇÃO E IÇAMENTO MANUAL VERTICAL</v>
          </cell>
          <cell r="E10888" t="str">
            <v>m</v>
          </cell>
          <cell r="F10888">
            <v>19.52</v>
          </cell>
        </row>
        <row r="10889">
          <cell r="A10889" t="str">
            <v>SETOP ED-48407</v>
          </cell>
          <cell r="D10889" t="str">
            <v>ENGRADAMENTO EM MADEIRA PARAJU OU EQUIVALENTE, PARA TELHAS CERÂMICAS OU DE CONCRETO, EXCLUSIVE TELHAS</v>
          </cell>
          <cell r="E10889" t="str">
            <v>m2</v>
          </cell>
          <cell r="F10889">
            <v>106.4</v>
          </cell>
        </row>
        <row r="10890">
          <cell r="A10890" t="str">
            <v>SETOP ED-48408</v>
          </cell>
          <cell r="D10890" t="str">
            <v>ENGRADAMENTO EM MADEIRA PARAJU OU EQUIVALENTE, PARA TELHAS DE FIBROCIMENTO ONDULADAS, EXCLUSIVE TELHAS</v>
          </cell>
          <cell r="E10890" t="str">
            <v>m2</v>
          </cell>
          <cell r="F10890">
            <v>73.14</v>
          </cell>
        </row>
        <row r="10891">
          <cell r="A10891" t="str">
            <v>SETOP ED-33940</v>
          </cell>
          <cell r="D10891" t="str">
            <v>ENGRADAMENTO EM MADEIRA PARAJU OU EQUIVALENTE, PARA TELHAS DE FIBROCIMENTO, TIPO CALHA ESTRUTURAL (CANALETE 49 OU 90/KALHETA/ KALHETÃO), EXCLUSIVE TELHAS</v>
          </cell>
          <cell r="E10891" t="str">
            <v>m2</v>
          </cell>
          <cell r="F10891">
            <v>35.81</v>
          </cell>
        </row>
        <row r="10892">
          <cell r="A10892" t="str">
            <v>SETOP ED-33844</v>
          </cell>
          <cell r="D10892" t="str">
            <v>PEÇA DE MADEIRA PARAJU APARELHADA (MEDIDAS 12X6CM|TIPO: TERÇA/VIGA), INCLUSIVE FIXAÇÃO E IÇAMENTO MANUAL VERTICAL</v>
          </cell>
          <cell r="E10892" t="str">
            <v>m</v>
          </cell>
          <cell r="F10892">
            <v>51.15</v>
          </cell>
        </row>
        <row r="10893">
          <cell r="A10893" t="str">
            <v>SETOP ED-33845</v>
          </cell>
          <cell r="D10893" t="str">
            <v>PEÇA DE MADEIRA PARAJU APARELHADA (MEDIDAS 15X6CM|TIPO: TERÇA/VIGA), INCLUSIVE FIXAÇÃO E IÇAMENTO MANUAL VERTICAL</v>
          </cell>
          <cell r="E10893" t="str">
            <v>m</v>
          </cell>
          <cell r="F10893">
            <v>62.23</v>
          </cell>
        </row>
        <row r="10894">
          <cell r="A10894" t="str">
            <v>SETOP ED-48413</v>
          </cell>
          <cell r="D10894" t="str">
            <v>PEÇA DE MADEIRA PARAJU APARELHADA (MEDIDAS 8X8CM|TIPO: PENDURAL/TIRANTE/PILAR), INCLUSIVE IÇAMENTO MANUAL VERTICAL</v>
          </cell>
          <cell r="E10894" t="str">
            <v>m</v>
          </cell>
          <cell r="F10894">
            <v>37.15</v>
          </cell>
        </row>
        <row r="10895">
          <cell r="A10895" t="str">
            <v>SETOP ED-48415</v>
          </cell>
          <cell r="D10895" t="str">
            <v>RIPA DE MADEIRA PARAJU (MEDIDAS 4X1,5CM), INCLUSIVE FIXAÇÃO E IÇAMENTO MANUAL VERTICAL</v>
          </cell>
          <cell r="E10895" t="str">
            <v>m</v>
          </cell>
          <cell r="F10895">
            <v>11.64</v>
          </cell>
        </row>
        <row r="10896">
          <cell r="A10896" t="str">
            <v>SETOP 8787</v>
          </cell>
          <cell r="D10896" t="str">
            <v>ESTRUTURA METÁLICA PARA COBERTURA</v>
          </cell>
        </row>
        <row r="10897">
          <cell r="A10897" t="str">
            <v>SETOP ED-20603</v>
          </cell>
          <cell r="D10897" t="str">
            <v>FORNECIMENTO DE ESTRUTURA METÁLICA E ENGRADAMENTO METÁLICO, EM AÇO, PARA TELHADO, EXCLUSIVE TELHA, INCLUSIVE FABRICAÇÃO, TRANSPORTE, MONTAGEM E APLICAÇÃO DE FUNDO PREPARADOR ANTICORROSIVO EM SUPERFÍCIE METÁLICA, UMA (1) DEMÃO</v>
          </cell>
          <cell r="E10897" t="str">
            <v>Kg</v>
          </cell>
          <cell r="F10897">
            <v>22.63</v>
          </cell>
        </row>
        <row r="10898">
          <cell r="A10898" t="str">
            <v>SETOP ED-20574</v>
          </cell>
          <cell r="D10898" t="str">
            <v>FORNECIMENTO DE ESTRUTURA METÁLICA E ENGRADAMENTO METÁLICO, EM AÇO PATINÁVEL, SOBRE LAJE PARA TELHA CERÂMICA, COBERTURA PADRÃO DO PRÉDIO ESCOLAR, EXCLUSIVE TELHA, INCLUSIVE FABRICAÇÃO, TRANSPORTE E MONTAGEM</v>
          </cell>
          <cell r="E10898" t="str">
            <v>m2</v>
          </cell>
          <cell r="F10898">
            <v>301.39</v>
          </cell>
        </row>
        <row r="10899">
          <cell r="A10899" t="str">
            <v>SETOP ED-20575</v>
          </cell>
          <cell r="D10899"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E10899" t="str">
            <v>m2</v>
          </cell>
          <cell r="F10899">
            <v>310.97000000000003</v>
          </cell>
        </row>
        <row r="10900">
          <cell r="A10900" t="str">
            <v>SETOP ED-20602</v>
          </cell>
          <cell r="D10900" t="str">
            <v>FORNECIMENTO DE ESTRUTURA METÁLICA E ENGRADAMENTO METÁLICO, EM AÇO, SOBRE LAJE PARA TELHA CERÂMICA, COBERTURA PADRÃO DO PRÉDIO ESCOLAR, EXCLUSIVE TELHA, INCLUSIVE FABRICAÇÃO, TRANSPORTE, MONTAGEM E E APLICAÇÃO DE FUNDO PREPARADOR ANTICORROSIVO, UMA (1) DEMÃO</v>
          </cell>
          <cell r="E10900" t="str">
            <v>m2</v>
          </cell>
          <cell r="F10900">
            <v>298.37</v>
          </cell>
        </row>
        <row r="10901">
          <cell r="A10901" t="str">
            <v>SETOP ED-20576</v>
          </cell>
          <cell r="D10901"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E10901" t="str">
            <v>m2</v>
          </cell>
          <cell r="F10901">
            <v>788.7</v>
          </cell>
        </row>
        <row r="10902">
          <cell r="A10902" t="str">
            <v>SETOP ED-20577</v>
          </cell>
          <cell r="D10902"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E10902" t="str">
            <v>m2</v>
          </cell>
          <cell r="F10902">
            <v>366.25</v>
          </cell>
        </row>
        <row r="10903">
          <cell r="A10903" t="str">
            <v>SETOP ED-20573</v>
          </cell>
          <cell r="D10903"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E10903" t="str">
            <v>m2</v>
          </cell>
          <cell r="F10903">
            <v>242.04</v>
          </cell>
        </row>
        <row r="10904">
          <cell r="A10904" t="str">
            <v>SETOP ED-20572</v>
          </cell>
          <cell r="D10904" t="str">
            <v>FORNECIMENTO DE ESTRUTURA METÁLICA E ENGRADAMENTO METÁLICO PARA TELHADO EM ARCO DE QUADRA POLIESPORTIVA EM AÇO PATINÁVEL, COBERTURA EM ARCO PADRÃO DA QUADRA ESCOLAR, EXCLUSIVE TELHA, INCLUSIVE PILAR METÁLICO, FABRICAÇÃO, TRANSPORTE E MONTAGEM</v>
          </cell>
          <cell r="E10904" t="str">
            <v>m2</v>
          </cell>
          <cell r="F10904">
            <v>224.41</v>
          </cell>
        </row>
        <row r="10905">
          <cell r="A10905" t="str">
            <v>SETOP 8788</v>
          </cell>
          <cell r="D10905" t="str">
            <v>COBERTURA COM TELHA FIBROCIMENTO</v>
          </cell>
        </row>
        <row r="10906">
          <cell r="A10906" t="str">
            <v>SETOP ED-48423</v>
          </cell>
          <cell r="D10906" t="str">
            <v>COBERTURA EM TELHA DE FIBROCIMENTO, TIPO ONDULADA, ESP. 5MM, COM RECOBRIMENTO TRANSVERSAL E LONGITUDINAL, EXCLUSIVE CUMEEIRA E ENGRADAMENTO, INCLUSIVE ACESSÓRIOS DE FIXAÇÃO E IÇAMENTO MANUAL VERTICAL</v>
          </cell>
          <cell r="E10906" t="str">
            <v>m2</v>
          </cell>
          <cell r="F10906">
            <v>47.93</v>
          </cell>
        </row>
        <row r="10907">
          <cell r="A10907" t="str">
            <v>SETOP ED-48424</v>
          </cell>
          <cell r="D10907" t="str">
            <v>COBERTURA EM TELHA DE FIBROCIMENTO, TIPO ONDULADA, ESP. 6MM, COM RECOBRIMENTO TRANSVERSAL E LONGITUDINAL, EXCLUSIVE CUMEEIRA E ENGRADAMENTO, INCLUSIVE ACESSÓRIOS DE FIXAÇÃO E IÇAMENTO MANUAL VERTICAL</v>
          </cell>
          <cell r="E10907" t="str">
            <v>m2</v>
          </cell>
          <cell r="F10907">
            <v>53.61</v>
          </cell>
        </row>
        <row r="10908">
          <cell r="A10908" t="str">
            <v>SETOP ED-48425</v>
          </cell>
          <cell r="D10908" t="str">
            <v>COBERTURA EM TELHA DE FIBROCIMENTO, TIPO ONDULADA, ESP. 8MM, COM RECOBRIMENTO TRANSVERSAL E LONGITUDINAL, EXCLUSIVE CUMEEIRA E ENGRADAMENTO, INCLUSIVE ACESSÓRIOS DE FIXAÇÃO E IÇAMENTO MANUAL VERTICAL</v>
          </cell>
          <cell r="E10908" t="str">
            <v>m2</v>
          </cell>
          <cell r="F10908">
            <v>73.709999999999994</v>
          </cell>
        </row>
        <row r="10909">
          <cell r="A10909" t="str">
            <v>SETOP ED-48426</v>
          </cell>
          <cell r="D10909" t="str">
            <v>COBERTURA EM TELHA DE FIBROCIMENTO,TIPO CALHA ESTRUTURAL, LARGURA 49CM, (CANALETE 49/KALHETA), COM RECOBRIMENTO TRANSVERSAL E LONGITUDINAL, EXCLUSIVE CUMEEIRA E ENGRADAMENTO, INCLUSIVE ACESSÓRIOS DE FIXAÇÃO E IÇAMENTO MANUAL VERTICAL</v>
          </cell>
          <cell r="E10909" t="str">
            <v>m2</v>
          </cell>
          <cell r="F10909">
            <v>203.06</v>
          </cell>
        </row>
        <row r="10910">
          <cell r="A10910" t="str">
            <v>SETOP ED-48427</v>
          </cell>
          <cell r="D10910" t="str">
            <v>COBERTURA EM TELHA DE FIBROCIMENTO,TIPO CALHA ESTRUTURAL, LARGURA 90CM, (CANALETE 90/KALHETÃO), COM RECOBRIMENTO TRANSVERSAL E LONGITUDINAL, EXCLUSIVE CUMEEIRA E ENGRADAMENTO, INCLUSIVE ACESSÓRIOS DE FIXAÇÃO E IÇAMENTO MANUAL VERTICAL</v>
          </cell>
          <cell r="E10910" t="str">
            <v>m2</v>
          </cell>
          <cell r="F10910">
            <v>195.12</v>
          </cell>
        </row>
        <row r="10911">
          <cell r="A10911" t="str">
            <v>SETOP ED-48417</v>
          </cell>
          <cell r="D10911" t="str">
            <v>RUFO EM FIBROCIMENTO PARA TELHA ONDULADA, INCLUSIVE ACESSÓRIOS PARA FIXAÇÃO, FORNECIMENTO E INSTALAÇÃO</v>
          </cell>
          <cell r="E10911" t="str">
            <v>m</v>
          </cell>
          <cell r="F10911">
            <v>62.54</v>
          </cell>
        </row>
        <row r="10912">
          <cell r="A10912" t="str">
            <v>SETOP 8789</v>
          </cell>
          <cell r="D10912" t="str">
            <v>COBERTURA COM TELHA METÁLICA</v>
          </cell>
        </row>
        <row r="10913">
          <cell r="A10913" t="str">
            <v>SETOP ED-13852</v>
          </cell>
          <cell r="D10913" t="str">
            <v>COBERTURA EM TELHA METÁLICA GALVANIZADA ONDULADA, TIPO SIMPLES, ESP. 0,50MM, ACABAMENTO NATURAL, INCLUSIVE ACESSÓRIOS PARA FIXAÇÃO, FORNECIMENTO E INSTALAÇÃO</v>
          </cell>
          <cell r="E10913" t="str">
            <v>m2</v>
          </cell>
          <cell r="F10913">
            <v>92.32</v>
          </cell>
        </row>
        <row r="10914">
          <cell r="A10914" t="str">
            <v>SETOP ED-48429</v>
          </cell>
          <cell r="D10914" t="str">
            <v>COBERTURA EM TELHA METÁLICA GALVANIZADA TRAPEZOIDAL, TIPO DUPLA TERMOACÚSTICA COM DUAS FACES TRAPEZOIDAIS, ESP. 0,43MM, PREENCHIMENTO EM POLIESTIRENO EXPANDIDO/ISOPOR COM ESP. 30MM, ACABAMENTO NATURAL, INCLUSIVE ACESSÓRIOS PARA FIXAÇÃO, FORNECIMENTO E INSTALAÇÃO</v>
          </cell>
          <cell r="E10914" t="str">
            <v>m2</v>
          </cell>
          <cell r="F10914">
            <v>159.61000000000001</v>
          </cell>
        </row>
        <row r="10915">
          <cell r="A10915" t="str">
            <v>SETOP ED-48428</v>
          </cell>
          <cell r="D10915" t="str">
            <v>COBERTURA EM TELHA METÁLICA GALVANIZADA TRAPEZOIDAL, TIPO SIMPLES, ESP. 0,50MM, ACABAMENTO NATURAL, INCLUSIVE ACESSÓRIOS PARA FIXAÇÃO, FORNECIMENTO E INSTALAÇÃO</v>
          </cell>
          <cell r="E10915" t="str">
            <v>m2</v>
          </cell>
          <cell r="F10915">
            <v>95.32</v>
          </cell>
        </row>
        <row r="10916">
          <cell r="A10916" t="str">
            <v>SETOP ED-48432</v>
          </cell>
          <cell r="D10916" t="str">
            <v>COBERTURA EM TELHA ONDULADA TRADICIONAL DE FIBRA VEGETAL COM BETUME, ESP. 3MM, COM INCLINAÇÃO ACIMA DE 15 GRAUS, INCLUSIVE FIXAÇÃO, EXCLUSIVE ENGRADAMENTO</v>
          </cell>
          <cell r="E10916" t="str">
            <v>m2</v>
          </cell>
          <cell r="F10916">
            <v>83.22</v>
          </cell>
        </row>
        <row r="10917">
          <cell r="A10917" t="str">
            <v>SETOP ED-48431</v>
          </cell>
          <cell r="D10917" t="str">
            <v>COBERTURA EM TELHA ONDULADA TRADICIONAL DE FIBRA VEGETAL COM BETUME, ESP. 3MM, COM INCLINAÇÃO ENTRE 10 A 15 GRAUS, INCLUSIVE FIXAÇÃO, EXCLUSIVE ENGRADAMENTO</v>
          </cell>
          <cell r="E10917" t="str">
            <v>m2</v>
          </cell>
          <cell r="F10917">
            <v>84.14</v>
          </cell>
        </row>
        <row r="10918">
          <cell r="A10918" t="str">
            <v>SETOP ED-48418</v>
          </cell>
          <cell r="D10918" t="str">
            <v>RUFO EM POLIETILENO PARA TELHA VEGETAL TRADICIONAL, INCLUSIVE ACESSÓRIOS PARA FIXAÇÃO, FORNECIMENTO E INSTALAÇÃO</v>
          </cell>
          <cell r="E10918" t="str">
            <v>m</v>
          </cell>
          <cell r="F10918">
            <v>68.33</v>
          </cell>
        </row>
        <row r="10919">
          <cell r="A10919" t="str">
            <v>SETOP 8790</v>
          </cell>
          <cell r="D10919" t="str">
            <v>COBERTURA COM TELHA CERÂMICA</v>
          </cell>
        </row>
        <row r="10920">
          <cell r="A10920" t="str">
            <v>SETOP ED-48421</v>
          </cell>
          <cell r="D10920" t="str">
            <v>COBERTURA EM TELHA CERÂMICA, TIPO COLONIAL, INCLUSIVE FIXAÇÃO, EXCLUSIVE ENGRADAMENTO E MANTA ISOLANTE/TÉRMICA</v>
          </cell>
          <cell r="E10920" t="str">
            <v>m2</v>
          </cell>
          <cell r="F10920">
            <v>128.08000000000001</v>
          </cell>
        </row>
        <row r="10921">
          <cell r="A10921" t="str">
            <v>SETOP ED-48419</v>
          </cell>
          <cell r="D10921" t="str">
            <v>COBERTURA EM TELHA CERÂMICA, TIPO FRANCESA, INCLUSIVE FIXAÇÃO, EXCLUSIVE ENGRADAMENTO E MANTA ISOLANTE/TÉRMICA</v>
          </cell>
          <cell r="E10921" t="str">
            <v>m2</v>
          </cell>
          <cell r="F10921">
            <v>100.06</v>
          </cell>
        </row>
        <row r="10922">
          <cell r="A10922" t="str">
            <v>SETOP ED-48420</v>
          </cell>
          <cell r="D10922" t="str">
            <v>COBERTURA EM TELHA CERÂMICA, TIPO PLAN, INCLUSIVE FIXAÇÃO, EXCLUSIVE ENGRADAMENTO E MANTA ISOLANTE/TÉRMICA</v>
          </cell>
          <cell r="E10922" t="str">
            <v>m2</v>
          </cell>
          <cell r="F10922">
            <v>103.28</v>
          </cell>
        </row>
        <row r="10923">
          <cell r="A10923" t="str">
            <v>SETOP ED-48406</v>
          </cell>
          <cell r="D10923" t="str">
            <v xml:space="preserve">EMBOÇAMENTO DE TELHA CERÂMICA COM ARGAMASSA, TRAÇO 1:2:9 (CIMENTO, CAL E AREIA), COM PREPARO MECANIZADO, EXCLUSIVE TELHA
</v>
          </cell>
          <cell r="E10923" t="str">
            <v>m</v>
          </cell>
          <cell r="F10923">
            <v>16.559999999999999</v>
          </cell>
        </row>
        <row r="10924">
          <cell r="A10924" t="str">
            <v>SETOP 8791</v>
          </cell>
          <cell r="D10924" t="str">
            <v>CUMEEIRA E ESPIGÃO</v>
          </cell>
        </row>
        <row r="10925">
          <cell r="A10925" t="str">
            <v>SETOP ED-48401</v>
          </cell>
          <cell r="D10925" t="str">
            <v>CUMEEIRA ARTICULADA DE FIBROCIMENTO PARA TELHA ONDULADA, ESP. 6MM, INCLUSIVE ACESSÓRIOS PARA FIXAÇÃO, FORNECIMENTO, INSTALAÇÃO E IÇAMENTO MANUAL VERTICAL</v>
          </cell>
          <cell r="E10925" t="str">
            <v>m</v>
          </cell>
          <cell r="F10925">
            <v>93.81</v>
          </cell>
        </row>
        <row r="10926">
          <cell r="A10926" t="str">
            <v>SETOP ED-48403</v>
          </cell>
          <cell r="D10926" t="str">
            <v>CUMEEIRA DE  EM TELHA DE FIBROCIMENTO,TIPO CALHA ESTRUTURAL, LARGURA 49CM, (CANALETE 49/KALHETA), INCLUSIVE ACESSÓRIOS PARA FIXAÇÃO, FORNECIMENTO, INSTALAÇÃO E IÇAMENTO MANUAL VERTICAL</v>
          </cell>
          <cell r="E10926" t="str">
            <v>m</v>
          </cell>
          <cell r="F10926">
            <v>114.21</v>
          </cell>
        </row>
        <row r="10927">
          <cell r="A10927" t="str">
            <v>SETOP ED-48404</v>
          </cell>
          <cell r="D10927" t="str">
            <v>CUMEEIRA DE  EM TELHA DE FIBROCIMENTO,TIPO CALHA ESTRUTURAL, LARGURA 90CM, (CANALETE 90/KALHETÃO), INCLUSIVE ACESSÓRIOS PARA FIXAÇÃO, FORNECIMENTO, INSTALAÇÃO E IÇAMENTO MANUAL VERTICAL</v>
          </cell>
          <cell r="E10927" t="str">
            <v>m</v>
          </cell>
          <cell r="F10927">
            <v>185.31</v>
          </cell>
        </row>
        <row r="10928">
          <cell r="A10928" t="str">
            <v>SETOP ED-48402</v>
          </cell>
          <cell r="D10928" t="str">
            <v>CUMEEIRA GALVANIZADA TRAPEZOIDAL, TIPO SIMPLES, ESP. 0,50MM, ACABAMENTO NATURAL, INCLUSIVE ACESSÓRIOS PARA FIXAÇÃO, FORNECIMENTO, INSTALAÇÃO E IÇAMENTO MANUAL VERTICAL</v>
          </cell>
          <cell r="E10928" t="str">
            <v>m</v>
          </cell>
          <cell r="F10928">
            <v>78.349999999999994</v>
          </cell>
        </row>
        <row r="10929">
          <cell r="A10929" t="str">
            <v>SETOP ED-48405</v>
          </cell>
          <cell r="D10929" t="str">
            <v>CUMEEIRA ONDULADA DE FIBRA VEGETAL COM BETUME, INCLUSIVE ACESSÓRIOS PARA FIXAÇÃO, FORNECIMENTO, INSTALAÇÃO E IÇAMENTO MANUAL VERTICAL</v>
          </cell>
          <cell r="E10929" t="str">
            <v>m</v>
          </cell>
          <cell r="F10929">
            <v>42.28</v>
          </cell>
        </row>
        <row r="10930">
          <cell r="A10930" t="str">
            <v>SETOP ED-48400</v>
          </cell>
          <cell r="D10930" t="str">
            <v>CUMEEIRA PARA TELHA CERÂMICA, INCLUSIVE EMBOÇAMENTO COM ARGAMASSA, TRAÇO 1:2:9 (CIMENTO, CAL E AREIA), COM PREPARO MECANIZADO</v>
          </cell>
          <cell r="E10930" t="str">
            <v>m</v>
          </cell>
          <cell r="F10930">
            <v>43.99</v>
          </cell>
        </row>
        <row r="10931">
          <cell r="A10931" t="str">
            <v>SETOP ED-48416</v>
          </cell>
          <cell r="D10931" t="str">
            <v>ESPIGÃO EM FIBROCIMENTO PARA TELHA ONDULADA, INCLUSIVE ACESSÓRIOS PARA FIXAÇÃO, FORNECIMENTO, INSTALAÇÃO E IÇAMENTO MANUAL VERTICAL</v>
          </cell>
          <cell r="E10931" t="str">
            <v>m</v>
          </cell>
          <cell r="F10931">
            <v>47.83</v>
          </cell>
        </row>
        <row r="10932">
          <cell r="A10932" t="str">
            <v>SETOP 8792</v>
          </cell>
          <cell r="D10932" t="str">
            <v>CALHA GALVANIZADA</v>
          </cell>
        </row>
        <row r="10933">
          <cell r="A10933" t="str">
            <v>SETOP ED-50661</v>
          </cell>
          <cell r="D10933" t="str">
            <v>CALHA EM CHAPA GALVANIZADA, ESP. 0,5MM (GSG-26), COM DESENVOLVIMENTO DE 33CM, INCLUSIVE IÇAMENTO MANUAL VERTICAL</v>
          </cell>
          <cell r="E10933" t="str">
            <v>m</v>
          </cell>
          <cell r="F10933">
            <v>36.74</v>
          </cell>
        </row>
        <row r="10934">
          <cell r="A10934" t="str">
            <v>SETOP ED-50662</v>
          </cell>
          <cell r="D10934" t="str">
            <v>CALHA EM CHAPA GALVANIZADA, ESP. 0,5MM (GSG-26), COM DESENVOLVIMENTO DE 40CM, INCLUSIVE IÇAMENTO MANUAL VERTICAL</v>
          </cell>
          <cell r="E10934" t="str">
            <v>m</v>
          </cell>
          <cell r="F10934">
            <v>42.33</v>
          </cell>
        </row>
        <row r="10935">
          <cell r="A10935" t="str">
            <v>SETOP ED-50663</v>
          </cell>
          <cell r="D10935" t="str">
            <v>CALHA EM CHAPA GALVANIZADA, ESP. 0,5MM (GSG-26), COM DESENVOLVIMENTO DE 50CM, INCLUSIVE IÇAMENTO MANUAL VERTICAL</v>
          </cell>
          <cell r="E10935" t="str">
            <v>m</v>
          </cell>
          <cell r="F10935">
            <v>56.68</v>
          </cell>
        </row>
        <row r="10936">
          <cell r="A10936" t="str">
            <v>SETOP ED-50660</v>
          </cell>
          <cell r="D10936" t="str">
            <v>CALHA EM CHAPA GALVANIZADA, ESP. 0,65MM (GSG-24), COM DESENVOLVIMENTO DE 100CM, INCLUSIVE IÇAMENTO MANUAL VERTICAL</v>
          </cell>
          <cell r="E10936" t="str">
            <v>m</v>
          </cell>
          <cell r="F10936">
            <v>119.48</v>
          </cell>
        </row>
        <row r="10937">
          <cell r="A10937" t="str">
            <v>SETOP ED-50654</v>
          </cell>
          <cell r="D10937" t="str">
            <v>CALHA EM CHAPA GALVANIZADA, ESP. 0,65MM (GSG-24), COM DESENVOLVIMENTO DE 33CM, INCLUSIVE IÇAMENTO MANUAL VERTICAL</v>
          </cell>
          <cell r="E10937" t="str">
            <v>m</v>
          </cell>
          <cell r="F10937">
            <v>42.04</v>
          </cell>
        </row>
        <row r="10938">
          <cell r="A10938" t="str">
            <v>SETOP ED-50655</v>
          </cell>
          <cell r="D10938" t="str">
            <v>CALHA EM CHAPA GALVANIZADA, ESP. 0,65MM (GSG-24), COM DESENVOLVIMENTO DE 40CM, INCLUSIVE IÇAMENTO MANUAL VERTICAL</v>
          </cell>
          <cell r="E10938" t="str">
            <v>m</v>
          </cell>
          <cell r="F10938">
            <v>48.74</v>
          </cell>
        </row>
        <row r="10939">
          <cell r="A10939" t="str">
            <v>SETOP ED-50656</v>
          </cell>
          <cell r="D10939" t="str">
            <v>CALHA EM CHAPA GALVANIZADA, ESP. 0,65MM (GSG-24), COM DESENVOLVIMENTO DE 50CM, INCLUSIVE IÇAMENTO MANUAL VERTICAL</v>
          </cell>
          <cell r="E10939" t="str">
            <v>m</v>
          </cell>
          <cell r="F10939">
            <v>58.85</v>
          </cell>
        </row>
        <row r="10940">
          <cell r="A10940" t="str">
            <v>SETOP ED-50657</v>
          </cell>
          <cell r="D10940" t="str">
            <v>CALHA EM CHAPA GALVANIZADA, ESP. 0,65MM (GSG-24), COM DESENVOLVIMENTO DE 60CM, INCLUSIVE IÇAMENTO MANUAL VERTICAL</v>
          </cell>
          <cell r="E10940" t="str">
            <v>m</v>
          </cell>
          <cell r="F10940">
            <v>68.94</v>
          </cell>
        </row>
        <row r="10941">
          <cell r="A10941" t="str">
            <v>SETOP ED-50658</v>
          </cell>
          <cell r="D10941" t="str">
            <v>CALHA EM CHAPA GALVANIZADA, ESP. 0,65MM (GSG-24), COM DESENVOLVIMENTO DE 66CM, INCLUSIVE IÇAMENTO MANUAL VERTICAL</v>
          </cell>
          <cell r="E10941" t="str">
            <v>m</v>
          </cell>
          <cell r="F10941">
            <v>75.56</v>
          </cell>
        </row>
        <row r="10942">
          <cell r="A10942" t="str">
            <v>SETOP ED-50659</v>
          </cell>
          <cell r="D10942" t="str">
            <v>CALHA EM CHAPA GALVANIZADA, ESP. 0,65MM (GSG-24), COM DESENVOLVIMENTO DE 75CM, INCLUSIVE IÇAMENTO MANUAL VERTICAL</v>
          </cell>
          <cell r="E10942" t="str">
            <v>m</v>
          </cell>
          <cell r="F10942">
            <v>85.7</v>
          </cell>
        </row>
        <row r="10943">
          <cell r="A10943" t="str">
            <v>SETOP ED-50653</v>
          </cell>
          <cell r="D10943" t="str">
            <v>CALHA EM CHAPA GALVANIZADA, ESP. 0,8MM (GSG-22), COM DESENVOLVIMENTO DE 100CM, INCLUSIVE IÇAMENTO MANUAL VERTICAL</v>
          </cell>
          <cell r="E10943" t="str">
            <v>m</v>
          </cell>
          <cell r="F10943">
            <v>135.51</v>
          </cell>
        </row>
        <row r="10944">
          <cell r="A10944" t="str">
            <v>SETOP ED-50648</v>
          </cell>
          <cell r="D10944" t="str">
            <v>CALHA EM CHAPA GALVANIZADA, ESP. 0,8MM (GSG-22), COM DESENVOLVIMENTO DE 33CM, INCLUSIVE IÇAMENTO MANUAL VERTICAL</v>
          </cell>
          <cell r="E10944" t="str">
            <v>m</v>
          </cell>
          <cell r="F10944">
            <v>47.33</v>
          </cell>
        </row>
        <row r="10945">
          <cell r="A10945" t="str">
            <v>SETOP ED-50649</v>
          </cell>
          <cell r="D10945" t="str">
            <v>CALHA EM CHAPA GALVANIZADA, ESP. 0,8MM (GSG-22), COM DESENVOLVIMENTO DE 40CM, INCLUSIVE IÇAMENTO MANUAL VERTICAL</v>
          </cell>
          <cell r="E10945" t="str">
            <v>m</v>
          </cell>
          <cell r="F10945">
            <v>55.16</v>
          </cell>
        </row>
        <row r="10946">
          <cell r="A10946" t="str">
            <v>SETOP ED-50650</v>
          </cell>
          <cell r="D10946" t="str">
            <v>CALHA EM CHAPA GALVANIZADA, ESP. 0,8MM (GSG-22), COM DESENVOLVIMENTO DE 50CM, INCLUSIVE IÇAMENTO MANUAL VERTICAL</v>
          </cell>
          <cell r="E10946" t="str">
            <v>m</v>
          </cell>
          <cell r="F10946">
            <v>66.87</v>
          </cell>
        </row>
        <row r="10947">
          <cell r="A10947" t="str">
            <v>SETOP ED-50651</v>
          </cell>
          <cell r="D10947" t="str">
            <v>CALHA EM CHAPA GALVANIZADA, ESP. 0,8MM (GSG-22), COM DESENVOLVIMENTO DE 66CM, INCLUSIVE IÇAMENTO MANUAL VERTICAL</v>
          </cell>
          <cell r="E10947" t="str">
            <v>m</v>
          </cell>
          <cell r="F10947">
            <v>86.14</v>
          </cell>
        </row>
        <row r="10948">
          <cell r="A10948" t="str">
            <v>SETOP ED-50652</v>
          </cell>
          <cell r="D10948" t="str">
            <v>CALHA EM CHAPA GALVANIZADA, ESP. 0,8MM (GSG-22), COM DESENVOLVIMENTO DE 75CM, INCLUSIVE IÇAMENTO MANUAL VERTICAL</v>
          </cell>
          <cell r="E10948" t="str">
            <v>m</v>
          </cell>
          <cell r="F10948">
            <v>97.73</v>
          </cell>
        </row>
        <row r="10949">
          <cell r="A10949" t="str">
            <v>SETOP 8793</v>
          </cell>
          <cell r="D10949" t="str">
            <v>RUFO GALVANIZADO</v>
          </cell>
        </row>
        <row r="10950">
          <cell r="A10950" t="str">
            <v>SETOP ED-50682</v>
          </cell>
          <cell r="D10950" t="str">
            <v>RUFO E CONTRARRUFO EM CHAPA GALVANIZADA, ESP. 0,5MM (GSG-26), COM DESENVOLVIMENTO DE 15CM, INCLUSIVE IÇAMENTO MANUAL VERTICAL</v>
          </cell>
          <cell r="E10950" t="str">
            <v>m</v>
          </cell>
          <cell r="F10950">
            <v>24.01</v>
          </cell>
        </row>
        <row r="10951">
          <cell r="A10951" t="str">
            <v>SETOP ED-50683</v>
          </cell>
          <cell r="D10951" t="str">
            <v>RUFO E CONTRARRUFO EM CHAPA GALVANIZADA, ESP. 0,5MM (GSG-26), COM DESENVOLVIMENTO DE 20CM, INCLUSIVE IÇAMENTO MANUAL VERTICAL</v>
          </cell>
          <cell r="E10951" t="str">
            <v>m</v>
          </cell>
          <cell r="F10951">
            <v>28.42</v>
          </cell>
        </row>
        <row r="10952">
          <cell r="A10952" t="str">
            <v>SETOP ED-50684</v>
          </cell>
          <cell r="D10952" t="str">
            <v>RUFO E CONTRARRUFO EM CHAPA GALVANIZADA, ESP. 0,5MM (GSG-26), COM DESENVOLVIMENTO DE 25CM, INCLUSIVE IÇAMENTO MANUAL VERTICAL</v>
          </cell>
          <cell r="E10952" t="str">
            <v>m</v>
          </cell>
          <cell r="F10952">
            <v>32.14</v>
          </cell>
        </row>
        <row r="10953">
          <cell r="A10953" t="str">
            <v>SETOP ED-50685</v>
          </cell>
          <cell r="D10953" t="str">
            <v>RUFO E CONTRARRUFO EM CHAPA GALVANIZADA, ESP. 0,5MM (GSG-26), COM DESENVOLVIMENTO DE 33CM, INCLUSIVE IÇAMENTO MANUAL VERTICAL</v>
          </cell>
          <cell r="E10953" t="str">
            <v>m</v>
          </cell>
          <cell r="F10953">
            <v>39.450000000000003</v>
          </cell>
        </row>
        <row r="10954">
          <cell r="A10954" t="str">
            <v>SETOP ED-50675</v>
          </cell>
          <cell r="D10954" t="str">
            <v>RUFO E CONTRARRUFO EM CHAPA GALVANIZADA, ESP. 0,65MM (GSG-24), COM DESENVOLVIMENTO DE 15CM, INCLUSIVE IÇAMENTO MANUAL VERTICAL</v>
          </cell>
          <cell r="E10954" t="str">
            <v>m</v>
          </cell>
          <cell r="F10954">
            <v>27.08</v>
          </cell>
        </row>
        <row r="10955">
          <cell r="A10955" t="str">
            <v>SETOP ED-50676</v>
          </cell>
          <cell r="D10955" t="str">
            <v>RUFO E CONTRARRUFO EM CHAPA GALVANIZADA, ESP. 0,65MM (GSG-24), COM DESENVOLVIMENTO DE 20CM, INCLUSIVE IÇAMENTO MANUAL VERTICAL</v>
          </cell>
          <cell r="E10955" t="str">
            <v>m</v>
          </cell>
          <cell r="F10955">
            <v>32.53</v>
          </cell>
        </row>
        <row r="10956">
          <cell r="A10956" t="str">
            <v>SETOP ED-50677</v>
          </cell>
          <cell r="D10956" t="str">
            <v>RUFO E CONTRARRUFO EM CHAPA GALVANIZADA, ESP. 0,65MM (GSG-24), COM DESENVOLVIMENTO DE 25CM, INCLUSIVE IÇAMENTO MANUAL VERTICAL</v>
          </cell>
          <cell r="E10956" t="str">
            <v>m</v>
          </cell>
          <cell r="F10956">
            <v>37.79</v>
          </cell>
        </row>
        <row r="10957">
          <cell r="A10957" t="str">
            <v>SETOP ED-50678</v>
          </cell>
          <cell r="D10957" t="str">
            <v>RUFO E CONTRARRUFO EM CHAPA GALVANIZADA, ESP. 0,65MM (GSG-24), COM DESENVOLVIMENTO DE 33CM, INCLUSIVE IÇAMENTO MANUAL VERTICAL</v>
          </cell>
          <cell r="E10957" t="str">
            <v>m</v>
          </cell>
          <cell r="F10957">
            <v>46.22</v>
          </cell>
        </row>
        <row r="10958">
          <cell r="A10958" t="str">
            <v>SETOP ED-50679</v>
          </cell>
          <cell r="D10958" t="str">
            <v>RUFO E CONTRARRUFO EM CHAPA GALVANIZADA, ESP. 0,65MM (GSG-24), COM DESENVOLVIMENTO DE 50CM, INCLUSIVE IÇAMENTO MANUAL VERTICAL</v>
          </cell>
          <cell r="E10958" t="str">
            <v>m</v>
          </cell>
          <cell r="F10958">
            <v>65.2</v>
          </cell>
        </row>
        <row r="10959">
          <cell r="A10959" t="str">
            <v>SETOP ED-50680</v>
          </cell>
          <cell r="D10959" t="str">
            <v>RUFO E CONTRARRUFO EM CHAPA GALVANIZADA, ESP. 0,65MM (GSG-24), COM DESENVOLVIMENTO DE 60CM, INCLUSIVE IÇAMENTO MANUAL VERTICAL</v>
          </cell>
          <cell r="E10959" t="str">
            <v>m</v>
          </cell>
          <cell r="F10959">
            <v>76.55</v>
          </cell>
        </row>
        <row r="10960">
          <cell r="A10960" t="str">
            <v>SETOP ED-50681</v>
          </cell>
          <cell r="D10960" t="str">
            <v>RUFO E CONTRARRUFO EM CHAPA GALVANIZADA, ESP. 0,65MM (GSG-24), COM DESENVOLVIMENTO DE 70CM, INCLUSIVE IÇAMENTO MANUAL VERTICAL</v>
          </cell>
          <cell r="E10960" t="str">
            <v>m</v>
          </cell>
          <cell r="F10960">
            <v>89.02</v>
          </cell>
        </row>
        <row r="10961">
          <cell r="A10961" t="str">
            <v>SETOP 8794</v>
          </cell>
          <cell r="D10961" t="str">
            <v>CHAPINS GALVANIZADOS</v>
          </cell>
        </row>
        <row r="10962">
          <cell r="A10962" t="str">
            <v>SETOP ED-50667</v>
          </cell>
          <cell r="D10962" t="str">
            <v>CHAPIM EM CHAPA GALVANIZADA, COM PINGADEIRA, ESP. 0,65MM (GSG-24), COM DESENVOLVIMENTO DE 35CM, INCLUSIVE IÇAMENTO MANUAL VERTICAL</v>
          </cell>
          <cell r="E10962" t="str">
            <v>m</v>
          </cell>
          <cell r="F10962">
            <v>46.53</v>
          </cell>
        </row>
        <row r="10963">
          <cell r="A10963" t="str">
            <v>SETOP 8795</v>
          </cell>
          <cell r="D10963" t="str">
            <v>FECHAMENTO DE ONDA DE TELHA</v>
          </cell>
        </row>
        <row r="10964">
          <cell r="A10964" t="str">
            <v>SETOP ED-33596</v>
          </cell>
          <cell r="D10964" t="str">
            <v>VEDA ONDA EM POLIETILENO PARA TELHA ONDULADA, INCLUSIVE ACESSÓRIOS PARA FIXAÇÃO, FORNECIMENTO E INSTALAÇÃO</v>
          </cell>
          <cell r="E10964" t="str">
            <v>m</v>
          </cell>
          <cell r="F10964">
            <v>20.010000000000002</v>
          </cell>
        </row>
        <row r="10965">
          <cell r="A10965" t="str">
            <v>SETOP 8797</v>
          </cell>
          <cell r="D10965" t="str">
            <v>CONDUTOR DE ÁGUA PLUVIAL EM PVC</v>
          </cell>
        </row>
        <row r="10966">
          <cell r="A10966" t="str">
            <v>SETOP ED-50668</v>
          </cell>
          <cell r="D10966" t="str">
            <v>CONDUTOR CIRCULAR DE ÁGUA PLUVIAL PARA DO TELHADO EM TUBO DE PVC, DIÂMETRO DE 100MM, INCLUSIVE CONEXÕES E SUPORTES</v>
          </cell>
          <cell r="E10966" t="str">
            <v>m</v>
          </cell>
          <cell r="F10966">
            <v>88.98</v>
          </cell>
        </row>
        <row r="10967">
          <cell r="A10967" t="str">
            <v>SETOP ED-50669</v>
          </cell>
          <cell r="D10967" t="str">
            <v>CONDUTOR CIRCULAR DE ÁGUA PLUVIAL PARA DO TELHADO EM TUBO DE PVC, DIÂMETRO DE 75MM, INCLUSIVE CONEXÕES E SUPORTES</v>
          </cell>
          <cell r="E10967" t="str">
            <v>m</v>
          </cell>
          <cell r="F10967">
            <v>90.71</v>
          </cell>
        </row>
        <row r="10968">
          <cell r="A10968" t="str">
            <v>SETOP ED-28551</v>
          </cell>
          <cell r="D10968" t="str">
            <v>CONDUTOR DE ÁGUAS PLUVIAIS RETANGULAR EM AÇO GALVANIZADO, DIMENSÃO (43X85)MM, , ESP. 0,43MM (GSG-28), INCLUSIVE CONEXÕES E SUPORTES</v>
          </cell>
          <cell r="E10968" t="str">
            <v>m</v>
          </cell>
          <cell r="F10968">
            <v>59.64</v>
          </cell>
        </row>
        <row r="10969">
          <cell r="A10969" t="str">
            <v>SETOP 8798</v>
          </cell>
          <cell r="D10969" t="str">
            <v>GRELHA E RALO</v>
          </cell>
        </row>
        <row r="10970">
          <cell r="A10970" t="str">
            <v>SETOP ED-49962</v>
          </cell>
          <cell r="D10970" t="str">
            <v>RALO HEMISFÉRICO, TIPO ABACAXI, DIÂMETRO DE 100MM, EXCLUSIVE CONDUTOR DE ÁGUA PLUVIAL</v>
          </cell>
          <cell r="E10970" t="str">
            <v>un</v>
          </cell>
          <cell r="F10970">
            <v>47.63</v>
          </cell>
        </row>
        <row r="10971">
          <cell r="A10971" t="str">
            <v>SETOP ED-49960</v>
          </cell>
          <cell r="D10971" t="str">
            <v>RALO HEMISFÉRICO, TIPO ABACAXI, DIÂMETRO DE 50MM, EXCLUSIVE CONDUTOR DE ÁGUA PLUVIAL</v>
          </cell>
          <cell r="E10971" t="str">
            <v>un</v>
          </cell>
          <cell r="F10971">
            <v>49.46</v>
          </cell>
        </row>
        <row r="10972">
          <cell r="A10972" t="str">
            <v>SETOP ED-49961</v>
          </cell>
          <cell r="D10972" t="str">
            <v>RALO HEMISFÉRICO, TIPO ABACAXI, DIÂMETRO DE 75MM, EXCLUSIVE CONDUTOR DE ÁGUA PLUVIAL</v>
          </cell>
          <cell r="E10972" t="str">
            <v>un</v>
          </cell>
          <cell r="F10972">
            <v>49.62</v>
          </cell>
        </row>
        <row r="10973">
          <cell r="A10973" t="str">
            <v>SETOP 8799</v>
          </cell>
          <cell r="D10973" t="str">
            <v>DISPOSITIVO DE DRENAGEM</v>
          </cell>
        </row>
        <row r="10974">
          <cell r="A10974" t="str">
            <v>SETOP ED-50671</v>
          </cell>
          <cell r="D10974" t="str">
            <v>BUZINOTE DE DRENAGEM, PARA LAJES, EM TUBO DE PVC COM DIÂMETRO DE 50MM (2"), INCLUSIVE DEMOLIÇÃO EM CONCRETO E ALVENARIA</v>
          </cell>
          <cell r="E10974" t="str">
            <v>m</v>
          </cell>
          <cell r="F10974">
            <v>35.83</v>
          </cell>
        </row>
        <row r="10975">
          <cell r="A10975" t="str">
            <v>SETOP 10529</v>
          </cell>
          <cell r="D10975" t="str">
            <v>MANTA ALUMINIZADA</v>
          </cell>
        </row>
        <row r="10976">
          <cell r="A10976" t="str">
            <v>SETOP ED-52311</v>
          </cell>
          <cell r="D10976" t="str">
            <v>MANTA ISOLANTE/TÉRMICA PARA TELHADO, EXCLUSIVE CONTA-CAIBRO</v>
          </cell>
          <cell r="E10976" t="str">
            <v>m2</v>
          </cell>
          <cell r="F10976">
            <v>19.600000000000001</v>
          </cell>
        </row>
        <row r="10977">
          <cell r="A10977" t="str">
            <v>SETOP 8672</v>
          </cell>
          <cell r="D10977" t="str">
            <v>IMPERMEABILIZAÇÃO E ISOLAMENTO TÉRMICO</v>
          </cell>
        </row>
        <row r="10978">
          <cell r="A10978" t="str">
            <v>SETOP 8800</v>
          </cell>
          <cell r="D10978" t="str">
            <v>IMPERMEABILIZAÇÃO DE FUNDAÇÃO</v>
          </cell>
        </row>
        <row r="10979">
          <cell r="A10979" t="str">
            <v>SETOP ED-50764</v>
          </cell>
          <cell r="D10979" t="str">
            <v>REVESTIMENTO COM IMPERMEABILIZANTE EM DUAS (2) CAMADAS SOBREPOSTAS DE ARGAMASSA, TRAÇO 1:3 (CIMENTO E AREIA) COM ADITIVO IMPERMEABILIZANTE, ESP. 20MM, INCLUSIVE PINTURA COM DUAS (2) DEMÃOS COM EMULSÃO ASFÁLTICA</v>
          </cell>
          <cell r="E10979" t="str">
            <v>m2</v>
          </cell>
          <cell r="F10979">
            <v>74.89</v>
          </cell>
        </row>
        <row r="10980">
          <cell r="A10980" t="str">
            <v>SETOP 8801</v>
          </cell>
          <cell r="D10980" t="str">
            <v>ARGAMASSA COM ADITIVO</v>
          </cell>
        </row>
        <row r="10981">
          <cell r="A10981" t="str">
            <v>SETOP ED-50167</v>
          </cell>
          <cell r="D10981" t="str">
            <v>IMPERMEABILIZAÇÃO COM ARGAMASSA COM ADITIVO, TRAÇO 1:3 (CIMENTO E AREIA), ESP.25MM, COM PREPARO MECANIZADO</v>
          </cell>
          <cell r="E10981" t="str">
            <v>m2</v>
          </cell>
          <cell r="F10981">
            <v>54.01</v>
          </cell>
        </row>
        <row r="10982">
          <cell r="A10982" t="str">
            <v>SETOP ED-50175</v>
          </cell>
          <cell r="D10982" t="str">
            <v>IMPERMEABILIZAÇÃO COM ARGAMASSA POLIMÉRICA, INCLUSIVE PREPARO MANUAL DA ARGAMASSA</v>
          </cell>
          <cell r="E10982" t="str">
            <v>m2</v>
          </cell>
          <cell r="F10982">
            <v>23.76</v>
          </cell>
        </row>
        <row r="10983">
          <cell r="A10983" t="str">
            <v>SETOP ED-50171</v>
          </cell>
          <cell r="D10983" t="str">
            <v>IMPERMEABILIZAÇÃO POR CRISTALIZAÇÃO, APLICAÇÃO MANUAL, INCLUSIVE LIMPEZA DA SUPERFÍCIE E LAVAGEM COM HIDROJATEAMENTO</v>
          </cell>
          <cell r="E10983" t="str">
            <v>m2</v>
          </cell>
          <cell r="F10983">
            <v>27.03</v>
          </cell>
        </row>
        <row r="10984">
          <cell r="A10984" t="str">
            <v>SETOP 8802</v>
          </cell>
          <cell r="D10984" t="str">
            <v>CAMADA DE REGULARIZAÇÃO</v>
          </cell>
        </row>
        <row r="10985">
          <cell r="A10985" t="str">
            <v>SETOP ED-13286</v>
          </cell>
          <cell r="D10985" t="str">
            <v>CAMADA DE REGULARIZAÇÃO COM ARGAMASSA, TRAÇO 1:3 (CIMENTO E AREIA), ESP. 15MM, APLICAÇÃO MANUAL, INCLUSIVE ARGAMASSA COM PREPARO MECANIZADO</v>
          </cell>
          <cell r="E10985" t="str">
            <v>m2</v>
          </cell>
          <cell r="F10985">
            <v>34.659999999999997</v>
          </cell>
        </row>
        <row r="10986">
          <cell r="A10986" t="str">
            <v>SETOP ED-13287</v>
          </cell>
          <cell r="D10986" t="str">
            <v>CAMADA DE REGULARIZAÇÃO COM ARGAMASSA, TRAÇO 1:3 (CIMENTO E AREIA), ESP. 20MM, APLICAÇÃO MANUAL, INCLUSIVE ARGAMASSA COM PREPARO MECANIZADO</v>
          </cell>
          <cell r="E10986" t="str">
            <v>m2</v>
          </cell>
          <cell r="F10986">
            <v>38.4</v>
          </cell>
        </row>
        <row r="10987">
          <cell r="A10987" t="str">
            <v>SETOP ED-13288</v>
          </cell>
          <cell r="D10987" t="str">
            <v>CAMADA DE REGULARIZAÇÃO COM ARGAMASSA, TRAÇO 1:3 (CIMENTO E AREIA), ESP. 25MM, APLICAÇÃO MANUAL, INCLUSIVE ARGAMASSA COM PREPARO MECANIZADO</v>
          </cell>
          <cell r="E10987" t="str">
            <v>m2</v>
          </cell>
          <cell r="F10987">
            <v>42.13</v>
          </cell>
        </row>
        <row r="10988">
          <cell r="A10988" t="str">
            <v>SETOP ED-50170</v>
          </cell>
          <cell r="D10988" t="str">
            <v>CAMADA DE REGULARIZAÇÃO COM ARGAMASSA, TRAÇO 1:3 (CIMENTO E AREIA), ESP. 30MM, APLICAÇÃO MANUAL, INCLUSIVE ARGAMASSA COM PREPARO MECANIZADO</v>
          </cell>
          <cell r="E10988" t="str">
            <v>m2</v>
          </cell>
          <cell r="F10988">
            <v>45.87</v>
          </cell>
        </row>
        <row r="10989">
          <cell r="A10989" t="str">
            <v>SETOP ED-13289</v>
          </cell>
          <cell r="D10989" t="str">
            <v>CAMADA DE REGULARIZAÇÃO COM ARGAMASSA, TRAÇO 1:4 (CIMENTO E AREIA), ESP. 15MM, APLICAÇÃO MANUAL, INCLUSIVE ARGAMASSA COM PREPARO MECANIZADO</v>
          </cell>
          <cell r="E10989" t="str">
            <v>m2</v>
          </cell>
          <cell r="F10989">
            <v>33.28</v>
          </cell>
        </row>
        <row r="10990">
          <cell r="A10990" t="str">
            <v>SETOP ED-13290</v>
          </cell>
          <cell r="D10990" t="str">
            <v>CAMADA DE REGULARIZAÇÃO COM ARGAMASSA, TRAÇO 1:4 (CIMENTO E AREIA), ESP. 20MM, APLICAÇÃO MANUAL, INCLUSIVE ARGAMASSA COM PREPARO MECANIZADO</v>
          </cell>
          <cell r="E10990" t="str">
            <v>m2</v>
          </cell>
          <cell r="F10990">
            <v>36.56</v>
          </cell>
        </row>
        <row r="10991">
          <cell r="A10991" t="str">
            <v>SETOP ED-13291</v>
          </cell>
          <cell r="D10991" t="str">
            <v>CAMADA DE REGULARIZAÇÃO COM ARGAMASSA, TRAÇO 1:4 (CIMENTO E AREIA), ESP. 25MM, APLICAÇÃO MANUAL, INCLUSIVE ARGAMASSA COM PREPARO MECANIZADO</v>
          </cell>
          <cell r="E10991" t="str">
            <v>m2</v>
          </cell>
          <cell r="F10991">
            <v>39.840000000000003</v>
          </cell>
        </row>
        <row r="10992">
          <cell r="A10992" t="str">
            <v>SETOP ED-13292</v>
          </cell>
          <cell r="D10992" t="str">
            <v>CAMADA DE REGULARIZAÇÃO COM ARGAMASSA, TRAÇO 1:4 (CIMENTO E AREIA), ESP. 30MM, APLICAÇÃO MANUAL, INCLUSIVE ARGAMASSA COM PREPARO MECANIZADO</v>
          </cell>
          <cell r="E10992" t="str">
            <v>m2</v>
          </cell>
          <cell r="F10992">
            <v>43.11</v>
          </cell>
        </row>
        <row r="10993">
          <cell r="A10993" t="str">
            <v>SETOP 8803</v>
          </cell>
          <cell r="D10993" t="str">
            <v>PROTEÇÃO MECÂNICA</v>
          </cell>
        </row>
        <row r="10994">
          <cell r="A10994" t="str">
            <v>SETOP ED-50176</v>
          </cell>
          <cell r="D10994" t="str">
            <v>PROTEÇÃO MECÂNICA COM ARGAMASSA, TRAÇO 1:3 (CIMENTO E AREIA), ESP. 15MM, APLICAÇÃO MANUAL, INCLUSIVE ARGAMASSA COM PREPARO MECANIZADO, EXCLUSIVE CAMADA DE REGULARIZAÇÃO</v>
          </cell>
          <cell r="E10994" t="str">
            <v>m2</v>
          </cell>
          <cell r="F10994">
            <v>30.4</v>
          </cell>
        </row>
        <row r="10995">
          <cell r="A10995" t="str">
            <v>SETOP ED-13279</v>
          </cell>
          <cell r="D10995" t="str">
            <v>PROTEÇÃO MECÂNICA COM ARGAMASSA, TRAÇO 1:3 (CIMENTO E AREIA), ESP. 20MM, APLICAÇÃO MANUAL, INCLUSIVE ARGAMASSA COM PREPARO MECANIZADO, EXCLUSIVE CAMADA DE REGULARIZAÇÃO</v>
          </cell>
          <cell r="E10995" t="str">
            <v>m2</v>
          </cell>
          <cell r="F10995">
            <v>34.14</v>
          </cell>
        </row>
        <row r="10996">
          <cell r="A10996" t="str">
            <v>SETOP ED-13280</v>
          </cell>
          <cell r="D10996" t="str">
            <v>PROTEÇÃO MECÂNICA COM ARGAMASSA, TRAÇO 1:3 (CIMENTO E AREIA), ESP. 25MM, APLICAÇÃO MANUAL, INCLUSIVE ARGAMASSA COM PREPARO MECANIZADO, EXCLUSIVE CAMADA DE REGULARIZAÇÃO</v>
          </cell>
          <cell r="E10996" t="str">
            <v>m2</v>
          </cell>
          <cell r="F10996">
            <v>37.880000000000003</v>
          </cell>
        </row>
        <row r="10997">
          <cell r="A10997" t="str">
            <v>SETOP ED-13281</v>
          </cell>
          <cell r="D10997" t="str">
            <v>PROTEÇÃO MECÂNICA COM ARGAMASSA, TRAÇO 1:3 (CIMENTO E AREIA), ESP. 30MM, APLICAÇÃO MANUAL, INCLUSIVE ARGAMASSA COM PREPARO MECANIZADO, EXCLUSIVE CAMADA DE REGULARIZAÇÃO</v>
          </cell>
          <cell r="E10997" t="str">
            <v>m2</v>
          </cell>
          <cell r="F10997">
            <v>41.61</v>
          </cell>
        </row>
        <row r="10998">
          <cell r="A10998" t="str">
            <v>SETOP ED-13282</v>
          </cell>
          <cell r="D10998" t="str">
            <v>PROTEÇÃO MECÂNICA COM ARGAMASSA, TRAÇO 1:4 (CIMENTO E AREIA), ESP. 15MM, APLICAÇÃO MANUAL, INCLUSIVE ARGAMASSA COM PREPARO MECANIZADO, EXCLUSIVE CAMADA DE REGULARIZAÇÃO</v>
          </cell>
          <cell r="E10998" t="str">
            <v>m2</v>
          </cell>
          <cell r="F10998">
            <v>29.02</v>
          </cell>
        </row>
        <row r="10999">
          <cell r="A10999" t="str">
            <v>SETOP ED-13283</v>
          </cell>
          <cell r="D10999" t="str">
            <v>PROTEÇÃO MECÂNICA COM ARGAMASSA, TRAÇO 1:4 (CIMENTO E AREIA), ESP. 20MM, APLICAÇÃO MANUAL, INCLUSIVE ARGAMASSA COM PREPARO MECANIZADO, EXCLUSIVE CAMADA DE REGULARIZAÇÃO</v>
          </cell>
          <cell r="E10999" t="str">
            <v>m2</v>
          </cell>
          <cell r="F10999">
            <v>32.299999999999997</v>
          </cell>
        </row>
        <row r="11000">
          <cell r="A11000" t="str">
            <v>SETOP ED-13284</v>
          </cell>
          <cell r="D11000" t="str">
            <v>PROTEÇÃO MECÂNICA COM ARGAMASSA, TRAÇO 1:4 (CIMENTO E AREIA), ESP. 25MM, APLICAÇÃO MANUAL, INCLUSIVE ARGAMASSA COM PREPARO MECANIZADO, EXCLUSIVE CAMADA DE REGULARIZAÇÃO</v>
          </cell>
          <cell r="E11000" t="str">
            <v>m2</v>
          </cell>
          <cell r="F11000">
            <v>35.58</v>
          </cell>
        </row>
        <row r="11001">
          <cell r="A11001" t="str">
            <v>SETOP ED-13285</v>
          </cell>
          <cell r="D11001" t="str">
            <v>PROTEÇÃO MECÂNICA COM ARGAMASSA, TRAÇO 1:4 (CIMENTO E AREIA), ESP. 30MM, APLICAÇÃO MANUAL, INCLUSIVE ARGAMASSA COM PREPARO MECANIZADO, EXCLUSIVE CAMADA DE REGULARIZAÇÃO</v>
          </cell>
          <cell r="E11001" t="str">
            <v>m2</v>
          </cell>
          <cell r="F11001">
            <v>38.86</v>
          </cell>
        </row>
        <row r="11002">
          <cell r="A11002" t="str">
            <v>SETOP 8804</v>
          </cell>
          <cell r="D11002" t="str">
            <v>EMULSÃO ASFÁTICA</v>
          </cell>
        </row>
        <row r="11003">
          <cell r="A11003" t="str">
            <v>SETOP ED-50174</v>
          </cell>
          <cell r="D11003" t="str">
            <v>IMPERMEABILIZAÇÃO COM EMULSÃO ASFÁLTICA, DUAS (2) DEMÃOS</v>
          </cell>
          <cell r="E11003" t="str">
            <v>m2</v>
          </cell>
          <cell r="F11003">
            <v>31.95</v>
          </cell>
        </row>
        <row r="11004">
          <cell r="A11004" t="str">
            <v>SETOP 8805</v>
          </cell>
          <cell r="D11004" t="str">
            <v>MANTA ASFÁLTICA</v>
          </cell>
        </row>
        <row r="11005">
          <cell r="A11005" t="str">
            <v>SETOP ED-50169</v>
          </cell>
          <cell r="D11005" t="str">
            <v>IMPERMEABILIZAÇÃO COM MANTA ASFÁLTICA ANTIRRAIZ, TIPO III, CLASSE A, ESP. 4MM, INCLUSIVE APLICAÇÃO DE PRIMER ASFÁLTICO</v>
          </cell>
          <cell r="E11005" t="str">
            <v>m2</v>
          </cell>
          <cell r="F11005">
            <v>74.39</v>
          </cell>
        </row>
        <row r="11006">
          <cell r="A11006" t="str">
            <v>SETOP ED-50168</v>
          </cell>
          <cell r="D11006" t="str">
            <v>IMPERMEABILIZAÇÃO COM MANTA ASFÁLTICA, TIPO III, CLASSE A, ESP. 4MM, INCLUSIVE APLICAÇÃO DE PRIMER ASFÁLTICO</v>
          </cell>
          <cell r="E11006" t="str">
            <v>m2</v>
          </cell>
          <cell r="F11006">
            <v>73.31</v>
          </cell>
        </row>
        <row r="11007">
          <cell r="A11007" t="str">
            <v>SETOP 8673</v>
          </cell>
          <cell r="D11007" t="str">
            <v>PISOS</v>
          </cell>
        </row>
        <row r="11008">
          <cell r="A11008" t="str">
            <v>SETOP 8807</v>
          </cell>
          <cell r="D11008" t="str">
            <v>PREPARAÇÃO DE SUPERFÍCIE</v>
          </cell>
        </row>
        <row r="11009">
          <cell r="A11009" t="str">
            <v>SETOP ED-50533</v>
          </cell>
          <cell r="D11009" t="str">
            <v>APICOAMENTO MANUAL DE PISO CIMENTADO, INCLUSIVE LIMPEZA DA SUPERFÍCIE</v>
          </cell>
          <cell r="E11009" t="str">
            <v>m2</v>
          </cell>
          <cell r="F11009">
            <v>10.47</v>
          </cell>
        </row>
        <row r="11010">
          <cell r="A11010" t="str">
            <v>SETOP ED-50600</v>
          </cell>
          <cell r="D11010" t="str">
            <v>APLICAÇÃO DE LONA PRETA, ESP. 150 MICRAS, INCLUSIVE FORNECIMENTO</v>
          </cell>
          <cell r="E11010" t="str">
            <v>m2</v>
          </cell>
          <cell r="F11010">
            <v>3.56</v>
          </cell>
        </row>
        <row r="11011">
          <cell r="A11011" t="str">
            <v>SETOP 8808</v>
          </cell>
          <cell r="D11011" t="str">
            <v>CONTRAPISO</v>
          </cell>
        </row>
        <row r="11012">
          <cell r="A11012" t="str">
            <v>SETOP ED-50566</v>
          </cell>
          <cell r="D11012" t="str">
            <v>CONTRAPISO DESEMPENADO COM ARGAMASSA, TRAÇO 1:3 (CIMENTO E AREIA), ESP. 20MM, INCLUSIVE ARGAMASSA COM PREPARO MECANIZADO</v>
          </cell>
          <cell r="E11012" t="str">
            <v>m2</v>
          </cell>
          <cell r="F11012">
            <v>37.72</v>
          </cell>
        </row>
        <row r="11013">
          <cell r="A11013" t="str">
            <v>SETOP ED-50567</v>
          </cell>
          <cell r="D11013" t="str">
            <v>CONTRAPISO DESEMPENADO COM ARGAMASSA, TRAÇO 1:3 (CIMENTO E AREIA), ESP. 25MM, INCLUSIVE ARGAMASSA COM PREPARO MECANIZADO</v>
          </cell>
          <cell r="E11013" t="str">
            <v>m2</v>
          </cell>
          <cell r="F11013">
            <v>41.28</v>
          </cell>
        </row>
        <row r="11014">
          <cell r="A11014" t="str">
            <v>SETOP ED-50568</v>
          </cell>
          <cell r="D11014" t="str">
            <v>CONTRAPISO DESEMPENADO COM ARGAMASSA, TRAÇO 1:3 (CIMENTO E AREIA), ESP. 30MM, INCLUSIVE ARGAMASSA COM PREPARO MECANIZADO</v>
          </cell>
          <cell r="E11014" t="str">
            <v>m2</v>
          </cell>
          <cell r="F11014">
            <v>44.85</v>
          </cell>
        </row>
        <row r="11015">
          <cell r="A11015" t="str">
            <v>SETOP ED-50569</v>
          </cell>
          <cell r="D11015" t="str">
            <v>CONTRAPISO DESEMPENADO COM ARGAMASSA, TRAÇO 1:3 (CIMENTO E AREIA), ESP. 50MM, INCLUSIVE ARGAMASSA COM PREPARO MECANIZADO</v>
          </cell>
          <cell r="E11015" t="str">
            <v>m2</v>
          </cell>
          <cell r="F11015">
            <v>63.03</v>
          </cell>
        </row>
        <row r="11016">
          <cell r="A11016" t="str">
            <v>SETOP 8809</v>
          </cell>
          <cell r="D11016" t="str">
            <v>PISO DE ARDÓSIA</v>
          </cell>
        </row>
        <row r="11017">
          <cell r="A11017" t="str">
            <v>SETOP ED-50534</v>
          </cell>
          <cell r="D11017" t="str">
            <v>REVESTIMENTO COM ARDÓSIA APLICADO EM PISO (20X20)CM, ESP. 1CM, ACABAMENTO NATURAL, ASSENTAMENTO COM ARGAMASSA INDUSTRIALIZADA, INCLUSIVE REJUNTAMENTO</v>
          </cell>
          <cell r="E11017" t="str">
            <v>m2</v>
          </cell>
          <cell r="F11017">
            <v>71.92</v>
          </cell>
        </row>
        <row r="11018">
          <cell r="A11018" t="str">
            <v>SETOP ED-50535</v>
          </cell>
          <cell r="D11018" t="str">
            <v>REVESTIMENTO COM ARDÓSIA APLICADO EM PISO (30X30)CM, ESP. 1CM, ACABAMENTO NATURAL, ASSENTAMENTO COM ARGAMASSA INDUSTRIALIZADA, INCLUSIVE REJUNTAMENTO</v>
          </cell>
          <cell r="E11018" t="str">
            <v>m2</v>
          </cell>
          <cell r="F11018">
            <v>77.59</v>
          </cell>
        </row>
        <row r="11019">
          <cell r="A11019" t="str">
            <v>SETOP ED-50536</v>
          </cell>
          <cell r="D11019" t="str">
            <v>REVESTIMENTO COM ARDÓSIA APLICADO EM PISO (40X40)CM, ESP. 1CM, ACABAMENTO NATURAL, ASSENTAMENTO COM ARGAMASSA INDUSTRIALIZADA, INCLUSIVE REJUNTAMENTO</v>
          </cell>
          <cell r="E11019" t="str">
            <v>m2</v>
          </cell>
          <cell r="F11019">
            <v>79.459999999999994</v>
          </cell>
        </row>
        <row r="11020">
          <cell r="A11020" t="str">
            <v>SETOP 8810</v>
          </cell>
          <cell r="D11020" t="str">
            <v>PISO CERÂMICO</v>
          </cell>
        </row>
        <row r="11021">
          <cell r="A11021" t="str">
            <v>SETOP ED-50544</v>
          </cell>
          <cell r="D11021" t="str">
            <v>REVESTIMENTO COM CERÂMICA APLICADO EM PISO, ACABAMENTO ESMALTADO, AMBIENTE EXTERNO (ANTIDERRAPANTE), PADRÃO EXTRA, DIMENSÃO DA PEÇA ATÉ 2025 CM2, PEI IV, ASSENTAMENTO COM ARGAMASSA INDUSTRIALIZADA, INCLUSIVE REJUNTAMENTO</v>
          </cell>
          <cell r="E11021" t="str">
            <v>m2</v>
          </cell>
          <cell r="F11021">
            <v>82.58</v>
          </cell>
        </row>
        <row r="11022">
          <cell r="A11022" t="str">
            <v>SETOP ED-50543</v>
          </cell>
          <cell r="D11022" t="str">
            <v>REVESTIMENTO COM CERÂMICA APLICADO EM PISO, ACABAMENTO ESMALTADO, AMBIENTE EXTERNO (ANTIDERRAPANTE), PADRÃO EXTRA, DIMENSÃO DA PEÇA ATÉ 2025 CM2, PEI V, ASSENTAMENTO COM ARGAMASSA INDUSTRIALIZADA, INCLUSIVE REJUNTAMENTO</v>
          </cell>
          <cell r="E11022" t="str">
            <v>m2</v>
          </cell>
          <cell r="F11022">
            <v>89.88</v>
          </cell>
        </row>
        <row r="11023">
          <cell r="A11023" t="str">
            <v>SETOP ED-50722</v>
          </cell>
          <cell r="D11023" t="str">
            <v>REVESTIMENTO COM CERÂMICA APLICADO EM PISO, ACABAMENTO ESMALTADO, AMBIENTE INTERNO, PADRÃO COMERCIAL, DIMENSÃO DA PEÇA (10X10)CM, PEI IV, ASSENTAMENTO COM ARGAMASSA INDUSTRIALIZADA, INCLUSIVE REJUNTAMENTO</v>
          </cell>
          <cell r="E11023" t="str">
            <v>m2</v>
          </cell>
          <cell r="F11023">
            <v>86.96</v>
          </cell>
        </row>
        <row r="11024">
          <cell r="A11024" t="str">
            <v>SETOP ED-50723</v>
          </cell>
          <cell r="D11024" t="str">
            <v>REVESTIMENTO COM CERÂMICA APLICADO EM PISO, ACABAMENTO ESMALTADO, AMBIENTE INTERNO, PADRÃO COMERCIAL, DIMENSÃO DA PEÇA (10X20)CM, PEI IV, ASSENTAMENTO COM ARGAMASSA INDUSTRIALIZADA, INCLUSIVE REJUNTAMENTO</v>
          </cell>
          <cell r="E11024" t="str">
            <v>m2</v>
          </cell>
          <cell r="F11024">
            <v>85.35</v>
          </cell>
        </row>
        <row r="11025">
          <cell r="A11025" t="str">
            <v>SETOP ED-50724</v>
          </cell>
          <cell r="D11025" t="str">
            <v>REVESTIMENTO COM CERÂMICA APLICADO EM PISO, ACABAMENTO ESMALTADO, AMBIENTE INTERNO, PADRÃO EXTRA, DIMENSÃO DA PEÇA ATÉ 2025 CM2, PEI IV, ASSENTAMENTO COM ARGAMASSA INDUSTRIALIZADA, INCLUSIVE REJUNTAMENTO</v>
          </cell>
          <cell r="E11025" t="str">
            <v>m2</v>
          </cell>
          <cell r="F11025">
            <v>85.11</v>
          </cell>
        </row>
        <row r="11026">
          <cell r="A11026" t="str">
            <v>SETOP ED-50542</v>
          </cell>
          <cell r="D11026" t="str">
            <v>REVESTIMENTO COM CERÂMICA APLICADO EM PISO, ACABAMENTO ESMALTADO, AMBIENTE INTERNO, PADRÃO EXTRA, DIMENSÃO DA PEÇA ATÉ 2025 CM2, PEI V, ASSENTAMENTO COM ARGAMASSA INDUSTRIALIZADA, INCLUSIVE REJUNTAMENTO</v>
          </cell>
          <cell r="E11026" t="str">
            <v>m2</v>
          </cell>
          <cell r="F11026">
            <v>82.43</v>
          </cell>
        </row>
        <row r="11027">
          <cell r="A11027" t="str">
            <v>SETOP ED-50541</v>
          </cell>
          <cell r="D11027" t="str">
            <v>REVESTIMENTO COM CERÂMICA VERMELHO NATURAL PARA PISO, ASSENTAMENTO COM ARGAMASSA INDUSTRIALIZADA, INCLUSIVE REJUNTAMENTO</v>
          </cell>
          <cell r="E11027" t="str">
            <v>m2</v>
          </cell>
          <cell r="F11027">
            <v>128.78</v>
          </cell>
        </row>
        <row r="11028">
          <cell r="A11028" t="str">
            <v>SETOP 8811</v>
          </cell>
          <cell r="D11028" t="str">
            <v>PISO EM PORCELANATO</v>
          </cell>
        </row>
        <row r="11029">
          <cell r="A11029" t="str">
            <v>SETOP ED-50753</v>
          </cell>
          <cell r="D11029" t="str">
            <v>REVESTIMENTO COM PORCELANATO APLICADO EM PISO, ACABAMENTO ESMALTADO ACETINADO, AMBIENTE INTERNO/EXTERNO, PADRÃO EXTRA, BORDA RETIFICADA, DIMENSÃO DA PEÇA (45X45)CM, ASSENTAMENTO COM ARGAMASSA INDUSTRIALIZADA, INCLUSIVE REJUNTAMENTO</v>
          </cell>
          <cell r="E11029" t="str">
            <v>m2</v>
          </cell>
          <cell r="F11029">
            <v>102.5</v>
          </cell>
        </row>
        <row r="11030">
          <cell r="A11030" t="str">
            <v>SETOP ED-50754</v>
          </cell>
          <cell r="D11030" t="str">
            <v>REVESTIMENTO COM PORCELANATO APLICADO EM PISO, ACABAMENTO POLÍDO, AMBIENTE INTERNO, PADRÃO EXTRA, BORDA RETIFICADA, DIMENSÃO DA PEÇA (60X60)CM, ASSENTAMENTO COM ARGAMASSA INDUSTRIALIZADA, INCLUSIVE REJUNTAMENTO</v>
          </cell>
          <cell r="E11030" t="str">
            <v>m2</v>
          </cell>
          <cell r="F11030">
            <v>102.5</v>
          </cell>
        </row>
        <row r="11031">
          <cell r="A11031" t="str">
            <v>SETOP 8812</v>
          </cell>
          <cell r="D11031" t="str">
            <v>PISO DE LADRILHO</v>
          </cell>
        </row>
        <row r="11032">
          <cell r="A11032" t="str">
            <v>SETOP ED-50582</v>
          </cell>
          <cell r="D11032" t="str">
            <v>REVESTIMENTO COM LADRILHO HIDRÁULICO APLICADO EM PISO (20X20)CM COM JUNTA SECA, COM DUAS (2) CORES, ASSENTAMENTO COM ARGAMASSA INDUSTRIALIZADA</v>
          </cell>
          <cell r="E11032" t="str">
            <v>m2</v>
          </cell>
          <cell r="F11032">
            <v>165.35</v>
          </cell>
        </row>
        <row r="11033">
          <cell r="A11033" t="str">
            <v>SETOP ED-50581</v>
          </cell>
          <cell r="D11033" t="str">
            <v>REVESTIMENTO COM LADRILHO HIDRÁULICO APLICADO EM PISO (20X20)CM COM JUNTA SECA, COM UMA (1) COR, ASSENTAMENTO COM ARGAMASSA INDUSTRIALIZADA</v>
          </cell>
          <cell r="E11033" t="str">
            <v>m2</v>
          </cell>
          <cell r="F11033">
            <v>127.12</v>
          </cell>
        </row>
        <row r="11034">
          <cell r="A11034" t="str">
            <v>SETOP ED-50580</v>
          </cell>
          <cell r="D11034" t="str">
            <v>REVESTIMENTO COM LADRILHO HIDRÁULICO APLICADO EM PISO (20X20)CM COM JUNTA SECA, NA COR NATURAL, ASSENTAMENTO COM ARGAMASSA INDUSTRIALIZADA</v>
          </cell>
          <cell r="E11034" t="str">
            <v>m2</v>
          </cell>
          <cell r="F11034">
            <v>88.18</v>
          </cell>
        </row>
        <row r="11035">
          <cell r="A11035" t="str">
            <v>SETOP ED-50585</v>
          </cell>
          <cell r="D11035" t="str">
            <v>REVESTIMENTO COM LADRILHO HIDRÁULICO APLICADO EM PISO (25X25)CM COM JUNTA SECA, COM DUAS (2) CORES, ASSENTAMENTO COM ARGAMASSA INDUSTRIALIZADA</v>
          </cell>
          <cell r="E11035" t="str">
            <v>m2</v>
          </cell>
          <cell r="F11035">
            <v>137.72999999999999</v>
          </cell>
        </row>
        <row r="11036">
          <cell r="A11036" t="str">
            <v>SETOP ED-50584</v>
          </cell>
          <cell r="D11036" t="str">
            <v>REVESTIMENTO COM LADRILHO HIDRÁULICO APLICADO EM PISO (25X25)CM COM JUNTA SECA, COM UMA (1) COR, ASSENTAMENTO COM ARGAMASSA INDUSTRIALIZADA</v>
          </cell>
          <cell r="E11036" t="str">
            <v>m2</v>
          </cell>
          <cell r="F11036">
            <v>101.03</v>
          </cell>
        </row>
        <row r="11037">
          <cell r="A11037" t="str">
            <v>SETOP ED-50583</v>
          </cell>
          <cell r="D11037" t="str">
            <v>REVESTIMENTO COM LADRILHO HIDRÁULICO APLICADO EM PISO (25X25)CM COM JUNTA SECA, NA COR NATURAL, ASSENTAMENTO COM ARGAMASSA INDUSTRIALIZADA</v>
          </cell>
          <cell r="E11037" t="str">
            <v>m2</v>
          </cell>
          <cell r="F11037">
            <v>88.18</v>
          </cell>
        </row>
        <row r="11038">
          <cell r="A11038" t="str">
            <v>SETOP 8814</v>
          </cell>
          <cell r="D11038" t="str">
            <v>PISO DE MÁRMORE E GRANITO</v>
          </cell>
        </row>
        <row r="11039">
          <cell r="A11039" t="str">
            <v>SETOP ED-50576</v>
          </cell>
          <cell r="D11039" t="str">
            <v>REVESTIMENTO COM GRANITO, CINZA ANDORINHA, APLICADO EM PISO, ESP. 2CM, DIMENSÃO DA PEÇA ATÉ 1600 CM2, ASSENTAMENTO COM ARGAMASSA INDUSTRIALIZADA, INCLUSIVE REJUNTAMENTO</v>
          </cell>
          <cell r="E11039" t="str">
            <v>m2</v>
          </cell>
          <cell r="F11039">
            <v>271.52999999999997</v>
          </cell>
        </row>
        <row r="11040">
          <cell r="A11040" t="str">
            <v>SETOP ED-50609</v>
          </cell>
          <cell r="D11040" t="str">
            <v>REVESTIMENTO COM MÁRMORE BRANCO APLICADO EM PISO, ESP. 2CM, ASSENTAMENTO COM ARGAMASSA INDUSTRIALIZADA, INCLUSIVE REJUNTAMENTO</v>
          </cell>
          <cell r="E11040" t="str">
            <v>m2</v>
          </cell>
          <cell r="F11040">
            <v>383.28</v>
          </cell>
        </row>
        <row r="11041">
          <cell r="A11041" t="str">
            <v>SETOP ED-50610</v>
          </cell>
          <cell r="D11041" t="str">
            <v>REVESTIMENTO COM MÁRMORE BRANCO APLICADO EM PISO, ESP. 3CM, ASSENTAMENTO COM ARGAMASSA INDUSTRIALIZADA, INCLUSIVE REJUNTAMENTO</v>
          </cell>
          <cell r="E11041" t="str">
            <v>m2</v>
          </cell>
          <cell r="F11041">
            <v>372.78</v>
          </cell>
        </row>
        <row r="11042">
          <cell r="A11042" t="str">
            <v>SETOP 8815</v>
          </cell>
          <cell r="D11042" t="str">
            <v>REJUNTAMENTO</v>
          </cell>
        </row>
        <row r="11043">
          <cell r="A11043" t="str">
            <v>SETOP ED-17821</v>
          </cell>
          <cell r="D11043" t="str">
            <v>APLICAÇÃO DE REJUNTE CIMENTÍCIO COLORIDO INDUSTRIALIZADO PARA REVESTIMENTOS DE PAREDE/PISO COM JUNTAS DE ATÉ 1MM DE ESPESSURA</v>
          </cell>
          <cell r="E11043" t="str">
            <v>m2</v>
          </cell>
          <cell r="F11043">
            <v>5.97</v>
          </cell>
        </row>
        <row r="11044">
          <cell r="A11044" t="str">
            <v>SETOP ED-50718</v>
          </cell>
          <cell r="D11044" t="str">
            <v>APLICAÇÃO DE REJUNTE CIMENTÍCIO COLORIDO INDUSTRIALIZADO PARA REVESTIMENTOS DE PAREDE/PISO COM JUNTAS DE ATÉ 3MM DE ESPESSURA</v>
          </cell>
          <cell r="E11044" t="str">
            <v>m2</v>
          </cell>
          <cell r="F11044">
            <v>7.56</v>
          </cell>
        </row>
        <row r="11045">
          <cell r="A11045" t="str">
            <v>SETOP ED-17822</v>
          </cell>
          <cell r="D11045" t="str">
            <v>APLICAÇÃO DE REJUNTE COM CIMENTO BRANCO PARA REVESTIMENTOS DE PAREDE/PISO COM JUNTAS DE ATÉ 1MM DE ESPESSURA</v>
          </cell>
          <cell r="E11045" t="str">
            <v>m2</v>
          </cell>
          <cell r="F11045">
            <v>7.17</v>
          </cell>
        </row>
        <row r="11046">
          <cell r="A11046" t="str">
            <v>SETOP ED-9122</v>
          </cell>
          <cell r="D11046" t="str">
            <v>APLICAÇÃO DE REJUNTE COM CIMENTO BRANCO PARA REVESTIMENTOS DE PAREDE/PISO COM JUNTAS DE ATÉ 3MM DE ESPESSURA</v>
          </cell>
          <cell r="E11046" t="str">
            <v>m2</v>
          </cell>
          <cell r="F11046">
            <v>5.73</v>
          </cell>
        </row>
        <row r="11047">
          <cell r="A11047" t="str">
            <v>SETOP ED-17823</v>
          </cell>
          <cell r="D11047" t="str">
            <v>APLICAÇÃO DE REJUNTE EPÓXI PARA REVESTIMENTOS DE PAREDE/PISO COM JUNTAS DE ATÉ 1MM DE ESPESSURA</v>
          </cell>
          <cell r="E11047" t="str">
            <v>m2</v>
          </cell>
          <cell r="F11047">
            <v>11.48</v>
          </cell>
        </row>
        <row r="11048">
          <cell r="A11048" t="str">
            <v>SETOP ED-17824</v>
          </cell>
          <cell r="D11048" t="str">
            <v>APLICAÇÃO DE REJUNTE EPÓXI PARA REVESTIMENTOS DE PAREDE/PISO COM JUNTAS DE ATÉ 3MM DE ESPESSURA</v>
          </cell>
          <cell r="E11048" t="str">
            <v>m2</v>
          </cell>
          <cell r="F11048">
            <v>22.44</v>
          </cell>
        </row>
        <row r="11049">
          <cell r="A11049" t="str">
            <v>SETOP ED-7414</v>
          </cell>
          <cell r="D11049" t="str">
            <v>APLICAÇÃO DE REJUNTE EPÓXI PARA REVESTIMENTOS DE PAREDE/PISO COM JUNTAS DE ATÉ 5MM DE ESPESSURA</v>
          </cell>
          <cell r="E11049" t="str">
            <v>m2</v>
          </cell>
          <cell r="F11049">
            <v>35.46</v>
          </cell>
        </row>
        <row r="11050">
          <cell r="A11050" t="str">
            <v>SETOP 8816</v>
          </cell>
          <cell r="D11050" t="str">
            <v>PISO VINÍLICO</v>
          </cell>
        </row>
        <row r="11051">
          <cell r="A11051" t="str">
            <v>SETOP ED-50632</v>
          </cell>
          <cell r="D11051" t="str">
            <v>PISO VINÍLICO EM PLACA SEMI-FLEXÍVEL, TIPO COMERCIAL, ESP. 2MM, INCLUSIVE LIXAMENTO E PREPARAÇÃO DA SUPERFÍCIE PARA ASSENTAMENTO E FIXAÇÃO COM COLA</v>
          </cell>
          <cell r="E11051" t="str">
            <v>m2</v>
          </cell>
          <cell r="F11051">
            <v>93.49</v>
          </cell>
        </row>
        <row r="11052">
          <cell r="A11052" t="str">
            <v>SETOP ED-5102</v>
          </cell>
          <cell r="D11052" t="str">
            <v>PISO VINÍLICO EM RÉGUAS, TIPO COMERCIAL, ESP. 2MM, INCLUSIVE LIXAMENTO E PREPARAÇÃO DA SUPERFÍCIE PARA ASSENTAMENTO E FIXAÇÃO COM COLA</v>
          </cell>
          <cell r="E11052" t="str">
            <v>m2</v>
          </cell>
          <cell r="F11052">
            <v>94.56</v>
          </cell>
        </row>
        <row r="11053">
          <cell r="A11053" t="str">
            <v>SETOP 8817</v>
          </cell>
          <cell r="D11053" t="str">
            <v>PISO DE MADEIRA</v>
          </cell>
        </row>
        <row r="11054">
          <cell r="A11054" t="str">
            <v>SETOP ED-17869</v>
          </cell>
          <cell r="D11054" t="str">
            <v>APLICAÇÃO DE VERNIZ, COM ACABAMENTO BRILHANTE, EM PISO DE MADEIRA, TIPO ASSOALHO/TÁBUA CORRIDA, DUAS (2) DEMÃOS, INCLUSIVE RASPAGEM E CALAFETAÇÃO</v>
          </cell>
          <cell r="E11054" t="str">
            <v>m2</v>
          </cell>
          <cell r="F11054">
            <v>46.05</v>
          </cell>
        </row>
        <row r="11055">
          <cell r="A11055" t="str">
            <v>SETOP ED-17868</v>
          </cell>
          <cell r="D11055" t="str">
            <v>APLICAÇÃO DE VERNIZ, COM ACABAMENTO BRILHANTE, EM PISO DE MADEIRA TIPO TACÃO, DUAS (2) DEMÃOS, INCLUSIVE RASPAGEM E CALAFETAÇÃO</v>
          </cell>
          <cell r="E11055" t="str">
            <v>m2</v>
          </cell>
          <cell r="F11055">
            <v>46.46</v>
          </cell>
        </row>
        <row r="11056">
          <cell r="A11056" t="str">
            <v>SETOP ED-17867</v>
          </cell>
          <cell r="D11056" t="str">
            <v>APLICAÇÃO DE VERNIZ, COM ACABAMENTO BRILHANTE, EM PISO DE MADEIRA TIPO TACO, DUAS (2) DEMÃOS, INCLUSIVE RASPAGEM E CALAFETAÇÃO</v>
          </cell>
          <cell r="E11056" t="str">
            <v>m2</v>
          </cell>
          <cell r="F11056">
            <v>48.49</v>
          </cell>
        </row>
        <row r="11057">
          <cell r="A11057" t="str">
            <v>SETOP ED-17861</v>
          </cell>
          <cell r="D11057" t="str">
            <v>APLICAÇÃO DE VERNIZ EM PISO DE MADEIRA, UMA (1) DEMÃO, EXCLUSIVE RASPAGEM</v>
          </cell>
          <cell r="E11057" t="str">
            <v>m2</v>
          </cell>
          <cell r="F11057">
            <v>10.99</v>
          </cell>
        </row>
        <row r="11058">
          <cell r="A11058" t="str">
            <v>SETOP ED-8058</v>
          </cell>
          <cell r="D11058" t="str">
            <v>ASSOALHO/TÁBUA CORRIDA EM MADEIRA DE LEI, LARGURA DE 10CM, INCLUSIVE ASSENTAMENTO COM COLA, EXCLUSIVE APLICAÇÃO DE VERNIZ EM PISO DE MADEIRA</v>
          </cell>
          <cell r="E11058" t="str">
            <v>m2</v>
          </cell>
          <cell r="F11058">
            <v>439.27</v>
          </cell>
        </row>
        <row r="11059">
          <cell r="A11059" t="str">
            <v>SETOP ED-9016</v>
          </cell>
          <cell r="D11059" t="str">
            <v>ASSOALHO/TÁBUA CORRIDA EM MADEIRA DE LEI, LARGURA DE 10CM, INCLUSIVE ASSENTAMENTO COM PREGOS, EXCLUSIVE BARROTE</v>
          </cell>
          <cell r="E11059" t="str">
            <v>m2</v>
          </cell>
          <cell r="F11059">
            <v>385.32</v>
          </cell>
        </row>
        <row r="11060">
          <cell r="A11060" t="str">
            <v>SETOP ED-9017</v>
          </cell>
          <cell r="D11060" t="str">
            <v>BARROTEAMENTO PARA PISO DE MADEIRA, COM PEÇAS DE (6x15)CM ESPAÇADAS A CADA 60CM, EXCLUSIVE PISO/ASSOALHO</v>
          </cell>
          <cell r="E11060" t="str">
            <v>m2</v>
          </cell>
          <cell r="F11060">
            <v>96.32</v>
          </cell>
        </row>
        <row r="11061">
          <cell r="A11061" t="str">
            <v>SETOP ED-17864</v>
          </cell>
          <cell r="D11061" t="str">
            <v>CALAFETAÇÃO DE PISO DE MADEIRA, TIPO ASSOALHO/TÁBUA CORRIDA, LARGURA DE 10CM, EXCLUSIVE APLICAÇÃO DE VERNIZ/RESINA</v>
          </cell>
          <cell r="E11061" t="str">
            <v>m2</v>
          </cell>
          <cell r="F11061">
            <v>18.3</v>
          </cell>
        </row>
        <row r="11062">
          <cell r="A11062" t="str">
            <v>SETOP ED-17863</v>
          </cell>
          <cell r="D11062" t="str">
            <v>CALAFETAÇÃO DE PISO DE TACÃO DE MADEIRA (10X40)CM, EXCLUSIVE APLICAÇÃO DE VERNIZ/RESINA</v>
          </cell>
          <cell r="E11062" t="str">
            <v>m2</v>
          </cell>
          <cell r="F11062">
            <v>18.71</v>
          </cell>
        </row>
        <row r="11063">
          <cell r="A11063" t="str">
            <v>SETOP ED-17862</v>
          </cell>
          <cell r="D11063" t="str">
            <v>CALAFETAÇÃO DE PISO DE TACO DE MADEIRA (7X21)CM, EXCLUSIVE APLICAÇÃO DE VERNIZ/RESINA</v>
          </cell>
          <cell r="E11063" t="str">
            <v>m2</v>
          </cell>
          <cell r="F11063">
            <v>20.74</v>
          </cell>
        </row>
        <row r="11064">
          <cell r="A11064" t="str">
            <v>SETOP ED-17859</v>
          </cell>
          <cell r="D11064" t="str">
            <v>RASPAGEM EM PISO DE MADEIRA, EXCLUSIVE CALAFETAÇÃO</v>
          </cell>
          <cell r="E11064" t="str">
            <v>m2</v>
          </cell>
          <cell r="F11064">
            <v>5.77</v>
          </cell>
        </row>
        <row r="11065">
          <cell r="A11065" t="str">
            <v>SETOP ED-50604</v>
          </cell>
          <cell r="D11065" t="str">
            <v>TACÃO DE MADEIRA IPÊ EXTRA, DIMENSÃO (10X40)CM, INCLUSIVE ASSENTAMENTO COM COLA</v>
          </cell>
          <cell r="E11065" t="str">
            <v>m2</v>
          </cell>
          <cell r="F11065">
            <v>218.09</v>
          </cell>
        </row>
        <row r="11066">
          <cell r="A11066" t="str">
            <v>SETOP ED-50602</v>
          </cell>
          <cell r="D11066" t="str">
            <v>TACO DE MADEIRA IPÊ EXTRA, DIMENSÃO (7X21)CM, INCLUSIVE ASSENTAMENTO COM COLA</v>
          </cell>
          <cell r="E11066" t="str">
            <v>m2</v>
          </cell>
          <cell r="F11066">
            <v>192.84</v>
          </cell>
        </row>
        <row r="11067">
          <cell r="A11067" t="str">
            <v>SETOP 8818</v>
          </cell>
          <cell r="D11067" t="str">
            <v>PISO CIMENTADO</v>
          </cell>
        </row>
        <row r="11068">
          <cell r="A11068" t="str">
            <v>SETOP ED-50563</v>
          </cell>
          <cell r="D11068" t="str">
            <v>PISO CIMENTADO COM ARGAMASSA, TRAÇO 1:3 (CIMENTO E AREIA), COM ADITIVO IMPERMEABILIZANTE, ESP. 25MM, INCLUSIVE ACABAMENTO DESEMPENADO E FELTRADO</v>
          </cell>
          <cell r="E11068" t="str">
            <v>m2</v>
          </cell>
          <cell r="F11068">
            <v>53.86</v>
          </cell>
        </row>
        <row r="11069">
          <cell r="A11069" t="str">
            <v>SETOP ED-50547</v>
          </cell>
          <cell r="D11069" t="str">
            <v>PISO CIMENTADO COM ARGAMASSA, TRAÇO 1:3 (CIMENTO E AREIA), ESP. 25MM, ACABAMENTO DESEMPENADO E FELTRADO, MODULAÇÃO DE (100X100)CM, INCLUSIVE JUNTA PLÁSTICA</v>
          </cell>
          <cell r="E11069" t="str">
            <v>m2</v>
          </cell>
          <cell r="F11069">
            <v>61.73</v>
          </cell>
        </row>
        <row r="11070">
          <cell r="A11070" t="str">
            <v>SETOP ED-50545</v>
          </cell>
          <cell r="D11070" t="str">
            <v>PISO CIMENTADO COM ARGAMASSA, TRAÇO 1:3 (CIMENTO E AREIA), ESP. 25MM, ACABAMENTO DESEMPENADO E FELTRADO, MODULAÇÃO DE (200X200)CM, INCLUSIVE JUNTA PLÁSTICA</v>
          </cell>
          <cell r="E11070" t="str">
            <v>m2</v>
          </cell>
          <cell r="F11070">
            <v>57.94</v>
          </cell>
        </row>
        <row r="11071">
          <cell r="A11071" t="str">
            <v>SETOP ED-50549</v>
          </cell>
          <cell r="D11071" t="str">
            <v>PISO CIMENTADO COM ARGAMASSA, TRAÇO 1:3 (CIMENTO E AREIA), ESP. 25MM, ACABAMETNO DESEMPENADO E FELTRADO, MODULAÇÃO DE (60X60)CM, INCLUSIVE JUNTA PLÁSTICA</v>
          </cell>
          <cell r="E11071" t="str">
            <v>m2</v>
          </cell>
          <cell r="F11071">
            <v>67.239999999999995</v>
          </cell>
        </row>
        <row r="11072">
          <cell r="A11072" t="str">
            <v>SETOP ED-50548</v>
          </cell>
          <cell r="D11072" t="str">
            <v>PISO CIMENTADO COM ARGAMASSA, TRAÇO 1:3 (CIMENTO E AREIA), ESP. 30MM, ACABAMENTO DESEMPENADO E FELTRADO, MODULAÇÃO DE (100X100)CM, INCLUSIVE JUNTA PLÁSTICA</v>
          </cell>
          <cell r="E11072" t="str">
            <v>m2</v>
          </cell>
          <cell r="F11072">
            <v>67.78</v>
          </cell>
        </row>
        <row r="11073">
          <cell r="A11073" t="str">
            <v>SETOP ED-50546</v>
          </cell>
          <cell r="D11073" t="str">
            <v>PISO CIMENTADO COM ARGAMASSA, TRAÇO 1:3 (CIMENTO E AREIA), ESP. 30MM, ACABAMENTO DESEMPENADO E FELTRADO, MODULAÇÃO DE (200X200)CM, INCLUSIVE JUNTA PLÁSTICA</v>
          </cell>
          <cell r="E11073" t="str">
            <v>m2</v>
          </cell>
          <cell r="F11073">
            <v>63.98</v>
          </cell>
        </row>
        <row r="11074">
          <cell r="A11074" t="str">
            <v>SETOP ED-50550</v>
          </cell>
          <cell r="D11074" t="str">
            <v>PISO CIMENTADO COM ARGAMASSA, TRAÇO 1:3 (CIMENTO E AREIA), ESP. 30MM, ACABAMENTO DESEMPENADO E FELTRADO, MODULAÇÃO DE (60X60)CM, INCLUSIVE JUNTA PLÁSTICA</v>
          </cell>
          <cell r="E11074" t="str">
            <v>m2</v>
          </cell>
          <cell r="F11074">
            <v>73.28</v>
          </cell>
        </row>
        <row r="11075">
          <cell r="A11075" t="str">
            <v>SETOP ED-50551</v>
          </cell>
          <cell r="D11075" t="str">
            <v>PISO CIMENTADO COM ARGAMASSA, TRAÇO 1:3 (CIMENTO E AREIA), ESP. 50MM, ACABAMENTO DESEMPENADO E FELTRADO, MODULAÇÃO DE (100X100)CM, INCLUSIVE JUNTA PLÁSTICA</v>
          </cell>
          <cell r="E11075" t="str">
            <v>m2</v>
          </cell>
          <cell r="F11075">
            <v>87</v>
          </cell>
        </row>
        <row r="11076">
          <cell r="A11076" t="str">
            <v>SETOP ED-50564</v>
          </cell>
          <cell r="D11076" t="str">
            <v>PISO CIMENTADO COM PIGMENTAÇÃO COLORIDA, DESEMPENADO E FELTRADO COM ARGAMASSA SEM JUNTA DE DILATAÇÃO, TRAÇO 1:3 (CIMENTO E AREIA), ESP. 30MM, INCLUSIVE ACABAMENTO DESEMPENADO E FELTRADO</v>
          </cell>
          <cell r="E11076" t="str">
            <v>m2</v>
          </cell>
          <cell r="F11076">
            <v>60.03</v>
          </cell>
        </row>
        <row r="11077">
          <cell r="A11077" t="str">
            <v>SETOP ED-50552</v>
          </cell>
          <cell r="D11077" t="str">
            <v>PISO CIMENTADO NATADO COM ARGAMASSA, ACABAMENTO QUEIMADO, TRAÇO 1:3 (CIMENTO E AREIA), ESP. 20MM, SEM JUNTA DE DILATAÇÃO</v>
          </cell>
          <cell r="E11077" t="str">
            <v>m2</v>
          </cell>
          <cell r="F11077">
            <v>43.91</v>
          </cell>
        </row>
        <row r="11078">
          <cell r="A11078" t="str">
            <v>SETOP ED-50558</v>
          </cell>
          <cell r="D11078" t="str">
            <v xml:space="preserve">PISO CIMENTADO NATADO COM ARGAMASSA, ACABAMENTO QUEIMADO, TRAÇO 1:3 (CIMENTO E AREIA), ESP. 25MM, MODULAÇÃO DE (100X100)CM, INCLUSIVE JUNTA PLÁSTICA </v>
          </cell>
          <cell r="E11078" t="str">
            <v>m2</v>
          </cell>
          <cell r="F11078">
            <v>64.2</v>
          </cell>
        </row>
        <row r="11079">
          <cell r="A11079" t="str">
            <v>SETOP ED-50556</v>
          </cell>
          <cell r="D11079" t="str">
            <v xml:space="preserve">PISO CIMENTADO NATADO COM ARGAMASSA, ACABAMENTO QUEIMADO, TRAÇO 1:3 (CIMENTO E AREIA), ESP. 25MM, MODULAÇÃO DE (200X200)CM, INCLUSIVE JUNTA PLÁSTICA </v>
          </cell>
          <cell r="E11079" t="str">
            <v>m2</v>
          </cell>
          <cell r="F11079">
            <v>60.4</v>
          </cell>
        </row>
        <row r="11080">
          <cell r="A11080" t="str">
            <v>SETOP ED-50560</v>
          </cell>
          <cell r="D11080" t="str">
            <v xml:space="preserve">PISO CIMENTADO NATADO COM ARGAMASSA, ACABAMENTO QUEIMADO, TRAÇO 1:3 (CIMENTO E AREIA), ESP. 25MM, MODULAÇÃO DE (60X60)CM, INCLUSIVE JUNTA PLÁSTICA </v>
          </cell>
          <cell r="E11080" t="str">
            <v>m2</v>
          </cell>
          <cell r="F11080">
            <v>69.7</v>
          </cell>
        </row>
        <row r="11081">
          <cell r="A11081" t="str">
            <v>SETOP ED-50553</v>
          </cell>
          <cell r="D11081" t="str">
            <v>PISO CIMENTADO NATADO COM ARGAMASSA, ACABAMENTO QUEIMADO, TRAÇO 1:3 (CIMENTO E AREIA), ESP. 25MM, SEM JUNTA DE DILATAÇÃO</v>
          </cell>
          <cell r="E11081" t="str">
            <v>m2</v>
          </cell>
          <cell r="F11081">
            <v>47.47</v>
          </cell>
        </row>
        <row r="11082">
          <cell r="A11082" t="str">
            <v>SETOP ED-50559</v>
          </cell>
          <cell r="D11082" t="str">
            <v xml:space="preserve">PISO CIMENTADO NATADO COM ARGAMASSA, ACABAMENTO QUEIMADO, TRAÇO 1:3 (CIMENTO E AREIA), ESP. 30MM, MODULAÇÃO DE (100X100)CM, INCLUSIVE JUNTA PLÁSTICA </v>
          </cell>
          <cell r="E11082" t="str">
            <v>m2</v>
          </cell>
          <cell r="F11082">
            <v>69.89</v>
          </cell>
        </row>
        <row r="11083">
          <cell r="A11083" t="str">
            <v>SETOP ED-50557</v>
          </cell>
          <cell r="D11083" t="str">
            <v xml:space="preserve">PISO CIMENTADO NATADO COM ARGAMASSA, ACABAMENTO QUEIMADO, TRAÇO 1:3 (CIMENTO E AREIA), ESP. 30MM, MODULAÇÃO DE (200X200)CM, INCLUSIVE JUNTA PLÁSTICA </v>
          </cell>
          <cell r="E11083" t="str">
            <v>m2</v>
          </cell>
          <cell r="F11083">
            <v>66.099999999999994</v>
          </cell>
        </row>
        <row r="11084">
          <cell r="A11084" t="str">
            <v>SETOP ED-50561</v>
          </cell>
          <cell r="D11084" t="str">
            <v xml:space="preserve">PISO CIMENTADO NATADO COM ARGAMASSA, ACABAMENTO QUEIMADO, TRAÇO 1:3 (CIMENTO E AREIA), ESP. 30MM, MODULAÇÃO DE (60X60)CM, INCLUSIVE JUNTA PLÁSTICA </v>
          </cell>
          <cell r="E11084" t="str">
            <v>m2</v>
          </cell>
          <cell r="F11084">
            <v>75.39</v>
          </cell>
        </row>
        <row r="11085">
          <cell r="A11085" t="str">
            <v>SETOP ED-50554</v>
          </cell>
          <cell r="D11085" t="str">
            <v>PISO CIMENTADO NATADO COM ARGAMASSA, ACABAMENTO QUEIMADO, TRAÇO 1:3 (CIMENTO E AREIA), ESP. 30MM, SEM JUNTA DE DILATAÇÃO</v>
          </cell>
          <cell r="E11085" t="str">
            <v>m2</v>
          </cell>
          <cell r="F11085">
            <v>51.04</v>
          </cell>
        </row>
        <row r="11086">
          <cell r="A11086" t="str">
            <v>SETOP ED-50562</v>
          </cell>
          <cell r="D11086" t="str">
            <v xml:space="preserve">PISO CIMENTADO NATADO COM ARGAMASSA, ACABAMENTO QUEIMADO, TRAÇO 1:3 (CIMENTO E AREIA), ESP. 50MM, MODULAÇÃO DE (60X60)CM, INCLUSIVE JUNTA PLÁSTICA </v>
          </cell>
          <cell r="E11086" t="str">
            <v>m2</v>
          </cell>
          <cell r="F11086">
            <v>94.71</v>
          </cell>
        </row>
        <row r="11087">
          <cell r="A11087" t="str">
            <v>SETOP ED-50555</v>
          </cell>
          <cell r="D11087" t="str">
            <v>PISO CIMENTADO NATADO COM ARGAMASSA, ACABAMENTO QUEIMADO, TRAÇO 1:3 (CIMENTO E AREIA), ESP. 50MM, SEM JUNTA DE DILATAÇÃO</v>
          </cell>
          <cell r="E11087" t="str">
            <v>m2</v>
          </cell>
          <cell r="F11087">
            <v>71.260000000000005</v>
          </cell>
        </row>
        <row r="11088">
          <cell r="A11088" t="str">
            <v>SETOP 8819</v>
          </cell>
          <cell r="D11088" t="str">
            <v>PISO DE GRANITINA E MARMORITE</v>
          </cell>
        </row>
        <row r="11089">
          <cell r="A11089" t="str">
            <v>SETOP ED-50617</v>
          </cell>
          <cell r="D11089" t="str">
            <v>LIMPEZA E POLIMENTO DE PISO GRANILITE/MARMORITE, EXCLUSIVE APLICAÇÃO DE RESINA</v>
          </cell>
          <cell r="E11089" t="str">
            <v>m2</v>
          </cell>
          <cell r="F11089">
            <v>26.94</v>
          </cell>
        </row>
        <row r="11090">
          <cell r="A11090" t="str">
            <v>SETOP ED-50616</v>
          </cell>
          <cell r="D11090" t="str">
            <v>PISO EM GRANILITE/MARMORITE, ESP. 8MM, ACABAMENTO LAVADO TIPO FULGET, COR NATURAL, MODULAÇÃO DE (1X1)M, INCLUSO JUNTA PLÁSTICA</v>
          </cell>
          <cell r="E11090" t="str">
            <v>m2</v>
          </cell>
          <cell r="F11090">
            <v>110.83</v>
          </cell>
        </row>
        <row r="11091">
          <cell r="A11091" t="str">
            <v>SETOP ED-50615</v>
          </cell>
          <cell r="D11091" t="str">
            <v>PISO EM GRANILITE/MARMORITE, ESP. 8MM, ACABAMENTO LAVADO TIPO FULGET, COR VERMELHA, MODULAÇÃO DE (1X1)M, INCLUSO JUNTA PLÁSTICA</v>
          </cell>
          <cell r="E11091" t="str">
            <v>m2</v>
          </cell>
          <cell r="F11091">
            <v>110.83</v>
          </cell>
        </row>
        <row r="11092">
          <cell r="A11092" t="str">
            <v>SETOP ED-50614</v>
          </cell>
          <cell r="D11092" t="str">
            <v>PISO EM GRANILITE/MARMORITE, ESP. 8MM, ACABAMENTO POLIDO, COR BRANCA, MODULAÇÃO DE (1X1)M, INCLUSIVE JUNTA ALUMÍNIO, RESINA E POLIMENTO MECANIZADO</v>
          </cell>
          <cell r="E11092" t="str">
            <v>m2</v>
          </cell>
          <cell r="F11092">
            <v>198.56</v>
          </cell>
        </row>
        <row r="11093">
          <cell r="A11093" t="str">
            <v>SETOP ED-50613</v>
          </cell>
          <cell r="D11093" t="str">
            <v>PISO EM GRANILITE/MARMORITE, ESP. 8MM, ACABAMENTO POLIDO, COR BRANCA, MODULAÇÃO DE (1X1)M, INCLUSIVE JUNTA PLÁSTICA, RESINA E POLIMENTO MECANIZADO</v>
          </cell>
          <cell r="E11093" t="str">
            <v>m2</v>
          </cell>
          <cell r="F11093">
            <v>185.56</v>
          </cell>
        </row>
        <row r="11094">
          <cell r="A11094" t="str">
            <v>SETOP ED-50612</v>
          </cell>
          <cell r="D11094" t="str">
            <v>PISO EM GRANILITE/MARMORITE, ESP. 8MM, ACABAMENTO POLIDO, COR CINZA, MODULAÇÃO DE (1X1)M, INCLUSIVE JUNTA ALUMÍNIO, RESINA E POLIMENTO MECANIZADO</v>
          </cell>
          <cell r="E11094" t="str">
            <v>m2</v>
          </cell>
          <cell r="F11094">
            <v>144.08000000000001</v>
          </cell>
        </row>
        <row r="11095">
          <cell r="A11095" t="str">
            <v>SETOP ED-50611</v>
          </cell>
          <cell r="D11095" t="str">
            <v>PISO EM GRANILITE/MARMORITE, ESP. 8MM, ACABAMENTO POLIDO, COR CINZA, MODULAÇÃO DE (1X1)M, INCLUSIVE JUNTA PLÁSTICA, RESINA E POLIMENTO MECANIZADO</v>
          </cell>
          <cell r="E11095" t="str">
            <v>m2</v>
          </cell>
          <cell r="F11095">
            <v>131.08000000000001</v>
          </cell>
        </row>
        <row r="11096">
          <cell r="A11096" t="str">
            <v>SETOP 8820</v>
          </cell>
          <cell r="D11096" t="str">
            <v>PISO EM CONCRETO</v>
          </cell>
        </row>
        <row r="11097">
          <cell r="A11097" t="str">
            <v>SETOP ED-9317</v>
          </cell>
          <cell r="D11097" t="str">
            <v>PISO EM CONCRETO PREPARADO EM OBRA COM BETONEIRA COM FCK DE 10MPA, SEM ARMAÇÃO, ACABAMENTO RÚSTICO, ESP. 5CM, INCLUSIVE FORNECIMENTO, LANÇAMENTO, ADENSAMENTO, SARRAFEAMENTO, EXCLUSIVE JUNTA DE DILATAÇÃO</v>
          </cell>
          <cell r="E11097" t="str">
            <v>m2</v>
          </cell>
          <cell r="F11097">
            <v>58.48</v>
          </cell>
        </row>
        <row r="11098">
          <cell r="A11098" t="str">
            <v>SETOP ED-50571</v>
          </cell>
          <cell r="D11098" t="str">
            <v>PISO EM CONCRETO PREPARADO EM OBRA COM BETONEIRA COM FCK DE 13,5MPA, SEM ARMAÇÃO, ACABAMENTO RÚSTICO, ESP. 8CM, INCLUSIVE FORNECIMENTO, LANÇAMENTO, ADENSAMENTO, SARRAFEAMENTO, EXCLUSIVE JUNTA DE DILATAÇÃO</v>
          </cell>
          <cell r="E11098" t="str">
            <v>m2</v>
          </cell>
          <cell r="F11098">
            <v>91.89</v>
          </cell>
        </row>
        <row r="11099">
          <cell r="A11099" t="str">
            <v>SETOP ED-50573</v>
          </cell>
          <cell r="D11099" t="str">
            <v>PISO EM CONCRETO PREPARADO EM OBRA COM FCK DE 20MPA, COM FIBRA DE AÇO, CONSUMO 25KG/M3, EXCLUSIVE ARMAÇÃO, INCLUSIVE ACABAMENTO SARRAFEADO</v>
          </cell>
          <cell r="E11099" t="str">
            <v>m3</v>
          </cell>
          <cell r="F11099">
            <v>1487.67</v>
          </cell>
        </row>
        <row r="11100">
          <cell r="A11100" t="str">
            <v>SETOP ED-9320</v>
          </cell>
          <cell r="D11100" t="str">
            <v>PISO EM CONCRETO USINADO CONVENCIONAL COM DE FCK 15MPA, COM TELA SOLDADA NERVURADA TIPO Q-138, ACABAMENTO POLÍDO EM NÍVEL ZERO, ESP. 10CM, INCLUSIVE FORNECIMENTO, LANÇAMENTO, ADENSAMENTO, EXCLUSIVE JUNTA DE DILATAÇÃO</v>
          </cell>
          <cell r="E11100" t="str">
            <v>m2</v>
          </cell>
          <cell r="F11100">
            <v>133.63999999999999</v>
          </cell>
        </row>
        <row r="11101">
          <cell r="A11101" t="str">
            <v>SETOP ED-9321</v>
          </cell>
          <cell r="D11101" t="str">
            <v>PISO EM CONCRETO USINADO CONVENCIONAL COM DE FCK 15MPA, COM TELA SOLDADA NERVURADA TIPO Q-138, ACABAMENTO POLÍDO EM NÍVEL ZERO, ESP. 12CM, INCLUSIVE FORNECIMENTO, LANÇAMENTO, ADENSAMENTO, EXCLUSIVE JUNTA DE DILATAÇÃO</v>
          </cell>
          <cell r="E11101" t="str">
            <v>m2</v>
          </cell>
          <cell r="F11101">
            <v>146.11000000000001</v>
          </cell>
        </row>
        <row r="11102">
          <cell r="A11102" t="str">
            <v>SETOP ED-9319</v>
          </cell>
          <cell r="D11102" t="str">
            <v>PISO EM CONCRETO USINADO CONVENCIONAL COM DE FCK 15MPA, COM TELA SOLDADA NERVURADA TIPO Q-61, ACABAMENTO POLIDO EM NÍVEL ZERO, ESP. 5CM, INCLUSIVE FORNECIMENTO, LANÇAMENTO, ADENSAMENTO, EXCLUSIVE JUNTA DE DILATAÇÃO</v>
          </cell>
          <cell r="E11102" t="str">
            <v>m2</v>
          </cell>
          <cell r="F11102">
            <v>91.16</v>
          </cell>
        </row>
        <row r="11103">
          <cell r="A11103" t="str">
            <v>SETOP ED-9318</v>
          </cell>
          <cell r="D11103" t="str">
            <v>PISO EM CONCRETO USINADO CONVENCIONAL COM DE FCK 15MPA, SEM ARMAÇÃO, ACABAMENTO RÚSTICO, ESP. 5CM, INCLUSIVE FORNECIMENTO, LANÇAMENTO, ADENSAMENTO, SARRAFEAMENTO, EXCLUSIVE JUNTA DE DILATAÇÃO</v>
          </cell>
          <cell r="E11103" t="str">
            <v>m2</v>
          </cell>
          <cell r="F11103">
            <v>66.42</v>
          </cell>
        </row>
        <row r="11104">
          <cell r="A11104" t="str">
            <v>SETOP ED-50572</v>
          </cell>
          <cell r="D11104" t="str">
            <v>PISO EM CONCRETO USINADO CONVENCIONAL COM DE FCK 30MPA, COM AÇO CA-50 DIÂMETRO 6,3MM MALHA 10X10CM, ACABAMENTO RÚSTICO, ESP. 15CM, INCLUSIVE FORNECIMENTO, LANÇAMENTO, ADENSAMENTO, EXCLUSIVE JUNTA DE DILATAÇÃO</v>
          </cell>
          <cell r="E11104" t="str">
            <v>m2</v>
          </cell>
          <cell r="F11104">
            <v>204.87</v>
          </cell>
        </row>
        <row r="11105">
          <cell r="A11105" t="str">
            <v>SETOP 8821</v>
          </cell>
          <cell r="D11105" t="str">
            <v>LAJE DE TRANSIÇÃO</v>
          </cell>
        </row>
        <row r="11106">
          <cell r="A11106" t="str">
            <v>SETOP ED-50588</v>
          </cell>
          <cell r="D11106" t="str">
            <v>LAJE DE TRANSIÇÃO EM CONCRETO PREPARADO EM OBRA COM BETONEIRA COM FCK DE 10MPA, ESP. 5CM, EXCLUSIVE ARMAÇÃO, INCLUSIVE ACABAMENTO SARRAFEADO</v>
          </cell>
          <cell r="E11106" t="str">
            <v>m2</v>
          </cell>
          <cell r="F11106">
            <v>58.48</v>
          </cell>
        </row>
        <row r="11107">
          <cell r="A11107" t="str">
            <v>SETOP ED-50589</v>
          </cell>
          <cell r="D11107" t="str">
            <v>LAJE DE TRANSIÇÃO EM CONCRETO PREPARADO EM OBRA COM BETONEIRA COM FCK DE 10MPA, ESP. 6CM, EXCLUSIVE ARMAÇÃO, INCLUSIVE ACABAMENTO SARRAFEADO</v>
          </cell>
          <cell r="E11107" t="str">
            <v>m2</v>
          </cell>
          <cell r="F11107">
            <v>65.37</v>
          </cell>
        </row>
        <row r="11108">
          <cell r="A11108" t="str">
            <v>SETOP ED-50590</v>
          </cell>
          <cell r="D11108" t="str">
            <v>LAJE DE TRANSIÇÃO EM CONCRETO PREPARADO EM OBRA COM BETONEIRA COM FCK DE 10MPA, ESP. 8CM, EXCLUSIVE ARMAÇÃO, INCLUSIVE ACABAMENTO SARRAFEADO</v>
          </cell>
          <cell r="E11108" t="str">
            <v>m2</v>
          </cell>
          <cell r="F11108">
            <v>83.35</v>
          </cell>
        </row>
        <row r="11109">
          <cell r="A11109" t="str">
            <v>SETOP ED-50594</v>
          </cell>
          <cell r="D11109" t="str">
            <v>LAJE DE TRANSIÇÃO EM CONCRETO USINADO AUTO-ADENSÁVEL COM FCK DE 15MPA, ESP. 11CM, INCLUSIVE TELA DE AÇO CA-60 SOLDADA TIPO Q-61 E POLIMENTO MECANIZADO DE SUPERFÍCIE EM CONCRETO</v>
          </cell>
          <cell r="E11109" t="str">
            <v>m2</v>
          </cell>
          <cell r="F11109">
            <v>144.99</v>
          </cell>
        </row>
        <row r="11110">
          <cell r="A11110" t="str">
            <v>SETOP ED-50595</v>
          </cell>
          <cell r="D11110" t="str">
            <v>LAJE DE TRANSIÇÃO EM CONCRETO USINADO AUTO-ADENSÁVEL COM FCK DE 15MPA, ESP. 12CM, INCLUSIVE TELA DE AÇO CA-60 SOLDADA TIPO Q-61 E POLIMENTO MECANIZADO DE SUPERFÍCIE EM CONCRETO</v>
          </cell>
          <cell r="E11110" t="str">
            <v>m2</v>
          </cell>
          <cell r="F11110">
            <v>152.63</v>
          </cell>
        </row>
        <row r="11111">
          <cell r="A11111" t="str">
            <v>SETOP ED-50591</v>
          </cell>
          <cell r="D11111" t="str">
            <v>LAJE DE TRANSIÇÃO EM CONCRETO USINADO AUTO-ADENSÁVEL COM FCK DE 15MPA, ESP. 8CM, INCLUSIVE TELA DE AÇO CA-60 SOLDADA TIPO Q-61 E POLIMENTO MECANIZADO DE SUPERFÍCIE EM CONCRETO</v>
          </cell>
          <cell r="E11111" t="str">
            <v>m2</v>
          </cell>
          <cell r="F11111">
            <v>122.07</v>
          </cell>
        </row>
        <row r="11112">
          <cell r="A11112" t="str">
            <v>SETOP ED-50592</v>
          </cell>
          <cell r="D11112" t="str">
            <v>LAJE DE TRANSIÇÃO EM CONCRETO USINADO AUTO-ADENSÁVEL COM FCK DE 15MPA, ESP. 9CM, INCLUSIVE TELA DE AÇO CA-60 SOLDADA TIPO Q-61 E POLIMENTO MECANIZADO DE SUPERFÍCIE EM CONCRETO</v>
          </cell>
          <cell r="E11112" t="str">
            <v>m2</v>
          </cell>
          <cell r="F11112">
            <v>129.71</v>
          </cell>
        </row>
        <row r="11113">
          <cell r="A11113" t="str">
            <v>SETOP ED-50597</v>
          </cell>
          <cell r="D11113" t="str">
            <v>LAJE DE TRANSIÇÃO EM CONCRETO USINADO AUTO-ADENSÁVEL COM FCK DE 18MPA, ESP. 10CM, INCLUSIVE TELA DE AÇO CA-60 SOLDADA TIPO Q-61 E POLIMENTO MECANIZADO DE SUPERFÍCIE EM CONCRETO</v>
          </cell>
          <cell r="E11113" t="str">
            <v>m2</v>
          </cell>
          <cell r="F11113">
            <v>137.86000000000001</v>
          </cell>
        </row>
        <row r="11114">
          <cell r="A11114" t="str">
            <v>SETOP ED-50598</v>
          </cell>
          <cell r="D11114" t="str">
            <v>LAJE DE TRANSIÇÃO EM CONCRETO USINADO AUTO-ADENSÁVEL COM FCK DE 18MPA, ESP. 12CM, INCLUSIVE TELA DE AÇO CA-60 SOLDADA TIPO Q-61 E POLIMENTO MECANIZADO DE SUPERFÍCIE EM CONCRETO</v>
          </cell>
          <cell r="E11114" t="str">
            <v>m2</v>
          </cell>
          <cell r="F11114">
            <v>153.24</v>
          </cell>
        </row>
        <row r="11115">
          <cell r="A11115" t="str">
            <v>SETOP ED-50596</v>
          </cell>
          <cell r="D11115" t="str">
            <v>LAJE DE TRANSIÇÃO EM CONCRETO USINADO AUTO-ADENSÁVEL COM FCK DE 18MPA, ESP. 8CM, INCLUSIVE TELA DE AÇO CA-60 SOLDADA TIPO Q-61 E POLIMENTO MECANIZADO DE SUPERFÍCIE EM CONCRETO</v>
          </cell>
          <cell r="E11115" t="str">
            <v>m2</v>
          </cell>
          <cell r="F11115">
            <v>122.48</v>
          </cell>
        </row>
        <row r="11116">
          <cell r="A11116" t="str">
            <v>SETOP ED-50599</v>
          </cell>
          <cell r="D11116" t="str">
            <v>LAJE DE TRANSIÇÃO EM CONCRETO USINADO AUTO-ADENSÁVEL COM FCK DE 20MPA, ESP. 8CM, INCLUSIVE TELA DE AÇO CA-60 SOLDADA TIPO Q-61 E POLIMENTO MECANIZADO DE SUPERFÍCIE EM CONCRETO</v>
          </cell>
          <cell r="E11116" t="str">
            <v>m2</v>
          </cell>
          <cell r="F11116">
            <v>122.64</v>
          </cell>
        </row>
        <row r="11117">
          <cell r="A11117" t="str">
            <v>SETOP ED-50593</v>
          </cell>
          <cell r="D11117" t="str">
            <v>LAJE DE TRANSIÇÃO EM CONCRETO USINADO CONVENCIONAL COM FCK DE 15MPA, ESP. 10CM, INCLUSIVE TELA DE AÇO CA-60 SOLDADA TIPO Q-61 E POLIMENTO MECANIZADO DE SUPERFÍCIE EM CONCRETO</v>
          </cell>
          <cell r="E11117" t="str">
            <v>m2</v>
          </cell>
          <cell r="F11117">
            <v>123.31</v>
          </cell>
        </row>
        <row r="11118">
          <cell r="A11118" t="str">
            <v>SETOP 8822</v>
          </cell>
          <cell r="D11118" t="str">
            <v>PISO EM TIJOLO MACIÇO</v>
          </cell>
        </row>
        <row r="11119">
          <cell r="A11119" t="str">
            <v>SETOP ED-50631</v>
          </cell>
          <cell r="D11119" t="str">
            <v>PISO COM TIJOLO CERÂMICO MACIÇO PRENSADO, ASSENTAMENTO COM ARGAMASSA SECA, TRAÇO 1:4 (CIMENTO E AREIA), INCLUSIVE REJUNTAMENTO COM ARGAMASSA SECA DE TRAÇO 1:4 (CIMENTO E AREIA)</v>
          </cell>
          <cell r="E11119" t="str">
            <v>m2</v>
          </cell>
          <cell r="F11119">
            <v>100.23</v>
          </cell>
        </row>
        <row r="11120">
          <cell r="A11120" t="str">
            <v>SETOP 8823</v>
          </cell>
          <cell r="D11120" t="str">
            <v>PISO INDUSTRIAIS</v>
          </cell>
        </row>
        <row r="11121">
          <cell r="A11121" t="str">
            <v>SETOP ED-50578</v>
          </cell>
          <cell r="D11121" t="str">
            <v>PISO INDUSTRIAL COM ARGAMASSA DE ALTA RESISTÊNCIA, COR BRANCA, ESP. 8MM, ACABAMENTO POLIDO, MODULAÇÃO DE (1X1)M, INCLUSIVE JUNTA PLÁSTICA E POLIMENTO MECANIZADO, EXCLUSIVE RESINA</v>
          </cell>
          <cell r="E11121" t="str">
            <v>m2</v>
          </cell>
          <cell r="F11121">
            <v>153.88999999999999</v>
          </cell>
        </row>
        <row r="11122">
          <cell r="A11122" t="str">
            <v>SETOP ED-50577</v>
          </cell>
          <cell r="D11122" t="str">
            <v>PISO INDUSTRIAL COM ARGAMASSA DE ALTA RESISTÊNCIA, COR CINZA, ESP. 8MM, ACABAMENTO POLIDO, MODULAÇÃO DE (1X1)M, INCLUSIVE JUNTA PLÁSTICA E POLIMENTO MECANIZADO, EXCLUSIVE RESINA</v>
          </cell>
          <cell r="E11122" t="str">
            <v>m2</v>
          </cell>
          <cell r="F11122">
            <v>123.89</v>
          </cell>
        </row>
        <row r="11123">
          <cell r="A11123" t="str">
            <v>SETOP 8824</v>
          </cell>
          <cell r="D11123" t="str">
            <v>PISO PODOTÁTIL (TÁTIL)</v>
          </cell>
        </row>
        <row r="11124">
          <cell r="A11124" t="str">
            <v>SETOP ED-50626</v>
          </cell>
          <cell r="D11124" t="str">
            <v>PISO PODOTÁTIL DE BORRACHA, ALERTA OU DIRECIONAL, ESP. 12MM, COLORIDA, INCLUSIVE ASSENTAMENTO COM ARGAMASSA, TRAÇO 1:4 (CIMENTO E AREIA), COM PREPARO MECANIZADO</v>
          </cell>
          <cell r="E11124" t="str">
            <v>m2</v>
          </cell>
          <cell r="F11124">
            <v>389.68</v>
          </cell>
        </row>
        <row r="11125">
          <cell r="A11125" t="str">
            <v>SETOP ED-50624</v>
          </cell>
          <cell r="D11125" t="str">
            <v>PISO PODOTÁTIL DE BORRACHA, ALERTA OU DIRECIONAL, ESP. 5MM, COLORIDA, INCLUSIVE ASSENTAMENTO COM COLA DE CONTATO</v>
          </cell>
          <cell r="E11125" t="str">
            <v>m2</v>
          </cell>
          <cell r="F11125">
            <v>221.97</v>
          </cell>
        </row>
        <row r="11126">
          <cell r="A11126" t="str">
            <v>SETOP ED-15226</v>
          </cell>
          <cell r="D11126" t="str">
            <v>PISO PODOTÁTIL DE CONCRETO, ALERTA OU DIRECIONAL, APLICADO EM PISO (20X20)CM COM JUNTA SECA, COR VERMELHO/AMARELO, INCLUSIVE ASSENTAMENTO COM ARGAMASSA INDUSTRIALIZADA</v>
          </cell>
          <cell r="E11126" t="str">
            <v>m2</v>
          </cell>
          <cell r="F11126">
            <v>110.07</v>
          </cell>
        </row>
        <row r="11127">
          <cell r="A11127" t="str">
            <v>SETOP ED-50586</v>
          </cell>
          <cell r="D11127" t="str">
            <v>PISO PODOTÁTIL DE CONCRETO, ALERTA OU DIRECIONAL, APLICADO EM PISO (40X40)CM COM JUNTA SECA, COR VERMELHO/AMARELO, INCLUSIVE ASSENTAMENTO COM ARGAMASSA INDUSTRIALIZADA</v>
          </cell>
          <cell r="E11127" t="str">
            <v>m2</v>
          </cell>
          <cell r="F11127">
            <v>134.78</v>
          </cell>
        </row>
        <row r="11128">
          <cell r="A11128" t="str">
            <v>SETOP 8825</v>
          </cell>
          <cell r="D11128" t="str">
            <v>PISO DE BORRACHA</v>
          </cell>
        </row>
        <row r="11129">
          <cell r="A11129" t="str">
            <v>SETOP ED-50538</v>
          </cell>
          <cell r="D11129" t="str">
            <v>PISO DE PLACA DE BORRACHA PASTILHADO/MOEDA, DIMENSÃO DE (50X50)CM, ASSENTAMENTO COM COLA DE CONTATO, INCLUSIVE FORNECIMENTO E INSTALAÇÃO</v>
          </cell>
          <cell r="E11129" t="str">
            <v>m2</v>
          </cell>
          <cell r="F11129">
            <v>104.44</v>
          </cell>
        </row>
        <row r="11130">
          <cell r="A11130" t="str">
            <v>SETOP 8826</v>
          </cell>
          <cell r="D11130" t="str">
            <v>JUNTA DE DILATAÇÃO</v>
          </cell>
        </row>
        <row r="11131">
          <cell r="A11131" t="str">
            <v>SETOP ED-50579</v>
          </cell>
          <cell r="D11131" t="str">
            <v>APLICAÇÃO DE SELANTE, MASTIQUE ELÁSTICO, EM JUNTA DE DILAÇÃO, DIMENSÃO (20X10)MM, FATOR DE FORMA 1:2, EXCLUSIVE DELIMITADOR DE PROFUNDIDADE</v>
          </cell>
          <cell r="E11131" t="str">
            <v>m</v>
          </cell>
          <cell r="F11131">
            <v>36.81</v>
          </cell>
        </row>
        <row r="11132">
          <cell r="A11132" t="str">
            <v>SETOP 8827</v>
          </cell>
          <cell r="D11132" t="str">
            <v>DEGRAU E PATAMAR</v>
          </cell>
        </row>
        <row r="11133">
          <cell r="A11133" t="str">
            <v>SETOP ED-50574</v>
          </cell>
          <cell r="D11133" t="str">
            <v>APLICAÇÃO DE FAIXA/FITA ADESIVA ANTIDERRAPANTE, LARGURA DE 50MM, EM DEGRAUS DE ESCADA, INCLUSIVE FORNECIMENTO</v>
          </cell>
          <cell r="E11133" t="str">
            <v>m</v>
          </cell>
          <cell r="F11133">
            <v>12.16</v>
          </cell>
        </row>
        <row r="11134">
          <cell r="A11134" t="str">
            <v>SETOP ED-50537</v>
          </cell>
          <cell r="D11134" t="str">
            <v>DEGRAU EM PEDRA ARDÓSIA, COM LARGURA DE 30CM, ESP. 20MM, ASSENTADO COM ARGAMASSA, TRAÇO 1:4 (CIMENTO E AREIA), COM PREPARO MECANIZADO, INCLUSIVE ESPELHO PARA DEGRAU, ESP. 15MM, COM ALTURA DE 20CM</v>
          </cell>
          <cell r="E11134" t="str">
            <v>m</v>
          </cell>
          <cell r="F11134">
            <v>246.02</v>
          </cell>
        </row>
        <row r="11135">
          <cell r="A11135" t="str">
            <v>SETOP ED-50575</v>
          </cell>
          <cell r="D11135" t="str">
            <v>FAIXA/FRISO ANTIDERRAPANTE EM PEDRA, COM LARGURA DE 50MM, EM DEGRAU DE ESCADA OU PATAMAR, COM EXECUÇÃO MECANIZADA</v>
          </cell>
          <cell r="E11135" t="str">
            <v>m</v>
          </cell>
          <cell r="F11135">
            <v>12.02</v>
          </cell>
        </row>
        <row r="11136">
          <cell r="A11136" t="str">
            <v>SETOP 8828</v>
          </cell>
          <cell r="D11136" t="str">
            <v>SÓCULO</v>
          </cell>
        </row>
        <row r="11137">
          <cell r="A11137" t="str">
            <v>SETOP ED-50621</v>
          </cell>
          <cell r="D11137" t="str">
            <v>SÓCULO COM ENCHIMENTO EM TIJOLOS MACIÇOS, ALTURA DE 10CM À 12CM, INCLUSIVE ACABAMENTO EM REVESTIMENTO DE ARGAMASSA, ESP. 20MM, COM APLICAÇÃO MANUAL</v>
          </cell>
          <cell r="E11137" t="str">
            <v>m2</v>
          </cell>
          <cell r="F11137">
            <v>140.72999999999999</v>
          </cell>
        </row>
        <row r="11138">
          <cell r="A11138" t="str">
            <v>SETOP 8674</v>
          </cell>
          <cell r="D11138" t="str">
            <v>RODAPÉ, SOLEIRA E PEITORIL</v>
          </cell>
        </row>
        <row r="11139">
          <cell r="A11139" t="str">
            <v>SETOP 8829</v>
          </cell>
          <cell r="D11139" t="str">
            <v>RODAPÉ DE ARDÓSIA</v>
          </cell>
        </row>
        <row r="11140">
          <cell r="A11140" t="str">
            <v>SETOP ED-50766</v>
          </cell>
          <cell r="D11140" t="str">
            <v>RODAPÉ DE ARDÓSIA, ESP. 7MM, ALTURA DE 5CM, ACABAMENTO NATURAL, ASSENTAMENTO COM ARGAMASSA INDUSTRIALIZADA, INCLUSIVE REJUNTAMENTO</v>
          </cell>
          <cell r="E11140" t="str">
            <v>m</v>
          </cell>
          <cell r="F11140">
            <v>16.18</v>
          </cell>
        </row>
        <row r="11141">
          <cell r="A11141" t="str">
            <v>SETOP ED-50767</v>
          </cell>
          <cell r="D11141" t="str">
            <v>RODAPÉ DE ARDÓSIA, ESP. 7MM, ALTURA DE 7CM, ACABAMENTO NATURAL, ASSENTAMENTO COM ARGAMASSA INDUSTRIALIZADA, INCLUSIVE REJUNTAMENTO</v>
          </cell>
          <cell r="E11141" t="str">
            <v>m</v>
          </cell>
          <cell r="F11141">
            <v>17.649999999999999</v>
          </cell>
        </row>
        <row r="11142">
          <cell r="A11142" t="str">
            <v>SETOP 8830</v>
          </cell>
          <cell r="D11142" t="str">
            <v>RODAPÉ CERÂMICO</v>
          </cell>
        </row>
        <row r="11143">
          <cell r="A11143" t="str">
            <v>SETOP ED-50771</v>
          </cell>
          <cell r="D11143" t="str">
            <v>RODAPÉ COM REVESTIMENTO EM CERÂMICA ESMALTADA COMERCIAL, ALTURA 10CM, PEI IV, ASSENTAMENTO COM ARGAMASSA INDUSTRIALIZADA, INCLUSIVE REJUNTAMENTO</v>
          </cell>
          <cell r="E11143" t="str">
            <v>m</v>
          </cell>
          <cell r="F11143">
            <v>12.46</v>
          </cell>
        </row>
        <row r="11144">
          <cell r="A11144" t="str">
            <v>SETOP 8831</v>
          </cell>
          <cell r="D11144" t="str">
            <v>RODAPÉ DE GRANITINA E MARMORITE</v>
          </cell>
        </row>
        <row r="11145">
          <cell r="A11145" t="str">
            <v>SETOP ED-50786</v>
          </cell>
          <cell r="D11145" t="str">
            <v>RODAPÉ EM GRANILITE/MARMORITE, ACABAMENTO POLIDO, COR BRANCA, ALTURA DE 10CM, INCLUSIVE POLIMENTO</v>
          </cell>
          <cell r="E11145" t="str">
            <v>m</v>
          </cell>
          <cell r="F11145">
            <v>81.11</v>
          </cell>
        </row>
        <row r="11146">
          <cell r="A11146" t="str">
            <v>SETOP ED-50784</v>
          </cell>
          <cell r="D11146" t="str">
            <v>RODAPÉ EM GRANILITE/MARMORITE, ACABAMENTO POLIDO, COR BRANCA, ALTURA DE 5CM, INCLUSIVE POLIMENTO</v>
          </cell>
          <cell r="E11146" t="str">
            <v>m</v>
          </cell>
          <cell r="F11146">
            <v>53.93</v>
          </cell>
        </row>
        <row r="11147">
          <cell r="A11147" t="str">
            <v>SETOP ED-50785</v>
          </cell>
          <cell r="D11147" t="str">
            <v>RODAPÉ EM GRANILITE/MARMORITE, ACABAMENTO POLIDO, COR BRANCA, ALTURA DE 7CM, INCLUSIVE POLIMENTO</v>
          </cell>
          <cell r="E11147" t="str">
            <v>m</v>
          </cell>
          <cell r="F11147">
            <v>64.8</v>
          </cell>
        </row>
        <row r="11148">
          <cell r="A11148" t="str">
            <v>SETOP ED-50783</v>
          </cell>
          <cell r="D11148" t="str">
            <v>RODAPÉ EM GRANILITE/MARMORITE, ACABAMENTO POLIDO, COR CINZA, ALTURA DE 10CM, INCLUSIVE POLIMENTO</v>
          </cell>
          <cell r="E11148" t="str">
            <v>m</v>
          </cell>
          <cell r="F11148">
            <v>52.51</v>
          </cell>
        </row>
        <row r="11149">
          <cell r="A11149" t="str">
            <v>SETOP ED-50781</v>
          </cell>
          <cell r="D11149" t="str">
            <v>RODAPÉ EM GRANILITE/MARMORITE, ACABAMENTO POLIDO, COR CINZA, ALTURA DE 5CM, INCLUSIVE POLIMENTO</v>
          </cell>
          <cell r="E11149" t="str">
            <v>m</v>
          </cell>
          <cell r="F11149">
            <v>39.630000000000003</v>
          </cell>
        </row>
        <row r="11150">
          <cell r="A11150" t="str">
            <v>SETOP ED-50782</v>
          </cell>
          <cell r="D11150" t="str">
            <v>RODAPÉ EM GRANILITE/MARMORITE, ACABAMENTO POLIDO, COR CINZA, ALTURA DE 7CM, INCLUSIVE POLIMENTO</v>
          </cell>
          <cell r="E11150" t="str">
            <v>m</v>
          </cell>
          <cell r="F11150">
            <v>44.78</v>
          </cell>
        </row>
        <row r="11151">
          <cell r="A11151" t="str">
            <v>SETOP 8832</v>
          </cell>
          <cell r="D11151" t="str">
            <v>RODAPÉS DE GRANITO</v>
          </cell>
        </row>
        <row r="11152">
          <cell r="A11152" t="str">
            <v>SETOP ED-50774</v>
          </cell>
          <cell r="D11152" t="str">
            <v>RODAPÉ DE GRANITO, NA COR CINZA ANDORINHA, ESP. 2CM, ALTURA DE 10CM, ACABAMENTO POLIDO, ASSENTAMENTO COM ARGAMASSA INDUSTRIALIZADA, INCLUSIVE REJUNTAMENTO</v>
          </cell>
          <cell r="E11152" t="str">
            <v>m</v>
          </cell>
          <cell r="F11152">
            <v>41.86</v>
          </cell>
        </row>
        <row r="11153">
          <cell r="A11153" t="str">
            <v>SETOP ED-50773</v>
          </cell>
          <cell r="D11153" t="str">
            <v>RODAPÉ DE GRANITO, NA COR CINZA ANDORINHA, ESP. 2CM, ALTURA DE 5CM, ACABAMENTO POLIDO, ASSENTAMENTO COM ARGAMASSA INDUSTRIALIZADA, INCLUSIVE REJUNTAMENTO</v>
          </cell>
          <cell r="E11153" t="str">
            <v>m</v>
          </cell>
          <cell r="F11153">
            <v>29.49</v>
          </cell>
        </row>
        <row r="11154">
          <cell r="A11154" t="str">
            <v>SETOP ED-50772</v>
          </cell>
          <cell r="D11154" t="str">
            <v>RODAPÉ DE GRANITO, NA COR CINZA ANDORINHA, ESP. 2CM, ALTURA DE 7CM, ACABAMENTO POLIDO, ASSENTAMENTO COM ARGAMASSA INDUSTRIALIZADA, INCLUSIVE REJUNTAMENTO</v>
          </cell>
          <cell r="E11154" t="str">
            <v>m</v>
          </cell>
          <cell r="F11154">
            <v>33.32</v>
          </cell>
        </row>
        <row r="11155">
          <cell r="A11155" t="str">
            <v>SETOP 8833</v>
          </cell>
          <cell r="D11155" t="str">
            <v>RODAPÉS DE MÁRMORE</v>
          </cell>
        </row>
        <row r="11156">
          <cell r="A11156" t="str">
            <v>SETOP ED-50780</v>
          </cell>
          <cell r="D11156" t="str">
            <v>RODAPÉ DE MÁRMORE, NA COR BRANCO COMUM, ESP. 2CM, ALTURA DE 10CM, ACABAMENTO POLIDO, ASSENTAMENTO COM ARGAMASSA INDUSTRIALIZADA, INCLUSIVE REJUNTAMENTO</v>
          </cell>
          <cell r="E11156" t="str">
            <v>m</v>
          </cell>
          <cell r="F11156">
            <v>47.5</v>
          </cell>
        </row>
        <row r="11157">
          <cell r="A11157" t="str">
            <v>SETOP ED-50778</v>
          </cell>
          <cell r="D11157" t="str">
            <v>RODAPÉ DE MÁRMORE, NA COR BRANCO COMUM, ESP. 2CM, ALTURA DE 5CM, ACABAMENTO POLIDO, ASSENTAMENTO COM ARGAMASSA INDUSTRIALIZADA, INCLUSIVE REJUNTAMENTO</v>
          </cell>
          <cell r="E11157" t="str">
            <v>m</v>
          </cell>
          <cell r="F11157">
            <v>28.52</v>
          </cell>
        </row>
        <row r="11158">
          <cell r="A11158" t="str">
            <v>SETOP ED-50779</v>
          </cell>
          <cell r="D11158" t="str">
            <v>RODAPÉ DE MÁRMORE, NA COR BRANCO COMUM, ESP. 2CM, ALTURA DE 7CM, ACABAMENTO POLIDO, ASSENTAMENTO COM ARGAMASSA INDUSTRIALIZADA, INCLUSIVE REJUNTAMENTO</v>
          </cell>
          <cell r="E11158" t="str">
            <v>m</v>
          </cell>
          <cell r="F11158">
            <v>35.42</v>
          </cell>
        </row>
        <row r="11159">
          <cell r="A11159" t="str">
            <v>SETOP 8834</v>
          </cell>
          <cell r="D11159" t="str">
            <v>RODAPÉ DE MADEIRA</v>
          </cell>
        </row>
        <row r="11160">
          <cell r="A11160" t="str">
            <v>SETOP ED-50777</v>
          </cell>
          <cell r="D11160" t="str">
            <v>RODAPÉ EM MADEIRA DE LEI, COM ACABAMENTO APARELHADO E CANTO BOLEADO, ALTURA DE 7CM, ESP. 2CM, INCLUSIVE FIXAÇÃO</v>
          </cell>
          <cell r="E11160" t="str">
            <v>m</v>
          </cell>
          <cell r="F11160">
            <v>35.82</v>
          </cell>
        </row>
        <row r="11161">
          <cell r="A11161" t="str">
            <v>SETOP ED-6254</v>
          </cell>
          <cell r="D11161" t="str">
            <v>RODAPÉ EM POLIESTIRENO, ALTURA 7CM, ASSENTADO COM COLA, INCLUSIVE CALAFETAÇÃO COM SILICONE</v>
          </cell>
          <cell r="E11161" t="str">
            <v>m</v>
          </cell>
          <cell r="F11161">
            <v>33.72</v>
          </cell>
        </row>
        <row r="11162">
          <cell r="A11162" t="str">
            <v>SETOP 8835</v>
          </cell>
          <cell r="D11162" t="str">
            <v>RODAPÉ CIMENTADO</v>
          </cell>
        </row>
        <row r="11163">
          <cell r="A11163" t="str">
            <v>SETOP ED-50770</v>
          </cell>
          <cell r="D11163" t="str">
            <v>RODAPÉ COM ARGAMASSA, TRAÇO 1:3 (CIMENTO E AREIA), ESP. 2CM, ALTURA DE 10CM, INCLUSIVE ACABAMENTO DESEMPENADO/ALISADO COM COLHER DE PEDREIRO</v>
          </cell>
          <cell r="E11163" t="str">
            <v>m</v>
          </cell>
          <cell r="F11163">
            <v>21.05</v>
          </cell>
        </row>
        <row r="11164">
          <cell r="A11164" t="str">
            <v>SETOP ED-50768</v>
          </cell>
          <cell r="D11164" t="str">
            <v>RODAPÉ COM ARGAMASSA, TRAÇO 1:3 (CIMENTO E AREIA), ESP. 2CM, ALTURA DE 5CM, INCLUSIVE ACABAMENTO DESEMPENADO/ALISADO COM COLHER DE PEDREIRO</v>
          </cell>
          <cell r="E11164" t="str">
            <v>m</v>
          </cell>
          <cell r="F11164">
            <v>18.27</v>
          </cell>
        </row>
        <row r="11165">
          <cell r="A11165" t="str">
            <v>SETOP ED-50769</v>
          </cell>
          <cell r="D11165" t="str">
            <v>RODAPÉ COM ARGAMASSA, TRAÇO 1:3 (CIMENTO E AREIA), ESP. 2CM, ALTURA DE 7CM, INCLUSIVE ACABAMENTO DESEMPENADO/ALISADO COM COLHER DE PEDREIRO</v>
          </cell>
          <cell r="E11165" t="str">
            <v>m</v>
          </cell>
          <cell r="F11165">
            <v>20.04</v>
          </cell>
        </row>
        <row r="11166">
          <cell r="A11166" t="str">
            <v>SETOP 8836</v>
          </cell>
          <cell r="D11166" t="str">
            <v>RODAPÉS INDUSTRIAL (ALTA RESISTÊNCIA)</v>
          </cell>
        </row>
        <row r="11167">
          <cell r="A11167" t="str">
            <v>SETOP ED-50775</v>
          </cell>
          <cell r="D11167" t="str">
            <v>RODAPÉ COM ARGAMASSA DE ALTA RESISTÊNCIA INDUSTRIAL, ACABAMENTO POLIDO, COR CINZA, ALTURA DE 5CM, INCLUSIVE POLIMENTO</v>
          </cell>
          <cell r="E11167" t="str">
            <v>m</v>
          </cell>
          <cell r="F11167">
            <v>41.3</v>
          </cell>
        </row>
        <row r="11168">
          <cell r="A11168" t="str">
            <v>SETOP ED-50776</v>
          </cell>
          <cell r="D11168" t="str">
            <v>RODAPÉ COM ARGAMASSA DE ALTA RESISTÊNCIA INDUSTRIAL, ACABAMENTO POLIDO, COR CINZA, ALTURA DE 7CM, INCLUSIVE POLIMENTO</v>
          </cell>
          <cell r="E11168" t="str">
            <v>m</v>
          </cell>
          <cell r="F11168">
            <v>41.82</v>
          </cell>
        </row>
        <row r="11169">
          <cell r="A11169" t="str">
            <v>SETOP 8837</v>
          </cell>
          <cell r="D11169" t="str">
            <v>PEITORIL DE ARDÓSIA</v>
          </cell>
        </row>
        <row r="11170">
          <cell r="A11170" t="str">
            <v>SETOP ED-50993</v>
          </cell>
          <cell r="D11170" t="str">
            <v>PEITORIL DE ARDÓSIA COM PINGADEIRA, ESP. 2CM, ACABAMENTO NATURAL, ASSENTAMENTO COM ARGAMASSA INDUSTRIALIZADA, INCLUSIVE REJUNTAMENTO</v>
          </cell>
          <cell r="E11170" t="str">
            <v>m2</v>
          </cell>
          <cell r="F11170">
            <v>261.55</v>
          </cell>
        </row>
        <row r="11171">
          <cell r="A11171" t="str">
            <v>SETOP 8838</v>
          </cell>
          <cell r="D11171" t="str">
            <v>PEITORIL DE GRANITO</v>
          </cell>
        </row>
        <row r="11172">
          <cell r="A11172" t="str">
            <v>SETOP ED-50997</v>
          </cell>
          <cell r="D11172" t="str">
            <v>PEITORIL DE GRANITO, NA COR CINZA ANDORINHA, COM PINGADEIRA, ESP. 2CM, ACABAMENTO POLIDO, ASSENTAMENTO COM ARGAMASSA INDUSTRIALIZADA, INCLUSIVE REJUNTAMENTO</v>
          </cell>
          <cell r="E11172" t="str">
            <v>m2</v>
          </cell>
          <cell r="F11172">
            <v>298.52</v>
          </cell>
        </row>
        <row r="11173">
          <cell r="A11173" t="str">
            <v>SETOP 8839</v>
          </cell>
          <cell r="D11173" t="str">
            <v>PEITORIL DE MÁRMORE</v>
          </cell>
        </row>
        <row r="11174">
          <cell r="A11174" t="str">
            <v>SETOP ED-50999</v>
          </cell>
          <cell r="D11174" t="str">
            <v>PEITORIL DE MÁRMORE, NA COR BRANCO COMUM, COM PINGADEIRA, ESP. 2CM, ACABAMENTO POLIDO, ASSENTAMENTO COM ARGAMASSA INDUSTRIALIZADA, INCLUSIVE REJUNTAMENTO</v>
          </cell>
          <cell r="E11174" t="str">
            <v>m2</v>
          </cell>
          <cell r="F11174">
            <v>301.31</v>
          </cell>
        </row>
        <row r="11175">
          <cell r="A11175" t="str">
            <v>SETOP 8840</v>
          </cell>
          <cell r="D11175" t="str">
            <v>PEITORIL DE CONCRETO</v>
          </cell>
        </row>
        <row r="11176">
          <cell r="A11176" t="str">
            <v>SETOP ED-50994</v>
          </cell>
          <cell r="D11176" t="str">
            <v>PEITORIL EM CONCRETO PREPARADO EM OBRA COM BETONEIRA COM FCK DE 13,5MPA, LARGURA DE 20CM, ESP. 3CM, ACABAMENTO NATURAL, INCLUSIVE ASSENTAMENTO COM ARGAMASSA ARGAMASSA, TRAÇO 1:4 (CIMENTO E AREIA), COM PREPARO MECANIZADO</v>
          </cell>
          <cell r="E11176" t="str">
            <v>m</v>
          </cell>
          <cell r="F11176">
            <v>41.64</v>
          </cell>
        </row>
        <row r="11177">
          <cell r="A11177" t="str">
            <v>SETOP ED-50995</v>
          </cell>
          <cell r="D11177" t="str">
            <v>PEITORIL EM CONCRETO PREPARADO EM OBRA COM BETONEIRA COM FCK DE 13,5MPA, LARGURA DE 25CM, ESP. 3CM, ACABAMENTO NATURAL, INCLUSIVE ASSENTAMENTO COM ARGAMASSA ARGAMASSA, TRAÇO 1:4 (CIMENTO E AREIA), COM PREPARO MECANIZADO</v>
          </cell>
          <cell r="E11177" t="str">
            <v>m</v>
          </cell>
          <cell r="F11177">
            <v>48.85</v>
          </cell>
        </row>
        <row r="11178">
          <cell r="A11178" t="str">
            <v>SETOP 8841</v>
          </cell>
          <cell r="D11178" t="str">
            <v>SOLEIRA DE ARDÓSIA</v>
          </cell>
        </row>
        <row r="11179">
          <cell r="A11179" t="str">
            <v>SETOP ED-51001</v>
          </cell>
          <cell r="D11179" t="str">
            <v>SOLEIRA DE ARDÓSIA, COR NATURAL, ESP. 2CM, ACABAMENTO POLIDO, ASSENTAMENTO COM ARGAMASSA INDUSTRIALIZADA, INCLUSIVE REJUNTAMENTO</v>
          </cell>
          <cell r="E11179" t="str">
            <v>m2</v>
          </cell>
          <cell r="F11179">
            <v>298.81</v>
          </cell>
        </row>
        <row r="11180">
          <cell r="A11180" t="str">
            <v>SETOP 8842</v>
          </cell>
          <cell r="D11180" t="str">
            <v>SOLEIRA DE GRANITINA E MARMORITE</v>
          </cell>
        </row>
        <row r="11181">
          <cell r="A11181" t="str">
            <v>SETOP ED-50622</v>
          </cell>
          <cell r="D11181" t="str">
            <v>SOLEIRA DE MARMORITE, COR CINZA, ESP. 3CM, ACABAMENTO POLIDO, INCLUSIVE APLICAÇÃO DE RESINA E POLIMENTO MECANIZADO</v>
          </cell>
          <cell r="E11181" t="str">
            <v>m2</v>
          </cell>
          <cell r="F11181">
            <v>123.18</v>
          </cell>
        </row>
        <row r="11182">
          <cell r="A11182" t="str">
            <v>SETOP 8843</v>
          </cell>
          <cell r="D11182" t="str">
            <v>SOLEIRA DE GRANITO</v>
          </cell>
        </row>
        <row r="11183">
          <cell r="A11183" t="str">
            <v>SETOP ED-51002</v>
          </cell>
          <cell r="D11183" t="str">
            <v>SOLEIRA DE GRANITO, COR CINZA ANDORINHA, ESP. 2CM, ACABAMENTO POLIDO, ASSENTAMENTO COM ARGAMASSA INDUSTRIALIZADA, INCLUSIVE REJUNTAMENTO</v>
          </cell>
          <cell r="E11183" t="str">
            <v>m2</v>
          </cell>
          <cell r="F11183">
            <v>324.18</v>
          </cell>
        </row>
        <row r="11184">
          <cell r="A11184" t="str">
            <v>SETOP 8844</v>
          </cell>
          <cell r="D11184" t="str">
            <v>SOLEIRA DE MÁRMORE</v>
          </cell>
        </row>
        <row r="11185">
          <cell r="A11185" t="str">
            <v>SETOP ED-51004</v>
          </cell>
          <cell r="D11185" t="str">
            <v>SOLEIRA DE MÁRMORE, COR BRANCO COMUM, ESP. 2CM, ACABAMENTO POLIDO, ASSENTAMENTO COM ARGAMASSA INDUSTRIALIZADA, INCLUSIVE REJUNTAMENTO</v>
          </cell>
          <cell r="E11185" t="str">
            <v>m2</v>
          </cell>
          <cell r="F11185">
            <v>340.56</v>
          </cell>
        </row>
        <row r="11186">
          <cell r="A11186" t="str">
            <v>SETOP 8675</v>
          </cell>
          <cell r="D11186" t="str">
            <v>REVESTIMENTOS</v>
          </cell>
        </row>
        <row r="11187">
          <cell r="A11187" t="str">
            <v>SETOP 8845</v>
          </cell>
          <cell r="D11187" t="str">
            <v xml:space="preserve">REVESTIMENTO DE ARGAMASSA </v>
          </cell>
        </row>
        <row r="11188">
          <cell r="A11188" t="str">
            <v>SETOP ED-50731</v>
          </cell>
          <cell r="D11188" t="str">
            <v>CHAPISCO COM ARGAMASSA INDUSTRIALIZADA, ESP. 5MM, APLICADO EM ALVENARIA/ESTRUTURA DE CONCRETO COM DESEMPENADEIRA METÁLICA, INCLUSIVE ARGAMASSA COM PREPARO MECANIZADO</v>
          </cell>
          <cell r="E11188" t="str">
            <v>m2</v>
          </cell>
          <cell r="F11188">
            <v>16.600000000000001</v>
          </cell>
        </row>
        <row r="11189">
          <cell r="A11189" t="str">
            <v>SETOP ED-50730</v>
          </cell>
          <cell r="D11189" t="str">
            <v>CHAPISCO COM ARGAMASSA, TRAÇO 1:2:3 (CIMENTO, AREIA E PEDRISCO), APLICADO COM COLHER, ESP. 5MM, INCLUSIVE ARGAMASSA COM PREPARO MECANIZADO</v>
          </cell>
          <cell r="E11189" t="str">
            <v>m2</v>
          </cell>
          <cell r="F11189">
            <v>14.79</v>
          </cell>
        </row>
        <row r="11190">
          <cell r="A11190" t="str">
            <v>SETOP ED-50729</v>
          </cell>
          <cell r="D11190" t="str">
            <v>CHAPISCO COM ARGAMASSA, TRAÇO 1:3 (CIMENTO E AREIA), ESP. 5MM, APLICADO EM ALVENARIA COM PENEIRA, INCLUSIVE ARGAMASSA COM PREPARO MECANIZADO</v>
          </cell>
          <cell r="E11190" t="str">
            <v>m2</v>
          </cell>
          <cell r="F11190">
            <v>13.65</v>
          </cell>
        </row>
        <row r="11191">
          <cell r="A11191" t="str">
            <v>SETOP ED-50727</v>
          </cell>
          <cell r="D11191" t="str">
            <v>CHAPISCO COM ARGAMASSA, TRAÇO 1:3 (CIMENTO E AREIA), ESP. 5MM, APLICADO EM ALVENARIA/ESTRUTURA DE CONCRETO COM COLHER, INCLUSIVE ARGAMASSA COM PREPARO MECANIZADO</v>
          </cell>
          <cell r="E11191" t="str">
            <v>m2</v>
          </cell>
          <cell r="F11191">
            <v>9.68</v>
          </cell>
        </row>
        <row r="11192">
          <cell r="A11192" t="str">
            <v>SETOP ED-50728</v>
          </cell>
          <cell r="D11192" t="str">
            <v>CHAPISCO COM ARGAMASSA, TRAÇO 1:3 (CIMENTO E AREIA), ESP. 5MM, APLICADO EM TETO COM COLHER, INCLUSIVE ARGAMASSA COM PREPARO MECANIZADO</v>
          </cell>
          <cell r="E11192" t="str">
            <v>m2</v>
          </cell>
          <cell r="F11192">
            <v>13.3</v>
          </cell>
        </row>
        <row r="11193">
          <cell r="A11193" t="str">
            <v>SETOP ED-50732</v>
          </cell>
          <cell r="D11193" t="str">
            <v>EMBOÇO COM ARGAMASSA, TRAÇO 1:6 (CIMENTO E AREIA), ESP. 20MM, APLICAÇÃO MANUAL, INCLUSIVE ARGAMASSA COM PREPARO MECANIZADO, EXCLUSIVE CHAPISCO</v>
          </cell>
          <cell r="E11193" t="str">
            <v>m2</v>
          </cell>
          <cell r="F11193">
            <v>35.479999999999997</v>
          </cell>
        </row>
        <row r="11194">
          <cell r="A11194" t="str">
            <v>SETOP ED-31651</v>
          </cell>
          <cell r="D11194" t="str">
            <v>ESPALA EM CAMADA ÚNICA COM ARGAMASSA, TRAÇO 1:3 (CIMENTO E AREIA), COM ADITIVO IMPERMEABILIZANTE, ESP. 20MM, APLICAÇÃO MANUAL, INCLUSIVE ARGAMASSA COM PREPARO MECANIZADO</v>
          </cell>
          <cell r="E11194" t="str">
            <v>m2</v>
          </cell>
          <cell r="F11194">
            <v>71.599999999999994</v>
          </cell>
        </row>
        <row r="11195">
          <cell r="A11195" t="str">
            <v>SETOP ED-31650</v>
          </cell>
          <cell r="D11195" t="str">
            <v>ESPALA EM CAMADA ÚNICA COM ARGAMASSA, TRAÇO 1:3 (CIMENTO E AREIA), ESP. 20MM, APLICAÇÃO MANUAL, INCLUSIVE ARGAMASSA COM PREPARO MECANIZADO</v>
          </cell>
          <cell r="E11195" t="str">
            <v>m2</v>
          </cell>
          <cell r="F11195">
            <v>55.72</v>
          </cell>
        </row>
        <row r="11196">
          <cell r="A11196" t="str">
            <v>SETOP ED-50761</v>
          </cell>
          <cell r="D11196" t="str">
            <v>REBOCO COM ARGAMASSA, TRAÇO 1:2:8 (CIMENTO, CAL E AREIA), ESP. 20MM, APLICAÇÃO MANUAL, INCLUSIVE ARGAMASSA COM PREPARO MECANIZADO, EXCLUSIVE CHAPISCO</v>
          </cell>
          <cell r="E11196" t="str">
            <v>m2</v>
          </cell>
          <cell r="F11196">
            <v>37.56</v>
          </cell>
        </row>
        <row r="11197">
          <cell r="A11197" t="str">
            <v>SETOP ED-6282</v>
          </cell>
          <cell r="D11197" t="str">
            <v>REBOCO COM ARGAMASSA, TRAÇO 1:2:8 (CIMENTO, CAL E AREIA), ESP. 25MM, APLICAÇÃO MANUAL, INCLUSIVE ARGAMASSA COM PREPARO MECANIZADO</v>
          </cell>
          <cell r="E11197" t="str">
            <v>m2</v>
          </cell>
          <cell r="F11197">
            <v>42.79</v>
          </cell>
        </row>
        <row r="11198">
          <cell r="A11198" t="str">
            <v>SETOP ED-6284</v>
          </cell>
          <cell r="D11198" t="str">
            <v>REBOCO COM ARGAMASSA, TRAÇO 1:2:8 (CIMENTO, CAL E AREIA), ESP. 30MM, APLICAÇÃO MANUAL, INCLUSIVE ARGAMASSA COM PREPARO MECANIZADO</v>
          </cell>
          <cell r="E11198" t="str">
            <v>m2</v>
          </cell>
          <cell r="F11198">
            <v>48.23</v>
          </cell>
        </row>
        <row r="11199">
          <cell r="A11199" t="str">
            <v>SETOP ED-6286</v>
          </cell>
          <cell r="D11199" t="str">
            <v>REBOCO COM ARGAMASSA, TRAÇO 1:2:8 (CIMENTO, CAL E AREIA), ESP. 35MM, APLICAÇÃO MANUAL, INCLUSIVE ARGAMASSA COM PREPARO MECANIZADO</v>
          </cell>
          <cell r="E11199" t="str">
            <v>m2</v>
          </cell>
          <cell r="F11199">
            <v>53.94</v>
          </cell>
        </row>
        <row r="11200">
          <cell r="A11200" t="str">
            <v>SETOP ED-6288</v>
          </cell>
          <cell r="D11200" t="str">
            <v>REBOCO COM ARGAMASSA, TRAÇO 1:2:8 (CIMENTO, CAL E AREIA), ESP. 40MM, APLICAÇÃO MANUAL, INCLUSIVE ARGAMASSA COM PREPARO MECANIZADO</v>
          </cell>
          <cell r="E11200" t="str">
            <v>m2</v>
          </cell>
          <cell r="F11200">
            <v>59.99</v>
          </cell>
        </row>
        <row r="11201">
          <cell r="A11201" t="str">
            <v>SETOP ED-50760</v>
          </cell>
          <cell r="D11201" t="str">
            <v>REBOCO COM ARGAMASSA, TRAÇO 1:2:9 (CIMENTO, CAL E AREIA), COM ADITIVO IMPERMEABILIZANTE, ESP. 20MM, APLICAÇÃO MANUAL, INCLUSIVE ARGAMASSA COM PREPARO MECANIZADO, EXCLUSIVE CHAPISCO</v>
          </cell>
          <cell r="E11201" t="str">
            <v>m2</v>
          </cell>
          <cell r="F11201">
            <v>52.21</v>
          </cell>
        </row>
        <row r="11202">
          <cell r="A11202" t="str">
            <v>SETOP ED-50759</v>
          </cell>
          <cell r="D11202" t="str">
            <v>REBOCO COM ARGAMASSA, TRAÇO 1:7 (CIMENTO E AREIA), ESP. 20MM, APLICAÇÃO MANUAL, INCLUSIVE ARGAMASSA COM PREPARO MECANIZADO, EXCLUSIVE CHAPISCO</v>
          </cell>
          <cell r="E11202" t="str">
            <v>m2</v>
          </cell>
          <cell r="F11202">
            <v>33.44</v>
          </cell>
        </row>
        <row r="11203">
          <cell r="A11203" t="str">
            <v>SETOP ED-50762</v>
          </cell>
          <cell r="D11203" t="str">
            <v>REVESTIMENTO COM ARGAMASSA EM CAMADA ÚNICA, APLICADO EM PAREDE, TRAÇO 1:3 (CIMENTO E AREIA), ESP. 20MM, APLICAÇÃO MANUAL, INCLUSIVE ARGAMASSA COM PREPARO MECANIZADO, EXCLUSIVE CHAPISCO</v>
          </cell>
          <cell r="E11203" t="str">
            <v>m2</v>
          </cell>
          <cell r="F11203">
            <v>34.020000000000003</v>
          </cell>
        </row>
        <row r="11204">
          <cell r="A11204" t="str">
            <v>SETOP ED-50763</v>
          </cell>
          <cell r="D11204" t="str">
            <v>REVESTIMENTO COM ARGAMASSA EM CAMADA ÚNICA, APLICADO EM TETO, TRAÇO 1:3 (CIMENTO E AREIA), ESP. 20MM, APLICAÇÃO MANUAL, INCLUSIVE ARGAMASSA COM PREPARO MECANIZADO, EXCLUSIVE CHAPISCO</v>
          </cell>
          <cell r="E11204" t="str">
            <v>m2</v>
          </cell>
          <cell r="F11204">
            <v>36.14</v>
          </cell>
        </row>
        <row r="11205">
          <cell r="A11205" t="str">
            <v>SETOP 8846</v>
          </cell>
          <cell r="D11205" t="str">
            <v>REVESTIMENTO INTERNO DE GESSO</v>
          </cell>
        </row>
        <row r="11206">
          <cell r="A11206" t="str">
            <v>SETOP ED-50736</v>
          </cell>
          <cell r="D11206" t="str">
            <v>REVESTIMENTO DE GESSO EM PAREDE, ESP. 5MM, APLICAÇÃO MANUAL, INCLUSIVE ACABAMENTO SARRAFEADO</v>
          </cell>
          <cell r="E11206" t="str">
            <v>m2</v>
          </cell>
          <cell r="F11206">
            <v>21.71</v>
          </cell>
        </row>
        <row r="11207">
          <cell r="A11207" t="str">
            <v>SETOP ED-9066</v>
          </cell>
          <cell r="D11207" t="str">
            <v>REVESTIMENTO DE GESSO EM TETO, ESP. 5MM, APLICAÇÃO MANUAL, INCLUSIVE ACABAMENTO SARRAFEADO</v>
          </cell>
          <cell r="E11207" t="str">
            <v>m2</v>
          </cell>
          <cell r="F11207">
            <v>25.33</v>
          </cell>
        </row>
        <row r="11208">
          <cell r="A11208" t="str">
            <v>SETOP 8847</v>
          </cell>
          <cell r="D11208" t="str">
            <v>REVESTIMENTO NATADO</v>
          </cell>
        </row>
        <row r="11209">
          <cell r="A11209" t="str">
            <v>SETOP ED-9071</v>
          </cell>
          <cell r="D11209" t="str">
            <v>REVESTIMENTO NATADO LISO, ESP. 5MM, APLICAÇÃO COM DESEMPENADEIRA METÁLICA, INCLUSIVE PREPARO MECANIZADO</v>
          </cell>
          <cell r="E11209" t="str">
            <v>m2</v>
          </cell>
          <cell r="F11209">
            <v>20.170000000000002</v>
          </cell>
        </row>
        <row r="11210">
          <cell r="A11210" t="str">
            <v>SETOP ED-50746</v>
          </cell>
          <cell r="D11210" t="str">
            <v>REVESTIMENTO NATADO LISO, ESP. 5MM, APLICAÇÃO EM PAREDE COM DESEMPENADEIRA METÁLICA, INCLUSIVE REVESTIMENTO DE ARGAMASSA EM CAMADA ÚNICA, ESP. 20MM, COM PREPARO MECANIZADO, TRAÇO 1:3 (CIMENTO E AREIA), COM APLICAÇÃO MANUAL</v>
          </cell>
          <cell r="E11210" t="str">
            <v>m2</v>
          </cell>
          <cell r="F11210">
            <v>54.19</v>
          </cell>
        </row>
        <row r="11211">
          <cell r="A11211" t="str">
            <v>SETOP 8848</v>
          </cell>
          <cell r="D11211" t="str">
            <v>REVESTIMENTO EM CERÂMICA</v>
          </cell>
        </row>
        <row r="11212">
          <cell r="A11212" t="str">
            <v>SETOP ED-50721</v>
          </cell>
          <cell r="D11212" t="str">
            <v>CANTONEIRA EM ALUMÍNIO PARA ACABAMENTO/PROTEÇÃO DE QUINAS, INCLUSIVE FIXAÇÃO</v>
          </cell>
          <cell r="E11212" t="str">
            <v>m</v>
          </cell>
          <cell r="F11212">
            <v>28.8</v>
          </cell>
        </row>
        <row r="11213">
          <cell r="A11213" t="str">
            <v>SETOP ED-50720</v>
          </cell>
          <cell r="D11213" t="str">
            <v>CANTONEIRA EM PVC PARA ACABAMENTO/PROTEÇÃO DE QUINAS, INCLUSIVE FIXAÇÃO</v>
          </cell>
          <cell r="E11213" t="str">
            <v>m</v>
          </cell>
          <cell r="F11213">
            <v>33.89</v>
          </cell>
        </row>
        <row r="11214">
          <cell r="A11214" t="str">
            <v>SETOP ED-50743</v>
          </cell>
          <cell r="D11214" t="str">
            <v>LITOCERÂMICA, DIMENSÃO DA PEÇA (6X22,5)CM, ASSENTADO COM ARGAMASSA PRÉ-FABRICADA, INCLUSIVE REJUNTAMENTO</v>
          </cell>
          <cell r="E11214" t="str">
            <v>m2</v>
          </cell>
          <cell r="F11214">
            <v>148.47</v>
          </cell>
        </row>
        <row r="11215">
          <cell r="A11215" t="str">
            <v>SETOP ED-50715</v>
          </cell>
          <cell r="D11215" t="str">
            <v>REVESTIMENTO COM AZULEJO BRANCO (15X15)CM, EM DIAGONAL, ASSENTAMENTO COM ARGAMASSA INDUSTRIALIZADA, INCLUSIVE REJUNTAMENTO</v>
          </cell>
          <cell r="E11215" t="str">
            <v>m2</v>
          </cell>
          <cell r="F11215">
            <v>98.07</v>
          </cell>
        </row>
        <row r="11216">
          <cell r="A11216" t="str">
            <v>SETOP ED-50716</v>
          </cell>
          <cell r="D11216" t="str">
            <v>REVESTIMENTO COM AZULEJO BRANCO (15X15)CM, JUNTA A PRUMO, ASSENTAMENTO COM ARGAMASSA INDUSTRIALIZADA, INCLUSIVE REJUNTAMENTO</v>
          </cell>
          <cell r="E11216" t="str">
            <v>m2</v>
          </cell>
          <cell r="F11216">
            <v>85.93</v>
          </cell>
        </row>
        <row r="11217">
          <cell r="A11217" t="str">
            <v>SETOP ED-50717</v>
          </cell>
          <cell r="D11217" t="str">
            <v>REVESTIMENTO COM AZULEJO BRANCO (20X20)CM, JUNTA A PRUMO, ASSENTAMENTO COM ARGAMASSA INDUSTRIALIZADA, INCLUSIVE REJUNTAMENTO</v>
          </cell>
          <cell r="E11217" t="str">
            <v>m2</v>
          </cell>
          <cell r="F11217">
            <v>98.68</v>
          </cell>
        </row>
        <row r="11218">
          <cell r="A11218" t="str">
            <v>SETOP ED-9081</v>
          </cell>
          <cell r="D11218" t="str">
            <v>REVESTIMENTO COM CERÂMICA APLICADO EM PAREDE, ACABAMENTO ESMALTADO, AMBIENTE INTERNO/EXTERNO, PADRÃO EXTRA, DIMENSÃO DA PEÇA ATÉ 2025 CM2, PEI III, ASSENTAMENTO COM ARGAMASSA INDUSTRIALIZADA, INCLUSIVE REJUNTAMENTO</v>
          </cell>
          <cell r="E11218" t="str">
            <v>m2</v>
          </cell>
          <cell r="F11218">
            <v>76.099999999999994</v>
          </cell>
        </row>
        <row r="11219">
          <cell r="A11219" t="str">
            <v>SETOP ED-50749</v>
          </cell>
          <cell r="D11219" t="str">
            <v>REVESTIMENTO COM PASTILHA DE VIDRO (VIDROTIL), ASSENTADO COM ARGAMASSA PRÉ-FABRICADA, INCLUSIVE REJUNTAMENTO</v>
          </cell>
          <cell r="E11219" t="str">
            <v>m2</v>
          </cell>
          <cell r="F11219">
            <v>339.1</v>
          </cell>
        </row>
        <row r="11220">
          <cell r="A11220" t="str">
            <v>SETOP ED-50750</v>
          </cell>
          <cell r="D11220" t="str">
            <v>REVESTIMENTO COM PASTILHAS DE PORCELANA, ASSENTADO COM ARGAMASSA PRÉ-FABRICADA, INCLUSIVE REJUNTAMENTO</v>
          </cell>
          <cell r="E11220" t="str">
            <v>m2</v>
          </cell>
          <cell r="F11220">
            <v>292.07</v>
          </cell>
        </row>
        <row r="11221">
          <cell r="A11221" t="str">
            <v>SETOP 8851</v>
          </cell>
          <cell r="D11221" t="str">
            <v>REVESTIMENTO COM LADRILHO</v>
          </cell>
        </row>
        <row r="11222">
          <cell r="A11222" t="str">
            <v>SETOP ED-50739</v>
          </cell>
          <cell r="D11222" t="str">
            <v>REVESTIMENTO COM LADRILHO HIDRÁULICO APLICADO EM PAREDE (20X20)CM COM JUNTA SECA, NA COR NATURAL, ASSENTAMENTO COM ARGAMASSA INDUSTRIALIZADA</v>
          </cell>
          <cell r="E11222" t="str">
            <v>m2</v>
          </cell>
          <cell r="F11222">
            <v>91.3</v>
          </cell>
        </row>
        <row r="11223">
          <cell r="A11223" t="str">
            <v>SETOP ED-50740</v>
          </cell>
          <cell r="D11223" t="str">
            <v>REVESTIMENTO COM LADRILHO HIDRÁULICO APLICADO EM PAREDE (25X25)CM COM JUNTA SECA, NA COR NATURAL, ASSENTAMENTO COM ARGAMASSA INDUSTRIALIZADA</v>
          </cell>
          <cell r="E11223" t="str">
            <v>m2</v>
          </cell>
          <cell r="F11223">
            <v>91.3</v>
          </cell>
        </row>
        <row r="11224">
          <cell r="A11224" t="str">
            <v>SETOP 8852</v>
          </cell>
          <cell r="D11224" t="str">
            <v>REVESTIMENTO DE MÁRMORE E GRANITO</v>
          </cell>
        </row>
        <row r="11225">
          <cell r="A11225" t="str">
            <v>SETOP ED-50714</v>
          </cell>
          <cell r="D11225" t="str">
            <v>REVESTIMENTO COM ARDÓSIA APLICADO EM PAREDE (40X40)CM, ESP. 1CM, ACABAMENTO NATURAL, ASSENTAMENTO COM ARGAMASSA INDUSTRIALIZADA, INCLUSIVE REJUNTAMENTO</v>
          </cell>
          <cell r="E11225" t="str">
            <v>m2</v>
          </cell>
          <cell r="F11225">
            <v>82.81</v>
          </cell>
        </row>
        <row r="11226">
          <cell r="A11226" t="str">
            <v>SETOP ED-50737</v>
          </cell>
          <cell r="D11226" t="str">
            <v>REVESTIMENTO COM GRANITO, CINZA ANDORINHA, APLICADO EM PAREDE, ESP. 2CM, ASSENTAMENTO COM ARGAMASSA INDUSTRIALIZADA, AMBIENTE INTERNO/EXTERNO, ALTURA MÁXIMA DE 3M PARA APLICAÇÃO DO GRANITO, INCLUSIVE REJUNTAMENTO</v>
          </cell>
          <cell r="E11226" t="str">
            <v>m2</v>
          </cell>
          <cell r="F11226">
            <v>340.36</v>
          </cell>
        </row>
        <row r="11227">
          <cell r="A11227" t="str">
            <v>SETOP ED-50744</v>
          </cell>
          <cell r="D11227" t="str">
            <v>REVESTIMENTO COM MÁRMORE BRANCO APLICADO EM PAREDE, ESP. 2CM, ASSENTAMENTO COM ARGAMASSA INDUSTRIALIZADA, AMBIENTE INTERNO/EXTERNO, ALTURA MÁXIMA DE 3M PARA APLICAÇÃO DO MÁRMORE, INCLUSIVE REJUNTAMENTO</v>
          </cell>
          <cell r="E11227" t="str">
            <v>m2</v>
          </cell>
          <cell r="F11227">
            <v>387.63</v>
          </cell>
        </row>
        <row r="11228">
          <cell r="A11228" t="str">
            <v>SETOP ED-50756</v>
          </cell>
          <cell r="D11228" t="str">
            <v>REVESTIMENTO COM PEDRA SÃO TOMÉ APLICADO EM PAREDE (40X40)CM, ESP. 2CM, ACABAMENTO NATURAL, ASSENTAMENTO COM ARGAMASSA INDUSTRIALIZADA, AMBIENTE INTERNO/EXTERNO, ALTURA MÁXIMA DE 3M PARA APLICAÇÃO DA PEDRA, INCLUSIVE REJUNTAMENTO</v>
          </cell>
          <cell r="E11228" t="str">
            <v>m2</v>
          </cell>
          <cell r="F11228">
            <v>181.56</v>
          </cell>
        </row>
        <row r="11229">
          <cell r="A11229" t="str">
            <v>SETOP 8853</v>
          </cell>
          <cell r="D11229" t="str">
            <v>REVESTIMENTO EM LAMINADO E MADEIRA</v>
          </cell>
        </row>
        <row r="11230">
          <cell r="A11230" t="str">
            <v>SETOP ED-9127</v>
          </cell>
          <cell r="D11230" t="str">
            <v>PREPARAÇÃO PARA APLICAÇÃO DE LAMINADO MELAMÍNICO EM PAREDE, INCLUSIVE UMA (1) DEMÃO DE COLA DE CONTATO</v>
          </cell>
          <cell r="E11230" t="str">
            <v>m2</v>
          </cell>
          <cell r="F11230">
            <v>16.309999999999999</v>
          </cell>
        </row>
        <row r="11231">
          <cell r="A11231" t="str">
            <v>SETOP ED-50742</v>
          </cell>
          <cell r="D11231" t="str">
            <v>REVESTIMENTO EM LAMBRIS DE MADEIRA, LARGURA 10CM, INCLUSIVE BARROTEAMENTO</v>
          </cell>
          <cell r="E11231" t="str">
            <v>m2</v>
          </cell>
          <cell r="F11231">
            <v>196.46</v>
          </cell>
        </row>
        <row r="11232">
          <cell r="A11232" t="str">
            <v>SETOP ED-9124</v>
          </cell>
          <cell r="D11232" t="str">
            <v>REVESTIMENTO EM LAMINADO MELAMÍNICO APLICADO EM PAREDE, ACABAMENTO FOSCO, ESP. 0,8MM, ASSENTAMENTO COM COLA DE CONTATO, INCLUSIVE LIXAMENTO E PREPARAÇÃO DA PAREDE PARA ASSENTAMENTO</v>
          </cell>
          <cell r="E11232" t="str">
            <v>m2</v>
          </cell>
          <cell r="F11232">
            <v>86.49</v>
          </cell>
        </row>
        <row r="11233">
          <cell r="A11233" t="str">
            <v>SETOP ED-9125</v>
          </cell>
          <cell r="D11233" t="str">
            <v>REVESTIMENTO EM LAMINADO MELAMÍNICO APLICADO SOBRE SUPERFÍCIE DE MADEIRA, ACABAMENTO FOSCO, ESP. 0,8MM, ASSENTAMENTO COM COLA DE CONTATO, INCLUSIVE LIXAMENTO E PREPARAÇÃO SUPERFÍCIE PARA ASSENTAMENTO</v>
          </cell>
          <cell r="E11233" t="str">
            <v>m2</v>
          </cell>
          <cell r="F11233">
            <v>80.13</v>
          </cell>
        </row>
        <row r="11234">
          <cell r="A11234" t="str">
            <v>SETOP 8854</v>
          </cell>
          <cell r="D11234" t="str">
            <v>REVESTIMENTO ESPECIAL</v>
          </cell>
        </row>
        <row r="11235">
          <cell r="A11235" t="str">
            <v>SETOP ED-50765</v>
          </cell>
          <cell r="D11235" t="str">
            <v>ISOLAMENTO TÉRMICO EM ARGAMASSA COM VERMICULITA, ESP. 4CM, INCLUSIVE PREPARO MANUAL DA ARGAMASSA E APLICAÇÃO</v>
          </cell>
          <cell r="E11235" t="str">
            <v>m2</v>
          </cell>
          <cell r="F11235">
            <v>58.09</v>
          </cell>
        </row>
        <row r="11236">
          <cell r="A11236" t="str">
            <v>SETOP ED-14750</v>
          </cell>
          <cell r="D11236" t="str">
            <v>REVESTIMENTO COM ARGAMASSA BARITADA, ESPESSURA MAIOR QUE 10MM E MENOR OU IGUAL A 15MM, APLICAÇÃO MANUAL COM DESEMPENADEIRA, INCLUSIVE PREPARO MANUAL DA ARGAMASSA</v>
          </cell>
          <cell r="E11236" t="str">
            <v>m2</v>
          </cell>
          <cell r="F11236">
            <v>74.400000000000006</v>
          </cell>
        </row>
        <row r="11237">
          <cell r="A11237" t="str">
            <v>SETOP ED-50719</v>
          </cell>
          <cell r="D11237" t="str">
            <v>REVESTIMENTO COM ARGAMASSA BARITADA, ESPESSURA MAIOR QUE 15MM E MENOR OU IGUAL A 20MM, APLICAÇÃO MANUAL COM DESEMPENADEIRA, INCLUSIVE PREPARO MANUAL DA ARGAMASSA</v>
          </cell>
          <cell r="E11237" t="str">
            <v>m2</v>
          </cell>
          <cell r="F11237">
            <v>93.19</v>
          </cell>
        </row>
        <row r="11238">
          <cell r="A11238" t="str">
            <v>SETOP ED-6292</v>
          </cell>
          <cell r="D11238" t="str">
            <v>REVESTIMENTO COM ARGAMASSA BARITADA, ESPESSURA MAIOR QUE 20MM E MENOR OU IGUAL A 25MM, APLICAÇÃO MANUAL COM DESEMPENADEIRA, INCLUSIVE PREPARO MANUAL DA ARGAMASSA</v>
          </cell>
          <cell r="E11238" t="str">
            <v>m2</v>
          </cell>
          <cell r="F11238">
            <v>110.54</v>
          </cell>
        </row>
        <row r="11239">
          <cell r="A11239" t="str">
            <v>SETOP ED-6294</v>
          </cell>
          <cell r="D11239" t="str">
            <v>REVESTIMENTO COM ARGAMASSA BARITADA, ESPESSURA MAIOR QUE 25MM E MENOR OU IGUAL A 30MM, APLICAÇÃO MANUAL COM DESEMPENADEIRA, INCLUSIVE PREPARO MANUAL DA ARGAMASSA</v>
          </cell>
          <cell r="E11239" t="str">
            <v>m2</v>
          </cell>
          <cell r="F11239">
            <v>128.19999999999999</v>
          </cell>
        </row>
        <row r="11240">
          <cell r="A11240" t="str">
            <v>SETOP ED-6296</v>
          </cell>
          <cell r="D11240" t="str">
            <v>REVESTIMENTO COM ARGAMASSA BARITADA, ESPESSURA MAIOR QUE 30MM E MENOR OU IGUAL A 35MM, APLICAÇÃO MANUAL COM DESEMPENADEIRA, INCLUSIVE PREPARO MANUAL DA ARGAMASSA</v>
          </cell>
          <cell r="E11240" t="str">
            <v>m2</v>
          </cell>
          <cell r="F11240">
            <v>146.24</v>
          </cell>
        </row>
        <row r="11241">
          <cell r="A11241" t="str">
            <v>SETOP ED-6298</v>
          </cell>
          <cell r="D11241" t="str">
            <v>REVESTIMENTO COM ARGAMASSA BARITADA, ESPESSURA MAIOR QUE 35MM E MENOR OU IGUAL A 40MM, APLICAÇÃO MANUAL COM DESEMPENADEIRA, INCLUSIVE PREPARO MANUAL DA ARGAMASSA</v>
          </cell>
          <cell r="E11241" t="str">
            <v>m2</v>
          </cell>
          <cell r="F11241">
            <v>164.76</v>
          </cell>
        </row>
        <row r="11242">
          <cell r="A11242" t="str">
            <v>SETOP ED-6299</v>
          </cell>
          <cell r="D11242" t="str">
            <v>REVESTIMENTO COM ARGAMASSA BARITADA, ESPESSURA MAIOR QUE 40MM E MENOR OU IGUAL A 45MM, APLICAÇÃO MANUAL COM DESEMPENADEIRA, INCLUSIVE PREPARO MANUAL DA ARGAMASSA</v>
          </cell>
          <cell r="E11242" t="str">
            <v>m2</v>
          </cell>
          <cell r="F11242">
            <v>183.88</v>
          </cell>
        </row>
        <row r="11243">
          <cell r="A11243" t="str">
            <v>SETOP ED-6301</v>
          </cell>
          <cell r="D11243" t="str">
            <v>REVESTIMENTO COM ARGAMASSA BARITADA, ESPESSURA MAIOR QUE 45MM E MENOR OU IGUAL A 50MM, APLICAÇÃO MANUAL COM DESEMPENADEIRA, INCLUSIVE PREPARO MANUAL DA ARGAMASSA</v>
          </cell>
          <cell r="E11243" t="str">
            <v>m2</v>
          </cell>
          <cell r="F11243">
            <v>199.07</v>
          </cell>
        </row>
        <row r="11244">
          <cell r="A11244" t="str">
            <v>SETOP ED-14749</v>
          </cell>
          <cell r="D11244" t="str">
            <v>REVESTIMENTO COM ARGAMASSA BARITADA, ESPESSURA MAIOR QUE 5MM E MENOR OU IGUAL A 10MM, APLICAÇÃO MANUAL COM DESEMPENADEIRA, INCLUSIVE PREPARO MANUAL DA ARGAMASSA</v>
          </cell>
          <cell r="E11244" t="str">
            <v>m2</v>
          </cell>
          <cell r="F11244">
            <v>56.33</v>
          </cell>
        </row>
        <row r="11245">
          <cell r="A11245" t="str">
            <v>SETOP ED-14751</v>
          </cell>
          <cell r="D11245" t="str">
            <v>REVESTIMENTO COM ARGAMASSA BARITADA, ESPESSURA MAIOR QUE 50MM E MENOR OU IGUAL A 55MM, APLICAÇÃO MANUAL COM DESEMPENADEIRA, INCLUSIVE PREPARO MANUAL DA ARGAMASSA</v>
          </cell>
          <cell r="E11245" t="str">
            <v>m2</v>
          </cell>
          <cell r="F11245">
            <v>218.97</v>
          </cell>
        </row>
        <row r="11246">
          <cell r="A11246" t="str">
            <v>SETOP ED-14752</v>
          </cell>
          <cell r="D11246" t="str">
            <v>REVESTIMENTO COM ARGAMASSA BARITADA, ESPESSURA MAIOR QUE 55MM E MENOR OU IGUAL A 60MM, APLICAÇÃO MANUAL COM DESEMPENADEIRA, INCLUSIVE PREPARO MANUAL DA ARGAMASSA</v>
          </cell>
          <cell r="E11246" t="str">
            <v>m2</v>
          </cell>
          <cell r="F11246">
            <v>234.16</v>
          </cell>
        </row>
        <row r="11247">
          <cell r="A11247" t="str">
            <v>SETOP 8676</v>
          </cell>
          <cell r="D11247" t="str">
            <v>FORROS</v>
          </cell>
        </row>
        <row r="11248">
          <cell r="A11248" t="str">
            <v>SETOP 8855</v>
          </cell>
          <cell r="D11248" t="str">
            <v>FORRO DE GESSO</v>
          </cell>
        </row>
        <row r="11249">
          <cell r="A11249" t="str">
            <v>SETOP ED-49686</v>
          </cell>
          <cell r="D11249" t="str">
            <v>FORRO EM CHAPA DE GESSO ACARTONADA, ESP. 12,5MM, COM FIXAÇÃO DO TIPO ESTRUTURADA EM PERFIL METÁLICO, EXCLUSIVE PERFIL TABICA, SANCA E MOLDURA, INCLUSIVE ACESSÓRIOS E FIXAÇÃO</v>
          </cell>
          <cell r="E11249" t="str">
            <v>m2</v>
          </cell>
          <cell r="F11249">
            <v>59.32</v>
          </cell>
        </row>
        <row r="11250">
          <cell r="A11250" t="str">
            <v>SETOP ED-49687</v>
          </cell>
          <cell r="D11250" t="str">
            <v>FORRO EM CHAPA DE GESSO ACARTONADO, ESP. 12,5MM, COM FIXAÇÃO DO TIPO ARAMADO, EXCLUSIVE PERFIL TABICA, SANCA E MOLDURA, INCLUSIVE ACESSÓRIOS E FIXAÇÃO</v>
          </cell>
          <cell r="E11250" t="str">
            <v>m2</v>
          </cell>
          <cell r="F11250">
            <v>55.52</v>
          </cell>
        </row>
        <row r="11251">
          <cell r="A11251" t="str">
            <v>SETOP ED-49685</v>
          </cell>
          <cell r="D11251" t="str">
            <v>FORRO EM PLACA DE GESSO LISO, DIMENSÃO (60X60)CM, COM FIXAÇÃO DO TIPO ARAMADO, EXCLUSIVE PERFIL TABICA, SANCA E MOLDURA, INCLUSIVE ACESSÓRIOS E FIXAÇÃO</v>
          </cell>
          <cell r="E11251" t="str">
            <v>m2</v>
          </cell>
          <cell r="F11251">
            <v>75.98</v>
          </cell>
        </row>
        <row r="11252">
          <cell r="A11252" t="str">
            <v>SETOP ED-28454</v>
          </cell>
          <cell r="D11252" t="str">
            <v>PERFIL TABICA GALVANIZADO, TIPO LISA, COM ACABAMENTO EM PINTURA, NA COR BRANCA, PARA FORRO EM CHAPA DE GESSO ACARTONADO, INCLUSIVE ACESSÓRIOS DE FIXAÇÃO</v>
          </cell>
          <cell r="E11252" t="str">
            <v>m</v>
          </cell>
          <cell r="F11252">
            <v>17.13</v>
          </cell>
        </row>
        <row r="11253">
          <cell r="A11253" t="str">
            <v>SETOP 8856</v>
          </cell>
          <cell r="D11253" t="str">
            <v>FORRO DE MADEIRA</v>
          </cell>
        </row>
        <row r="11254">
          <cell r="A11254" t="str">
            <v>SETOP ED-49691</v>
          </cell>
          <cell r="D11254" t="str">
            <v>CIMALHA/RODAFORRO EM MADEIRA, TIPO MEIA CANA, PARA ACABAMENTO EM FORRO DE MADEIRA, INCLUSIVE ACESSÓRIOS PARA FIXAÇÃO</v>
          </cell>
          <cell r="E11254" t="str">
            <v>m</v>
          </cell>
          <cell r="F11254">
            <v>27.97</v>
          </cell>
        </row>
        <row r="11255">
          <cell r="A11255" t="str">
            <v>SETOP ED-49692</v>
          </cell>
          <cell r="D11255" t="str">
            <v>FECHAMENTO DE EMPENA COM FORRO DE MADEIRA EM ANGELIM, INCLUSIVE ESTRUTURA DE FIXAÇÃO</v>
          </cell>
          <cell r="E11255" t="str">
            <v>m2</v>
          </cell>
          <cell r="F11255">
            <v>201.49</v>
          </cell>
        </row>
        <row r="11256">
          <cell r="A11256" t="str">
            <v>SETOP ED-49689</v>
          </cell>
          <cell r="D11256" t="str">
            <v>FORRO DE MADEIRA EM ANGELIM, INCLUSIVE ESTRUTURA DE FIXAÇÃO, EXCLUSIVE CIMALHA DE ACABAMENTO</v>
          </cell>
          <cell r="E11256" t="str">
            <v>m2</v>
          </cell>
          <cell r="F11256">
            <v>205.63</v>
          </cell>
        </row>
        <row r="11257">
          <cell r="A11257" t="str">
            <v>SETOP ED-49690</v>
          </cell>
          <cell r="D11257" t="str">
            <v>FORRO DE MADEIRA EM PINUS, INCLUSIVE ESTRUTURA DE FIXAÇÃO, EXCLUSIVE CIMALHA DE ACABAMENTO</v>
          </cell>
          <cell r="E11257" t="str">
            <v>m2</v>
          </cell>
          <cell r="F11257">
            <v>125.66</v>
          </cell>
        </row>
        <row r="11258">
          <cell r="A11258" t="str">
            <v>SETOP 8857</v>
          </cell>
          <cell r="D11258" t="str">
            <v>FORRO DE PVC</v>
          </cell>
        </row>
        <row r="11259">
          <cell r="A11259" t="str">
            <v>SETOP ED-28728</v>
          </cell>
          <cell r="D11259" t="str">
            <v>FORRO EM RÉGUA DE PVC, LARGURA 20CM, NA COR BRANCA, INCLUSIVE ESTRUTURA DE FIXAÇÃO E PENDURAIS METÁLICOS E ACESSÓRIOS DE FIXAÇÃO, EXCLUSIVE RODAFORRO OU MOLDURA</v>
          </cell>
          <cell r="E11259" t="str">
            <v>m2</v>
          </cell>
          <cell r="F11259">
            <v>59.32</v>
          </cell>
        </row>
        <row r="11260">
          <cell r="A11260" t="str">
            <v>SETOP ED-28751</v>
          </cell>
          <cell r="D11260" t="str">
            <v>RODAFORRO EM PVC, TIPO "U", NA COR BRANCA, PARA FORRO EM RÉGUA DE PVC, INCLUSIVE ACESSÓRIOS PARA FIXAÇÃO</v>
          </cell>
          <cell r="E11260" t="str">
            <v>m</v>
          </cell>
          <cell r="F11260">
            <v>16.02</v>
          </cell>
        </row>
        <row r="11261">
          <cell r="A11261" t="str">
            <v>SETOP 8858</v>
          </cell>
          <cell r="D11261" t="str">
            <v>RODAFORRO, MOLDURA E ACESSÓRIOS</v>
          </cell>
        </row>
        <row r="11262">
          <cell r="A11262" t="str">
            <v>SETOP ED-19975</v>
          </cell>
          <cell r="D11262" t="str">
            <v>MOLDURA DE GESSO, LARGURA DE 10CM, INCLUSIVE FIXAÇÃO E REJUNTAMENTO</v>
          </cell>
          <cell r="E11262" t="str">
            <v>m</v>
          </cell>
          <cell r="F11262">
            <v>5.85</v>
          </cell>
        </row>
        <row r="11263">
          <cell r="A11263" t="str">
            <v>SETOP 8677</v>
          </cell>
          <cell r="D11263" t="str">
            <v>MARCENARIA E SERRALHERIA</v>
          </cell>
        </row>
        <row r="11264">
          <cell r="A11264" t="str">
            <v>SETOP 8859</v>
          </cell>
          <cell r="D11264" t="str">
            <v>CORRIMÃO E GUARDA-CORPO</v>
          </cell>
        </row>
        <row r="11265">
          <cell r="A11265" t="str">
            <v>SETOP ED-32000</v>
          </cell>
          <cell r="D11265" t="str">
            <v>CORRIMÃO DUPLO EM TUBO GALVANIZADO, COM COSTURA, DIÂMETRO DE 1.1/2", ESP. 3MM, FIXADO EM ALVENARIA, INCLUSIVE SUPORTE PARA CORRIMÃO EM BARRA CHATA (1"X1/2"), EXCLUSIVE PINTURA</v>
          </cell>
          <cell r="E11265" t="str">
            <v>m</v>
          </cell>
          <cell r="F11265">
            <v>187.07</v>
          </cell>
        </row>
        <row r="11266">
          <cell r="A11266" t="str">
            <v>SETOP ED-32001</v>
          </cell>
          <cell r="D11266" t="str">
            <v>CORRIMÃO DUPLO EM TUBO GALVANIZADO, COM COSTURA, DIÂMETRO DE 1.1/2", ESP. 3MM, FIXADO EM PISO COM MONTANTE VERTICAL, DIÂMETRO DE 1.1/2", INCLUSIVE SUPORTE PARA CORRIMÃO EM BARRA CHATA (1"X1/2"), EXCLUSIVE PINTURA</v>
          </cell>
          <cell r="E11266" t="str">
            <v>m</v>
          </cell>
          <cell r="F11266">
            <v>256.10000000000002</v>
          </cell>
        </row>
        <row r="11267">
          <cell r="A11267" t="str">
            <v>SETOP ED-32002</v>
          </cell>
          <cell r="D11267" t="str">
            <v>CORRIMÃO INTERMEDIÁRIO DUPLO EM TUBO GALVANIZADO, COM COSTURA, DIÂMETRO DE 1.1/2", ESP. 3MM, FIXADO EM PISO COM MONTANTE VERTICAL, DIÂMETRO DE 1.1/2", INCLUSIVE SUPORTE PARA CORRIMÃO EM BARRA CHATA (1"X1/2"), EXCLUSIVE PINTURA</v>
          </cell>
          <cell r="E11267" t="str">
            <v>m</v>
          </cell>
          <cell r="F11267">
            <v>418.42</v>
          </cell>
        </row>
        <row r="11268">
          <cell r="A11268" t="str">
            <v>SETOP ED-31997</v>
          </cell>
          <cell r="D11268" t="str">
            <v>CORRIMÃO INTERMEDIÁRIO SIMPLES EM TUBO GALVANIZADO, COM COSTURA, CLASSE LEVE (NBR-5580), DIÂMETRO DE 1.1/2", ESP. 3MM, FIXADO EM PISO COM MONTANTE VERTICAL, DIÂMETRO DE 1.1/2", INCLUSIVE SUPORTE PARA CORRIMÃO EM BARRA CHATA (1"X1/2"), EXCLUSIVE PINTURA</v>
          </cell>
          <cell r="E11268" t="str">
            <v>m</v>
          </cell>
          <cell r="F11268">
            <v>254.37</v>
          </cell>
        </row>
        <row r="11269">
          <cell r="A11269" t="str">
            <v>SETOP ED-50935</v>
          </cell>
          <cell r="D11269" t="str">
            <v>CORRIMÃO SIMPLES EM TUBO GALVANIZADO, COM COSTURA, DIÂMETRO DE 1.1/2", ESP. 3MM, FIXADO EM ALVENARIA, INCLUSIVE SUPORTE PARA CORRIMÃO EM BARRA CHATA (1"X1/2"), EXCLUSIVE PINTURA</v>
          </cell>
          <cell r="E11269" t="str">
            <v>m</v>
          </cell>
          <cell r="F11269">
            <v>104.18</v>
          </cell>
        </row>
        <row r="11270">
          <cell r="A11270" t="str">
            <v>SETOP ED-50936</v>
          </cell>
          <cell r="D11270" t="str">
            <v>CORRIMÃO SIMPLES EM TUBO GALVANIZADO, COM COSTURA, DIÂMETRO DE 1.1/2", ESP. 3MM, FIXADO EM PISO COM MONTANTE VERTICAL, DIÂMETRO DE 1.1/2", INCLUSIVE SUPORTE PARA CORRIMÃO EM BARRA CHATA (1"X1/2"), EXCLUSIVE PINTURA</v>
          </cell>
          <cell r="E11270" t="str">
            <v>m</v>
          </cell>
          <cell r="F11270">
            <v>173.21</v>
          </cell>
        </row>
        <row r="11271">
          <cell r="A11271" t="str">
            <v>SETOP ED-32098</v>
          </cell>
          <cell r="D11271" t="str">
            <v>GUARDA-CORPO EXTERNO, ALTURA 130CM, EM TUBO GALVANIZADO, COM COSTURA, DIÂMETRO DE 2", ESP. 3MM, GRADIL COM DIVISÃO HORIZONTAL EM TUBO GALVANIZADO, COM COSTURA, DIÂMETRO DE 1", ESP. 3MM, EXCLUSIVE PINTURA</v>
          </cell>
          <cell r="E11271" t="str">
            <v>m</v>
          </cell>
          <cell r="F11271">
            <v>547.19000000000005</v>
          </cell>
        </row>
        <row r="11272">
          <cell r="A11272" t="str">
            <v>SETOP ED-32096</v>
          </cell>
          <cell r="D11272" t="str">
            <v>GUARDA-CORPO EXTERNO, ALTURA 130CM, EM TUBO GALVANIZADO, COM COSTURA, DIÂMETRO DE 2", ESP. 3MM, GRADIL COM DIVISÃO HORIZONTAL EM TUBO GALVANIZADO, COM COSTURA, DIÂMETRO DE 1", ESP. 3MM, INCLUSIVE CORRIMÃO SIMPLES, EXCLUSIVE PINTURA</v>
          </cell>
          <cell r="E11272" t="str">
            <v>m</v>
          </cell>
          <cell r="F11272">
            <v>629.1</v>
          </cell>
        </row>
        <row r="11273">
          <cell r="A11273" t="str">
            <v>SETOP ED-32104</v>
          </cell>
          <cell r="D11273" t="str">
            <v>GUARDA-CORPO EXTERNO, ALTURA 130CM, EM TUBO GALVANIZADO, COM COSTURA, DIÂMETRO DE 2", ESP. 3MM, GRADIL COM DIVISÃO VERTICAL EM TUBO GALVANIZADO, COM COSTURA, DIÂMETRO DE 1", ESP. 3MM, EXCLUSIVE PINTURA</v>
          </cell>
          <cell r="E11273" t="str">
            <v>m</v>
          </cell>
          <cell r="F11273">
            <v>601.46</v>
          </cell>
        </row>
        <row r="11274">
          <cell r="A11274" t="str">
            <v>SETOP ED-32103</v>
          </cell>
          <cell r="D11274" t="str">
            <v>GUARDA-CORPO EXTERNO, ALTURA 130CM, EM TUBO GALVANIZADO, COM COSTURA, DIÂMETRO DE 2", ESP. 3MM, GRADIL COM DIVISÃO VERTICAL EM TUBO GALVANIZADO, COM COSTURA, DIÂMETRO DE 1", ESP. 3MM, INCLUSIVE CORRIMÃO DUPLO, EXCLUSIVE PINTURA</v>
          </cell>
          <cell r="E11274" t="str">
            <v>m</v>
          </cell>
          <cell r="F11274">
            <v>765.29</v>
          </cell>
        </row>
        <row r="11275">
          <cell r="A11275" t="str">
            <v>SETOP ED-32102</v>
          </cell>
          <cell r="D11275" t="str">
            <v>GUARDA-CORPO EXTERNO, ALTURA 130CM, EM TUBO GALVANIZADO, COM COSTURA, DIÂMETRO DE 2", ESP. 3MM, GRADIL COM DIVISÃO VERTICAL EM TUBO GALVANIZADO, COM COSTURA, DIÂMETRO DE 1", ESP. 3MM, INCLUSIVE CORRIMÃO SIMPLES, EXCLUSIVE PINTURA</v>
          </cell>
          <cell r="E11275" t="str">
            <v>m</v>
          </cell>
          <cell r="F11275">
            <v>683.37</v>
          </cell>
        </row>
        <row r="11276">
          <cell r="A11276" t="str">
            <v>SETOP ED-32063</v>
          </cell>
          <cell r="D11276" t="str">
            <v>GUARDA-CORPO EXTERNO, ALTURA 130CM, EM TUBO GALVANIZADO, COM COSTURA, DIÂMETRO DE 2", ESP. 3MM, GRADIL COM QUADRO EM BARRA CHATA (1.1/4"X3/16") E DIVISÃO VERTICAL EM BARRA CHATA (1.1/2"X3/16"), EXCLUSIVE PINTURA</v>
          </cell>
          <cell r="E11276" t="str">
            <v>m</v>
          </cell>
          <cell r="F11276">
            <v>486.57</v>
          </cell>
        </row>
        <row r="11277">
          <cell r="A11277" t="str">
            <v>SETOP ED-32062</v>
          </cell>
          <cell r="D11277" t="str">
            <v>GUARDA-CORPO EXTERNO, ALTURA 130CM, EM TUBO GALVANIZADO, COM COSTURA, DIÂMETRO DE 2", ESP. 3MM, GRADIL COM QUADRO EM BARRA CHATA (1.1/4"X3/16") E DIVISÃO VERTICAL EM BARRA CHATA (1.1/2"X3/16"), INCLUSIVE CORRIMÃO DUPLO, EXCLUSIVE PINTURA</v>
          </cell>
          <cell r="E11277" t="str">
            <v>m</v>
          </cell>
          <cell r="F11277">
            <v>650.4</v>
          </cell>
        </row>
        <row r="11278">
          <cell r="A11278" t="str">
            <v>SETOP ED-32061</v>
          </cell>
          <cell r="D11278" t="str">
            <v>GUARDA-CORPO EXTERNO, ALTURA 130CM, EM TUBO GALVANIZADO, COM COSTURA, DIÂMETRO DE 2", ESP. 3MM, GRADIL COM QUADRO EM BARRA CHATA (1.1/4"X3/16") E DIVISÃO VERTICAL EM BARRA CHATA (1.1/2"X3/16"), INCLUSIVE CORRIMÃO SIMPLES, EXCLUSIVE PINTURA</v>
          </cell>
          <cell r="E11278" t="str">
            <v>m</v>
          </cell>
          <cell r="F11278">
            <v>568.48</v>
          </cell>
        </row>
        <row r="11279">
          <cell r="A11279" t="str">
            <v>SETOP ED-32097</v>
          </cell>
          <cell r="D11279" t="str">
            <v>GUARDA-CORPO EXTERNO, ALTURA 130CM, EM TUBO GALVANIZADO, COM COSTURA, DIÂMETRO 2", ESP. 3MM, GRADIL COM DIVISÃO HORIZONTAL EM TUBO GALVANIZADO, COM COSTURA, DIÂMETRO 1", ESP. 3MM, INCLUSIVE CORRIMÃO DUPLO, EXCLUSIVE PINTURA</v>
          </cell>
          <cell r="E11279" t="str">
            <v>m</v>
          </cell>
          <cell r="F11279">
            <v>711.02</v>
          </cell>
        </row>
        <row r="11280">
          <cell r="A11280" t="str">
            <v>SETOP ED-32095</v>
          </cell>
          <cell r="D11280" t="str">
            <v>GUARDA-CORPO INTERNO, ALTURA 110CM, EM TUBO GALVANIZADO, COM COSTURA, DIÂMETRO DE 2", ESP. 3MM, GRADIL COM DIVISÃO HORIZONTAL EM TUBO GALVANIZADO, COM COSTURA, DIÂMETRO DE 1", ESP. 3MM, EXCLUSIVE PINTURA</v>
          </cell>
          <cell r="E11280" t="str">
            <v>m</v>
          </cell>
          <cell r="F11280">
            <v>488.85</v>
          </cell>
        </row>
        <row r="11281">
          <cell r="A11281" t="str">
            <v>SETOP ED-32094</v>
          </cell>
          <cell r="D11281" t="str">
            <v>GUARDA-CORPO INTERNO, ALTURA 110CM, EM TUBO GALVANIZADO, COM COSTURA, DIÂMETRO DE 2", ESP. 3MM, GRADIL COM DIVISÃO HORIZONTAL EM TUBO GALVANIZADO, COM COSTURA, DIÂMETRO DE 1", ESP. 3MM, INCLUSIVE CORRIMÃO DUPLO, EXCLUSIVE PINTURA</v>
          </cell>
          <cell r="E11281" t="str">
            <v>m</v>
          </cell>
          <cell r="F11281">
            <v>652.67999999999995</v>
          </cell>
        </row>
        <row r="11282">
          <cell r="A11282" t="str">
            <v>SETOP ED-32093</v>
          </cell>
          <cell r="D11282" t="str">
            <v>GUARDA-CORPO INTERNO, ALTURA 110CM, EM TUBO GALVANIZADO, COM COSTURA, DIÂMETRO DE 2", ESP. 3MM, GRADIL COM DIVISÃO HORIZONTAL EM TUBO GALVANIZADO, COM COSTURA, DIÂMETRO DE 1", ESP. 3MM, INCLUSIVE CORRIMÃO SIMPLES, EXCLUSIVE PINTURA</v>
          </cell>
          <cell r="E11282" t="str">
            <v>m</v>
          </cell>
          <cell r="F11282">
            <v>570.76</v>
          </cell>
        </row>
        <row r="11283">
          <cell r="A11283" t="str">
            <v>SETOP ED-32101</v>
          </cell>
          <cell r="D11283" t="str">
            <v>GUARDA-CORPO INTERNO, ALTURA 110CM, EM TUBO GALVANIZADO, COM COSTURA, DIÂMETRO DE 2", ESP. 3MM, GRADIL COM DIVISÃO VERTICAL EM TUBO GALVANIZADO, COM COSTURA, DIÂMETRO DE 1", ESP. 3MM, EXCLUSIVE PINTURA</v>
          </cell>
          <cell r="E11283" t="str">
            <v>m</v>
          </cell>
          <cell r="F11283">
            <v>537.87</v>
          </cell>
        </row>
        <row r="11284">
          <cell r="A11284" t="str">
            <v>SETOP ED-32100</v>
          </cell>
          <cell r="D11284" t="str">
            <v>GUARDA-CORPO INTERNO, ALTURA 110CM, EM TUBO GALVANIZADO, COM COSTURA, DIÂMETRO DE 2", ESP. 3MM, GRADIL COM DIVISÃO VERTICAL EM TUBO GALVANIZADO, COM COSTURA, DIÂMETRO DE 1", ESP. 3MM, INCLUSIVE CORRIMÃO DUPLO, EXCLUSIVE PINTURA</v>
          </cell>
          <cell r="E11284" t="str">
            <v>m</v>
          </cell>
          <cell r="F11284">
            <v>701.7</v>
          </cell>
        </row>
        <row r="11285">
          <cell r="A11285" t="str">
            <v>SETOP ED-32099</v>
          </cell>
          <cell r="D11285" t="str">
            <v>GUARDA-CORPO INTERNO, ALTURA 110CM, EM TUBO GALVANIZADO, COM COSTURA, DIÂMETRO DE 2", ESP. 3MM, GRADIL COM DIVISÃO VERTICAL EM TUBO GALVANIZADO, COM COSTURA, DIÂMETRO DE 1", ESP. 3MM, INCLUSIVE CORRIMÃO SIMPLES, EXCLUSIVE PINTURA</v>
          </cell>
          <cell r="E11285" t="str">
            <v>m</v>
          </cell>
          <cell r="F11285">
            <v>619.78</v>
          </cell>
        </row>
        <row r="11286">
          <cell r="A11286" t="str">
            <v>SETOP ED-32060</v>
          </cell>
          <cell r="D11286" t="str">
            <v>GUARDA-CORPO INTERNO, ALTURA 110CM, EM TUBO GALVANIZADO, COM COSTURA, DIÂMETRO DE 2", ESP. 3MM, GRADIL COM QUADRO EM BARRA CHATA (1.1/4"X3/16") E DIVISÃO VERTICAL EM BARRA CHATA (1.1/2"X3/16"), EXCLUSIVE PINTURA</v>
          </cell>
          <cell r="E11286" t="str">
            <v>m</v>
          </cell>
          <cell r="F11286">
            <v>436.42</v>
          </cell>
        </row>
        <row r="11287">
          <cell r="A11287" t="str">
            <v>SETOP ED-32059</v>
          </cell>
          <cell r="D11287" t="str">
            <v>GUARDA-CORPO INTERNO, ALTURA 110CM, EM TUBO GALVANIZADO, COM COSTURA, DIÂMETRO DE 2", ESP. 3MM, GRADIL COM QUADRO EM BARRA CHATA (1.1/4"X3/16") E DIVISÃO VERTICAL EM BARRA CHATA (1.1/2"X3/16"), INCLUSIVE CORRIMÃO DUPLO, EXCLUSIVE PINTURA</v>
          </cell>
          <cell r="E11287" t="str">
            <v>m</v>
          </cell>
          <cell r="F11287">
            <v>600.25</v>
          </cell>
        </row>
        <row r="11288">
          <cell r="A11288" t="str">
            <v>SETOP ED-32058</v>
          </cell>
          <cell r="D11288" t="str">
            <v>GUARDA-CORPO INTERNO, ALTURA 110CM, EM TUBO GALVANIZADO, COM COSTURA, DIÂMETRO DE 2", ESP. 3MM, GRADIL COM QUADRO EM BARRA CHATA (1.1/4"X3/16") E DIVISÃO VERTICAL EM BARRA CHATA (1.1/2"X3/16"), INCLUSIVE CORRIMÃO SIMPLES, EXCLUSIVE PINTURA</v>
          </cell>
          <cell r="E11288" t="str">
            <v>m</v>
          </cell>
          <cell r="F11288">
            <v>518.33000000000004</v>
          </cell>
        </row>
        <row r="11289">
          <cell r="A11289" t="str">
            <v>SETOP 8861</v>
          </cell>
          <cell r="D11289" t="str">
            <v>ALAMBRADO PARA QUADRA</v>
          </cell>
        </row>
        <row r="11290">
          <cell r="A11290" t="str">
            <v>SETOP ED-50921</v>
          </cell>
          <cell r="D11290" t="str">
            <v>ALAMBRADO PARA QUADRA ESPORTIVA, EM TELA DE ARAME GALVANIZADO COM TRAMA LOSANGULAR DE 2" (50,8MM) E FIO BWG12 (2,77MM), ALTURA 1M, EXCLUSIVE PINTURA, INCLUSIVE FIXAÇÃO E FORNECIMENTO EM QUADROS DE TUBOS DE AÇO CARBONO GALVANIZADO DIÂMETRO DE 50MM (2")</v>
          </cell>
          <cell r="E11290" t="str">
            <v>m</v>
          </cell>
          <cell r="F11290">
            <v>204</v>
          </cell>
        </row>
        <row r="11291">
          <cell r="A11291" t="str">
            <v>SETOP ED-50920</v>
          </cell>
          <cell r="D11291"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E11291" t="str">
            <v>m</v>
          </cell>
          <cell r="F11291">
            <v>504.79</v>
          </cell>
        </row>
        <row r="11292">
          <cell r="A11292" t="str">
            <v>SETOP ED-50922</v>
          </cell>
          <cell r="D11292" t="str">
            <v>ALAMBRADO PARA QUADRA ESPORTIVA, EM TELA DE ARAME GALVANIZADO COM TRAMA LOSANGULAR DE 2" (50,8MM) E FIO BWG12 (2,77MM), ALTURA 6M, EXCLUSIVE PINTURA, INCLUSIVE FIXAÇÃO E FORNECIMENTO EM QUADROS DE TUBOS DE AÇO CARBONO GALVANIZADO DIÂMETRO DE 50MM (2")</v>
          </cell>
          <cell r="E11292" t="str">
            <v>m</v>
          </cell>
          <cell r="F11292">
            <v>766.13</v>
          </cell>
        </row>
        <row r="11293">
          <cell r="A11293" t="str">
            <v>SETOP ED-9100</v>
          </cell>
          <cell r="D11293" t="str">
            <v>ALAMBRADO PARA QUADRA ESPORTIVA, EM TELA DE ARAME GALVANIZADO COM TRAMA LOSANGULAR DE 2" (50,8MM) E FIO BWG12 (2,77MM), EXCLUSIVE PINTURA, INCLUSIVE FIXAÇÃO E FORNECIMENTO EM QUADROS DE TUBOS DE AÇO CARBONO GALVANIZADO DIÂMETRO DE 50MM (2")</v>
          </cell>
          <cell r="E11293" t="str">
            <v>m2</v>
          </cell>
          <cell r="F11293">
            <v>129.02000000000001</v>
          </cell>
        </row>
        <row r="11294">
          <cell r="A11294" t="str">
            <v>SETOP ED-26408</v>
          </cell>
          <cell r="D11294"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E11294" t="str">
            <v>un</v>
          </cell>
          <cell r="F11294">
            <v>687.69</v>
          </cell>
        </row>
        <row r="11295">
          <cell r="A11295" t="str">
            <v>SETOP 8862</v>
          </cell>
          <cell r="D11295" t="str">
            <v>PEÇA ESPECIAL DE SERRALHERIA</v>
          </cell>
        </row>
        <row r="11296">
          <cell r="A11296" t="str">
            <v>SETOP ED-9814</v>
          </cell>
          <cell r="D11296" t="str">
            <v>CONJUNTO DE TRÊS (3) MASTROS DE PÁTIO PARA BANDEIRAS EM TUBO GALVANIZADO FLANGEADO, COM DOIS (2) MASTROS DE 6M DE ALTURA E UM (1) MASTRO DE 7M DE ALTURA, INCLUSIVE PINTURA ESMALTE, COM DUAS (2) DEMÃOS E BASE DE CONCRETO</v>
          </cell>
          <cell r="E11296" t="str">
            <v>un</v>
          </cell>
          <cell r="F11296">
            <v>3167.99</v>
          </cell>
        </row>
        <row r="11297">
          <cell r="A11297" t="str">
            <v>SETOP ED-50967</v>
          </cell>
          <cell r="D11297" t="str">
            <v>MASTRO DE FACHADA PARA BANDEIRA EM TUBO GALVANIZADO, COM COMPRIMENTO DE 3M, INCLUSIVE PINTURA ESMALTE, COM DUAS (2) DEMÃOS E ACESSÓRIOS PARA FIXAÇÃO, EXCLUSIVE FORNECIMENTO DE ANDAIME OU PLATAFORMA</v>
          </cell>
          <cell r="E11297" t="str">
            <v>un</v>
          </cell>
          <cell r="F11297">
            <v>325.95</v>
          </cell>
        </row>
        <row r="11298">
          <cell r="A11298" t="str">
            <v>SETOP ED-9809</v>
          </cell>
          <cell r="D11298" t="str">
            <v>MASTRO DE PÁTIO PARA BANDEIRA EM TUBO GALVANIZADO FLANGEADO, ALTURA LIVRE 6M, INCLUSIVE PINTURA ESMALTE, COM DUAS (2) DEMÃOS, EXCLUSIVE BASE DE CONCRETO</v>
          </cell>
          <cell r="E11298" t="str">
            <v>un</v>
          </cell>
          <cell r="F11298">
            <v>855.12</v>
          </cell>
        </row>
        <row r="11299">
          <cell r="A11299" t="str">
            <v>SETOP ED-9818</v>
          </cell>
          <cell r="D11299" t="str">
            <v>MASTRO DE PÁTIO PARA BANDEIRA EM TUBO GALVANIZADO FLANGEADO, ALTURA LIVRE 7M, INCLUSIVE PINTURA ESMALTE, COM DUAS (2) DEMÃOS, EXCLUSIVE BASE DE CONCRETO</v>
          </cell>
          <cell r="E11299" t="str">
            <v>un</v>
          </cell>
          <cell r="F11299">
            <v>1004.36</v>
          </cell>
        </row>
        <row r="11300">
          <cell r="A11300" t="str">
            <v>SETOP ED-50929</v>
          </cell>
          <cell r="D11300" t="str">
            <v>SEGREGADOR/BATE-RODAS PARA ESTACIONAMENTO ENGASTADO, EM TUBO GALVANIZADO, DIÂMETRO DE 3" (75MM), ACABAMENTO EM PINTURA ESMALTE, INCLUSIVE ESCAVAÇÃO, CHUMBAMENTO, FORNECIMENTO DE CONCRETO E BOTA-FORA DO MATERIAL</v>
          </cell>
          <cell r="E11300" t="str">
            <v>un</v>
          </cell>
          <cell r="F11300">
            <v>285.52999999999997</v>
          </cell>
        </row>
        <row r="11301">
          <cell r="A11301" t="str">
            <v>SETOP 8863</v>
          </cell>
          <cell r="D11301" t="str">
            <v>ALÇAPÃO METÁLICO</v>
          </cell>
        </row>
        <row r="11302">
          <cell r="A11302" t="str">
            <v>SETOP ED-50923</v>
          </cell>
          <cell r="D11302" t="str">
            <v>ALÇAPÃO (60X60)CM COM QUADRO DE CANTONEIRA METÁLICA 1"X 1/8", TAMPA EM CANTONEIRA 7/8"X 1/8" E CHAPA METÁLICA Nº18 VINCADA, INCLUSIVE FERROLHO, CADEADO E PINTURA ANTICORROSIVA</v>
          </cell>
          <cell r="E11302" t="str">
            <v>un</v>
          </cell>
          <cell r="F11302">
            <v>350.43</v>
          </cell>
        </row>
        <row r="11303">
          <cell r="A11303" t="str">
            <v>SETOP ED-50925</v>
          </cell>
          <cell r="D11303" t="str">
            <v>ALÇAPÃO (70X70)CM COM QUADRO DE CANTONEIRA METÁLICA 1"X 1/8", TAMPA EM CANTONEIRA 7/8"X 1/8" E CHAPA METÁLICA Nº18 VINCADA, INCLUSIVE FERROLHO, CADEADO E PINTURA ANTICORROSIVA</v>
          </cell>
          <cell r="E11303" t="str">
            <v>un</v>
          </cell>
          <cell r="F11303">
            <v>410.98</v>
          </cell>
        </row>
        <row r="11304">
          <cell r="A11304" t="str">
            <v>SETOP ED-50924</v>
          </cell>
          <cell r="D11304" t="str">
            <v>ALÇAPÃO (80X80)CM COM QUADRO DE CANTONEIRA METÁLICA 1"X 1/8", TAMPA EM CANTONEIRA 7/8"X 1/8" E CHAPA METÁLICA Nº18 VINCADA, INCLUSIVE FERROLHO, CADEADO E PINTURA ANTICORROSIVA</v>
          </cell>
          <cell r="E11304" t="str">
            <v>un</v>
          </cell>
          <cell r="F11304">
            <v>478</v>
          </cell>
        </row>
        <row r="11305">
          <cell r="A11305" t="str">
            <v>SETOP 8864</v>
          </cell>
          <cell r="D11305" t="str">
            <v>ESCADA DE MARINHEIRO</v>
          </cell>
        </row>
        <row r="11306">
          <cell r="A11306" t="str">
            <v>SETOP ED-50947</v>
          </cell>
          <cell r="D11306" t="str">
            <v>DEGRAU DE ESCADA PARA RESERVATÓRIO DE MÁQUINA/BOMBA ENGASTADO NA ALVENARIA, EM BARRA REDONDA, DIÂMETRO DE 7/8" (22,22MM) E CHUMBADORES EM AÇO, TIPO ANDORINHA, INCLUSIVE FIXAÇÃO E PINTURA ESMALTE SINTÉTICO, DUAS (2) DEMÃOS COM UMA (1) DEMÃO DE FUNDO ANTICORROSIVO</v>
          </cell>
          <cell r="E11306" t="str">
            <v>un</v>
          </cell>
          <cell r="F11306">
            <v>82.62</v>
          </cell>
        </row>
        <row r="11307">
          <cell r="A11307" t="str">
            <v>SETOP ED-50948</v>
          </cell>
          <cell r="D11307"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E11307" t="str">
            <v>m</v>
          </cell>
          <cell r="F11307">
            <v>525.82000000000005</v>
          </cell>
        </row>
        <row r="11308">
          <cell r="A11308" t="str">
            <v>SETOP ED-50949</v>
          </cell>
          <cell r="D11308"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E11308" t="str">
            <v>m</v>
          </cell>
          <cell r="F11308">
            <v>126.96</v>
          </cell>
        </row>
        <row r="11309">
          <cell r="A11309" t="str">
            <v>SETOP 8781</v>
          </cell>
          <cell r="D11309" t="str">
            <v>BATE-MACA</v>
          </cell>
        </row>
        <row r="11310">
          <cell r="A11310" t="str">
            <v>SETOP ED-9637</v>
          </cell>
          <cell r="D11310" t="str">
            <v>BATE MACA EM MADEIRA COM CORRIMÃO, INCLUSIVE ACESSÓRIO DE FIXAÇÃO E APLICAÇÃO DE VERNIZ SINTÉTICO MARÍTIMO, DUAS (2) DEMÃOS, ACABAMENTO TIPO FOSCO</v>
          </cell>
          <cell r="E11310" t="str">
            <v>m</v>
          </cell>
          <cell r="F11310">
            <v>137.72999999999999</v>
          </cell>
        </row>
        <row r="11311">
          <cell r="A11311" t="str">
            <v>SETOP ED-49582</v>
          </cell>
          <cell r="D11311" t="str">
            <v>BATE MACA EM MADEIRA SEM CORRIMÃO, INCLUSIVE ACESSÓRIO DE FIXAÇÃO E APLICAÇÃO DE VERNIZ SINTÉTICO MARÍTIMO, DUAS (2) DEMÃOS, ACABAMENTO TIPO FOSCO</v>
          </cell>
          <cell r="E11311" t="str">
            <v>m</v>
          </cell>
          <cell r="F11311">
            <v>96.73</v>
          </cell>
        </row>
        <row r="11312">
          <cell r="A11312" t="str">
            <v>SETOP ED-49583</v>
          </cell>
          <cell r="D11312" t="str">
            <v>PROTETOR DE PAREDE/BATE MACA CURVO EM PVC RÍGIDO DE ALTO IMPACTO, LARGURA 20CM, INCLUSIVE BASE DE FIXAÇÃO, TERMINAIS DE ACABAMENTO E ACESSÓRIOS</v>
          </cell>
          <cell r="E11312" t="str">
            <v>m</v>
          </cell>
          <cell r="F11312">
            <v>159.19999999999999</v>
          </cell>
        </row>
        <row r="11313">
          <cell r="A11313" t="str">
            <v>SETOP 11760</v>
          </cell>
          <cell r="D11313" t="str">
            <v>ARMÁRIOS EM MDF</v>
          </cell>
        </row>
        <row r="11314">
          <cell r="A11314" t="str">
            <v>SETOP ED-25562</v>
          </cell>
          <cell r="D11314" t="str">
            <v>ARMÁRIO SOB BANCADA EM MDF LAMINADO BRANCO FOSCO, FORNECIMENTO INCLUSIVE TODOS ACESSÓRIOS E INSTALAÇÃO</v>
          </cell>
          <cell r="E11314" t="str">
            <v>m</v>
          </cell>
          <cell r="F11314">
            <v>525.71</v>
          </cell>
        </row>
        <row r="11315">
          <cell r="A11315" t="str">
            <v>SETOP 8678</v>
          </cell>
          <cell r="D11315" t="str">
            <v>PINTURA</v>
          </cell>
        </row>
        <row r="11316">
          <cell r="A11316" t="str">
            <v>SETOP 8866</v>
          </cell>
          <cell r="D11316" t="str">
            <v>LIXAMENTO PARA PINTURA</v>
          </cell>
        </row>
        <row r="11317">
          <cell r="A11317" t="str">
            <v>SETOP ED-20344</v>
          </cell>
          <cell r="D11317" t="str">
            <v>LIXAMENTO E DESBASTE MECANIZADO EM PISO DE CONCRETO</v>
          </cell>
          <cell r="E11317" t="str">
            <v>m2</v>
          </cell>
          <cell r="F11317">
            <v>3.97</v>
          </cell>
        </row>
        <row r="11318">
          <cell r="A11318" t="str">
            <v>SETOP ED-50505</v>
          </cell>
          <cell r="D11318" t="str">
            <v>LIXAMENTO MANUAL EM PAREDE PARA REMOÇÃO DE TINTA</v>
          </cell>
          <cell r="E11318" t="str">
            <v>m2</v>
          </cell>
          <cell r="F11318">
            <v>3.13</v>
          </cell>
        </row>
        <row r="11319">
          <cell r="A11319" t="str">
            <v>SETOP ED-50507</v>
          </cell>
          <cell r="D11319" t="str">
            <v>LIXAMENTO MANUAL EM SUPERFÍCIE DE MADEIRA PARA REMOÇÃO DE TINTA E/OU VERNIZ</v>
          </cell>
          <cell r="E11319" t="str">
            <v>m2</v>
          </cell>
          <cell r="F11319">
            <v>4.74</v>
          </cell>
        </row>
        <row r="11320">
          <cell r="A11320" t="str">
            <v>SETOP ED-50508</v>
          </cell>
          <cell r="D11320" t="str">
            <v>LIXAMENTO MANUAL EM SUPERFÍCIE METÁLICA PARA REMOÇÃO DE TINTA E/OU FUNDO ANTICORROSIVA</v>
          </cell>
          <cell r="E11320" t="str">
            <v>m2</v>
          </cell>
          <cell r="F11320">
            <v>5.43</v>
          </cell>
        </row>
        <row r="11321">
          <cell r="A11321" t="str">
            <v>SETOP ED-50506</v>
          </cell>
          <cell r="D11321" t="str">
            <v>LIXAMENTO MANUAL EM TETO PARA REMOÇÃO DE TINTA</v>
          </cell>
          <cell r="E11321" t="str">
            <v>m2</v>
          </cell>
          <cell r="F11321">
            <v>3.55</v>
          </cell>
        </row>
        <row r="11322">
          <cell r="A11322" t="str">
            <v>SETOP ED-20378</v>
          </cell>
          <cell r="D11322" t="str">
            <v>LIXAMENTO MECANIZADO EM PAREDE E TETO PARA REMOÇÃO DE TINTA ACRÍLICA/LÁTEX, MASSA PVA E GESSO</v>
          </cell>
          <cell r="E11322" t="str">
            <v>m2</v>
          </cell>
          <cell r="F11322">
            <v>1.3</v>
          </cell>
        </row>
        <row r="11323">
          <cell r="A11323" t="str">
            <v>SETOP 8867</v>
          </cell>
          <cell r="D11323" t="str">
            <v>SELADOR PAREDE</v>
          </cell>
        </row>
        <row r="11324">
          <cell r="A11324" t="str">
            <v>SETOP ED-50514</v>
          </cell>
          <cell r="D11324" t="str">
            <v>PREPARAÇÃO PARA EMASSAMENTO OU PINTURA (LÁTEX/ACRÍLICA) EM PAREDE, INCLUSIVE UMA (1) DEMÃO DE SELADOR ACRÍLICO</v>
          </cell>
          <cell r="E11324" t="str">
            <v>m2</v>
          </cell>
          <cell r="F11324">
            <v>7.25</v>
          </cell>
        </row>
        <row r="11325">
          <cell r="A11325" t="str">
            <v>SETOP ED-50516</v>
          </cell>
          <cell r="D11325" t="str">
            <v>PREPARAÇÃO PARA EMASSAMENTO OU PINTURA (LÁTEX/ACRÍLICA) EM PAREDE OU FORRO EM CHAPA DE GESSO ACARTONADO (DRYWALL), INCLUSIVE UMA (1) DEMÃO DE SELADOR ACRÍLICO</v>
          </cell>
          <cell r="E11325" t="str">
            <v>m2</v>
          </cell>
          <cell r="F11325">
            <v>6.51</v>
          </cell>
        </row>
        <row r="11326">
          <cell r="A11326" t="str">
            <v>SETOP ED-50515</v>
          </cell>
          <cell r="D11326" t="str">
            <v>PREPARAÇÃO PARA EMASSAMENTO OU PINTURA (LÁTEX/ACRÍLICA) EM TETO, INCLUSIVE UMA (1) DEMÃO DE SELADOR ACRÍLICO</v>
          </cell>
          <cell r="E11326" t="str">
            <v>m2</v>
          </cell>
          <cell r="F11326">
            <v>9.09</v>
          </cell>
        </row>
        <row r="11327">
          <cell r="A11327" t="str">
            <v>SETOP 8868</v>
          </cell>
          <cell r="D11327" t="str">
            <v>MASSA CORRIDA (PVA E ACRÍLICA)</v>
          </cell>
        </row>
        <row r="11328">
          <cell r="A11328" t="str">
            <v>SETOP ED-50485</v>
          </cell>
          <cell r="D11328" t="str">
            <v>EMASSAMENTO EM FORRO DE GESSO COM MASSA ACRÍLICA, UMA (1) DEMÃO, INCLUSIVE LIXAMENTO PARA PINTURA</v>
          </cell>
          <cell r="E11328" t="str">
            <v>m2</v>
          </cell>
          <cell r="F11328">
            <v>19.329999999999998</v>
          </cell>
        </row>
        <row r="11329">
          <cell r="A11329" t="str">
            <v>SETOP ED-50486</v>
          </cell>
          <cell r="D11329" t="str">
            <v>EMASSAMENTO EM FORRO DE GESSO COM MASSA CORRIDA (PVA), UMA (1) DEMÃO, INCLUSIVE LIXAMENTO PARA PINTURA</v>
          </cell>
          <cell r="E11329" t="str">
            <v>m2</v>
          </cell>
          <cell r="F11329">
            <v>17.18</v>
          </cell>
        </row>
        <row r="11330">
          <cell r="A11330" t="str">
            <v>SETOP ED-50474</v>
          </cell>
          <cell r="D11330" t="str">
            <v>EMASSAMENTO EM PAREDE COM MASSA ACRÍLICA, DUAS (2) DEMÃOS, INCLUSIVE LIXAMENTO PARA PINTURA</v>
          </cell>
          <cell r="E11330" t="str">
            <v>m2</v>
          </cell>
          <cell r="F11330">
            <v>23.4</v>
          </cell>
        </row>
        <row r="11331">
          <cell r="A11331" t="str">
            <v>SETOP ED-50473</v>
          </cell>
          <cell r="D11331" t="str">
            <v>EMASSAMENTO EM PAREDE COM MASSA ACRÍLICA, UMA (1) DEMÃO, INCLUSIVE LIXAMENTO PARA PINTURA</v>
          </cell>
          <cell r="E11331" t="str">
            <v>m2</v>
          </cell>
          <cell r="F11331">
            <v>15.44</v>
          </cell>
        </row>
        <row r="11332">
          <cell r="A11332" t="str">
            <v>SETOP ED-50478</v>
          </cell>
          <cell r="D11332" t="str">
            <v>EMASSAMENTO EM PAREDE COM MASSA CORRIDA (PVA), DUAS (2) DEMÃOS, INCLUSIVE LIXAMENTO PARA PINTURA</v>
          </cell>
          <cell r="E11332" t="str">
            <v>m2</v>
          </cell>
          <cell r="F11332">
            <v>19.41</v>
          </cell>
        </row>
        <row r="11333">
          <cell r="A11333" t="str">
            <v>SETOP ED-50477</v>
          </cell>
          <cell r="D11333" t="str">
            <v>EMASSAMENTO EM PAREDE COM MASSA CORRIDA (PVA), UMA (1) DEMÃO, INCLUSIVE LIXAMENTO PARA PINTURA</v>
          </cell>
          <cell r="E11333" t="str">
            <v>m2</v>
          </cell>
          <cell r="F11333">
            <v>13.44</v>
          </cell>
        </row>
        <row r="11334">
          <cell r="A11334" t="str">
            <v>SETOP ED-50483</v>
          </cell>
          <cell r="D11334" t="str">
            <v>EMASSAMENTO EM PAREDE EM CHAPA DE GESSO ACARTONADO (DRYWALL) COM MASSA ACRÍLICA, UMA (1) DEMÃO, INCLUSIVE LIXAMENTO PARA PINTURA</v>
          </cell>
          <cell r="E11334" t="str">
            <v>m2</v>
          </cell>
          <cell r="F11334">
            <v>15.44</v>
          </cell>
        </row>
        <row r="11335">
          <cell r="A11335" t="str">
            <v>SETOP ED-50484</v>
          </cell>
          <cell r="D11335" t="str">
            <v>EMASSAMENTO EM PAREDE EM CHAPA DE GESSO ACARTONADO (DRYWALL) COM MASSA CORRIDA (PVA), UMA (1) DEMÃO, INCLUSIVE LIXAMENTO PARA PINTURA</v>
          </cell>
          <cell r="E11335" t="str">
            <v>m2</v>
          </cell>
          <cell r="F11335">
            <v>13.44</v>
          </cell>
        </row>
        <row r="11336">
          <cell r="A11336" t="str">
            <v>SETOP ED-50476</v>
          </cell>
          <cell r="D11336" t="str">
            <v>EMASSAMENTO EM TETO COM MASSA ACRÍLICA, DUAS (2) DEMÃOS, INCLUSIVE LIXAMENTO PARA PINTURA</v>
          </cell>
          <cell r="E11336" t="str">
            <v>m2</v>
          </cell>
          <cell r="F11336">
            <v>36.33</v>
          </cell>
        </row>
        <row r="11337">
          <cell r="A11337" t="str">
            <v>SETOP ED-50475</v>
          </cell>
          <cell r="D11337" t="str">
            <v>EMASSAMENTO EM TETO COM MASSA ACRÍLICA, UMA (1) DEMÃO, INCLUSIVE LIXAMENTO PARA PINTURA</v>
          </cell>
          <cell r="E11337" t="str">
            <v>m2</v>
          </cell>
          <cell r="F11337">
            <v>25.14</v>
          </cell>
        </row>
        <row r="11338">
          <cell r="A11338" t="str">
            <v>SETOP ED-50480</v>
          </cell>
          <cell r="D11338" t="str">
            <v>EMASSAMENTO EM TETO COM MASSA CORRIDA (PVA), DUAS (2) DEMÃOS, INCLUSIVE LIXAMENTO PARA PINTURA</v>
          </cell>
          <cell r="E11338" t="str">
            <v>m2</v>
          </cell>
          <cell r="F11338">
            <v>32.340000000000003</v>
          </cell>
        </row>
        <row r="11339">
          <cell r="A11339" t="str">
            <v>SETOP ED-50479</v>
          </cell>
          <cell r="D11339" t="str">
            <v>EMASSAMENTO EM TETO COM MASSA CORRIDA (PVA), UMA (1) DEMÃO, INCLUSIVE LIXAMENTO PARA PINTURA</v>
          </cell>
          <cell r="E11339" t="str">
            <v>m2</v>
          </cell>
          <cell r="F11339">
            <v>23.15</v>
          </cell>
        </row>
        <row r="11340">
          <cell r="A11340" t="str">
            <v>SETOP 8869</v>
          </cell>
          <cell r="D11340" t="str">
            <v>PINTURA LÁTEX (PVA)</v>
          </cell>
        </row>
        <row r="11341">
          <cell r="A11341" t="str">
            <v>SETOP ED-50498</v>
          </cell>
          <cell r="D11341" t="str">
            <v>PINTURA LÁTEX (PVA) EM PAREDE, DUAS (2) DEMÃOS, COM APLICAÇÃO MANUAL, EXCLUSIVE SELADOR ACRÍLICO E MASSA ACRÍLICA/CORRIDA (PVA)</v>
          </cell>
          <cell r="E11341" t="str">
            <v>m2</v>
          </cell>
          <cell r="F11341">
            <v>15.85</v>
          </cell>
        </row>
        <row r="11342">
          <cell r="A11342" t="str">
            <v>SETOP ED-50502</v>
          </cell>
          <cell r="D11342" t="str">
            <v>PINTURA LÁTEX (PVA) EM PAREDE, DUAS (2) DEMÃOS, COM APLICAÇÃO MANUAL, INCLUSIVE UMA (1) DEMÃO DE MASSA CORRIDA (PVA), EXCLUSIVE SELADOR ACRÍLICO</v>
          </cell>
          <cell r="E11342" t="str">
            <v>m2</v>
          </cell>
          <cell r="F11342">
            <v>29.29</v>
          </cell>
        </row>
        <row r="11343">
          <cell r="A11343" t="str">
            <v>SETOP ED-50500</v>
          </cell>
          <cell r="D11343" t="str">
            <v>PINTURA LÁTEX (PVA) EM PAREDE, TRÊS (3) DEMÃOS, COM APLICAÇÃO MANUAL, EXCLUSIVE SELADOR ACRÍLICO E MASSA ACRÍLICA/CORRIDA (PVA)</v>
          </cell>
          <cell r="E11343" t="str">
            <v>m2</v>
          </cell>
          <cell r="F11343">
            <v>20.62</v>
          </cell>
        </row>
        <row r="11344">
          <cell r="A11344" t="str">
            <v>SETOP ED-50504</v>
          </cell>
          <cell r="D11344" t="str">
            <v>PINTURA LÁTEX (PVA) EM RODAPÉ OU MOLDURAS, ALTURA DE 5 CM A 7C M, COM APLICAÇÃO MANUAL, EXCLUSIVE SELADOR ACRÍLICO</v>
          </cell>
          <cell r="E11344" t="str">
            <v>m</v>
          </cell>
          <cell r="F11344">
            <v>5.38</v>
          </cell>
        </row>
        <row r="11345">
          <cell r="A11345" t="str">
            <v>SETOP ED-16659</v>
          </cell>
          <cell r="D11345" t="str">
            <v>PINTURA LÁTEX (PVA) EM SUPERFÍCIE DE MADEIRA, DUAS (2) DEMÃOS, COM APLICAÇÃO MANUAL, EXCLUSIVE SELADOR ACRÍLICO E MASSA ACRÍLICA/CORRIDA (PVA)</v>
          </cell>
          <cell r="E11345" t="str">
            <v>m2</v>
          </cell>
          <cell r="F11345">
            <v>14.57</v>
          </cell>
        </row>
        <row r="11346">
          <cell r="A11346" t="str">
            <v>SETOP ED-50499</v>
          </cell>
          <cell r="D11346" t="str">
            <v>PINTURA LÁTEX (PVA) EM TETO, DUAS (2) DEMÃOS, COM APLICAÇÃO MANUAL, EXCLUSIVE SELADOR ACRÍLICO E MASSA ACRÍLICA/CORRIDA (PVA)</v>
          </cell>
          <cell r="E11346" t="str">
            <v>m2</v>
          </cell>
          <cell r="F11346">
            <v>17.579999999999998</v>
          </cell>
        </row>
        <row r="11347">
          <cell r="A11347" t="str">
            <v>SETOP ED-50503</v>
          </cell>
          <cell r="D11347" t="str">
            <v>PINTURA LÁTEX (PVA) EM TETO, DUAS (2) DEMÃOS, COM APLICAÇÃO MANUAL, INCLUSIVE UMA (1) DEMÃO DE MASSA CORRIDA (PVA), EXCLUSIVE SELADOR ACRÍLICO</v>
          </cell>
          <cell r="E11347" t="str">
            <v>m2</v>
          </cell>
          <cell r="F11347">
            <v>40.729999999999997</v>
          </cell>
        </row>
        <row r="11348">
          <cell r="A11348" t="str">
            <v>SETOP ED-50501</v>
          </cell>
          <cell r="D11348" t="str">
            <v>PINTURA LÁTEX (PVA) EM TETO, TRÊS (3) DEMÃOS, COM APLICAÇÃO MANUAL, EXCLUSIVE SELADOR ACRÍLICO E MASSA ACRÍLICA/CORRIDA (PVA)</v>
          </cell>
          <cell r="E11348" t="str">
            <v>m2</v>
          </cell>
          <cell r="F11348">
            <v>23.23</v>
          </cell>
        </row>
        <row r="11349">
          <cell r="A11349" t="str">
            <v>SETOP 8870</v>
          </cell>
          <cell r="D11349" t="str">
            <v>PINTURA ACRÍLICA</v>
          </cell>
        </row>
        <row r="11350">
          <cell r="A11350" t="str">
            <v>SETOP ED-50451</v>
          </cell>
          <cell r="D11350" t="str">
            <v>PINTURA ACRÍLICA EM PAREDE, DUAS (2) DEMÃOS, COM APLICAÇÃO MANUAL, EXCLUSIVE SELADOR ACRÍLICO E MASSA ACRÍLICA/CORRIDA (PVA)</v>
          </cell>
          <cell r="E11350" t="str">
            <v>m2</v>
          </cell>
          <cell r="F11350">
            <v>15.66</v>
          </cell>
        </row>
        <row r="11351">
          <cell r="A11351" t="str">
            <v>SETOP ED-50455</v>
          </cell>
          <cell r="D11351" t="str">
            <v>PINTURA ACRÍLICA EM PAREDE, DUAS (2) DEMÃOS, INCLUSIVE UMA (1) DEMÃO DE MASSA CORRIDA (PVA), COM APLICAÇÃO MANUAL, EXCLUSIVE SELADOR ACRÍLICO</v>
          </cell>
          <cell r="E11351" t="str">
            <v>m2</v>
          </cell>
          <cell r="F11351">
            <v>29.1</v>
          </cell>
        </row>
        <row r="11352">
          <cell r="A11352" t="str">
            <v>SETOP ED-50453</v>
          </cell>
          <cell r="D11352" t="str">
            <v>PINTURA ACRÍLICA EM PAREDE, TRÊS (3) DEMÃOS, COM APLICAÇÃO MANUAL EXCLUSIVE SELADOR ACRÍLICO E MASSA ACRÍLICA/CORRIDA (PVA)</v>
          </cell>
          <cell r="E11352" t="str">
            <v>m2</v>
          </cell>
          <cell r="F11352">
            <v>20.34</v>
          </cell>
        </row>
        <row r="11353">
          <cell r="A11353" t="str">
            <v>SETOP ED-50452</v>
          </cell>
          <cell r="D11353" t="str">
            <v>PINTURA ACRÍLICA EM TETO, DUAS (2) DEMÃOS, COM APLICAÇÃO MANUAL, EXCLUSIVE SELADOR ACRÍLICO E MASSA ACRÍLICA/CORRIDA (PVA)</v>
          </cell>
          <cell r="E11353" t="str">
            <v>m2</v>
          </cell>
          <cell r="F11353">
            <v>19.82</v>
          </cell>
        </row>
        <row r="11354">
          <cell r="A11354" t="str">
            <v>SETOP ED-50456</v>
          </cell>
          <cell r="D11354" t="str">
            <v>PINTURA ACRÍLICA EM TETO, DUAS (2) DEMÃOS, COM APLICAÇÃO MANUAL, INCLUSIVE UMA (1) DEMÃO DE MASSA CORRIDA (PVA), EXCLUSIVE SELADOR ACRÍLICO</v>
          </cell>
          <cell r="E11354" t="str">
            <v>m2</v>
          </cell>
          <cell r="F11354">
            <v>42.97</v>
          </cell>
        </row>
        <row r="11355">
          <cell r="A11355" t="str">
            <v>SETOP ED-50454</v>
          </cell>
          <cell r="D11355" t="str">
            <v>PINTURA ACRÍLICA EM TETO, TRÊS (3) DEMÃOS, COM APLICAÇÃO MANUAL, EXCLUSIVE SELADOR ACRÍLICO E MASSA ACRÍLICA/CORRIDA (PVA)</v>
          </cell>
          <cell r="E11355" t="str">
            <v>m2</v>
          </cell>
          <cell r="F11355">
            <v>22.96</v>
          </cell>
        </row>
        <row r="11356">
          <cell r="A11356" t="str">
            <v>SETOP 8871</v>
          </cell>
          <cell r="D11356" t="str">
            <v>PINTURA A CAL</v>
          </cell>
        </row>
        <row r="11357">
          <cell r="A11357" t="str">
            <v>SETOP ED-50470</v>
          </cell>
          <cell r="D11357" t="str">
            <v>PINTURA EM CAIAÇÃO PARA AMBIENTE EXTERNO,TRÊS (3) DEMÃOS, COM APLICAÇÃO MANUAL, INCLUSIVE PIGMENTO E FIXADOR DE CAL</v>
          </cell>
          <cell r="E11357" t="str">
            <v>m2</v>
          </cell>
          <cell r="F11357">
            <v>18.7</v>
          </cell>
        </row>
        <row r="11358">
          <cell r="A11358" t="str">
            <v>SETOP ED-50469</v>
          </cell>
          <cell r="D11358" t="str">
            <v>PINTURA EM CAIAÇÃO PARA AMBIENTE INTERNO,TRÊS (3) DEMÃOS, COM APLICAÇÃO MANUAL, INCLUSIVE PIGMENTO E FIXADOR DE CAL</v>
          </cell>
          <cell r="E11358" t="str">
            <v>m2</v>
          </cell>
          <cell r="F11358">
            <v>16.61</v>
          </cell>
        </row>
        <row r="11359">
          <cell r="A11359" t="str">
            <v>SETOP 8872</v>
          </cell>
          <cell r="D11359" t="str">
            <v>MASSA CORRIDA SOBRE MADEIRA</v>
          </cell>
        </row>
        <row r="11360">
          <cell r="A11360" t="str">
            <v>SETOP ED-50481</v>
          </cell>
          <cell r="D11360" t="str">
            <v>EMASSAMENTO A ÓLEO SOBRE MADEIRA, UMA (1) DEMÃO, INCLUSIVE LIXAMENTO PARA PINTURA</v>
          </cell>
          <cell r="E11360" t="str">
            <v>m2</v>
          </cell>
          <cell r="F11360">
            <v>26.77</v>
          </cell>
        </row>
        <row r="11361">
          <cell r="A11361" t="str">
            <v>SETOP ED-50482</v>
          </cell>
          <cell r="D11361" t="str">
            <v>EMASSAMENTO EM ESQUADRIA DE MADEIRA COM MASSA A ÓLEO, DUAS (2) DEMÃOS, INCLUSIVE LIXAMENTO PARA PINTURA  A ÓLEO OU ESMALTE</v>
          </cell>
          <cell r="E11361" t="str">
            <v>m2</v>
          </cell>
          <cell r="F11361">
            <v>40.04</v>
          </cell>
        </row>
        <row r="11362">
          <cell r="A11362" t="str">
            <v>SETOP 8873</v>
          </cell>
          <cell r="D11362" t="str">
            <v>PINTURA PRESERVATIVA PARA MADEIRA</v>
          </cell>
        </row>
        <row r="11363">
          <cell r="A11363" t="str">
            <v>SETOP ED-50512</v>
          </cell>
          <cell r="D11363" t="str">
            <v>PINTURA PRESERVATIVA COM CUPINICIDA EM MADEIRA SECA, DUAS (2) DEMÃOS, COM APLICAÇÃO MANUAL, EXCLUSIVE APLICAÇÃO DE VERNIZ</v>
          </cell>
          <cell r="E11363" t="str">
            <v>m2</v>
          </cell>
          <cell r="F11363">
            <v>24.02</v>
          </cell>
        </row>
        <row r="11364">
          <cell r="A11364" t="str">
            <v>SETOP ED-50511</v>
          </cell>
          <cell r="D11364" t="str">
            <v>PINTURA PRESERVATIVA COM CUPINICIDA EM MADEIRA SECA, DUAS (2) DEMÃOS, COM APLICAÇÃO MANUAL, INCLUSIVE DUAS (2) DEMÃOS DE VERNIZ SINTÉTICO MARÍTIMO, ACABAMENTO TIPO FOSCO</v>
          </cell>
          <cell r="E11364" t="str">
            <v>m2</v>
          </cell>
          <cell r="F11364">
            <v>47.9</v>
          </cell>
        </row>
        <row r="11365">
          <cell r="A11365" t="str">
            <v>SETOP 8874</v>
          </cell>
          <cell r="D11365" t="str">
            <v>PINTURA VERNIZ SOBRE MADEIRA</v>
          </cell>
        </row>
        <row r="11366">
          <cell r="A11366" t="str">
            <v>SETOP ED-1454</v>
          </cell>
          <cell r="D11366" t="str">
            <v>PINTURA COM VERNIZ IMPREGNANTE EM SUPERFÍCIE DE MADEIRA, DUAS (2) DEMÃOS, ACABAMENTO TIPO FOSCO, COM APLICAÇÃO MANUAL, INCLUSIVE PREPARAÇÃO DA SUPERFÍCIE COM LIXAMENTO</v>
          </cell>
          <cell r="E11366" t="str">
            <v>m2</v>
          </cell>
          <cell r="F11366">
            <v>25.28</v>
          </cell>
        </row>
        <row r="11367">
          <cell r="A11367" t="str">
            <v>SETOP ED-9026</v>
          </cell>
          <cell r="D11367" t="str">
            <v>PINTURA COM VERNIZ SINTÉTICO MARÍTIMO EM BATE MACA DE MADEIRA SEM CORRIMÃO, COM LARGURA DE 15CM, ESP. 2CM, DUAS (2) DEMÃOS, ACABAMENTO TIPO FOSCO, COM APLICAÇÃO MANUAL, INCLUSIVE PREPARAÇÃO DA SUPERFÍCIE COM LIXAMENTO</v>
          </cell>
          <cell r="E11367" t="str">
            <v>m</v>
          </cell>
          <cell r="F11367">
            <v>10.31</v>
          </cell>
        </row>
        <row r="11368">
          <cell r="A11368" t="str">
            <v>SETOP ED-50527</v>
          </cell>
          <cell r="D11368" t="str">
            <v>PINTURA COM VERNIZ SINTÉTICO MARÍTIMO EM ESQUADRIAS DE MADEIRA, DUAS (2) DEMÃOS, ACABAMENTO TIPO ACETINADO (BRILHO SÚTIL), COM APLICAÇÃO MANUAL, INCLUSIVE PREPARAÇÃO DA SUPERFÍCIE COM LIXAMENTO</v>
          </cell>
          <cell r="E11368" t="str">
            <v>m2</v>
          </cell>
          <cell r="F11368">
            <v>23.2</v>
          </cell>
        </row>
        <row r="11369">
          <cell r="A11369" t="str">
            <v>SETOP ED-50526</v>
          </cell>
          <cell r="D11369" t="str">
            <v>PINTURA COM VERNIZ SINTÉTICO MARÍTIMO EM ESQUADRIAS DE MADEIRA, DUAS (2) DEMÃOS, ACABAMENTO TIPO BRILHANTE, COM APLICAÇÃO MANUAL, INCLUSIVE PREPARAÇÃO DA SUPERFÍCIE COM LIXAMENTO</v>
          </cell>
          <cell r="E11369" t="str">
            <v>m2</v>
          </cell>
          <cell r="F11369">
            <v>23.39</v>
          </cell>
        </row>
        <row r="11370">
          <cell r="A11370" t="str">
            <v>SETOP ED-50528</v>
          </cell>
          <cell r="D11370" t="str">
            <v>PINTURA COM VERNIZ SINTÉTICO MARÍTIMO EM ESQUADRIAS DE MADEIRA, DUAS (2) DEMÃOS, ACABAMENTO TIPO FOSCO, COM APLICAÇÃO MANUAL, INCLUSIVE PREPARAÇÃO DA SUPERFÍCIE COM LIXAMENTO</v>
          </cell>
          <cell r="E11370" t="str">
            <v>m2</v>
          </cell>
          <cell r="F11370">
            <v>23.88</v>
          </cell>
        </row>
        <row r="11371">
          <cell r="A11371" t="str">
            <v>SETOP ED-50531</v>
          </cell>
          <cell r="D11371" t="str">
            <v>PINTURA COM VERNIZ SINTÉTICO MARÍTIMO EM RÉGUAS PARA FIXAÇÃO CARTAZES E PROTEÇÃO DE CARTEIRAS, COM LARGURA DE 10CM, ESP. 2CM, DUAS (2) DEMÃOS, ACABAMENTO TIPO FOSCO, COM APLICAÇÃO MANUAL, INCLUSIVE PREPARAÇÃO DA SUPERFÍCIE COM LIXAMENTO</v>
          </cell>
          <cell r="E11371" t="str">
            <v>m</v>
          </cell>
          <cell r="F11371">
            <v>9.89</v>
          </cell>
        </row>
        <row r="11372">
          <cell r="A11372" t="str">
            <v>SETOP 8876</v>
          </cell>
          <cell r="D11372" t="str">
            <v>CERA EM ESQUADRIA DE MADEIRA</v>
          </cell>
        </row>
        <row r="11373">
          <cell r="A11373" t="str">
            <v>SETOP ED-50471</v>
          </cell>
          <cell r="D11373" t="str">
            <v>APLICAÇÃO DE CERA EM ESQUADRIAS DE MADEIRA, TRÊS (3) DEMÃOS, INCLUSIVE APLICAÇÃO DE SELADOR PARA MADEIRA</v>
          </cell>
          <cell r="E11373" t="str">
            <v>m2</v>
          </cell>
          <cell r="F11373">
            <v>29.59</v>
          </cell>
        </row>
        <row r="11374">
          <cell r="A11374" t="str">
            <v>SETOP ED-50472</v>
          </cell>
          <cell r="D11374" t="str">
            <v>APLICAÇÃO DE CERA EM RODAPÉS COM ALTURA DE 10 CM, TRÊS (3) DEMÃOS, INCLUSIVE APLICAÇÃO DE SELADOR PARA MADEIRA</v>
          </cell>
          <cell r="E11374" t="str">
            <v>m</v>
          </cell>
          <cell r="F11374">
            <v>9.3699999999999992</v>
          </cell>
        </row>
        <row r="11375">
          <cell r="A11375" t="str">
            <v>SETOP 11637</v>
          </cell>
          <cell r="D11375" t="str">
            <v>FUNDO PARA PINTURA</v>
          </cell>
        </row>
        <row r="11376">
          <cell r="A11376" t="str">
            <v>SETOP ED-50532</v>
          </cell>
          <cell r="D11376" t="str">
            <v>PINTURA COM FUNDO ANTICORROSIVO (ZARCÃO) EM ESQUADRIA E SUPERFÍCIE METÁLICA, UMA (1) DEMÃO, INCLUSIVE PREPARAÇÃO DA SUPERFÍCIE COM LIXAMENTO</v>
          </cell>
          <cell r="E11376" t="str">
            <v>m2</v>
          </cell>
          <cell r="F11376">
            <v>14.49</v>
          </cell>
        </row>
        <row r="11377">
          <cell r="A11377" t="str">
            <v>SETOP ED-17630</v>
          </cell>
          <cell r="D11377" t="str">
            <v>PINTURA COM FUNDO GALVANIZADO EM ESQUADRIA E SUPERFÍCIE METÁLICA, UMA (1) DEMÃO, INCLUSIVE PREPARAÇÃO DA SUPERFÍCIE COM LIXAMENTO</v>
          </cell>
          <cell r="E11377" t="str">
            <v>m2</v>
          </cell>
          <cell r="F11377">
            <v>12.89</v>
          </cell>
        </row>
        <row r="11378">
          <cell r="A11378" t="str">
            <v>SETOP ED-17544</v>
          </cell>
          <cell r="D11378" t="str">
            <v>PINTURA COM FUNDO NIVELADOR EM SUPERFÍCIE DE MADEIRA OU ESQUADRIA DE MADEIRA, UMA (1) DEMÃO, INCLUSIVE PREPARAÇÃO DA SUPERFÍCIE COM LIXAMENTO, EXCLUSIVE MASSA A ÓLEO</v>
          </cell>
          <cell r="E11378" t="str">
            <v>m2</v>
          </cell>
          <cell r="F11378">
            <v>15.08</v>
          </cell>
        </row>
        <row r="11379">
          <cell r="A11379" t="str">
            <v>SETOP 8875</v>
          </cell>
          <cell r="D11379" t="str">
            <v>PINTURA ESMALTE SOBRE MADEIRA</v>
          </cell>
        </row>
        <row r="11380">
          <cell r="A11380" t="str">
            <v>SETOP ED-14801</v>
          </cell>
          <cell r="D11380" t="str">
            <v>PINTURA ESMALTE BASE ÁGUA EM SUPERFÍCIE DE MADEIRA, TRÊS (3) DEMÃOS, COM APLICAÇÃO MANUAL, EXCLUSIVE FUNDO NIVELADOR E MASSA A ÓLEO, INCLUSIVE PREPARAÇÃO DA SUPERFÍCIE COM LIXAMENTO</v>
          </cell>
          <cell r="E11380" t="str">
            <v>m2</v>
          </cell>
          <cell r="F11380">
            <v>23.09</v>
          </cell>
        </row>
        <row r="11381">
          <cell r="A11381" t="str">
            <v>SETOP ED-50493</v>
          </cell>
          <cell r="D11381" t="str">
            <v>PINTURA ESMALTE BASE SOLVENTE EM ESQUADRIA DE MADEIRA, DUAS (2) DEMÃOS, COM APLICAÇÃO MANUAL, INCLUSIVE UMA (1) DEMÃO DE FUNDO NIVELADOR E PREPARAÇÃO DA SUPERFÍCIE COM LIXAMENTO, EXCLUSIVE MASSA A ÓLEO</v>
          </cell>
          <cell r="E11381" t="str">
            <v>m2</v>
          </cell>
          <cell r="F11381">
            <v>33.979999999999997</v>
          </cell>
        </row>
        <row r="11382">
          <cell r="A11382" t="str">
            <v>SETOP ED-28438</v>
          </cell>
          <cell r="D11382" t="str">
            <v>PINTURA ESMALTE BASE SOLVENTE EM SUPERFÍCIE DE MADEIRA, DUAS (2) DEMÃOS, COM APLICAÇÃO MANUAL, INCLUSIVE PREPARAÇÃO DA SUPERFÍCIE COM LIXAMENTO, EXCLUSIVE FUNDO NIVELADOR E MASSA A ÓLEO</v>
          </cell>
          <cell r="E11382" t="str">
            <v>m2</v>
          </cell>
          <cell r="F11382">
            <v>18.96</v>
          </cell>
        </row>
        <row r="11383">
          <cell r="A11383" t="str">
            <v>SETOP ED-28437</v>
          </cell>
          <cell r="D11383" t="str">
            <v>PINTURA ESMALTE BASE SOLVENTE EM SUPERFÍCIE DE MADEIRA, DUAS (2) DEMÃOS, COM APLICAÇÃO MANUAL, INCLUSIVE UMA (1) DEMÃO DE FUNDO NIVELADOR E PREPARAÇÃO DA SUPERFÍCIE COM LIXAMENTO, EXCLUSIVE MASSA A ÓLEO</v>
          </cell>
          <cell r="E11383" t="str">
            <v>m2</v>
          </cell>
          <cell r="F11383">
            <v>34.04</v>
          </cell>
        </row>
        <row r="11384">
          <cell r="A11384" t="str">
            <v>SETOP 8877</v>
          </cell>
          <cell r="D11384" t="str">
            <v>PINTURA ESMALTE SOBRE CONCRETO/ ALVENARIA</v>
          </cell>
        </row>
        <row r="11385">
          <cell r="A11385" t="str">
            <v>SETOP ED-14802</v>
          </cell>
          <cell r="D11385" t="str">
            <v>PINTURA ESMALTE BASE ÁGUA EM SUPERFÍCIE DE CONCRETO/ALVENARIA, TRÊS (3) DEMÃOS, COM APLICAÇÃO MANUAL, EXCLUSIVE SELADOR ACRÍLICO E MASSA ACRÍLICA/CORRIDA (PVA)</v>
          </cell>
          <cell r="E11385" t="str">
            <v>m2</v>
          </cell>
          <cell r="F11385">
            <v>27.43</v>
          </cell>
        </row>
        <row r="11386">
          <cell r="A11386" t="str">
            <v>SETOP ED-50509</v>
          </cell>
          <cell r="D11386" t="str">
            <v>PINTURA ESMALTE BASE SOLVENTE EM SUPERFÍCIE DE CONCRETO/ALVENARIA, DUAS (2) DEMÃOS, COM APLICAÇÃO MANUAL, EXCLUSIVE SELADOR ACRÍLICO E MASSA ACRÍLICA/CORRIDA (PVA)</v>
          </cell>
          <cell r="E11386" t="str">
            <v>m2</v>
          </cell>
          <cell r="F11386">
            <v>19.29</v>
          </cell>
        </row>
        <row r="11387">
          <cell r="A11387" t="str">
            <v>SETOP ED-50510</v>
          </cell>
          <cell r="D11387" t="str">
            <v>PINTURA ESMALTE BASE SOLVENTE EM SUPERFÍCIE DE CONCRETO/ALVENARIA, TRÊS (3) DEMÃOS, COM APLICAÇÃO MANUAL, EXCLUSIVE SELADOR ACRÍLICO E MASSA ACRÍLICA/CORRIDA (PVA)</v>
          </cell>
          <cell r="E11387" t="str">
            <v>m2</v>
          </cell>
          <cell r="F11387">
            <v>25.76</v>
          </cell>
        </row>
        <row r="11388">
          <cell r="A11388" t="str">
            <v>SETOP 8878</v>
          </cell>
          <cell r="D11388" t="str">
            <v>PINTURA ESMALTE SOBRE METAIS</v>
          </cell>
        </row>
        <row r="11389">
          <cell r="A11389" t="str">
            <v>SETOP ED-14800</v>
          </cell>
          <cell r="D11389" t="str">
            <v>PINTURA ESMALTE BASE ÁGUA EM SUPERFÍCIES METÁLICAS, TRÊS (3) DEMÃOS, COM APLICAÇÃO MANUAL, EXCLUSIVE FUNDO ANTICORROSIVO E PREPARAÇÃO DA SUPERFÍCIE COM LIXAMENTO</v>
          </cell>
          <cell r="E11389" t="str">
            <v>m2</v>
          </cell>
          <cell r="F11389">
            <v>30.96</v>
          </cell>
        </row>
        <row r="11390">
          <cell r="A11390" t="str">
            <v>SETOP ED-50491</v>
          </cell>
          <cell r="D11390" t="str">
            <v>PINTURA ESMALTE BASE SOLVENTE EM ESQUADRIAS DE FERRO, DUAS (2) DEMÃOS, COM APLICAÇÃO MANUAL, INCLUSIVE UMA (1) DEMÃO DE FUNDO ANTICORROSIVO</v>
          </cell>
          <cell r="E11390" t="str">
            <v>m2</v>
          </cell>
          <cell r="F11390">
            <v>33.49</v>
          </cell>
        </row>
        <row r="11391">
          <cell r="A11391" t="str">
            <v>SETOP ED-50492</v>
          </cell>
          <cell r="D11391" t="str">
            <v>PINTURA ESMALTE BASE SOLVENTE EM ESTRUTURA DE AÇO CARBONO, DUAS (2) DEMÃOS, COM APLICAÇÃO MANUAL, EXCLUSIVE FUNDO ANTICORROSIVO E PREPARAÇÃO DA SUPERFÍCIE COM LIXAMENTO</v>
          </cell>
          <cell r="E11391" t="str">
            <v>m2</v>
          </cell>
          <cell r="F11391">
            <v>20.95</v>
          </cell>
        </row>
        <row r="11392">
          <cell r="A11392" t="str">
            <v>SETOP ED-50497</v>
          </cell>
          <cell r="D11392" t="str">
            <v>PINTURA ESMALTE BASE SOLVENTE EM ESTRUTURA METÁLICA, DUAS (2) DEMÃOS, COM APLICAÇÃO MANUAL, INCLUSIVE UMA (1) DEMÃO FUNDO GALVANIZADO</v>
          </cell>
          <cell r="E11392" t="str">
            <v>m2</v>
          </cell>
          <cell r="F11392">
            <v>34.35</v>
          </cell>
        </row>
        <row r="11393">
          <cell r="A11393" t="str">
            <v>SETOP ED-19640</v>
          </cell>
          <cell r="D11393" t="str">
            <v>PINTURA ESMALTE BASE SOLVENTE EM GUARDA CORPO, COM OU SEM CORRIMÃO, DUAS (2) DEMÃOS, INCLUSIVE UMA (1) DEMÃO DE FUNDO ANTICORROSIVO</v>
          </cell>
          <cell r="E11393" t="str">
            <v>m2</v>
          </cell>
          <cell r="F11393">
            <v>36.85</v>
          </cell>
        </row>
        <row r="11394">
          <cell r="A11394" t="str">
            <v>SETOP ED-50495</v>
          </cell>
          <cell r="D11394" t="str">
            <v>PINTURA ESMALTE BASE SOLVENTE EM SUPERFÍCIES METÁLICAS, DUAS (2) DEMÃOS, COM APLICAÇÃO MANUAL, INCLUSIVE UMA (1) DEMÃO DE FUNDO ANTICORROSIVO</v>
          </cell>
          <cell r="E11394" t="str">
            <v>m2</v>
          </cell>
          <cell r="F11394">
            <v>33.11</v>
          </cell>
        </row>
        <row r="11395">
          <cell r="A11395" t="str">
            <v>SETOP ED-50496</v>
          </cell>
          <cell r="D11395" t="str">
            <v>PINTURA ESMALTE BASE SOLVENTE EM TUBO GALVANIZADO, DUAS (2) DEMÃOS, COM APLICAÇÃO MANUAL, INCLUSIVE UMA (1) DEMÃO DE FUNDO ANTICORROSIVO</v>
          </cell>
          <cell r="E11395" t="str">
            <v>m</v>
          </cell>
          <cell r="F11395">
            <v>9.76</v>
          </cell>
        </row>
        <row r="11396">
          <cell r="A11396" t="str">
            <v>SETOP 8879</v>
          </cell>
          <cell r="D11396" t="str">
            <v>PINTURA EPÓXI EM PAREDE</v>
          </cell>
        </row>
        <row r="11397">
          <cell r="A11397" t="str">
            <v>SETOP ED-9917</v>
          </cell>
          <cell r="D11397" t="str">
            <v>PINTURA EPÓXI EM PAREDE, DUAS (2) DEMÃOS, COM APLICAÇÃO MANUAL EXCLUSIVE SELADOR ACRÍLICO E MASSA ACRÍLICA/CORRIDA (PVA)</v>
          </cell>
          <cell r="E11397" t="str">
            <v>m2</v>
          </cell>
          <cell r="F11397">
            <v>28.48</v>
          </cell>
        </row>
        <row r="11398">
          <cell r="A11398" t="str">
            <v>SETOP ED-9919</v>
          </cell>
          <cell r="D11398" t="str">
            <v>PINTURA EPÓXI EM PAREDE, DUAS (2) DEMÃOS, COM APLICAÇÃO MANUAL INCLUSIVE UMA (1) DEMÃO DE MASSA ACRÍLICA, EXCLUSIVE SELADOR ACRÍLICO</v>
          </cell>
          <cell r="E11398" t="str">
            <v>m2</v>
          </cell>
          <cell r="F11398">
            <v>43.92</v>
          </cell>
        </row>
        <row r="11399">
          <cell r="A11399" t="str">
            <v>SETOP ED-9918</v>
          </cell>
          <cell r="D11399" t="str">
            <v>PINTURA EPÓXI EM PAREDE, TRÊS (3) DEMÃOS, COM APLICAÇÃO MANUAL, EXCLUSIVE SELADOR ACRÍLICO E MASSA ACRÍLICA/CORRIDA (PVA)</v>
          </cell>
          <cell r="E11399" t="str">
            <v>m2</v>
          </cell>
          <cell r="F11399">
            <v>39.56</v>
          </cell>
        </row>
        <row r="11400">
          <cell r="A11400" t="str">
            <v>SETOP 8880</v>
          </cell>
          <cell r="D11400" t="str">
            <v>PINTURA EPÓXI EM PISO</v>
          </cell>
        </row>
        <row r="11401">
          <cell r="A11401" t="str">
            <v>SETOP ED-9934</v>
          </cell>
          <cell r="D11401" t="str">
            <v>PINTURA EPÓXI EM PISO, DUAS (2) DEMÃOS, COM APLICAÇÃO MANUAL, INCLUSIVE UMA (1) DEMÃO DE PRIMER EPÓXI</v>
          </cell>
          <cell r="E11401" t="str">
            <v>m2</v>
          </cell>
          <cell r="F11401">
            <v>55.6</v>
          </cell>
        </row>
        <row r="11402">
          <cell r="A11402" t="str">
            <v>SETOP ED-9933</v>
          </cell>
          <cell r="D11402" t="str">
            <v>PINTURA EPÓXI EM PISO, DUAS (2) DEMÃOS, COM APLICAÇÃO MANUAL INCLUSIVE UMA (1) DEMÃO DE PRIMER EPÓXI E PREPARAÇÃO DA SUPERFÍCIE, ESP. 4MM, COM ARGAMASSA AUTONIVELANTE</v>
          </cell>
          <cell r="E11402" t="str">
            <v>m2</v>
          </cell>
          <cell r="F11402">
            <v>109.18</v>
          </cell>
        </row>
        <row r="11403">
          <cell r="A11403" t="str">
            <v>SETOP ED-9937</v>
          </cell>
          <cell r="D11403" t="str">
            <v>PINTURA EPÓXI EM PISO, DUAS (2) DEMÃOS, EXCLUSIVE PRIMER EPÓXI, INCLUSIVE LIMPEZA DA SUPERFÍCIE</v>
          </cell>
          <cell r="E11403" t="str">
            <v>m2</v>
          </cell>
          <cell r="F11403">
            <v>27.06</v>
          </cell>
        </row>
        <row r="11404">
          <cell r="A11404" t="str">
            <v>SETOP ED-9935</v>
          </cell>
          <cell r="D11404" t="str">
            <v>PREPARAÇÃO PARA PINTURA (EPÓXI) EM PISO, INCLUSIVE UMA (1) DEMÃO DE PRIMER EPÓXI</v>
          </cell>
          <cell r="E11404" t="str">
            <v>m2</v>
          </cell>
          <cell r="F11404">
            <v>28.54</v>
          </cell>
        </row>
        <row r="11405">
          <cell r="A11405" t="str">
            <v>SETOP 8883</v>
          </cell>
          <cell r="D11405" t="str">
            <v>PINTURA EPÓXI EM METAIS</v>
          </cell>
        </row>
        <row r="11406">
          <cell r="A11406" t="str">
            <v>SETOP ED-50487</v>
          </cell>
          <cell r="D11406" t="str">
            <v>PINTURA EPÓXI EM SUPERFÍCIES DE AÇO CARBONO, DUAS (2) DEMÃOS, COM APLICAÇÃO MANUAL</v>
          </cell>
          <cell r="E11406" t="str">
            <v>m2</v>
          </cell>
          <cell r="F11406">
            <v>30.05</v>
          </cell>
        </row>
        <row r="11407">
          <cell r="A11407" t="str">
            <v>SETOP 8881</v>
          </cell>
          <cell r="D11407" t="str">
            <v>PINTURA E VERNIZ EM CONCRETO</v>
          </cell>
        </row>
        <row r="11408">
          <cell r="A11408" t="str">
            <v>SETOP ED-50517</v>
          </cell>
          <cell r="D11408" t="str">
            <v>PINTURA A BASE DE RESINA DE SILICONE EM CONCRETO OU ALVENARIA APARENTE, DUAS (2) DEMÃOS, COM APLICAÇÃO MANUAL</v>
          </cell>
          <cell r="E11408" t="str">
            <v>m2</v>
          </cell>
          <cell r="F11408">
            <v>26.27</v>
          </cell>
        </row>
        <row r="11409">
          <cell r="A11409" t="str">
            <v>SETOP ED-50513</v>
          </cell>
          <cell r="D11409" t="str">
            <v>PINTURA COM RESINA ACRÍLICA EM CONCRETO, DUAS (2) DEMÃOS, COM APLICAÇÃO MANUAL, INCLUSIVE UMA (1) DEMÃO DE SELADOR ACRÍLICO</v>
          </cell>
          <cell r="E11409" t="str">
            <v>m2</v>
          </cell>
          <cell r="F11409">
            <v>38.799999999999997</v>
          </cell>
        </row>
        <row r="11410">
          <cell r="A11410" t="str">
            <v>SETOP ED-50525</v>
          </cell>
          <cell r="D11410" t="str">
            <v>PINTURA COM VERNIZ ACRÍLICO EM ALVENARIA OU CONCRETO, DUAS (2) DEMÃOS, COM APLICAÇÃO MANUAL, INCLUSIVE PREPARAÇÃO DA SUPERFÍCIE COM LIXAMENTO</v>
          </cell>
          <cell r="E11410" t="str">
            <v>m2</v>
          </cell>
          <cell r="F11410">
            <v>18.440000000000001</v>
          </cell>
        </row>
        <row r="11411">
          <cell r="A11411" t="str">
            <v>SETOP 8882</v>
          </cell>
          <cell r="D11411" t="str">
            <v>REVESTIMENTO TEXTURIZADO</v>
          </cell>
        </row>
        <row r="11412">
          <cell r="A11412" t="str">
            <v>SETOP ED-9013</v>
          </cell>
          <cell r="D11412" t="str">
            <v>PINTURA COM TEXTURA ACRÍLICA COM DESEMPENADEIRA DE AÇO, EXCLUSIVE SELADOR ACRÍLICO/FUNDO PREPARADOR</v>
          </cell>
          <cell r="E11412" t="str">
            <v>m2</v>
          </cell>
          <cell r="F11412">
            <v>30.53</v>
          </cell>
        </row>
        <row r="11413">
          <cell r="A11413" t="str">
            <v>SETOP ED-50519</v>
          </cell>
          <cell r="D11413" t="str">
            <v>PINTURA COM TEXTURA ACRÍLICA COM DESEMPENADEIRA DE AÇO, INCLUSIVE UMA (1) DEMÃO DE SELADOR ACRÍLICO</v>
          </cell>
          <cell r="E11413" t="str">
            <v>m2</v>
          </cell>
          <cell r="F11413">
            <v>37.78</v>
          </cell>
        </row>
        <row r="11414">
          <cell r="A11414" t="str">
            <v>SETOP ED-50520</v>
          </cell>
          <cell r="D11414" t="str">
            <v>PINTURA COM TEXTURA ACRÍLICA COM ROLO, EXCLUSIVE SELADOR ACRÍLICO/FUNDO PREPARADOR</v>
          </cell>
          <cell r="E11414" t="str">
            <v>m2</v>
          </cell>
          <cell r="F11414">
            <v>19.86</v>
          </cell>
        </row>
        <row r="11415">
          <cell r="A11415" t="str">
            <v>SETOP ED-50521</v>
          </cell>
          <cell r="D11415" t="str">
            <v>PINTURA COM TEXTURA ACRÍLICA COM ROLO, INCLUSIVE UMA (1) DEMÃO DE SELADOR ACRÍLICO</v>
          </cell>
          <cell r="E11415" t="str">
            <v>m2</v>
          </cell>
          <cell r="F11415">
            <v>27.11</v>
          </cell>
        </row>
        <row r="11416">
          <cell r="A11416" t="str">
            <v>SETOP 8884</v>
          </cell>
          <cell r="D11416" t="str">
            <v>PINTURA ESPECIAL</v>
          </cell>
        </row>
        <row r="11417">
          <cell r="A11417" t="str">
            <v>SETOP ED-50465</v>
          </cell>
          <cell r="D11417" t="str">
            <v>PINTURA COM TINTA A BASE DE BORRACHA CLORADA EM FAIXAS DE DEMARCAÇÃO DE PISO, COM LARGURA DE 5CM, DUAS (2) DEMÃOS, COM APLICAÇÃO MECANIZADA</v>
          </cell>
          <cell r="E11417" t="str">
            <v>m</v>
          </cell>
          <cell r="F11417">
            <v>13.38</v>
          </cell>
        </row>
        <row r="11418">
          <cell r="A11418" t="str">
            <v>SETOP ED-50467</v>
          </cell>
          <cell r="D11418" t="str">
            <v>PINTURA COM TINTA A BASE DE BORRACHA CLORADA EM REVESTIMENTO CIMENTÍCIO OU CONCRETO, DUAS (2) DEMÃOS, COM APLICAÇÃO MANUAL</v>
          </cell>
          <cell r="E11418" t="str">
            <v>m2</v>
          </cell>
          <cell r="F11418">
            <v>36.380000000000003</v>
          </cell>
        </row>
        <row r="11419">
          <cell r="A11419" t="str">
            <v>SETOP ED-50466</v>
          </cell>
          <cell r="D11419" t="str">
            <v>PINTURA COM TINTA A BASE DE BORRACHA CLORADA EM TELHAS DE FIBROCIMENTO, DUAS (2) DEMÃOS, COM APLICAÇÃO MANUAL</v>
          </cell>
          <cell r="E11419" t="str">
            <v>m2</v>
          </cell>
          <cell r="F11419">
            <v>54.45</v>
          </cell>
        </row>
        <row r="11420">
          <cell r="A11420" t="str">
            <v>SETOP 8885</v>
          </cell>
          <cell r="D11420" t="str">
            <v>PINTURA PARA VAGA DE GARAGEM</v>
          </cell>
        </row>
        <row r="11421">
          <cell r="A11421" t="str">
            <v>SETOP ED-50460</v>
          </cell>
          <cell r="D11421" t="str">
            <v>PINTURA ACRÍLICA PARA PISO EM FAIXA DE DEMARCAÇÃO DE QUADRA, COM APLICAÇÃO MANUAL, DUAS (2) DEMÃOS, FAIXA COM LARGURA DE 5 CM</v>
          </cell>
          <cell r="E11421" t="str">
            <v>m</v>
          </cell>
          <cell r="F11421">
            <v>6.18</v>
          </cell>
        </row>
        <row r="11422">
          <cell r="A11422" t="str">
            <v>SETOP ED-50462</v>
          </cell>
          <cell r="D11422" t="str">
            <v>PINTURA ACRÍLICA PARA PISO EM FAIXA DE DEMARCAÇÃO DE QUADRA, QUATRO (4) DEMÃOS, COM APLICAÇÃO MANUAL FAIXA COM LARGURA DE 5 CM</v>
          </cell>
          <cell r="E11422" t="str">
            <v>m</v>
          </cell>
          <cell r="F11422">
            <v>7.94</v>
          </cell>
        </row>
        <row r="11423">
          <cell r="A11423" t="str">
            <v>SETOP ED-50459</v>
          </cell>
          <cell r="D11423" t="str">
            <v>PINTURA ACRÍLICA PARA PISO EM PASSEIO/SUPERFÍCIE CIMENTADA, DUAS (2) DEMÃOS, COM APLICAÇÃO MANUAL</v>
          </cell>
          <cell r="E11423" t="str">
            <v>m2</v>
          </cell>
          <cell r="F11423">
            <v>12.77</v>
          </cell>
        </row>
        <row r="11424">
          <cell r="A11424" t="str">
            <v>SETOP ED-50461</v>
          </cell>
          <cell r="D11424" t="str">
            <v>PINTURA ACRÍLICA PARA PISO EM QUADRAS ESPORTIVA, DUAS (2) DEMÃOS, COM APLICAÇÃO MANUAL</v>
          </cell>
          <cell r="E11424" t="str">
            <v>m2</v>
          </cell>
          <cell r="F11424">
            <v>12.77</v>
          </cell>
        </row>
        <row r="11425">
          <cell r="A11425" t="str">
            <v>SETOP ED-50463</v>
          </cell>
          <cell r="D11425" t="str">
            <v>PINTURA ACRÍLICA PARA PISO EM QUADRAS ESPORTIVA, QUATRO (4) DEMÃOS, COM APLICAÇÃO MANUAL</v>
          </cell>
          <cell r="E11425" t="str">
            <v>m2</v>
          </cell>
          <cell r="F11425">
            <v>25.54</v>
          </cell>
        </row>
        <row r="11426">
          <cell r="A11426" t="str">
            <v>SETOP ED-50464</v>
          </cell>
          <cell r="D11426" t="str">
            <v>PINTURA COM RESINA ACRÍLICA EM PISOS CIMENTADOS, DUAS (2) DEMÃOS, COM APLICAÇÃO MANUAL, INCLUSIVE PREPARAÇÃO E LIMPEZA DA SUPERFÍCIE</v>
          </cell>
          <cell r="E11426" t="str">
            <v>m2</v>
          </cell>
          <cell r="F11426">
            <v>13.38</v>
          </cell>
        </row>
        <row r="11427">
          <cell r="A11427" t="str">
            <v>SETOP ED-50468</v>
          </cell>
          <cell r="D11427" t="str">
            <v>PINTURA COM TINTA A BASE DE BORRACHA CLORADA EM FAIXAS DE DEMARCAÇÃO DE QUADRA, COM LARGURA DE 5CM, DUAS (2) DEMÃOS, COM APLICAÇÃO MECANIZADA</v>
          </cell>
          <cell r="E11427" t="str">
            <v>m</v>
          </cell>
          <cell r="F11427">
            <v>13.38</v>
          </cell>
        </row>
        <row r="11428">
          <cell r="A11428" t="str">
            <v>SETOP ED-50490</v>
          </cell>
          <cell r="D11428" t="str">
            <v>PINTURA EPÓXI EM FAIXAS DE DEMARCAÇÃO DE PISO, LARGURA DE 5 CM, DUAS (2) DEMÃOS, COM APLICAÇÃO MANUAL</v>
          </cell>
          <cell r="E11428" t="str">
            <v>m</v>
          </cell>
          <cell r="F11428">
            <v>15.86</v>
          </cell>
        </row>
        <row r="11429">
          <cell r="A11429" t="str">
            <v>SETOP ED-50518</v>
          </cell>
          <cell r="D11429" t="str">
            <v>PINTURA PARA SINALIZAÇÃO DE VAGA DE ESTACIONAMENTO PARA PORTADORES DE NECESSIDADES ESPECIAIS SOBRE PAVIMENTAÇÃO URBANA, DUAS (2) DEMÃOS, COM APLICAÇÃO MANUAL, INCLUSIVE ÁREA DE PROTEÇÃO DE ESTACIONAMENTO</v>
          </cell>
          <cell r="E11429" t="str">
            <v>un</v>
          </cell>
          <cell r="F11429">
            <v>287.83</v>
          </cell>
        </row>
        <row r="11430">
          <cell r="A11430" t="str">
            <v>SETOP 11633</v>
          </cell>
          <cell r="D11430" t="str">
            <v>PROTEÇÃO PARA SERVIÇOS DE PINTURA</v>
          </cell>
        </row>
        <row r="11431">
          <cell r="A11431" t="str">
            <v>SETOP ED-18300</v>
          </cell>
          <cell r="D11431" t="str">
            <v>PREPARAÇÃO E PROTEÇÃO DE  SUPERFÍCIE COM FITA CREPE, PARA APLICAÇÃO DE RESINA, TINTA OU VERNIZ, EXCLUSIVE PINTURA</v>
          </cell>
          <cell r="E11431" t="str">
            <v>m</v>
          </cell>
          <cell r="F11431">
            <v>1.22</v>
          </cell>
        </row>
        <row r="11432">
          <cell r="A11432" t="str">
            <v>SETOP 8679</v>
          </cell>
          <cell r="D11432" t="str">
            <v>LOUÇAS, METAIS E ACESSÓRIOS</v>
          </cell>
        </row>
        <row r="11433">
          <cell r="A11433" t="str">
            <v>SETOP 8886</v>
          </cell>
          <cell r="D11433" t="str">
            <v xml:space="preserve">BOJO EM AÇO INOX </v>
          </cell>
        </row>
        <row r="11434">
          <cell r="A11434" t="str">
            <v>SETOP ED-50277</v>
          </cell>
          <cell r="D11434" t="str">
            <v>CUBA EM AÇO INOXIDÁVEL DE EMBUTIR, AISI 304, APLICAÇÃO PARA PIA (465X330X115)MM, NÚMERO 1, ASSENTAMENTO EM BANCADA, INCLUSIVE VÁLVULA DE ESCOAMENTO DE METAL COM ACABAMENTO CROMADO, SIFÃO DE METAL TIPO COPO COM ACABAMENTO CROMADO</v>
          </cell>
          <cell r="E11434" t="str">
            <v>un</v>
          </cell>
          <cell r="F11434">
            <v>448.94</v>
          </cell>
        </row>
        <row r="11435">
          <cell r="A11435" t="str">
            <v>SETOP ED-50278</v>
          </cell>
          <cell r="D11435" t="str">
            <v>CUBA EM AÇO INOXIDÁVEL DE EMBUTIR, AISI 304, APLICAÇÃO PARA PIA (560X330X115)MM, NÚMERO 2, ASSENTAMENTO EM BANCADA, INCLUSIVE VÁLVULA DE ESCOAMENTO DE METAL COM ACABAMENTO CROMADO, SIFÃO DE METAL TIPO COPO COM ACABAMENTO CROMADO</v>
          </cell>
          <cell r="E11435" t="str">
            <v>un</v>
          </cell>
          <cell r="F11435">
            <v>524.05999999999995</v>
          </cell>
        </row>
        <row r="11436">
          <cell r="A11436" t="str">
            <v>SETOP ED-50287</v>
          </cell>
          <cell r="D11436" t="str">
            <v>CUBA EM AÇO INOXIDÁVEL DE EMBUTIR, AISI 304, APLICAÇÃO PARA TANQUE (600X600X400)MM, ASSENTAMENTO EM BANCADA, INCLUSIVE VÁLVULA DE ESCOAMENTO DE METAL COM ACABAMENTO CROMADO, SIFÃO DE METAL TIPO COPO COM ACABAMENTO CROMADO</v>
          </cell>
          <cell r="E11436" t="str">
            <v>un</v>
          </cell>
          <cell r="F11436">
            <v>1385.3</v>
          </cell>
        </row>
        <row r="11437">
          <cell r="A11437" t="str">
            <v>SETOP 8887</v>
          </cell>
          <cell r="D11437" t="str">
            <v>CUBA</v>
          </cell>
        </row>
        <row r="11438">
          <cell r="A11438" t="str">
            <v>SETOP ED-50279</v>
          </cell>
          <cell r="D11438" t="str">
            <v>CUBA DE LOUÇA BRANCA DE EMBUTIR, FORMATO OVAL, INCLUSIVE VÁLVULA DE ESCOAMENTO DE METAL COM ACABAMENTO CROMADO, SIFÃO DE METAL TIPO COPO COM ACABAMENTO CROMADO</v>
          </cell>
          <cell r="E11438" t="str">
            <v>un</v>
          </cell>
          <cell r="F11438">
            <v>376.88</v>
          </cell>
        </row>
        <row r="11439">
          <cell r="A11439" t="str">
            <v>SETOP ED-50280</v>
          </cell>
          <cell r="D11439" t="str">
            <v>CUBA DE LOUÇA BRANCA DE SOBREPOR, FORMATO OVAL, INCLUSIVE VÁLVULA DE ESCOAMENTO DE METAL COM ACABAMENTO CROMADO, SIFÃO DE METAL TIPO COPO COM ACABAMENTO CROMADO</v>
          </cell>
          <cell r="E11439" t="str">
            <v>un</v>
          </cell>
          <cell r="F11439">
            <v>429.57</v>
          </cell>
        </row>
        <row r="11440">
          <cell r="A11440" t="str">
            <v>SETOP ED-2552</v>
          </cell>
          <cell r="D11440"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E11440" t="str">
            <v>un</v>
          </cell>
          <cell r="F11440">
            <v>526.74</v>
          </cell>
        </row>
        <row r="11441">
          <cell r="A11441" t="str">
            <v>SETOP ED-50282</v>
          </cell>
          <cell r="D11441" t="str">
            <v>LAVATÓRIO DE LOUÇA BRANCA COM COLUNA, TAMANHO MÉDIO, INCLUSIVE ACESSÓRIOS DE FIXAÇÃO, VÁLVULA DE ESCOAMENTO DE METAL COM ACABAMENTO CROMADO, SIFÃO DE METAL TIPO COPO COM ACABAMENTO CROMADO E REJUNTAMENTO, EXCLUSIVE TORNEIRA E ENGATE FLEXÍVEL</v>
          </cell>
          <cell r="E11441" t="str">
            <v>un</v>
          </cell>
          <cell r="F11441">
            <v>500.79</v>
          </cell>
        </row>
        <row r="11442">
          <cell r="A11442" t="str">
            <v>SETOP ED-50283</v>
          </cell>
          <cell r="D11442" t="str">
            <v>LAVATÓRIO DE LOUÇA BRANCA SEM COLUNA, TAMANHO MÉDIO, INCLUSIVE ACESSÓRIOS DE FIXAÇÃO, VÁLVULA DE ESCOAMENTO DE METAL COM ACABAMENTO CROMADO, SIFÃO DE METAL TIPO COPO COM ACABAMENTO CROMADO E REJUNTAMENTO, EXCLUSIVE TORNEIRA E ENGATE FLEXÍVEL</v>
          </cell>
          <cell r="E11442" t="str">
            <v>un</v>
          </cell>
          <cell r="F11442">
            <v>419.66</v>
          </cell>
        </row>
        <row r="11443">
          <cell r="A11443" t="str">
            <v>SETOP ED-50281</v>
          </cell>
          <cell r="D11443" t="str">
            <v>LAVATÓRIO DE LOUÇA BRANCA SEM COLUNA, TAMANHO PEQUENO, INCLUSIVE ACESSÓRIOS DE FIXAÇÃO, VÁLVULA DE ESCOAMENTO DE METAL COM ACABAMENTO CROMADO, SIFÃO DE METAL TIPO COPO COM ACABAMENTO CROMADO E REJUNTAMENTO, EXCLUSIVE TORNEIRA E ENGATE FLEXÍVEL</v>
          </cell>
          <cell r="E11443" t="str">
            <v>un</v>
          </cell>
          <cell r="F11443">
            <v>406.26</v>
          </cell>
        </row>
        <row r="11444">
          <cell r="A11444" t="str">
            <v>SETOP 8888</v>
          </cell>
          <cell r="D11444" t="str">
            <v>TANQUE</v>
          </cell>
        </row>
        <row r="11445">
          <cell r="A11445" t="str">
            <v>SETOP ED-50288</v>
          </cell>
          <cell r="D11445" t="str">
            <v>CUBA EM AÇO INOXIDÁVEL DE SOBREPOR, AISI 304, APLICAÇÃO PARA TANQUE (630X515X260)MM, ASSENTAMENTO EM BANCADA, INCLUSIVE VÁLVULA DE ESCOAMENTO DE METAL COM ACABAMENTO CROMADO, SIFÃO DE METAL TIPO COPO COM ACABAMENTO CROMADO</v>
          </cell>
          <cell r="E11445" t="str">
            <v>un</v>
          </cell>
          <cell r="F11445">
            <v>857.21</v>
          </cell>
        </row>
        <row r="11446">
          <cell r="A11446" t="str">
            <v>SETOP ED-50289</v>
          </cell>
          <cell r="D11446" t="str">
            <v>TANQUE DE LOUÇA BRANCA COM COLUNA, CAPACIDADE 22 LITROS, INCLUSIVE ACESSÓRIOS DE FIXAÇÃO E REJUNTAMENTO, EXCLUSIVE TORNEIRA, VÁLVULA DE ESCOAMENTO E SIFÃO</v>
          </cell>
          <cell r="E11446" t="str">
            <v>un</v>
          </cell>
          <cell r="F11446">
            <v>546.1</v>
          </cell>
        </row>
        <row r="11447">
          <cell r="A11447" t="str">
            <v>SETOP ED-50290</v>
          </cell>
          <cell r="D11447" t="str">
            <v>TANQUE DE LOUÇA BRANCA COM COLUNA, CAPACIDADE 22 LITROS, INCLUSIVE ACESSÓRIOS DE FIXAÇÃO, VÁLVULA DE ESCOAMENTO DE METAL COM ACABAMENTO CROMADO, SIFÃO DE METAL TIPO COPO COM ACABAMENTO CROMADO E REJUNTAMENTO, EXCLUSIVE TORNEIRA</v>
          </cell>
          <cell r="E11447" t="str">
            <v>un</v>
          </cell>
          <cell r="F11447">
            <v>960.43</v>
          </cell>
        </row>
        <row r="11448">
          <cell r="A11448" t="str">
            <v>SETOP ED-9156</v>
          </cell>
          <cell r="D11448" t="str">
            <v>TANQUE DE MÁRMORE SINTÉTICO DUPLO, CAPACIDADE 37 LITROS, INCLUSIVE ACESSÓRIOS DE FIXAÇÃO, VÁLVULA DE ESCOAMENTO DE METAL COM ACABAMENTO CROMADO E SIFÃO DE METAL TIPO COPO COM ACABAMENTO CROMADO, EXCLUSIVE TORNEIRA</v>
          </cell>
          <cell r="E11448" t="str">
            <v>un</v>
          </cell>
          <cell r="F11448">
            <v>838.77</v>
          </cell>
        </row>
        <row r="11449">
          <cell r="A11449" t="str">
            <v>SETOP ED-9155</v>
          </cell>
          <cell r="D11449" t="str">
            <v>TANQUE DE MÁRMORE SINTÉTICO SIMPLES, CAPACIDADE 20 LITROS, INCLUSIVE ACESSÓRIOS DE FIXAÇÃO, VÁLVULA DE ESCOAMENTO DE METAL COM ACABAMENTO CROMADO E SIFÃO DE METAL TIPO COPO COM ACABAMENTO CROMADO, EXCLUSIVE TORNEIRA</v>
          </cell>
          <cell r="E11449" t="str">
            <v>un</v>
          </cell>
          <cell r="F11449">
            <v>771.16</v>
          </cell>
        </row>
        <row r="11450">
          <cell r="A11450" t="str">
            <v>SETOP ED-50293</v>
          </cell>
          <cell r="D11450" t="str">
            <v>TANQUE DE POLIPROPILENO, CAPACIDADE 15 LITROS, INCLUSIVE ACESSÓRIOS DE FIXAÇÃO, VÁLVULA DE ESCOAMENTO DE PLÁSTICO (PVC) NA COR BRANCA E SIFÃO DE PLÁSTICO (PVC) TIPO COPO NA COR BRANCA, EXCLUSIVE TORNEIRA</v>
          </cell>
          <cell r="E11450" t="str">
            <v>un</v>
          </cell>
          <cell r="F11450">
            <v>141.22999999999999</v>
          </cell>
        </row>
        <row r="11451">
          <cell r="A11451" t="str">
            <v>SETOP ED-50294</v>
          </cell>
          <cell r="D11451" t="str">
            <v>TANQUE DE POLIPROPILENO, CAPACIDADE 24 LITROS, INCLUSIVE ACESSÓRIOS DE FIXAÇÃO, VÁLVULA DE ESCOAMENTO DE PLÁSTICO (PVC) NA COR BRANCA E SIFÃO DE PLÁSTICO (PVC) TIPO COPO NA COR BRANCA, EXCLUSIVE TORNEIRA</v>
          </cell>
          <cell r="E11451" t="str">
            <v>un</v>
          </cell>
          <cell r="F11451">
            <v>154.13999999999999</v>
          </cell>
        </row>
        <row r="11452">
          <cell r="A11452" t="str">
            <v>SETOP 8889</v>
          </cell>
          <cell r="D11452" t="str">
            <v>TORNEIRA</v>
          </cell>
        </row>
        <row r="11453">
          <cell r="A11453" t="str">
            <v>SETOP ED-29152</v>
          </cell>
          <cell r="D11453" t="str">
            <v>TORNEIRA METÁLICA ANTIVANDALISMO, FECHAMENTO AUTOMÁTICO, ACABAMENTO CROMADO, APLICAÇÃO DE PAREDE, INCLUSIVE ACESSÓRIOS</v>
          </cell>
          <cell r="E11453" t="str">
            <v>un</v>
          </cell>
          <cell r="F11453">
            <v>688.92</v>
          </cell>
        </row>
        <row r="11454">
          <cell r="A11454" t="str">
            <v>SETOP ED-22766</v>
          </cell>
          <cell r="D11454" t="str">
            <v>TORNEIRA METÁLICA HOSPITALAR, ABERTURA ALAVANCA 1/4 DE VOLTA, ACABAMENTO CROMADO, COM AREJADOR, APLICAÇÃO DE MESA, INCLUSIVE ENGATE FLEXÍVEL METÁLICO</v>
          </cell>
          <cell r="E11454" t="str">
            <v>un</v>
          </cell>
          <cell r="F11454">
            <v>389.2</v>
          </cell>
        </row>
        <row r="11455">
          <cell r="A11455" t="str">
            <v>SETOP ED-22765</v>
          </cell>
          <cell r="D11455" t="str">
            <v>TORNEIRA METÁLICA HOSPITALAR, ABERTURA ALAVANCA 1/4 DE VOLTA, ACABAMENTO CROMADO, COM AREJADOR, APLICAÇÃO DE PAREDE</v>
          </cell>
          <cell r="E11455" t="str">
            <v>un</v>
          </cell>
          <cell r="F11455">
            <v>357.43</v>
          </cell>
        </row>
        <row r="11456">
          <cell r="A11456" t="str">
            <v>SETOP ED-50328</v>
          </cell>
          <cell r="D11456" t="str">
            <v>TORNEIRA METÁLICA PARA BEBEDOURO, ACABAMENTO CROMADO, APLICAÇÃO DE PAREDE</v>
          </cell>
          <cell r="E11456" t="str">
            <v>un</v>
          </cell>
          <cell r="F11456">
            <v>133.5</v>
          </cell>
        </row>
        <row r="11457">
          <cell r="A11457" t="str">
            <v>SETOP ED-29992</v>
          </cell>
          <cell r="D11457" t="str">
            <v>TORNEIRA METÁLICA PARA BEBEDOURO, FECHAMENTO AUTOMÁTICO, ACABAMENTO CROMADO, APLICAÇÃO DE PAREDE</v>
          </cell>
          <cell r="E11457" t="str">
            <v>un</v>
          </cell>
          <cell r="F11457">
            <v>94.05</v>
          </cell>
        </row>
        <row r="11458">
          <cell r="A11458" t="str">
            <v>SETOP ED-50323</v>
          </cell>
          <cell r="D11458" t="str">
            <v>TORNEIRA METÁLICA PARA IRRIGAÇÃO/JARDIM, ACABAMENTO CROMADO, APLICAÇÃO DE PAREDE</v>
          </cell>
          <cell r="E11458" t="str">
            <v>un</v>
          </cell>
          <cell r="F11458">
            <v>64.73</v>
          </cell>
        </row>
        <row r="11459">
          <cell r="A11459" t="str">
            <v>SETOP ED-50330</v>
          </cell>
          <cell r="D11459" t="str">
            <v>TORNEIRA METÁLICA PARA LAVATÓRIO, ABERTURA 1/4 DE VOLTA, ACABAMENTO CROMADO, COM AREJADOR, APLICAÇÃO DE MESA, INCLUSIVE ENGATE FLEXÍVEL METÁLICO</v>
          </cell>
          <cell r="E11459" t="str">
            <v>un</v>
          </cell>
          <cell r="F11459">
            <v>118.43</v>
          </cell>
        </row>
        <row r="11460">
          <cell r="A11460" t="str">
            <v>SETOP ED-50329</v>
          </cell>
          <cell r="D11460" t="str">
            <v>TORNEIRA METÁLICA PARA LAVATÓRIO, FECHAMENTO AUTOMÁTICO, ACABAMENTO CROMADO, COM AREJADOR, APLICAÇÃO DE MESA, INCLUSIVE ENGATE FLEXÍVEL METÁLICO</v>
          </cell>
          <cell r="E11460" t="str">
            <v>un</v>
          </cell>
          <cell r="F11460">
            <v>265</v>
          </cell>
        </row>
        <row r="11461">
          <cell r="A11461" t="str">
            <v>SETOP ED-50326</v>
          </cell>
          <cell r="D11461" t="str">
            <v>TORNEIRA METÁLICA PARA PIA, ABERTURA 1/4 DE VOLTA, ACABAMENTO CROMADO, COM AREJADOR, APLICAÇÃO DE PAREDE</v>
          </cell>
          <cell r="E11461" t="str">
            <v>un</v>
          </cell>
          <cell r="F11461">
            <v>86.43</v>
          </cell>
        </row>
        <row r="11462">
          <cell r="A11462" t="str">
            <v>SETOP ED-50327</v>
          </cell>
          <cell r="D11462" t="str">
            <v>TORNEIRA METÁLICA PARA PIA, ABERTURA 1/4 DE VOLTA, ACABAMENTO CROMADO, SEM AREJADOR, APLICAÇÃO DE PAREDE</v>
          </cell>
          <cell r="E11462" t="str">
            <v>un</v>
          </cell>
          <cell r="F11462">
            <v>102.61</v>
          </cell>
        </row>
        <row r="11463">
          <cell r="A11463" t="str">
            <v>SETOP ED-50324</v>
          </cell>
          <cell r="D11463" t="str">
            <v>TORNEIRA METÁLICA PARA PIA, BICA MÓVEL, ABERTURA 1/4 DE VOLTA, ACABAMENTO CROMADO, COM AREJADOR, APLICAÇÃO DE MESA, INCLUSIVE ENGATE FLEXÍVEL METÁLICO</v>
          </cell>
          <cell r="E11463" t="str">
            <v>un</v>
          </cell>
          <cell r="F11463">
            <v>184.3</v>
          </cell>
        </row>
        <row r="11464">
          <cell r="A11464" t="str">
            <v>SETOP ED-50325</v>
          </cell>
          <cell r="D11464" t="str">
            <v>TORNEIRA METÁLICA PARA PIA, BICA MÓVEL, ABERTURA 1/4 DE VOLTA, ACABAMENTO CROMADO, COM AREJADOR, APLICAÇÃO DE PAREDE</v>
          </cell>
          <cell r="E11464" t="str">
            <v>un</v>
          </cell>
          <cell r="F11464">
            <v>136.53</v>
          </cell>
        </row>
        <row r="11465">
          <cell r="A11465" t="str">
            <v>SETOP ED-50331</v>
          </cell>
          <cell r="D11465" t="str">
            <v>TORNEIRA METÁLICA PARA TANQUE, ACABAMENTO CROMADO, BICO COM ROSCA</v>
          </cell>
          <cell r="E11465" t="str">
            <v>un</v>
          </cell>
          <cell r="F11465">
            <v>97.43</v>
          </cell>
        </row>
        <row r="11466">
          <cell r="A11466" t="str">
            <v>SETOP ED-22902</v>
          </cell>
          <cell r="D11466" t="str">
            <v>TORNEIRA METÁLICA PARA TANQUE, ACABAMENTO CROMADO, COM AREJADOR</v>
          </cell>
          <cell r="E11466" t="str">
            <v>un</v>
          </cell>
          <cell r="F11466">
            <v>210.94</v>
          </cell>
        </row>
        <row r="11467">
          <cell r="A11467" t="str">
            <v>SETOP ED-32664</v>
          </cell>
          <cell r="D11467" t="str">
            <v>TORNEIRA PLÁSTICA PARA TANQUE/IRRIGAÇÃO, BICO COM ROSCA</v>
          </cell>
          <cell r="E11467" t="str">
            <v>un</v>
          </cell>
          <cell r="F11467">
            <v>18.850000000000001</v>
          </cell>
        </row>
        <row r="11468">
          <cell r="A11468" t="str">
            <v>SETOP 8890</v>
          </cell>
          <cell r="D11468" t="str">
            <v>LIGAÇÃO FLEXÍVEL</v>
          </cell>
        </row>
        <row r="11469">
          <cell r="A11469" t="str">
            <v>SETOP ED-16749</v>
          </cell>
          <cell r="D11469" t="str">
            <v>ENGATE FLEXÍVEL EM PVC, COMPRIMENTO DE 30CM, DIÂMETRO DE 1/2" (20MM), INCLUSIVE ACESSÓRIOS PARA INSTALAÇÃO</v>
          </cell>
          <cell r="E11469" t="str">
            <v>un</v>
          </cell>
          <cell r="F11469">
            <v>17.87</v>
          </cell>
        </row>
        <row r="11470">
          <cell r="A11470" t="str">
            <v>SETOP ED-50317</v>
          </cell>
          <cell r="D11470" t="str">
            <v>ENGATE FLEXÍVEL METÁLICO, COMPRIMENTO DE 40CM, DIÂMETRO DE 1/2" (20MM), INCLUSIVE ACESSÓRIOS</v>
          </cell>
          <cell r="E11470" t="str">
            <v>un</v>
          </cell>
          <cell r="F11470">
            <v>56.46</v>
          </cell>
        </row>
        <row r="11471">
          <cell r="A11471" t="str">
            <v>SETOP 8891</v>
          </cell>
          <cell r="D11471" t="str">
            <v>VÁLVULA</v>
          </cell>
        </row>
        <row r="11472">
          <cell r="A11472" t="str">
            <v>SETOP ED-50349</v>
          </cell>
          <cell r="D11472" t="str">
            <v>VÁLVULA DE ESCOAMENTO DE METAL PARA TANQUE, DIÂMETRO DE 1.1/4", ACABAMENTO CROMADO, INCLUSIVE ACESSÓRIOS</v>
          </cell>
          <cell r="E11472" t="str">
            <v>un</v>
          </cell>
          <cell r="F11472">
            <v>36.26</v>
          </cell>
        </row>
        <row r="11473">
          <cell r="A11473" t="str">
            <v>SETOP ED-50347</v>
          </cell>
          <cell r="D11473" t="str">
            <v>VÁLVULA DE ESCOAMENTO METÁLICA PARA LAVATÓRIO COM LADRÃO, SAÍDA DO DIÂMETRO DE 1", INCLUSIVE ACESSÓRIOS</v>
          </cell>
          <cell r="E11473" t="str">
            <v>un</v>
          </cell>
          <cell r="F11473">
            <v>88.36</v>
          </cell>
        </row>
        <row r="11474">
          <cell r="A11474" t="str">
            <v>SETOP ED-50335</v>
          </cell>
          <cell r="D11474" t="str">
            <v>VÁLVULA DE ESCOAMENTO METÁLICA, PARA PIA DE COZINHA AMERICANA, ACABAMENTO CROMADO, DIÂMETRO DE 3.1/2", INCLUSIVE ACESSÓRIOS</v>
          </cell>
          <cell r="E11474" t="str">
            <v>un</v>
          </cell>
          <cell r="F11474">
            <v>75.81</v>
          </cell>
        </row>
        <row r="11475">
          <cell r="A11475" t="str">
            <v>SETOP ED-50336</v>
          </cell>
          <cell r="D11475" t="str">
            <v>VÁLVULA DE ESCOAMENTO METÁLICA, PARA PIA DE COZINHA AMERICANA, ACABAMENTO CROMADO, DIÂMETRO DE 4.1/2", INCLUSIVE ACESSÓRIOS</v>
          </cell>
          <cell r="E11475" t="str">
            <v>un</v>
          </cell>
          <cell r="F11475">
            <v>79.31</v>
          </cell>
        </row>
        <row r="11476">
          <cell r="A11476" t="str">
            <v>SETOP 8892</v>
          </cell>
          <cell r="D11476" t="str">
            <v>SIFÃO</v>
          </cell>
        </row>
        <row r="11477">
          <cell r="A11477" t="str">
            <v>SETOP ED-50320</v>
          </cell>
          <cell r="D11477" t="str">
            <v>SIFÃO DE METAL PARA LAVATÓRIO, TIPO COPO COM ACABAMENTO CROMADO, DIÂMETRO DE (1"X1.1/2"), INCLUSIVE ACESSÓRIOS</v>
          </cell>
          <cell r="E11477" t="str">
            <v>un</v>
          </cell>
          <cell r="F11477">
            <v>197.38</v>
          </cell>
        </row>
        <row r="11478">
          <cell r="A11478" t="str">
            <v>SETOP ED-50321</v>
          </cell>
          <cell r="D11478" t="str">
            <v>SIFÃO DE METAL PARA PIA, TIPO COPO COM ACABAMENTO CROMADO, DIÂMETRO DE (1.1/2"X1.1/2" OU 2"), INCLUSIVE ACESSÓRIOS</v>
          </cell>
          <cell r="E11478" t="str">
            <v>un</v>
          </cell>
          <cell r="F11478">
            <v>239.38</v>
          </cell>
        </row>
        <row r="11479">
          <cell r="A11479" t="str">
            <v>SETOP 8893</v>
          </cell>
          <cell r="D11479" t="str">
            <v>BACIA SANITÁRIA</v>
          </cell>
        </row>
        <row r="11480">
          <cell r="A11480" t="str">
            <v>SETOP ED-50300</v>
          </cell>
          <cell r="D11480" t="str">
            <v>BACIA SANITÁRIA (TURCA) DE LOUÇA, COR BRANCA, INCLUSIVE ACESSÓRIOS DE FIXAÇÃO/VEDAÇÃO E REJUNTAMENTO, EXCLUSIVE VÁLVULA DE DESCARGA</v>
          </cell>
          <cell r="E11480" t="str">
            <v>un</v>
          </cell>
          <cell r="F11480">
            <v>1062.79</v>
          </cell>
        </row>
        <row r="11481">
          <cell r="A11481" t="str">
            <v>SETOP ED-50297</v>
          </cell>
          <cell r="D11481" t="str">
            <v>BACIA SANITÁRIA (VASO) DE LOUÇA COM CAIXA ACOPLADA, COR BRANCA, INCLUSIVE ACESSÓRIOS DE FIXAÇÃO/VEDAÇÃO, ENGATE FLEXÍVEL METÁLICO E REJUNTAMENTO, EXCLUSIVE ASSENTO</v>
          </cell>
          <cell r="E11481" t="str">
            <v>un</v>
          </cell>
          <cell r="F11481">
            <v>559.32000000000005</v>
          </cell>
        </row>
        <row r="11482">
          <cell r="A11482" t="str">
            <v>SETOP ED-6926</v>
          </cell>
          <cell r="D11482" t="str">
            <v>BACIA SANITÁRIA (VASO) DE LOUÇA CONVENCIONAL ACESSÍVEL (PCR/PMR), COR BRANCA, INCLUSIVE ACESSÓRIOS DE FIXAÇÃO/VEDAÇÃO E REJUNTAMENTO, EXCLUSIVE ASSENTO, VÁLVULA DE DESCARGA E TUBO DE LIGAÇÃO</v>
          </cell>
          <cell r="E11482" t="str">
            <v>un</v>
          </cell>
          <cell r="F11482">
            <v>655.03</v>
          </cell>
        </row>
        <row r="11483">
          <cell r="A11483" t="str">
            <v>SETOP ED-6925</v>
          </cell>
          <cell r="D11483" t="str">
            <v>BACIA SANITÁRIA (VASO) DE LOUÇA CONVENCIONAL ACESSÍVEL (PCR/PMR), COR BRANCA, INCLUSIVE ACESSÓRIOS DE FIXAÇÃO/VEDAÇÃO, VÁLVULA DE DESCARGA METÁLICA COM ACIONAMENTO DUPLO, TUBO DE LIGAÇÃO DE LATÃO COM CANOPLA E REJUNTAMENTO, EXCLUSIVE ASSENTO</v>
          </cell>
          <cell r="E11483" t="str">
            <v>un</v>
          </cell>
          <cell r="F11483">
            <v>1356.36</v>
          </cell>
        </row>
        <row r="11484">
          <cell r="A11484" t="str">
            <v>SETOP ED-50301</v>
          </cell>
          <cell r="D11484" t="str">
            <v>BACIA SANITÁRIA (VASO) DE LOUÇA CONVENCIONAL ACESSÍVEL (PCR/PMR), COR BRANCA, INCLUSIVE SÓCULO NA BASE, ACESSÓRIOS DE FIXAÇÃO/VEDAÇÃO, VÁLVULA DE DESCARGA METÁLICA COM ACIONAMENTO DUPLO, TUBO DE LIGAÇÃO DE LATÃO COM CANOPLA,E REJUNTAMENTO, EXCLUSIVE ASSENTO</v>
          </cell>
          <cell r="E11484" t="str">
            <v>un</v>
          </cell>
          <cell r="F11484">
            <v>1091.29</v>
          </cell>
        </row>
        <row r="11485">
          <cell r="A11485" t="str">
            <v>SETOP ED-50296</v>
          </cell>
          <cell r="D11485" t="str">
            <v>BACIA SANITÁRIA (VASO) DE LOUÇA CONVENCIONAL, COR BRANCA, INCLUSIVE ACESSÓRIOS DE FIXAÇÃO/VEDAÇÃO E REJUNTAMENTO, EXCLUSIVE ASSENTO, VÁLVULA DE DESCARGA E TUBO DE LIGAÇÃO</v>
          </cell>
          <cell r="E11485" t="str">
            <v>un</v>
          </cell>
          <cell r="F11485">
            <v>370.38</v>
          </cell>
        </row>
        <row r="11486">
          <cell r="A11486" t="str">
            <v>SETOP ED-50298</v>
          </cell>
          <cell r="D11486" t="str">
            <v>BACIA SANITÁRIA (VASO) DE LOUÇA CONVENCIONAL, COR BRANCA, INCLUSIVE ACESSÓRIOS DE FIXAÇÃO/VEDAÇÃO, VÁLVULA DE DESCARGA METÁLICA COM ACIONAMENTO DUPLO, TUBO DE LIGAÇÃO DE LATÃO COM CANOPLA E REJUNTAMENTO, EXCLUSIVE ASSENTO</v>
          </cell>
          <cell r="E11486" t="str">
            <v>un</v>
          </cell>
          <cell r="F11486">
            <v>1071.71</v>
          </cell>
        </row>
        <row r="11487">
          <cell r="A11487" t="str">
            <v>SETOP ED-50299</v>
          </cell>
          <cell r="D11487" t="str">
            <v>BACIA SANITÁRIA (VASO) DE LOUÇA CONVENCIONAL INFANTIL, COR BRANCA, INCLUSIVE ACESSÓRIOS DE FIXAÇÃO/VEDAÇÃO, VÁLVULA DE DESCARGA METÁLICA COM ACIONAMENTO DUPLO, TUBO DE LIGAÇÃO DE LATÃO COM CANOPLA E REJUNTAMENTO</v>
          </cell>
          <cell r="E11487" t="str">
            <v>un</v>
          </cell>
          <cell r="F11487">
            <v>1192.78</v>
          </cell>
        </row>
        <row r="11488">
          <cell r="A11488" t="str">
            <v>SETOP 8894</v>
          </cell>
          <cell r="D11488" t="str">
            <v>MICTÓRIO</v>
          </cell>
        </row>
        <row r="11489">
          <cell r="A11489" t="str">
            <v>SETOP ED-50285</v>
          </cell>
          <cell r="D11489" t="str">
            <v>MICTÓRIO COLETIVO, EM AÇO INOXIDÁVEL, TIPO AISI 304, CHAPA 22, COM DESENVOLVIMENTO DE 100CM, INCLUSIVE VÁLVULA DE ESCOAMENTO DE METAL NA COR CROMADA, SIFÃO DE METAL TIPO COPO NA COR CROMADA, FORNECIMENTO E INSTALAÇÃO</v>
          </cell>
          <cell r="E11489" t="str">
            <v>un</v>
          </cell>
          <cell r="F11489">
            <v>1060.06</v>
          </cell>
        </row>
        <row r="11490">
          <cell r="A11490" t="str">
            <v>SETOP ED-50284</v>
          </cell>
          <cell r="D11490" t="str">
            <v>MICTÓRIO COLETIVO, EM AÇO INOXIDÁVEL, TIPO AISI 304, CHAPA 22, COM DESENVOLVIMENTO DE 140CM, INCLUSIVE VÁLVULA DE ESCOAMENTO DE METAL NA COR CROMADA, SIFÃO DE METAL TIPO COPO NA COR CROMADA, FORNECIMENTO E INSTALAÇÃO</v>
          </cell>
          <cell r="E11490" t="str">
            <v>un</v>
          </cell>
          <cell r="F11490">
            <v>1334.68</v>
          </cell>
        </row>
        <row r="11491">
          <cell r="A11491" t="str">
            <v>SETOP ED-50286</v>
          </cell>
          <cell r="D11491" t="str">
            <v>MICTÓRIO SIFONADO DE LOUÇA BRANCA, INCLUSIVE ENGATE FLEXÍVEL, EXCLUSIVE VÁLVULA DE DESCARGA</v>
          </cell>
          <cell r="E11491" t="str">
            <v>un</v>
          </cell>
          <cell r="F11491">
            <v>553.52</v>
          </cell>
        </row>
        <row r="11492">
          <cell r="A11492" t="str">
            <v>SETOP 8895</v>
          </cell>
          <cell r="D11492" t="str">
            <v>VÁLVULA E CAIXA DE DESCARGA</v>
          </cell>
        </row>
        <row r="11493">
          <cell r="A11493" t="str">
            <v>SETOP ED-16340</v>
          </cell>
          <cell r="D11493" t="str">
            <v>ACABAMENTO ANTIVANDALISMO COM ACIONAMENTO DUPLO, EM AÇO INOX, PARA CAIXA DE DESCARGA DE EMBUTIR, COMANDO DE ACIONAMENTO, INCLUSIVE ACESSÓRIOS PARA FIXAÇÃO</v>
          </cell>
          <cell r="E11493" t="str">
            <v>un</v>
          </cell>
          <cell r="F11493">
            <v>666.88</v>
          </cell>
        </row>
        <row r="11494">
          <cell r="A11494" t="str">
            <v>SETOP ED-16339</v>
          </cell>
          <cell r="D11494" t="str">
            <v>ACABAMENTO PLÁSTICO COM ACIONAMENTO DUPLO, NA COR BRANCA, PARA CAIXA DE DESCARGA DE EMBUTIR, COMANDO DE ACIONAMENTO, INCLUSIVE ACESSÓRIOS PARA FIXAÇÃO</v>
          </cell>
          <cell r="E11494" t="str">
            <v>un</v>
          </cell>
          <cell r="F11494">
            <v>158.16</v>
          </cell>
        </row>
        <row r="11495">
          <cell r="A11495" t="str">
            <v>SETOP ED-9134</v>
          </cell>
          <cell r="D11495" t="str">
            <v>BACIA SANITÁRIA (VASO) DE LOUÇA CONVENCIONAL INFANTIL, COR BRANCA, INCLUSIVE ACESSÓRIOS DE FIXAÇÃO/VEDAÇÃO E REJUNTAMENTO, EXCLUSIVE ASSENTO, VÁLVULA DE DESCARGA E TUBO DE LIGAÇÃO</v>
          </cell>
          <cell r="E11495" t="str">
            <v>un</v>
          </cell>
          <cell r="F11495">
            <v>491.32</v>
          </cell>
        </row>
        <row r="11496">
          <cell r="A11496" t="str">
            <v>SETOP ED-16330</v>
          </cell>
          <cell r="D11496" t="str">
            <v>CAIXA DE DESCARGA PLÁSTICA DE EMBUTIR EM ALVENARIA, INCLUSIVE CORTE E ENCHIMENTO EM ALVENARIA, TELA PARA APLICAÇÃO DE ARGAMASSA E ACESSÓRIOS DE FIXAÇÃO, EXCLUSIVE COMANDO DE ACIONAMENTO E ACABAMENTO</v>
          </cell>
          <cell r="E11496" t="str">
            <v>un</v>
          </cell>
          <cell r="F11496">
            <v>1067.0999999999999</v>
          </cell>
        </row>
        <row r="11497">
          <cell r="A11497" t="str">
            <v>SETOP ED-49938</v>
          </cell>
          <cell r="D11497" t="str">
            <v>CAIXA DE DESCARGA PLÁSTICA, TIPO SUSPENSA, INCLUSIVE ACESSÓRIOS PARA FIXAÇÃO E ENGATE FLEXÍVEL EM PVC, DIÂMETRO DE 1/2" (20MM), EXCLUSIVE TUBO LONGO DE DESCIDA PARA CAIXA DE DESCARGA</v>
          </cell>
          <cell r="E11497" t="str">
            <v>un</v>
          </cell>
          <cell r="F11497">
            <v>161.66999999999999</v>
          </cell>
        </row>
        <row r="11498">
          <cell r="A11498" t="str">
            <v>SETOP ED-9133</v>
          </cell>
          <cell r="D11498" t="str">
            <v>VÁLVULA DE DESCARGA COM REGISTRO INTERNO, ACIONAMENTO DUPLO, DIÂMETRO DE 1.1/2" (50MM), INCLUSIVE ACABAMENTO DA VÁLVULA</v>
          </cell>
          <cell r="E11498" t="str">
            <v>un</v>
          </cell>
          <cell r="F11498">
            <v>514.08000000000004</v>
          </cell>
        </row>
        <row r="11499">
          <cell r="A11499" t="str">
            <v>SETOP ED-50337</v>
          </cell>
          <cell r="D11499" t="str">
            <v>VÁLVULA DE DESCARGA COM REGISTRO INTERNO, ACIONAMENTO SIMPLES, DIÂMETRO DE 1.1/2" (50MM), INCLUSIVE ACABAMENTO DA VÁLVULA</v>
          </cell>
          <cell r="E11499" t="str">
            <v>un</v>
          </cell>
          <cell r="F11499">
            <v>389.09</v>
          </cell>
        </row>
        <row r="11500">
          <cell r="A11500" t="str">
            <v>SETOP ED-50348</v>
          </cell>
          <cell r="D11500" t="str">
            <v>VÁLVULA DE DESCARGA METÁLICA PARA MICTÓRIO COM FECHAMENTO AUTOMÁTICO, EXCLUSIVE MICTÓRIO</v>
          </cell>
          <cell r="E11500" t="str">
            <v>un</v>
          </cell>
          <cell r="F11500">
            <v>281.36</v>
          </cell>
        </row>
        <row r="11501">
          <cell r="A11501" t="str">
            <v>SETOP 8896</v>
          </cell>
          <cell r="D11501" t="str">
            <v>BEBEDOURO ELÉTRICO</v>
          </cell>
        </row>
        <row r="11502">
          <cell r="A11502" t="str">
            <v>SETOP ED-48171</v>
          </cell>
          <cell r="D11502" t="str">
            <v>BEBEDOURO CONJUGADO DE COLUNA/PRESSÃO,TIPO ADULTO E INFANTIL COM ACABAMENTO EM AÇO INOX, NA COR BRANCA, PRESSÃO DA REDE MÍNIMA REFERENCIAL DE 6M.C.A, INCLUSIVE ACESSÓRIOS</v>
          </cell>
          <cell r="E11502" t="str">
            <v>un</v>
          </cell>
          <cell r="F11502">
            <v>1257.3900000000001</v>
          </cell>
        </row>
        <row r="11503">
          <cell r="A11503" t="str">
            <v>SETOP ED-48172</v>
          </cell>
          <cell r="D11503" t="str">
            <v>BEBEDOURO CONJUGADO DE COLUNA/PRESSÃO,TIPO ADULTO E INFANTIL COM ACABAMENTO EM PINTURA ELETROSTÁTICA, NA COR BRANCA, PRESSÃO DA REDE MÍNIMA REFERENCIAL DE 6M.C.A, INCLUSIVE ACESSÓRIOS</v>
          </cell>
          <cell r="E11503" t="str">
            <v>un</v>
          </cell>
          <cell r="F11503">
            <v>1753.2</v>
          </cell>
        </row>
        <row r="11504">
          <cell r="A11504" t="str">
            <v>SETOP ED-15575</v>
          </cell>
          <cell r="D11504" t="str">
            <v>BEBEDOURO DE  PRESSÃO, TIPO ACESSÍVEL COM ACABAMENTO EM AÇO INOX, PRESSÃO DA REDE MÍNIMA REFERENCIAL DE 6M.C.A, INCLUSIVE ACESSÓRIOS E INSTALAÇÃO</v>
          </cell>
          <cell r="E11504" t="str">
            <v>un</v>
          </cell>
          <cell r="F11504">
            <v>1868.69</v>
          </cell>
        </row>
        <row r="11505">
          <cell r="A11505" t="str">
            <v>SETOP ED-48169</v>
          </cell>
          <cell r="D11505" t="str">
            <v>BEBEDOURO DE COLUNA/PRESSÃO,TIPO ADULTO COM ACABAMENTO EM AÇO INOX, PRESSÃO DA REDE MÍNIMA REFERENCIAL DE 6M.C.A, INCLUSIVE ACESSÓRIOS</v>
          </cell>
          <cell r="E11505" t="str">
            <v>un</v>
          </cell>
          <cell r="F11505">
            <v>1030.24</v>
          </cell>
        </row>
        <row r="11506">
          <cell r="A11506" t="str">
            <v>SETOP ED-48170</v>
          </cell>
          <cell r="D11506" t="str">
            <v>BEBEDOURO DE COLUNA/PRESSÃO,TIPO ADULTO COM ACABAMENTO EM PINTURA ELETROSTÁTICA, NA COR BRANCA, PRESSÃO DA REDE MÍNIMA REFERENCIAL DE 6M.C.A, INCLUSIVE ACESSÓRIOS</v>
          </cell>
          <cell r="E11506" t="str">
            <v>un</v>
          </cell>
          <cell r="F11506">
            <v>979.34</v>
          </cell>
        </row>
        <row r="11507">
          <cell r="A11507" t="str">
            <v>SETOP ED-48177</v>
          </cell>
          <cell r="D11507" t="str">
            <v>FILTRO DE ÁGUA POTÁVEL, DIÂMETRO DE 1/2", CLASSE DE FILTRAGEM TIPO D, INCLUSIVE ACESSÓRIOS PARA INSTALAÇÃO</v>
          </cell>
          <cell r="E11507" t="str">
            <v>un</v>
          </cell>
          <cell r="F11507">
            <v>146.72</v>
          </cell>
        </row>
        <row r="11508">
          <cell r="A11508" t="str">
            <v>SETOP 8897</v>
          </cell>
          <cell r="D11508" t="str">
            <v>DUCHA HIGIÊNICA</v>
          </cell>
        </row>
        <row r="11509">
          <cell r="A11509" t="str">
            <v>SETOP ED-50316</v>
          </cell>
          <cell r="D11509" t="str">
            <v>DUCHA HIGIÊNICA COM REGISTRO PARA CONTROLE DE FLUXO DE ÁGUA, DIÂMETRO DE 1/2" (20MM), INCLUSIVE ACESSÓRIOS</v>
          </cell>
          <cell r="E11509" t="str">
            <v>un</v>
          </cell>
          <cell r="F11509">
            <v>155.6</v>
          </cell>
        </row>
        <row r="11510">
          <cell r="A11510" t="str">
            <v>SETOP 8898</v>
          </cell>
          <cell r="D11510" t="str">
            <v>CHUVEIRO</v>
          </cell>
        </row>
        <row r="11511">
          <cell r="A11511" t="str">
            <v>SETOP ED-50310</v>
          </cell>
          <cell r="D11511" t="str">
            <v>BRAÇO PARA CHUVEIRO, COMPRIMENTO 40 CM, DIÂMETRO NOMINAL DE 1/2" (20MM), INCLUSIVE ACABAMENTO</v>
          </cell>
          <cell r="E11511" t="str">
            <v>un</v>
          </cell>
          <cell r="F11511">
            <v>26.55</v>
          </cell>
        </row>
        <row r="11512">
          <cell r="A11512" t="str">
            <v>SETOP ED-16344</v>
          </cell>
          <cell r="D11512" t="str">
            <v>CHUVEIRO ELÉTRICO BRANCO, TENSÃO 127V/220V, POTÊNCIA 4600W/5500W, INCLUSIVE BRAÇO/CANO</v>
          </cell>
          <cell r="E11512" t="str">
            <v>un</v>
          </cell>
          <cell r="F11512">
            <v>131.13999999999999</v>
          </cell>
        </row>
        <row r="11513">
          <cell r="A11513" t="str">
            <v>SETOP ED-50314</v>
          </cell>
          <cell r="D11513" t="str">
            <v>CHUVEIRO ELÉTRICO COM RESISTÊNCIA BLINDADA, TENSÃO 127V/220V, POTÊNCIA 5500W/6800W, INCLUSIVE BRAÇO/CANO</v>
          </cell>
          <cell r="E11513" t="str">
            <v>un</v>
          </cell>
          <cell r="F11513">
            <v>228.09</v>
          </cell>
        </row>
        <row r="11514">
          <cell r="A11514" t="str">
            <v>SETOP ED-50313</v>
          </cell>
          <cell r="D11514" t="str">
            <v>CHUVEIRO ELÉTRICO CROMADO, TENSÃO 127V/220V, POTÊNCIA 5500W/6800W, INCLUSIVE BRAÇO/CANO</v>
          </cell>
          <cell r="E11514" t="str">
            <v>un</v>
          </cell>
          <cell r="F11514">
            <v>282.99</v>
          </cell>
        </row>
        <row r="11515">
          <cell r="A11515" t="str">
            <v>SETOP ED-32667</v>
          </cell>
          <cell r="D11515" t="str">
            <v>DUCHA PLÁSTICA, SAÍDA COM DIÂMETRO DE 5", INCLUSIVE ACESSÓRIOS</v>
          </cell>
          <cell r="E11515" t="str">
            <v>un</v>
          </cell>
          <cell r="F11515">
            <v>37.78</v>
          </cell>
        </row>
        <row r="11516">
          <cell r="A11516" t="str">
            <v>SETOP 8899</v>
          </cell>
          <cell r="D11516" t="str">
            <v>COMPLEMENTO DE LOUÇA</v>
          </cell>
        </row>
        <row r="11517">
          <cell r="A11517" t="str">
            <v>SETOP ED-48156</v>
          </cell>
          <cell r="D11517" t="str">
            <v>ASSENTO PLÁSTICO PARA BACIA SANITÁRIA, NA COR BRANCA, PADRÃO POPULAR, INCLUSIVE ACESSÓRIOS PARA FIXAÇÃO</v>
          </cell>
          <cell r="E11517" t="str">
            <v>un</v>
          </cell>
          <cell r="F11517">
            <v>44.03</v>
          </cell>
        </row>
        <row r="11518">
          <cell r="A11518" t="str">
            <v>SETOP ED-50309</v>
          </cell>
          <cell r="D11518" t="str">
            <v>BOLSA DE LIGAÇÃO DE BORRACHA, DIÂMETRO DE 1.1/2", PARA VASO SANITÁRIO, EXCLUSIVE TUBO DE LIGAÇÃO</v>
          </cell>
          <cell r="E11518" t="str">
            <v>un</v>
          </cell>
          <cell r="F11518">
            <v>23.12</v>
          </cell>
        </row>
        <row r="11519">
          <cell r="A11519" t="str">
            <v>SETOP ED-48174</v>
          </cell>
          <cell r="D11519" t="str">
            <v>CABIDE DE LOUÇA COM DOIS (2) GANCHOS, NA COR BRANCA, ASSENTAMENTO EM ARGAMASSA INDUSTRIALIZADA, INCLUSIVE REJUNTAMENTO</v>
          </cell>
          <cell r="E11519" t="str">
            <v>un</v>
          </cell>
          <cell r="F11519">
            <v>44.4</v>
          </cell>
        </row>
        <row r="11520">
          <cell r="A11520" t="str">
            <v>SETOP ED-48176</v>
          </cell>
          <cell r="D11520" t="str">
            <v>CABIDE METÁLICO, GANCHO SIMPLES, ACABAMENTO CROMADO, INCLUSIVE ACESSÓRIOS PARA FIXAÇÃO</v>
          </cell>
          <cell r="E11520" t="str">
            <v>un</v>
          </cell>
          <cell r="F11520">
            <v>27.47</v>
          </cell>
        </row>
        <row r="11521">
          <cell r="A11521" t="str">
            <v>SETOP ED-48181</v>
          </cell>
          <cell r="D11521" t="str">
            <v>DISTRIBUIDOR/DISPENSER PARA PAPEL HIGIÊNICO EM AÇO INOX, ACABAMENTO POLIDO OU ESCOVADO, TIPO SOBREPOR, INCLUSIVE ACESSÓRIOS DE FIXAÇÃO</v>
          </cell>
          <cell r="E11521" t="str">
            <v>un</v>
          </cell>
          <cell r="F11521">
            <v>277.89</v>
          </cell>
        </row>
        <row r="11522">
          <cell r="A11522" t="str">
            <v>SETOP ED-48185</v>
          </cell>
          <cell r="D11522" t="str">
            <v>MEIA SABONETEIRA DE LOUÇA, NA COR BRANCA, ASSENTAMENTO COM ARGAMASSA INDUSTRIALIZADA, INCLUSIVE REJUNTAMENTO</v>
          </cell>
          <cell r="E11522" t="str">
            <v>un</v>
          </cell>
          <cell r="F11522">
            <v>47.68</v>
          </cell>
        </row>
        <row r="11523">
          <cell r="A11523" t="str">
            <v>SETOP ED-48179</v>
          </cell>
          <cell r="D11523" t="str">
            <v>PAPELEIRA DE LOUÇA COM ROLETE, NA COR BRANCA, ASSENTAMENTO COM ARGAMASSA INDUSTRIALIZADA, INCLUSIVE REJUNTAMENTO</v>
          </cell>
          <cell r="E11523" t="str">
            <v>un</v>
          </cell>
          <cell r="F11523">
            <v>69.27</v>
          </cell>
        </row>
        <row r="11524">
          <cell r="A11524" t="str">
            <v>SETOP ED-50319</v>
          </cell>
          <cell r="D11524" t="str">
            <v>PARAFUSO CASTELO, NÚMERO 8, INCLUSIVE ARRUELA E BUCHA PARA FIXAÇÃO</v>
          </cell>
          <cell r="E11524" t="str">
            <v>un</v>
          </cell>
          <cell r="F11524">
            <v>6.84</v>
          </cell>
        </row>
        <row r="11525">
          <cell r="A11525" t="str">
            <v>SETOP ED-48186</v>
          </cell>
          <cell r="D11525" t="str">
            <v>SABONETEIRA DE LOUÇA, NA COR BRANCA, ASSENTAMENTO COM ARGAMASSA INDUSTRIALIZADA, INCLUSIVE REJUNTAMENTO</v>
          </cell>
          <cell r="E11525" t="str">
            <v>un</v>
          </cell>
          <cell r="F11525">
            <v>50.03</v>
          </cell>
        </row>
        <row r="11526">
          <cell r="A11526" t="str">
            <v>SETOP ED-48187</v>
          </cell>
          <cell r="D11526" t="str">
            <v>SABONETEIRA EM AÇO INOX, ACABAMENTO POLIDO, TIPO CONCHA, DE SOBREPOR, INCLUSIVE ACESSÓRIOS PARA FIXAÇÃO</v>
          </cell>
          <cell r="E11526" t="str">
            <v>un</v>
          </cell>
          <cell r="F11526">
            <v>50.62</v>
          </cell>
        </row>
        <row r="11527">
          <cell r="A11527" t="str">
            <v>SETOP ED-48175</v>
          </cell>
          <cell r="D11527" t="str">
            <v>TOALHEIRO/CABIDE EM TUBO, ACABAMENTO CROMADO, TIPO SIMPLES, COMPRIMENTO DE 60CM, INCLUSIVE ACESSÓRIOS PARA FIXAÇÃO</v>
          </cell>
          <cell r="E11527" t="str">
            <v>un</v>
          </cell>
          <cell r="F11527">
            <v>121.27</v>
          </cell>
        </row>
        <row r="11528">
          <cell r="A11528" t="str">
            <v>SETOP ED-50318</v>
          </cell>
          <cell r="D11528" t="str">
            <v>TUBO DE LIGAÇÃO DE ÁGUA EM PVC PARA BACIA SANITÁRIA (VASO), DIÂMETRO DE 1.1/2", COMPRIMENTO 20CM, ACABAMENTO CROMADO, INCLUSIVE CANOPLA, BOLSA ESPUDE E ACESSÓRIOS</v>
          </cell>
          <cell r="E11528" t="str">
            <v>un</v>
          </cell>
          <cell r="F11528">
            <v>41.58</v>
          </cell>
        </row>
        <row r="11529">
          <cell r="A11529" t="str">
            <v>SETOP ED-50332</v>
          </cell>
          <cell r="D11529" t="str">
            <v>TUBO DE LIGAÇÃO DE ÁGUA METÁLICO PARA BACIA SANITÁRIA (VASO), DIÂMETRO DE 1.1/2", COMPRIMENTO 20CM, INCLUSIVE CANOPLA, BOLSA ESPUDE E ACESSÓRIOS</v>
          </cell>
          <cell r="E11529" t="str">
            <v>un</v>
          </cell>
          <cell r="F11529">
            <v>157</v>
          </cell>
        </row>
        <row r="11530">
          <cell r="A11530" t="str">
            <v>SETOP ED-9135</v>
          </cell>
          <cell r="D11530" t="str">
            <v>TUBO DE LIGAÇÃO DE ÁGUA PARA BACIA SANITÁRIA (VASO), DIÂMETRO DE 1.1/2", COMPRIMENTO 25CM, INCLUSIVE CANOPLA, BOLSA ESPUDE E ACESSÓRIOS</v>
          </cell>
          <cell r="E11530" t="str">
            <v>un</v>
          </cell>
          <cell r="F11530">
            <v>187.38</v>
          </cell>
        </row>
        <row r="11531">
          <cell r="A11531" t="str">
            <v>SETOP ED-50333</v>
          </cell>
          <cell r="D11531" t="str">
            <v>TUBO LONGO DE DESCIDA PARA CAIXA DE DESCARGA, EM PVC, TIPO SOBREPOR, DIÂMETRO DE 40MM (1.1/2"), COMPRIMENTO 160CM, INCLUSIVE BOLSA ESPUDE E ACESSÓRIOS</v>
          </cell>
          <cell r="E11531" t="str">
            <v>un</v>
          </cell>
          <cell r="F11531">
            <v>41.09</v>
          </cell>
        </row>
        <row r="11532">
          <cell r="A11532" t="str">
            <v>SETOP ED-50334</v>
          </cell>
          <cell r="D11532" t="str">
            <v>TUBO PARA DESCARGA, EM PVC, INCLUSIVE JOELHO AZUL, DIÂMETRO DE 40MM (1.1/2") E ACESSÓRIOS</v>
          </cell>
          <cell r="E11532" t="str">
            <v>un</v>
          </cell>
          <cell r="F11532">
            <v>53.96</v>
          </cell>
        </row>
        <row r="11533">
          <cell r="A11533" t="str">
            <v>SETOP 8900</v>
          </cell>
          <cell r="D11533" t="str">
            <v>DISTRIBUIDOR/DISPENSER</v>
          </cell>
        </row>
        <row r="11534">
          <cell r="A11534" t="str">
            <v>SETOP ED-48184</v>
          </cell>
          <cell r="D11534" t="str">
            <v>DISTRIBUIDOR/DISPENSER PARA ÁLCOOL EM GEL OU SABONETE LÍQUIDO, EM AÇO INOX, CAPACIDADE RESERVATÓRIO 800ML, INCLUSIVE ACESSÓRIOS PARA FIXAÇÃO</v>
          </cell>
          <cell r="E11534" t="str">
            <v>un</v>
          </cell>
          <cell r="F11534">
            <v>220.56</v>
          </cell>
        </row>
        <row r="11535">
          <cell r="A11535" t="str">
            <v>SETOP ED-48189</v>
          </cell>
          <cell r="D11535" t="str">
            <v>DISTRIBUIDOR/DISPENSER PARA ÁLCOOL EM GEL OU SABONETE LÍQUIDO, EM PLÁSTICO, CAPACIDADE RESERVATÓRIO 1500ML, INCLUSIVE ACESSÓRIOS PARA FIXAÇÃO</v>
          </cell>
          <cell r="E11535" t="str">
            <v>un</v>
          </cell>
          <cell r="F11535">
            <v>92.06</v>
          </cell>
        </row>
        <row r="11536">
          <cell r="A11536" t="str">
            <v>SETOP ED-48155</v>
          </cell>
          <cell r="D11536" t="str">
            <v>DISTRIBUIDOR/DISPENSER PARA ÁLCOOL EM GEL OU SABONETE LÍQUIDO, EM PLÁSTICO, CAPACIDADE RESERVATÓRIO 800ML, INCLUSIVE ACESSÓRIOS PARA FIXAÇÃO</v>
          </cell>
          <cell r="E11536" t="str">
            <v>un</v>
          </cell>
          <cell r="F11536">
            <v>60.6</v>
          </cell>
        </row>
        <row r="11537">
          <cell r="A11537" t="str">
            <v>SETOP ED-48188</v>
          </cell>
          <cell r="D11537" t="str">
            <v>DISTRIBUIDOR/DISPENSER PARA ÁLCOOL EM GEL OU SABONETE LÍQUIDO, EM PLÁSTICO, CAPACIDADE RESERVATÓRIO 800ML, INCLUSIVE ACESSÓRIOS PARA FIXAÇÃO</v>
          </cell>
          <cell r="E11537" t="str">
            <v>un</v>
          </cell>
          <cell r="F11537">
            <v>60.6</v>
          </cell>
        </row>
        <row r="11538">
          <cell r="A11538" t="str">
            <v>SETOP ED-48183</v>
          </cell>
          <cell r="D11538" t="str">
            <v>DISTRIBUIDOR/DISPENSER PARA PAPEL HIGIÊNICO EM PLÁSTICO, TIPO SOBREPOR, INCLUSIVE ACESSÓRIOS DE FIXAÇÃO</v>
          </cell>
          <cell r="E11538" t="str">
            <v>un</v>
          </cell>
          <cell r="F11538">
            <v>67.63</v>
          </cell>
        </row>
        <row r="11539">
          <cell r="A11539" t="str">
            <v>SETOP ED-48180</v>
          </cell>
          <cell r="D11539" t="str">
            <v>DISTRIBUIDOR/DISPENSER PARA PORTA PAPEL TOALHA PARA INTERFOLHAS DE DUAS (2) OU TRÊS (3) DOBRAS, EM AÇO INOX, INCLUSIVE ACESSÓRIOS PARA FIXAÇÃO</v>
          </cell>
          <cell r="E11539" t="str">
            <v>un</v>
          </cell>
          <cell r="F11539">
            <v>216.14</v>
          </cell>
        </row>
        <row r="11540">
          <cell r="A11540" t="str">
            <v>SETOP ED-48182</v>
          </cell>
          <cell r="D11540" t="str">
            <v>DISTRIBUIDOR/DISPENSER PARA PORTA PAPEL TOALHA PARA INTERFOLHAS DE DUAS (2) OU TRÊS (3) DOBRAS, EM PLÁSTICO, INCLUSIVE ACESSÓRIOS PARA FIXAÇÃO</v>
          </cell>
          <cell r="E11540" t="str">
            <v>un</v>
          </cell>
          <cell r="F11540">
            <v>71.64</v>
          </cell>
        </row>
        <row r="11541">
          <cell r="A11541" t="str">
            <v>SETOP 8901</v>
          </cell>
          <cell r="D11541" t="str">
            <v>EQUIPAMENTO PARA ACESSIBILIDADE (PMR/PCR)</v>
          </cell>
        </row>
        <row r="11542">
          <cell r="A11542" t="str">
            <v>SETOP ED-48158</v>
          </cell>
          <cell r="D11542" t="str">
            <v>BANCO ARTICULADO EM AÇO INOX COM CANTOS ARREDONDADOS, LARGURA DE 45CM, COMPRIMENTO DE 70CM, PARA ACESSIBILIDADE (PMR/PCR), INSTALADO EM PAREDE, INCLUSIVE ACESSÓRIOS PARA FIXAÇÃO</v>
          </cell>
          <cell r="E11542" t="str">
            <v>un</v>
          </cell>
          <cell r="F11542">
            <v>577.66999999999996</v>
          </cell>
        </row>
        <row r="11543">
          <cell r="A11543" t="str">
            <v>SETOP ED-48165</v>
          </cell>
          <cell r="D11543" t="str">
            <v>BARRA DE APOIO EM AÇO INOX POLIDO EM "L", DIÂMETRO DE 1.1/4", PARA ACESSIBILIDADE (PMR/PCR), COMPRIMENTO 140CM, INSTALADO EM PAREDE, INCLUSIVE ACESSÓRIOS PARA FIXAÇÃO</v>
          </cell>
          <cell r="E11543" t="str">
            <v>un</v>
          </cell>
          <cell r="F11543">
            <v>281.62</v>
          </cell>
        </row>
        <row r="11544">
          <cell r="A11544" t="str">
            <v>SETOP ED-48167</v>
          </cell>
          <cell r="D11544" t="str">
            <v>BARRA DE APOIO EM AÇO INOX POLIDO PARA LAVATÓRIO DE CANTO, DIÂMETRO DE 1.1/4", PARA ACESSIBILIDADE (PMR/PCR), INSTALADO EM PAREDE, INCLUSIVE ACESSÓRIOS PARA FIXAÇÃO</v>
          </cell>
          <cell r="E11544" t="str">
            <v>un</v>
          </cell>
          <cell r="F11544">
            <v>177.78</v>
          </cell>
        </row>
        <row r="11545">
          <cell r="A11545" t="str">
            <v>SETOP ED-48161</v>
          </cell>
          <cell r="D11545" t="str">
            <v>BARRA DE APOIO EM AÇO INOX POLIDO RETA, DIÂMETRO DE 1.1/4", PARA ACESSIBILIDADE (PMR/PCR), COMPRIMENTO 100CM, INSTALADO EM PAREDE, INCLUSIVE ACESSÓRIOS PARA FIXAÇÃO</v>
          </cell>
          <cell r="E11545" t="str">
            <v>un</v>
          </cell>
          <cell r="F11545">
            <v>176.52</v>
          </cell>
        </row>
        <row r="11546">
          <cell r="A11546" t="str">
            <v>SETOP ED-48166</v>
          </cell>
          <cell r="D11546" t="str">
            <v>BARRA DE APOIO EM AÇO INOX POLIDO RETA, DIÂMETRO DE 1.1/4", PARA ACESSIBILIDADE (PMR/PCR), COMPRIMENTO 120CM, INSTALADO EM PAREDE, INCLUSIVE ACESSÓRIOS PARA FIXAÇÃO</v>
          </cell>
          <cell r="E11546" t="str">
            <v>un</v>
          </cell>
          <cell r="F11546">
            <v>202.63</v>
          </cell>
        </row>
        <row r="11547">
          <cell r="A11547" t="str">
            <v>SETOP ED-48163</v>
          </cell>
          <cell r="D11547" t="str">
            <v>BARRA DE APOIO EM AÇO INOX POLIDO RETA, DIÂMETRO DE 1.1/4", PARA ACESSIBILIDADE (PMR/PCR), COMPRIMENTO 40CM, INSTALADO EM PORTA/PAREDE, INCLUSIVE ACESSÓRIOS PARA FIXAÇÃO</v>
          </cell>
          <cell r="E11547" t="str">
            <v>un</v>
          </cell>
          <cell r="F11547">
            <v>139</v>
          </cell>
        </row>
        <row r="11548">
          <cell r="A11548" t="str">
            <v>SETOP ED-48164</v>
          </cell>
          <cell r="D11548" t="str">
            <v>BARRA DE APOIO EM AÇO INOX POLIDO RETA, DIÂMETRO DE 1.1/4", PARA ACESSIBILIDADE (PMR/PCR), COMPRIMENTO 70CM, INSTALADO EM PAREDE, INCLUSIVE ACESSÓRIOS PARA FIXAÇÃO</v>
          </cell>
          <cell r="E11548" t="str">
            <v>un</v>
          </cell>
          <cell r="F11548">
            <v>181.5</v>
          </cell>
        </row>
        <row r="11549">
          <cell r="A11549" t="str">
            <v>SETOP ED-48160</v>
          </cell>
          <cell r="D11549" t="str">
            <v>BARRA DE APOIO EM AÇO INOX POLIDO RETA, DIÂMETRO DE 1.1/4", PARA ACESSIBILIDADE (PMR/PCR), COMPRIMENTO 80CM, INSTALADO EM PAREDE, INCLUSIVE ACESSÓRIOS PARA FIXAÇÃO</v>
          </cell>
          <cell r="E11549" t="str">
            <v>un</v>
          </cell>
          <cell r="F11549">
            <v>152.30000000000001</v>
          </cell>
        </row>
        <row r="11550">
          <cell r="A11550" t="str">
            <v>SETOP ED-48162</v>
          </cell>
          <cell r="D11550" t="str">
            <v>BARRA DE APOIO EM AÇO INOX POLIDO RETA, DIÂMETRO DE 1.1/4", PARA ACESSIBILIDADE (PMR/PCR), COMPRIMENTO 90CM, INSTALADO EM PAREDE, INCLUSIVE ACESSÓRIOS PARA FIXAÇÃO</v>
          </cell>
          <cell r="E11550" t="str">
            <v>un</v>
          </cell>
          <cell r="F11550">
            <v>127.68</v>
          </cell>
        </row>
        <row r="11551">
          <cell r="A11551" t="str">
            <v>SETOP 8680</v>
          </cell>
          <cell r="D11551" t="str">
            <v>BANCADAS E PRATELEIRAS</v>
          </cell>
        </row>
        <row r="11552">
          <cell r="A11552" t="str">
            <v>SETOP 8902</v>
          </cell>
          <cell r="D11552" t="str">
            <v>BANCADA EM AÇO INOX</v>
          </cell>
        </row>
        <row r="11553">
          <cell r="A11553" t="str">
            <v>SETOP ED-48337</v>
          </cell>
          <cell r="D11553" t="str">
            <v>BANCADA EM AÇO INOXIDÁVEL, ESP. 4CM, PREENCHIDA COM CONCRETO E TELA DE AÇO Q-138, ACABAMENTO POLIDO, APOIADO EM CONSOLE DE CANTONEIRA, ESP. 1/8" OU 3,17MM, INCLUSIVE CUBA E RODABANCA/FRONTÃO, EXCLUSIVE VÁLVULA, SIFÃO E TORNEIRA</v>
          </cell>
          <cell r="E11553" t="str">
            <v>m2</v>
          </cell>
          <cell r="F11553">
            <v>1640.46</v>
          </cell>
        </row>
        <row r="11554">
          <cell r="A11554" t="str">
            <v>SETOP 8903</v>
          </cell>
          <cell r="D11554" t="str">
            <v>BANCADA EM ARDÓSIA</v>
          </cell>
        </row>
        <row r="11555">
          <cell r="A11555" t="str">
            <v>SETOP ED-22143</v>
          </cell>
          <cell r="D11555" t="str">
            <v>BANCADA EM ARDÓSIA, COR NATURAL, ESP. 3CM, ACABAMENTO POLIDO, APOIADA EM ALVENARIA, EXCLUSIVE ALVENARIA, RODABANCA/FRONTÃO, TESTEIRA/FAIXA, FURO EM BANCADA, CUBA METÁLICA, VÁLVULA, SIFÃO, TORNEIRA E ENGATE FLEXÍVEL</v>
          </cell>
          <cell r="E11555" t="str">
            <v>m2</v>
          </cell>
          <cell r="F11555">
            <v>334.01</v>
          </cell>
        </row>
        <row r="11556">
          <cell r="A11556" t="str">
            <v>SETOP ED-22142</v>
          </cell>
          <cell r="D11556" t="str">
            <v>BANCADA EM ARDÓSIA, COR NATURAL, ESP. 3CM, ACABAMENTO POLIDO, APOIADA EM CONSOLE DE METALON (50X30)MM, EXCLUSIVE RODABANCA/FRONTÃO, TESTEIRA/FAIXA, FURO EM BANCADA, CUBA METÁLICA, VÁLVULA, SIFÃO, TORNEIRA E ENGATE FLEXÍVEL</v>
          </cell>
          <cell r="E11556" t="str">
            <v>m2</v>
          </cell>
          <cell r="F11556">
            <v>368.45</v>
          </cell>
        </row>
        <row r="11557">
          <cell r="A11557" t="str">
            <v>SETOP 8904</v>
          </cell>
          <cell r="D11557" t="str">
            <v>BANCADA EM GRANITO</v>
          </cell>
        </row>
        <row r="11558">
          <cell r="A11558" t="str">
            <v>SETOP ED-21657</v>
          </cell>
          <cell r="D11558" t="str">
            <v>BANCADA EM GRANITO, COR CINZA ANDORINHA, ESP. 2CM, ACABAMENTO POLIDO, APOIADA EM ALVENARIA, EXCLUSIVE ALVENARIA, RODABANCA/FRONTÃO, TESTEIRA/FAIXA, FURO EM BANCADA, CUBA METÁLICA, VÁLVULA, SIFÃO, TORNEIRA E ENGATE FLEXÍVEL</v>
          </cell>
          <cell r="E11558" t="str">
            <v>m2</v>
          </cell>
          <cell r="F11558">
            <v>374.11</v>
          </cell>
        </row>
        <row r="11559">
          <cell r="A11559" t="str">
            <v>SETOP ED-21631</v>
          </cell>
          <cell r="D11559" t="str">
            <v>BANCADA EM GRANITO, COR CINZA ANDORINHA, ESP. 2CM, ACABAMENTO POLIDO, APOIADA EM CONSOLE DE METALON (50X30)MM, EXCLUSIVE RODABANCA/FRONTÃO, TESTEIRA/FAIXA, FURO EM BANCADA, CUBA METÁLICA, VÁLVULA, SIFÃO, TORNEIRA E ENGATE FLEXÍVEL</v>
          </cell>
          <cell r="E11559" t="str">
            <v>m2</v>
          </cell>
          <cell r="F11559">
            <v>408.55</v>
          </cell>
        </row>
        <row r="11560">
          <cell r="A11560" t="str">
            <v>SETOP ED-21096</v>
          </cell>
          <cell r="D11560" t="str">
            <v>BANCADA EM GRANITO, COR CINZA ANDORINHA, ESP. 3CM, ACABAMENTO POLIDO, APOIADA EM ALVENARIA, EXCLUSIVE ALVENARIA, RODABANCA/FRONTÃO, TESTEIRA/FAIXA, FURO EM BANCADA, CUBA METÁLICA, VÁLVULA, SIFÃO, TORNEIRA E ENGATE FLEXÍVEL</v>
          </cell>
          <cell r="E11560" t="str">
            <v>m2</v>
          </cell>
          <cell r="F11560">
            <v>361.94</v>
          </cell>
        </row>
        <row r="11561">
          <cell r="A11561" t="str">
            <v>SETOP ED-21095</v>
          </cell>
          <cell r="D11561" t="str">
            <v>BANCADA EM GRANITO, COR CINZA ANDORINHA, ESP. 3CM, ACABAMENTO POLIDO, APOIADA EM CONSOLE DE METALON (50X30)MM, EXCLUSIVE RODABANCA/FRONTÃO, TESTEIRA/FAIXA, FURO EM BANCADA, CUBA METÁLICA, SIFÃO, TORNEIRA E ENGATE FLEXÍVEL</v>
          </cell>
          <cell r="E11561" t="str">
            <v>m2</v>
          </cell>
          <cell r="F11561">
            <v>396.37</v>
          </cell>
        </row>
        <row r="11562">
          <cell r="A11562" t="str">
            <v>SETOP 8905</v>
          </cell>
          <cell r="D11562" t="str">
            <v>BANCADA EM MÁRMORE</v>
          </cell>
        </row>
        <row r="11563">
          <cell r="A11563" t="str">
            <v>SETOP ED-21633</v>
          </cell>
          <cell r="D11563" t="str">
            <v>BANCADA EM MÁRMORE, COR BRANCO COMUM, ESP. 2CM, ACABAMENTO POLIDO, APOIADA EM ALVENARIA, EXCLUSIVE ALVENARIA, RODABANCA/FRONTÃO, TESTEIRA/FAIXA, FURO EM BANCADA, CUBA METÁLICA, VÁLVULA, SIFÃO, TORNEIRA E ENGATE FLEXÍVEL</v>
          </cell>
          <cell r="E11563" t="str">
            <v>m2</v>
          </cell>
          <cell r="F11563">
            <v>376.9</v>
          </cell>
        </row>
        <row r="11564">
          <cell r="A11564" t="str">
            <v>SETOP ED-21632</v>
          </cell>
          <cell r="D11564" t="str">
            <v>BANCADA EM MÁRMORE, COR BRANCO COMUM, ESP. 2CM, ACABAMENTO POLIDO, APOIADA EM CONSOLE DE METALON (50X30)MM, EXCLUSIVE RODABANCA/FRONTÃO, TESTEIRA/FAIXA, FURO EM BANCADA, CUBA METÁLICA, VÁLVULA, SIFÃO, TORNEIRA E ENGATE FLEXÍVEL</v>
          </cell>
          <cell r="E11564" t="str">
            <v>m2</v>
          </cell>
          <cell r="F11564">
            <v>411.34</v>
          </cell>
        </row>
        <row r="11565">
          <cell r="A11565" t="str">
            <v>SETOP ED-21863</v>
          </cell>
          <cell r="D11565" t="str">
            <v>BANCADA EM MÁRMORE, COR BRANCO COMUM, ESP. 3CM, ACABAMENTO POLIDO, APOIADA EM ALVENARIA, EXCLUSIVE ALVENARIA, RODABANCA/FRONTÃO, TESTEIRA/FAIXA, FURO EM BANCADA, CUBA METÁLICA, VÁLVULA, SIFÃO, TORNEIRA E ENGATE FLEXÍVEL</v>
          </cell>
          <cell r="E11565" t="str">
            <v>m2</v>
          </cell>
          <cell r="F11565">
            <v>446.92</v>
          </cell>
        </row>
        <row r="11566">
          <cell r="A11566" t="str">
            <v>SETOP ED-21862</v>
          </cell>
          <cell r="D11566" t="str">
            <v>BANCADA EM MÁRMORE, COR BRANCO COMUM, ESP. 3CM, ACABAMENTO POLIDO, APOIADA EM CONSOLE DE METALON (50X30)MM, EXCLUSIVE RODABANCA/FRONTÃO, TESTEIRA/FAIXA, FURO EM BANCADA, CUBA METÁLICA, VÁLVULA, SIFÃO, TORNEIRA E ENGATE FLEXÍVEL</v>
          </cell>
          <cell r="E11566" t="str">
            <v>m2</v>
          </cell>
          <cell r="F11566">
            <v>481.35</v>
          </cell>
        </row>
        <row r="11567">
          <cell r="A11567" t="str">
            <v>SETOP 8906</v>
          </cell>
          <cell r="D11567" t="str">
            <v>ACABAMENTO, FURO E COLAGEM DE BOJO</v>
          </cell>
        </row>
        <row r="11568">
          <cell r="A11568" t="str">
            <v>SETOP ED-48342</v>
          </cell>
          <cell r="D11568" t="str">
            <v>FURO DE BOJO EM BANCADA DE GRANITO/MÁRMORE, INCLUSIVE COLAGEM COM MASSA PLÁSTICA</v>
          </cell>
          <cell r="E11568" t="str">
            <v>un</v>
          </cell>
          <cell r="F11568">
            <v>118.9</v>
          </cell>
        </row>
        <row r="11569">
          <cell r="A11569" t="str">
            <v>SETOP 11687</v>
          </cell>
          <cell r="D11569" t="str">
            <v>TESTEIRA E RODABANCADA EM ARDÓSIA</v>
          </cell>
        </row>
        <row r="11570">
          <cell r="A11570" t="str">
            <v>SETOP ED-21978</v>
          </cell>
          <cell r="D11570" t="str">
            <v>FAIXA PARA BANCADA EM ARDÓSIA, COR NATURAL, ESP. 2CM, ALTURA DE 10CM, INCLUSIVE POLIMENTO, CORTE/COLAGEM EM MEIA ESQUADRIA E MASSA PLÁSTICA NA COR DA PEDRA</v>
          </cell>
          <cell r="E11570" t="str">
            <v>m</v>
          </cell>
          <cell r="F11570">
            <v>131.75</v>
          </cell>
        </row>
        <row r="11571">
          <cell r="A11571" t="str">
            <v>SETOP ED-21976</v>
          </cell>
          <cell r="D11571" t="str">
            <v>FAIXA PARA BANCADA EM ARDÓSIA, COR NATURAL, ESP. 2CM, ALTURA DE 3CM, INCLUSIVE POLIMENTO, CORTE/COLAGEM EM MEIA ESQUADRIA E MASSA PLÁSTICA NA COR DA PEDRA</v>
          </cell>
          <cell r="E11571" t="str">
            <v>m</v>
          </cell>
          <cell r="F11571">
            <v>115.67</v>
          </cell>
        </row>
        <row r="11572">
          <cell r="A11572" t="str">
            <v>SETOP ED-21977</v>
          </cell>
          <cell r="D11572" t="str">
            <v>FAIXA PARA BANCADA EM ARDÓSIA, COR NATURAL, ESP. 2CM, ALTURA DE 5CM, INCLUSIVE POLIMENTO, CORTE/COLAGEM EM MEIA ESQUADRIA E MASSA PLÁSTICA NA COR DA PEDRA</v>
          </cell>
          <cell r="E11572" t="str">
            <v>m</v>
          </cell>
          <cell r="F11572">
            <v>120.26</v>
          </cell>
        </row>
        <row r="11573">
          <cell r="A11573" t="str">
            <v>SETOP ED-21966</v>
          </cell>
          <cell r="D11573" t="str">
            <v>RODABANCA/FRONTÃO PARA BANCADA EM ARDÓSIA, COR NATURAL, ESP. 2CM, ALTURA DE 10CM, INCLUSIVE REJUNTAMENTO EM MASSA PLÁSTICA NA COR DA PEDRA</v>
          </cell>
          <cell r="E11573" t="str">
            <v>m</v>
          </cell>
          <cell r="F11573">
            <v>48.22</v>
          </cell>
        </row>
        <row r="11574">
          <cell r="A11574" t="str">
            <v>SETOP ED-21965</v>
          </cell>
          <cell r="D11574" t="str">
            <v>RODABANCA/FRONTÃO PARA BANCADA EM ARDÓSIA, COR NATURAL, ESP. 2CM, ALTURA DE 7CM, INCLUSIVE REJUNTAMENTO EM MASSA PLÁSTICA NA COR DA PEDRA</v>
          </cell>
          <cell r="E11574" t="str">
            <v>m</v>
          </cell>
          <cell r="F11574">
            <v>41.11</v>
          </cell>
        </row>
        <row r="11575">
          <cell r="A11575" t="str">
            <v>SETOP ED-21981</v>
          </cell>
          <cell r="D11575" t="str">
            <v>TESTEIRA PARA BANCADA EM ARDÓSIA, COR NATURAL, ESP. 2CM, ALTURA DE 10CM, INCLUSIVE POLIMENTO, CORTE/COLAGEM EM MEIA ESQUADRIA E MASSA PLÁSTICA NA COR DA PEDRA</v>
          </cell>
          <cell r="E11575" t="str">
            <v>m</v>
          </cell>
          <cell r="F11575">
            <v>204.77</v>
          </cell>
        </row>
        <row r="11576">
          <cell r="A11576" t="str">
            <v>SETOP ED-21979</v>
          </cell>
          <cell r="D11576" t="str">
            <v>TESTEIRA PARA BANCADA EM ARDÓSIA, COR NATURAL, ESP. 2CM, ALTURA DE 3CM, INCLUSIVE POLIMENTO, CORTE/COLAGEM EM MEIA ESQUADRIA E MASSA PLÁSTICA NA COR DA PEDRA</v>
          </cell>
          <cell r="E11576" t="str">
            <v>m</v>
          </cell>
          <cell r="F11576">
            <v>188.69</v>
          </cell>
        </row>
        <row r="11577">
          <cell r="A11577" t="str">
            <v>SETOP ED-21980</v>
          </cell>
          <cell r="D11577" t="str">
            <v>TESTEIRA PARA BANCADA EM ARDÓSIA, COR NATURAL, ESP. 2CM, ALTURA DE 5CM, INCLUSIVE POLIMENTO, CORTE/COLAGEM EM MEIA ESQUADRIA E MASSA PLÁSTICA NA COR DA PEDRA</v>
          </cell>
          <cell r="E11577" t="str">
            <v>m</v>
          </cell>
          <cell r="F11577">
            <v>193.28</v>
          </cell>
        </row>
        <row r="11578">
          <cell r="A11578" t="str">
            <v>SETOP 8907</v>
          </cell>
          <cell r="D11578" t="str">
            <v>TESTEIRA E RODABANCADA EM GRANITO</v>
          </cell>
        </row>
        <row r="11579">
          <cell r="A11579" t="str">
            <v>SETOP ED-21969</v>
          </cell>
          <cell r="D11579" t="str">
            <v>FAIXA PARA BANCADA EM GRANITO, COR CINZA ANDORINHA, ESP. 2CM, ALTURA DE 10CM, INCLUSIVE POLIMENTO, CORTE/COLAGEM EM MEIA ESQUADRIA E MASSA PLÁSTICA NA COR DA PEDRA</v>
          </cell>
          <cell r="E11579" t="str">
            <v>m</v>
          </cell>
          <cell r="F11579">
            <v>135.44</v>
          </cell>
        </row>
        <row r="11580">
          <cell r="A11580" t="str">
            <v>SETOP ED-21967</v>
          </cell>
          <cell r="D11580" t="str">
            <v>FAIXA PARA BANCADA EM GRANITO, COR CINZA ANDORINHA, ESP. 2CM, ALTURA DE 3CM, INCLUSIVE POLIMENTO, CORTE/COLAGEM EM MEIA ESQUADRIA E MASSA PLÁSTICA NA COR DA PEDRA</v>
          </cell>
          <cell r="E11580" t="str">
            <v>m</v>
          </cell>
          <cell r="F11580">
            <v>116.78</v>
          </cell>
        </row>
        <row r="11581">
          <cell r="A11581" t="str">
            <v>SETOP ED-21968</v>
          </cell>
          <cell r="D11581" t="str">
            <v>FAIXA PARA BANCADA EM GRANITO, COR CINZA ANDORINHA, ESP. 2CM, ALTURA DE 5CM, INCLUSIVE POLIMENTO, CORTE/COLAGEM EM MEIA ESQUADRIA E MASSA PLÁSTICA NA COR DA PEDRA</v>
          </cell>
          <cell r="E11581" t="str">
            <v>m</v>
          </cell>
          <cell r="F11581">
            <v>122.11</v>
          </cell>
        </row>
        <row r="11582">
          <cell r="A11582" t="str">
            <v>SETOP ED-48348</v>
          </cell>
          <cell r="D11582" t="str">
            <v>RODABANCA/FRONTÃO PARA BANCADA EM GRANITO, COR CINZA ANDORINHA, ESP. 2CM, ALTURA DE 10CM, INCLUSIVE REJUNTAMENTO EM MASSA PLÁSTICA NA COR DA PEDRA</v>
          </cell>
          <cell r="E11582" t="str">
            <v>m</v>
          </cell>
          <cell r="F11582">
            <v>51.91</v>
          </cell>
        </row>
        <row r="11583">
          <cell r="A11583" t="str">
            <v>SETOP ED-48347</v>
          </cell>
          <cell r="D11583" t="str">
            <v>RODABANCA/FRONTÃO PARA BANCADA EM GRANITO, COR CINZA ANDORINHA, ESP. 2CM, ALTURA DE 7CM, INCLUSIVE REJUNTAMENTO EM MASSA PLÁSTICA NA COR DA PEDRA</v>
          </cell>
          <cell r="E11583" t="str">
            <v>m</v>
          </cell>
          <cell r="F11583">
            <v>43.69</v>
          </cell>
        </row>
        <row r="11584">
          <cell r="A11584" t="str">
            <v>SETOP ED-21636</v>
          </cell>
          <cell r="D11584" t="str">
            <v>TESTEIRA PARA BANCADA EM GRANITO, COR CINZA ANDORINHA, ESP. 2CM, ALTURA DE 10CM, INCLUSIVE POLIMENTO, CORTE/COLAGEM EM MEIA ESQUADRIA E MASSA PLÁSTICA NA COR DA PEDRA</v>
          </cell>
          <cell r="E11584" t="str">
            <v>m</v>
          </cell>
          <cell r="F11584">
            <v>208.46</v>
          </cell>
        </row>
        <row r="11585">
          <cell r="A11585" t="str">
            <v>SETOP ED-21634</v>
          </cell>
          <cell r="D11585" t="str">
            <v>TESTEIRA PARA BANCADA EM GRANITO, COR CINZA ANDORINHA, ESP. 2CM, ALTURA DE 3CM, INCLUSIVE POLIMENTO, CORTE/COLAGEM EM MEIA ESQUADRIA E MASSA PLÁSTICA NA COR DA PEDRA</v>
          </cell>
          <cell r="E11585" t="str">
            <v>m</v>
          </cell>
          <cell r="F11585">
            <v>189.8</v>
          </cell>
        </row>
        <row r="11586">
          <cell r="A11586" t="str">
            <v>SETOP ED-21635</v>
          </cell>
          <cell r="D11586" t="str">
            <v>TESTEIRA PARA BANCADA EM GRANITO, COR CINZA ANDORINHA, ESP. 2CM, ALTURA DE 5CM, INCLUSIVE POLIMENTO, CORTE/COLAGEM EM MEIA ESQUADRIA E MASSA PLÁSTICA NA COR DA PEDRA</v>
          </cell>
          <cell r="E11586" t="str">
            <v>m</v>
          </cell>
          <cell r="F11586">
            <v>195.13</v>
          </cell>
        </row>
        <row r="11587">
          <cell r="A11587" t="str">
            <v>SETOP 8908</v>
          </cell>
          <cell r="D11587" t="str">
            <v>TESTEIRA E RODABANCADA EM MÁRMORE</v>
          </cell>
        </row>
        <row r="11588">
          <cell r="A11588" t="str">
            <v>SETOP ED-21972</v>
          </cell>
          <cell r="D11588" t="str">
            <v>FAIXA PARA BANCADA EM MÁRMORE, COR BRANCO COMUM, ESP. 2CM, ALTURA DE 10CM, INCLUSIVE POLIMENTO, CORTE/COLAGEM EM MEIA ESQUADRIA E MASSA PLÁSTICA NA COR DA PEDRA</v>
          </cell>
          <cell r="E11588" t="str">
            <v>m</v>
          </cell>
          <cell r="F11588">
            <v>135.72</v>
          </cell>
        </row>
        <row r="11589">
          <cell r="A11589" t="str">
            <v>SETOP ED-21970</v>
          </cell>
          <cell r="D11589" t="str">
            <v>FAIXA PARA BANCADA EM MÁRMORE, COR BRANCO COMUM, ESP. 2CM, ALTURA DE 3CM, INCLUSIVE POLIMENTO, CORTE/COLAGEM EM MEIA ESQUADRIA E MASSA PLÁSTICA NA COR DA PEDRA</v>
          </cell>
          <cell r="E11589" t="str">
            <v>m</v>
          </cell>
          <cell r="F11589">
            <v>116.86</v>
          </cell>
        </row>
        <row r="11590">
          <cell r="A11590" t="str">
            <v>SETOP ED-21971</v>
          </cell>
          <cell r="D11590" t="str">
            <v>FAIXA PARA BANCADA EM MÁRMORE, COR BRANCO COMUM, ESP. 2CM, ALTURA DE 5CM, INCLUSIVE POLIMENTO, CORTE/COLAGEM EM MEIA ESQUADRIA E MASSA PLÁSTICA NA COR DA PEDRA</v>
          </cell>
          <cell r="E11590" t="str">
            <v>m</v>
          </cell>
          <cell r="F11590">
            <v>122.25</v>
          </cell>
        </row>
        <row r="11591">
          <cell r="A11591" t="str">
            <v>SETOP ED-48350</v>
          </cell>
          <cell r="D11591" t="str">
            <v>RODABANCA/FRONTÃO PARA BANCADA EM MÁRMORE, COR BRANCO COMUM, ESP. 2CM, ALTURA DE 10CM, INCLUSIVE REJUNTAMENTO EM MASSA PLÁSTICA NA COR DA PEDRA</v>
          </cell>
          <cell r="E11591" t="str">
            <v>m</v>
          </cell>
          <cell r="F11591">
            <v>52.19</v>
          </cell>
        </row>
        <row r="11592">
          <cell r="A11592" t="str">
            <v>SETOP ED-48349</v>
          </cell>
          <cell r="D11592" t="str">
            <v>RODABANCA/FRONTÃO PARA BANCADA EM MÁRMORE, COR BRANCO COMUM, ESP. 2CM, ALTURA DE 7CM, INCLUSIVE REJUNTAMENTO EM MASSA PLÁSTICA NA COR DA PEDRA</v>
          </cell>
          <cell r="E11592" t="str">
            <v>m</v>
          </cell>
          <cell r="F11592">
            <v>43.89</v>
          </cell>
        </row>
        <row r="11593">
          <cell r="A11593" t="str">
            <v>SETOP ED-21975</v>
          </cell>
          <cell r="D11593" t="str">
            <v>TESTEIRA PARA BANCADA EM MÁRMORE, COR BRANCO COMUM, ESP. 2CM, ALTURA DE 10CM, INCLUSIVE POLIMENTO, CORTE/COLAGEM EM MEIA ESQUADRIA E MASSA PLÁSTICA NA COR DA PEDRA</v>
          </cell>
          <cell r="E11593" t="str">
            <v>m</v>
          </cell>
          <cell r="F11593">
            <v>208.74</v>
          </cell>
        </row>
        <row r="11594">
          <cell r="A11594" t="str">
            <v>SETOP ED-21973</v>
          </cell>
          <cell r="D11594" t="str">
            <v>TESTEIRA PARA BANCADA EM MÁRMORE, COR BRANCO COMUM, ESP. 2CM, ALTURA DE 3CM, INCLUSIVE POLIMENTO, CORTE/COLAGEM EM MEIA ESQUADRIA E MASSA PLÁSTICA NA COR DA PEDRA</v>
          </cell>
          <cell r="E11594" t="str">
            <v>m</v>
          </cell>
          <cell r="F11594">
            <v>189.88</v>
          </cell>
        </row>
        <row r="11595">
          <cell r="A11595" t="str">
            <v>SETOP ED-21974</v>
          </cell>
          <cell r="D11595" t="str">
            <v>TESTEIRA PARA BANCADA EM MÁRMORE, COR BRANCO COMUM, ESP. 2CM, ALTURA DE 5CM, INCLUSIVE POLIMENTO, CORTE/COLAGEM EM MEIA ESQUADRIA E MASSA PLÁSTICA NA COR DA PEDRA</v>
          </cell>
          <cell r="E11595" t="str">
            <v>m</v>
          </cell>
          <cell r="F11595">
            <v>195.27</v>
          </cell>
        </row>
        <row r="11596">
          <cell r="A11596" t="str">
            <v>SETOP 8909</v>
          </cell>
          <cell r="D11596" t="str">
            <v>BANCADA EM CONCRETO</v>
          </cell>
        </row>
        <row r="11597">
          <cell r="A11597" t="str">
            <v>SETOP ED-48340</v>
          </cell>
          <cell r="D11597" t="str">
            <v>BANCADA EM CONCRETO, COR NATURAL, ESP. 4CM, APOIADA EM ALVENARIA, EXCLUSIVE ALVENARIA, RODABANCA/FRONTÃO, TESTEIRA/FAIXA, FURO EM BANCADA, CUBA METÁLICA, VÁLVULA, SIFÃO, TORNEIRA E ENGATE FLEXÍVEL</v>
          </cell>
          <cell r="E11597" t="str">
            <v>m2</v>
          </cell>
          <cell r="F11597">
            <v>259.57</v>
          </cell>
        </row>
        <row r="11598">
          <cell r="A11598" t="str">
            <v>SETOP ED-48341</v>
          </cell>
          <cell r="D11598" t="str">
            <v>BANCADA EM CONCRETO, COR NATURAL, ESP. 4CM, APOIADA EM CONSOLE DE METALON (50X30)MM, INCLUSIVE TESTEIRA/FAIXA E FURO EM BANCADA, EXCLUSIVE ALVENARIA, RODABANCA/FRONTÃO, CUBA METÁLICA, VÁLVULA, SIFÃO, TORNEIRA E ENGATE FLEXÍVEL</v>
          </cell>
          <cell r="E11598" t="str">
            <v>m2</v>
          </cell>
          <cell r="F11598">
            <v>298.81</v>
          </cell>
        </row>
        <row r="11599">
          <cell r="A11599" t="str">
            <v>SETOP 8910</v>
          </cell>
          <cell r="D11599" t="str">
            <v>PRATELEIRA DE ARDÓSIA</v>
          </cell>
        </row>
        <row r="11600">
          <cell r="A11600" t="str">
            <v>SETOP ED-50687</v>
          </cell>
          <cell r="D11600" t="str">
            <v>PRATELEIRA EM ARDÓSIA, COR NATURAL, ESP. 2CM, ACABAMENTO POLIDO, APOIADA EM ALVENARIA, EXCLUSIVE ALVENARIA</v>
          </cell>
          <cell r="E11600" t="str">
            <v>m2</v>
          </cell>
          <cell r="F11600">
            <v>304.87</v>
          </cell>
        </row>
        <row r="11601">
          <cell r="A11601" t="str">
            <v>SETOP ED-50688</v>
          </cell>
          <cell r="D11601" t="str">
            <v>PRATELEIRA EM ARDÓSIA, COR NATURAL, ESP. 2CM, ACABAMENTO POLIDO, APOIADA EM CONSOLE DE METALON (30X20)MM, INCLUSIVE FIXAÇÃO</v>
          </cell>
          <cell r="E11601" t="str">
            <v>m2</v>
          </cell>
          <cell r="F11601">
            <v>340.48</v>
          </cell>
        </row>
        <row r="11602">
          <cell r="A11602" t="str">
            <v>SETOP 8911</v>
          </cell>
          <cell r="D11602" t="str">
            <v>PRATELEIRA DE GRANITO</v>
          </cell>
        </row>
        <row r="11603">
          <cell r="A11603" t="str">
            <v>SETOP ED-50691</v>
          </cell>
          <cell r="D11603" t="str">
            <v>PRATELEIRA EM GRANITO, COR CINZA ANDORINHA, ESP. 2CM, ACABAMENTO POLIDO, APOIADA EM ALVENARIA, EXCLUSIVE ALVENARIA</v>
          </cell>
          <cell r="E11603" t="str">
            <v>m2</v>
          </cell>
          <cell r="F11603">
            <v>341.84</v>
          </cell>
        </row>
        <row r="11604">
          <cell r="A11604" t="str">
            <v>SETOP ED-50692</v>
          </cell>
          <cell r="D11604" t="str">
            <v>PRATELEIRA EM GRANITO, COR CINZA ANDORINHA, ESP. 2CM, ACABAMENTO POLIDO, APOIADA EM CONSOLE DE METALON (30X20)MM, INCLUSIVE FIXAÇÃO</v>
          </cell>
          <cell r="E11604" t="str">
            <v>m2</v>
          </cell>
          <cell r="F11604">
            <v>377.45</v>
          </cell>
        </row>
        <row r="11605">
          <cell r="A11605" t="str">
            <v>SETOP 8912</v>
          </cell>
          <cell r="D11605" t="str">
            <v>PRATELEIRA DE MÁRMORE</v>
          </cell>
        </row>
        <row r="11606">
          <cell r="A11606" t="str">
            <v>SETOP ED-50695</v>
          </cell>
          <cell r="D11606" t="str">
            <v>PRATELEIRA EM MÁRMORE, COR BRANCO COMUM, ESP. 2CM, ACABAMENTO POLIDO, APOIADA EM ALVENARIA, EXCLUSIVE ALVENARIA</v>
          </cell>
          <cell r="E11606" t="str">
            <v>m2</v>
          </cell>
          <cell r="F11606">
            <v>344.63</v>
          </cell>
        </row>
        <row r="11607">
          <cell r="A11607" t="str">
            <v>SETOP ED-50696</v>
          </cell>
          <cell r="D11607" t="str">
            <v>PRATELEIRA EM MÁRMORE, COR BRANCO COMUM, ESP. 2CM, ACABAMENTO POLIDO, APOIADA EM CONSOLE DE METALON (30X20)MM, INCLUSIVE FIXAÇÃO</v>
          </cell>
          <cell r="E11607" t="str">
            <v>m2</v>
          </cell>
          <cell r="F11607">
            <v>380.24</v>
          </cell>
        </row>
        <row r="11608">
          <cell r="A11608" t="str">
            <v>SETOP 8913</v>
          </cell>
          <cell r="D11608" t="str">
            <v>PRATELEIRAS DE MADEIRA</v>
          </cell>
        </row>
        <row r="11609">
          <cell r="A11609" t="str">
            <v>SETOP ED-50693</v>
          </cell>
          <cell r="D11609" t="str">
            <v>PRATELEIRA DE MADEIRA, COM ACABAMENTO EM VERNIZ, ESP. 3CM, APOIADA EM CONSOLE DE METALON (30X20)MM, INCLUSIVE FIXAÇÃO E APLICAÇÃO DE VERNIZ SINTÉTICO MARÍTIMO, DUAS (2) DEMÃOS, ACABAMENTO TIPO BRILHANTE</v>
          </cell>
          <cell r="E11609" t="str">
            <v>m2</v>
          </cell>
          <cell r="F11609">
            <v>255.84</v>
          </cell>
        </row>
        <row r="11610">
          <cell r="A11610" t="str">
            <v>SETOP ED-50694</v>
          </cell>
          <cell r="D11610" t="str">
            <v>PRATELEIRA DE MADEIRA, COM ACABAMENTO TINTA ESMALTE, ESP. 3CM, APOIADA EM CONSOLE DE METALON (30X20)MM, INCLUSIVE FIXAÇÃO, APLICAÇÃO DE TINTA ESMALTE, DUAS (2) DEMÃOS E FUNDO NIVELADOR, UMA (1) DEMÃO, EXCLUSIVE MASSA A ÓLEO</v>
          </cell>
          <cell r="E11610" t="str">
            <v>m2</v>
          </cell>
          <cell r="F11610">
            <v>278.29000000000002</v>
          </cell>
        </row>
        <row r="11611">
          <cell r="A11611" t="str">
            <v>SETOP 8914</v>
          </cell>
          <cell r="D11611" t="str">
            <v>PRATELEIRA DE CONCRETO</v>
          </cell>
        </row>
        <row r="11612">
          <cell r="A11612" t="str">
            <v>SETOP ED-50689</v>
          </cell>
          <cell r="D11612" t="str">
            <v>PRATELEIRA EM CONCRETO PRÉ- MOLDADO, ESP. 4CM, ACABAMENTO NATADO, APOIADA EM ALVENARIA, EXCLUSIVE ALVENARIA</v>
          </cell>
          <cell r="E11612" t="str">
            <v>m2</v>
          </cell>
          <cell r="F11612">
            <v>169.88</v>
          </cell>
        </row>
        <row r="11613">
          <cell r="A11613" t="str">
            <v>SETOP ED-50690</v>
          </cell>
          <cell r="D11613" t="str">
            <v>PRATELEIRA EM CONCRETO PRÉ- MOLDADO, ESP. 4CM, ACABAMENTO NATADO, APOIADA EM CONSOLE DE METALON (30X20)MM, INCLUSIVE FIXAÇÃO</v>
          </cell>
          <cell r="E11613" t="str">
            <v>m2</v>
          </cell>
          <cell r="F11613">
            <v>212.8</v>
          </cell>
        </row>
        <row r="11614">
          <cell r="A11614" t="str">
            <v>SETOP 8681</v>
          </cell>
          <cell r="D11614" t="str">
            <v>INSTALAÇÕES ELÉTRICAS</v>
          </cell>
        </row>
        <row r="11615">
          <cell r="A11615" t="str">
            <v>SETOP 8915</v>
          </cell>
          <cell r="D11615" t="str">
            <v>CABO DE COBRE FLEXÍVEL (450/750V)</v>
          </cell>
        </row>
        <row r="11616">
          <cell r="A11616" t="str">
            <v>SETOP ED-48966</v>
          </cell>
          <cell r="D11616" t="str">
            <v>CABO ISOLADO DE COBRE FLEXÍVEL, CLASSE 5, ISOLAMENTO TIPO LSHF/ATOX, NÃO HALOGENADO E ANTICHAMA, DIÂMETRO DA SEÇÃO DE 10MM2, TEMPERATURA DE TRABALHO 70°C, TENSÃO NOMINAL DE OPERAÇÃO 450/750V</v>
          </cell>
          <cell r="E11616" t="str">
            <v>m</v>
          </cell>
          <cell r="F11616">
            <v>14.72</v>
          </cell>
        </row>
        <row r="11617">
          <cell r="A11617" t="str">
            <v>SETOP ED-48946</v>
          </cell>
          <cell r="D11617" t="str">
            <v>CABO ISOLADO DE COBRE FLEXÍVEL, CLASSE 5, ISOLAMENTO TIPO LSHF/ATOX, NÃO HALOGENADO E ANTICHAMA, DIÂMETRO DA SEÇÃO DE 1,5MM2, TEMPERATURA DE TRABALHO 70°C, TENSÃO NOMINAL DE OPERAÇÃO 450/750V</v>
          </cell>
          <cell r="E11617" t="str">
            <v>m</v>
          </cell>
          <cell r="F11617">
            <v>2.95</v>
          </cell>
        </row>
        <row r="11618">
          <cell r="A11618" t="str">
            <v>SETOP ED-48971</v>
          </cell>
          <cell r="D11618" t="str">
            <v>CABO ISOLADO DE COBRE FLEXÍVEL, CLASSE 5, ISOLAMENTO TIPO LSHF/ATOX, NÃO HALOGENADO E ANTICHAMA, DIÂMETRO DA SEÇÃO DE 16MM2, TEMPERATURA DE TRABALHO 70°C, TENSÃO NOMINAL DE OPERAÇÃO 450/750V</v>
          </cell>
          <cell r="E11618" t="str">
            <v>m</v>
          </cell>
          <cell r="F11618">
            <v>20.260000000000002</v>
          </cell>
        </row>
        <row r="11619">
          <cell r="A11619" t="str">
            <v>SETOP ED-48951</v>
          </cell>
          <cell r="D11619" t="str">
            <v>CABO ISOLADO DE COBRE FLEXÍVEL, CLASSE 5, ISOLAMENTO TIPO LSHF/ATOX, NÃO HALOGENADO E ANTICHAMA, DIÂMETRO DA SEÇÃO DE 2,5MM2, TEMPERATURA DE TRABALHO 70°C, TENSÃO NOMINAL DE OPERAÇÃO 450/750V</v>
          </cell>
          <cell r="E11619" t="str">
            <v>m</v>
          </cell>
          <cell r="F11619">
            <v>4.26</v>
          </cell>
        </row>
        <row r="11620">
          <cell r="A11620" t="str">
            <v>SETOP ED-48976</v>
          </cell>
          <cell r="D11620" t="str">
            <v>CABO ISOLADO DE COBRE FLEXÍVEL, CLASSE 5, ISOLAMENTO TIPO LSHF/ATOX, NÃO HALOGENADO E ANTICHAMA, DIÂMETRO DA SEÇÃO DE 25MM2, TEMPERATURA DE TRABALHO 70°C, TENSÃO NOMINAL DE OPERAÇÃO 450/750V</v>
          </cell>
          <cell r="E11620" t="str">
            <v>m</v>
          </cell>
          <cell r="F11620">
            <v>32.74</v>
          </cell>
        </row>
        <row r="11621">
          <cell r="A11621" t="str">
            <v>SETOP ED-48981</v>
          </cell>
          <cell r="D11621" t="str">
            <v>CABO ISOLADO DE COBRE FLEXÍVEL, CLASSE 5, ISOLAMENTO TIPO LSHF/ATOX, NÃO HALOGENADO E ANTICHAMA, DIÂMETRO DA SEÇÃO DE 35MM2, TEMPERATURA DE TRABALHO 70°C, TENSÃO NOMINAL DE OPERAÇÃO 450/750V</v>
          </cell>
          <cell r="E11621" t="str">
            <v>m</v>
          </cell>
          <cell r="F11621">
            <v>38.1</v>
          </cell>
        </row>
        <row r="11622">
          <cell r="A11622" t="str">
            <v>SETOP ED-48956</v>
          </cell>
          <cell r="D11622" t="str">
            <v>CABO ISOLADO DE COBRE FLEXÍVEL, CLASSE 5, ISOLAMENTO TIPO LSHF/ATOX, NÃO HALOGENADO E ANTICHAMA, DIÂMETRO DA SEÇÃO DE 4MM2, TEMPERATURA DE TRABALHO 70°C, TENSÃO NOMINAL DE OPERAÇÃO 450/750V</v>
          </cell>
          <cell r="E11622" t="str">
            <v>m</v>
          </cell>
          <cell r="F11622">
            <v>6.02</v>
          </cell>
        </row>
        <row r="11623">
          <cell r="A11623" t="str">
            <v>SETOP ED-48961</v>
          </cell>
          <cell r="D11623" t="str">
            <v>CABO ISOLADO DE COBRE FLEXÍVEL, CLASSE 5, ISOLAMENTO TIPO LSHF/ATOX, NÃO HALOGENADO E ANTICHAMA, DIÂMETRO DA SEÇÃO DE 6MM2, TEMPERATURA DE TRABALHO 70°C, TENSÃO NOMINAL DE OPERAÇÃO 450/750V</v>
          </cell>
          <cell r="E11623" t="str">
            <v>m</v>
          </cell>
          <cell r="F11623">
            <v>8.42</v>
          </cell>
        </row>
        <row r="11624">
          <cell r="A11624" t="str">
            <v>SETOP 8916</v>
          </cell>
          <cell r="D11624" t="str">
            <v>CABO DE COBRE FLEXÍVEL (0,6/1KV)</v>
          </cell>
        </row>
        <row r="11625">
          <cell r="A11625" t="str">
            <v>SETOP ED-4862</v>
          </cell>
          <cell r="D11625" t="str">
            <v>CABO MULTIPOLAR ISOLADO DE QUATRO (4) VIAS, CLASSE 5, DIÂMETRO DA SEÇÃO  DE 0,5MM2, TEMPERATURA DE TRABALHO 105°C, TENSÃO NOMINAL DE OPERAÇÃO 600V</v>
          </cell>
          <cell r="E11625" t="str">
            <v>m</v>
          </cell>
          <cell r="F11625">
            <v>5.65</v>
          </cell>
        </row>
        <row r="11626">
          <cell r="A11626" t="str">
            <v>SETOP ED-48998</v>
          </cell>
          <cell r="D11626" t="str">
            <v>CABO UNIPOLAR DE COBRE FLEXÍVEL, CLASSE 5, ISOLAMENTO TIPO EPR/HEPR, NÃO HALOGENADO E ANTICHAMA, DIÂMETRO DA SEÇÃO DE 10MM2, TEMPERATURA DE TRABALHO 90°C, TENSÃO NOMINAL DE OPERAÇÃO 0,6/1KV</v>
          </cell>
          <cell r="E11626" t="str">
            <v>m</v>
          </cell>
          <cell r="F11626">
            <v>18.2</v>
          </cell>
        </row>
        <row r="11627">
          <cell r="A11627" t="str">
            <v>SETOP ED-49019</v>
          </cell>
          <cell r="D11627" t="str">
            <v>CABO UNIPOLAR DE COBRE FLEXÍVEL, CLASSE 5, ISOLAMENTO TIPO EPR/HEPR, NÃO HALOGENADO E ANTICHAMA, DIÂMETRO DA SEÇÃO DE 120MM2, TEMPERATURA DE TRABALHO 90°C, TENSÃO NOMINAL DE OPERAÇÃO 0,6/1KV</v>
          </cell>
          <cell r="E11627" t="str">
            <v>m</v>
          </cell>
          <cell r="F11627">
            <v>139.02000000000001</v>
          </cell>
        </row>
        <row r="11628">
          <cell r="A11628" t="str">
            <v>SETOP ED-48986</v>
          </cell>
          <cell r="D11628" t="str">
            <v>CABO UNIPOLAR DE COBRE FLEXÍVEL, CLASSE 5, ISOLAMENTO TIPO EPR/HEPR, NÃO HALOGENADO E ANTICHAMA, DIÂMETRO DA SEÇÃO DE 1,5MM2, TEMPERATURA DE TRABALHO 90°C, TENSÃO NOMINAL DE OPERAÇÃO 0,6/1KV</v>
          </cell>
          <cell r="E11628" t="str">
            <v>m</v>
          </cell>
          <cell r="F11628">
            <v>3.8</v>
          </cell>
        </row>
        <row r="11629">
          <cell r="A11629" t="str">
            <v>SETOP ED-49022</v>
          </cell>
          <cell r="D11629" t="str">
            <v>CABO UNIPOLAR DE COBRE FLEXÍVEL, CLASSE 5, ISOLAMENTO TIPO EPR/HEPR, NÃO HALOGENADO E ANTICHAMA, DIÂMETRO DA SEÇÃO DE 150MM2, TEMPERATURA DE TRABALHO 90°C, TENSÃO NOMINAL DE OPERAÇÃO 0,6/1KV</v>
          </cell>
          <cell r="E11629" t="str">
            <v>m</v>
          </cell>
          <cell r="F11629">
            <v>169.38</v>
          </cell>
        </row>
        <row r="11630">
          <cell r="A11630" t="str">
            <v>SETOP ED-49001</v>
          </cell>
          <cell r="D11630" t="str">
            <v>CABO UNIPOLAR DE COBRE FLEXÍVEL, CLASSE 5, ISOLAMENTO TIPO EPR/HEPR, NÃO HALOGENADO E ANTICHAMA, DIÂMETRO DA SEÇÃO DE 16MM2, TEMPERATURA DE TRABALHO 90°C, TENSÃO NOMINAL DE OPERAÇÃO 0,6/1KV</v>
          </cell>
          <cell r="E11630" t="str">
            <v>m</v>
          </cell>
          <cell r="F11630">
            <v>22.24</v>
          </cell>
        </row>
        <row r="11631">
          <cell r="A11631" t="str">
            <v>SETOP ED-49025</v>
          </cell>
          <cell r="D11631" t="str">
            <v>CABO UNIPOLAR DE COBRE FLEXÍVEL, CLASSE 5, ISOLAMENTO TIPO EPR/HEPR, NÃO HALOGENADO E ANTICHAMA, DIÂMETRO DA SEÇÃO DE 185MM2, TEMPERATURA DE TRABALHO 90°C, TENSÃO NOMINAL DE OPERAÇÃO 0,6/1KV</v>
          </cell>
          <cell r="E11631" t="str">
            <v>m</v>
          </cell>
          <cell r="F11631">
            <v>206.4</v>
          </cell>
        </row>
        <row r="11632">
          <cell r="A11632" t="str">
            <v>SETOP ED-49028</v>
          </cell>
          <cell r="D11632" t="str">
            <v>CABO UNIPOLAR DE COBRE FLEXÍVEL, CLASSE 5, ISOLAMENTO TIPO EPR/HEPR, NÃO HALOGENADO E ANTICHAMA, DIÂMETRO DA SEÇÃO DE 240MM2, TEMPERATURA DE TRABALHO 90°C, TENSÃO NOMINAL DE OPERAÇÃO 0,6/1KV</v>
          </cell>
          <cell r="E11632" t="str">
            <v>m</v>
          </cell>
          <cell r="F11632">
            <v>266.36</v>
          </cell>
        </row>
        <row r="11633">
          <cell r="A11633" t="str">
            <v>SETOP ED-48989</v>
          </cell>
          <cell r="D11633" t="str">
            <v>CABO UNIPOLAR DE COBRE FLEXÍVEL, CLASSE 5, ISOLAMENTO TIPO EPR/HEPR, NÃO HALOGENADO E ANTICHAMA, DIÂMETRO DA SEÇÃO DE 2,5MM2, TEMPERATURA DE TRABALHO 90°C, TENSÃO NOMINAL DE OPERAÇÃO 0,6/1KV</v>
          </cell>
          <cell r="E11633" t="str">
            <v>m</v>
          </cell>
          <cell r="F11633">
            <v>5.15</v>
          </cell>
        </row>
        <row r="11634">
          <cell r="A11634" t="str">
            <v>SETOP ED-49004</v>
          </cell>
          <cell r="D11634" t="str">
            <v>CABO UNIPOLAR DE COBRE FLEXÍVEL, CLASSE 5, ISOLAMENTO TIPO EPR/HEPR, NÃO HALOGENADO E ANTICHAMA, DIÂMETRO DA SEÇÃO DE 25MM2, TEMPERATURA DE TRABALHO 90°C, TENSÃO NOMINAL DE OPERAÇÃO 0,6/1KV</v>
          </cell>
          <cell r="E11634" t="str">
            <v>m</v>
          </cell>
          <cell r="F11634">
            <v>33.119999999999997</v>
          </cell>
        </row>
        <row r="11635">
          <cell r="A11635" t="str">
            <v>SETOP ED-49031</v>
          </cell>
          <cell r="D11635" t="str">
            <v>CABO UNIPOLAR DE COBRE FLEXÍVEL, CLASSE 5, ISOLAMENTO TIPO EPR/HEPR, NÃO HALOGENADO E ANTICHAMA, DIÂMETRO DA SEÇÃO DE 300MM2, TEMPERATURA DE TRABALHO 90°C, TENSÃO NOMINAL DE OPERAÇÃO 0,6/1KV</v>
          </cell>
          <cell r="E11635" t="str">
            <v>m</v>
          </cell>
          <cell r="F11635">
            <v>334.62</v>
          </cell>
        </row>
        <row r="11636">
          <cell r="A11636" t="str">
            <v>SETOP ED-49007</v>
          </cell>
          <cell r="D11636" t="str">
            <v>CABO UNIPOLAR DE COBRE FLEXÍVEL, CLASSE 5, ISOLAMENTO TIPO EPR/HEPR, NÃO HALOGENADO E ANTICHAMA, DIÂMETRO DA SEÇÃO DE 35MM2, TEMPERATURA DE TRABALHO 90°C, TENSÃO NOMINAL DE OPERAÇÃO 0,6/1KV</v>
          </cell>
          <cell r="E11636" t="str">
            <v>m</v>
          </cell>
          <cell r="F11636">
            <v>44.62</v>
          </cell>
        </row>
        <row r="11637">
          <cell r="A11637" t="str">
            <v>SETOP ED-48992</v>
          </cell>
          <cell r="D11637" t="str">
            <v>CABO UNIPOLAR DE COBRE FLEXÍVEL, CLASSE 5, ISOLAMENTO TIPO EPR/HEPR, NÃO HALOGENADO E ANTICHAMA, DIÂMETRO DA SEÇÃO DE 4MM2, TEMPERATURA DE TRABALHO 90°C, TENSÃO NOMINAL DE OPERAÇÃO 0,6/1KV</v>
          </cell>
          <cell r="E11637" t="str">
            <v>m</v>
          </cell>
          <cell r="F11637">
            <v>7.62</v>
          </cell>
        </row>
        <row r="11638">
          <cell r="A11638" t="str">
            <v>SETOP ED-49010</v>
          </cell>
          <cell r="D11638" t="str">
            <v>CABO UNIPOLAR DE COBRE FLEXÍVEL, CLASSE 5, ISOLAMENTO TIPO EPR/HEPR, NÃO HALOGENADO E ANTICHAMA, DIÂMETRO DA SEÇÃO DE 50MM2, TEMPERATURA DE TRABALHO 90°C, TENSÃO NOMINAL DE OPERAÇÃO 0,6/1KV</v>
          </cell>
          <cell r="E11638" t="str">
            <v>m</v>
          </cell>
          <cell r="F11638">
            <v>52.67</v>
          </cell>
        </row>
        <row r="11639">
          <cell r="A11639" t="str">
            <v>SETOP ED-48995</v>
          </cell>
          <cell r="D11639" t="str">
            <v>CABO UNIPOLAR DE COBRE FLEXÍVEL, CLASSE 5, ISOLAMENTO TIPO EPR/HEPR, NÃO HALOGENADO E ANTICHAMA, DIÂMETRO DA SEÇÃO DE 6MM2, TEMPERATURA DE TRABALHO 90°C, TENSÃO NOMINAL DE OPERAÇÃO 0,6/1KV</v>
          </cell>
          <cell r="E11639" t="str">
            <v>m</v>
          </cell>
          <cell r="F11639">
            <v>10.050000000000001</v>
          </cell>
        </row>
        <row r="11640">
          <cell r="A11640" t="str">
            <v>SETOP ED-49013</v>
          </cell>
          <cell r="D11640" t="str">
            <v>CABO UNIPOLAR DE COBRE FLEXÍVEL, CLASSE 5, ISOLAMENTO TIPO EPR/HEPR, NÃO HALOGENADO E ANTICHAMA, DIÂMETRO DA SEÇÃO DE 70MM2, TEMPERATURA DE TRABALHO 90°C, TENSÃO NOMINAL DE OPERAÇÃO 0,6/1KV</v>
          </cell>
          <cell r="E11640" t="str">
            <v>m</v>
          </cell>
          <cell r="F11640">
            <v>87.75</v>
          </cell>
        </row>
        <row r="11641">
          <cell r="A11641" t="str">
            <v>SETOP ED-49016</v>
          </cell>
          <cell r="D11641" t="str">
            <v>CABO UNIPOLAR DE COBRE FLEXÍVEL, CLASSE 5, ISOLAMENTO TIPO EPR/HEPR, NÃO HALOGENADO E ANTICHAMA, DIÂMETRO DA SEÇÃO DE 95MM2, TEMPERATURA DE TRABALHO 90°C, TENSÃO NOMINAL DE OPERAÇÃO 0,6/1KV</v>
          </cell>
          <cell r="E11641" t="str">
            <v>m</v>
          </cell>
          <cell r="F11641">
            <v>112.69</v>
          </cell>
        </row>
        <row r="11642">
          <cell r="A11642" t="str">
            <v>SETOP 8917</v>
          </cell>
          <cell r="D11642" t="str">
            <v>CORDOALHA</v>
          </cell>
        </row>
        <row r="11643">
          <cell r="A11643" t="str">
            <v>SETOP ED-49132</v>
          </cell>
          <cell r="D11643" t="str">
            <v>CORDOLHA DE COBRE NÚ, SEÇÃO TRANSVERSAL DE 10MM2, ENTERRADO PARA SISTEMA DE ATERRAMENTO, EXCLUSIVE ESCAVAÇÃO E REATERRO</v>
          </cell>
          <cell r="E11643" t="str">
            <v>m</v>
          </cell>
          <cell r="F11643">
            <v>12.67</v>
          </cell>
        </row>
        <row r="11644">
          <cell r="A11644" t="str">
            <v>SETOP ED-49133</v>
          </cell>
          <cell r="D11644" t="str">
            <v>CORDOLHA DE COBRE NÚ, SEÇÃO TRANSVERSAL DE 16MM2, ENTERRADO PARA SISTEMA DE ATERRAMENTO, EXCLUSIVE ESCAVAÇÃO E REATERRO</v>
          </cell>
          <cell r="E11644" t="str">
            <v>m</v>
          </cell>
          <cell r="F11644">
            <v>18.11</v>
          </cell>
        </row>
        <row r="11645">
          <cell r="A11645" t="str">
            <v>SETOP ED-49134</v>
          </cell>
          <cell r="D11645" t="str">
            <v>CORDOLHA DE COBRE NÚ, SEÇÃO TRANSVERSAL DE 25MM2, ENTERRADO PARA SISTEMA DE ATERRAMENTO, EXCLUSIVE ESCAVAÇÃO E REATERRO</v>
          </cell>
          <cell r="E11645" t="str">
            <v>m</v>
          </cell>
          <cell r="F11645">
            <v>25.03</v>
          </cell>
        </row>
        <row r="11646">
          <cell r="A11646" t="str">
            <v>SETOP ED-49135</v>
          </cell>
          <cell r="D11646" t="str">
            <v>CORDOLHA DE COBRE NÚ, SEÇÃO TRANSVERSAL DE 35MM2, ENTERRADO PARA SISTEMA DE ATERRAMENTO, EXCLUSIVE ESCAVAÇÃO E REATERRO</v>
          </cell>
          <cell r="E11646" t="str">
            <v>m</v>
          </cell>
          <cell r="F11646">
            <v>39.42</v>
          </cell>
        </row>
        <row r="11647">
          <cell r="A11647" t="str">
            <v>SETOP ED-49136</v>
          </cell>
          <cell r="D11647" t="str">
            <v>CORDOLHA DE COBRE NÚ, SEÇÃO TRANSVERSAL DE 50MM2, ENTERRADO PARA SISTEMA DE ATERRAMENTO, EXCLUSIVE ESCAVAÇÃO E REATERRO</v>
          </cell>
          <cell r="E11647" t="str">
            <v>m</v>
          </cell>
          <cell r="F11647">
            <v>54.61</v>
          </cell>
        </row>
        <row r="11648">
          <cell r="A11648" t="str">
            <v>SETOP ED-49137</v>
          </cell>
          <cell r="D11648" t="str">
            <v>CORDOLHA DE COBRE NÚ, SEÇÃO TRANSVERSAL DE 70MM2, ENTERRADO PARA SISTEMA DE ATERRAMENTO, EXCLUSIVE ESCAVAÇÃO E REATERRO</v>
          </cell>
          <cell r="E11648" t="str">
            <v>m</v>
          </cell>
          <cell r="F11648">
            <v>77.27</v>
          </cell>
        </row>
        <row r="11649">
          <cell r="A11649" t="str">
            <v>SETOP ED-49138</v>
          </cell>
          <cell r="D11649" t="str">
            <v>CORDOLHA DE COBRE NÚ, SEÇÃO TRANSVERSAL DE 95MM2, ENTERRADO PARA SISTEMA DE ATERRAMENTO, EXCLUSIVE ESCAVAÇÃO E REATERRO</v>
          </cell>
          <cell r="E11649" t="str">
            <v>m</v>
          </cell>
          <cell r="F11649">
            <v>105.41</v>
          </cell>
        </row>
        <row r="11650">
          <cell r="A11650" t="str">
            <v>SETOP 8918</v>
          </cell>
          <cell r="D11650" t="str">
            <v>CAIXA EM PVC LIGAÇÃO E PASSAGEM</v>
          </cell>
        </row>
        <row r="11651">
          <cell r="A11651" t="str">
            <v>SETOP ED-16634</v>
          </cell>
          <cell r="D11651" t="str">
            <v>CAIXA DE LIGAÇÃO/PASSAGEM EM PVC RÍGIDO PARA ELETRODUTO, COM SUPORTE PARA LAJOTA, OCTOGONAL COM FUNDO MÓVEL, DIMENSÃO 4"X4", EMBUTIDA EM LAJE PRÉ-MOLDADA, INCLUSIVE FIXAÇÃO</v>
          </cell>
          <cell r="E11651" t="str">
            <v>un</v>
          </cell>
          <cell r="F11651">
            <v>17.41</v>
          </cell>
        </row>
        <row r="11652">
          <cell r="A11652" t="str">
            <v>SETOP ED-49187</v>
          </cell>
          <cell r="D11652" t="str">
            <v>CAIXA DE LIGAÇÃO/PASSAGEM EM PVC RÍGIDO PARA ELETRODUTO, DIMENSÃO 4"X2", EMBUTIDA EM ALVENARIA, INCLUSIVE FIXAÇÃO</v>
          </cell>
          <cell r="E11652" t="str">
            <v>un</v>
          </cell>
          <cell r="F11652">
            <v>10.26</v>
          </cell>
        </row>
        <row r="11653">
          <cell r="A11653" t="str">
            <v>SETOP ED-49194</v>
          </cell>
          <cell r="D11653" t="str">
            <v>CAIXA DE LIGAÇÃO/PASSAGEM EM PVC RÍGIDO PARA ELETRODUTO, DIMENSÃO 4"X2", EMBUTIDA EM PAREDE EM CHAPA DE GESSO ACARTONADO (DRYWALL), INCLUSIVE FIXAÇÃO</v>
          </cell>
          <cell r="E11653" t="str">
            <v>un</v>
          </cell>
          <cell r="F11653">
            <v>13.36</v>
          </cell>
        </row>
        <row r="11654">
          <cell r="A11654" t="str">
            <v>SETOP ED-49188</v>
          </cell>
          <cell r="D11654" t="str">
            <v>CAIXA DE LIGAÇÃO/PASSAGEM EM PVC RÍGIDO PARA ELETRODUTO, DIMENSÃO 4"X4", EMBUTIDA EM ALVENARIA, INCLUSIVE FIXAÇÃO</v>
          </cell>
          <cell r="E11654" t="str">
            <v>un</v>
          </cell>
          <cell r="F11654">
            <v>13.96</v>
          </cell>
        </row>
        <row r="11655">
          <cell r="A11655" t="str">
            <v>SETOP ED-49195</v>
          </cell>
          <cell r="D11655" t="str">
            <v>CAIXA DE LIGAÇÃO/PASSAGEM EM PVC RÍGIDO PARA ELETRODUTO, DIMENSÃO 4"X4", EMBUTIDA EM PAREDE EM CHAPA DE GESSO ACARTONADO (DRYWALL), INCLUSIVE FIXAÇÃO</v>
          </cell>
          <cell r="E11655" t="str">
            <v>un</v>
          </cell>
          <cell r="F11655">
            <v>15.43</v>
          </cell>
        </row>
        <row r="11656">
          <cell r="A11656" t="str">
            <v>SETOP ED-49191</v>
          </cell>
          <cell r="D11656" t="str">
            <v>CAIXA DE LIGAÇÃO/PASSAGEM EM PVC RÍGIDO PARA ELETRODUTO, OCTOGONAL COM ANEL DESLIZANTE, DIMENSÃO 3"X3", EMBUTIDA EM LAJE, INCLUSIVE FIXAÇÃO</v>
          </cell>
          <cell r="E11656" t="str">
            <v>un</v>
          </cell>
          <cell r="F11656">
            <v>11.97</v>
          </cell>
        </row>
        <row r="11657">
          <cell r="A11657" t="str">
            <v>SETOP ED-49190</v>
          </cell>
          <cell r="D11657" t="str">
            <v>CAIXA DE LIGAÇÃO/PASSAGEM EM PVC RÍGIDO PARA ELETRODUTO, OCTOGONAL COM FUNDO FIXO REFORÇADO, DIMENSÃO 4"X4", EMBUTIDA EM LAJE, INCLUSIVE FIXAÇÃO</v>
          </cell>
          <cell r="E11657" t="str">
            <v>un</v>
          </cell>
          <cell r="F11657">
            <v>11.91</v>
          </cell>
        </row>
        <row r="11658">
          <cell r="A11658" t="str">
            <v>SETOP ED-49189</v>
          </cell>
          <cell r="D11658" t="str">
            <v>CAIXA DE LIGAÇÃO/PASSAGEM EM PVC RÍGIDO PARA ELETRODUTO, OCTOGONAL COM FUNDO MÓVEL, DIMENSÃO 4"X4", EMBUTIDA EM LAJE, INCLUSIVE FIXAÇÃO</v>
          </cell>
          <cell r="E11658" t="str">
            <v>un</v>
          </cell>
          <cell r="F11658">
            <v>10.58</v>
          </cell>
        </row>
        <row r="11659">
          <cell r="A11659" t="str">
            <v>SETOP ED-49192</v>
          </cell>
          <cell r="D11659" t="str">
            <v>CAIXA DE LIGAÇÃO/PASSAGEM EM PVC RÍGIDO PARA ELETRODUTO ROSCÁVEL, DIMENSÃO 4"X2", EMBUTIDA EM ALVENARIA, INCLUSIVE FIXAÇÃO</v>
          </cell>
          <cell r="E11659" t="str">
            <v>un</v>
          </cell>
          <cell r="F11659">
            <v>10.35</v>
          </cell>
        </row>
        <row r="11660">
          <cell r="A11660" t="str">
            <v>SETOP ED-49193</v>
          </cell>
          <cell r="D11660" t="str">
            <v>CAIXA DE LIGAÇÃO/PASSAGEM EM PVC RÍGIDO PARA ELETRODUTO ROSCÁVEL, DIMENSÃO 4"X4", EMBUTIDA EM ALVENARIA, INCLUSIVE FIXAÇÃO</v>
          </cell>
          <cell r="E11660" t="str">
            <v>un</v>
          </cell>
          <cell r="F11660">
            <v>14.09</v>
          </cell>
        </row>
        <row r="11661">
          <cell r="A11661" t="str">
            <v>SETOP ED-49196</v>
          </cell>
          <cell r="D11661" t="str">
            <v>CAIXA ESTANQUE DE LIGAÇÃO/PASSAGEM EM PVC RÍGIDO PARA ELETRODUTO, DIMENSÃO 4"X2", EMBUTIDA EM ALVENARIA, INCLUSIVE FIXAÇÃO</v>
          </cell>
          <cell r="E11661" t="str">
            <v>un</v>
          </cell>
          <cell r="F11661">
            <v>83.23</v>
          </cell>
        </row>
        <row r="11662">
          <cell r="A11662" t="str">
            <v>SETOP 8919</v>
          </cell>
          <cell r="D11662" t="str">
            <v>CAIXA METÁLICA DE LIGAÇÃO E PASSAGEM</v>
          </cell>
        </row>
        <row r="11663">
          <cell r="A11663" t="str">
            <v>SETOP ED-49197</v>
          </cell>
          <cell r="D11663" t="str">
            <v>CAIXA DE INSPEÇÃO EM CONCRETO, TIPO "ZA" PASSEIO, PADRÃO CEMIG, DIMENSÃO (28X28)CM, ALTURA 40CM, COM TAMPA E ARO ARTICULADO EM FERRO FUNDIDO, INCLUSIVE ESCAVAÇÃO, APILOAMENTO, LASTRO DE BRITA, REATERRO E TRANSPORTE COM RETIRADA DO MATERIAL ESCAVADO (EM CAÇAMBA)</v>
          </cell>
          <cell r="E11663" t="str">
            <v>un</v>
          </cell>
          <cell r="F11663">
            <v>291.33999999999997</v>
          </cell>
        </row>
        <row r="11664">
          <cell r="A11664" t="str">
            <v>SETOP ED-49200</v>
          </cell>
          <cell r="D11664"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E11664" t="str">
            <v>un</v>
          </cell>
          <cell r="F11664">
            <v>1177.21</v>
          </cell>
        </row>
        <row r="11665">
          <cell r="A11665" t="str">
            <v>SETOP ED-49199</v>
          </cell>
          <cell r="D11665" t="str">
            <v>CAIXA DE INSPEÇÃO EM CONCRETO, TIPO "ZB" PASSEIO, PADRÃO CEMIG, DIMENSÃO (52X44)CM, ALTURA 70CM, COM TAMPA E ARO ARTICULADO EM FERRO FUNDIDO, INCLUSIVE ESCAVAÇÃO, APILOAMENTO, LASTRO DE BRITA, REATERRO E TRANSPORTE COM RETIRADA DO MATERIAL ESCAVADO (EM CAÇAMBA)</v>
          </cell>
          <cell r="E11665" t="str">
            <v>un</v>
          </cell>
          <cell r="F11665">
            <v>1037.33</v>
          </cell>
        </row>
        <row r="11666">
          <cell r="A11666" t="str">
            <v>SETOP ED-49202</v>
          </cell>
          <cell r="D11666" t="str">
            <v>CAIXA DE INSPEÇÃO EM CONCRETO, TIPO "ZC" GARAGEM, PADRÃO CEMIG, DIMENSÃO (77X67)CM, ALTURA 90CM, COM TAMPA E ARO ARTICULADO EM FERRO FUNDIDO, INCLUSIVE ESCAVAÇÃO, APILOAMENTO, LASTRO DE BRITA, REATERRO E TRANSPORTE COM RETIRADA DO MATERIAL ESCAVADO (EM CAÇAMBA)</v>
          </cell>
          <cell r="E11666" t="str">
            <v>un</v>
          </cell>
          <cell r="F11666">
            <v>2149.73</v>
          </cell>
        </row>
        <row r="11667">
          <cell r="A11667" t="str">
            <v>SETOP ED-49201</v>
          </cell>
          <cell r="D11667" t="str">
            <v>CAIXA DE INSPEÇÃO EM CONCRETO, TIPO "ZC" PASSEIO, PADRÃO CEMIG, DIMENSÃO (77X67)CM, ALTURA 90CM, COM TAMPA E ARO ARTICULADO EM FERRO FUNDIDO, INCLUSIVE ESCAVAÇÃO, APILOAMENTO, LASTRO DE BRITA, REATERRO E TRANSPORTE COM RETIRADA DO MATERIAL ESCAVADO (EM CAÇAMBA)</v>
          </cell>
          <cell r="E11667" t="str">
            <v>un</v>
          </cell>
          <cell r="F11667">
            <v>1998.03</v>
          </cell>
        </row>
        <row r="11668">
          <cell r="A11668" t="str">
            <v>SETOP ED-22342</v>
          </cell>
          <cell r="D11668" t="str">
            <v xml:space="preserve">CAIXA DE INSPEÇÃO, TIPO "ZD" GARAGEM, PADRÃO CEMIG, DIMENSÃO (100X75)CM, ALTURA 120CM, COM TAMPA E ARO ARTICULADO EM FERRO FUNDIDO, INCLUSIVE ESCAVAÇÃO, APILOAMENTO, LASTRO DE BRITA, REATERRO E TRANSPORTE E RETIRADA DO MATERIAL ESCAVADO (EM CAÇAMBA) </v>
          </cell>
          <cell r="E11668" t="str">
            <v>un</v>
          </cell>
          <cell r="F11668">
            <v>5451.02</v>
          </cell>
        </row>
        <row r="11669">
          <cell r="A11669" t="str">
            <v>SETOP ED-49151</v>
          </cell>
          <cell r="D11669" t="str">
            <v>CAIXA DE PASSAGEM, DIMENSÃO (10X10)CM, EM CHAPA DE AÇO, TIPO DE SOBREPOR, COM ACABAMENTO EM PINTURA ELETROSTÁTICA E TAMPA CEGA, INCLUSIVE FIXAÇÃO EM ALVENARIA</v>
          </cell>
          <cell r="E11669" t="str">
            <v>un</v>
          </cell>
          <cell r="F11669">
            <v>49.05</v>
          </cell>
        </row>
        <row r="11670">
          <cell r="A11670" t="str">
            <v>SETOP ED-49148</v>
          </cell>
          <cell r="D11670" t="str">
            <v>CAIXA DE PASSAGEM, DIMENSÃO (15X15)CM, EM CHAPA DE AÇO, TIPO DE EMBUTIR, COM ACABAMENTO EM PINTURA ELETROSTÁTICA E TAMPA CEGA, INCLUSIVE FIXAÇÃO EM ALVENARIA</v>
          </cell>
          <cell r="E11670" t="str">
            <v>un</v>
          </cell>
          <cell r="F11670">
            <v>89.22</v>
          </cell>
        </row>
        <row r="11671">
          <cell r="A11671" t="str">
            <v>SETOP ED-49152</v>
          </cell>
          <cell r="D11671" t="str">
            <v>CAIXA DE PASSAGEM, DIMENSÃO (15X15)CM, EM CHAPA DE AÇO, TIPO DE SOBREPOR, COM ACABAMENTO EM PINTURA ELETROSTÁTICA E TAMPA CEGA, INCLUSIVE FIXAÇÃO EM ALVENARIA</v>
          </cell>
          <cell r="E11671" t="str">
            <v>un</v>
          </cell>
          <cell r="F11671">
            <v>62.75</v>
          </cell>
        </row>
        <row r="11672">
          <cell r="A11672" t="str">
            <v>SETOP ED-49149</v>
          </cell>
          <cell r="D11672" t="str">
            <v>CAIXA DE PASSAGEM, DIMENSÃO (20X20)CM, EM CHAPA DE AÇO, TIPO DE EMBUTIR, COM ACABAMENTO EM PINTURA ELETROSTÁTICA E TAMPA CEGA, INCLUSIVE FIXAÇÃO EM ALVENARIA</v>
          </cell>
          <cell r="E11672" t="str">
            <v>un</v>
          </cell>
          <cell r="F11672">
            <v>133.4</v>
          </cell>
        </row>
        <row r="11673">
          <cell r="A11673" t="str">
            <v>SETOP ED-49153</v>
          </cell>
          <cell r="D11673" t="str">
            <v>CAIXA DE PASSAGEM, DIMENSÃO (20X20)CM, EM CHAPA DE AÇO, TIPO DE SOBREPOR, COM ACABAMENTO EM PINTURA ELETROSTÁTICA E TAMPA CEGA, INCLUSIVE FIXAÇÃO EM ALVENARIA</v>
          </cell>
          <cell r="E11673" t="str">
            <v>un</v>
          </cell>
          <cell r="F11673">
            <v>95.01</v>
          </cell>
        </row>
        <row r="11674">
          <cell r="A11674" t="str">
            <v>SETOP ED-49154</v>
          </cell>
          <cell r="D11674" t="str">
            <v>CAIXA DE PASSAGEM, DIMENSÃO (25X25)CM, EM CHAPA DE AÇO, TIPO DE SOBREPOR, COM ACABAMENTO EM PINTURA ELETROSTÁTICA E TAMPA CEGA, INCLUSIVE FIXAÇÃO EM ALVENARIA</v>
          </cell>
          <cell r="E11674" t="str">
            <v>un</v>
          </cell>
          <cell r="F11674">
            <v>118.87</v>
          </cell>
        </row>
        <row r="11675">
          <cell r="A11675" t="str">
            <v>SETOP ED-5571</v>
          </cell>
          <cell r="D11675" t="str">
            <v>CAIXA DE PASSAGEM, DIMENSÃO (30X30)CM, EM CHAPA DE AÇO, TIPO DE EMBUTIR, COM ACABAMENTO EM PINTURA ELETROSTÁTICA E TAMPA CEGA, INCLUSIVE FIXAÇÃO EM ALVENARIA</v>
          </cell>
          <cell r="E11675" t="str">
            <v>un</v>
          </cell>
          <cell r="F11675">
            <v>209.18</v>
          </cell>
        </row>
        <row r="11676">
          <cell r="A11676" t="str">
            <v>SETOP ED-49155</v>
          </cell>
          <cell r="D11676" t="str">
            <v>CAIXA DE PASSAGEM, DIMENSÃO (30X30)CM, EM CHAPA DE AÇO, TIPO DE SOBREPOR, COM ACABAMENTO EM PINTURA ELETROSTÁTICA E TAMPA CEGA, INCLUSIVE FIXAÇÃO EM ALVENARIA</v>
          </cell>
          <cell r="E11676" t="str">
            <v>un</v>
          </cell>
          <cell r="F11676">
            <v>180.66</v>
          </cell>
        </row>
        <row r="11677">
          <cell r="A11677" t="str">
            <v>SETOP ED-49164</v>
          </cell>
          <cell r="D11677" t="str">
            <v>CAIXA DE PASSAGEM PARA PISO EM ALUMÍNIO, TAMPA REVERSÍVEL (ANTIDERRAPANTE OU LISA), DIMENSÃO (100X100X60)MM, INCLUSIVE ACESSÓRIOS E FIXAÇÃO</v>
          </cell>
          <cell r="E11677" t="str">
            <v>un</v>
          </cell>
          <cell r="F11677">
            <v>75.38</v>
          </cell>
        </row>
        <row r="11678">
          <cell r="A11678" t="str">
            <v>SETOP ED-49165</v>
          </cell>
          <cell r="D11678" t="str">
            <v>CAIXA DE PASSAGEM PARA PISO EM ALUMÍNIO, TAMPA REVERSÍVEL (ANTIDERRAPANTE OU LISA), DIMENSÃO (200X200X100)MM, INCLUSIVE ACESSÓRIOS E FIXAÇÃO</v>
          </cell>
          <cell r="E11678" t="str">
            <v>un</v>
          </cell>
          <cell r="F11678">
            <v>144.13</v>
          </cell>
        </row>
        <row r="11679">
          <cell r="A11679" t="str">
            <v>SETOP ED-49166</v>
          </cell>
          <cell r="D11679" t="str">
            <v>CAIXA DE PASSAGEM PARA PISO EM ALUMÍNIO, TAMPA REVERSÍVEL (ANTIDERRAPANTE OU LISA), DIMENSÃO (300X300X120)MM, INCLUSIVE ACESSÓRIOS E FIXAÇÃO</v>
          </cell>
          <cell r="E11679" t="str">
            <v>un</v>
          </cell>
          <cell r="F11679">
            <v>272.95</v>
          </cell>
        </row>
        <row r="11680">
          <cell r="A11680" t="str">
            <v>SETOP ED-49167</v>
          </cell>
          <cell r="D11680" t="str">
            <v>CAIXA DE PASSAGEM PARA PISO EM ALUMÍNIO, TAMPA REVERSÍVEL (ANTIDERRAPANTE OU LISA), DIMENSÃO (400X400X200)MM, INCLUSIVE ACESSÓRIOS E FIXAÇÃO</v>
          </cell>
          <cell r="E11680" t="str">
            <v>un</v>
          </cell>
          <cell r="F11680">
            <v>611.48</v>
          </cell>
        </row>
        <row r="11681">
          <cell r="A11681" t="str">
            <v>SETOP 8920</v>
          </cell>
          <cell r="D11681" t="str">
            <v>CAIXA DE PASSAGEM EM ALVENARIA</v>
          </cell>
        </row>
        <row r="11682">
          <cell r="A11682" t="str">
            <v>SETOP ED-49171</v>
          </cell>
          <cell r="D11682" t="str">
            <v>CAIXA DE PASSAGEM EM ALVENARIA E TAMPA DE CONCRETO, FUNDO DE BRITA, TIPO 1, DIMENSÃO (25X25X50)CM, INCLUSIVE ESCAVAÇÃO, REATERRO E BOTA-FORA</v>
          </cell>
          <cell r="E11682" t="str">
            <v>un</v>
          </cell>
          <cell r="F11682">
            <v>202.78</v>
          </cell>
        </row>
        <row r="11683">
          <cell r="A11683" t="str">
            <v>SETOP ED-49168</v>
          </cell>
          <cell r="D11683" t="str">
            <v>CAIXA DE PASSAGEM EM ALVENARIA E TAMPA DE CONCRETO, FUNDO DE BRITA, TIPO 1, DIMENSÃO (30X30X40)CM, INCLUSIVE ESCAVAÇÃO, REATERRO E BOTA-FORA</v>
          </cell>
          <cell r="E11683" t="str">
            <v>un</v>
          </cell>
          <cell r="F11683">
            <v>199.69</v>
          </cell>
        </row>
        <row r="11684">
          <cell r="A11684" t="str">
            <v>SETOP ED-49169</v>
          </cell>
          <cell r="D11684" t="str">
            <v>CAIXA DE PASSAGEM EM ALVENARIA E TAMPA DE CONCRETO, FUNDO DE BRITA, TIPO 1, DIMENSÃO (40X40X60)CM, INCLUSIVE ESCAVAÇÃO, REATERRO E BOTA-FORA</v>
          </cell>
          <cell r="E11684" t="str">
            <v>un</v>
          </cell>
          <cell r="F11684">
            <v>353.74</v>
          </cell>
        </row>
        <row r="11685">
          <cell r="A11685" t="str">
            <v>SETOP ED-49170</v>
          </cell>
          <cell r="D11685" t="str">
            <v>CAIXA DE PASSAGEM EM ALVENARIA E TAMPA DE CONCRETO, FUNDO DE BRITA, TIPO 1, DIMENSÃO (50X50X60)CM, INCLUSIVE ESCAVAÇÃO, REATERRO E BOTA-FORA</v>
          </cell>
          <cell r="E11685" t="str">
            <v>un</v>
          </cell>
          <cell r="F11685">
            <v>439.6</v>
          </cell>
        </row>
        <row r="11686">
          <cell r="A11686" t="str">
            <v>SETOP 8921</v>
          </cell>
          <cell r="D11686" t="str">
            <v>CAIXA DE PASSAGEM PARA TELEFONIA</v>
          </cell>
        </row>
        <row r="11687">
          <cell r="A11687" t="str">
            <v>SETOP ED-49186</v>
          </cell>
          <cell r="D11687" t="str">
            <v>CAIXA DE TELEFONIA/REDE/CFTV, DIMENSÃO (100X100)CM, EM CHAPA DE AÇO GALVANIZADO, TIPO DE EMBUTIR, COM FECHO E ACABAMENTO EM PINTURA ELETROSTÁTICA, INCLUSIVE INSTALAÇÃO</v>
          </cell>
          <cell r="E11687" t="str">
            <v>un</v>
          </cell>
          <cell r="F11687">
            <v>1533.85</v>
          </cell>
        </row>
        <row r="11688">
          <cell r="A11688" t="str">
            <v>SETOP ED-29066</v>
          </cell>
          <cell r="D11688" t="str">
            <v>CAIXA DE TELEFONIA/REDE/CFTV, DIMENSÃO (120X120)CM, EM CHAPA DE AÇO GALVANIZADO, TIPO DE EMBUTIR, COM FECHO E ACABAMENTO EM PINTURA ELETROSTÁTICA, INCLUSIVE INSTALAÇÃO</v>
          </cell>
          <cell r="E11688" t="str">
            <v>un</v>
          </cell>
          <cell r="F11688">
            <v>1950.16</v>
          </cell>
        </row>
        <row r="11689">
          <cell r="A11689" t="str">
            <v>SETOP ED-49227</v>
          </cell>
          <cell r="D11689" t="str">
            <v>CAIXA DE TELEFONIA/REDE/CFTV, DIMENSÃO (150X150)CM, EM CHAPA DE AÇO GALVANIZADO, TIPO DE EMBUTIR, COM FECHO E ACABAMENTO EM PINTURA ELETROSTÁTICA, INCLUSIVE INSTALAÇÃO</v>
          </cell>
          <cell r="E11689" t="str">
            <v>un</v>
          </cell>
          <cell r="F11689">
            <v>3041.95</v>
          </cell>
        </row>
        <row r="11690">
          <cell r="A11690" t="str">
            <v>SETOP ED-5560</v>
          </cell>
          <cell r="D11690" t="str">
            <v>CAIXA DE TELEFONIA/REDE/CFTV, DIMENSÃO (20X20)CM, EM CHAPA DE AÇO GALVANIZADO, TIPO DE EMBUTIR, COM FECHO E ACABAMENTO EM PINTURA ELETROSTÁTICA, INCLUSIVE FIXAÇÃO</v>
          </cell>
          <cell r="E11690" t="str">
            <v>un</v>
          </cell>
          <cell r="F11690">
            <v>134.07</v>
          </cell>
        </row>
        <row r="11691">
          <cell r="A11691" t="str">
            <v>SETOP ED-49218</v>
          </cell>
          <cell r="D11691" t="str">
            <v>CAIXA DE TELEFONIA/REDE/CFTV, DIMENSÃO (20X20)CM, EM CHAPA DE AÇO GALVANIZADO, TIPO DE SOBREPOR, COM FECHO E ACABAMENTO EM PINTURA ELETROSTÁTICA, INCLUSIVE INSTALAÇÃO</v>
          </cell>
          <cell r="E11691" t="str">
            <v>un</v>
          </cell>
          <cell r="F11691">
            <v>151.94999999999999</v>
          </cell>
        </row>
        <row r="11692">
          <cell r="A11692" t="str">
            <v>SETOP ED-49183</v>
          </cell>
          <cell r="D11692" t="str">
            <v>CAIXA DE TELEFONIA/REDE/CFTV, DIMENSÃO (40X40)CM, EM CHAPA DE AÇO GALVANIZADO, TIPO DE EMBUTIR, COM FECHO E ACABAMENTO EM PINTURA ELETROSTÁTICA, INCLUSIVE INSTALAÇÃO</v>
          </cell>
          <cell r="E11692" t="str">
            <v>un</v>
          </cell>
          <cell r="F11692">
            <v>309.12</v>
          </cell>
        </row>
        <row r="11693">
          <cell r="A11693" t="str">
            <v>SETOP ED-49220</v>
          </cell>
          <cell r="D11693" t="str">
            <v>CAIXA DE TELEFONIA/REDE/CFTV, DIMENSÃO (40X40)CM, EM CHAPA DE AÇO GALVANIZADO, TIPO DE SOBREPOR, COM FECHO E ACABAMENTO EM PINTURA ELETROSTÁTICA, INCLUSIVE INSTALAÇÃO</v>
          </cell>
          <cell r="E11693" t="str">
            <v>un</v>
          </cell>
          <cell r="F11693">
            <v>241.9</v>
          </cell>
        </row>
        <row r="11694">
          <cell r="A11694" t="str">
            <v>SETOP ED-49184</v>
          </cell>
          <cell r="D11694" t="str">
            <v>CAIXA DE TELEFONIA/REDE/CFTV, DIMENSÃO (60X60)CM, EM CHAPA DE AÇO GALVANIZADO, TIPO DE EMBUTIR, COM FECHO E ACABAMENTO EM PINTURA ELETROSTÁTICA, INCLUSIVE INSTALAÇÃO</v>
          </cell>
          <cell r="E11694" t="str">
            <v>un</v>
          </cell>
          <cell r="F11694">
            <v>533.79999999999995</v>
          </cell>
        </row>
        <row r="11695">
          <cell r="A11695" t="str">
            <v>SETOP ED-49222</v>
          </cell>
          <cell r="D11695" t="str">
            <v>CAIXA DE TELEFONIA/REDE/CFTV, DIMENSÃO (60X60)CM, EM CHAPA DE AÇO GALVANIZADO, TIPO DE SOBREPOR, COM FECHO E ACABAMENTO EM PINTURA ELETROSTÁTICA, INCLUSIVE INSTALAÇÃO</v>
          </cell>
          <cell r="E11695" t="str">
            <v>un</v>
          </cell>
          <cell r="F11695">
            <v>391.92</v>
          </cell>
        </row>
        <row r="11696">
          <cell r="A11696" t="str">
            <v>SETOP ED-49185</v>
          </cell>
          <cell r="D11696" t="str">
            <v>CAIXA DE TELEFONIA/REDE/CFTV, DIMENSÃO (80X80)CM, EM CHAPA DE AÇO GALVANIZADO, TIPO DE EMBUTIR, COM FECHO E ACABAMENTO EM PINTURA ELETROSTÁTICA, INCLUSIVE INSTALAÇÃO</v>
          </cell>
          <cell r="E11696" t="str">
            <v>un</v>
          </cell>
          <cell r="F11696">
            <v>842.7</v>
          </cell>
        </row>
        <row r="11697">
          <cell r="A11697" t="str">
            <v>SETOP ED-49224</v>
          </cell>
          <cell r="D11697" t="str">
            <v>CAIXA DE TELEFONIA/REDE/CFTV, DIMENSÃO (80X80)CM, EM CHAPA DE AÇO GALVANIZADO, TIPO DE SOBREPOR, COM FECHO E ACABAMENTO EM PINTURA ELETROSTÁTICA, INCLUSIVE INSTALAÇÃO</v>
          </cell>
          <cell r="E11697" t="str">
            <v>un</v>
          </cell>
          <cell r="F11697">
            <v>689.28</v>
          </cell>
        </row>
        <row r="11698">
          <cell r="A11698" t="str">
            <v>SETOP ED-27189</v>
          </cell>
          <cell r="D11698" t="str">
            <v>CAIXA PRÉ-MOLDADA PARA ENTRADA TELEFÔNICA SUBTERRÂNEA, TIPO R1, MEDIDAS INTERNAS (60X35X50)CM, INCLUSIVE ESCAVAÇÃO, APILOAMENTO, LASTRO DE BRITA, REATERRO E TRANSPORTE COM RETIRADA DO MATERIAL ESCAVADO (EM CAÇAMBA)</v>
          </cell>
          <cell r="E11698" t="str">
            <v>un</v>
          </cell>
          <cell r="F11698">
            <v>565.61</v>
          </cell>
        </row>
        <row r="11699">
          <cell r="A11699" t="str">
            <v>SETOP ED-49176</v>
          </cell>
          <cell r="D11699" t="str">
            <v>CAIXA PRÉ-MOLDADA PARA ENTRADA TELEFÔNICA SUBTERRÂNEA, TIPO R2, MEDIDAS INTERNAS (107X52X50)CM, INCLUSIVE ESCAVAÇÃO, APILOAMENTO, LASTRO DE BRITA, REATERRO E TRANSPORTE COM RETIRADA DO MATERIAL ESCAVADO (EM CAÇAMBA)</v>
          </cell>
          <cell r="E11699" t="str">
            <v>un</v>
          </cell>
          <cell r="F11699">
            <v>1218.72</v>
          </cell>
        </row>
        <row r="11700">
          <cell r="A11700" t="str">
            <v>SETOP ED-49174</v>
          </cell>
          <cell r="D11700" t="str">
            <v>CAIXA SUBTERRÂNEA, TIPO P20, EM FERRO FUNDIDO COM TAMPA, INCLUSIVE ESCAVAÇÃO, REATERRO, LASTRO DE BRITA E TRANSPORTE COM RETIRADA DO MATERIAL ESCAVADO (EM CAÇAMBA)</v>
          </cell>
          <cell r="E11700" t="str">
            <v>un</v>
          </cell>
          <cell r="F11700">
            <v>360.31</v>
          </cell>
        </row>
        <row r="11701">
          <cell r="A11701" t="str">
            <v>SETOP 8922</v>
          </cell>
          <cell r="D11701" t="str">
            <v>INTERRUPTOR, TOMADA E ACESSÓRIOS</v>
          </cell>
        </row>
        <row r="11702">
          <cell r="A11702" t="str">
            <v>SETOP ED-49058</v>
          </cell>
          <cell r="D11702" t="str">
            <v>CAMPAINHA DE EMBUTIR, TIPO CIGARRA, TENSÃO 110V, COM PLACA 4"X2", INCLUSIVE ACESSÓRIOS PARA FIXAÇÃO</v>
          </cell>
          <cell r="E11702" t="str">
            <v>un</v>
          </cell>
          <cell r="F11702">
            <v>96.34</v>
          </cell>
        </row>
        <row r="11703">
          <cell r="A11703" t="str">
            <v>SETOP ED-49057</v>
          </cell>
          <cell r="D11703" t="str">
            <v>CAMPAINHA DE SOBREPOR, TIPO CIGARRA, TENSÃO 127V OU 220V, INCLUSIVE ACESSÓRIOS PARA FIXAÇÃO</v>
          </cell>
          <cell r="E11703" t="str">
            <v>un</v>
          </cell>
          <cell r="F11703">
            <v>72.16</v>
          </cell>
        </row>
        <row r="11704">
          <cell r="A11704" t="str">
            <v>SETOP ED-15740</v>
          </cell>
          <cell r="D11704" t="str">
            <v>CONJUNTO DE DOIS (2) INTERRUPTORES BIPOLAR SIMPLES, CORRENTE 10A, TENSÃO 250V, (10A-250V), COM PLACA 4"X2" DE DOIS (2) POSTOS, INCLUSIVE FORNECIMENTO, INSTALAÇÃO, SUPORTE, MÓDULO E PLACA</v>
          </cell>
          <cell r="E11704" t="str">
            <v>un</v>
          </cell>
          <cell r="F11704">
            <v>66.88</v>
          </cell>
        </row>
        <row r="11705">
          <cell r="A11705" t="str">
            <v>SETOP ED-15783</v>
          </cell>
          <cell r="D11705" t="str">
            <v>CONJUNTO DE DOIS (2) INTERRUPTORES BIPOLAR SIMPLES, CORRENTE 10A, TENSÃO 250V, (10A-250V), COM PLACA 4"X4" DE DOIS (2) POSTOS, INCLUSIVE FORNECIMENTO, INSTALAÇÃO, SUPORTE, MÓDULO E PLACA</v>
          </cell>
          <cell r="E11705" t="str">
            <v>un</v>
          </cell>
          <cell r="F11705">
            <v>75.2</v>
          </cell>
        </row>
        <row r="11706">
          <cell r="A11706" t="str">
            <v>SETOP ED-15788</v>
          </cell>
          <cell r="D11706" t="str">
            <v>CONJUNTO DE DOIS (2) INTERRUPTORES BIPOLAR SIMPLES, CORRENTE 10A, TENSÃO 250V, (10A-250V) E DOIS (2) INTERRUPTORES PARALELOS, CORRENTE 10A, TENSÃO 250V, (10A-250V), COM PLACA 4"X4" DE QUATRO (4) POSTOS, INCLUSIVE FORNECIMENTO, INSTALAÇÃO, SUPORTE, MÓDULO E PLACA</v>
          </cell>
          <cell r="E11706" t="str">
            <v>un</v>
          </cell>
          <cell r="F11706">
            <v>117.17</v>
          </cell>
        </row>
        <row r="11707">
          <cell r="A11707" t="str">
            <v>SETOP ED-15747</v>
          </cell>
          <cell r="D11707" t="str">
            <v>CONJUNTO DE DOIS (2) INTERRUPTORES BIPOLAR SIMPLES, CORRENTE 10A, TENSÃO 250V, (10A-250V) E UM (1) INTERRUPTOR PARALELO, CORRENTE 10A, TENSÃO 250V, (10A-250V), COM PLACA 4"X2" DE TRÊS (3) POSTOS, INCLUSIVE FORNECIMENTO, INSTALAÇÃO, SUPORTE, MÓDULO E PLACA</v>
          </cell>
          <cell r="E11707" t="str">
            <v>un</v>
          </cell>
          <cell r="F11707">
            <v>89.64</v>
          </cell>
        </row>
        <row r="11708">
          <cell r="A11708" t="str">
            <v>SETOP ED-15773</v>
          </cell>
          <cell r="D11708" t="str">
            <v>CONJUNTO DE DOIS (2) INTERRUPTORES BIPOLAR SIMPLES, CORRENTE 10A, TENSÃO 250V, (10A-250V) E UMA (1) TOMADA PADRÃO, TRÊS (3) POLOS, CORRENTE 10A, TENSÃO 250V, (2P+T/10A-250V), COM PLACA 4"X2" DE TRÊS (3) POSTOS, INCLUSIVE FORNECIMENTO, INSTALAÇÃO, SUPORTE, MÓDULO E PLACA</v>
          </cell>
          <cell r="E11708" t="str">
            <v>un</v>
          </cell>
          <cell r="F11708">
            <v>82.81</v>
          </cell>
        </row>
        <row r="11709">
          <cell r="A11709" t="str">
            <v>SETOP ED-15776</v>
          </cell>
          <cell r="D11709" t="str">
            <v>CONJUNTO DE DOIS (2) INTERRUPTORES BIPOLAR SIMPLES, CORRENTE 10A, TENSÃO 250V, (10A-250V) E UMA (1) TOMADA PADRÃO, TRÊS (3) POLOS, CORRENTE 20A, TENSÃO 250V, (2P+T/20A-250V), COM PLACA 4"X2" DE TRÊS (3) POSTOS, INCLUSIVE FORNECIMENTO, INSTALAÇÃO, SUPORTE, MÓDULO E PLACA</v>
          </cell>
          <cell r="E11709" t="str">
            <v>un</v>
          </cell>
          <cell r="F11709">
            <v>85.42</v>
          </cell>
        </row>
        <row r="11710">
          <cell r="A11710" t="str">
            <v>SETOP ED-15772</v>
          </cell>
          <cell r="D11710" t="str">
            <v>CONJUNTO DE DOIS (2) INTERRUPTORES PARALELO, CORRENTE 10A, TENSÃO 250V, (10A-250V) E UMA (1) TOMADA PADRÃO, TRÊS (3) POLOS, CORRENTE 10A, TENSÃO 250V, (2P+T/10A-250V), COM PLACA 4"X2" DE TRÊS (3) POSTOS, INCLUSIVE FORNECIMENTO, INSTALAÇÃO, SUPORTE, MÓDULO E PLACA</v>
          </cell>
          <cell r="E11710" t="str">
            <v>un</v>
          </cell>
          <cell r="F11710">
            <v>72.510000000000005</v>
          </cell>
        </row>
        <row r="11711">
          <cell r="A11711" t="str">
            <v>SETOP ED-15775</v>
          </cell>
          <cell r="D11711" t="str">
            <v>CONJUNTO DE DOIS (2) INTERRUPTORES PARALELO, CORRENTE 10A, TENSÃO 250V, (10A-250V) E UMA (1) TOMADA PADRÃO, TRÊS (3) POLOS, CORRENTE 20A, TENSÃO 250V, (2P+T/20A-250V), COM PLACA 4"X2" DE TRÊS (3) POSTOS, INCLUSIVE FORNECIMENTO, INSTALAÇÃO, SUPORTE, MÓDULO E PLACA</v>
          </cell>
          <cell r="E11711" t="str">
            <v>un</v>
          </cell>
          <cell r="F11711">
            <v>75.12</v>
          </cell>
        </row>
        <row r="11712">
          <cell r="A11712" t="str">
            <v>SETOP ED-15745</v>
          </cell>
          <cell r="D11712" t="str">
            <v>CONJUNTO DE DOIS (2) INTERRUPTORES PARALELOS, CORRENTE 10A, TENSÃO 250V, (10A-250V), COM PLACA 4"X2" DE DOIS (2) POSTOS, INCLUSIVE FORNECIMENTO, INSTALAÇÃO, SUPORTE, MÓDULO E PLACA</v>
          </cell>
          <cell r="E11712" t="str">
            <v>un</v>
          </cell>
          <cell r="F11712">
            <v>56.58</v>
          </cell>
        </row>
        <row r="11713">
          <cell r="A11713" t="str">
            <v>SETOP ED-15739</v>
          </cell>
          <cell r="D11713" t="str">
            <v>CONJUNTO DE DOIS (2) INTERRUPTORES SIMPLES, CORRENTE 10A, TENSÃO 250V, (10A-250V), COM PLACA 4"X2" DE DOIS (2) POSTOS, INCLUSIVE FORNECIMENTO, INSTALAÇÃO, SUPORTE, MÓDULO E PLACA</v>
          </cell>
          <cell r="E11713" t="str">
            <v>un</v>
          </cell>
          <cell r="F11713">
            <v>45.88</v>
          </cell>
        </row>
        <row r="11714">
          <cell r="A11714" t="str">
            <v>SETOP ED-15782</v>
          </cell>
          <cell r="D11714" t="str">
            <v>CONJUNTO DE DOIS (2) INTERRUPTORES SIMPLES, CORRENTE 10A, TENSÃO 250V, (10A-250V), COM PLACA 4"X4" DE DOIS (2) POSTOS, INCLUSIVE FORNECIMENTO, INSTALAÇÃO, SUPORTE, MÓDULO E PLACA</v>
          </cell>
          <cell r="E11714" t="str">
            <v>un</v>
          </cell>
          <cell r="F11714">
            <v>54.2</v>
          </cell>
        </row>
        <row r="11715">
          <cell r="A11715" t="str">
            <v>SETOP ED-15787</v>
          </cell>
          <cell r="D11715" t="str">
            <v>CONJUNTO DE DOIS (2) INTERRUPTORES SIMPLES, CORRENTE 10A, TENSÃO 250V, (10A-250V) E DOIS (2) INTERRUPTORES PARALELOS, CORRENTE 10A, TENSÃO 250V, (10A-250V), COM PLACA 4"X4" DE QUATRO (4) POSTOS, INCLUSIVE FORNECIMENTO, INSTALAÇÃO, SUPORTE, MÓDULO E PLACA</v>
          </cell>
          <cell r="E11715" t="str">
            <v>un</v>
          </cell>
          <cell r="F11715">
            <v>96.17</v>
          </cell>
        </row>
        <row r="11716">
          <cell r="A11716" t="str">
            <v>SETOP ED-15746</v>
          </cell>
          <cell r="D11716" t="str">
            <v>CONJUNTO DE DOIS (2) INTERRUPTORES SIMPLES, CORRENTE 10A, TENSÃO 250V, (10A-250V) E UM (1) INTERRUPTOR PARALELO, CORRENTE 10A, TENSÃO 250V, (10A-250V), COM PLACA 4"X2" DE TRÊS (3) POSTOS, INCLUSIVE FORNECIMENTO, INSTALAÇÃO, SUPORTE, MÓDULO E PLACA</v>
          </cell>
          <cell r="E11716" t="str">
            <v>un</v>
          </cell>
          <cell r="F11716">
            <v>68.64</v>
          </cell>
        </row>
        <row r="11717">
          <cell r="A11717" t="str">
            <v>SETOP ED-15771</v>
          </cell>
          <cell r="D11717" t="str">
            <v>CONJUNTO DE DOIS (2) INTERRUPTORES SIMPLES, CORRENTE 10A, TENSÃO 250V, (10A-250V) E UMA (1) TOMADA PADRÃO, TRÊS (3) POLOS, CORRENTE 10A, TENSÃO 250V, (2P+T/10A-250V), COM PLACA 4"X2" DE TRÊS (3) POSTOS, INCLUSIVE FORNECIMENTO, INSTALAÇÃO, SUPORTE, MÓDULO E PLACA</v>
          </cell>
          <cell r="E11717" t="str">
            <v>un</v>
          </cell>
          <cell r="F11717">
            <v>61.81</v>
          </cell>
        </row>
        <row r="11718">
          <cell r="A11718" t="str">
            <v>SETOP ED-15774</v>
          </cell>
          <cell r="D11718" t="str">
            <v>CONJUNTO DE DOIS (2) INTERRUPTORES SIMPLES, CORRENTE 10A, TENSÃO 250V, (10A-250V) E UMA (1) TOMADA PADRÃO, TRÊS (3) POLOS, CORRENTE 20A, TENSÃO 250V, (2P+T/20A-250V), COM PLACA 4"X2" DE TRÊS (3) POSTOS, INCLUSIVE FORNECIMENTO, INSTALAÇÃO, SUPORTE, MÓDULO E PLACA</v>
          </cell>
          <cell r="E11718" t="str">
            <v>un</v>
          </cell>
          <cell r="F11718">
            <v>64.42</v>
          </cell>
        </row>
        <row r="11719">
          <cell r="A11719" t="str">
            <v>SETOP ED-15789</v>
          </cell>
          <cell r="D11719" t="str">
            <v>CONJUNTO DE DOIS (2) MÓDULOS COM FURO PARA SAÍDA DE FIO Ø 10MM, COM PLACA 4"X4" DE DOIS (2) POSTO, INCLUSIVE FORNECIMENTO, INSTALAÇÃO, SUPORTE, MÓDULO E PLACA</v>
          </cell>
          <cell r="E11719" t="str">
            <v>un</v>
          </cell>
          <cell r="F11719">
            <v>27.74</v>
          </cell>
        </row>
        <row r="11720">
          <cell r="A11720" t="str">
            <v>SETOP ED-15755</v>
          </cell>
          <cell r="D11720" t="str">
            <v>CONJUNTO DE DUAS (2) TOMADAS PADRÃO, TRÊS (3) POLOS, CORRENTE 10A, TENSÃO 250V, (2P+T/10A-250V), COM PLACA 4"X2" DE DOIS (2) POSTOS, INCLUSIVE FORNECIMENTO, INSTALAÇÃO, SUPORTE, MÓDULO E PLACA</v>
          </cell>
          <cell r="E11720" t="str">
            <v>un</v>
          </cell>
          <cell r="F11720">
            <v>42.92</v>
          </cell>
        </row>
        <row r="11721">
          <cell r="A11721" t="str">
            <v>SETOP ED-15790</v>
          </cell>
          <cell r="D11721" t="str">
            <v>CONJUNTO DE DUAS (2) TOMADAS PADRÃO, TRÊS (3) POLOS, CORRENTE 10A, TENSÃO 250V, (2P+T/10A-250V), COM PLACA 4"X4" DE DOIS (2) POSTOS, INCLUSIVE FORNECIMENTO, INSTALAÇÃO, SUPORTE, MÓDULO E PLACA</v>
          </cell>
          <cell r="E11721" t="str">
            <v>un</v>
          </cell>
          <cell r="F11721">
            <v>51.24</v>
          </cell>
        </row>
        <row r="11722">
          <cell r="A11722" t="str">
            <v>SETOP ED-15756</v>
          </cell>
          <cell r="D11722" t="str">
            <v>CONJUNTO DE DUAS (2) TOMADAS PADRÃO, TRÊS (3) POLOS, CORRENTE 20A, TENSÃO 250V, (2P+T/20A-250V), COM PLACA 4"X2" DE DOIS (2) POSTOS, INCLUSIVE FORNECIMENTO, INSTALAÇÃO, SUPORTE, MÓDULO E PLACA</v>
          </cell>
          <cell r="E11722" t="str">
            <v>un</v>
          </cell>
          <cell r="F11722">
            <v>48.14</v>
          </cell>
        </row>
        <row r="11723">
          <cell r="A11723" t="str">
            <v>SETOP ED-15791</v>
          </cell>
          <cell r="D11723" t="str">
            <v>CONJUNTO DE DUAS (2) TOMADAS PADRÃO, TRÊS (3) POLOS, CORRENTE 20A, TENSÃO 250V, (2P+T/20A-250V), COM PLACA 4"X4" DE DOIS (2) POSTOS, INCLUSIVE FORNECIMENTO, INSTALAÇÃO, SUPORTE, MÓDULO E PLACA</v>
          </cell>
          <cell r="E11723" t="str">
            <v>un</v>
          </cell>
          <cell r="F11723">
            <v>56.46</v>
          </cell>
        </row>
        <row r="11724">
          <cell r="A11724" t="str">
            <v>SETOP ED-15757</v>
          </cell>
          <cell r="D11724" t="str">
            <v>CONJUNTO DE DUAS (2) TOMADAS PADRÃO VERMELHA, USO ESPECÍFICO, TRÊS (3) POLOS, CORRENTE 20A, TENSÃO 250V, (2P+T/20A-250V), COM PLACA 4"X2" DE DOIS (2) POSTOS, INCLUSIVE FORNECIMENTO, INSTALAÇÃO, SUPORTE, MÓDULO E PLACA</v>
          </cell>
          <cell r="E11724" t="str">
            <v>un</v>
          </cell>
          <cell r="F11724">
            <v>62.94</v>
          </cell>
        </row>
        <row r="11725">
          <cell r="A11725" t="str">
            <v>SETOP ED-15793</v>
          </cell>
          <cell r="D11725" t="str">
            <v>CONJUNTO DE DUAS (2) TOMADAS PADRÃO VERMELHA, USO ESPECÍFICO, TRÊS (3) POLOS, CORRENTE 20A, TENSÃO 250V, (2P+T/20A-250V), COM PLACA 4"X4" DE DOIS (2) POSTOS, INCLUSIVE FORNECIMENTO, INSTALAÇÃO, SUPORTE, MÓDULO E PLACA</v>
          </cell>
          <cell r="E11725" t="str">
            <v>un</v>
          </cell>
          <cell r="F11725">
            <v>71.260000000000005</v>
          </cell>
        </row>
        <row r="11726">
          <cell r="A11726" t="str">
            <v>SETOP ED-15759</v>
          </cell>
          <cell r="D11726" t="str">
            <v>CONJUNTO DE DUAS (2) TOMADAS USB (CONECTOR USB TIPO A), CORRENTE 1A, TENSÃO 5V, (1A-5V), COM PLACA 4"X2" DE DOIS (2) POSTOS, INCLUSIVE FORNECIMENTO, INSTALAÇÃO, SUPORTE, MÓDULO E PLACA</v>
          </cell>
          <cell r="E11726" t="str">
            <v>un</v>
          </cell>
          <cell r="F11726">
            <v>176.26</v>
          </cell>
        </row>
        <row r="11727">
          <cell r="A11727" t="str">
            <v>SETOP ED-15785</v>
          </cell>
          <cell r="D11727" t="str">
            <v>CONJUNTO DE QUATRO (4) INTERRUPTORES BIPOLAR SIMPLES, CORRENTE 10A, TENSÃO 250V, (10A-250V), COM PLACA 4"X4" DE QUATRO (4) POSTOS, INCLUSIVE FORNECIMENTO, INSTALAÇÃO, SUPORTE, MÓDULO E PLACA</v>
          </cell>
          <cell r="E11727" t="str">
            <v>un</v>
          </cell>
          <cell r="F11727">
            <v>127.47</v>
          </cell>
        </row>
        <row r="11728">
          <cell r="A11728" t="str">
            <v>SETOP ED-15784</v>
          </cell>
          <cell r="D11728" t="str">
            <v>CONJUNTO DE QUATRO (4) INTERRUPTORES SIMPLES, CORRENTE 10A, TENSÃO 250V, (10A-250V), COM PLACA 4"X4" DE QUATRO (4) POSTOS, INCLUSIVE FORNECIMENTO, INSTALAÇÃO, SUPORTE, MÓDULO E PLACA</v>
          </cell>
          <cell r="E11728" t="str">
            <v>un</v>
          </cell>
          <cell r="F11728">
            <v>85.47</v>
          </cell>
        </row>
        <row r="11729">
          <cell r="A11729" t="str">
            <v>SETOP ED-15786</v>
          </cell>
          <cell r="D11729" t="str">
            <v>CONJUNTO DE SEIS (6) INTERRUPTORES SIMPLES, CORRENTE 10A, TENSÃO 250V, (10A-250V), COM PLACA 4"X4" DE SEIS (6) POSTOS, INCLUSIVE FORNECIMENTO, INSTALAÇÃO, SUPORTE, MÓDULO E PLACA</v>
          </cell>
          <cell r="E11729" t="str">
            <v>un</v>
          </cell>
          <cell r="F11729">
            <v>120.79</v>
          </cell>
        </row>
        <row r="11730">
          <cell r="A11730" t="str">
            <v>SETOP ED-15742</v>
          </cell>
          <cell r="D11730" t="str">
            <v>CONJUNTO DE TRÊS (3) INTERRUPTORES BIPOLAR SIMPLES, CORRENTE 10A, TENSÃO 250V, (10A-250V), COM PLACA 4"X2" DE TRÊS (3) POSTOS, INCLUSIVE FORNECIMENTO, INSTALAÇÃO, SUPORTE, MÓDULO E PLACA</v>
          </cell>
          <cell r="E11730" t="str">
            <v>un</v>
          </cell>
          <cell r="F11730">
            <v>94.79</v>
          </cell>
        </row>
        <row r="11731">
          <cell r="A11731" t="str">
            <v>SETOP ED-15741</v>
          </cell>
          <cell r="D11731" t="str">
            <v>CONJUNTO DE TRÊS (3) INTERRUPTORES SIMPLES, CORRENTE 10A, TENSÃO 250V, (10A-250V), COM PLACA 4"X2" DE TRÊS (3) POSTOS, INCLUSIVE FORNECIMENTO, INSTALAÇÃO, SUPORTE, MÓDULO E PLACA</v>
          </cell>
          <cell r="E11731" t="str">
            <v>un</v>
          </cell>
          <cell r="F11731">
            <v>63.29</v>
          </cell>
        </row>
        <row r="11732">
          <cell r="A11732" t="str">
            <v>SETOP ED-15735</v>
          </cell>
          <cell r="D11732" t="str">
            <v>CONJUNTO DE UM (1) INTERRUPTOR BIPOLAR SIMPLES, CORRENTE 10A, TENSÃO 250V, (10A-250V), COM PLACA 4"X2" DE UM (1) POSTO, INCLUSIVE FORNECIMENTO, INSTALAÇÃO, SUPORTE, MÓDULO E PLACA</v>
          </cell>
          <cell r="E11732" t="str">
            <v>un</v>
          </cell>
          <cell r="F11732">
            <v>42.2</v>
          </cell>
        </row>
        <row r="11733">
          <cell r="A11733" t="str">
            <v>SETOP ED-15744</v>
          </cell>
          <cell r="D11733" t="str">
            <v>CONJUNTO DE UM (1) INTERRUPTOR BIPOLAR SIMPLES, CORRENTE 10A, TENSÃO 250V, (10A-250V) E UM (1) INTERRUPTOR PARALELO, CORRENTE 10A, TENSÃO 250V, (10A-250V), COM PLACA 4"X2" DE DOIS (2) POSTOS, INCLUSIVE FORNECIMENTO, INSTALAÇÃO, SUPORTE, MÓDULO E PLACA</v>
          </cell>
          <cell r="E11733" t="str">
            <v>un</v>
          </cell>
          <cell r="F11733">
            <v>61.73</v>
          </cell>
        </row>
        <row r="11734">
          <cell r="A11734" t="str">
            <v>SETOP ED-15767</v>
          </cell>
          <cell r="D11734" t="str">
            <v>CONJUNTO DE UM (1) INTERRUPTOR BIPOLAR SIMPLES, CORRENTE 10A, TENSÃO 250V, (10A-250V) E UMA (1) TOMADA PADRÃO, TRÊS (3) POLOS, CORRENTE 10A, TENSÃO 250V, (2P+T/10A-250V), COM PLACA 4"X2" DE DOIS (2) POSTOS, INCLUSIVE FORNECIMENTO, INSTALAÇÃO, SUPORTE, MÓDULO E PLACA</v>
          </cell>
          <cell r="E11734" t="str">
            <v>un</v>
          </cell>
          <cell r="F11734">
            <v>54.9</v>
          </cell>
        </row>
        <row r="11735">
          <cell r="A11735" t="str">
            <v>SETOP ED-15770</v>
          </cell>
          <cell r="D11735" t="str">
            <v>CONJUNTO DE UM (1) INTERRUPTOR BIPOLAR SIMPLES, CORRENTE 10A, TENSÃO 250V, (10A-250V) E UMA (1) TOMADA PADRÃO, TRÊS (3) POLOS, CORRENTE 20A, TENSÃO 250V, (2P+T/20A-250V), COM PLACA 4"X2" DE DOIS (2) POSTOS, INCLUSIVE FORNECIMENTO, INSTALAÇÃO, SUPORTE, MÓDULO E PLACA</v>
          </cell>
          <cell r="E11735" t="str">
            <v>un</v>
          </cell>
          <cell r="F11735">
            <v>57.51</v>
          </cell>
        </row>
        <row r="11736">
          <cell r="A11736" t="str">
            <v>SETOP ED-15737</v>
          </cell>
          <cell r="D11736" t="str">
            <v>CONJUNTO DE UM (1) INTERRUPTOR INTERMEDIÁRIO, CORRENTE 10A, TENSÃO 250V, (10A-250V), COM PLACA 4"X2" DE UM (1) POSTO, INCLUSIVE FORNECIMENTO, INSTALAÇÃO, SUPORTE, MÓDULO E PLACA</v>
          </cell>
          <cell r="E11736" t="str">
            <v>un</v>
          </cell>
          <cell r="F11736">
            <v>44.17</v>
          </cell>
        </row>
        <row r="11737">
          <cell r="A11737" t="str">
            <v>SETOP ED-15736</v>
          </cell>
          <cell r="D11737" t="str">
            <v>CONJUNTO DE UM (1) INTERRUPTOR PARALELO, CORRENTE 10A, TENSÃO 250V, (10A-250V), COM PLACA 4"X2" DE UM (1) POSTO, INCLUSIVE FORNECIMENTO, INSTALAÇÃO, SUPORTE, MÓDULO E PLACA</v>
          </cell>
          <cell r="E11737" t="str">
            <v>un</v>
          </cell>
          <cell r="F11737">
            <v>37.049999999999997</v>
          </cell>
        </row>
        <row r="11738">
          <cell r="A11738" t="str">
            <v>SETOP ED-15766</v>
          </cell>
          <cell r="D11738" t="str">
            <v>CONJUNTO DE UM (1) INTERRUPTOR PARALELO, CORRENTE 10A, TENSÃO 250V, (10A-250V) E UMA (1) TOMADA PADRÃO, TRÊS (3) POLOS, CORRENTE 10A, TENSÃO 250V, (2P+T/10A-250V), COM PLACA 4"X2" DE DOIS (2) POSTOS, INCLUSIVE FORNECIMENTO, INSTALAÇÃO, SUPORTE, MÓDULO E PLACA</v>
          </cell>
          <cell r="E11738" t="str">
            <v>un</v>
          </cell>
          <cell r="F11738">
            <v>49.75</v>
          </cell>
        </row>
        <row r="11739">
          <cell r="A11739" t="str">
            <v>SETOP ED-15769</v>
          </cell>
          <cell r="D11739" t="str">
            <v>CONJUNTO DE UM (1) INTERRUPTOR PARALELO, CORRENTE 10A, TENSÃO 250V, (10A-250V) E UMA (1) TOMADA PADRÃO, TRÊS (3) POLOS, CORRENTE 20A, TENSÃO 250V, (2P+T/20A-250V), COM PLACA 4"X2" DE DOIS (2) POSTOS, INCLUSIVE FORNECIMENTO, INSTALAÇÃO, SUPORTE, MÓDULO E PLACA</v>
          </cell>
          <cell r="E11739" t="str">
            <v>un</v>
          </cell>
          <cell r="F11739">
            <v>52.36</v>
          </cell>
        </row>
        <row r="11740">
          <cell r="A11740" t="str">
            <v>SETOP ED-15738</v>
          </cell>
          <cell r="D11740" t="str">
            <v>CONJUNTO DE UM (1) INTERRUPTOR PULSADOR (CAMPAINHA), CORRENTE 10A, TENSÃO 250V, (10A-250V), COM PLACA 4"X2" DE UM (1) POSTO, INCLUSIVE FORNECIMENTO, INSTALAÇÃO, SUPORTE, MÓDULO E PLACA</v>
          </cell>
          <cell r="E11740" t="str">
            <v>un</v>
          </cell>
          <cell r="F11740">
            <v>37.49</v>
          </cell>
        </row>
        <row r="11741">
          <cell r="A11741" t="str">
            <v>SETOP ED-15733</v>
          </cell>
          <cell r="D11741" t="str">
            <v>CONJUNTO DE UM (1) INTERRUPTOR SIMPLES, CORRENTE 10A, TENSÃO 250V, (10A-250V), COM PLACA 4"X2" DE UM (1) POSTO, INCLUSIVE FORNECIMENTO, INSTALAÇÃO, SUPORTE, MÓDULO E PLACA</v>
          </cell>
          <cell r="E11741" t="str">
            <v>un</v>
          </cell>
          <cell r="F11741">
            <v>31.7</v>
          </cell>
        </row>
        <row r="11742">
          <cell r="A11742" t="str">
            <v>SETOP ED-15743</v>
          </cell>
          <cell r="D11742" t="str">
            <v>CONJUNTO DE UM (1) INTERRUPTOR SIMPLES, CORRENTE 10A, TENSÃO 250V, (10A-250V) E UM (1) INTERRUPTOR PARALELO, CORRENTE 10A, TENSÃO 250V, (10A-250V), COM PLACA 4"X2" DE DOIS (2) POSTOS, INCLUSIVE FORNECIMENTO, INSTALAÇÃO, SUPORTE, MÓDULO E PLACA</v>
          </cell>
          <cell r="E11742" t="str">
            <v>un</v>
          </cell>
          <cell r="F11742">
            <v>51.23</v>
          </cell>
        </row>
        <row r="11743">
          <cell r="A11743" t="str">
            <v>SETOP ED-15765</v>
          </cell>
          <cell r="D11743" t="str">
            <v>CONJUNTO DE UM (1) INTERRUPTOR SIMPLES, CORRENTE 10A, TENSÃO 250V, (10A-250V) E UMA (1) TOMADA PADRÃO, TRÊS (3) POLOS, CORRENTE 10A, TENSÃO 250V, (2P+T/10A-250V), COM PLACA 4"X2" DE DOIS (2) POSTOS, INCLUSIVE FORNECIMENTO, INSTALAÇÃO, SUPORTE, MÓDULO E PLACA</v>
          </cell>
          <cell r="E11743" t="str">
            <v>un</v>
          </cell>
          <cell r="F11743">
            <v>44.4</v>
          </cell>
        </row>
        <row r="11744">
          <cell r="A11744" t="str">
            <v>SETOP ED-15768</v>
          </cell>
          <cell r="D11744" t="str">
            <v>CONJUNTO DE UM (1) INTERRUPTOR SIMPLES, CORRENTE 10A, TENSÃO 250V, (10A-250V) E UMA (1) TOMADA PADRÃO, TRÊS (3) POLOS, CORRENTE 20A, TENSÃO 250V, (2P+T/20A-250V), COM PLACA 4"X2" DE DOIS (2) POSTOS, INCLUSIVE FORNECIMENTO, INSTALAÇÃO, SUPORTE, MÓDULO E PLACA</v>
          </cell>
          <cell r="E11744" t="str">
            <v>un</v>
          </cell>
          <cell r="F11744">
            <v>47.01</v>
          </cell>
        </row>
        <row r="11745">
          <cell r="A11745" t="str">
            <v>SETOP ED-15778</v>
          </cell>
          <cell r="D11745"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1745" t="str">
            <v>un</v>
          </cell>
          <cell r="F11745">
            <v>77.66</v>
          </cell>
        </row>
        <row r="11746">
          <cell r="A11746" t="str">
            <v>SETOP ED-15780</v>
          </cell>
          <cell r="D11746"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1746" t="str">
            <v>un</v>
          </cell>
          <cell r="F11746">
            <v>80.27</v>
          </cell>
        </row>
        <row r="11747">
          <cell r="A11747" t="str">
            <v>SETOP ED-15777</v>
          </cell>
          <cell r="D11747"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1747" t="str">
            <v>un</v>
          </cell>
          <cell r="F11747">
            <v>67.16</v>
          </cell>
        </row>
        <row r="11748">
          <cell r="A11748" t="str">
            <v>SETOP ED-15779</v>
          </cell>
          <cell r="D11748"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1748" t="str">
            <v>un</v>
          </cell>
          <cell r="F11748">
            <v>69.77</v>
          </cell>
        </row>
        <row r="11749">
          <cell r="A11749" t="str">
            <v>SETOP ED-15763</v>
          </cell>
          <cell r="D11749" t="str">
            <v>CONJUNTO DE UM (1) MÓDULO COM FURO PARA SAÍDA DE FIO Ø10MM, COM PLACA 4"X2" DE UM (1) POSTO, INCLUSIVE FORNECIMENTO, INSTALAÇÃO, SUPORTE, MÓDULO E PLACA</v>
          </cell>
          <cell r="E11749" t="str">
            <v>un</v>
          </cell>
          <cell r="F11749">
            <v>18.47</v>
          </cell>
        </row>
        <row r="11750">
          <cell r="A11750" t="str">
            <v>SETOP ED-49483</v>
          </cell>
          <cell r="D11750" t="str">
            <v>CONJUNTO DE UMA (1) PLACA CEGA 3"X3", TIPO REDONDA, INCLUSIVE ACESSÓRIOS PARA FIXAÇÃO</v>
          </cell>
          <cell r="E11750" t="str">
            <v>un</v>
          </cell>
          <cell r="F11750">
            <v>6.76</v>
          </cell>
        </row>
        <row r="11751">
          <cell r="A11751" t="str">
            <v>SETOP ED-15764</v>
          </cell>
          <cell r="D11751" t="str">
            <v>CONJUNTO DE UMA (1) PLACA CEGA 4"X2", INCLUSIVE FORNECIMENTO, INSTALAÇÃO, SUPORTE E PLACA</v>
          </cell>
          <cell r="E11751" t="str">
            <v>un</v>
          </cell>
          <cell r="F11751">
            <v>14.04</v>
          </cell>
        </row>
        <row r="11752">
          <cell r="A11752" t="str">
            <v>SETOP ED-15781</v>
          </cell>
          <cell r="D11752" t="str">
            <v>CONJUNTO DE UMA (1) PLACA CEGA 4"X4", INCLUSIVE FORNECIMENTO, INSTALAÇÃO, SUPORTE E PLACA</v>
          </cell>
          <cell r="E11752" t="str">
            <v>un</v>
          </cell>
          <cell r="F11752">
            <v>21.51</v>
          </cell>
        </row>
        <row r="11753">
          <cell r="A11753" t="str">
            <v>SETOP ED-15753</v>
          </cell>
          <cell r="D11753" t="str">
            <v>CONJUNTO DE UMA (1) TOMADA DE ANTENA (CONECTOR COAXIAL), COM PLACA 4"X2" DE UM (1) POSTO, INCLUSIVE FORNECIMENTO, INSTALAÇÃO, SUPORTE, MÓDULO E PLACA</v>
          </cell>
          <cell r="E11753" t="str">
            <v>un</v>
          </cell>
          <cell r="F11753">
            <v>34.590000000000003</v>
          </cell>
        </row>
        <row r="11754">
          <cell r="A11754" t="str">
            <v>SETOP ED-15748</v>
          </cell>
          <cell r="D11754" t="str">
            <v>CONJUNTO DE UMA (1) TOMADA PADRÃO, TRÊS (3) POLOS, CORRENTE 10A, TENSÃO 250V, (2P+T/10A-250V), COM PLACA 4"X2" DE UM (1) POSTO, INCLUSIVE FORNECIMENTO, INSTALAÇÃO, SUPORTE, MÓDULO E PLACA</v>
          </cell>
          <cell r="E11754" t="str">
            <v>un</v>
          </cell>
          <cell r="F11754">
            <v>30.22</v>
          </cell>
        </row>
        <row r="11755">
          <cell r="A11755" t="str">
            <v>SETOP ED-15761</v>
          </cell>
          <cell r="D11755" t="str">
            <v>CONJUNTO DE UMA (1) TOMADA PADRÃO, TRÊS (3) POLOS, CORRENTE 10A, TENSÃO 250V, (2P+T/10A-250V) E UMA (1) TOMADA PADRÃO, TRÊS (3) POLOS, CORRENTE 20A, TENSÃO 250V, (2P+T/20A-250V), COM PLACA 4"X2" DE DOIS (2) POSTOS, INCLUSIVE FORNECIMENTO, INSTALAÇÃO, SUPORTE, MÓDULO E PLACA</v>
          </cell>
          <cell r="E11755" t="str">
            <v>un</v>
          </cell>
          <cell r="F11755">
            <v>45.53</v>
          </cell>
        </row>
        <row r="11756">
          <cell r="A11756" t="str">
            <v>SETOP ED-15792</v>
          </cell>
          <cell r="D11756" t="str">
            <v>CONJUNTO DE UMA (1) TOMADA PADRÃO, TRÊS (3) POLOS, CORRENTE 10A, TENSÃO 250V, (2P+T/10A-250V) E UMA (1) TOMADA PADRÃO, TRÊS (3) POLOS, CORRENTE 20A, TENSÃO 250V, (2P+T/20A-250V), COM PLACA 4"X4" DE DOIS (2) POSTOS, INCLUSIVE FORNECIMENTO, INSTALAÇÃO, SUPORTE, MÓDULO E PLACA</v>
          </cell>
          <cell r="E11756" t="str">
            <v>un</v>
          </cell>
          <cell r="F11756">
            <v>53.85</v>
          </cell>
        </row>
        <row r="11757">
          <cell r="A11757" t="str">
            <v>SETOP ED-15758</v>
          </cell>
          <cell r="D11757" t="str">
            <v>CONJUNTO DE UMA (1) TOMADA PADRÃO, TRÊS (3) POLOS, CORRENTE 10A, TENSÃO 250V, (2P+T/10A-250V) E UMA (1) TOMADA USB (CONECTOR USB TIPO A), CORRENTE 1A, TENSÃO 5V, (1A-5V), COM PLACA 4"X2" DE DOIS (2) POSTOS, INCLUSIVE FORNECIMENTO, INSTALAÇÃO, SUPORTE, MÓDULO E PLACA</v>
          </cell>
          <cell r="E11757" t="str">
            <v>un</v>
          </cell>
          <cell r="F11757">
            <v>109.59</v>
          </cell>
        </row>
        <row r="11758">
          <cell r="A11758" t="str">
            <v>SETOP ED-15796</v>
          </cell>
          <cell r="D11758" t="str">
            <v>CONJUNTO DE UMA (1) TOMADA PADRÃO, TRÊS (3) POLOS, CORRENTE 10A, TENSÃO 250V, (2P+T/10A-250V) E UMA (1) TOMADA USB (CONECTOR USB TIPO A), CORRENTE 1A, TENSÃO 5V, (1A-5V), COM PLACA 4"X4" DE DOIS (2) POSTOS, INCLUSIVE FORNECIMENTO, INSTALAÇÃO, SUPORTE, MÓDULO E PLACA</v>
          </cell>
          <cell r="E11758" t="str">
            <v>un</v>
          </cell>
          <cell r="F11758">
            <v>117.91</v>
          </cell>
        </row>
        <row r="11759">
          <cell r="A11759" t="str">
            <v>SETOP ED-15749</v>
          </cell>
          <cell r="D11759" t="str">
            <v>CONJUNTO DE UMA (1) TOMADA PADRÃO, TRÊS (3) POLOS, CORRENTE 20A, TENSÃO 250V, (2P+T/20A-250V), COM PLACA 4"X2" DE UM (1) POSTO, INCLUSIVE FORNECIMENTO, INSTALAÇÃO, SUPORTE, MÓDULO E PLACA</v>
          </cell>
          <cell r="E11759" t="str">
            <v>un</v>
          </cell>
          <cell r="F11759">
            <v>32.83</v>
          </cell>
        </row>
        <row r="11760">
          <cell r="A11760" t="str">
            <v>SETOP ED-15750</v>
          </cell>
          <cell r="D11760" t="str">
            <v>CONJUNTO DE UMA (1) TOMADA PADRÃO VERMELHA, USO ESPECÍFICO, TRÊS (3) POLOS, CORRENTE 20A, TENSÃO 250V, (2P+T/20A-250V), COM PLACA 4"X2" DE UM (1) POSTO, INCLUSIVE FORNECIMENTO, INSTALAÇÃO, SUPORTE, MÓDULO E PLACA</v>
          </cell>
          <cell r="E11760" t="str">
            <v>un</v>
          </cell>
          <cell r="F11760">
            <v>40.229999999999997</v>
          </cell>
        </row>
        <row r="11761">
          <cell r="A11761" t="str">
            <v>SETOP ED-15754</v>
          </cell>
          <cell r="D11761" t="str">
            <v>CONJUNTO DE UMA (1) TOMADA USB (CONECTOR USB TIPO A), CORRENTE 1A, TENSÃO 5V, (1A-5V), COM PLACA 4"X2" DE UM (1) POSTO, INCLUSIVE FORNECIMENTO, INSTALAÇÃO, SUPORTE, MÓDULO E PLACA</v>
          </cell>
          <cell r="E11761" t="str">
            <v>un</v>
          </cell>
          <cell r="F11761">
            <v>96.89</v>
          </cell>
        </row>
        <row r="11762">
          <cell r="A11762" t="str">
            <v>SETOP ED-5633</v>
          </cell>
          <cell r="D11762" t="str">
            <v>MÓDULO CEGO, INCLUSIVE FORNECIMENTO E INSTALAÇÃO, EXCLUSIVE PLACA E SUPORTE</v>
          </cell>
          <cell r="E11762" t="str">
            <v>un</v>
          </cell>
          <cell r="F11762">
            <v>2.5299999999999998</v>
          </cell>
        </row>
        <row r="11763">
          <cell r="A11763" t="str">
            <v>SETOP ED-5634</v>
          </cell>
          <cell r="D11763" t="str">
            <v>MÓDULO COM FURO PARA SAÍDA DE FIO Ø 10MM, INCLUSIVE FORNECIMENTO E INSTALAÇÃO, EXCLUSIVE PLACA E SUPORTE</v>
          </cell>
          <cell r="E11763" t="str">
            <v>un</v>
          </cell>
          <cell r="F11763">
            <v>2.98</v>
          </cell>
        </row>
        <row r="11764">
          <cell r="A11764" t="str">
            <v>SETOP ED-15726</v>
          </cell>
          <cell r="D11764" t="str">
            <v>MÓDULO INTERRUPTOR BIPOLAR SIMPLES, CORRENTE 10A, TENSÃO 250V, (10A-250V), INCLUSIVE FORNECIMENTO E INSTALAÇÃO, EXCLUSIVE PLACA E SUPORTE</v>
          </cell>
          <cell r="E11764" t="str">
            <v>un</v>
          </cell>
          <cell r="F11764">
            <v>26.71</v>
          </cell>
        </row>
        <row r="11765">
          <cell r="A11765" t="str">
            <v>SETOP ED-15712</v>
          </cell>
          <cell r="D11765" t="str">
            <v>MÓDULO INTERRUPTOR INTERMEDIÁRIO, CORRENTE 10A, TENSÃO 250V, (10A-250V), INCLUSIVE FORNECIMENTO E INSTALAÇÃO, EXCLUSIVE PLACA E SUPORTE</v>
          </cell>
          <cell r="E11765" t="str">
            <v>un</v>
          </cell>
          <cell r="F11765">
            <v>28.68</v>
          </cell>
        </row>
        <row r="11766">
          <cell r="A11766" t="str">
            <v>SETOP ED-5616</v>
          </cell>
          <cell r="D11766" t="str">
            <v>MÓDULO INTERRUPTOR PARALELO, CORRENTE 10A, TENSÃO 250V, (10A-250V), INCLUSIVE FORNECIMENTO E INSTALAÇÃO, EXCLUSIVE PLACA E SUPORTE</v>
          </cell>
          <cell r="E11766" t="str">
            <v>un</v>
          </cell>
          <cell r="F11766">
            <v>21.56</v>
          </cell>
        </row>
        <row r="11767">
          <cell r="A11767" t="str">
            <v>SETOP ED-5615</v>
          </cell>
          <cell r="D11767" t="str">
            <v>MÓDULO INTERRUPTOR SIMPLES, CORRENTE 10A, TENSÃO 250V, (10A-250V), INCLUSIVE FORNECIMENTO E INSTALAÇÃO, EXCLUSIVE PLACA E SUPORTE</v>
          </cell>
          <cell r="E11767" t="str">
            <v>un</v>
          </cell>
          <cell r="F11767">
            <v>16.21</v>
          </cell>
        </row>
        <row r="11768">
          <cell r="A11768" t="str">
            <v>SETOP ED-5632</v>
          </cell>
          <cell r="D11768" t="str">
            <v>MÓDULO PARA ANTENA (CONECTOR COAXIAL) PARA CABO COAXIAL DE 75 OHMS, INCLUSIVE FORNECIMENTO E INSTALAÇÃO, EXCLUSIVE PLACA E SUPORTE</v>
          </cell>
          <cell r="E11768" t="str">
            <v>un</v>
          </cell>
          <cell r="F11768">
            <v>19.100000000000001</v>
          </cell>
        </row>
        <row r="11769">
          <cell r="A11769" t="str">
            <v>SETOP ED-5617</v>
          </cell>
          <cell r="D11769" t="str">
            <v>MÓDULO PULSADOR CAMPAINHA, CORRENTE 10A, TENSÃO 250V, (10A-250V), INCLUSIVE FORNECIMENTO E INSTALAÇÃO, EXCLUSIVE PLACA E SUPORTE</v>
          </cell>
          <cell r="E11769" t="str">
            <v>un</v>
          </cell>
          <cell r="F11769">
            <v>22</v>
          </cell>
        </row>
        <row r="11770">
          <cell r="A11770" t="str">
            <v>SETOP ED-5626</v>
          </cell>
          <cell r="D11770" t="str">
            <v>MÓDULO TOMADA PADRÃO, TRÊS (3) POLOS, CORRENTE 10A, TENSÃO 250V, (2P+T/10A-250V), INCLUSIVE FORNECIMENTO E INSTALAÇÃO, EXCLUSIVE PLACA E SUPORTE</v>
          </cell>
          <cell r="E11770" t="str">
            <v>un</v>
          </cell>
          <cell r="F11770">
            <v>14.73</v>
          </cell>
        </row>
        <row r="11771">
          <cell r="A11771" t="str">
            <v>SETOP ED-5627</v>
          </cell>
          <cell r="D11771" t="str">
            <v>MÓDULO TOMADA PADRÃO, TRÊS (3) POLOS, CORRENTE 20A, TENSÃO 250V, (2P+T/20A-250V), INCLUSIVE FORNECIMENTO E INSTALAÇÃO, EXCLUSIVE PLACA E SUPORTE</v>
          </cell>
          <cell r="E11771" t="str">
            <v>un</v>
          </cell>
          <cell r="F11771">
            <v>17.34</v>
          </cell>
        </row>
        <row r="11772">
          <cell r="A11772" t="str">
            <v>SETOP ED-15727</v>
          </cell>
          <cell r="D11772" t="str">
            <v>MÓDULO TOMADA PADRÃO VERMELHA, USO ESPECÍFICO, TRÊS (3) POLOS, CORRENTE 20A, TENSÃO 250V, (2P+T/20A-250V), INCLUSIVE FORNECIMENTO E INSTALAÇÃO, EXCLUSIVE PLACA E SUPORTE</v>
          </cell>
          <cell r="E11772" t="str">
            <v>un</v>
          </cell>
          <cell r="F11772">
            <v>24.74</v>
          </cell>
        </row>
        <row r="11773">
          <cell r="A11773" t="str">
            <v>SETOP ED-5628</v>
          </cell>
          <cell r="D11773" t="str">
            <v>MÓDULO TOMADA USB (CONECTOR USB TIPO A), CORRENTE 1A, TENSÃO 5V, (1A-5V), INCLUSIVE FORNECIMENTO E INSTALAÇÃO, EXCLUSIVE PLACA E SUPORTE</v>
          </cell>
          <cell r="E11773" t="str">
            <v>un</v>
          </cell>
          <cell r="F11773">
            <v>81.400000000000006</v>
          </cell>
        </row>
        <row r="11774">
          <cell r="A11774" t="str">
            <v>SETOP ED-5618</v>
          </cell>
          <cell r="D11774" t="str">
            <v>PLACA 4"X2" CEGA, INCLUSIVE FORNECIMENTO E INSTALAÇÃO, EXCLUSIVE SUPORTE</v>
          </cell>
          <cell r="E11774" t="str">
            <v>un</v>
          </cell>
          <cell r="F11774">
            <v>5.32</v>
          </cell>
        </row>
        <row r="11775">
          <cell r="A11775" t="str">
            <v>SETOP ED-5621</v>
          </cell>
          <cell r="D11775" t="str">
            <v>PLACA 4"X2" PARA DOIS (2) MÓDULOS, INCLUSIVE FORNECIMENTO E INSTALAÇÃO, EXCLUSIVE SUPORTE E MÓDULO</v>
          </cell>
          <cell r="E11775" t="str">
            <v>un</v>
          </cell>
          <cell r="F11775">
            <v>4.74</v>
          </cell>
        </row>
        <row r="11776">
          <cell r="A11776" t="str">
            <v>SETOP ED-5622</v>
          </cell>
          <cell r="D11776" t="str">
            <v>PLACA 4"X2" PARA TRÊS (3) MÓDULOS, INCLUSIVE FORNECIMENTO E INSTALAÇÃO, EXCLUSIVE SUPORTE E MÓDULO</v>
          </cell>
          <cell r="E11776" t="str">
            <v>un</v>
          </cell>
          <cell r="F11776">
            <v>5.94</v>
          </cell>
        </row>
        <row r="11777">
          <cell r="A11777" t="str">
            <v>SETOP ED-5620</v>
          </cell>
          <cell r="D11777" t="str">
            <v>PLACA 4"X2" PARA UM (1) MÓDULO, INCLUSIVE FORNECIMENTO E INSTALAÇÃO, EXCLUSIVE SUPORTE E MÓDULO</v>
          </cell>
          <cell r="E11777" t="str">
            <v>un</v>
          </cell>
          <cell r="F11777">
            <v>6.77</v>
          </cell>
        </row>
        <row r="11778">
          <cell r="A11778" t="str">
            <v>SETOP ED-5619</v>
          </cell>
          <cell r="D11778" t="str">
            <v>PLACA 4"X4" CEGA, INCLUSIVE FORNECIMENTO E INSTALAÇÃO, EXCLUSIVE SUPORTE</v>
          </cell>
          <cell r="E11778" t="str">
            <v>un</v>
          </cell>
          <cell r="F11778">
            <v>11.74</v>
          </cell>
        </row>
        <row r="11779">
          <cell r="A11779" t="str">
            <v>SETOP ED-5623</v>
          </cell>
          <cell r="D11779" t="str">
            <v>PLACA 4"X4" PARA DOIS (2) MÓDULOS, INCLUSIVE FORNECIMENTO E INSTALAÇÃO, EXCLUSIVE SUPORTE E MÓDULO</v>
          </cell>
          <cell r="E11779" t="str">
            <v>un</v>
          </cell>
          <cell r="F11779">
            <v>12.01</v>
          </cell>
        </row>
        <row r="11780">
          <cell r="A11780" t="str">
            <v>SETOP ED-5624</v>
          </cell>
          <cell r="D11780" t="str">
            <v>PLACA 4"X4" PARA QUATRO (4) MÓDULOS, INCLUSIVE FORNECIMENTO E INSTALAÇÃO, EXCLUSIVE SUPORTE E MÓDULO</v>
          </cell>
          <cell r="E11780" t="str">
            <v>un</v>
          </cell>
          <cell r="F11780">
            <v>10.86</v>
          </cell>
        </row>
        <row r="11781">
          <cell r="A11781" t="str">
            <v>SETOP ED-5625</v>
          </cell>
          <cell r="D11781" t="str">
            <v>PLACA 4"X4" PARA SEIS (6) MÓDULOS, INCLUSIVE FORNECIMENTO E INSTALAÇÃO, EXCLUSIVE SUPORTE E MÓDULO</v>
          </cell>
          <cell r="E11781" t="str">
            <v>un</v>
          </cell>
          <cell r="F11781">
            <v>13.76</v>
          </cell>
        </row>
        <row r="11782">
          <cell r="A11782" t="str">
            <v>SETOP ED-5614</v>
          </cell>
          <cell r="D11782" t="str">
            <v>SUPORTE PARA PLACA 4"X2" PARA TRÊS (3) MÓDULOS, INCLUSIVE PARAFUSOS PARA FIXAÇÃO, FORNECIMENTO E INSTALAÇÃO, EXCLUSIVE PLACA E MÓDULO</v>
          </cell>
          <cell r="E11782" t="str">
            <v>un</v>
          </cell>
          <cell r="F11782">
            <v>8.7200000000000006</v>
          </cell>
        </row>
        <row r="11783">
          <cell r="A11783" t="str">
            <v>SETOP ED-5613</v>
          </cell>
          <cell r="D11783" t="str">
            <v>SUPORTE PARA PLACA 4"X4" PARA SEIS (6) MÓDULOS, INCLUSIVE PARAFUSOS PARA FIXAÇÃO, FORNECIMENTO E INSTALAÇÃO, EXCLUSIVE PLACA E MÓDULO</v>
          </cell>
          <cell r="E11783" t="str">
            <v>un</v>
          </cell>
          <cell r="F11783">
            <v>9.77</v>
          </cell>
        </row>
        <row r="11784">
          <cell r="A11784" t="str">
            <v>SETOP 8924</v>
          </cell>
          <cell r="D11784" t="str">
            <v>CONDULETE EM ALUMÍNIO</v>
          </cell>
        </row>
        <row r="11785">
          <cell r="A11785" t="str">
            <v>SETOP ED-17955</v>
          </cell>
          <cell r="D11785" t="str">
            <v>CONDULETE DE ALUMÍNIO, TIPO "B", DIÂMETRO DE SAÍDA 1" (25MM), EXCLUSIVE MÓDULO E PLACA, INCLUSIVE FIXAÇÃO</v>
          </cell>
          <cell r="E11785" t="str">
            <v>un</v>
          </cell>
          <cell r="F11785">
            <v>43.17</v>
          </cell>
        </row>
        <row r="11786">
          <cell r="A11786" t="str">
            <v>SETOP ED-17957</v>
          </cell>
          <cell r="D11786" t="str">
            <v>CONDULETE DE ALUMÍNIO, TIPO "B", DIÂMETRO DE SAÍDA 1.1/2" (40MM), EXCLUSIVE MÓDULO E PLACA, INCLUSIVE FIXAÇÃO</v>
          </cell>
          <cell r="E11786" t="str">
            <v>un</v>
          </cell>
          <cell r="F11786">
            <v>55.96</v>
          </cell>
        </row>
        <row r="11787">
          <cell r="A11787" t="str">
            <v>SETOP ED-17956</v>
          </cell>
          <cell r="D11787" t="str">
            <v>CONDULETE DE ALUMÍNIO, TIPO "B", DIÂMETRO DE SAÍDA 1.1/4" (32MM), EXCLUSIVE MÓDULO E PLACA, INCLUSIVE FIXAÇÃO</v>
          </cell>
          <cell r="E11787" t="str">
            <v>un</v>
          </cell>
          <cell r="F11787">
            <v>49.29</v>
          </cell>
        </row>
        <row r="11788">
          <cell r="A11788" t="str">
            <v>SETOP ED-17958</v>
          </cell>
          <cell r="D11788" t="str">
            <v>CONDULETE DE ALUMÍNIO, TIPO "B", DIÂMETRO DE SAÍDA 2" (50MM), EXCLUSIVE MÓDULO E PLACA, INCLUSIVE FIXAÇÃO</v>
          </cell>
          <cell r="E11788" t="str">
            <v>un</v>
          </cell>
          <cell r="F11788">
            <v>84.14</v>
          </cell>
        </row>
        <row r="11789">
          <cell r="A11789" t="str">
            <v>SETOP ED-17954</v>
          </cell>
          <cell r="D11789" t="str">
            <v>CONDULETE DE ALUMÍNIO, TIPO "B", DIÂMETRO DE SAÍDA 3/4" (20MM), EXCLUSIVE MÓDULO E PLACA, INCLUSIVE FIXAÇÃO</v>
          </cell>
          <cell r="E11789" t="str">
            <v>un</v>
          </cell>
          <cell r="F11789">
            <v>33.72</v>
          </cell>
        </row>
        <row r="11790">
          <cell r="A11790" t="str">
            <v>SETOP ED-49071</v>
          </cell>
          <cell r="D11790" t="str">
            <v>CONDULETE DE ALUMÍNIO, TIPO "C", DIÂMETRO DE SAÍDA 1" (25MM), EXCLUSIVE MÓDULO E PLACA, INCLUSIVE FIXAÇÃO</v>
          </cell>
          <cell r="E11790" t="str">
            <v>un</v>
          </cell>
          <cell r="F11790">
            <v>45.99</v>
          </cell>
        </row>
        <row r="11791">
          <cell r="A11791" t="str">
            <v>SETOP ED-49073</v>
          </cell>
          <cell r="D11791" t="str">
            <v>CONDULETE DE ALUMÍNIO, TIPO "C", DIÂMETRO DE SAÍDA 1.1/2" (40MM), EXCLUSIVE MÓDULO E PLACA, INCLUSIVE FIXAÇÃO</v>
          </cell>
          <cell r="E11791" t="str">
            <v>un</v>
          </cell>
          <cell r="F11791">
            <v>64.34</v>
          </cell>
        </row>
        <row r="11792">
          <cell r="A11792" t="str">
            <v>SETOP ED-49072</v>
          </cell>
          <cell r="D11792" t="str">
            <v>CONDULETE DE ALUMÍNIO, TIPO "C", DIÂMETRO DE SAÍDA 1.1/4" (32MM), EXCLUSIVE MÓDULO E PLACA, INCLUSIVE FIXAÇÃO</v>
          </cell>
          <cell r="E11792" t="str">
            <v>un</v>
          </cell>
          <cell r="F11792">
            <v>55.48</v>
          </cell>
        </row>
        <row r="11793">
          <cell r="A11793" t="str">
            <v>SETOP ED-49074</v>
          </cell>
          <cell r="D11793" t="str">
            <v>CONDULETE DE ALUMÍNIO, TIPO "C", DIÂMETRO DE SAÍDA 2" (50MM), EXCLUSIVE MÓDULO E PLACA, INCLUSIVE FIXAÇÃO</v>
          </cell>
          <cell r="E11793" t="str">
            <v>un</v>
          </cell>
          <cell r="F11793">
            <v>93.24</v>
          </cell>
        </row>
        <row r="11794">
          <cell r="A11794" t="str">
            <v>SETOP ED-49070</v>
          </cell>
          <cell r="D11794" t="str">
            <v>CONDULETE DE ALUMÍNIO, TIPO "C", DIÂMETRO DE SAÍDA 3/4" (20MM), EXCLUSIVE MÓDULO E PLACA, INCLUSIVE FIXAÇÃO</v>
          </cell>
          <cell r="E11794" t="str">
            <v>un</v>
          </cell>
          <cell r="F11794">
            <v>36.61</v>
          </cell>
        </row>
        <row r="11795">
          <cell r="A11795" t="str">
            <v>SETOP ED-49080</v>
          </cell>
          <cell r="D11795" t="str">
            <v>CONDULETE DE ALUMÍNIO, TIPO "E", DIÂMETRO DE SAÍDA 1" (25MM), EXCLUSIVE MÓDULO E PLACA, INCLUSIVE FIXAÇÃO</v>
          </cell>
          <cell r="E11795" t="str">
            <v>un</v>
          </cell>
          <cell r="F11795">
            <v>43.17</v>
          </cell>
        </row>
        <row r="11796">
          <cell r="A11796" t="str">
            <v>SETOP ED-49082</v>
          </cell>
          <cell r="D11796" t="str">
            <v>CONDULETE DE ALUMÍNIO, TIPO "E", DIÂMETRO DE SAÍDA 1.1/2" (40MM), EXCLUSIVE MÓDULO E PLACA, INCLUSIVE FIXAÇÃO</v>
          </cell>
          <cell r="E11796" t="str">
            <v>un</v>
          </cell>
          <cell r="F11796">
            <v>55.96</v>
          </cell>
        </row>
        <row r="11797">
          <cell r="A11797" t="str">
            <v>SETOP ED-49081</v>
          </cell>
          <cell r="D11797" t="str">
            <v>CONDULETE DE ALUMÍNIO, TIPO "E", DIÂMETRO DE SAÍDA 1.1/4" (32MM), EXCLUSIVE MÓDULO E PLACA, INCLUSIVE FIXAÇÃO</v>
          </cell>
          <cell r="E11797" t="str">
            <v>un</v>
          </cell>
          <cell r="F11797">
            <v>49.29</v>
          </cell>
        </row>
        <row r="11798">
          <cell r="A11798" t="str">
            <v>SETOP ED-49083</v>
          </cell>
          <cell r="D11798" t="str">
            <v>CONDULETE DE ALUMÍNIO, TIPO "E", DIÂMETRO DE SAÍDA 2" (50MM), EXCLUSIVE MÓDULO E PLACA, INCLUSIVE FIXAÇÃO</v>
          </cell>
          <cell r="E11798" t="str">
            <v>un</v>
          </cell>
          <cell r="F11798">
            <v>84.14</v>
          </cell>
        </row>
        <row r="11799">
          <cell r="A11799" t="str">
            <v>SETOP ED-49079</v>
          </cell>
          <cell r="D11799" t="str">
            <v>CONDULETE DE ALUMÍNIO, TIPO "E", DIÂMETRO DE SAÍDA 3/4" (20MM), EXCLUSIVE MÓDULO E PLACA, INCLUSIVE FIXAÇÃO</v>
          </cell>
          <cell r="E11799" t="str">
            <v>un</v>
          </cell>
          <cell r="F11799">
            <v>33.72</v>
          </cell>
        </row>
        <row r="11800">
          <cell r="A11800" t="str">
            <v>SETOP ED-17960</v>
          </cell>
          <cell r="D11800" t="str">
            <v>CONDULETE DE ALUMÍNIO, TIPO "LB", DIÂMETRO DE SAÍDA 1" (25MM), EXCLUSIVE MÓDULO E PLACA, INCLUSIVE FIXAÇÃO</v>
          </cell>
          <cell r="E11800" t="str">
            <v>un</v>
          </cell>
          <cell r="F11800">
            <v>45.99</v>
          </cell>
        </row>
        <row r="11801">
          <cell r="A11801" t="str">
            <v>SETOP ED-17962</v>
          </cell>
          <cell r="D11801" t="str">
            <v>CONDULETE DE ALUMÍNIO, TIPO "LB", DIÂMETRO DE SAÍDA 1.1/2" (40MM), EXCLUSIVE MÓDULO E PLACA, INCLUSIVE FIXAÇÃO</v>
          </cell>
          <cell r="E11801" t="str">
            <v>un</v>
          </cell>
          <cell r="F11801">
            <v>64.34</v>
          </cell>
        </row>
        <row r="11802">
          <cell r="A11802" t="str">
            <v>SETOP ED-17961</v>
          </cell>
          <cell r="D11802" t="str">
            <v>CONDULETE DE ALUMÍNIO, TIPO "LB", DIÂMETRO DE SAÍDA 1.1/4" (32MM), EXCLUSIVE MÓDULO E PLACA, INCLUSIVE FIXAÇÃO</v>
          </cell>
          <cell r="E11802" t="str">
            <v>un</v>
          </cell>
          <cell r="F11802">
            <v>55.48</v>
          </cell>
        </row>
        <row r="11803">
          <cell r="A11803" t="str">
            <v>SETOP ED-17963</v>
          </cell>
          <cell r="D11803" t="str">
            <v>CONDULETE DE ALUMÍNIO, TIPO "LB", DIÂMETRO DE SAÍDA 2" (50MM), EXCLUSIVE MÓDULO E PLACA, INCLUSIVE FIXAÇÃO</v>
          </cell>
          <cell r="E11803" t="str">
            <v>un</v>
          </cell>
          <cell r="F11803">
            <v>93.24</v>
          </cell>
        </row>
        <row r="11804">
          <cell r="A11804" t="str">
            <v>SETOP ED-17959</v>
          </cell>
          <cell r="D11804" t="str">
            <v>CONDULETE DE ALUMÍNIO, TIPO "LB", DIÂMETRO DE SAÍDA 3/4" (20MM), EXCLUSIVE MÓDULO E PLACA, INCLUSIVE FIXAÇÃO</v>
          </cell>
          <cell r="E11804" t="str">
            <v>un</v>
          </cell>
          <cell r="F11804">
            <v>36.61</v>
          </cell>
        </row>
        <row r="11805">
          <cell r="A11805" t="str">
            <v>SETOP ED-49122</v>
          </cell>
          <cell r="D11805" t="str">
            <v>CONDULETE DE ALUMÍNIO, TIPO "LL", DIÂMETRO DE SAÍDA 1" (25MM), EXCLUSIVE MÓDULO E PLACA, INCLUSIVE FIXAÇÃO</v>
          </cell>
          <cell r="E11805" t="str">
            <v>un</v>
          </cell>
          <cell r="F11805">
            <v>45.99</v>
          </cell>
        </row>
        <row r="11806">
          <cell r="A11806" t="str">
            <v>SETOP ED-49124</v>
          </cell>
          <cell r="D11806" t="str">
            <v>CONDULETE DE ALUMÍNIO, TIPO "LL", DIÂMETRO DE SAÍDA 1.1/2" (40MM), EXCLUSIVE MÓDULO E PLACA, INCLUSIVE FIXAÇÃO</v>
          </cell>
          <cell r="E11806" t="str">
            <v>un</v>
          </cell>
          <cell r="F11806">
            <v>64.34</v>
          </cell>
        </row>
        <row r="11807">
          <cell r="A11807" t="str">
            <v>SETOP ED-49123</v>
          </cell>
          <cell r="D11807" t="str">
            <v>CONDULETE DE ALUMÍNIO, TIPO "LL", DIÂMETRO DE SAÍDA 1.1/4" (32MM), EXCLUSIVE MÓDULO E PLACA, INCLUSIVE FIXAÇÃO</v>
          </cell>
          <cell r="E11807" t="str">
            <v>un</v>
          </cell>
          <cell r="F11807">
            <v>55.48</v>
          </cell>
        </row>
        <row r="11808">
          <cell r="A11808" t="str">
            <v>SETOP ED-49125</v>
          </cell>
          <cell r="D11808" t="str">
            <v>CONDULETE DE ALUMÍNIO, TIPO "LL", DIÂMETRO DE SAÍDA 2" (50MM), EXCLUSIVE MÓDULO E PLACA, INCLUSIVE FIXAÇÃO</v>
          </cell>
          <cell r="E11808" t="str">
            <v>un</v>
          </cell>
          <cell r="F11808">
            <v>93.24</v>
          </cell>
        </row>
        <row r="11809">
          <cell r="A11809" t="str">
            <v>SETOP ED-49121</v>
          </cell>
          <cell r="D11809" t="str">
            <v>CONDULETE DE ALUMÍNIO, TIPO "LL", DIÂMETRO DE SAÍDA 3/4" (20MM), EXCLUSIVE MÓDULO E PLACA, INCLUSIVE FIXAÇÃO</v>
          </cell>
          <cell r="E11809" t="str">
            <v>un</v>
          </cell>
          <cell r="F11809">
            <v>36.61</v>
          </cell>
        </row>
        <row r="11810">
          <cell r="A11810" t="str">
            <v>SETOP ED-49107</v>
          </cell>
          <cell r="D11810" t="str">
            <v>CONDULETE DE ALUMÍNIO, TIPO "LR", DIÂMETRO DE SAÍDA 1" (25MM), EXCLUSIVE MÓDULO E PLACA, INCLUSIVE FIXAÇÃO</v>
          </cell>
          <cell r="E11810" t="str">
            <v>un</v>
          </cell>
          <cell r="F11810">
            <v>45.99</v>
          </cell>
        </row>
        <row r="11811">
          <cell r="A11811" t="str">
            <v>SETOP ED-49109</v>
          </cell>
          <cell r="D11811" t="str">
            <v>CONDULETE DE ALUMÍNIO, TIPO "LR", DIÂMETRO DE SAÍDA 1.1/2" (40MM), EXCLUSIVE MÓDULO E PLACA, INCLUSIVE FIXAÇÃO</v>
          </cell>
          <cell r="E11811" t="str">
            <v>un</v>
          </cell>
          <cell r="F11811">
            <v>64.34</v>
          </cell>
        </row>
        <row r="11812">
          <cell r="A11812" t="str">
            <v>SETOP ED-49108</v>
          </cell>
          <cell r="D11812" t="str">
            <v>CONDULETE DE ALUMÍNIO, TIPO "LR", DIÂMETRO DE SAÍDA 1.1/4" (32MM), EXCLUSIVE MÓDULO E PLACA, INCLUSIVE FIXAÇÃO</v>
          </cell>
          <cell r="E11812" t="str">
            <v>un</v>
          </cell>
          <cell r="F11812">
            <v>55.48</v>
          </cell>
        </row>
        <row r="11813">
          <cell r="A11813" t="str">
            <v>SETOP ED-49110</v>
          </cell>
          <cell r="D11813" t="str">
            <v>CONDULETE DE ALUMÍNIO, TIPO "LR", DIÂMETRO DE SAÍDA 2" (50MM), EXCLUSIVE MÓDULO E PLACA, INCLUSIVE FIXAÇÃO</v>
          </cell>
          <cell r="E11813" t="str">
            <v>un</v>
          </cell>
          <cell r="F11813">
            <v>93.24</v>
          </cell>
        </row>
        <row r="11814">
          <cell r="A11814" t="str">
            <v>SETOP ED-49106</v>
          </cell>
          <cell r="D11814" t="str">
            <v>CONDULETE DE ALUMÍNIO, TIPO "LR", DIÂMETRO DE SAÍDA 3/4" (20MM), EXCLUSIVE MÓDULO E PLACA, INCLUSIVE FIXAÇÃO</v>
          </cell>
          <cell r="E11814" t="str">
            <v>un</v>
          </cell>
          <cell r="F11814">
            <v>36.61</v>
          </cell>
        </row>
        <row r="11815">
          <cell r="A11815" t="str">
            <v>SETOP ED-49089</v>
          </cell>
          <cell r="D11815" t="str">
            <v>CONDULETE DE ALUMÍNIO, TIPO "T", DIÂMETRO DE SAÍDA 1" (25MM), EXCLUSIVE MÓDULO E PLACA, INCLUSIVE FIXAÇÃO</v>
          </cell>
          <cell r="E11815" t="str">
            <v>un</v>
          </cell>
          <cell r="F11815">
            <v>48.81</v>
          </cell>
        </row>
        <row r="11816">
          <cell r="A11816" t="str">
            <v>SETOP ED-49091</v>
          </cell>
          <cell r="D11816" t="str">
            <v>CONDULETE DE ALUMÍNIO, TIPO "T", DIÂMETRO DE SAÍDA 1.1/2" (40MM), EXCLUSIVE MÓDULO E PLACA, INCLUSIVE FIXAÇÃO</v>
          </cell>
          <cell r="E11816" t="str">
            <v>un</v>
          </cell>
          <cell r="F11816">
            <v>72.72</v>
          </cell>
        </row>
        <row r="11817">
          <cell r="A11817" t="str">
            <v>SETOP ED-49090</v>
          </cell>
          <cell r="D11817" t="str">
            <v>CONDULETE DE ALUMÍNIO, TIPO "T", DIÂMETRO DE SAÍDA 1.1/4" (32MM), EXCLUSIVE MÓDULO E PLACA, INCLUSIVE FIXAÇÃO</v>
          </cell>
          <cell r="E11817" t="str">
            <v>un</v>
          </cell>
          <cell r="F11817">
            <v>61.67</v>
          </cell>
        </row>
        <row r="11818">
          <cell r="A11818" t="str">
            <v>SETOP ED-49092</v>
          </cell>
          <cell r="D11818" t="str">
            <v>CONDULETE DE ALUMÍNIO, TIPO "T", DIÂMETRO DE SAÍDA 2" (50MM), EXCLUSIVE MÓDULO E PLACA, INCLUSIVE FIXAÇÃO</v>
          </cell>
          <cell r="E11818" t="str">
            <v>un</v>
          </cell>
          <cell r="F11818">
            <v>102.34</v>
          </cell>
        </row>
        <row r="11819">
          <cell r="A11819" t="str">
            <v>SETOP ED-49088</v>
          </cell>
          <cell r="D11819" t="str">
            <v>CONDULETE DE ALUMÍNIO, TIPO "T", DIÂMETRO DE SAÍDA 3/4" (20MM), EXCLUSIVE MÓDULO E PLACA, INCLUSIVE FIXAÇÃO</v>
          </cell>
          <cell r="E11819" t="str">
            <v>un</v>
          </cell>
          <cell r="F11819">
            <v>39.5</v>
          </cell>
        </row>
        <row r="11820">
          <cell r="A11820" t="str">
            <v>SETOP ED-17965</v>
          </cell>
          <cell r="D11820" t="str">
            <v>CONDULETE DE ALUMÍNIO, TIPO "TB", DIÂMETRO DE SAÍDA 1" (25MM), EXCLUSIVE MÓDULO E PLACA, INCLUSIVE FIXAÇÃO</v>
          </cell>
          <cell r="E11820" t="str">
            <v>un</v>
          </cell>
          <cell r="F11820">
            <v>48.81</v>
          </cell>
        </row>
        <row r="11821">
          <cell r="A11821" t="str">
            <v>SETOP ED-17967</v>
          </cell>
          <cell r="D11821" t="str">
            <v>CONDULETE DE ALUMÍNIO, TIPO "TB", DIÂMETRO DE SAÍDA 1.1/2" (40MM), EXCLUSIVE MÓDULO E PLACA, INCLUSIVE FIXAÇÃO</v>
          </cell>
          <cell r="E11821" t="str">
            <v>un</v>
          </cell>
          <cell r="F11821">
            <v>72.72</v>
          </cell>
        </row>
        <row r="11822">
          <cell r="A11822" t="str">
            <v>SETOP ED-17966</v>
          </cell>
          <cell r="D11822" t="str">
            <v>CONDULETE DE ALUMÍNIO, TIPO "TB", DIÂMETRO DE SAÍDA 1.1/4" (32MM), EXCLUSIVE MÓDULO E PLACA, INCLUSIVE FIXAÇÃO</v>
          </cell>
          <cell r="E11822" t="str">
            <v>un</v>
          </cell>
          <cell r="F11822">
            <v>61.67</v>
          </cell>
        </row>
        <row r="11823">
          <cell r="A11823" t="str">
            <v>SETOP ED-17968</v>
          </cell>
          <cell r="D11823" t="str">
            <v>CONDULETE DE ALUMÍNIO, TIPO "TB", DIÂMETRO DE SAÍDA 2" (50MM), EXCLUSIVE MÓDULO E PLACA, INCLUSIVE FIXAÇÃO</v>
          </cell>
          <cell r="E11823" t="str">
            <v>un</v>
          </cell>
          <cell r="F11823">
            <v>102.34</v>
          </cell>
        </row>
        <row r="11824">
          <cell r="A11824" t="str">
            <v>SETOP ED-17964</v>
          </cell>
          <cell r="D11824" t="str">
            <v>CONDULETE DE ALUMÍNIO, TIPO "TB", DIÂMETRO DE SAÍDA 3/4" (20MM), EXCLUSIVE MÓDULO E PLACA, INCLUSIVE FIXAÇÃO</v>
          </cell>
          <cell r="E11824" t="str">
            <v>un</v>
          </cell>
          <cell r="F11824">
            <v>39.5</v>
          </cell>
        </row>
        <row r="11825">
          <cell r="A11825" t="str">
            <v>SETOP ED-49098</v>
          </cell>
          <cell r="D11825" t="str">
            <v>CONDULETE DE ALUMÍNIO, TIPO "X", DIÂMETRO DE SAÍDA 1" (25MM), EXCLUSIVE MÓDULO E PLACA, INCLUSIVE FIXAÇÃO</v>
          </cell>
          <cell r="E11825" t="str">
            <v>un</v>
          </cell>
          <cell r="F11825">
            <v>51.63</v>
          </cell>
        </row>
        <row r="11826">
          <cell r="A11826" t="str">
            <v>SETOP ED-49100</v>
          </cell>
          <cell r="D11826" t="str">
            <v>CONDULETE DE ALUMÍNIO, TIPO "X", DIÂMETRO DE SAÍDA 1.1/2" (40MM), EXCLUSIVE MÓDULO E PLACA, INCLUSIVE FIXAÇÃO</v>
          </cell>
          <cell r="E11826" t="str">
            <v>un</v>
          </cell>
          <cell r="F11826">
            <v>81.099999999999994</v>
          </cell>
        </row>
        <row r="11827">
          <cell r="A11827" t="str">
            <v>SETOP ED-49099</v>
          </cell>
          <cell r="D11827" t="str">
            <v>CONDULETE DE ALUMÍNIO, TIPO "X", DIÂMETRO DE SAÍDA 1.1/4" (32MM), EXCLUSIVE MÓDULO E PLACA, INCLUSIVE FIXAÇÃO</v>
          </cell>
          <cell r="E11827" t="str">
            <v>un</v>
          </cell>
          <cell r="F11827">
            <v>67.86</v>
          </cell>
        </row>
        <row r="11828">
          <cell r="A11828" t="str">
            <v>SETOP ED-49101</v>
          </cell>
          <cell r="D11828" t="str">
            <v>CONDULETE DE ALUMÍNIO, TIPO "X", DIÂMETRO DE SAÍDA 2" (50MM), EXCLUSIVE MÓDULO E PLACA, INCLUSIVE FIXAÇÃO</v>
          </cell>
          <cell r="E11828" t="str">
            <v>un</v>
          </cell>
          <cell r="F11828">
            <v>111.44</v>
          </cell>
        </row>
        <row r="11829">
          <cell r="A11829" t="str">
            <v>SETOP ED-49097</v>
          </cell>
          <cell r="D11829" t="str">
            <v>CONDULETE DE ALUMÍNIO, TIPO "X", DIÂMETRO DE SAÍDA 3/4" (20MM), EXCLUSIVE MÓDULO E PLACA, INCLUSIVE FIXAÇÃO</v>
          </cell>
          <cell r="E11829" t="str">
            <v>un</v>
          </cell>
          <cell r="F11829">
            <v>42.39</v>
          </cell>
        </row>
        <row r="11830">
          <cell r="A11830" t="str">
            <v>SETOP ED-17981</v>
          </cell>
          <cell r="D11830" t="str">
            <v>CONJUNTO PARA CONDULETE DE 1" (25MM) COM UM (1) INTERRUPTOR PARALELO, CORRENTE 10A, TENSÃO 250V, (10A-250V) E PLACA DE UM (1) POSTO, INCLUSIVE FORNECIMENTO, INSTALAÇÃO, SUPORTE, MÓDULO E PLACA, EXCLUSIVE CONDULETE</v>
          </cell>
          <cell r="E11830" t="str">
            <v>un</v>
          </cell>
          <cell r="F11830">
            <v>35.659999999999997</v>
          </cell>
        </row>
        <row r="11831">
          <cell r="A11831" t="str">
            <v>SETOP ED-17980</v>
          </cell>
          <cell r="D11831" t="str">
            <v>CONJUNTO PARA CONDULETE DE 1" (25MM) COM UM (1) INTERRUPTOR SIMPLES, CORRENTE 10A, TENSÃO 250V, (10A-250V) E PLACA DE UM (1) POSTO, INCLUSIVE FORNECIMENTO, INSTALAÇÃO, SUPORTE, MÓDULO E PLACA, EXCLUSIVE CONDULETE</v>
          </cell>
          <cell r="E11831" t="str">
            <v>un</v>
          </cell>
          <cell r="F11831">
            <v>27.19</v>
          </cell>
        </row>
        <row r="11832">
          <cell r="A11832" t="str">
            <v>SETOP ED-17982</v>
          </cell>
          <cell r="D11832" t="str">
            <v>CONJUNTO PARA CONDULETE DE 1" (25MM) COM UMA (1) TOMADA PADRÃO, TRÊS (3) POLOS, CORRENTE 10A, TENSÃO 250V, (2P+T/10A-250V) E PLACA DE UM (1) POSTO, INCLUSIVE FORNECIMENTO, INSTALAÇÃO, SUPORTE, MÓDULO E PLACA, EXCLUSIVE CONDULETE</v>
          </cell>
          <cell r="E11832" t="str">
            <v>un</v>
          </cell>
          <cell r="F11832">
            <v>26.09</v>
          </cell>
        </row>
        <row r="11833">
          <cell r="A11833" t="str">
            <v>SETOP ED-17984</v>
          </cell>
          <cell r="D11833" t="str">
            <v>CONJUNTO PARA CONDULETE DE 1" (25MM) COM UMA (1) TOMADA PADRÃO, TRÊS (3) POLOS, CORRENTE 20A, TENSÃO 250V, (2P+T/20A-250V) E PLACA DE UM (1) POSTO, INCLUSIVE FORNECIMENTO, INSTALAÇÃO, SUPORTE, MÓDULO E PLACA, EXCLUSIVE CONDULETE</v>
          </cell>
          <cell r="E11833" t="str">
            <v>un</v>
          </cell>
          <cell r="F11833">
            <v>29.69</v>
          </cell>
        </row>
        <row r="11834">
          <cell r="A11834" t="str">
            <v>SETOP ED-49115</v>
          </cell>
          <cell r="D11834" t="str">
            <v>CONJUNTO PARA CONDULETE DE 3/4" (20MM) COM UM (1) INTERRUPTOR PARALELO, CORRENTE 10A, TENSÃO 250V, (10A-250V) E PLACA DE UM (1) POSTO, INCLUSIVE FORNECIMENTO, INSTALAÇÃO, SUPORTE, MÓDULO E PLACA, EXCLUSIVE CONDULETE</v>
          </cell>
          <cell r="E11834" t="str">
            <v>un</v>
          </cell>
          <cell r="F11834">
            <v>34.700000000000003</v>
          </cell>
        </row>
        <row r="11835">
          <cell r="A11835" t="str">
            <v>SETOP ED-49114</v>
          </cell>
          <cell r="D11835" t="str">
            <v>CONJUNTO PARA CONDULETE DE 3/4" (20MM) COM UM (1) INTERRUPTOR SIMPLES, CORRENTE 10A, TENSÃO 250V, (10A-250V) E PLACA DE UM (1) POSTO, INCLUSIVE FORNECIMENTO, INSTALAÇÃO, SUPORTE, MÓDULO E PLACA, EXCLUSIVE CONDULETE</v>
          </cell>
          <cell r="E11835" t="str">
            <v>un</v>
          </cell>
          <cell r="F11835">
            <v>26.23</v>
          </cell>
        </row>
        <row r="11836">
          <cell r="A11836" t="str">
            <v>SETOP ED-49116</v>
          </cell>
          <cell r="D11836" t="str">
            <v>CONJUNTO PARA CONDULETE DE 3/4" (20MM) COM UMA (1) TOMADA PADRÃO, TRÊS (3) POLOS, CORRENTE 10A, TENSÃO 250V, (2P+T/10A-250V) E PLACA DE UM (1) POSTO, INCLUSIVE FORNECIMENTO, INSTALAÇÃO, SUPORTE, MÓDULO E PLACA, EXCLUSIVE CONDULETE</v>
          </cell>
          <cell r="E11836" t="str">
            <v>un</v>
          </cell>
          <cell r="F11836">
            <v>23.52</v>
          </cell>
        </row>
        <row r="11837">
          <cell r="A11837" t="str">
            <v>SETOP ED-17978</v>
          </cell>
          <cell r="D11837" t="str">
            <v>CONJUNTO PARA CONDULETE DE 3/4" (20MM) COM UMA (1) TOMADA PADRÃO, TRÊS (3) POLOS, CORRENTE 20A, TENSÃO 250V, (2P+T/20A-250V) E PLACA DE UM (1) POSTO, INCLUSIVE FORNECIMENTO, INSTALAÇÃO, SUPORTE, MÓDULO E PLACA, EXCLUSIVE CONDULETE</v>
          </cell>
          <cell r="E11837" t="str">
            <v>un</v>
          </cell>
          <cell r="F11837">
            <v>27.12</v>
          </cell>
        </row>
        <row r="11838">
          <cell r="A11838" t="str">
            <v>SETOP ED-17991</v>
          </cell>
          <cell r="D11838" t="str">
            <v>PLACA CEGA PARA CONDULETE, COM DIÂMETRO DE SAÍDA 1" (25MM), EXCLUSIVE CONDULETE</v>
          </cell>
          <cell r="E11838" t="str">
            <v>un</v>
          </cell>
          <cell r="F11838">
            <v>6.56</v>
          </cell>
        </row>
        <row r="11839">
          <cell r="A11839" t="str">
            <v>SETOP ED-17993</v>
          </cell>
          <cell r="D11839" t="str">
            <v>PLACA CEGA PARA CONDULETE, COM DIÂMETRO DE SAÍDA 1.1/2" (40MM), EXCLUSIVE CONDULETE</v>
          </cell>
          <cell r="E11839" t="str">
            <v>un</v>
          </cell>
          <cell r="F11839">
            <v>10.57</v>
          </cell>
        </row>
        <row r="11840">
          <cell r="A11840" t="str">
            <v>SETOP ED-17992</v>
          </cell>
          <cell r="D11840" t="str">
            <v>PLACA CEGA PARA CONDULETE, COM DIÂMETRO DE SAÍDA 1.1/4" (32MM), EXCLUSIVE CONDULETE</v>
          </cell>
          <cell r="E11840" t="str">
            <v>un</v>
          </cell>
          <cell r="F11840">
            <v>9.9</v>
          </cell>
        </row>
        <row r="11841">
          <cell r="A11841" t="str">
            <v>SETOP ED-17994</v>
          </cell>
          <cell r="D11841" t="str">
            <v>PLACA CEGA PARA CONDULETE, COM DIÂMETRO DE SAÍDA 2" (50MM), EXCLUSIVE CONDULETE</v>
          </cell>
          <cell r="E11841" t="str">
            <v>un</v>
          </cell>
          <cell r="F11841">
            <v>11.74</v>
          </cell>
        </row>
        <row r="11842">
          <cell r="A11842" t="str">
            <v>SETOP ED-17990</v>
          </cell>
          <cell r="D11842" t="str">
            <v>PLACA CEGA PARA CONDULETE, COM DIÂMETRO DE SAÍDA 3/4" (20MM), EXCLUSIVE CONDULETE</v>
          </cell>
          <cell r="E11842" t="str">
            <v>un</v>
          </cell>
          <cell r="F11842">
            <v>6.42</v>
          </cell>
        </row>
        <row r="11843">
          <cell r="A11843" t="str">
            <v>SETOP 8925</v>
          </cell>
          <cell r="D11843" t="str">
            <v>ELETRODUTO FLEXÍVEL</v>
          </cell>
        </row>
        <row r="11844">
          <cell r="A11844" t="str">
            <v>SETOP ED-17951</v>
          </cell>
          <cell r="D11844" t="str">
            <v>ELETRODUTO FLEXÍVEL CORRUGADO EM PVC, ANTI-CHAMA, DIÂMETRO DE 20MM (1/2"), APLICADO EM ALVENARIA, EXCLUSIVE RASGO</v>
          </cell>
          <cell r="E11844" t="str">
            <v>m</v>
          </cell>
          <cell r="F11844">
            <v>4.66</v>
          </cell>
        </row>
        <row r="11845">
          <cell r="A11845" t="str">
            <v>SETOP ED-49413</v>
          </cell>
          <cell r="D11845" t="str">
            <v>ELETRODUTO FLEXÍVEL CORRUGADO EM PVC, ANTI-CHAMA, DIÂMETRO DE 20MM (1/2"), APLICADO EM ALVENARIA, INCLUSIVE RASGO</v>
          </cell>
          <cell r="E11845" t="str">
            <v>m</v>
          </cell>
          <cell r="F11845">
            <v>8.35</v>
          </cell>
        </row>
        <row r="11846">
          <cell r="A11846" t="str">
            <v>SETOP ED-17952</v>
          </cell>
          <cell r="D11846" t="str">
            <v>ELETRODUTO FLEXÍVEL CORRUGADO EM PVC, ANTI-CHAMA, DIÂMETRO DE 25MM (3/4"), APLICADO EM ALVENARIA, EXCLUSIVE RASGO</v>
          </cell>
          <cell r="E11846" t="str">
            <v>m</v>
          </cell>
          <cell r="F11846">
            <v>5.2</v>
          </cell>
        </row>
        <row r="11847">
          <cell r="A11847" t="str">
            <v>SETOP ED-49414</v>
          </cell>
          <cell r="D11847" t="str">
            <v>ELETRODUTO FLEXÍVEL CORRUGADO EM PVC, ANTI-CHAMA, DIÂMETRO DE 25MM (3/4"), APLICADO EM ALVENARIA, INCLUSIVE RASGO</v>
          </cell>
          <cell r="E11847" t="str">
            <v>m</v>
          </cell>
          <cell r="F11847">
            <v>8.89</v>
          </cell>
        </row>
        <row r="11848">
          <cell r="A11848" t="str">
            <v>SETOP ED-17953</v>
          </cell>
          <cell r="D11848" t="str">
            <v>ELETRODUTO FLEXÍVEL CORRUGADO EM PVC, ANTI-CHAMA, DIÂMETRO DE 32MM (1"), APLICADO EM ALVENARIA, EXCLUSIVE RASGO</v>
          </cell>
          <cell r="E11848" t="str">
            <v>m</v>
          </cell>
          <cell r="F11848">
            <v>6.45</v>
          </cell>
        </row>
        <row r="11849">
          <cell r="A11849" t="str">
            <v>SETOP ED-49415</v>
          </cell>
          <cell r="D11849" t="str">
            <v>ELETRODUTO FLEXÍVEL CORRUGADO EM PVC, ANTI-CHAMA, DIÂMETRO DE 32MM (1"), APLICADO EM ALVENARIA, INCLUSIVE RASGO</v>
          </cell>
          <cell r="E11849" t="str">
            <v>m</v>
          </cell>
          <cell r="F11849">
            <v>12.19</v>
          </cell>
        </row>
        <row r="11850">
          <cell r="A11850" t="str">
            <v>SETOP ED-7248</v>
          </cell>
          <cell r="D11850" t="str">
            <v>ELETRODUTO FLEXÍVEL, EM AÇO GALVANIZADO, DIÂMETRO DE 20MM (3/4"), REVESTIDO EXTERNAMENTE COM PVC, NA COR PRETA, INCLUSIVE ACESSÓRIOS PARA FIXAÇÃO E CONEXÕES</v>
          </cell>
          <cell r="E11850" t="str">
            <v>m</v>
          </cell>
          <cell r="F11850">
            <v>15.44</v>
          </cell>
        </row>
        <row r="11851">
          <cell r="A11851" t="str">
            <v>SETOP ED-7249</v>
          </cell>
          <cell r="D11851" t="str">
            <v>ELETRODUTO FLEXÍVEL, EM AÇO GALVANIZADO, DIÂMETRO DE 25MM (1"), REVESTIDO EXTERNAMENTE COM PVC, NA COR PRETA, INCLUSIVE ACESSÓRIOS PARA FIXAÇÃO E CONEXÕES</v>
          </cell>
          <cell r="E11851" t="str">
            <v>m</v>
          </cell>
          <cell r="F11851">
            <v>19.21</v>
          </cell>
        </row>
        <row r="11852">
          <cell r="A11852" t="str">
            <v>SETOP ED-7250</v>
          </cell>
          <cell r="D11852" t="str">
            <v>ELETRODUTO FLEXÍVEL, EM AÇO GALVANIZADO, DIÂMETRO DE 32MM (1.1/4"), REVESTIDO EXTERNAMENTE COM PVC, NA COR PRETA, INCLUSIVE ACESSÓRIOS PARA FIXAÇÃO E CONEXÕES</v>
          </cell>
          <cell r="E11852" t="str">
            <v>m</v>
          </cell>
          <cell r="F11852">
            <v>23.51</v>
          </cell>
        </row>
        <row r="11853">
          <cell r="A11853" t="str">
            <v>SETOP ED-7251</v>
          </cell>
          <cell r="D11853" t="str">
            <v>ELETRODUTO FLEXÍVEL, EM AÇO GALVANIZADO, DIÂMETRO DE 40MM (1.1/2"), REVESTIDO EXTERNAMENTE COM PVC, NA COR PRETA, INCLUSIVE ACESSÓRIOS PARA FIXAÇÃO E CONEXÕES</v>
          </cell>
          <cell r="E11853" t="str">
            <v>m</v>
          </cell>
          <cell r="F11853">
            <v>31.62</v>
          </cell>
        </row>
        <row r="11854">
          <cell r="A11854" t="str">
            <v>SETOP ED-7252</v>
          </cell>
          <cell r="D11854" t="str">
            <v>ELETRODUTO FLEXÍVEL, EM AÇO GALVANIZADO, DIÂMETRO DE 50MM (2"), REVESTIDO EXTERNAMENTE COM PVC, NA COR PRETA, INCLUSIVE ACESSÓRIOS PARA FIXAÇÃO E CONEXÕES</v>
          </cell>
          <cell r="E11854" t="str">
            <v>m</v>
          </cell>
          <cell r="F11854">
            <v>42.64</v>
          </cell>
        </row>
        <row r="11855">
          <cell r="A11855" t="str">
            <v>SETOP ED-7253</v>
          </cell>
          <cell r="D11855" t="str">
            <v>ELETRODUTO FLEXÍVEL, EM AÇO GALVANIZADO, DIÂMETRO DE 60MM (2.1/2"), REVESTIDO EXTERNAMENTE COM PVC, NA COR PRETA, INCLUSIVE ACESSÓRIOS PARA FIXAÇÃO E CONEXÕES</v>
          </cell>
          <cell r="E11855" t="str">
            <v>m</v>
          </cell>
          <cell r="F11855">
            <v>67.7</v>
          </cell>
        </row>
        <row r="11856">
          <cell r="A11856" t="str">
            <v>SETOP 8926</v>
          </cell>
          <cell r="D11856" t="str">
            <v>ELETRODUTO RÍGIDO EM PVC</v>
          </cell>
        </row>
        <row r="11857">
          <cell r="A11857" t="str">
            <v>SETOP ED-26545</v>
          </cell>
          <cell r="D11857" t="str">
            <v>ELETRODUTO DE PVC RÍGIDO ROSCÁVEL, DIÂMETRO DE 100MM (4"), INSTALAÇÃO APARENTE OU SOBRE FORRO COM ABRAÇADEIRA METÁLICA DE CUNHA, TIPO "D", INCLUSIVE ACESSÓRIOS PARA FIXAÇÃO E CONEXÕES</v>
          </cell>
          <cell r="E11857" t="str">
            <v>m</v>
          </cell>
          <cell r="F11857">
            <v>89.06</v>
          </cell>
        </row>
        <row r="11858">
          <cell r="A11858" t="str">
            <v>SETOP ED-26534</v>
          </cell>
          <cell r="D11858" t="str">
            <v>ELETRODUTO DE PVC RÍGIDO ROSCÁVEL, DIÂMETRO DE 100MM (4"), INSTALAÇÃO EMBUTIDA OU ENTERRADA, INCLUSIVE CONEXÕES, EXCLUSIVE RASGO EM ALVENARIA/CONCRETO OU ESCAVAÇÃO</v>
          </cell>
          <cell r="E11858" t="str">
            <v>m</v>
          </cell>
          <cell r="F11858">
            <v>74.12</v>
          </cell>
        </row>
        <row r="11859">
          <cell r="A11859" t="str">
            <v>SETOP ED-26535</v>
          </cell>
          <cell r="D11859" t="str">
            <v>ELETRODUTO DE PVC RÍGIDO ROSCÁVEL, DIÂMETRO DE 16MM (1/2"), INSTALAÇÃO APARENTE OU SOBRE FORRO COM ABRAÇADEIRA METÁLICA DE CUNHA, TIPO "D", INCLUSIVE ACESSÓRIOS PARA FIXAÇÃO E CONEXÕES</v>
          </cell>
          <cell r="E11859" t="str">
            <v>m</v>
          </cell>
          <cell r="F11859">
            <v>15.38</v>
          </cell>
        </row>
        <row r="11860">
          <cell r="A11860" t="str">
            <v>SETOP ED-26526</v>
          </cell>
          <cell r="D11860" t="str">
            <v>ELETRODUTO DE PVC RÍGIDO ROSCÁVEL, DIÂMETRO DE 16MM (1/2"), INSTALAÇÃO EMBUTIDA OU ENTERRADA, INCLUSIVE CONEXÕES, EXCLUSIVE RASGO EM ALVENARIA/CONCRETO OU ESCAVAÇÃO</v>
          </cell>
          <cell r="E11860" t="str">
            <v>m</v>
          </cell>
          <cell r="F11860">
            <v>12.33</v>
          </cell>
        </row>
        <row r="11861">
          <cell r="A11861" t="str">
            <v>SETOP ED-26536</v>
          </cell>
          <cell r="D11861" t="str">
            <v>ELETRODUTO DE PVC RÍGIDO ROSCÁVEL, DIÂMETRO DE 20MM (3/4"), INSTALAÇÃO APARENTE OU SOBRE FORRO COM ABRAÇADEIRA METÁLICA DE CUNHA, TIPO "D", INCLUSIVE ACESSÓRIOS PARA FIXAÇÃO E CONEXÕES</v>
          </cell>
          <cell r="E11861" t="str">
            <v>m</v>
          </cell>
          <cell r="F11861">
            <v>16.8</v>
          </cell>
        </row>
        <row r="11862">
          <cell r="A11862" t="str">
            <v>SETOP ED-26527</v>
          </cell>
          <cell r="D11862" t="str">
            <v>ELETRODUTO DE PVC RÍGIDO ROSCÁVEL, DIÂMETRO DE 20MM (3/4"), INSTALAÇÃO EMBUTIDA OU ENTERRADA, INCLUSIVE CONEXÕES, EXCLUSIVE RASGO EM ALVENARIA/CONCRETO OU ESCAVAÇÃO</v>
          </cell>
          <cell r="E11862" t="str">
            <v>m</v>
          </cell>
          <cell r="F11862">
            <v>13.54</v>
          </cell>
        </row>
        <row r="11863">
          <cell r="A11863" t="str">
            <v>SETOP ED-26537</v>
          </cell>
          <cell r="D11863" t="str">
            <v>ELETRODUTO DE PVC RÍGIDO ROSCÁVEL, DIÂMETRO DE 25MM (1"), INSTALAÇÃO APARENTE OU SOBRE FORRO COM ABRAÇADEIRA METÁLICA DE CUNHA, TIPO "D", INCLUSIVE ACESSÓRIOS PARA FIXAÇÃO E CONEXÕES</v>
          </cell>
          <cell r="E11863" t="str">
            <v>m</v>
          </cell>
          <cell r="F11863">
            <v>17.96</v>
          </cell>
        </row>
        <row r="11864">
          <cell r="A11864" t="str">
            <v>SETOP ED-26528</v>
          </cell>
          <cell r="D11864" t="str">
            <v>ELETRODUTO DE PVC RÍGIDO ROSCÁVEL, DIÂMETRO DE 25MM (1"), INSTALAÇÃO EMBUTIDA OU ENTERRADA, INCLUSIVE CONEXÕES, EXCLUSIVE RASGO EM ALVENARIA/CONCRETO OU ESCAVAÇÃO</v>
          </cell>
          <cell r="E11864" t="str">
            <v>m</v>
          </cell>
          <cell r="F11864">
            <v>15.28</v>
          </cell>
        </row>
        <row r="11865">
          <cell r="A11865" t="str">
            <v>SETOP ED-26538</v>
          </cell>
          <cell r="D11865" t="str">
            <v>ELETRODUTO DE PVC RÍGIDO ROSCÁVEL, DIÂMETRO DE 32MM (1.1/4"), INSTALAÇÃO APARENTE OU SOBRE FORRO COM ABRAÇADEIRA METÁLICA DE CUNHA, TIPO "D", INCLUSIVE ACESSÓRIOS PARA FIXAÇÃO E CONEXÕES</v>
          </cell>
          <cell r="E11865" t="str">
            <v>m</v>
          </cell>
          <cell r="F11865">
            <v>23.64</v>
          </cell>
        </row>
        <row r="11866">
          <cell r="A11866" t="str">
            <v>SETOP ED-26529</v>
          </cell>
          <cell r="D11866" t="str">
            <v>ELETRODUTO DE PVC RÍGIDO ROSCÁVEL, DIÂMETRO DE 32MM (1.1/4"), INSTALAÇÃO EMBUTIDA OU ENTERRADA, INCLUSIVE CONEXÕES, EXCLUSIVE RASGO EM ALVENARIA/CONCRETO OU ESCAVAÇÃO</v>
          </cell>
          <cell r="E11866" t="str">
            <v>m</v>
          </cell>
          <cell r="F11866">
            <v>18.98</v>
          </cell>
        </row>
        <row r="11867">
          <cell r="A11867" t="str">
            <v>SETOP ED-26539</v>
          </cell>
          <cell r="D11867" t="str">
            <v>ELETRODUTO DE PVC RÍGIDO ROSCÁVEL, DIÂMETRO DE 40MM (1.1/2"), INSTALAÇÃO APARENTE OU SOBRE FORRO COM ABRAÇADEIRA METÁLICA DE CUNHA, TIPO "D", INCLUSIVE ACESSÓRIOS PARA FIXAÇÃO E CONEXÕES</v>
          </cell>
          <cell r="E11867" t="str">
            <v>m</v>
          </cell>
          <cell r="F11867">
            <v>27.37</v>
          </cell>
        </row>
        <row r="11868">
          <cell r="A11868" t="str">
            <v>SETOP ED-26530</v>
          </cell>
          <cell r="D11868" t="str">
            <v>ELETRODUTO DE PVC RÍGIDO ROSCÁVEL, DIÂMETRO DE 40MM (1.1/2"), INSTALAÇÃO EMBUTIDA OU ENTERRADA, INCLUSIVE CONEXÕES, EXCLUSIVE RASGO EM ALVENARIA/CONCRETO OU ESCAVAÇÃO</v>
          </cell>
          <cell r="E11868" t="str">
            <v>m</v>
          </cell>
          <cell r="F11868">
            <v>20.86</v>
          </cell>
        </row>
        <row r="11869">
          <cell r="A11869" t="str">
            <v>SETOP ED-26541</v>
          </cell>
          <cell r="D11869" t="str">
            <v>ELETRODUTO DE PVC RÍGIDO ROSCÁVEL, DIÂMETRO DE 50MM (2"), INSTALAÇÃO APARENTE OU SOBRE FORRO COM ABRAÇADEIRA METÁLICA DE CUNHA, TIPO "D", INCLUSIVE ACESSÓRIOS PARA FIXAÇÃO E CONEXÕES</v>
          </cell>
          <cell r="E11869" t="str">
            <v>m</v>
          </cell>
          <cell r="F11869">
            <v>33.380000000000003</v>
          </cell>
        </row>
        <row r="11870">
          <cell r="A11870" t="str">
            <v>SETOP ED-26531</v>
          </cell>
          <cell r="D11870" t="str">
            <v>ELETRODUTO DE PVC RÍGIDO ROSCÁVEL, DIÂMETRO DE 50MM (2"), INSTALAÇÃO EMBUTIDA OU ENTERRADA, INCLUSIVE CONEXÕES, EXCLUSIVE RASGO EM ALVENARIA/CONCRETO OU ESCAVAÇÃO</v>
          </cell>
          <cell r="E11870" t="str">
            <v>m</v>
          </cell>
          <cell r="F11870">
            <v>26.3</v>
          </cell>
        </row>
        <row r="11871">
          <cell r="A11871" t="str">
            <v>SETOP ED-26543</v>
          </cell>
          <cell r="D11871" t="str">
            <v>ELETRODUTO DE PVC RÍGIDO ROSCÁVEL, DIÂMETRO DE 60MM (2.1/2"), INSTALAÇÃO APARENTE OU SOBRE FORRO COM ABRAÇADEIRA METÁLICA DE CUNHA, TIPO "D", INCLUSIVE ACESSÓRIOS PARA FIXAÇÃO E CONEXÕES</v>
          </cell>
          <cell r="E11871" t="str">
            <v>m</v>
          </cell>
          <cell r="F11871">
            <v>46.35</v>
          </cell>
        </row>
        <row r="11872">
          <cell r="A11872" t="str">
            <v>SETOP ED-26532</v>
          </cell>
          <cell r="D11872" t="str">
            <v>ELETRODUTO DE PVC RÍGIDO ROSCÁVEL, DIÂMETRO DE 60MM (2.1/2"), INSTALAÇÃO EMBUTIDA OU ENTERRADA, INCLUSIVE CONEXÕES, EXCLUSIVE RASGO EM ALVENARIA/CONCRETO OU ESCAVAÇÃO</v>
          </cell>
          <cell r="E11872" t="str">
            <v>m</v>
          </cell>
          <cell r="F11872">
            <v>37.47</v>
          </cell>
        </row>
        <row r="11873">
          <cell r="A11873" t="str">
            <v>SETOP ED-26544</v>
          </cell>
          <cell r="D11873" t="str">
            <v>ELETRODUTO DE PVC RÍGIDO ROSCÁVEL, DIÂMETRO DE 75MM (3"), INSTALAÇÃO APARENTE OU SOBRE FORRO COM ABRAÇADEIRA METÁLICA DE CUNHA, TIPO "D", INCLUSIVE ACESSÓRIOS PARA FIXAÇÃO E CONEXÕES</v>
          </cell>
          <cell r="E11873" t="str">
            <v>m</v>
          </cell>
          <cell r="F11873">
            <v>58.06</v>
          </cell>
        </row>
        <row r="11874">
          <cell r="A11874" t="str">
            <v>SETOP ED-26533</v>
          </cell>
          <cell r="D11874" t="str">
            <v>ELETRODUTO DE PVC RÍGIDO ROSCÁVEL, DIÂMETRO DE 75MM (3"), INSTALAÇÃO EMBUTIDA OU ENTERRADA, INCLUSIVE CONEXÕES, EXCLUSIVE RASGO EM ALVENARIA/CONCRETO OU ESCAVAÇÃO</v>
          </cell>
          <cell r="E11874" t="str">
            <v>m</v>
          </cell>
          <cell r="F11874">
            <v>46.59</v>
          </cell>
        </row>
        <row r="11875">
          <cell r="A11875" t="str">
            <v>SETOP ED-17935</v>
          </cell>
          <cell r="D11875" t="str">
            <v>SONDAGEM DE ELETRODUTO/DUTOS COM ARAME GALVANIZADO, DIÂMETRO DO FIO 1,24MM, 18BWG, INCLUSIVE FORNECIMENTO</v>
          </cell>
          <cell r="E11875" t="str">
            <v>m</v>
          </cell>
          <cell r="F11875">
            <v>0.96</v>
          </cell>
        </row>
        <row r="11876">
          <cell r="A11876" t="str">
            <v>SETOP 8927</v>
          </cell>
          <cell r="D11876" t="str">
            <v>ELETRODUTO RÍGIDO EM AÇO GALVANIZADO</v>
          </cell>
        </row>
        <row r="11877">
          <cell r="A11877" t="str">
            <v>SETOP ED-49316</v>
          </cell>
          <cell r="D11877" t="str">
            <v>ELETRODUTO DE AÇO GALVANIZADO LEVE, DIÂMETRO DE 15MM (1/2"), INSTALAÇÃO APARENTE OU SOBRE FORRO COM ABRAÇADEIRA METÁLICA DE CUNHA, TIPO "D", INCLUSIVE ACESSÓRIOS PARA FIXAÇÃO E CONEXÕES</v>
          </cell>
          <cell r="E11877" t="str">
            <v>m</v>
          </cell>
          <cell r="F11877">
            <v>23.48</v>
          </cell>
        </row>
        <row r="11878">
          <cell r="A11878" t="str">
            <v>SETOP ED-49317</v>
          </cell>
          <cell r="D11878" t="str">
            <v>ELETRODUTO DE AÇO GALVANIZADO LEVE, DIÂMETRO DE 20MM (3/4"), INSTALAÇÃO APARENTE OU SOBRE FORRO COM ABRAÇADEIRA METÁLICA DE CUNHA, TIPO "D", INCLUSIVE ACESSÓRIOS PARA FIXAÇÃO E CONEXÕES</v>
          </cell>
          <cell r="E11878" t="str">
            <v>m</v>
          </cell>
          <cell r="F11878">
            <v>23.8</v>
          </cell>
        </row>
        <row r="11879">
          <cell r="A11879" t="str">
            <v>SETOP ED-49318</v>
          </cell>
          <cell r="D11879" t="str">
            <v>ELETRODUTO DE AÇO GALVANIZADO LEVE, DIÂMETRO DE 25MM (1"), INSTALAÇÃO APARENTE OU SOBRE FORRO COM ABRAÇADEIRA METÁLICA DE CUNHA, TIPO "D", INCLUSIVE ACESSÓRIOS PARA FIXAÇÃO E CONEXÕES</v>
          </cell>
          <cell r="E11879" t="str">
            <v>m</v>
          </cell>
          <cell r="F11879">
            <v>26.97</v>
          </cell>
        </row>
        <row r="11880">
          <cell r="A11880" t="str">
            <v>SETOP ED-49324</v>
          </cell>
          <cell r="D11880" t="str">
            <v>ELETRODUTO DE AÇO GALVANIZADO MÉDIO, DIÂMETRO DE 100MM (4"), INSTALAÇÃO APARENTE OU SOBRE FORRO COM ABRAÇADEIRA METÁLICA DE CUNHA, TIPO "D", INCLUSIVE ACESSÓRIOS PARA FIXAÇÃO E CONEXÕES</v>
          </cell>
          <cell r="E11880" t="str">
            <v>m</v>
          </cell>
          <cell r="F11880">
            <v>118.31</v>
          </cell>
        </row>
        <row r="11881">
          <cell r="A11881" t="str">
            <v>SETOP ED-49319</v>
          </cell>
          <cell r="D11881" t="str">
            <v>ELETRODUTO DE AÇO GALVANIZADO MÉDIO, DIÂMETRO DE 32MM (1.1/4"), INSTALAÇÃO APARENTE OU SOBRE FORRO COM ABRAÇADEIRA METÁLICA DE CUNHA, TIPO "D", INCLUSIVE ACESSÓRIOS PARA FIXAÇÃO E CONEXÕES</v>
          </cell>
          <cell r="E11881" t="str">
            <v>m</v>
          </cell>
          <cell r="F11881">
            <v>45.21</v>
          </cell>
        </row>
        <row r="11882">
          <cell r="A11882" t="str">
            <v>SETOP ED-49320</v>
          </cell>
          <cell r="D11882" t="str">
            <v>ELETRODUTO DE AÇO GALVANIZADO MÉDIO, DIÂMETRO DE 40MM (1.1/2"), INSTALAÇÃO APARENTE OU SOBRE FORRO COM ABRAÇADEIRA METÁLICA DE CUNHA, TIPO "D", INCLUSIVE ACESSÓRIOS PARA FIXAÇÃO E CONEXÕES</v>
          </cell>
          <cell r="E11882" t="str">
            <v>m</v>
          </cell>
          <cell r="F11882">
            <v>44.26</v>
          </cell>
        </row>
        <row r="11883">
          <cell r="A11883" t="str">
            <v>SETOP ED-49321</v>
          </cell>
          <cell r="D11883" t="str">
            <v>ELETRODUTO DE AÇO GALVANIZADO MÉDIO, DIÂMETRO DE 50MM (2"), INSTALAÇÃO APARENTE OU SOBRE FORRO COM ABRAÇADEIRA METÁLICA DE CUNHA, TIPO "D", INCLUSIVE ACESSÓRIOS PARA FIXAÇÃO E CONEXÕES</v>
          </cell>
          <cell r="E11883" t="str">
            <v>m</v>
          </cell>
          <cell r="F11883">
            <v>42.66</v>
          </cell>
        </row>
        <row r="11884">
          <cell r="A11884" t="str">
            <v>SETOP ED-49322</v>
          </cell>
          <cell r="D11884" t="str">
            <v>ELETRODUTO DE AÇO GALVANIZADO MÉDIO, DIÂMETRO DE 65MM (2.1/2"), INSTALAÇÃO APARENTE OU SOBRE FORRO COM ABRAÇADEIRA METÁLICA DE CUNHA, TIPO "D", INCLUSIVE ACESSÓRIOS PARA FIXAÇÃO E CONEXÕES</v>
          </cell>
          <cell r="E11884" t="str">
            <v>m</v>
          </cell>
          <cell r="F11884">
            <v>79.540000000000006</v>
          </cell>
        </row>
        <row r="11885">
          <cell r="A11885" t="str">
            <v>SETOP ED-49323</v>
          </cell>
          <cell r="D11885" t="str">
            <v>ELETRODUTO DE AÇO GALVANIZADO MÉDIO, DIÂMETRO DE 80MM (3"), INSTALAÇÃO APARENTE OU SOBRE FORRO COM ABRAÇADEIRA METÁLICA DE CUNHA, TIPO "D", INCLUSIVE ACESSÓRIOS PARA FIXAÇÃO E CONEXÕES</v>
          </cell>
          <cell r="E11885" t="str">
            <v>m</v>
          </cell>
          <cell r="F11885">
            <v>101.6</v>
          </cell>
        </row>
        <row r="11886">
          <cell r="A11886" t="str">
            <v>SETOP ED-49333</v>
          </cell>
          <cell r="D11886" t="str">
            <v>ELETRODUTO DE AÇO GALVANIZADO PESADO, DIÂMETRO DE 100MM (4"), INSTALAÇÃO APARENTE OU SOBRE FORRO COM ABRAÇADEIRA METÁLICA DE CUNHA, TIPO "D", INCLUSIVE ACESSÓRIOS PARA FIXAÇÃO E CONEXÕES</v>
          </cell>
          <cell r="E11886" t="str">
            <v>m</v>
          </cell>
          <cell r="F11886">
            <v>151.81</v>
          </cell>
        </row>
        <row r="11887">
          <cell r="A11887" t="str">
            <v>SETOP ED-49325</v>
          </cell>
          <cell r="D11887" t="str">
            <v>ELETRODUTO DE AÇO GALVANIZADO PESADO, DIÂMETRO DE 15MM (1/2"), INSTALAÇÃO APARENTE OU SOBRE FORRO COM ABRAÇADEIRA METÁLICA DE CUNHA, TIPO "D", INCLUSIVE ACESSÓRIOS PARA FIXAÇÃO E CONEXÕES</v>
          </cell>
          <cell r="E11887" t="str">
            <v>m</v>
          </cell>
          <cell r="F11887">
            <v>34.07</v>
          </cell>
        </row>
        <row r="11888">
          <cell r="A11888" t="str">
            <v>SETOP ED-49326</v>
          </cell>
          <cell r="D11888" t="str">
            <v>ELETRODUTO DE AÇO GALVANIZADO PESADO, DIÂMETRO DE 20MM (3/4"), INSTALAÇÃO APARENTE OU SOBRE FORRO COM ABRAÇADEIRA METÁLICA DE CUNHA, TIPO "D", INCLUSIVE ACESSÓRIOS PARA FIXAÇÃO E CONEXÕES</v>
          </cell>
          <cell r="E11888" t="str">
            <v>m</v>
          </cell>
          <cell r="F11888">
            <v>38.46</v>
          </cell>
        </row>
        <row r="11889">
          <cell r="A11889" t="str">
            <v>SETOP ED-49327</v>
          </cell>
          <cell r="D11889" t="str">
            <v>ELETRODUTO DE AÇO GALVANIZADO PESADO, DIÂMETRO DE 25MM (1"), INSTALAÇÃO APARENTE OU SOBRE FORRO COM ABRAÇADEIRA METÁLICA DE CUNHA, TIPO "D", INCLUSIVE ACESSÓRIOS PARA FIXAÇÃO E CONEXÕES</v>
          </cell>
          <cell r="E11889" t="str">
            <v>m</v>
          </cell>
          <cell r="F11889">
            <v>45.15</v>
          </cell>
        </row>
        <row r="11890">
          <cell r="A11890" t="str">
            <v>SETOP ED-49328</v>
          </cell>
          <cell r="D11890" t="str">
            <v>ELETRODUTO DE AÇO GALVANIZADO PESADO, DIÂMETRO DE 32MM (1.1/4"), INSTALAÇÃO APARENTE OU SOBRE FORRO COM ABRAÇADEIRA METÁLICA DE CUNHA, TIPO "D", INCLUSIVE ACESSÓRIOS PARA FIXAÇÃO E CONEXÕES</v>
          </cell>
          <cell r="E11890" t="str">
            <v>m</v>
          </cell>
          <cell r="F11890">
            <v>73.180000000000007</v>
          </cell>
        </row>
        <row r="11891">
          <cell r="A11891" t="str">
            <v>SETOP ED-49329</v>
          </cell>
          <cell r="D11891" t="str">
            <v>ELETRODUTO DE AÇO GALVANIZADO PESADO, DIÂMETRO DE 40MM (1.1/2"), INSTALAÇÃO APARENTE OU SOBRE FORRO COM ABRAÇADEIRA METÁLICA DE CUNHA, TIPO "D", INCLUSIVE ACESSÓRIOS PARA FIXAÇÃO E CONEXÕES</v>
          </cell>
          <cell r="E11891" t="str">
            <v>m</v>
          </cell>
          <cell r="F11891">
            <v>66.3</v>
          </cell>
        </row>
        <row r="11892">
          <cell r="A11892" t="str">
            <v>SETOP ED-49330</v>
          </cell>
          <cell r="D11892" t="str">
            <v>ELETRODUTO DE AÇO GALVANIZADO PESADO, DIÂMETRO DE 50MM (2"), INSTALAÇÃO APARENTE OU SOBRE FORRO COM ABRAÇADEIRA METÁLICA DE CUNHA, TIPO "D", INCLUSIVE ACESSÓRIOS PARA FIXAÇÃO E CONEXÕES</v>
          </cell>
          <cell r="E11892" t="str">
            <v>m</v>
          </cell>
          <cell r="F11892">
            <v>90.39</v>
          </cell>
        </row>
        <row r="11893">
          <cell r="A11893" t="str">
            <v>SETOP ED-49331</v>
          </cell>
          <cell r="D11893" t="str">
            <v>ELETRODUTO DE AÇO GALVANIZADO PESADO, DIÂMETRO DE 65MM (2.1/2"), INSTALAÇÃO APARENTE OU SOBRE FORRO COM ABRAÇADEIRA METÁLICA DE CUNHA, TIPO "D", INCLUSIVE ACESSÓRIOS PARA FIXAÇÃO E CONEXÕES</v>
          </cell>
          <cell r="E11893" t="str">
            <v>m</v>
          </cell>
          <cell r="F11893">
            <v>121.61</v>
          </cell>
        </row>
        <row r="11894">
          <cell r="A11894" t="str">
            <v>SETOP ED-49332</v>
          </cell>
          <cell r="D11894" t="str">
            <v>ELETRODUTO DE AÇO GALVANIZADO PESADO, DIÂMETRO DE 80MM (3"), INSTALAÇÃO APARENTE OU SOBRE FORRO COM ABRAÇADEIRA METÁLICA DE CUNHA, TIPO "D", INCLUSIVE ACESSÓRIOS PARA FIXAÇÃO E CONEXÕES</v>
          </cell>
          <cell r="E11894" t="str">
            <v>m</v>
          </cell>
          <cell r="F11894">
            <v>140.88</v>
          </cell>
        </row>
        <row r="11895">
          <cell r="A11895" t="str">
            <v>SETOP 8928</v>
          </cell>
          <cell r="D11895" t="str">
            <v>PERFILADO LISO E PERFURADO</v>
          </cell>
        </row>
        <row r="11896">
          <cell r="A11896" t="str">
            <v>SETOP ED-49463</v>
          </cell>
          <cell r="D11896" t="str">
            <v>CAIXA DE DERIVAÇÃO TIPO "C" PARA PERFILADO EM CHAPA DE AÇO  COM TRATAMENTO PRÉ-ZINCADO, INCLUSIVE TAMPA E FIXAÇÃO</v>
          </cell>
          <cell r="E11896" t="str">
            <v>un</v>
          </cell>
          <cell r="F11896">
            <v>32.380000000000003</v>
          </cell>
        </row>
        <row r="11897">
          <cell r="A11897" t="str">
            <v>SETOP ED-49464</v>
          </cell>
          <cell r="D11897" t="str">
            <v>CAIXA DE DERIVAÇÃO TIPO "I" PARA PERFILADO EM CHAPA DE AÇO  COM TRATAMENTO PRÉ-ZINCADO, INCLUSIVE TAMPA E FIXAÇÃO</v>
          </cell>
          <cell r="E11897" t="str">
            <v>un</v>
          </cell>
          <cell r="F11897">
            <v>36.380000000000003</v>
          </cell>
        </row>
        <row r="11898">
          <cell r="A11898" t="str">
            <v>SETOP ED-49465</v>
          </cell>
          <cell r="D11898" t="str">
            <v>CAIXA DE DERIVAÇÃO TIPO "L" PARA PERFILADO EM CHAPA DE AÇO  COM TRATAMENTO PRÉ-ZINCADO, INCLUSIVE TAMPA E FIXAÇÃO</v>
          </cell>
          <cell r="E11898" t="str">
            <v>un</v>
          </cell>
          <cell r="F11898">
            <v>32.380000000000003</v>
          </cell>
        </row>
        <row r="11899">
          <cell r="A11899" t="str">
            <v>SETOP ED-49466</v>
          </cell>
          <cell r="D11899" t="str">
            <v>CAIXA DE DERIVAÇÃO TIPO "T" PARA PERFILADO EM CHAPA DE AÇO  COM TRATAMENTO PRÉ-ZINCADO, INCLUSIVE TAMPA E FIXAÇÃO</v>
          </cell>
          <cell r="E11899" t="str">
            <v>un</v>
          </cell>
          <cell r="F11899">
            <v>32.380000000000003</v>
          </cell>
        </row>
        <row r="11900">
          <cell r="A11900" t="str">
            <v>SETOP ED-49467</v>
          </cell>
          <cell r="D11900" t="str">
            <v>CAIXA DE DERIVAÇÃO TIPO "X" PARA PERFILADO EM CHAPA DE AÇO  COM TRATAMENTO PRÉ-ZINCADO, INCLUSIVE TAMPA E FIXAÇÃO</v>
          </cell>
          <cell r="E11900" t="str">
            <v>un</v>
          </cell>
          <cell r="F11900">
            <v>32.380000000000003</v>
          </cell>
        </row>
        <row r="11901">
          <cell r="A11901" t="str">
            <v>SETOP ED-49446</v>
          </cell>
          <cell r="D11901" t="str">
            <v>PERFILADO LISO (38X19)MM EM CHAPA DE AÇO GALVANIZADO N°18, COM TRATAMENTO PRÉ-ZINCADO, INCLUSIVE FIXAÇÃO SUPERIOR, CONEXÕES E ACESSÓRIOS, EXCLUSIVE TAMPA DE ENCAIXE</v>
          </cell>
          <cell r="E11901" t="str">
            <v>m</v>
          </cell>
          <cell r="F11901">
            <v>44.75</v>
          </cell>
        </row>
        <row r="11902">
          <cell r="A11902" t="str">
            <v>SETOP ED-49447</v>
          </cell>
          <cell r="D11902" t="str">
            <v>PERFILADO LISO (38X38)MM EM CHAPA DE AÇO GALVANIZADO #18, COM TRATAMENTO PRÉ-ZINCADO, INCLUSIVE FIXAÇÃO SUPERIOR, CONEXÕES E ACESSÓRIOS, EXCLUSIVE TAMPA DE ENCAIXE</v>
          </cell>
          <cell r="E11902" t="str">
            <v>m</v>
          </cell>
          <cell r="F11902">
            <v>56.81</v>
          </cell>
        </row>
        <row r="11903">
          <cell r="A11903" t="str">
            <v>SETOP ED-49448</v>
          </cell>
          <cell r="D11903" t="str">
            <v>PERFILADO LISO (38X38)MM EM CHAPA DE AÇO GALVANIZADO #18, COM TRATAMENTO PRÉ-ZINCADO, INCLUSIVE TAMPA DE ENCAIXE, FIXAÇÃO SUPERIOR, CONEXÕES E ACESSÓRIOS</v>
          </cell>
          <cell r="E11903" t="str">
            <v>m</v>
          </cell>
          <cell r="F11903">
            <v>65.33</v>
          </cell>
        </row>
        <row r="11904">
          <cell r="A11904" t="str">
            <v>SETOP ED-49451</v>
          </cell>
          <cell r="D11904" t="str">
            <v>PERFILADO PERFURADO (38X38)MM EM CHAPA DE AÇO GALVANIZADO #18, COM TRATAMENTO PRÉ-ZINCADO, INCLUSIVE FIXAÇÃO SUPERIOR, CONEXÕES E ACESSÓRIOS, EXCLUSIVE TAMPA DE ENCAIXE</v>
          </cell>
          <cell r="E11904" t="str">
            <v>m</v>
          </cell>
          <cell r="F11904">
            <v>54.65</v>
          </cell>
        </row>
        <row r="11905">
          <cell r="A11905" t="str">
            <v>SETOP ED-49450</v>
          </cell>
          <cell r="D11905" t="str">
            <v>PERFILADO PERFURADO (38X38)MM EM CHAPA DE AÇO GALVANIZADO #18, COM TRATAMENTO PRÉ-ZINCADO, INCLUSIVE TAMPA DE ENCAIXE, FIXAÇÃO SUPERIOR, CONEXÕES E ACESSÓRIOS</v>
          </cell>
          <cell r="E11905" t="str">
            <v>m</v>
          </cell>
          <cell r="F11905">
            <v>63.17</v>
          </cell>
        </row>
        <row r="11906">
          <cell r="A11906" t="str">
            <v>SETOP ED-49457</v>
          </cell>
          <cell r="D11906" t="str">
            <v>SUPORTE OU GANCHO DE LUMINÁRIA PARA PERFILADO (38X38)MM, TIPO CURTO, EM CHAPA DE AÇO COM TRATAMENTO PRÉ-ZINCADO, INCLUSIVE ACESSÓRIOS E FIXAÇÃO</v>
          </cell>
          <cell r="E11906" t="str">
            <v>un</v>
          </cell>
          <cell r="F11906">
            <v>7.6</v>
          </cell>
        </row>
        <row r="11907">
          <cell r="A11907" t="str">
            <v>SETOP ED-49458</v>
          </cell>
          <cell r="D11907" t="str">
            <v>SUPORTE OU GANCHO DE LUMINÁRIA PARA PERFILADO (38X38)MM, TIPO LONGO, EM CHAPA DE AÇO COM TRATAMENTO PRÉ-ZINCADO, INCLUSIVE ACESSÓRIOS E FIXAÇÃO</v>
          </cell>
          <cell r="E11907" t="str">
            <v>un</v>
          </cell>
          <cell r="F11907">
            <v>9.4499999999999993</v>
          </cell>
        </row>
        <row r="11908">
          <cell r="A11908" t="str">
            <v>SETOP 8929</v>
          </cell>
          <cell r="D11908" t="str">
            <v>ELETROCALHA LISA</v>
          </cell>
        </row>
        <row r="11909">
          <cell r="A11909" t="str">
            <v>SETOP ED-19511</v>
          </cell>
          <cell r="D11909" t="str">
            <v>ELETROCALHA LISA (100X100)MM EM CHAPA DE AÇO GALVANIZADO, ESP. 1,25MM (MSG 18), COM TRATAMENTO PRÉ-ZINCADO, INCLUSIVE TAMPA DE ENCAIXE, FIXAÇÃO SUPERIOR, CONEXÕES E ACESSÓRIOS</v>
          </cell>
          <cell r="E11909" t="str">
            <v>m</v>
          </cell>
          <cell r="F11909">
            <v>113.6</v>
          </cell>
        </row>
        <row r="11910">
          <cell r="A11910" t="str">
            <v>SETOP ED-19510</v>
          </cell>
          <cell r="D11910" t="str">
            <v>ELETROCALHA LISA (100X50)MM EM CHAPA DE AÇO GALVANIZADO, ESP. 1,25MM (MSG 18), COM TRATAMENTO PRÉ-ZINCADO, INCLUSIVE TAMPA DE ENCAIXE, FIXAÇÃO SUPERIOR, CONEXÕES E ACESSÓRIOS</v>
          </cell>
          <cell r="E11910" t="str">
            <v>m</v>
          </cell>
          <cell r="F11910">
            <v>91.81</v>
          </cell>
        </row>
        <row r="11911">
          <cell r="A11911" t="str">
            <v>SETOP ED-19513</v>
          </cell>
          <cell r="D11911" t="str">
            <v>ELETROCALHA LISA (150X100)MM EM CHAPA DE AÇO GALVANIZADO, ESP. 1,25MM (MSG 18), COM TRATAMENTO PRÉ-ZINCADO, INCLUSIVE TAMPA DE ENCAIXE, FIXAÇÃO SUPERIOR, CONEXÕES E ACESSÓRIOS</v>
          </cell>
          <cell r="E11911" t="str">
            <v>m</v>
          </cell>
          <cell r="F11911">
            <v>113.55</v>
          </cell>
        </row>
        <row r="11912">
          <cell r="A11912" t="str">
            <v>SETOP ED-19512</v>
          </cell>
          <cell r="D11912" t="str">
            <v>ELETROCALHA LISA (150X50)MM EM CHAPA DE AÇO GALVANIZADO, ESP. 1,25MM (MSG 18), COM TRATAMENTO PRÉ-ZINCADO, INCLUSIVE TAMPA DE ENCAIXE, FIXAÇÃO SUPERIOR, CONEXÕES E ACESSÓRIOS</v>
          </cell>
          <cell r="E11912" t="str">
            <v>m</v>
          </cell>
          <cell r="F11912">
            <v>102.85</v>
          </cell>
        </row>
        <row r="11913">
          <cell r="A11913" t="str">
            <v>SETOP ED-19515</v>
          </cell>
          <cell r="D11913" t="str">
            <v>ELETROCALHA LISA (200X100)MM EM CHAPA DE AÇO GALVANIZADO, ESP. 1,25MM (MSG 18), COM TRATAMENTO PRÉ-ZINCADO, INCLUSIVE TAMPA DE ENCAIXE, FIXAÇÃO SUPERIOR, CONEXÕES E ACESSÓRIOS</v>
          </cell>
          <cell r="E11913" t="str">
            <v>m</v>
          </cell>
          <cell r="F11913">
            <v>142.72999999999999</v>
          </cell>
        </row>
        <row r="11914">
          <cell r="A11914" t="str">
            <v>SETOP ED-19514</v>
          </cell>
          <cell r="D11914" t="str">
            <v>ELETROCALHA LISA (200X50)MM EM CHAPA DE AÇO GALVANIZADO, ESP. 1,25MM (MSG 18), COM TRATAMENTO PRÉ-ZINCADO, INCLUSIVE TAMPA DE ENCAIXE, FIXAÇÃO SUPERIOR, CONEXÕES E ACESSÓRIOS</v>
          </cell>
          <cell r="E11914" t="str">
            <v>m</v>
          </cell>
          <cell r="F11914">
            <v>121.96</v>
          </cell>
        </row>
        <row r="11915">
          <cell r="A11915" t="str">
            <v>SETOP ED-19517</v>
          </cell>
          <cell r="D11915" t="str">
            <v>ELETROCALHA LISA (300X100)MM EM CHAPA DE AÇO GALVANIZADO, ESP. 1,25MM (MSG 18), COM TRATAMENTO PRÉ-ZINCADO, INCLUSIVE TAMPA DE ENCAIXE, FIXAÇÃO SUPERIOR, CONEXÕES E ACESSÓRIOS</v>
          </cell>
          <cell r="E11915" t="str">
            <v>m</v>
          </cell>
          <cell r="F11915">
            <v>170.24</v>
          </cell>
        </row>
        <row r="11916">
          <cell r="A11916" t="str">
            <v>SETOP ED-19516</v>
          </cell>
          <cell r="D11916" t="str">
            <v>ELETROCALHA LISA (300X50)MM EM CHAPA DE AÇO GALVANIZADO, ESP. 1,25MM (MSG 18), COM TRATAMENTO PRÉ-ZINCADO, INCLUSIVE TAMPA DE ENCAIXE, FIXAÇÃO SUPERIOR, CONEXÕES E ACESSÓRIOS</v>
          </cell>
          <cell r="E11916" t="str">
            <v>m</v>
          </cell>
          <cell r="F11916">
            <v>152.44</v>
          </cell>
        </row>
        <row r="11917">
          <cell r="A11917" t="str">
            <v>SETOP ED-19518</v>
          </cell>
          <cell r="D11917" t="str">
            <v>ELETROCALHA LISA (400X100)MM EM CHAPA DE AÇO GALVANIZADO, ESP. 1,25MM (MSG 18), COM TRATAMENTO PRÉ-ZINCADO, INCLUSIVE TAMPA DE ENCAIXE, FIXAÇÃO SUPERIOR, CONEXÕES E ACESSÓRIOS</v>
          </cell>
          <cell r="E11917" t="str">
            <v>m</v>
          </cell>
          <cell r="F11917">
            <v>208.49</v>
          </cell>
        </row>
        <row r="11918">
          <cell r="A11918" t="str">
            <v>SETOP 8930</v>
          </cell>
          <cell r="D11918" t="str">
            <v>ELETROCALHA PERFURADA</v>
          </cell>
        </row>
        <row r="11919">
          <cell r="A11919" t="str">
            <v>SETOP ED-19520</v>
          </cell>
          <cell r="D11919" t="str">
            <v>ELETROCALHA PERFURADA (100X100)MM EM CHAPA DE AÇO GALVANIZADO, ESP. 1,25MM (MSG 18), COM TRATAMENTO PRÉ-ZINCADO, INCLUSIVE TAMPA DE ENCAIXE, FIXAÇÃO SUPERIOR, CONEXÕES E ACESSÓRIOS</v>
          </cell>
          <cell r="E11919" t="str">
            <v>m</v>
          </cell>
          <cell r="F11919">
            <v>110.24</v>
          </cell>
        </row>
        <row r="11920">
          <cell r="A11920" t="str">
            <v>SETOP ED-19519</v>
          </cell>
          <cell r="D11920" t="str">
            <v>ELETROCALHA PERFURADA (100X50)MM EM CHAPA DE AÇO GALVANIZADO, ESP. 1,25MM (MSG 18), COM TRATAMENTO PRÉ-ZINCADO, INCLUSIVE TAMPA DE ENCAIXE, FIXAÇÃO SUPERIOR, CONEXÕES E ACESSÓRIOS</v>
          </cell>
          <cell r="E11920" t="str">
            <v>m</v>
          </cell>
          <cell r="F11920">
            <v>88.11</v>
          </cell>
        </row>
        <row r="11921">
          <cell r="A11921" t="str">
            <v>SETOP ED-19522</v>
          </cell>
          <cell r="D11921" t="str">
            <v>ELETROCALHA PERFURADA (150X100)MM EM CHAPA DE AÇO GALVANIZADO, ESP. 1,25MM (MSG 18), COM TRATAMENTO PRÉ-ZINCADO, INCLUSIVE TAMPA DE ENCAIXE, FIXAÇÃO SUPERIOR, CONEXÕES E ACESSÓRIOS</v>
          </cell>
          <cell r="E11921" t="str">
            <v>m</v>
          </cell>
          <cell r="F11921">
            <v>120.29</v>
          </cell>
        </row>
        <row r="11922">
          <cell r="A11922" t="str">
            <v>SETOP ED-19521</v>
          </cell>
          <cell r="D11922" t="str">
            <v>ELETROCALHA PERFURADA (150X50)MM EM CHAPA DE AÇO GALVANIZADO, ESP. 1,25MM (MSG 18), COM TRATAMENTO PRÉ-ZINCADO, INCLUSIVE TAMPA DE ENCAIXE, FIXAÇÃO SUPERIOR, CONEXÕES E ACESSÓRIOS</v>
          </cell>
          <cell r="E11922" t="str">
            <v>m</v>
          </cell>
          <cell r="F11922">
            <v>102.41</v>
          </cell>
        </row>
        <row r="11923">
          <cell r="A11923" t="str">
            <v>SETOP ED-19524</v>
          </cell>
          <cell r="D11923" t="str">
            <v>ELETROCALHA PERFURADA (200X100)MM EM CHAPA DE AÇO GALVANIZADO, ESP. 1,25MM (MSG 18), COM TRATAMENTO PRÉ-ZINCADO, INCLUSIVE TAMPA DE ENCAIXE, FIXAÇÃO SUPERIOR, CONEXÕES E ACESSÓRIOS</v>
          </cell>
          <cell r="E11923" t="str">
            <v>m</v>
          </cell>
          <cell r="F11923">
            <v>137.61000000000001</v>
          </cell>
        </row>
        <row r="11924">
          <cell r="A11924" t="str">
            <v>SETOP ED-19523</v>
          </cell>
          <cell r="D11924" t="str">
            <v>ELETROCALHA PERFURADA (200X50)MM EM CHAPA DE AÇO GALVANIZADO, ESP. 1,25MM (MSG 18), COM TRATAMENTO PRÉ-ZINCADO, INCLUSIVE TAMPA DE ENCAIXE, FIXAÇÃO SUPERIOR, CONEXÕES E ACESSÓRIOS</v>
          </cell>
          <cell r="E11924" t="str">
            <v>m</v>
          </cell>
          <cell r="F11924">
            <v>124.84</v>
          </cell>
        </row>
        <row r="11925">
          <cell r="A11925" t="str">
            <v>SETOP ED-19526</v>
          </cell>
          <cell r="D11925" t="str">
            <v>ELETROCALHA PERFURADA (300X100)MM EM CHAPA DE AÇO GALVANIZADO, ESP. 1,25MM (MSG 18), COM TRATAMENTO PRÉ-ZINCADO, INCLUSIVE TAMPA DE ENCAIXE, FIXAÇÃO SUPERIOR, CONEXÕES E ACESSÓRIOS</v>
          </cell>
          <cell r="E11925" t="str">
            <v>m</v>
          </cell>
          <cell r="F11925">
            <v>173.78</v>
          </cell>
        </row>
        <row r="11926">
          <cell r="A11926" t="str">
            <v>SETOP ED-19525</v>
          </cell>
          <cell r="D11926" t="str">
            <v>ELETROCALHA PERFURADA (300X50)MM EM CHAPA DE AÇO GALVANIZADO, ESP. 1,25MM (MSG 18), COM TRATAMENTO PRÉ-ZINCADO, INCLUSIVE TAMPA DE ENCAIXE, FIXAÇÃO SUPERIOR, CONEXÕES E ACESSÓRIOS</v>
          </cell>
          <cell r="E11926" t="str">
            <v>m</v>
          </cell>
          <cell r="F11926">
            <v>164.42</v>
          </cell>
        </row>
        <row r="11927">
          <cell r="A11927" t="str">
            <v>SETOP ED-19527</v>
          </cell>
          <cell r="D11927" t="str">
            <v>ELETROCALHA PERFURADA (400X100)MM EM CHAPA DE AÇO GALVANIZADO, ESP. 1,25MM (MSG 18), COM TRATAMENTO PRÉ-ZINCADO, INCLUSIVE TAMPA DE ENCAIXE, FIXAÇÃO SUPERIOR, CONEXÕES E ACESSÓRIOS</v>
          </cell>
          <cell r="E11927" t="str">
            <v>m</v>
          </cell>
          <cell r="F11927">
            <v>208.11</v>
          </cell>
        </row>
        <row r="11928">
          <cell r="A11928" t="str">
            <v>SETOP 8931</v>
          </cell>
          <cell r="D11928" t="str">
            <v>VERGALHÃO DE AÇO COM ROSCA TOTAL</v>
          </cell>
        </row>
        <row r="11929">
          <cell r="A11929" t="str">
            <v>SETOP ED-19508</v>
          </cell>
          <cell r="D11929" t="str">
            <v>FIXAÇÃO DE ELETROCALHA/LEITO HORIZONTAL COM LARGURA MAIOR QUE 200 MM E MENOR OU IGUAL A 400 MM EM LAJE, COM SUPORTE EM PERFILADO, INCLUSIVE PERFILADO, VERGALHÃO E ACESSÓRIOS, EXCLUSIVE ELETROCALHA/LEITO</v>
          </cell>
          <cell r="E11929" t="str">
            <v>m</v>
          </cell>
          <cell r="F11929">
            <v>10.81</v>
          </cell>
        </row>
        <row r="11930">
          <cell r="A11930" t="str">
            <v>SETOP ED-19507</v>
          </cell>
          <cell r="D11930" t="str">
            <v>FIXAÇÃO DE ELETROCALHA/LEITO HORIZONTAL COM LARGURA MENOR OU IGUAL A 200 MM EM LAJE, COM SUPORTE EM PERFILADO, INCLUSIVE PERFILADO, VERGALHÃO E ACESSÓRIOS, EXCLUSIVE ELETROCALHA/LEITO</v>
          </cell>
          <cell r="E11930" t="str">
            <v>m</v>
          </cell>
          <cell r="F11930">
            <v>9.33</v>
          </cell>
        </row>
        <row r="11931">
          <cell r="A11931" t="str">
            <v>SETOP ED-49461</v>
          </cell>
          <cell r="D11931" t="str">
            <v>VERGALHÃO DE AÇO COM ROSCA TOTAL PARA PERFILADO, DIÂMETRO DE  1/4" (6MM), INCLUSIVE ACESSÓRIOS E FIXAÇÃO</v>
          </cell>
          <cell r="E11931" t="str">
            <v>m</v>
          </cell>
          <cell r="F11931">
            <v>14.37</v>
          </cell>
        </row>
        <row r="11932">
          <cell r="A11932" t="str">
            <v>SETOP ED-15650</v>
          </cell>
          <cell r="D11932" t="str">
            <v>VERGALHÃO DE AÇO COM ROSCA TOTAL PARA PERFILADO, DIÂMETRO DE 3/8" (10MM), INCLUSIVE ACESSÓRIOS E FIXAÇÃO</v>
          </cell>
          <cell r="E11932" t="str">
            <v>m</v>
          </cell>
          <cell r="F11932">
            <v>20.12</v>
          </cell>
        </row>
        <row r="11933">
          <cell r="A11933" t="str">
            <v>SETOP ED-15970</v>
          </cell>
          <cell r="D11933" t="str">
            <v>VERGALHÃO DE AÇO COM ROSCA TOTAL PARA PERFILADO, DIÂMETRO DE 5/16" (8MM), INCLUSIVE ACESSÓRIOS E FIXAÇÃO</v>
          </cell>
          <cell r="E11933" t="str">
            <v>m</v>
          </cell>
          <cell r="F11933">
            <v>18.22</v>
          </cell>
        </row>
        <row r="11934">
          <cell r="A11934" t="str">
            <v>SETOP 8932</v>
          </cell>
          <cell r="D11934" t="str">
            <v>LUMINÁRIA</v>
          </cell>
        </row>
        <row r="11935">
          <cell r="A11935" t="str">
            <v>SETOP ED-13345</v>
          </cell>
          <cell r="D11935" t="str">
            <v>LUMINÁRIA ARANDELA TIPO MEIA-LUA COMPLETA, DIÂMETRO 25 CM, PARA UMA (1) LÂMPADA LED, POTÊNCIA 15W, BULBO A65, FORNECIMENTO E INSTALAÇÃO, INCLUSIVE BASE E LÂMPADA</v>
          </cell>
          <cell r="E11935" t="str">
            <v>un</v>
          </cell>
          <cell r="F11935">
            <v>61.57</v>
          </cell>
        </row>
        <row r="11936">
          <cell r="A11936" t="str">
            <v>SETOP ED-13346</v>
          </cell>
          <cell r="D11936" t="str">
            <v>LUMINÁRIA ARANDELA TIPO MEIA-LUA COMPLETA, DIÂMETRO 25 CM, PARA UMA (1) LÂMPADA LED, POTÊNCIA 20W, BULBO A70, FORNECIMENTO E INSTALAÇÃO, INCLUSIVE BASE E LÂMPADA</v>
          </cell>
          <cell r="E11936" t="str">
            <v>un</v>
          </cell>
          <cell r="F11936">
            <v>68.599999999999994</v>
          </cell>
        </row>
        <row r="11937">
          <cell r="A11937" t="str">
            <v>SETOP ED-9955</v>
          </cell>
          <cell r="D11937" t="str">
            <v>LUMINÁRIA ARANDELA TIPO MEIA-LUA COMPLETA, DIÂMETRO 25 CM, PARA UMA (1) LÂMPADA LED, POTÊNCIA 9W, BULBO A60, FORNECIMENTO E INSTALAÇÃO, INCLUSIVE BASE E LÂMPADA</v>
          </cell>
          <cell r="E11937" t="str">
            <v>un</v>
          </cell>
          <cell r="F11937">
            <v>57.69</v>
          </cell>
        </row>
        <row r="11938">
          <cell r="A11938" t="str">
            <v>SETOP ED-9954</v>
          </cell>
          <cell r="D11938" t="str">
            <v>LUMINÁRIA ARANDELA TIPO MEIA-LUA, DIÂMETRO 25 CM, PARA UMA (1) LÂMPADA BASE E-27, FORNECIMENTO E INSTALAÇÃO, INCLUSIVE BASE, EXCLUSIVE LÂMPADA</v>
          </cell>
          <cell r="E11938" t="str">
            <v>un</v>
          </cell>
          <cell r="F11938">
            <v>50.65</v>
          </cell>
        </row>
        <row r="11939">
          <cell r="A11939" t="str">
            <v>SETOP ED-26606</v>
          </cell>
          <cell r="D11939" t="str">
            <v>LUMINÁRIA ARANDELA TIPO TARTARUGA BLINDADA COMPLETA, PARA UMA (1) LÂMPADA LED, POTÊNCIA 9W, BULBO A60, FORNECIMENTO E INSTALAÇÃO, INCLUSIVE BASE E LÂMPADA</v>
          </cell>
          <cell r="E11939" t="str">
            <v>un</v>
          </cell>
          <cell r="F11939">
            <v>99.31</v>
          </cell>
        </row>
        <row r="11940">
          <cell r="A11940" t="str">
            <v>SETOP ED-49404</v>
          </cell>
          <cell r="D11940" t="str">
            <v>LUMINÁRIA ARANDELA TIPO TARTARUGA BLINDADA, PARA UMA (1) LÂMPADA BASE E-27, POTÊNCIA MÁXIMA 60W, FORNECIMENTO E INSTALAÇÃO, EXCLUSIVE LÂMPADA</v>
          </cell>
          <cell r="E11940" t="str">
            <v>un</v>
          </cell>
          <cell r="F11940">
            <v>92.27</v>
          </cell>
        </row>
        <row r="11941">
          <cell r="A11941" t="str">
            <v>SETOP ED-26605</v>
          </cell>
          <cell r="D11941" t="str">
            <v>LUMINÁRIA ARANDELA TIPO TARTARUGA COMPLETA, PARA UMA (1) LÂMPADA LED, POTÊNCIA 9W, BULBO A60, FORNECIMENTO E INSTALAÇÃO, INCLUSIVE BASE E LÂMPADA</v>
          </cell>
          <cell r="E11941" t="str">
            <v>un</v>
          </cell>
          <cell r="F11941">
            <v>65.73</v>
          </cell>
        </row>
        <row r="11942">
          <cell r="A11942" t="str">
            <v>SETOP ED-49402</v>
          </cell>
          <cell r="D11942" t="str">
            <v>LUMINÁRIA ARANDELA TIPO TARTARUGA, PARA UMA (1) LÂMPADA BASE E-27, POTÊNCIA MÁXIMA 60W, FORNECIMENTO E INSTALAÇÃO, EXCLUSIVE LÂMPADA</v>
          </cell>
          <cell r="E11942" t="str">
            <v>un</v>
          </cell>
          <cell r="F11942">
            <v>58.69</v>
          </cell>
        </row>
        <row r="11943">
          <cell r="A11943" t="str">
            <v>SETOP ED-13338</v>
          </cell>
          <cell r="D11943" t="str">
            <v>LUMINÁRIA COMERCIAL CHANFRADA DE SOBREPOR COMPLETA, PARA DUAS (2) LÂMPADAS TUBULARES LED 2X18W-ØT8, TEMPERATURA DA COR 6500K, FORNECIMENTO E INSTALAÇÃO, INCLUSIVE BASE E LÂMPADAS</v>
          </cell>
          <cell r="E11943" t="str">
            <v>un</v>
          </cell>
          <cell r="F11943">
            <v>162.28</v>
          </cell>
        </row>
        <row r="11944">
          <cell r="A11944" t="str">
            <v>SETOP ED-13337</v>
          </cell>
          <cell r="D11944" t="str">
            <v>LUMINÁRIA COMERCIAL CHANFRADA DE SOBREPOR COMPLETA, PARA DUAS (2) LÂMPADAS TUBULARES LED 2X9W-ØT8, TEMPERATURA DA COR 6500K, FORNECIMENTO E INSTALAÇÃO, INCLUSIVE BASE E LÂMPADAS</v>
          </cell>
          <cell r="E11944" t="str">
            <v>un</v>
          </cell>
          <cell r="F11944">
            <v>185.24</v>
          </cell>
        </row>
        <row r="11945">
          <cell r="A11945" t="str">
            <v>SETOP ED-13340</v>
          </cell>
          <cell r="D11945" t="str">
            <v>LUMINÁRIA COMERCIAL CHANFRADA DE SOBREPOR COMPLETA, PARA QUATRO (4) LÂMPADAS TUBULARES LED 4X18W-ØT8, TEMPERATURA DA COR 6500K, FORNECIMENTO E INSTALAÇÃO, INCLUSIVE BASE E LÂMPADA</v>
          </cell>
          <cell r="E11945" t="str">
            <v>un</v>
          </cell>
          <cell r="F11945">
            <v>271.82</v>
          </cell>
        </row>
        <row r="11946">
          <cell r="A11946" t="str">
            <v>SETOP ED-13339</v>
          </cell>
          <cell r="D11946" t="str">
            <v>LUMINÁRIA COMERCIAL CHANFRADA DE SOBREPOR COMPLETA, PARA QUATRO (4) LÂMPADAS TUBULARES LED 4X9W-ØT8, TEMPERATURA DA COR 6500K, FORNECIMENTO E INSTALAÇÃO, INCLUSIVE BASE E LÂMPADAS</v>
          </cell>
          <cell r="E11946" t="str">
            <v>un</v>
          </cell>
          <cell r="F11946">
            <v>250.93</v>
          </cell>
        </row>
        <row r="11947">
          <cell r="A11947" t="str">
            <v>SETOP ED-13336</v>
          </cell>
          <cell r="D11947" t="str">
            <v>LUMINÁRIA COMERCIAL CHANFRADA DE SOBREPOR COMPLETA, PARA UMA (1) LÂMPADA TUBULAR LED 1X18W-ØT8, TEMPERATURA DA COR 6500K, FORNECIMENTO E INSTALAÇÃO, INCLUSIVE BASE E LÂMPADA</v>
          </cell>
          <cell r="E11947" t="str">
            <v>un</v>
          </cell>
          <cell r="F11947">
            <v>116.57</v>
          </cell>
        </row>
        <row r="11948">
          <cell r="A11948" t="str">
            <v>SETOP ED-13335</v>
          </cell>
          <cell r="D11948" t="str">
            <v>LUMINÁRIA COMERCIAL CHANFRADA DE SOBREPOR COMPLETA, PARA UMA (1) LÂMPADA TUBULAR LED 1X9W-ØT8, TEMPERATURA DA COR 6500K, FORNECIMENTO E INSTALAÇÃO, INCLUSIVE BASE E LÂMPADA</v>
          </cell>
          <cell r="E11948" t="str">
            <v>un</v>
          </cell>
          <cell r="F11948">
            <v>108.98</v>
          </cell>
        </row>
        <row r="11949">
          <cell r="A11949" t="str">
            <v>SETOP ED-27082</v>
          </cell>
          <cell r="D11949" t="str">
            <v>LUMINÁRIA COMERCIAL COM ALETAS DE EMBUTIR COMPLETA, PARA DUAS (2) LÂMPADAS TUBULARES LED 2X18W-ØT8, TEMPERATURA DA COR 6500K, FORNECIMENTO E INSTALAÇÃO, INCLUSIVE BASE E LÂMPADA</v>
          </cell>
          <cell r="E11949" t="str">
            <v>un</v>
          </cell>
          <cell r="F11949">
            <v>279.2</v>
          </cell>
        </row>
        <row r="11950">
          <cell r="A11950" t="str">
            <v>SETOP ED-27080</v>
          </cell>
          <cell r="D11950" t="str">
            <v>LUMINÁRIA COMERCIAL COM ALETAS DE EMBUTIR COMPLETA, PARA DUAS (2) LÂMPADAS TUBULARES LED 2X9W-ØT8, TEMPERATURA DA COR 6500K, FORNECIMENTO E INSTALAÇÃO, INCLUSIVE BASE E LÂMPADA</v>
          </cell>
          <cell r="E11950" t="str">
            <v>un</v>
          </cell>
          <cell r="F11950">
            <v>231.3</v>
          </cell>
        </row>
        <row r="11951">
          <cell r="A11951" t="str">
            <v>SETOP ED-27084</v>
          </cell>
          <cell r="D11951" t="str">
            <v>LUMINÁRIA COMERCIAL COM ALETAS DE EMBUTIR COMPLETA, PARA QUATRO (4) LÂMPADAS TUBULARES LED 4X18W-ØT8, TEMPERATURA DA COR 6500K, FORNECIMENTO E INSTALAÇÃO, INCLUSIVE BASE E LÂMPADA</v>
          </cell>
          <cell r="E11951" t="str">
            <v>un</v>
          </cell>
          <cell r="F11951">
            <v>551.33000000000004</v>
          </cell>
        </row>
        <row r="11952">
          <cell r="A11952" t="str">
            <v>SETOP ED-27078</v>
          </cell>
          <cell r="D11952" t="str">
            <v>LUMINÁRIA COMERCIAL COM ALETAS DE EMBUTIR COMPLETA, PARA QUATRO (4) LÂMPADAS TUBULARES LED 4X9W-ØT8, TEMPERATURA DA COR 6500K, FORNECIMENTO E INSTALAÇÃO, INCLUSIVE BASE E LÂMPADA</v>
          </cell>
          <cell r="E11952" t="str">
            <v>un</v>
          </cell>
          <cell r="F11952">
            <v>412</v>
          </cell>
        </row>
        <row r="11953">
          <cell r="A11953" t="str">
            <v>SETOP ED-27081</v>
          </cell>
          <cell r="D11953" t="str">
            <v>LUMINÁRIA COMERCIAL COM ALETAS DE EMBUTIR, PARA DUAS (2) LÂMPADAS TUBULARES LED 2X18W-ØT8, FORNECIMENTO E INSTALAÇÃO, EXCLUSIVE BASE E LÂMPADA</v>
          </cell>
          <cell r="E11953" t="str">
            <v>un</v>
          </cell>
          <cell r="F11953">
            <v>202.96</v>
          </cell>
        </row>
        <row r="11954">
          <cell r="A11954" t="str">
            <v>SETOP ED-27079</v>
          </cell>
          <cell r="D11954" t="str">
            <v>LUMINÁRIA COMERCIAL COM ALETAS DE EMBUTIR, PARA DUAS (2) LÂMPADAS TUBULARES LED 2X9W-ØT8, FORNECIMENTO E INSTALAÇÃO, EXCLUSIVE BASE E LÂMPADA</v>
          </cell>
          <cell r="E11954" t="str">
            <v>un</v>
          </cell>
          <cell r="F11954">
            <v>154.30000000000001</v>
          </cell>
        </row>
        <row r="11955">
          <cell r="A11955" t="str">
            <v>SETOP ED-27083</v>
          </cell>
          <cell r="D11955" t="str">
            <v>LUMINÁRIA COMERCIAL COM ALETAS DE EMBUTIR, PARA QUATRO (4) LÂMPADAS TUBULARES LED 4X18W-ØT8, FORNECIMENTO E INSTALAÇÃO, EXCLUSIVE BASE E LÂMPADA</v>
          </cell>
          <cell r="E11955" t="str">
            <v>un</v>
          </cell>
          <cell r="F11955">
            <v>398.85</v>
          </cell>
        </row>
        <row r="11956">
          <cell r="A11956" t="str">
            <v>SETOP ED-27077</v>
          </cell>
          <cell r="D11956" t="str">
            <v>LUMINÁRIA COMERCIAL COM ALETAS DE EMBUTIR, PARA QUATRO (4) LÂMPADAS TUBULARES LED 4X9W-ØT8, FORNECIMENTO E INSTALAÇÃO, EXCLUSIVE BASE E LÂMPADA</v>
          </cell>
          <cell r="E11956" t="str">
            <v>un</v>
          </cell>
          <cell r="F11956">
            <v>258</v>
          </cell>
        </row>
        <row r="11957">
          <cell r="A11957" t="str">
            <v>SETOP ED-27090</v>
          </cell>
          <cell r="D11957" t="str">
            <v>LUMINÁRIA COMERCIAL COM ALETAS DE SOBREPOR COMPLETA, PARA DUAS (2) LÂMPADAS TUBULARES LED 2X18W-ØT8, TEMPERATURA DA COR 6500K, FORNECIMENTO E INSTALAÇÃO, INCLUSIVE BASE E LÂMPADA</v>
          </cell>
          <cell r="E11957" t="str">
            <v>un</v>
          </cell>
          <cell r="F11957">
            <v>286.54000000000002</v>
          </cell>
        </row>
        <row r="11958">
          <cell r="A11958" t="str">
            <v>SETOP ED-27086</v>
          </cell>
          <cell r="D11958" t="str">
            <v>LUMINÁRIA COMERCIAL COM ALETAS DE SOBREPOR COMPLETA, PARA DUAS (2) LÂMPADAS TUBULARES LED 2X9W-ØT8, TEMPERATURA DA COR 6500K, FORNECIMENTO E INSTALAÇÃO, INCLUSIVE BASE E LÂMPADA</v>
          </cell>
          <cell r="E11958" t="str">
            <v>un</v>
          </cell>
          <cell r="F11958">
            <v>230.02</v>
          </cell>
        </row>
        <row r="11959">
          <cell r="A11959" t="str">
            <v>SETOP ED-27092</v>
          </cell>
          <cell r="D11959" t="str">
            <v>LUMINÁRIA COMERCIAL COM ALETAS DE SOBREPOR COMPLETA, PARA QUATRO (4) LÂMPADAS TUBULARES LED 4X18W-ØT8, TEMPERATURA DA COR 6500K, FORNECIMENTO E INSTALAÇÃO, INCLUSIVE BASE E LÂMPADA</v>
          </cell>
          <cell r="E11959" t="str">
            <v>un</v>
          </cell>
          <cell r="F11959">
            <v>595.91999999999996</v>
          </cell>
        </row>
        <row r="11960">
          <cell r="A11960" t="str">
            <v>SETOP ED-27088</v>
          </cell>
          <cell r="D11960" t="str">
            <v>LUMINÁRIA COMERCIAL COM ALETAS DE SOBREPOR COMPLETA, PARA QUATRO (4) LÂMPADAS TUBULARES LED 4X9W-ØT8, TEMPERATURA DA COR 6500K, FORNECIMENTO E INSTALAÇÃO, INCLUSIVE BASE E LÂMPADA</v>
          </cell>
          <cell r="E11960" t="str">
            <v>un</v>
          </cell>
          <cell r="F11960">
            <v>420.87</v>
          </cell>
        </row>
        <row r="11961">
          <cell r="A11961" t="str">
            <v>SETOP ED-27089</v>
          </cell>
          <cell r="D11961" t="str">
            <v>LUMINÁRIA COMERCIAL COM ALETAS DE SOBREPOR, PARA DUAS (2) LÂMPADAS TUBULARES LED 2X18W-ØT8, FORNECIMENTO E INSTALAÇÃO, EXCLUSIVE BASE E LÂMPADA</v>
          </cell>
          <cell r="E11961" t="str">
            <v>un</v>
          </cell>
          <cell r="F11961">
            <v>210.3</v>
          </cell>
        </row>
        <row r="11962">
          <cell r="A11962" t="str">
            <v>SETOP ED-27085</v>
          </cell>
          <cell r="D11962" t="str">
            <v>LUMINÁRIA COMERCIAL COM ALETAS DE SOBREPOR, PARA DUAS (2) LÂMPADAS TUBULARES LED 2X9W-ØT8, FORNECIMENTO E INSTALAÇÃO, EXCLUSIVE BASE E LÂMPADA</v>
          </cell>
          <cell r="E11962" t="str">
            <v>un</v>
          </cell>
          <cell r="F11962">
            <v>153.02000000000001</v>
          </cell>
        </row>
        <row r="11963">
          <cell r="A11963" t="str">
            <v>SETOP ED-27091</v>
          </cell>
          <cell r="D11963" t="str">
            <v>LUMINÁRIA COMERCIAL COM ALETAS DE SOBREPOR, PARA QUATRO (4) LÂMPADAS TUBULARES LED 4X18W-ØT8, FORNECIMENTO E INSTALAÇÃO, EXCLUSIVE BASE E LÂMPADA</v>
          </cell>
          <cell r="E11963" t="str">
            <v>un</v>
          </cell>
          <cell r="F11963">
            <v>443.44</v>
          </cell>
        </row>
        <row r="11964">
          <cell r="A11964" t="str">
            <v>SETOP ED-27087</v>
          </cell>
          <cell r="D11964" t="str">
            <v>LUMINÁRIA COMERCIAL COM ALETAS DE SOBREPOR, PARA QUATRO (4) LÂMPADAS TUBULARES LED 4X9W-ØT8, FORNECIMENTO E INSTALAÇÃO, EXCLUSIVE BASE E LÂMPADA</v>
          </cell>
          <cell r="E11964" t="str">
            <v>un</v>
          </cell>
          <cell r="F11964">
            <v>266.87</v>
          </cell>
        </row>
        <row r="11965">
          <cell r="A11965" t="str">
            <v>SETOP ED-27074</v>
          </cell>
          <cell r="D11965" t="str">
            <v>LUMINÁRIA COMERCIAL COM DIFUSOR DE EMBUTIR COMPLETA, PARA DUAS (2) LÂMPADAS TUBULARES LED 2X18W-ØT8, TEMPERATURA DA COR 6500K, FORNECIMENTO E INSTALAÇÃO, INCLUSIVE BASE E LÂMPADA</v>
          </cell>
          <cell r="E11965" t="str">
            <v>un</v>
          </cell>
          <cell r="F11965">
            <v>275.7</v>
          </cell>
        </row>
        <row r="11966">
          <cell r="A11966" t="str">
            <v>SETOP ED-27072</v>
          </cell>
          <cell r="D11966" t="str">
            <v>LUMINÁRIA COMERCIAL COM DIFUSOR DE EMBUTIR COMPLETA, PARA DUAS (2) LÂMPADAS TUBULARES LED 2X9W-ØT8, TEMPERATURA DA COR 6500K, FORNECIMENTO E INSTALAÇÃO, INCLUSIVE BASE E LÂMPADA</v>
          </cell>
          <cell r="E11966" t="str">
            <v>un</v>
          </cell>
          <cell r="F11966">
            <v>228.02</v>
          </cell>
        </row>
        <row r="11967">
          <cell r="A11967" t="str">
            <v>SETOP ED-27076</v>
          </cell>
          <cell r="D11967" t="str">
            <v>LUMINÁRIA COMERCIAL COM DIFUSOR DE EMBUTIR COMPLETA, PARA QUATRO (4) LÂMPADAS TUBULARES LED 4X9W-ØT8, TEMPERATURA DA COR 6500K, FORNECIMENTO E INSTALAÇÃO, INCLUSIVE BASE E LÂMPADA</v>
          </cell>
          <cell r="E11967" t="str">
            <v>un</v>
          </cell>
          <cell r="F11967">
            <v>411.05</v>
          </cell>
        </row>
        <row r="11968">
          <cell r="A11968" t="str">
            <v>SETOP ED-27073</v>
          </cell>
          <cell r="D11968" t="str">
            <v>LUMINÁRIA COMERCIAL COM DIFUSOR DE EMBUTIR, PARA DUAS (2) LÂMPADAS TUBULARES LED 2X18W-ØT8, FORNECIMENTO E INSTALAÇÃO, EXCLUSIVE BASE E LÂMPADA</v>
          </cell>
          <cell r="E11968" t="str">
            <v>un</v>
          </cell>
          <cell r="F11968">
            <v>199.46</v>
          </cell>
        </row>
        <row r="11969">
          <cell r="A11969" t="str">
            <v>SETOP ED-27071</v>
          </cell>
          <cell r="D11969" t="str">
            <v>LUMINÁRIA COMERCIAL COM DIFUSOR DE EMBUTIR, PARA DUAS (2) LÂMPADAS TUBULARES LED 2X9W-ØT8, FORNECIMENTO E INSTALAÇÃO, EXCLUSIVE BASE E LÂMPADA</v>
          </cell>
          <cell r="E11969" t="str">
            <v>un</v>
          </cell>
          <cell r="F11969">
            <v>151.02000000000001</v>
          </cell>
        </row>
        <row r="11970">
          <cell r="A11970" t="str">
            <v>SETOP ED-27075</v>
          </cell>
          <cell r="D11970" t="str">
            <v>LUMINÁRIA COMERCIAL COM DIFUSOR DE EMBUTIR, PARA QUATRO (4) LÂMPADAS TUBULARES LED 4X9W-ØT8, FORNECIMENTO E INSTALAÇÃO, EXCLUSIVE BASE E LÂMPADA</v>
          </cell>
          <cell r="E11970" t="str">
            <v>un</v>
          </cell>
          <cell r="F11970">
            <v>257.05</v>
          </cell>
        </row>
        <row r="11971">
          <cell r="A11971" t="str">
            <v>SETOP ED-27068</v>
          </cell>
          <cell r="D11971" t="str">
            <v>LUMINÁRIA COMERCIAL COM DIFUSOR DE SOBREPOR COMPLETA, PARA DUAS (2) LÂMPADAS TUBULARES LED 2X18W-ØT8, TEMPERATURA DA COR 6500K, FORNECIMENTO E INSTALAÇÃO, INCLUSIVE BASE E LÂMPADA</v>
          </cell>
          <cell r="E11971" t="str">
            <v>un</v>
          </cell>
          <cell r="F11971">
            <v>279.05</v>
          </cell>
        </row>
        <row r="11972">
          <cell r="A11972" t="str">
            <v>SETOP ED-27066</v>
          </cell>
          <cell r="D11972" t="str">
            <v>LUMINÁRIA COMERCIAL COM DIFUSOR DE SOBREPOR COMPLETA, PARA DUAS (2) LÂMPADAS TUBULARES LED 2X9W-ØT8, TEMPERATURA DA COR 6500K, FORNECIMENTO E INSTALAÇÃO, INCLUSIVE BASE E LÂMPADA</v>
          </cell>
          <cell r="E11972" t="str">
            <v>un</v>
          </cell>
          <cell r="F11972">
            <v>235.45</v>
          </cell>
        </row>
        <row r="11973">
          <cell r="A11973" t="str">
            <v>SETOP ED-27070</v>
          </cell>
          <cell r="D11973" t="str">
            <v>LUMINÁRIA COMERCIAL COM DIFUSOR DE SOBREPOR COMPLETA, PARA QUATRO (4) LÂMPADAS TUBULARES LED 4X9W-ØT8, TEMPERATURA DA COR 6500K, FORNECIMENTO E INSTALAÇÃO, INCLUSIVE BASE E LÂMPADA</v>
          </cell>
          <cell r="E11973" t="str">
            <v>un</v>
          </cell>
          <cell r="F11973">
            <v>455.22</v>
          </cell>
        </row>
        <row r="11974">
          <cell r="A11974" t="str">
            <v>SETOP ED-27064</v>
          </cell>
          <cell r="D11974" t="str">
            <v>LUMINÁRIA COMERCIAL COM DIFUSOR DE SOBREPOR COMPLETA, PARA UMA (1) LÂMPADA TUBULAR LED 1X18W-ØT8, TEMPERATURA DA COR 6500K, FORNECIMENTO E INSTALAÇÃO, INCLUSIVE BASE E LÂMPADA</v>
          </cell>
          <cell r="E11974" t="str">
            <v>un</v>
          </cell>
          <cell r="F11974">
            <v>197.18</v>
          </cell>
        </row>
        <row r="11975">
          <cell r="A11975" t="str">
            <v>SETOP ED-27062</v>
          </cell>
          <cell r="D11975" t="str">
            <v>LUMINÁRIA COMERCIAL COM DIFUSOR DE SOBREPOR COMPLETA, PARA UMA (1) LÂMPADA TUBULAR LED 1X9W-ØT8, TEMPERATURA DA COR 6500K, FORNECIMENTO E INSTALAÇÃO, INCLUSIVE BASE E LÂMPADA</v>
          </cell>
          <cell r="E11975" t="str">
            <v>un</v>
          </cell>
          <cell r="F11975">
            <v>159.08000000000001</v>
          </cell>
        </row>
        <row r="11976">
          <cell r="A11976" t="str">
            <v>SETOP ED-27067</v>
          </cell>
          <cell r="D11976" t="str">
            <v>LUMINÁRIA COMERCIAL COM DIFUSOR DE SOBREPOR, PARA DUAS (2) LÂMPADAS TUBULARES LED 2X18W-ØT8, FORNECIMENTO E INSTALAÇÃO, EXCLUSIVE BASE E LÂMPADA</v>
          </cell>
          <cell r="E11976" t="str">
            <v>un</v>
          </cell>
          <cell r="F11976">
            <v>202.81</v>
          </cell>
        </row>
        <row r="11977">
          <cell r="A11977" t="str">
            <v>SETOP ED-27065</v>
          </cell>
          <cell r="D11977" t="str">
            <v>LUMINÁRIA COMERCIAL COM DIFUSOR DE SOBREPOR, PARA DUAS (2) LÂMPADAS TUBULARES LED 2X9W-ØT8, FORNECIMENTO E INSTALAÇÃO, EXCLUSIVE BASE E LÂMPADA</v>
          </cell>
          <cell r="E11977" t="str">
            <v>un</v>
          </cell>
          <cell r="F11977">
            <v>158.44999999999999</v>
          </cell>
        </row>
        <row r="11978">
          <cell r="A11978" t="str">
            <v>SETOP ED-27069</v>
          </cell>
          <cell r="D11978" t="str">
            <v>LUMINÁRIA COMERCIAL COM DIFUSOR DE SOBREPOR, PARA QUATRO (4) LÂMPADAS TUBULARES LED 4X9W-ØT8, FORNECIMENTO E INSTALAÇÃO, EXCLUSIVE BASE E LÂMPADA</v>
          </cell>
          <cell r="E11978" t="str">
            <v>un</v>
          </cell>
          <cell r="F11978">
            <v>301.22000000000003</v>
          </cell>
        </row>
        <row r="11979">
          <cell r="A11979" t="str">
            <v>SETOP ED-27063</v>
          </cell>
          <cell r="D11979" t="str">
            <v>LUMINÁRIA COMERCIAL COM DIFUSOR DE SOBREPOR, PARA UMA (1) LÂMPADA TUBULAR LED 1X18W-ØT8, FORNECIMENTO E INSTALAÇÃO, EXCLUSIVE BASE E LÂMPADA</v>
          </cell>
          <cell r="E11979" t="str">
            <v>un</v>
          </cell>
          <cell r="F11979">
            <v>159.06</v>
          </cell>
        </row>
        <row r="11980">
          <cell r="A11980" t="str">
            <v>SETOP ED-27061</v>
          </cell>
          <cell r="D11980" t="str">
            <v>LUMINÁRIA COMERCIAL COM DIFUSOR DE SOBREPOR, PARA UMA (1) LÂMPADA TUBULAR LED 1X9W-ØT8, FORNECIMENTO E INSTALAÇÃO, EXCLUSIVE BASE, REATOR E LÂMPADA</v>
          </cell>
          <cell r="E11980" t="str">
            <v>un</v>
          </cell>
          <cell r="F11980">
            <v>120.58</v>
          </cell>
        </row>
        <row r="11981">
          <cell r="A11981" t="str">
            <v>SETOP ED-13357</v>
          </cell>
          <cell r="D11981" t="str">
            <v>LUMINÁRIA PLAFON REDONDO DE VIDRO JATEADO REDONDO COMPLETA, DIÂMETRO 25 CM, PARA UMA (1) LÂMPADA LED, POTÊNCIA 15W, BULBO A65, FORNECIMENTO E INSTALAÇÃO, INCLUSIVE BASE E LÂMPADA</v>
          </cell>
          <cell r="E11981" t="str">
            <v>un</v>
          </cell>
          <cell r="F11981">
            <v>62.41</v>
          </cell>
        </row>
        <row r="11982">
          <cell r="A11982" t="str">
            <v>SETOP ED-13356</v>
          </cell>
          <cell r="D11982" t="str">
            <v>LUMINÁRIA PLAFON REDONDO DE VIDRO JATEADO REDONDO COMPLETA, DIÂMETRO 25 CM, PARA UMA (1) LÂMPADA LED, POTÊNCIA 9W, BULBO A60, FORNECIMENTO E INSTALAÇÃO, INCLUSIVE BASE E LÂMPADA</v>
          </cell>
          <cell r="E11982" t="str">
            <v>un</v>
          </cell>
          <cell r="F11982">
            <v>58.53</v>
          </cell>
        </row>
        <row r="11983">
          <cell r="A11983" t="str">
            <v>SETOP ED-13355</v>
          </cell>
          <cell r="D11983" t="str">
            <v>LUMINÁRIA PLAFON REDONDO DE VIDRO JATEADO REDONDO, DIÂMETRO 25 CM, PARA UMA (1) LÂMPADA BASE E-27, FORNECIMENTO E INSTALAÇÃO, INCLUSIVE BASE, EXCLUSIVE LÂMPADA</v>
          </cell>
          <cell r="E11983" t="str">
            <v>un</v>
          </cell>
          <cell r="F11983">
            <v>51.49</v>
          </cell>
        </row>
        <row r="11984">
          <cell r="A11984" t="str">
            <v>SETOP ED-22217</v>
          </cell>
          <cell r="D11984" t="str">
            <v>LUMINÁRIA PÚBLICA DE LED, POTÊNCIA DE 200W, EXCLUSIVE SUPORTE E POSTE</v>
          </cell>
          <cell r="E11984" t="str">
            <v>un</v>
          </cell>
          <cell r="F11984">
            <v>240.59</v>
          </cell>
        </row>
        <row r="11985">
          <cell r="A11985" t="str">
            <v>SETOP ED-22218</v>
          </cell>
          <cell r="D11985" t="str">
            <v>LUMINÁRIA PÚBLICA DE LED, POTÊNCIA DE 300W, EXCLUSIVE SUPORTE E POSTE</v>
          </cell>
          <cell r="E11985" t="str">
            <v>un</v>
          </cell>
          <cell r="F11985">
            <v>310.79000000000002</v>
          </cell>
        </row>
        <row r="11986">
          <cell r="A11986" t="str">
            <v>SETOP ED-13354</v>
          </cell>
          <cell r="D11986" t="str">
            <v>LUMINÁRIA TIPO DROPS COM BASE SUPORTE GALVANIZADA E GLOBO LEITOSO COMPLETA, PARA UMA (1) LÂMPADA LED, POTÊNCIA 15W, BULBO A65, FORNECIMENTO E INSTALAÇÃO, INCLUSIVE BASE E LÂMPADA</v>
          </cell>
          <cell r="E11986" t="str">
            <v>un</v>
          </cell>
          <cell r="F11986">
            <v>95.8</v>
          </cell>
        </row>
        <row r="11987">
          <cell r="A11987" t="str">
            <v>SETOP ED-13353</v>
          </cell>
          <cell r="D11987" t="str">
            <v>LUMINÁRIA TIPO DROPS COM BASE SUPORTE GALVANIZADA E GLOBO LEITOSO COMPLETA, PARA UMA (1) LÂMPADA LED, POTÊNCIA 9W, BULBO A60, FORNECIMENTO E INSTALAÇÃO, INCLUSIVE BASE E LÂMPADA</v>
          </cell>
          <cell r="E11987" t="str">
            <v>un</v>
          </cell>
          <cell r="F11987">
            <v>91.92</v>
          </cell>
        </row>
        <row r="11988">
          <cell r="A11988" t="str">
            <v>SETOP ED-49400</v>
          </cell>
          <cell r="D11988" t="str">
            <v>LUMINÁRIA TIPO DROPS COM BASE SUPORTE GALVANIZADA E GLOBO LEITOSO, PARA UMA (1) LÂMPADA BASE E-27, FORNECIMENTO E INSTALAÇÃO, EXCLUSIVE BASE E LÂMPADA</v>
          </cell>
          <cell r="E11988" t="str">
            <v>un</v>
          </cell>
          <cell r="F11988">
            <v>71.239999999999995</v>
          </cell>
        </row>
        <row r="11989">
          <cell r="A11989" t="str">
            <v>SETOP ED-22350</v>
          </cell>
          <cell r="D11989" t="str">
            <v>REFLETOR DE LED, POTÊNCIA DE 200W, EXCLUSIVE SUPORTE E POSTE</v>
          </cell>
          <cell r="E11989" t="str">
            <v>un</v>
          </cell>
          <cell r="F11989">
            <v>163.56</v>
          </cell>
        </row>
        <row r="11990">
          <cell r="A11990" t="str">
            <v>SETOP ED-22351</v>
          </cell>
          <cell r="D11990" t="str">
            <v>REFLETOR DE LED, POTÊNCIA DE 300W, EXCLUSIVE SUPORTE E POSTE</v>
          </cell>
          <cell r="E11990" t="str">
            <v>un</v>
          </cell>
          <cell r="F11990">
            <v>220.85</v>
          </cell>
        </row>
        <row r="11991">
          <cell r="A11991" t="str">
            <v>SETOP 8933</v>
          </cell>
          <cell r="D11991" t="str">
            <v>REATOR ELETRÔNICO</v>
          </cell>
        </row>
        <row r="11992">
          <cell r="A11992" t="str">
            <v>SETOP ED-49514</v>
          </cell>
          <cell r="D11992" t="str">
            <v>REATOR ELETRÔNICO, ALTO FATOR DE POTÊNCIA (A.F.P), PARTIDA RÁPIDA, PARA DUAS (2) LÂMPADAS TUBULARES, POTÊNCIA 16W, FORNECIMENTO E INSTALAÇÃO</v>
          </cell>
          <cell r="E11992" t="str">
            <v>un</v>
          </cell>
          <cell r="F11992">
            <v>60.58</v>
          </cell>
        </row>
        <row r="11993">
          <cell r="A11993" t="str">
            <v>SETOP ED-49518</v>
          </cell>
          <cell r="D11993" t="str">
            <v>REATOR ELETRÔNICO, ALTO FATOR DE POTÊNCIA (A.F.P), PARTIDA RÁPIDA, PARA DUAS (2) LÂMPADAS TUBULARES, POTÊNCIA 20W, FORNECIMENTO E INSTALAÇÃO</v>
          </cell>
          <cell r="E11993" t="str">
            <v>un</v>
          </cell>
          <cell r="F11993">
            <v>60.99</v>
          </cell>
        </row>
        <row r="11994">
          <cell r="A11994" t="str">
            <v>SETOP ED-49516</v>
          </cell>
          <cell r="D11994" t="str">
            <v>REATOR ELETRÔNICO, ALTO FATOR DE POTÊNCIA (A.F.P), PARTIDA RÁPIDA, PARA DUAS (2) LÂMPADAS TUBULARES, POTÊNCIA 32W, FORNECIMENTO E INSTALAÇÃO</v>
          </cell>
          <cell r="E11994" t="str">
            <v>un</v>
          </cell>
          <cell r="F11994">
            <v>60.62</v>
          </cell>
        </row>
        <row r="11995">
          <cell r="A11995" t="str">
            <v>SETOP ED-49520</v>
          </cell>
          <cell r="D11995" t="str">
            <v>REATOR ELETRÔNICO, ALTO FATOR DE POTÊNCIA (A.F.P), PARTIDA RÁPIDA, PARA DUAS (2) LÂMPADAS TUBULARES, POTÊNCIA 40W, FORNECIMENTO E INSTALAÇÃO</v>
          </cell>
          <cell r="E11995" t="str">
            <v>un</v>
          </cell>
          <cell r="F11995">
            <v>60.97</v>
          </cell>
        </row>
        <row r="11996">
          <cell r="A11996" t="str">
            <v>SETOP ED-49513</v>
          </cell>
          <cell r="D11996" t="str">
            <v>REATOR ELETRÔNICO, ALTO FATOR DE POTÊNCIA (A.F.P), PARTIDA RÁPIDA, PARA UMA (1) LÂMPADA TUBULAR, POTÊNCIA 16W, FORNECIMENTO E INSTALAÇÃO</v>
          </cell>
          <cell r="E11996" t="str">
            <v>un</v>
          </cell>
          <cell r="F11996">
            <v>63.55</v>
          </cell>
        </row>
        <row r="11997">
          <cell r="A11997" t="str">
            <v>SETOP ED-49517</v>
          </cell>
          <cell r="D11997" t="str">
            <v>REATOR ELETRÔNICO, ALTO FATOR DE POTÊNCIA (A.F.P), PARTIDA RÁPIDA, PARA UMA (1) LÂMPADA TUBULAR, POTÊNCIA 20W, FORNECIMENTO E INSTALAÇÃO</v>
          </cell>
          <cell r="E11997" t="str">
            <v>un</v>
          </cell>
          <cell r="F11997">
            <v>63.59</v>
          </cell>
        </row>
        <row r="11998">
          <cell r="A11998" t="str">
            <v>SETOP ED-49515</v>
          </cell>
          <cell r="D11998" t="str">
            <v>REATOR ELETRÔNICO, ALTO FATOR DE POTÊNCIA (A.F.P), PARTIDA RÁPIDA, PARA UMA (1) LÂMPADA TUBULAR, POTÊNCIA 32W, FORNECIMENTO E INSTALAÇÃO</v>
          </cell>
          <cell r="E11998" t="str">
            <v>un</v>
          </cell>
          <cell r="F11998">
            <v>54.86</v>
          </cell>
        </row>
        <row r="11999">
          <cell r="A11999" t="str">
            <v>SETOP ED-49519</v>
          </cell>
          <cell r="D11999" t="str">
            <v>REATOR ELETRÔNICO, ALTO FATOR DE POTÊNCIA (A.F.P), PARTIDA RÁPIDA, PARA UMA (1) LÂMPADA TUBULAR, POTÊNCIA 40W, FORNECIMENTO E INSTALAÇÃO</v>
          </cell>
          <cell r="E11999" t="str">
            <v>un</v>
          </cell>
          <cell r="F11999">
            <v>63.97</v>
          </cell>
        </row>
        <row r="12000">
          <cell r="A12000" t="str">
            <v>SETOP 8934</v>
          </cell>
          <cell r="D12000" t="str">
            <v>LÂMPADA E ACESSÓRIOS</v>
          </cell>
        </row>
        <row r="12001">
          <cell r="A12001" t="str">
            <v>SETOP ED-13343</v>
          </cell>
          <cell r="D12001" t="str">
            <v>LÂMPADA LED, BASE E27, POTÊNCIA DE 15W, BULBO A65, TEMPERATURA DA COR 6500K, TENSÃO 110-127V, EXCLUSIVE LUMINÁRIA</v>
          </cell>
          <cell r="E12001" t="str">
            <v>un</v>
          </cell>
          <cell r="F12001">
            <v>10.92</v>
          </cell>
        </row>
        <row r="12002">
          <cell r="A12002" t="str">
            <v>SETOP ED-13344</v>
          </cell>
          <cell r="D12002" t="str">
            <v>LÂMPADA LED, BASE E27, POTÊNCIA DE 20W, BULBO A70, TEMPERATURA DA COR 6500K, TENSÃO 110-127V, EXCLUSIVE LUMINÁRIA</v>
          </cell>
          <cell r="E12002" t="str">
            <v>un</v>
          </cell>
          <cell r="F12002">
            <v>17.95</v>
          </cell>
        </row>
        <row r="12003">
          <cell r="A12003" t="str">
            <v>SETOP ED-13342</v>
          </cell>
          <cell r="D12003" t="str">
            <v>LÂMPADA LED, BASE E27, POTÊNCIA DE 9W, BULBO A60, TEMPERATURA DA COR 6500K, TENSÃO 110-127V, EXCLUSIVE LUMINÁRIA</v>
          </cell>
          <cell r="E12003" t="str">
            <v>un</v>
          </cell>
          <cell r="F12003">
            <v>7.04</v>
          </cell>
        </row>
        <row r="12004">
          <cell r="A12004" t="str">
            <v>SETOP ED-6248</v>
          </cell>
          <cell r="D12004" t="str">
            <v>LÂMPADA LED COM SENSOR DE PRESENÇA, BASE E27, POTÊNCIA DE 9W, BULBO A60, TEMPERATURA DA COR 6500K, TENSÃO 110-127V, EXCLUSIVE LUMINÁRIA</v>
          </cell>
          <cell r="E12004" t="str">
            <v>un</v>
          </cell>
          <cell r="F12004">
            <v>29.96</v>
          </cell>
        </row>
        <row r="12005">
          <cell r="A12005" t="str">
            <v>SETOP ED-49379</v>
          </cell>
          <cell r="D12005" t="str">
            <v>LÂMPADA MISTA, BASE E27, POTÊNCIA DE 160W, TENSÃO 220V, EXCLUSIVE LUMINÁRIA</v>
          </cell>
          <cell r="E12005" t="str">
            <v>un</v>
          </cell>
          <cell r="F12005">
            <v>44.99</v>
          </cell>
        </row>
        <row r="12006">
          <cell r="A12006" t="str">
            <v>SETOP ED-9973</v>
          </cell>
          <cell r="D12006" t="str">
            <v>LÂMPADA TUBULAR LED, BASE G13, POTÊNCIA 18W, DIÂMETRO 26MM/T8, TEMPERATURA DA COR 6500K, FORNECIMENTO E INSTALAÇÃO, EXCLUSIVE LUMINÁRIA</v>
          </cell>
          <cell r="E12006" t="str">
            <v>un</v>
          </cell>
          <cell r="F12006">
            <v>17.399999999999999</v>
          </cell>
        </row>
        <row r="12007">
          <cell r="A12007" t="str">
            <v>SETOP ED-9974</v>
          </cell>
          <cell r="D12007" t="str">
            <v>LÂMPADA TUBULAR LED, BASE G13, POTÊNCIA 40W, DIÂMETRO 26MM/T8, TEMPERATURA DA COR 6500K, FORNECIMENTO E INSTALAÇÃO, EXCLUSIVE LUMINÁRIA</v>
          </cell>
          <cell r="E12007" t="str">
            <v>un</v>
          </cell>
          <cell r="F12007">
            <v>48.42</v>
          </cell>
        </row>
        <row r="12008">
          <cell r="A12008" t="str">
            <v>SETOP ED-9972</v>
          </cell>
          <cell r="D12008" t="str">
            <v>LÂMPADA TUBULAR LED, BASE G13, POTÊNCIA 9W, DIÂMETRO 26MM/T8, TEMPERATURA DA COR 6500K, FORNECIMENTO E INSTALAÇÃO, EXCLUSIVE LUMINÁRIA</v>
          </cell>
          <cell r="E12008" t="str">
            <v>un</v>
          </cell>
          <cell r="F12008">
            <v>17.78</v>
          </cell>
        </row>
        <row r="12009">
          <cell r="A12009" t="str">
            <v>SETOP ED-49380</v>
          </cell>
          <cell r="D12009" t="str">
            <v>RECEPTÁCULO DE PORCELANA PARA LÂMPADA COM ROSCA E-27, FORNECIMENTO E INSTALAÇÃO</v>
          </cell>
          <cell r="E12009" t="str">
            <v>un</v>
          </cell>
          <cell r="F12009">
            <v>13.64</v>
          </cell>
        </row>
        <row r="12010">
          <cell r="A12010" t="str">
            <v>SETOP 8935</v>
          </cell>
          <cell r="D12010" t="str">
            <v>SOQUETE</v>
          </cell>
        </row>
        <row r="12011">
          <cell r="A12011" t="str">
            <v>SETOP ED-49381</v>
          </cell>
          <cell r="D12011" t="str">
            <v>SOQUETES PARA LÂMPADA FLUORESCENTE/LED TUBULAR, BASE G13 (PAR), COM SISTEMA DE ANTIVIBRATÓRIO E SEM SUPORTE PARA STARTER, FORNECIMENTO E INSTALAÇÃO</v>
          </cell>
          <cell r="E12011" t="str">
            <v>un</v>
          </cell>
          <cell r="F12011">
            <v>20.72</v>
          </cell>
        </row>
        <row r="12012">
          <cell r="A12012" t="str">
            <v>SETOP 8936</v>
          </cell>
          <cell r="D12012" t="str">
            <v>DUTO CORRUGADO EM PEAD</v>
          </cell>
        </row>
        <row r="12013">
          <cell r="A12013" t="str">
            <v>SETOP ED-26659</v>
          </cell>
          <cell r="D12013" t="str">
            <v>DUTO CORRUGADO HELICOIDAL, EM POLIETILENO DE ALTA DENSIDADE (PEAD), DIÂMETRO DE 1.1/2", PARA CABO SUBTERRÂNEO, EXCLUSIVE ESCAVAÇÃO</v>
          </cell>
          <cell r="E12013" t="str">
            <v>m</v>
          </cell>
          <cell r="F12013">
            <v>9.0299999999999994</v>
          </cell>
        </row>
        <row r="12014">
          <cell r="A12014" t="str">
            <v>SETOP ED-26658</v>
          </cell>
          <cell r="D12014" t="str">
            <v>DUTO CORRUGADO HELICOIDAL, EM POLIETILENO DE ALTA DENSIDADE (PEAD), DIÂMETRO DE 1.1/4", PARA CABO SUBTERRÂNEO, EXCLUSIVE ESCAVAÇÃO</v>
          </cell>
          <cell r="E12014" t="str">
            <v>m</v>
          </cell>
          <cell r="F12014">
            <v>6.87</v>
          </cell>
        </row>
        <row r="12015">
          <cell r="A12015" t="str">
            <v>SETOP ED-26660</v>
          </cell>
          <cell r="D12015" t="str">
            <v>DUTO CORRUGADO HELICOIDAL, EM POLIETILENO DE ALTA DENSIDADE (PEAD), DIÂMETRO DE 2", PARA CABO SUBTERRÂNEO, EXCLUSIVE ESCAVAÇÃO</v>
          </cell>
          <cell r="E12015" t="str">
            <v>m</v>
          </cell>
          <cell r="F12015">
            <v>11.61</v>
          </cell>
        </row>
        <row r="12016">
          <cell r="A12016" t="str">
            <v>SETOP ED-26661</v>
          </cell>
          <cell r="D12016" t="str">
            <v>DUTO CORRUGADO HELICOIDAL, EM POLIETILENO DE ALTA DENSIDADE (PEAD), DIÂMETRO DE 3", PARA CABO SUBTERRÂNEO, EXCLUSIVE ESCAVAÇÃO</v>
          </cell>
          <cell r="E12016" t="str">
            <v>m</v>
          </cell>
          <cell r="F12016">
            <v>15.98</v>
          </cell>
        </row>
        <row r="12017">
          <cell r="A12017" t="str">
            <v>SETOP ED-26662</v>
          </cell>
          <cell r="D12017" t="str">
            <v>DUTO CORRUGADO HELICOIDAL, EM POLIETILENO DE ALTA DENSIDADE (PEAD), DIÂMETRO DE 4", PARA CABO SUBTERRÂNEO, EXCLUSIVE ESCAVAÇÃO</v>
          </cell>
          <cell r="E12017" t="str">
            <v>m</v>
          </cell>
          <cell r="F12017">
            <v>22.34</v>
          </cell>
        </row>
        <row r="12018">
          <cell r="A12018" t="str">
            <v>SETOP ED-26664</v>
          </cell>
          <cell r="D12018" t="str">
            <v>DUTO CORRUGADO HELICOIDAL, EM POLIETILENO DE ALTA DENSIDADE (PEAD), DIÂMETRO DE 5", PARA CABO SUBTERRÂNEO, EXCLUSIVE ESCAVAÇÃO</v>
          </cell>
          <cell r="E12018" t="str">
            <v>m</v>
          </cell>
          <cell r="F12018">
            <v>27.75</v>
          </cell>
        </row>
        <row r="12019">
          <cell r="A12019" t="str">
            <v>SETOP ED-26665</v>
          </cell>
          <cell r="D12019" t="str">
            <v>DUTO CORRUGADO HELICOIDAL, EM POLIETILENO DE ALTA DENSIDADE (PEAD), DIÂMETRO DE 6", PARA CABO SUBTERRÂNEO, EXCLUSIVE ESCAVAÇÃO</v>
          </cell>
          <cell r="E12019" t="str">
            <v>m</v>
          </cell>
          <cell r="F12019">
            <v>35.22</v>
          </cell>
        </row>
        <row r="12020">
          <cell r="A12020" t="str">
            <v>SETOP ED-49300</v>
          </cell>
          <cell r="D12020" t="str">
            <v>INATIVADO - NÃO UTILIZAR - DUTO CORRUGADO EM POLIETILENO DE ALTA DENSIDADE (PEAD), DIÂMETRO DE 150MM (6"), EXCLUSIVE ENVELOPAMENTO</v>
          </cell>
          <cell r="E12020" t="str">
            <v>m</v>
          </cell>
          <cell r="F12020">
            <v>110.69</v>
          </cell>
        </row>
        <row r="12021">
          <cell r="A12021" t="str">
            <v>SETOP 8938</v>
          </cell>
          <cell r="D12021" t="str">
            <v>ENTRADA DE ENERGIA</v>
          </cell>
        </row>
        <row r="12022">
          <cell r="A12022" t="str">
            <v>SETOP ED-49440</v>
          </cell>
          <cell r="D12022" t="str">
            <v>ARMAÇÃO SECUNDÁRIA DE UM ESTRIBO, EM AÇO GALVANIZADO, PARA FIXAÇÃO DE ISOLADOR ROLDANA, EXCLUSIVE ISOLADOR, INCLUSIVE INSTALAÇÃO</v>
          </cell>
          <cell r="E12022" t="str">
            <v>un</v>
          </cell>
          <cell r="F12022">
            <v>35.29</v>
          </cell>
        </row>
        <row r="12023">
          <cell r="A12023" t="str">
            <v>SETOP ED-20579</v>
          </cell>
          <cell r="D12023" t="str">
            <v>ENTRADA DE ENERGIA AÉREA, TIPO B1, PADRÃO CEMIG, CARGA INSTALADA DE ATÉ 10KW, BIFÁSICO, COM SAÍDA SUBTERRÂNEA, INCLUSIVE POSTE, CAIXA PARA MEDIDOR, DISJUNTOR, BARRAMENTO, ATERRAMENTO E ACESSÓRIOS</v>
          </cell>
          <cell r="E12023" t="str">
            <v>un</v>
          </cell>
          <cell r="F12023">
            <v>2348.65</v>
          </cell>
        </row>
        <row r="12024">
          <cell r="A12024" t="str">
            <v>SETOP ED-20580</v>
          </cell>
          <cell r="D12024" t="str">
            <v>ENTRADA DE ENERGIA AÉREA, TIPO B2, PADRÃO CEMIG, CARGA INSTALADA DE 10,1KW ATÉ 15KW, BIFÁSICO, COM SAÍDA SUBTERRÂNEA, INCLUSIVE POSTE, CAIXA PARA MEDIDOR, DISJUNTOR, BARRAMENTO, ATERRAMENTO E ACESSÓRIOS</v>
          </cell>
          <cell r="E12024" t="str">
            <v>un</v>
          </cell>
          <cell r="F12024">
            <v>2428.83</v>
          </cell>
        </row>
        <row r="12025">
          <cell r="A12025" t="str">
            <v>SETOP ED-20581</v>
          </cell>
          <cell r="D12025" t="str">
            <v>ENTRADA DE ENERGIA AÉREA, TIPO C1, PADRÃO CEMIG, CARGA INSTALADA DE ATÉ 15KVA, TRIFÁSICO, COM SAÍDA SUBTERRÂNEA, INCLUSIVE POSTE, CAIXA PARA MEDIDOR, DISJUNTOR, BARRAMENTO, ATERRAMENTO E ACESSÓRIOS</v>
          </cell>
          <cell r="E12025" t="str">
            <v>un</v>
          </cell>
          <cell r="F12025">
            <v>2594.5500000000002</v>
          </cell>
        </row>
        <row r="12026">
          <cell r="A12026" t="str">
            <v>SETOP ED-20582</v>
          </cell>
          <cell r="D12026" t="str">
            <v>ENTRADA DE ENERGIA AÉREA, TIPO C2, PADRÃO CEMIG, CARGA INSTALADA DE 15,1KVA ATÉ 23KVA, TRIFÁSICO, COM SAÍDA SUBTERRÂNEA, INCLUSIVE POSTE, CAIXA PARA MEDIDOR, DISJUNTOR, BARRAMENTO, ATERRAMENTO E ACESSÓRIOS</v>
          </cell>
          <cell r="E12026" t="str">
            <v>un</v>
          </cell>
          <cell r="F12026">
            <v>2692.08</v>
          </cell>
        </row>
        <row r="12027">
          <cell r="A12027" t="str">
            <v>SETOP ED-20583</v>
          </cell>
          <cell r="D12027" t="str">
            <v>ENTRADA DE ENERGIA AÉREA, TIPO C3, PADRÃO CEMIG, CARGA INSTALADA DE 23,1KVA ATÉ 27KVA, TRIFÁSICO, COM SAÍDA SUBTERRÂNEA, INCLUSIVE POSTE, CAIXA PARA MEDIDOR, DISJUNTOR, BARRAMENTO, ATERRAMENTO E ACESSÓRIOS</v>
          </cell>
          <cell r="E12027" t="str">
            <v>un</v>
          </cell>
          <cell r="F12027">
            <v>2710.03</v>
          </cell>
        </row>
        <row r="12028">
          <cell r="A12028" t="str">
            <v>SETOP ED-20584</v>
          </cell>
          <cell r="D12028" t="str">
            <v>ENTRADA DE ENERGIA AÉREA, TIPO C4, PADRÃO CEMIG, CARGA INSTALADA DE 27,1KVA ATÉ 38KVA, TRIFÁSICO, COM SAÍDA SUBTERRÂNEA, INCLUSIVE POSTE, CAIXA PARA MEDIDOR, DISJUNTOR, BARRAMENTO, ATERRAMENTO E ACESSÓRIOS</v>
          </cell>
          <cell r="E12028" t="str">
            <v>un</v>
          </cell>
          <cell r="F12028">
            <v>3282.7</v>
          </cell>
        </row>
        <row r="12029">
          <cell r="A12029" t="str">
            <v>SETOP ED-20585</v>
          </cell>
          <cell r="D12029" t="str">
            <v>ENTRADA DE ENERGIA AÉREA, TIPO C5, PADRÃO CEMIG, CARGA INSTALADA DE 38,1KVA ATÉ 47KVA, TRIFÁSICO, COM SAÍDA SUBTERRÂNEA, INCLUSIVE POSTE, CAIXA PARA MEDIDOR, DISJUNTOR, BARRAMENTO, ATERRAMENTO E ACESSÓRIOS</v>
          </cell>
          <cell r="E12029" t="str">
            <v>un</v>
          </cell>
          <cell r="F12029">
            <v>3558.66</v>
          </cell>
        </row>
        <row r="12030">
          <cell r="A12030" t="str">
            <v>SETOP ED-20586</v>
          </cell>
          <cell r="D12030" t="str">
            <v>ENTRADA DE ENERGIA AÉREA, TIPO C6, PADRÃO CEMIG, CARGA INSTALADA DE 47,1KVA ATÉ 57KVA, TRIFÁSICO, COM SAÍDA SUBTERRÂNEA, INCLUSIVE POSTE, CAIXA PARA MEDIDOR, DISJUNTOR, BARRAMENTO, ATERRAMENTO E ACESSÓRIOS</v>
          </cell>
          <cell r="E12030" t="str">
            <v>un</v>
          </cell>
          <cell r="F12030">
            <v>4678.12</v>
          </cell>
        </row>
        <row r="12031">
          <cell r="A12031" t="str">
            <v>SETOP ED-20587</v>
          </cell>
          <cell r="D12031" t="str">
            <v>ENTRADA DE ENERGIA AÉREA, TIPO C7, PADRÃO CEMIG, CARGA INSTALADA DE 57,1KVA ATÉ 66KVA, TRIFÁSICO, COM SAÍDA SUBTERRÂNEA, INCLUSIVE POSTE, CAIXA PARA MEDIDOR, DISJUNTOR, BARRAMENTO, ATERRAMENTO E ACESSÓRIOS</v>
          </cell>
          <cell r="E12031" t="str">
            <v>un</v>
          </cell>
          <cell r="F12031">
            <v>4759.7299999999996</v>
          </cell>
        </row>
        <row r="12032">
          <cell r="A12032" t="str">
            <v>SETOP ED-20588</v>
          </cell>
          <cell r="D12032" t="str">
            <v>ENTRADA DE ENERGIA AÉREA, TIPO C8, PADRÃO CEMIG, CARGA INSTALADA DE 66,1KVA ATÉ 75KVA, TRIFÁSICO, COM SAÍDA SUBTERRÂNEA, INCLUSIVE POSTE, CAIXA PARA MEDIDOR, DISJUNTOR, BARRAMENTO, ATERRAMENTO E ACESSÓRIOS</v>
          </cell>
          <cell r="E12032" t="str">
            <v>un</v>
          </cell>
          <cell r="F12032">
            <v>4626.79</v>
          </cell>
        </row>
        <row r="12033">
          <cell r="A12033" t="str">
            <v>SETOP ED-20589</v>
          </cell>
          <cell r="D12033" t="str">
            <v>ENTRADA DE ENERGIA AÉREA, TIPO F1, PADRÃO CEMIG, CARGA INSTALADA DE 75,1KVA ATÉ 86KVA, TRIFÁSICO, COM SAÍDA SUBTERRÂNEA, INCLUSIVE POSTE, CAIXA PARA MEDIDOR, DISJUNTOR, BARRAMENTO, ATERRAMENTO E ACESSÓRIOS</v>
          </cell>
          <cell r="E12033" t="str">
            <v>un</v>
          </cell>
          <cell r="F12033">
            <v>9702.34</v>
          </cell>
        </row>
        <row r="12034">
          <cell r="A12034" t="str">
            <v>SETOP ED-20590</v>
          </cell>
          <cell r="D12034" t="str">
            <v>ENTRADA DE ENERGIA AÉREA, TIPO F2, PADRÃO CEMIG, CARGA INSTALADA DE 86,1KVA ATÉ 95KVA, TRIFÁSICO, COM SAÍDA SUBTERRÂNEA, INCLUSIVE POSTE, CAIXA PARA MEDIDOR, DISJUNTOR, BARRAMENTO, ATERRAMENTO E ACESSÓRIOS</v>
          </cell>
          <cell r="E12034" t="str">
            <v>un</v>
          </cell>
          <cell r="F12034">
            <v>9793.39</v>
          </cell>
        </row>
        <row r="12035">
          <cell r="A12035" t="str">
            <v>SETOP ED-20591</v>
          </cell>
          <cell r="D12035" t="str">
            <v>ENTRADA DE ENERGIA SUBTERRÂNEA, TIPO F3, PADRÃO CEMIG, CARGA INSTALADA DE 95,1KVA ATÉ 114KVA, TRIFÁSICO, COM SAÍDA SUBTERRÂNEA, INCLUSIVE POSTE, CAIXA PARA MEDIDOR, DISJUNTOR, BARRAMENTO, ATERRAMENTO E ACESSÓRIOS</v>
          </cell>
          <cell r="E12035" t="str">
            <v>un</v>
          </cell>
          <cell r="F12035">
            <v>11036.58</v>
          </cell>
        </row>
        <row r="12036">
          <cell r="A12036" t="str">
            <v>SETOP ED-20592</v>
          </cell>
          <cell r="D12036" t="str">
            <v>ENTRADA DE ENERGIA SUBTERRÂNEA, TIPO F4, PADRÃO CEMIG, CARGA INSTALADA DE 114,1KVA ATÉ 152KVA, TRIFÁSICO, COM SAÍDA SUBTERRÂNEA, INCLUSIVE POSTE, CAIXA PARA MEDIDOR, DISJUNTOR, BARRAMENTO, ATERRAMENTO E ACESSÓRIOS</v>
          </cell>
          <cell r="E12036" t="str">
            <v>un</v>
          </cell>
          <cell r="F12036">
            <v>11173.03</v>
          </cell>
        </row>
        <row r="12037">
          <cell r="A12037" t="str">
            <v>SETOP ED-20593</v>
          </cell>
          <cell r="D12037" t="str">
            <v>ENTRADA DE ENERGIA SUBTERRÂNEA, TIPO F5, PADRÃO CEMIG, CARGA INSTALADA DE 152,1KVA ATÉ 171KVA, TRIFÁSICO, COM SAÍDA SUBTERRÂNEA, INCLUSIVE POSTE, CAIXA PARA MEDIDOR, DISJUNTOR, BARRAMENTO, ATERRAMENTO E ACESSÓRIOS</v>
          </cell>
          <cell r="E12037" t="str">
            <v>un</v>
          </cell>
          <cell r="F12037">
            <v>12199.2</v>
          </cell>
        </row>
        <row r="12038">
          <cell r="A12038" t="str">
            <v>SETOP ED-20594</v>
          </cell>
          <cell r="D12038" t="str">
            <v>ENTRADA DE ENERGIA SUBTERRÂNEA, TIPO F6, PADRÃO CEMIG, CARGA INSTALADA DE 171,1KVA ATÉ 188KVA, TRIFÁSICO, COM SAÍDA SUBTERRÂNEA, INCLUSIVE POSTE, CAIXA PARA MEDIDOR, DISJUNTOR, BARRAMENTO, ATERRAMENTO E ACESSÓRIOS</v>
          </cell>
          <cell r="E12038" t="str">
            <v>un</v>
          </cell>
          <cell r="F12038">
            <v>12979.41</v>
          </cell>
        </row>
        <row r="12039">
          <cell r="A12039" t="str">
            <v>SETOP ED-20595</v>
          </cell>
          <cell r="D12039" t="str">
            <v>ENTRADA DE ENERGIA SUBTERRÂNEA, TIPO F7, PADRÃO CEMIG, CARGA INSTALADA DE 188,1KVA ATÉ 228KVA, TRIFÁSICO, COM SAÍDA SUBTERRÂNEA, INCLUSIVE POSTE, CAIXA PARA MEDIDOR, DISJUNTOR, BARRAMENTO, ATERRAMENTO E ACESSÓRIOS</v>
          </cell>
          <cell r="E12039" t="str">
            <v>un</v>
          </cell>
          <cell r="F12039">
            <v>12922.5</v>
          </cell>
        </row>
        <row r="12040">
          <cell r="A12040" t="str">
            <v>SETOP ED-20596</v>
          </cell>
          <cell r="D12040" t="str">
            <v>ENTRADA DE ENERGIA SUBTERRÂNEA, TIPO F8, PADRÃO CEMIG, CARGA INSTALADA DE 228,1KVA ATÉ 266KVA, TRIFÁSICO, COM SAÍDA SUBTERRÂNEA, INCLUSIVE POSTE, CAIXA PARA MEDIDOR, DISJUNTOR, BARRAMENTO, ATERRAMENTO E ACESSÓRIOS</v>
          </cell>
          <cell r="E12040" t="str">
            <v>un</v>
          </cell>
          <cell r="F12040">
            <v>14504.55</v>
          </cell>
        </row>
        <row r="12041">
          <cell r="A12041" t="str">
            <v>SETOP ED-20597</v>
          </cell>
          <cell r="D12041" t="str">
            <v>ENTRADA DE ENERGIA SUBTERRÂNEA, TIPO F9, PADRÃO CEMIG, CARGA INSTALADA DE 266,1KVA ATÉ 304KVA, TRIFÁSICO, COM SAÍDA SUBTERRÂNEA, INCLUSIVE POSTE, CAIXA PARA MEDIDOR, DISJUNTOR, BARRAMENTO, ATERRAMENTO E ACESSÓRIOS</v>
          </cell>
          <cell r="E12041" t="str">
            <v>un</v>
          </cell>
          <cell r="F12041">
            <v>15518.22</v>
          </cell>
        </row>
        <row r="12042">
          <cell r="A12042" t="str">
            <v>SETOP ED-49443</v>
          </cell>
          <cell r="D12042" t="str">
            <v>ISOLADOR ROLDANA EM PORCELANA, TENSÃO NOMINAL 1KV, EXCLUSIVE ARMAÇÃO SECUNDÁRIA, INCLUSIVE INSTALAÇÃO</v>
          </cell>
          <cell r="E12042" t="str">
            <v>un</v>
          </cell>
          <cell r="F12042">
            <v>12.17</v>
          </cell>
        </row>
        <row r="12043">
          <cell r="A12043" t="str">
            <v>SETOP 8939</v>
          </cell>
          <cell r="D12043" t="str">
            <v>CANALETA EM PVC</v>
          </cell>
        </row>
        <row r="12044">
          <cell r="A12044" t="str">
            <v>SETOP ED-49060</v>
          </cell>
          <cell r="D12044" t="str">
            <v>CANALETA PARA PASSAGEM DE CABOS EM PVC, TIPO RECORTE FECHADO, DIMENSÃO (20X10)MM, INCLUSIVE CONEXÕES E FIXAÇÃO</v>
          </cell>
          <cell r="E12044" t="str">
            <v>m</v>
          </cell>
          <cell r="F12044">
            <v>13.34</v>
          </cell>
        </row>
        <row r="12045">
          <cell r="A12045" t="str">
            <v>SETOP ED-49061</v>
          </cell>
          <cell r="D12045" t="str">
            <v>CANALETA PARA PASSAGEM DE CABOS EM PVC, TIPO RECORTE FECHADO, DIMENSÃO (50X10)MM, INCLUSIVE CONEXÕES E FIXAÇÃO</v>
          </cell>
          <cell r="E12045" t="str">
            <v>m</v>
          </cell>
          <cell r="F12045">
            <v>23.91</v>
          </cell>
        </row>
        <row r="12046">
          <cell r="A12046" t="str">
            <v>SETOP 8942</v>
          </cell>
          <cell r="D12046" t="str">
            <v>CAIXA DE MEDIÇÃO</v>
          </cell>
        </row>
        <row r="12047">
          <cell r="A12047" t="str">
            <v>SETOP ED-49208</v>
          </cell>
          <cell r="D12047" t="str">
            <v>CAIXA PARA MEDIÇÃO, TIPO CM-10, DIMENSÕES CONFORME PADRÃO CEMIG, EXCLUSIVE DISJUNTOR, INCLUSIVE INSTALAÇÃO</v>
          </cell>
          <cell r="E12047" t="str">
            <v>un</v>
          </cell>
          <cell r="F12047">
            <v>3909.45</v>
          </cell>
        </row>
        <row r="12048">
          <cell r="A12048" t="str">
            <v>SETOP ED-49205</v>
          </cell>
          <cell r="D12048" t="str">
            <v>CAIXA PARA MEDIÇÃO, TIPO CM-14, COM VISOR DO LEITOR PARA VIA PÚBLICA (LVP), DIMENSÕES CONFORME PADRÃO CEMIG, EXCLUSIVE DISJUNTOR, INCLUSIVE INSTALAÇÃO</v>
          </cell>
          <cell r="E12048" t="str">
            <v>un</v>
          </cell>
          <cell r="F12048">
            <v>287.92</v>
          </cell>
        </row>
        <row r="12049">
          <cell r="A12049" t="str">
            <v>SETOP ED-49206</v>
          </cell>
          <cell r="D12049" t="str">
            <v>CAIXA PARA MEDIÇÃO, TIPO CM-18, DIMENSÕES CONFORME PADRÃO CEMIG, EXCLUSIVE BARRAMENTO E DISJUNTOR, INCLUSIVE INSTALAÇÃO</v>
          </cell>
          <cell r="E12049" t="str">
            <v>un</v>
          </cell>
          <cell r="F12049">
            <v>4272.33</v>
          </cell>
        </row>
        <row r="12050">
          <cell r="A12050" t="str">
            <v>SETOP ED-49211</v>
          </cell>
          <cell r="D12050" t="str">
            <v>CAIXA PARA MEDIÇÃO, TIPO CM-18, DIMENSÕES CONFORME PADRÃO CEMIG, EXCLUSIVE DISJUNTOR, INCLUSIVE BARRAMENTO PARA DISJUNTOR DE 1000A ATÉ 1250A E INSTALAÇÃO</v>
          </cell>
          <cell r="E12050" t="str">
            <v>un</v>
          </cell>
          <cell r="F12050">
            <v>6182.49</v>
          </cell>
        </row>
        <row r="12051">
          <cell r="A12051" t="str">
            <v>SETOP ED-49207</v>
          </cell>
          <cell r="D12051" t="str">
            <v>CAIXA PARA MEDIÇÃO, TIPO CM-18, DIMENSÕES CONFORME PADRÃO CEMIG, EXCLUSIVE DISJUNTOR, INCLUSIVE BARRAMENTO PARA DISJUNTOR DE 450A ATÉ 630A E INSTALAÇÃO</v>
          </cell>
          <cell r="E12051" t="str">
            <v>un</v>
          </cell>
          <cell r="F12051">
            <v>5287.01</v>
          </cell>
        </row>
        <row r="12052">
          <cell r="A12052" t="str">
            <v>SETOP ED-49209</v>
          </cell>
          <cell r="D12052" t="str">
            <v>CAIXA PARA MEDIÇÃO, TIPO CM-18, DIMENSÕES CONFORME PADRÃO CEMIG, EXCLUSIVE DISJUNTOR, INCLUSIVE BARRAMENTO PARA DISJUNTOR DE 700A ATÉ 800A E INSTALAÇÃO</v>
          </cell>
          <cell r="E12052" t="str">
            <v>un</v>
          </cell>
          <cell r="F12052">
            <v>5748.5</v>
          </cell>
        </row>
        <row r="12053">
          <cell r="A12053" t="str">
            <v>SETOP ED-20650</v>
          </cell>
          <cell r="D12053" t="str">
            <v>CAIXA PARA MEDIÇÃO, TIPO CM-19, DIMENSÕES CONFORME PADRÃO CEMIG, EXCLUSIVE BARRAMENTO E DISJUNTOR, INCLUSIVE INSTALAÇÃO</v>
          </cell>
          <cell r="E12053" t="str">
            <v>un</v>
          </cell>
          <cell r="F12053">
            <v>534.02</v>
          </cell>
        </row>
        <row r="12054">
          <cell r="A12054" t="str">
            <v>SETOP ED-49212</v>
          </cell>
          <cell r="D12054" t="str">
            <v>CAIXA PARA MEDIÇÃO, TIPO CM-2, DIMENSÕES CONFORME PADRÃO CEMIG, EXCLUSIVE DISJUNTOR, INCLUSIVE INSTALAÇÃO</v>
          </cell>
          <cell r="E12054" t="str">
            <v>un</v>
          </cell>
          <cell r="F12054">
            <v>255.02</v>
          </cell>
        </row>
        <row r="12055">
          <cell r="A12055" t="str">
            <v>SETOP ED-49203</v>
          </cell>
          <cell r="D12055" t="str">
            <v>CAIXA PARA MEDIÇÃO, TIPO CM-3, COM VISOR DO LEITOR PARA VIA PÚBLICA (LVP), DIMENSÕES CONFORME PADRÃO CEMIG, EXCLUSIVE DISJUNTOR, INCLUSIVE INSTALAÇÃO</v>
          </cell>
          <cell r="E12055" t="str">
            <v>un</v>
          </cell>
          <cell r="F12055">
            <v>491.2</v>
          </cell>
        </row>
        <row r="12056">
          <cell r="A12056" t="str">
            <v>SETOP ED-49210</v>
          </cell>
          <cell r="D12056" t="str">
            <v>CAIXA PARA MEDIÇÃO, TIPO CM-4, DIMENSÕES CONFORME PADRÃO CEMIG, EXCLUSIVE DISJUNTOR, INCLUSIVE INSTALAÇÃO</v>
          </cell>
          <cell r="E12056" t="str">
            <v>un</v>
          </cell>
          <cell r="F12056">
            <v>683.71</v>
          </cell>
        </row>
        <row r="12057">
          <cell r="A12057" t="str">
            <v>SETOP ED-20649</v>
          </cell>
          <cell r="D12057" t="str">
            <v>CAIXA PARA MEDIÇÃO, TIPO CM-9, DIMENSÕES CONFORME PADRÃO CEMIG, EXCLUSIVE DISJUNTOR, INCLUSIVE INSTALAÇÃO</v>
          </cell>
          <cell r="E12057" t="str">
            <v>un</v>
          </cell>
          <cell r="F12057">
            <v>3852.7</v>
          </cell>
        </row>
        <row r="12058">
          <cell r="A12058" t="str">
            <v>SETOP ED-28593</v>
          </cell>
          <cell r="D12058" t="str">
            <v>CAIXA PARA PROTEÇÃO GERAL, TIPO CM-8, DIMENSÃO CONFORME PADRÃO CEMIG, EXCLUSIVE BARRAMENTO E DISJUNTOR, INCLUSIVE INSTALAÇÃO</v>
          </cell>
          <cell r="E12058" t="str">
            <v>un</v>
          </cell>
          <cell r="F12058">
            <v>332.17</v>
          </cell>
        </row>
        <row r="12059">
          <cell r="A12059" t="str">
            <v>SETOP 8943</v>
          </cell>
          <cell r="D12059" t="str">
            <v>QUADRO DE DISTRIBUIÇÃO</v>
          </cell>
        </row>
        <row r="12060">
          <cell r="A12060" t="str">
            <v>SETOP ED-14127</v>
          </cell>
          <cell r="D12060" t="str">
            <v>BARRAMENTO BIFÁSICO DE 80A PARA QUADRO DE DISTRIBUIÇÃO</v>
          </cell>
          <cell r="E12060" t="str">
            <v>m</v>
          </cell>
          <cell r="F12060">
            <v>281.64</v>
          </cell>
        </row>
        <row r="12061">
          <cell r="A12061" t="str">
            <v>SETOP ED-14126</v>
          </cell>
          <cell r="D12061" t="str">
            <v>BARRAMENTO MONOFÁSICO DE 80A PARA QUADRO DE DISTRIBUIÇÃO</v>
          </cell>
          <cell r="E12061" t="str">
            <v>m</v>
          </cell>
          <cell r="F12061">
            <v>92.73</v>
          </cell>
        </row>
        <row r="12062">
          <cell r="A12062" t="str">
            <v>SETOP ED-14128</v>
          </cell>
          <cell r="D12062" t="str">
            <v>BARRAMENTO TRIFÁSICO DE 80A PARA QUADRO DE DISTRIBUIÇÃO</v>
          </cell>
          <cell r="E12062" t="str">
            <v>m</v>
          </cell>
          <cell r="F12062">
            <v>311.66000000000003</v>
          </cell>
        </row>
        <row r="12063">
          <cell r="A12063" t="str">
            <v>SETOP ED-14186</v>
          </cell>
          <cell r="D12063" t="str">
            <v>QUADRO DE DISTRIBUIÇÃO DE EMBUTIR EM CHAPA, PARA 16 DISJUNTORES DIN, INCLUSIVE BARRAMENTOS NEUTRO/TERRA E BARRAMENTO TRIFÁSICO DE 100A</v>
          </cell>
          <cell r="E12063" t="str">
            <v>un</v>
          </cell>
          <cell r="F12063">
            <v>395.03</v>
          </cell>
        </row>
        <row r="12064">
          <cell r="A12064" t="str">
            <v>SETOP ED-14191</v>
          </cell>
          <cell r="D12064" t="str">
            <v>QUADRO DE DISTRIBUIÇÃO DE EMBUTIR EM CHAPA, PARA 24 DISJUNTORES DIN, INCLUSIVE BARRAMENTOS NEUTRO/TERRA E BARRAMENTO TRIFÁSICO DE 150A</v>
          </cell>
          <cell r="E12064" t="str">
            <v>un</v>
          </cell>
          <cell r="F12064">
            <v>667.57</v>
          </cell>
        </row>
        <row r="12065">
          <cell r="A12065" t="str">
            <v>SETOP ED-14193</v>
          </cell>
          <cell r="D12065" t="str">
            <v>QUADRO DE DISTRIBUIÇÃO DE EMBUTIR EM CHAPA, PARA 34 DISJUNTORES DIN, INCLUSIVE BARRAMENTOS NEUTRO/TERRA E BARRAMENTO TRIFÁSICO DE 100A</v>
          </cell>
          <cell r="E12065" t="str">
            <v>un</v>
          </cell>
          <cell r="F12065">
            <v>666.18</v>
          </cell>
        </row>
        <row r="12066">
          <cell r="A12066" t="str">
            <v>SETOP ED-14195</v>
          </cell>
          <cell r="D12066" t="str">
            <v>QUADRO DE DISTRIBUIÇÃO DE EMBUTIR EM CHAPA, PARA 34 DISJUNTORES DIN, INCLUSIVE BARRAMENTOS NEUTRO/TERRA E BARRAMENTO TRIFÁSICO DE 150A</v>
          </cell>
          <cell r="E12066" t="str">
            <v>un</v>
          </cell>
          <cell r="F12066">
            <v>677.95</v>
          </cell>
        </row>
        <row r="12067">
          <cell r="A12067" t="str">
            <v>SETOP ED-14197</v>
          </cell>
          <cell r="D12067" t="str">
            <v>QUADRO DE DISTRIBUIÇÃO DE EMBUTIR EM CHAPA, PARA 44 DISJUNTORES DIN, INCLUSIVE BARRAMENTOS NEUTRO/TERRA E BARRAMENTO TRIFÁSICO DE 100A</v>
          </cell>
          <cell r="E12067" t="str">
            <v>un</v>
          </cell>
          <cell r="F12067">
            <v>686.56</v>
          </cell>
        </row>
        <row r="12068">
          <cell r="A12068" t="str">
            <v>SETOP ED-14199</v>
          </cell>
          <cell r="D12068" t="str">
            <v>QUADRO DE DISTRIBUIÇÃO DE EMBUTIR EM CHAPA, PARA 44 DISJUNTORES DIN, INCLUSIVE BARRAMENTOS NEUTRO/TERRA E BARRAMENTO TRIFÁSICO DE 150A</v>
          </cell>
          <cell r="E12068" t="str">
            <v>un</v>
          </cell>
          <cell r="F12068">
            <v>1137.92</v>
          </cell>
        </row>
        <row r="12069">
          <cell r="A12069" t="str">
            <v>SETOP ED-14201</v>
          </cell>
          <cell r="D12069" t="str">
            <v>QUADRO DE DISTRIBUIÇÃO DE EMBUTIR EM CHAPA, PARA 56 DISJUNTORES DIN, INCLUSIVE BARRAMENTOS NEUTRO/TERRA E BARRAMENTO TRIFÁSICO DE 225A</v>
          </cell>
          <cell r="E12069" t="str">
            <v>un</v>
          </cell>
          <cell r="F12069">
            <v>1315.87</v>
          </cell>
        </row>
        <row r="12070">
          <cell r="A12070" t="str">
            <v>SETOP ED-14203</v>
          </cell>
          <cell r="D12070" t="str">
            <v>QUADRO DE DISTRIBUIÇÃO DE EMBUTIR EM CHAPA, PARA 70 DISJUNTORES DIN, INCLUSIVE BARRAMENTOS NEUTRO/TERRA E BARRAMENTO TRIFÁSICO DE 225A</v>
          </cell>
          <cell r="E12070" t="str">
            <v>un</v>
          </cell>
          <cell r="F12070">
            <v>1586.09</v>
          </cell>
        </row>
        <row r="12071">
          <cell r="A12071" t="str">
            <v>SETOP ED-14181</v>
          </cell>
          <cell r="D12071" t="str">
            <v>QUADRO DE DISTRIBUIÇÃO DE EMBUTIR EM PVC, PARA 12 DISJUNTORES DIN, INCLUSIVE BARRAMENTOS NEUTRO/TERRA, EXCLUSIVE BARRAMENTO DE FASE</v>
          </cell>
          <cell r="E12071" t="str">
            <v>un</v>
          </cell>
          <cell r="F12071">
            <v>194.07</v>
          </cell>
        </row>
        <row r="12072">
          <cell r="A12072" t="str">
            <v>SETOP ED-14183</v>
          </cell>
          <cell r="D12072" t="str">
            <v>QUADRO DE DISTRIBUIÇÃO DE EMBUTIR EM PVC, PARA 16 DISJUNTORES DIN, INCLUSIVE BARRAMENTOS NEUTRO/TERRA, EXCLUSIVE BARRAMENTO DE FASE</v>
          </cell>
          <cell r="E12072" t="str">
            <v>un</v>
          </cell>
          <cell r="F12072">
            <v>233.43</v>
          </cell>
        </row>
        <row r="12073">
          <cell r="A12073" t="str">
            <v>SETOP ED-14177</v>
          </cell>
          <cell r="D12073" t="str">
            <v>QUADRO DE DISTRIBUIÇÃO DE EMBUTIR EM PVC PARA 4 DISJUNTORES DIN, INCLUSIVE BARRAMENTOS NEUTRO/TERRA, EXCLUSIVE BARRAMENTO DE FASE</v>
          </cell>
          <cell r="E12073" t="str">
            <v>un</v>
          </cell>
          <cell r="F12073">
            <v>88.54</v>
          </cell>
        </row>
        <row r="12074">
          <cell r="A12074" t="str">
            <v>SETOP ED-14179</v>
          </cell>
          <cell r="D12074" t="str">
            <v>QUADRO DE DISTRIBUIÇÃO DE EMBUTIR EM PVC, PARA 8 DISJUNTORES DIN, INCLUSIVE BARRAMENTOS NEUTRO/TERRA, EXCLUSIVE BARRAMENTO DE FASE</v>
          </cell>
          <cell r="E12074" t="str">
            <v>un</v>
          </cell>
          <cell r="F12074">
            <v>115.16</v>
          </cell>
        </row>
        <row r="12075">
          <cell r="A12075" t="str">
            <v>SETOP ED-14187</v>
          </cell>
          <cell r="D12075" t="str">
            <v>QUADRO DE DISTRIBUIÇÃO DE SOBREPOR EM CHAPA, PARA 16 DISJUNTORES DIN, INCLUSIVE BARRAMENTOS NEUTRO/TERRA E BARRAMENTO TRIFÁSICO DE 100A</v>
          </cell>
          <cell r="E12075" t="str">
            <v>un</v>
          </cell>
          <cell r="F12075">
            <v>400.94</v>
          </cell>
        </row>
        <row r="12076">
          <cell r="A12076" t="str">
            <v>SETOP ED-14188</v>
          </cell>
          <cell r="D12076" t="str">
            <v>QUADRO DE DISTRIBUIÇÃO DE SOBREPOR EM CHAPA, PARA 24 DISJUNTORES DIN, INCLUSIVE BARRAMENTOS NEUTRO/TERRA E BARRAMENTO TRIFÁSICO DE 100A</v>
          </cell>
          <cell r="E12076" t="str">
            <v>un</v>
          </cell>
          <cell r="F12076">
            <v>430.38</v>
          </cell>
        </row>
        <row r="12077">
          <cell r="A12077" t="str">
            <v>SETOP ED-14192</v>
          </cell>
          <cell r="D12077" t="str">
            <v>QUADRO DE DISTRIBUIÇÃO DE SOBREPOR EM CHAPA, PARA 24 DISJUNTORES DIN, INCLUSIVE BARRAMENTOS NEUTRO/TERRA E BARRAMENTO TRIFÁSICO DE 150A</v>
          </cell>
          <cell r="E12077" t="str">
            <v>un</v>
          </cell>
          <cell r="F12077">
            <v>598.24</v>
          </cell>
        </row>
        <row r="12078">
          <cell r="A12078" t="str">
            <v>SETOP ED-14194</v>
          </cell>
          <cell r="D12078" t="str">
            <v>QUADRO DE DISTRIBUIÇÃO DE SOBREPOR EM CHAPA, PARA 34 DISJUNTORES DIN, INCLUSIVE BARRAMENTOS NEUTRO/TERRA E BARRAMENTO TRIFÁSICO DE 100A</v>
          </cell>
          <cell r="E12078" t="str">
            <v>un</v>
          </cell>
          <cell r="F12078">
            <v>576.71</v>
          </cell>
        </row>
        <row r="12079">
          <cell r="A12079" t="str">
            <v>SETOP ED-14196</v>
          </cell>
          <cell r="D12079" t="str">
            <v>QUADRO DE DISTRIBUIÇÃO DE SOBREPOR EM CHAPA, PARA 34 DISJUNTORES DIN, INCLUSIVE BARRAMENTOS NEUTRO/TERRA E BARRAMENTO TRIFÁSICO DE 150A</v>
          </cell>
          <cell r="E12079" t="str">
            <v>un</v>
          </cell>
          <cell r="F12079">
            <v>987.08</v>
          </cell>
        </row>
        <row r="12080">
          <cell r="A12080" t="str">
            <v>SETOP ED-14198</v>
          </cell>
          <cell r="D12080" t="str">
            <v>QUADRO DE DISTRIBUIÇÃO DE SOBREPOR EM CHAPA, PARA 44 DISJUNTORES DIN, INCLUSIVE BARRAMENTOS NEUTRO/TERRA E BARRAMENTO TRIFÁSICO DE 100A</v>
          </cell>
          <cell r="E12080" t="str">
            <v>un</v>
          </cell>
          <cell r="F12080">
            <v>694.67</v>
          </cell>
        </row>
        <row r="12081">
          <cell r="A12081" t="str">
            <v>SETOP ED-14200</v>
          </cell>
          <cell r="D12081" t="str">
            <v>QUADRO DE DISTRIBUIÇÃO DE SOBREPOR EM CHAPA, PARA 44 DISJUNTORES DIN, INCLUSIVE BARRAMENTOS NEUTRO/TERRA E BARRAMENTO TRIFÁSICO DE 150A</v>
          </cell>
          <cell r="E12081" t="str">
            <v>un</v>
          </cell>
          <cell r="F12081">
            <v>849.67</v>
          </cell>
        </row>
        <row r="12082">
          <cell r="A12082" t="str">
            <v>SETOP ED-14202</v>
          </cell>
          <cell r="D12082" t="str">
            <v>QUADRO DE DISTRIBUIÇÃO DE SOBREPOR EM CHAPA, PARA 56 DISJUNTORES DIN, INCLUSIVE BARRAMENTOS NEUTRO/TERRA E BARRAMENTO TRIFÁSICO DE 225A</v>
          </cell>
          <cell r="E12082" t="str">
            <v>un</v>
          </cell>
          <cell r="F12082">
            <v>1317.91</v>
          </cell>
        </row>
        <row r="12083">
          <cell r="A12083" t="str">
            <v>SETOP ED-14204</v>
          </cell>
          <cell r="D12083" t="str">
            <v>QUADRO DE DISTRIBUIÇÃO DE SOBREPOR EM CHAPA, PARA 70 DISJUNTORES DIN, INCLUSIVE BARRAMENTOS NEUTRO/TERRA E BARRAMENTO TRIFÁSICO DE 225A</v>
          </cell>
          <cell r="E12083" t="str">
            <v>un</v>
          </cell>
          <cell r="F12083">
            <v>1459.13</v>
          </cell>
        </row>
        <row r="12084">
          <cell r="A12084" t="str">
            <v>SETOP ED-14182</v>
          </cell>
          <cell r="D12084" t="str">
            <v>QUADRO DE DISTRIBUIÇÃO DE SOBREPOR EM PVC, PARA 12 DISJUNTORES DIN, INCLUSIVE BARRAMENTOS NEUTRO/TERRA, EXCLUSIVE BARRAMENTO DE FASE</v>
          </cell>
          <cell r="E12084" t="str">
            <v>un</v>
          </cell>
          <cell r="F12084">
            <v>129.24</v>
          </cell>
        </row>
        <row r="12085">
          <cell r="A12085" t="str">
            <v>SETOP ED-14184</v>
          </cell>
          <cell r="D12085" t="str">
            <v>QUADRO DE DISTRIBUIÇÃO DE SOBREPOR EM PVC, PARA 16 DISJUNTORES DIN, INCLUSIVE BARRAMENTOS NEUTRO/TERRA, EXCLUSIVE BARRAMENTO DE FASE</v>
          </cell>
          <cell r="E12085" t="str">
            <v>un</v>
          </cell>
          <cell r="F12085">
            <v>198.82</v>
          </cell>
        </row>
        <row r="12086">
          <cell r="A12086" t="str">
            <v>SETOP ED-14178</v>
          </cell>
          <cell r="D12086" t="str">
            <v>QUADRO DE DISTRIBUIÇÃO DE SOBREPOR EM PVC PARA 4 DISJUNTORES DIN, INCLUSIVE BARRAMENTOS NEUTRO/TERRA, EXCLUSIVE BARRAMENTO DE FASE</v>
          </cell>
          <cell r="E12086" t="str">
            <v>un</v>
          </cell>
          <cell r="F12086">
            <v>76.989999999999995</v>
          </cell>
        </row>
        <row r="12087">
          <cell r="A12087" t="str">
            <v>SETOP ED-14180</v>
          </cell>
          <cell r="D12087" t="str">
            <v>QUADRO DE DISTRIBUIÇÃO DE SOBREPOR EM PVC, PARA 8 DISJUNTORES DIN, INCLUSIVE BARRAMENTOS NEUTRO/TERRA, EXCLUSIVE BARRAMENTO DE FASE</v>
          </cell>
          <cell r="E12087" t="str">
            <v>un</v>
          </cell>
          <cell r="F12087">
            <v>99.13</v>
          </cell>
        </row>
        <row r="12088">
          <cell r="A12088" t="str">
            <v>SETOP 8944</v>
          </cell>
          <cell r="D12088" t="str">
            <v>DISJUNTOR</v>
          </cell>
        </row>
        <row r="12089">
          <cell r="A12089" t="str">
            <v>SETOP ED-34473</v>
          </cell>
          <cell r="D12089" t="str">
            <v>DISJUNTOR BIPOLAR TIPO DIN, CORRENTE NOMINAL DE 10A, FORNECIMENTO E INSTALAÇÃO, INCLUSIVE TERMINAL ILHÓS</v>
          </cell>
          <cell r="E12089" t="str">
            <v>un</v>
          </cell>
          <cell r="F12089">
            <v>49.19</v>
          </cell>
        </row>
        <row r="12090">
          <cell r="A12090" t="str">
            <v>SETOP ED-34483</v>
          </cell>
          <cell r="D12090" t="str">
            <v>DISJUNTOR BIPOLAR TIPO DIN, CORRENTE NOMINAL DE 100A, FORNECIMENTO E INSTALAÇÃO, INCLUSIVE TERMINAL ILHÓS</v>
          </cell>
          <cell r="E12090" t="str">
            <v>un</v>
          </cell>
          <cell r="F12090">
            <v>149.11000000000001</v>
          </cell>
        </row>
        <row r="12091">
          <cell r="A12091" t="str">
            <v>SETOP ED-34484</v>
          </cell>
          <cell r="D12091" t="str">
            <v>DISJUNTOR BIPOLAR TIPO DIN, CORRENTE NOMINAL DE 125A, FORNECIMENTO E INSTALAÇÃO, INCLUSIVE TERMINAL DE COMPRESSÃO</v>
          </cell>
          <cell r="E12091" t="str">
            <v>un</v>
          </cell>
          <cell r="F12091">
            <v>156.61000000000001</v>
          </cell>
        </row>
        <row r="12092">
          <cell r="A12092" t="str">
            <v>SETOP ED-34474</v>
          </cell>
          <cell r="D12092" t="str">
            <v>DISJUNTOR BIPOLAR TIPO DIN, CORRENTE NOMINAL DE 16A, FORNECIMENTO E INSTALAÇÃO, INCLUSIVE TERMINAL ILHÓS</v>
          </cell>
          <cell r="E12092" t="str">
            <v>un</v>
          </cell>
          <cell r="F12092">
            <v>39.92</v>
          </cell>
        </row>
        <row r="12093">
          <cell r="A12093" t="str">
            <v>SETOP ED-34475</v>
          </cell>
          <cell r="D12093" t="str">
            <v>DISJUNTOR BIPOLAR TIPO DIN, CORRENTE NOMINAL DE 20A, FORNECIMENTO E INSTALAÇÃO, INCLUSIVE TERMINAL ILHÓS</v>
          </cell>
          <cell r="E12093" t="str">
            <v>un</v>
          </cell>
          <cell r="F12093">
            <v>45.68</v>
          </cell>
        </row>
        <row r="12094">
          <cell r="A12094" t="str">
            <v>SETOP ED-34476</v>
          </cell>
          <cell r="D12094" t="str">
            <v>DISJUNTOR BIPOLAR TIPO DIN, CORRENTE NOMINAL DE 25A, FORNECIMENTO E INSTALAÇÃO, INCLUSIVE TERMINAL ILHÓS</v>
          </cell>
          <cell r="E12094" t="str">
            <v>un</v>
          </cell>
          <cell r="F12094">
            <v>42.89</v>
          </cell>
        </row>
        <row r="12095">
          <cell r="A12095" t="str">
            <v>SETOP ED-34477</v>
          </cell>
          <cell r="D12095" t="str">
            <v>DISJUNTOR BIPOLAR TIPO DIN, CORRENTE NOMINAL DE 32A, FORNECIMENTO E INSTALAÇÃO, INCLUSIVE TERMINAL ILHÓS</v>
          </cell>
          <cell r="E12095" t="str">
            <v>un</v>
          </cell>
          <cell r="F12095">
            <v>51.63</v>
          </cell>
        </row>
        <row r="12096">
          <cell r="A12096" t="str">
            <v>SETOP ED-34478</v>
          </cell>
          <cell r="D12096" t="str">
            <v>DISJUNTOR BIPOLAR TIPO DIN, CORRENTE NOMINAL DE 40A, FORNECIMENTO E INSTALAÇÃO, INCLUSIVE TERMINAL ILHÓS</v>
          </cell>
          <cell r="E12096" t="str">
            <v>un</v>
          </cell>
          <cell r="F12096">
            <v>45.89</v>
          </cell>
        </row>
        <row r="12097">
          <cell r="A12097" t="str">
            <v>SETOP ED-34479</v>
          </cell>
          <cell r="D12097" t="str">
            <v>DISJUNTOR BIPOLAR TIPO DIN, CORRENTE NOMINAL DE 50A, FORNECIMENTO E INSTALAÇÃO, INCLUSIVE TERMINAL ILHÓS</v>
          </cell>
          <cell r="E12097" t="str">
            <v>un</v>
          </cell>
          <cell r="F12097">
            <v>40.479999999999997</v>
          </cell>
        </row>
        <row r="12098">
          <cell r="A12098" t="str">
            <v>SETOP ED-34472</v>
          </cell>
          <cell r="D12098" t="str">
            <v>DISJUNTOR BIPOLAR TIPO DIN, CORRENTE NOMINAL DE 6A, FORNECIMENTO E INSTALAÇÃO, INCLUSIVE TERMINAL ILHÓS</v>
          </cell>
          <cell r="E12098" t="str">
            <v>un</v>
          </cell>
          <cell r="F12098">
            <v>44.92</v>
          </cell>
        </row>
        <row r="12099">
          <cell r="A12099" t="str">
            <v>SETOP ED-34480</v>
          </cell>
          <cell r="D12099" t="str">
            <v>DISJUNTOR BIPOLAR TIPO DIN, CORRENTE NOMINAL DE 63A, FORNECIMENTO E INSTALAÇÃO, INCLUSIVE TERMINAL ILHÓS</v>
          </cell>
          <cell r="E12099" t="str">
            <v>un</v>
          </cell>
          <cell r="F12099">
            <v>50.2</v>
          </cell>
        </row>
        <row r="12100">
          <cell r="A12100" t="str">
            <v>SETOP ED-34481</v>
          </cell>
          <cell r="D12100" t="str">
            <v>DISJUNTOR BIPOLAR TIPO DIN, CORRENTE NOMINAL DE 70A, FORNECIMENTO E INSTALAÇÃO, INCLUSIVE TERMINAL ILHÓS</v>
          </cell>
          <cell r="E12100" t="str">
            <v>un</v>
          </cell>
          <cell r="F12100">
            <v>75.260000000000005</v>
          </cell>
        </row>
        <row r="12101">
          <cell r="A12101" t="str">
            <v>SETOP ED-34482</v>
          </cell>
          <cell r="D12101" t="str">
            <v>DISJUNTOR BIPOLAR TIPO DIN, CORRENTE NOMINAL DE 80A, FORNECIMENTO E INSTALAÇÃO, INCLUSIVE TERMINAL ILHÓS</v>
          </cell>
          <cell r="E12101" t="str">
            <v>un</v>
          </cell>
          <cell r="F12101">
            <v>142.04</v>
          </cell>
        </row>
        <row r="12102">
          <cell r="A12102" t="str">
            <v>SETOP ED-5435</v>
          </cell>
          <cell r="D12102" t="str">
            <v>DISJUNTOR DE PROTEÇÃO DIFERENCIAL RESIDUAL (DR), BIPOLAR TIPO DIN, CORRENTE NOMINAL DE 100A, SENSIBILIDADE DE 30MA, FORNECIMENTO E INSTALAÇÃO, INCLUSIVE TERMINAL ILHÓS</v>
          </cell>
          <cell r="E12102" t="str">
            <v>un</v>
          </cell>
          <cell r="F12102">
            <v>271.18</v>
          </cell>
        </row>
        <row r="12103">
          <cell r="A12103" t="str">
            <v>SETOP ED-15114</v>
          </cell>
          <cell r="D12103" t="str">
            <v>DISJUNTOR DE PROTEÇÃO DIFERENCIAL RESIDUAL (DR), BIPOLAR TIPO DIN, CORRENTE NOMINAL DE 25A, SENSIBILIDADE DE 30MA, FORNECIMENTO E INSTALAÇÃO, INCLUSIVE TERMINAL ILHÓS</v>
          </cell>
          <cell r="E12103" t="str">
            <v>un</v>
          </cell>
          <cell r="F12103">
            <v>136.76</v>
          </cell>
        </row>
        <row r="12104">
          <cell r="A12104" t="str">
            <v>SETOP ED-15115</v>
          </cell>
          <cell r="D12104" t="str">
            <v>DISJUNTOR DE PROTEÇÃO DIFERENCIAL RESIDUAL (DR), BIPOLAR TIPO DIN, CORRENTE NOMINAL DE 40A, SENSIBILIDADE DE 30MA, FORNECIMENTO E INSTALAÇÃO, INCLUSIVE TERMINAL ILHÓS</v>
          </cell>
          <cell r="E12104" t="str">
            <v>un</v>
          </cell>
          <cell r="F12104">
            <v>170.87</v>
          </cell>
        </row>
        <row r="12105">
          <cell r="A12105" t="str">
            <v>SETOP ED-15116</v>
          </cell>
          <cell r="D12105" t="str">
            <v>DISJUNTOR DE PROTEÇÃO DIFERENCIAL RESIDUAL (DR), BIPOLAR TIPO DIN, CORRENTE NOMINAL DE 63A, SENSIBILIDADE DE 30MA, FORNECIMENTO E INSTALAÇÃO, INCLUSIVE TERMINAL ILHÓS</v>
          </cell>
          <cell r="E12105" t="str">
            <v>un</v>
          </cell>
          <cell r="F12105">
            <v>182.11</v>
          </cell>
        </row>
        <row r="12106">
          <cell r="A12106" t="str">
            <v>SETOP ED-5434</v>
          </cell>
          <cell r="D12106" t="str">
            <v>DISJUNTOR DE PROTEÇÃO DIFERENCIAL RESIDUAL (DR), BIPOLAR TIPO DIN, CORRENTE NOMINAL DE 80A, SENSIBILIDADE DE 30MA, FORNECIMENTO E INSTALAÇÃO, INCLUSIVE TERMINAL ILHÓS</v>
          </cell>
          <cell r="E12106" t="str">
            <v>un</v>
          </cell>
          <cell r="F12106">
            <v>235</v>
          </cell>
        </row>
        <row r="12107">
          <cell r="A12107" t="str">
            <v>SETOP ED-5443</v>
          </cell>
          <cell r="D12107" t="str">
            <v>DISJUNTOR DE PROTEÇÃO DIFERENCIAL RESIDUAL (DR), TETRAPOLAR TIPO DIN, CORRENTE NOMINAL DE 100A, SENSIBILIDADE DE 30MA, FORNECIMENTO E INSTALAÇÃO, INCLUSIVE TERMINAL ILHÓS</v>
          </cell>
          <cell r="E12107" t="str">
            <v>un</v>
          </cell>
          <cell r="F12107">
            <v>278.57</v>
          </cell>
        </row>
        <row r="12108">
          <cell r="A12108" t="str">
            <v>SETOP ED-5444</v>
          </cell>
          <cell r="D12108" t="str">
            <v>DISJUNTOR DE PROTEÇÃO DIFERENCIAL RESIDUAL (DR), TETRAPOLAR TIPO DIN, CORRENTE NOMINAL DE 125A, SENSIBILIDADE DE 30MA, FORNECIMENTO E INSTALAÇÃO, INCLUSIVE TERMINAL DE COMPRESSÃO</v>
          </cell>
          <cell r="E12108" t="str">
            <v>un</v>
          </cell>
          <cell r="F12108">
            <v>629.71</v>
          </cell>
        </row>
        <row r="12109">
          <cell r="A12109" t="str">
            <v>SETOP ED-5437</v>
          </cell>
          <cell r="D12109" t="str">
            <v>DISJUNTOR DE PROTEÇÃO DIFERENCIAL RESIDUAL (DR), TETRAPOLAR TIPO DIN, CORRENTE NOMINAL DE 25A, SENSIBILIDADE DE 30MA, FORNECIMENTO E INSTALAÇÃO, INCLUSIVE TERMINAL ILHÓS</v>
          </cell>
          <cell r="E12109" t="str">
            <v>un</v>
          </cell>
          <cell r="F12109">
            <v>159.09</v>
          </cell>
        </row>
        <row r="12110">
          <cell r="A12110" t="str">
            <v>SETOP ED-5439</v>
          </cell>
          <cell r="D12110" t="str">
            <v>DISJUNTOR DE PROTEÇÃO DIFERENCIAL RESIDUAL (DR), TETRAPOLAR TIPO DIN, CORRENTE NOMINAL DE 40A, SENSIBILIDADE DE 30MA, FORNECIMENTO E INSTALAÇÃO, INCLUSIVE TERMINAL ILHÓS</v>
          </cell>
          <cell r="E12110" t="str">
            <v>un</v>
          </cell>
          <cell r="F12110">
            <v>171.43</v>
          </cell>
        </row>
        <row r="12111">
          <cell r="A12111" t="str">
            <v>SETOP ED-15117</v>
          </cell>
          <cell r="D12111" t="str">
            <v>DISJUNTOR DE PROTEÇÃO DIFERENCIAL RESIDUAL (DR), TETRAPOLAR TIPO DIN, CORRENTE NOMINAL DE 63A, SENSIBILIDADE DE 30MA, FORNECIMENTO E INSTALAÇÃO, INCLUSIVE TERMINAL ILHÓS</v>
          </cell>
          <cell r="E12111" t="str">
            <v>un</v>
          </cell>
          <cell r="F12111">
            <v>173.03</v>
          </cell>
        </row>
        <row r="12112">
          <cell r="A12112" t="str">
            <v>SETOP ED-5441</v>
          </cell>
          <cell r="D12112" t="str">
            <v>DISJUNTOR DE PROTEÇÃO DIFERENCIAL RESIDUAL (DR), TETRAPOLAR TIPO DIN, CORRENTE NOMINAL DE 80A, SENSIBILIDADE DE 30MA, FORNECIMENTO E INSTALAÇÃO, INCLUSIVE TERMINAL ILHÓS</v>
          </cell>
          <cell r="E12112" t="str">
            <v>un</v>
          </cell>
          <cell r="F12112">
            <v>267.14</v>
          </cell>
        </row>
        <row r="12113">
          <cell r="A12113" t="str">
            <v>SETOP ED-34460</v>
          </cell>
          <cell r="D12113" t="str">
            <v>DISJUNTOR MONOPOLAR TIPO DIN, CORRENTE NOMINAL DE 10A, FORNECIMENTO E INSTALAÇÃO, INCLUSIVE TERMINAL ILHÓS</v>
          </cell>
          <cell r="E12113" t="str">
            <v>un</v>
          </cell>
          <cell r="F12113">
            <v>17.78</v>
          </cell>
        </row>
        <row r="12114">
          <cell r="A12114" t="str">
            <v>SETOP ED-34470</v>
          </cell>
          <cell r="D12114" t="str">
            <v>DISJUNTOR MONOPOLAR TIPO DIN, CORRENTE NOMINAL DE 100A, FORNECIMENTO E INSTALAÇÃO, INCLUSIVE TERMINAL ILHÓS</v>
          </cell>
          <cell r="E12114" t="str">
            <v>un</v>
          </cell>
          <cell r="F12114">
            <v>85.31</v>
          </cell>
        </row>
        <row r="12115">
          <cell r="A12115" t="str">
            <v>SETOP ED-34471</v>
          </cell>
          <cell r="D12115" t="str">
            <v>DISJUNTOR MONOPOLAR TIPO DIN, CORRENTE NOMINAL DE 125A, FORNECIMENTO E INSTALAÇÃO, INCLUSIVE TERMINAL DE COMPRESSÃO</v>
          </cell>
          <cell r="E12115" t="str">
            <v>un</v>
          </cell>
          <cell r="F12115">
            <v>95.26</v>
          </cell>
        </row>
        <row r="12116">
          <cell r="A12116" t="str">
            <v>SETOP ED-34461</v>
          </cell>
          <cell r="D12116" t="str">
            <v>DISJUNTOR MONOPOLAR TIPO DIN, CORRENTE NOMINAL DE 16A, FORNECIMENTO E INSTALAÇÃO, INCLUSIVE TERMINAL ILHÓS</v>
          </cell>
          <cell r="E12116" t="str">
            <v>un</v>
          </cell>
          <cell r="F12116">
            <v>17.89</v>
          </cell>
        </row>
        <row r="12117">
          <cell r="A12117" t="str">
            <v>SETOP ED-34462</v>
          </cell>
          <cell r="D12117" t="str">
            <v>DISJUNTOR MONOPOLAR TIPO DIN, CORRENTE NOMINAL DE 20A, FORNECIMENTO E INSTALAÇÃO, INCLUSIVE TERMINAL ILHÓS</v>
          </cell>
          <cell r="E12117" t="str">
            <v>un</v>
          </cell>
          <cell r="F12117">
            <v>16</v>
          </cell>
        </row>
        <row r="12118">
          <cell r="A12118" t="str">
            <v>SETOP ED-34463</v>
          </cell>
          <cell r="D12118" t="str">
            <v>DISJUNTOR MONOPOLAR TIPO DIN, CORRENTE NOMINAL DE 25A, FORNECIMENTO E INSTALAÇÃO, INCLUSIVE TERMINAL ILHÓS</v>
          </cell>
          <cell r="E12118" t="str">
            <v>un</v>
          </cell>
          <cell r="F12118">
            <v>19.05</v>
          </cell>
        </row>
        <row r="12119">
          <cell r="A12119" t="str">
            <v>SETOP ED-34464</v>
          </cell>
          <cell r="D12119" t="str">
            <v>DISJUNTOR MONOPOLAR TIPO DIN, CORRENTE NOMINAL DE 32A, FORNECIMENTO E INSTALAÇÃO, INCLUSIVE TERMINAL ILHÓS</v>
          </cell>
          <cell r="E12119" t="str">
            <v>un</v>
          </cell>
          <cell r="F12119">
            <v>19.04</v>
          </cell>
        </row>
        <row r="12120">
          <cell r="A12120" t="str">
            <v>SETOP ED-34465</v>
          </cell>
          <cell r="D12120" t="str">
            <v>DISJUNTOR MONOPOLAR TIPO DIN, CORRENTE NOMINAL DE 40A, FORNECIMENTO E INSTALAÇÃO, INCLUSIVE TERMINAL ILHÓS</v>
          </cell>
          <cell r="E12120" t="str">
            <v>un</v>
          </cell>
          <cell r="F12120">
            <v>22.24</v>
          </cell>
        </row>
        <row r="12121">
          <cell r="A12121" t="str">
            <v>SETOP ED-34466</v>
          </cell>
          <cell r="D12121" t="str">
            <v>DISJUNTOR MONOPOLAR TIPO DIN, CORRENTE NOMINAL DE 50A, FORNECIMENTO E INSTALAÇÃO, INCLUSIVE TERMINAL ILHÓS</v>
          </cell>
          <cell r="E12121" t="str">
            <v>un</v>
          </cell>
          <cell r="F12121">
            <v>22.37</v>
          </cell>
        </row>
        <row r="12122">
          <cell r="A12122" t="str">
            <v>SETOP ED-34459</v>
          </cell>
          <cell r="D12122" t="str">
            <v>DISJUNTOR MONOPOLAR TIPO DIN, CORRENTE NOMINAL DE 6A, FORNECIMENTO E INSTALAÇÃO, INCLUSIVE TERMINAL ILHÓS</v>
          </cell>
          <cell r="E12122" t="str">
            <v>un</v>
          </cell>
          <cell r="F12122">
            <v>24.08</v>
          </cell>
        </row>
        <row r="12123">
          <cell r="A12123" t="str">
            <v>SETOP ED-34467</v>
          </cell>
          <cell r="D12123" t="str">
            <v>DISJUNTOR MONOPOLAR TIPO DIN, CORRENTE NOMINAL DE 63A, FORNECIMENTO E INSTALAÇÃO, INCLUSIVE TERMINAL ILHÓS</v>
          </cell>
          <cell r="E12123" t="str">
            <v>un</v>
          </cell>
          <cell r="F12123">
            <v>24.62</v>
          </cell>
        </row>
        <row r="12124">
          <cell r="A12124" t="str">
            <v>SETOP ED-34468</v>
          </cell>
          <cell r="D12124" t="str">
            <v>DISJUNTOR MONOPOLAR TIPO DIN, CORRENTE NOMINAL DE 70A, FORNECIMENTO E INSTALAÇÃO, INCLUSIVE TERMINAL ILHÓS</v>
          </cell>
          <cell r="E12124" t="str">
            <v>un</v>
          </cell>
          <cell r="F12124">
            <v>33.24</v>
          </cell>
        </row>
        <row r="12125">
          <cell r="A12125" t="str">
            <v>SETOP ED-34469</v>
          </cell>
          <cell r="D12125" t="str">
            <v>DISJUNTOR MONOPOLAR TIPO DIN, CORRENTE NOMINAL DE 80A, FORNECIMENTO E INSTALAÇÃO, INCLUSIVE TERMINAL ILHÓS</v>
          </cell>
          <cell r="E12125" t="str">
            <v>un</v>
          </cell>
          <cell r="F12125">
            <v>73.599999999999994</v>
          </cell>
        </row>
        <row r="12126">
          <cell r="A12126" t="str">
            <v>SETOP ED-34499</v>
          </cell>
          <cell r="D12126" t="str">
            <v>DISJUNTOR TRIPOLAR TIPO CAIXA MOLDADA, CORRENTE NOMINAL DE 100A, FORNECIMENTO E INSTALAÇÃO, INCLUSIVE TERMINAL DE COMPRESSÃO</v>
          </cell>
          <cell r="E12126" t="str">
            <v>un</v>
          </cell>
          <cell r="F12126">
            <v>424.44</v>
          </cell>
        </row>
        <row r="12127">
          <cell r="A12127" t="str">
            <v>SETOP ED-34500</v>
          </cell>
          <cell r="D12127" t="str">
            <v>DISJUNTOR TRIPOLAR TIPO CAIXA MOLDADA, CORRENTE NOMINAL DE 125A, FORNECIMENTO E INSTALAÇÃO, INCLUSIVE TERMINAL DE COMPRESSÃO</v>
          </cell>
          <cell r="E12127" t="str">
            <v>un</v>
          </cell>
          <cell r="F12127">
            <v>438.13</v>
          </cell>
        </row>
        <row r="12128">
          <cell r="A12128" t="str">
            <v>SETOP ED-34501</v>
          </cell>
          <cell r="D12128" t="str">
            <v>DISJUNTOR TRIPOLAR TIPO CAIXA MOLDADA, CORRENTE NOMINAL DE 150A, FORNECIMENTO E INSTALAÇÃO, INCLUSIVE TERMINAL DE COMPRESSÃO</v>
          </cell>
          <cell r="E12128" t="str">
            <v>un</v>
          </cell>
          <cell r="F12128">
            <v>554.72</v>
          </cell>
        </row>
        <row r="12129">
          <cell r="A12129" t="str">
            <v>SETOP ED-34502</v>
          </cell>
          <cell r="D12129" t="str">
            <v>DISJUNTOR TRIPOLAR TIPO CAIXA MOLDADA, CORRENTE NOMINAL DE 160A, FORNECIMENTO E INSTALAÇÃO, INCLUSIVE TERMINAL DE COMPRESSÃO</v>
          </cell>
          <cell r="E12129" t="str">
            <v>un</v>
          </cell>
          <cell r="F12129">
            <v>594.51</v>
          </cell>
        </row>
        <row r="12130">
          <cell r="A12130" t="str">
            <v>SETOP ED-34503</v>
          </cell>
          <cell r="D12130" t="str">
            <v>DISJUNTOR TRIPOLAR TIPO CAIXA MOLDADA, CORRENTE NOMINAL DE 175A, FORNECIMENTO E INSTALAÇÃO, INCLUSIVE TERMINAL DE COMPRESSÃO</v>
          </cell>
          <cell r="E12130" t="str">
            <v>un</v>
          </cell>
          <cell r="F12130">
            <v>610.39</v>
          </cell>
        </row>
        <row r="12131">
          <cell r="A12131" t="str">
            <v>SETOP ED-34504</v>
          </cell>
          <cell r="D12131" t="str">
            <v>DISJUNTOR TRIPOLAR TIPO CAIXA MOLDADA, CORRENTE NOMINAL DE 200A, FORNECIMENTO E INSTALAÇÃO, INCLUSIVE TERMINAL DE COMPRESSÃO</v>
          </cell>
          <cell r="E12131" t="str">
            <v>un</v>
          </cell>
          <cell r="F12131">
            <v>467.13</v>
          </cell>
        </row>
        <row r="12132">
          <cell r="A12132" t="str">
            <v>SETOP ED-34505</v>
          </cell>
          <cell r="D12132" t="str">
            <v>DISJUNTOR TRIPOLAR TIPO CAIXA MOLDADA, CORRENTE NOMINAL DE 225A, FORNECIMENTO E INSTALAÇÃO, INCLUSIVE TERMINAL DE COMPRESSÃO</v>
          </cell>
          <cell r="E12132" t="str">
            <v>un</v>
          </cell>
          <cell r="F12132">
            <v>622.02</v>
          </cell>
        </row>
        <row r="12133">
          <cell r="A12133" t="str">
            <v>SETOP ED-34506</v>
          </cell>
          <cell r="D12133" t="str">
            <v>DISJUNTOR TRIPOLAR TIPO CAIXA MOLDADA, CORRENTE NOMINAL DE 250A, FORNECIMENTO E INSTALAÇÃO, INCLUSIVE TERMINAL DE COMPRESSÃO</v>
          </cell>
          <cell r="E12133" t="str">
            <v>un</v>
          </cell>
          <cell r="F12133">
            <v>589.91999999999996</v>
          </cell>
        </row>
        <row r="12134">
          <cell r="A12134" t="str">
            <v>SETOP ED-34507</v>
          </cell>
          <cell r="D12134" t="str">
            <v>DISJUNTOR TRIPOLAR TIPO CAIXA MOLDADA, CORRENTE NOMINAL DE 300A, FORNECIMENTO E INSTALAÇÃO, INCLUSIVE TERMINAL DE COMPRESSÃO</v>
          </cell>
          <cell r="E12134" t="str">
            <v>un</v>
          </cell>
          <cell r="F12134">
            <v>1438.04</v>
          </cell>
        </row>
        <row r="12135">
          <cell r="A12135" t="str">
            <v>SETOP ED-34508</v>
          </cell>
          <cell r="D12135" t="str">
            <v>DISJUNTOR TRIPOLAR TIPO CAIXA MOLDADA, CORRENTE NOMINAL DE 400A, FORNECIMENTO E INSTALAÇÃO, INCLUSIVE TERMINAL DE COMPRESSÃO</v>
          </cell>
          <cell r="E12135" t="str">
            <v>un</v>
          </cell>
          <cell r="F12135">
            <v>1456.28</v>
          </cell>
        </row>
        <row r="12136">
          <cell r="A12136" t="str">
            <v>SETOP ED-34486</v>
          </cell>
          <cell r="D12136" t="str">
            <v>DISJUNTOR TRIPOLAR TIPO DIN, CORRENTE NOMINAL DE 10A, FORNECIMENTO E INSTALAÇÃO, INCLUSIVE TERMINAL ILHÓS</v>
          </cell>
          <cell r="E12136" t="str">
            <v>un</v>
          </cell>
          <cell r="F12136">
            <v>68.52</v>
          </cell>
        </row>
        <row r="12137">
          <cell r="A12137" t="str">
            <v>SETOP ED-34496</v>
          </cell>
          <cell r="D12137" t="str">
            <v>DISJUNTOR TRIPOLAR TIPO DIN, CORRENTE NOMINAL DE 100A, FORNECIMENTO E INSTALAÇÃO, INCLUSIVE TERMINAL ILHÓS</v>
          </cell>
          <cell r="E12137" t="str">
            <v>un</v>
          </cell>
          <cell r="F12137">
            <v>186.2</v>
          </cell>
        </row>
        <row r="12138">
          <cell r="A12138" t="str">
            <v>SETOP ED-34498</v>
          </cell>
          <cell r="D12138" t="str">
            <v>DISJUNTOR TRIPOLAR TIPO DIN, CORRENTE NOMINAL DE 125A, FORNECIMENTO E INSTALAÇÃO, INCLUSIVE TERMINAL DE COMPRESSÃO</v>
          </cell>
          <cell r="E12138" t="str">
            <v>un</v>
          </cell>
          <cell r="F12138">
            <v>304.37</v>
          </cell>
        </row>
        <row r="12139">
          <cell r="A12139" t="str">
            <v>SETOP ED-34487</v>
          </cell>
          <cell r="D12139" t="str">
            <v>DISJUNTOR TRIPOLAR TIPO DIN, CORRENTE NOMINAL DE 16A, FORNECIMENTO E INSTALAÇÃO, INCLUSIVE TERMINAL ILHÓS</v>
          </cell>
          <cell r="E12139" t="str">
            <v>un</v>
          </cell>
          <cell r="F12139">
            <v>66.709999999999994</v>
          </cell>
        </row>
        <row r="12140">
          <cell r="A12140" t="str">
            <v>SETOP ED-34488</v>
          </cell>
          <cell r="D12140" t="str">
            <v>DISJUNTOR TRIPOLAR TIPO DIN, CORRENTE NOMINAL DE 20A, FORNECIMENTO E INSTALAÇÃO, INCLUSIVE TERMINAL ILHÓS</v>
          </cell>
          <cell r="E12140" t="str">
            <v>un</v>
          </cell>
          <cell r="F12140">
            <v>70.040000000000006</v>
          </cell>
        </row>
        <row r="12141">
          <cell r="A12141" t="str">
            <v>SETOP ED-34489</v>
          </cell>
          <cell r="D12141" t="str">
            <v>DISJUNTOR TRIPOLAR TIPO DIN, CORRENTE NOMINAL DE 25A, FORNECIMENTO E INSTALAÇÃO, INCLUSIVE TERMINAL ILHÓS</v>
          </cell>
          <cell r="E12141" t="str">
            <v>un</v>
          </cell>
          <cell r="F12141">
            <v>63.37</v>
          </cell>
        </row>
        <row r="12142">
          <cell r="A12142" t="str">
            <v>SETOP ED-34490</v>
          </cell>
          <cell r="D12142" t="str">
            <v>DISJUNTOR TRIPOLAR TIPO DIN, CORRENTE NOMINAL DE 32A, FORNECIMENTO E INSTALAÇÃO, INCLUSIVE TERMINAL ILHÓS</v>
          </cell>
          <cell r="E12142" t="str">
            <v>un</v>
          </cell>
          <cell r="F12142">
            <v>61.65</v>
          </cell>
        </row>
        <row r="12143">
          <cell r="A12143" t="str">
            <v>SETOP ED-34491</v>
          </cell>
          <cell r="D12143" t="str">
            <v>DISJUNTOR TRIPOLAR TIPO DIN, CORRENTE NOMINAL DE 40A, FORNECIMENTO E INSTALAÇÃO, INCLUSIVE TERMINAL ILHÓS</v>
          </cell>
          <cell r="E12143" t="str">
            <v>un</v>
          </cell>
          <cell r="F12143">
            <v>68.209999999999994</v>
          </cell>
        </row>
        <row r="12144">
          <cell r="A12144" t="str">
            <v>SETOP ED-34492</v>
          </cell>
          <cell r="D12144" t="str">
            <v>DISJUNTOR TRIPOLAR TIPO DIN, CORRENTE NOMINAL DE 50A, FORNECIMENTO E INSTALAÇÃO, INCLUSIVE TERMINAL ILHÓS</v>
          </cell>
          <cell r="E12144" t="str">
            <v>un</v>
          </cell>
          <cell r="F12144">
            <v>76.3</v>
          </cell>
        </row>
        <row r="12145">
          <cell r="A12145" t="str">
            <v>SETOP ED-34485</v>
          </cell>
          <cell r="D12145" t="str">
            <v>DISJUNTOR TRIPOLAR TIPO DIN, CORRENTE NOMINAL DE 6A, FORNECIMENTO E INSTALAÇÃO, INCLUSIVE TERMINAL ILHÓS</v>
          </cell>
          <cell r="E12145" t="str">
            <v>un</v>
          </cell>
          <cell r="F12145">
            <v>96.69</v>
          </cell>
        </row>
        <row r="12146">
          <cell r="A12146" t="str">
            <v>SETOP ED-34493</v>
          </cell>
          <cell r="D12146" t="str">
            <v>DISJUNTOR TRIPOLAR TIPO DIN, CORRENTE NOMINAL DE 63A, FORNECIMENTO E INSTALAÇÃO, INCLUSIVE TERMINAL ILHÓS</v>
          </cell>
          <cell r="E12146" t="str">
            <v>un</v>
          </cell>
          <cell r="F12146">
            <v>82.83</v>
          </cell>
        </row>
        <row r="12147">
          <cell r="A12147" t="str">
            <v>SETOP ED-34494</v>
          </cell>
          <cell r="D12147" t="str">
            <v>DISJUNTOR TRIPOLAR TIPO DIN, CORRENTE NOMINAL DE 70A, FORNECIMENTO E INSTALAÇÃO, INCLUSIVE TERMINAL ILHÓS</v>
          </cell>
          <cell r="E12147" t="str">
            <v>un</v>
          </cell>
          <cell r="F12147">
            <v>103.14</v>
          </cell>
        </row>
        <row r="12148">
          <cell r="A12148" t="str">
            <v>SETOP ED-34495</v>
          </cell>
          <cell r="D12148" t="str">
            <v>DISJUNTOR TRIPOLAR TIPO DIN, CORRENTE NOMINAL DE 80A, FORNECIMENTO E INSTALAÇÃO, INCLUSIVE TERMINAL ILHÓS</v>
          </cell>
          <cell r="E12148" t="str">
            <v>un</v>
          </cell>
          <cell r="F12148">
            <v>187.26</v>
          </cell>
        </row>
        <row r="12149">
          <cell r="A12149" t="str">
            <v>SETOP 8945</v>
          </cell>
          <cell r="D12149" t="str">
            <v>SUPRESSOR DE SURTO</v>
          </cell>
        </row>
        <row r="12150">
          <cell r="A12150" t="str">
            <v>SETOP ED-16600</v>
          </cell>
          <cell r="D12150" t="str">
            <v>DISPOSITIVO DE PROTEÇÃO CONTRA SURTOS (DPS) MONOPOLAR, CORRENTE DE INTERRUPÇÃO 20KA, INCLUSIVE TERMINAL ILHÓS</v>
          </cell>
          <cell r="E12150" t="str">
            <v>un</v>
          </cell>
          <cell r="F12150">
            <v>46.54</v>
          </cell>
        </row>
        <row r="12151">
          <cell r="A12151" t="str">
            <v>SETOP ED-16601</v>
          </cell>
          <cell r="D12151" t="str">
            <v>DISPOSITIVO DE PROTEÇÃO CONTRA SURTOS (DPS) MONOPOLAR, CORRENTE DE INTERRUPÇÃO 45KA, INCLUSIVE TERMINAL ILHÓS</v>
          </cell>
          <cell r="E12151" t="str">
            <v>un</v>
          </cell>
          <cell r="F12151">
            <v>71.239999999999995</v>
          </cell>
        </row>
        <row r="12152">
          <cell r="A12152" t="str">
            <v>SETOP ED-16602</v>
          </cell>
          <cell r="D12152" t="str">
            <v>DISPOSITIVO DE PROTEÇÃO CONTRA SURTOS (DPS) MONOPOLAR, CORRENTE DE INTERRUPÇÃO 60KA, INCLUSIVE TERMINAL ILHÓS</v>
          </cell>
          <cell r="E12152" t="str">
            <v>un</v>
          </cell>
          <cell r="F12152">
            <v>118.08</v>
          </cell>
        </row>
        <row r="12153">
          <cell r="A12153" t="str">
            <v>SETOP 8947</v>
          </cell>
          <cell r="D12153" t="str">
            <v>QUADRO DE COMANDO</v>
          </cell>
        </row>
        <row r="12154">
          <cell r="A12154" t="str">
            <v>SETOP ED-7417</v>
          </cell>
          <cell r="D12154" t="str">
            <v>QUADRO DE COMANDO PARA UMA BOMBA DE POTÊNCIA 0,33CV MONOFÁSICA, EM PARTIDA DIRETA COM ACIONAMENTO MANUAL/AUTOMÁTICO E DETECÇÃO DE FALTA DE FASE</v>
          </cell>
          <cell r="E12154" t="str">
            <v>un</v>
          </cell>
          <cell r="F12154">
            <v>961.86</v>
          </cell>
        </row>
        <row r="12155">
          <cell r="A12155" t="str">
            <v>SETOP ED-7422</v>
          </cell>
          <cell r="D12155" t="str">
            <v>QUADRO DE COMANDO PARA UMA BOMBA DE POTÊNCIA 0,50CV MONOFÁSICA, EM PARTIDA DIRETA COM ACIONAMENTO MANUAL/AUTOMÁTICO E DETECÇÃO DE FALTA DE FASE</v>
          </cell>
          <cell r="E12155" t="str">
            <v>un</v>
          </cell>
          <cell r="F12155">
            <v>968.07</v>
          </cell>
        </row>
        <row r="12156">
          <cell r="A12156" t="str">
            <v>SETOP ED-7430</v>
          </cell>
          <cell r="D12156" t="str">
            <v>QUADRO DE COMANDO PARA UMA BOMBA DE POTÊNCIA 0,75CV MONOFÁSICA, EM PARTIDA DIRETA COM ACIONAMENTO MANUAL/AUTOMÁTICO E DETECÇÃO DE FALTA DE FASE</v>
          </cell>
          <cell r="E12156" t="str">
            <v>un</v>
          </cell>
          <cell r="F12156">
            <v>991.09</v>
          </cell>
        </row>
        <row r="12157">
          <cell r="A12157" t="str">
            <v>SETOP ED-7433</v>
          </cell>
          <cell r="D12157" t="str">
            <v>QUADRO DE COMANDO PARA UMA BOMBA DE POTÊNCIA 1,00CV MONOFÁSICA, EM PARTIDA DIRETA COM ACIONAMENTO MANUAL/AUTOMÁTICO E DETECÇÃO DE FALTA DE FASE</v>
          </cell>
          <cell r="E12157" t="str">
            <v>un</v>
          </cell>
          <cell r="F12157">
            <v>977.24</v>
          </cell>
        </row>
        <row r="12158">
          <cell r="A12158" t="str">
            <v>SETOP ED-7518</v>
          </cell>
          <cell r="D12158" t="str">
            <v>QUADRO DE COMANDO PARA UMA BOMBA DE POTÊNCIA 1,5CV TRIFÁSICA, EM PARTIDA DIRETA COM ACIONAMENTO MANUAL/AUTOMÁTICO E DETECÇÃO DE FALTA DE FASE</v>
          </cell>
          <cell r="E12158" t="str">
            <v>un</v>
          </cell>
          <cell r="F12158">
            <v>996.83</v>
          </cell>
        </row>
        <row r="12159">
          <cell r="A12159" t="str">
            <v>SETOP ED-7519</v>
          </cell>
          <cell r="D12159" t="str">
            <v>QUADRO DE COMANDO PARA UMA BOMBA DE POTÊNCIA 2,0CV TRIFÁSICA, EM PARTIDA DIRETA COM ACIONAMENTO MANUAL/AUTOMÁTICO E DETECÇÃO DE FALTA DE FASE</v>
          </cell>
          <cell r="E12159" t="str">
            <v>un</v>
          </cell>
          <cell r="F12159">
            <v>1069.68</v>
          </cell>
        </row>
        <row r="12160">
          <cell r="A12160" t="str">
            <v>SETOP ED-7520</v>
          </cell>
          <cell r="D12160" t="str">
            <v>QUADRO DE COMANDO PARA UMA BOMBA DE POTÊNCIA 3,0CV TRIFÁSICA, EM PARTIDA DIRETA COM ACIONAMENTO MANUAL/AUTOMÁTICO E DETECÇÃO DE FALTA DE FASE</v>
          </cell>
          <cell r="E12160" t="str">
            <v>un</v>
          </cell>
          <cell r="F12160">
            <v>1074.6400000000001</v>
          </cell>
        </row>
        <row r="12161">
          <cell r="A12161" t="str">
            <v>SETOP ED-7522</v>
          </cell>
          <cell r="D12161" t="str">
            <v>QUADRO DE COMANDO PARA UMA BOMBA DE POTÊNCIA 5,0CV TRIFÁSICA, EM PARTIDA DIRETA COM ACIONAMENTO MANUAL/AUTOMÁTICO E DETECÇÃO DE FALTA DE FASE</v>
          </cell>
          <cell r="E12161" t="str">
            <v>un</v>
          </cell>
          <cell r="F12161">
            <v>1190.22</v>
          </cell>
        </row>
        <row r="12162">
          <cell r="A12162" t="str">
            <v>SETOP ED-7523</v>
          </cell>
          <cell r="D12162" t="str">
            <v>QUADRO DE COMANDO PARA UMA BOMBA DE POTÊNCIA 7,5CV TRIFÁSICA, EM PARTIDA DIRETA COM ACIONAMENTO MANUAL/AUTOMÁTICO E DETECÇÃO DE FALTA DE FASE</v>
          </cell>
          <cell r="E12162" t="str">
            <v>un</v>
          </cell>
          <cell r="F12162">
            <v>1409.98</v>
          </cell>
        </row>
        <row r="12163">
          <cell r="A12163" t="str">
            <v>SETOP 8949</v>
          </cell>
          <cell r="D12163" t="str">
            <v>CONECTOR</v>
          </cell>
        </row>
        <row r="12164">
          <cell r="A12164" t="str">
            <v>SETOP ED-34439</v>
          </cell>
          <cell r="D12164" t="str">
            <v>TERMINAL ILHÓS PARA CABO DE 10MM2</v>
          </cell>
          <cell r="E12164" t="str">
            <v>un</v>
          </cell>
          <cell r="F12164">
            <v>2.96</v>
          </cell>
        </row>
        <row r="12165">
          <cell r="A12165" t="str">
            <v>SETOP ED-34435</v>
          </cell>
          <cell r="D12165" t="str">
            <v>TERMINAL ILHÓS PARA CABO DE 1,5MM2</v>
          </cell>
          <cell r="E12165" t="str">
            <v>un</v>
          </cell>
          <cell r="F12165">
            <v>1.84</v>
          </cell>
        </row>
        <row r="12166">
          <cell r="A12166" t="str">
            <v>SETOP ED-34440</v>
          </cell>
          <cell r="D12166" t="str">
            <v>TERMINAL ILHÓS PARA CABO DE 16MM2</v>
          </cell>
          <cell r="E12166" t="str">
            <v>un</v>
          </cell>
          <cell r="F12166">
            <v>3.13</v>
          </cell>
        </row>
        <row r="12167">
          <cell r="A12167" t="str">
            <v>SETOP ED-34436</v>
          </cell>
          <cell r="D12167" t="str">
            <v>TERMINAL ILHÓS PARA CABO DE 2,5MM2</v>
          </cell>
          <cell r="E12167" t="str">
            <v>un</v>
          </cell>
          <cell r="F12167">
            <v>1.88</v>
          </cell>
        </row>
        <row r="12168">
          <cell r="A12168" t="str">
            <v>SETOP ED-34441</v>
          </cell>
          <cell r="D12168" t="str">
            <v>TERMINAL ILHÓS PARA CABO DE 25MM2</v>
          </cell>
          <cell r="E12168" t="str">
            <v>un</v>
          </cell>
          <cell r="F12168">
            <v>4.25</v>
          </cell>
        </row>
        <row r="12169">
          <cell r="A12169" t="str">
            <v>SETOP ED-34442</v>
          </cell>
          <cell r="D12169" t="str">
            <v>TERMINAL ILHÓS PARA CABO DE 35MM2</v>
          </cell>
          <cell r="E12169" t="str">
            <v>un</v>
          </cell>
          <cell r="F12169">
            <v>4.5599999999999996</v>
          </cell>
        </row>
        <row r="12170">
          <cell r="A12170" t="str">
            <v>SETOP ED-34437</v>
          </cell>
          <cell r="D12170" t="str">
            <v>TERMINAL ILHÓS PARA CABO DE 4MM2</v>
          </cell>
          <cell r="E12170" t="str">
            <v>un</v>
          </cell>
          <cell r="F12170">
            <v>1.91</v>
          </cell>
        </row>
        <row r="12171">
          <cell r="A12171" t="str">
            <v>SETOP ED-34438</v>
          </cell>
          <cell r="D12171" t="str">
            <v>TERMINAL ILHÓS PARA CABO DE 6MM2</v>
          </cell>
          <cell r="E12171" t="str">
            <v>un</v>
          </cell>
          <cell r="F12171">
            <v>1.93</v>
          </cell>
        </row>
        <row r="12172">
          <cell r="A12172" t="str">
            <v>SETOP 8950</v>
          </cell>
          <cell r="D12172" t="str">
            <v>ILUMINAÇÃO PÚBLICA E EXTERNA</v>
          </cell>
        </row>
        <row r="12173">
          <cell r="A12173" t="str">
            <v>SETOP ED-22379</v>
          </cell>
          <cell r="D12173" t="str">
            <v>POSTE DE AÇO GALVANIZADO, ALTURA LIVRE MÍNIMA DE 6M, COM 1 REFLETOR DE LED, POTÊNCIA DE 200W, INCLUSIVE FIAÇÃO, SUPORTE E FUNDAÇÃO</v>
          </cell>
          <cell r="E12173" t="str">
            <v>un</v>
          </cell>
          <cell r="F12173">
            <v>1599.7</v>
          </cell>
        </row>
        <row r="12174">
          <cell r="A12174" t="str">
            <v>SETOP ED-22380</v>
          </cell>
          <cell r="D12174" t="str">
            <v>POSTE DE AÇO GALVANIZADO, ALTURA LIVRE MÍNIMA DE 6M, COM 2 REFLETORES DE LED, POTÊNCIA DE 200W CADA, INCLUSIVE FIAÇÃO, SUPORTE E FUNDAÇÃO</v>
          </cell>
          <cell r="E12174" t="str">
            <v>un</v>
          </cell>
          <cell r="F12174">
            <v>1878.48</v>
          </cell>
        </row>
        <row r="12175">
          <cell r="A12175" t="str">
            <v>SETOP ED-22381</v>
          </cell>
          <cell r="D12175" t="str">
            <v>POSTE DE AÇO GALVANIZADO, ALTURA LIVRE MÍNIMA DE 6M, COM 4 REFLETORES DE LED, POTÊNCIA DE 200W CADA, INCLUSIVE FIAÇÃO, SUPORTE E FUNDAÇÃO</v>
          </cell>
          <cell r="E12175" t="str">
            <v>un</v>
          </cell>
          <cell r="F12175">
            <v>2807.9</v>
          </cell>
        </row>
        <row r="12176">
          <cell r="A12176" t="str">
            <v>SETOP ED-22216</v>
          </cell>
          <cell r="D12176" t="str">
            <v>POSTE DE AÇO GALVANIZADO PARA ILUMINAÇÃO PÚBLICA, ALTURA LIVRE MÍNIMA DE 6M, COM LUMINÁRIA DE LED, POTÊNCIA DE 200W CADA, 2 PÉTALAS, INCLUSIVE FIAÇÃO, SUPORTES, RELÉ E FUNDAÇÃO DE CONCRETO</v>
          </cell>
          <cell r="E12176" t="str">
            <v>un</v>
          </cell>
          <cell r="F12176">
            <v>2088.4299999999998</v>
          </cell>
        </row>
        <row r="12177">
          <cell r="A12177" t="str">
            <v>SETOP ED-22215</v>
          </cell>
          <cell r="D12177" t="str">
            <v>POSTE DE AÇO GALVANIZADO PARA ILUMINAÇÃO PÚBLICA, ALTURA LIVRE MÍNIMA DE 6M, COM LUMINÁRIA DE LED, POTÊNCIA DE 200W, 1 PÉTALA, INCLUSIVE FIAÇÃO, SUPORTE, RELÉ E FUNDAÇÃO</v>
          </cell>
          <cell r="E12177" t="str">
            <v>un</v>
          </cell>
          <cell r="F12177">
            <v>1793.77</v>
          </cell>
        </row>
        <row r="12178">
          <cell r="A12178" t="str">
            <v>SETOP ED-22383</v>
          </cell>
          <cell r="D12178" t="str">
            <v>POSTE DE CONCRETO, ALTURA LIVRE MÍNIMA DE 9M, COM 10 REFLETORES DE LED, POTÊNCIA DE 300W CADA, INCLUSIVE FIAÇÃO, SUPORTE E FUNDAÇÃO</v>
          </cell>
          <cell r="E12178" t="str">
            <v>un</v>
          </cell>
          <cell r="F12178">
            <v>6608.84</v>
          </cell>
        </row>
        <row r="12179">
          <cell r="A12179" t="str">
            <v>SETOP ED-22382</v>
          </cell>
          <cell r="D12179" t="str">
            <v>POSTE DE CONCRETO, ALTURA LIVRE MÍNIMA DE 9M, COM 8 REFLETORES DE LED, POTÊNCIA DE 300W CADA, INCLUSIVE FIAÇÃO, SUPORTE E FUNDAÇÃO</v>
          </cell>
          <cell r="E12179" t="str">
            <v>un</v>
          </cell>
          <cell r="F12179">
            <v>5031.38</v>
          </cell>
        </row>
        <row r="12180">
          <cell r="A12180" t="str">
            <v>SETOP ED-22378</v>
          </cell>
          <cell r="D12180" t="str">
            <v>POSTE DE CONCRETO PARA ILUMINAÇÃO PÚBLICA, ALTURA LIVRE MÍNIMA DE 9M, COM LUMINÁRIA DE LED, POTÊNCIA DE 300W CADA, DOIS (2) BRAÇOS, INCLUSIVE FIAÇÃO, SUPORTE, RELÉ E FUNDAÇÃO</v>
          </cell>
          <cell r="E12180" t="str">
            <v>un</v>
          </cell>
          <cell r="F12180">
            <v>3452.48</v>
          </cell>
        </row>
        <row r="12181">
          <cell r="A12181" t="str">
            <v>SETOP ED-22377</v>
          </cell>
          <cell r="D12181" t="str">
            <v>POSTE DE CONCRETO PARA ILUMINAÇÃO PÚBLICA, ALTURA LIVRE MÍNIMA DE 9M, COM LUMINÁRIA DE LED, POTÊNCIA DE 300W, UM (1) BRAÇO, INCLUSIVE FIAÇÃO, SUPORTE, RELÉ E FUNDAÇÃO</v>
          </cell>
          <cell r="E12181" t="str">
            <v>un</v>
          </cell>
          <cell r="F12181">
            <v>2847.19</v>
          </cell>
        </row>
        <row r="12182">
          <cell r="A12182" t="str">
            <v>SETOP ED-49497</v>
          </cell>
          <cell r="D12182" t="str">
            <v xml:space="preserve">POSTE TELECÔNICO RETO EM AÇO GALVANIZADO, ALTURA DE 9M, EXCLUSIVE BRAÇO E LUMINÁRIAS/REFLETORES
</v>
          </cell>
          <cell r="E12182" t="str">
            <v>un</v>
          </cell>
          <cell r="F12182">
            <v>2034.06</v>
          </cell>
        </row>
        <row r="12183">
          <cell r="A12183" t="str">
            <v>SETOP ED-49523</v>
          </cell>
          <cell r="D12183" t="str">
            <v>RELÉ FOTOELÉTRICO, TENSÃO 120V COM CAPACIDADE DE CARGA 1200VA, INCLUSIVE BASE E INSTALAÇÃO</v>
          </cell>
          <cell r="E12183" t="str">
            <v>un</v>
          </cell>
          <cell r="F12183">
            <v>49.75</v>
          </cell>
        </row>
        <row r="12184">
          <cell r="A12184" t="str">
            <v>SETOP ED-49524</v>
          </cell>
          <cell r="D12184" t="str">
            <v>RELÉ FOTOELÉTRICO, TENSÃO 220V COM CAPACIDADE DE CARGA 1800VA, INCLUSIVE BASE E INSTALAÇÃO</v>
          </cell>
          <cell r="E12184" t="str">
            <v>un</v>
          </cell>
          <cell r="F12184">
            <v>49.95</v>
          </cell>
        </row>
        <row r="12185">
          <cell r="A12185" t="str">
            <v>SETOP 8951</v>
          </cell>
          <cell r="D12185" t="str">
            <v>SIRENES E ALARMES</v>
          </cell>
        </row>
        <row r="12186">
          <cell r="A12186" t="str">
            <v>SETOP ED-4892</v>
          </cell>
          <cell r="D12186" t="str">
            <v>ALARME AUDIOVISUAL SEM FIO PARA PCD. FORNECIMENTO E INSTALAÇÃO</v>
          </cell>
          <cell r="E12186" t="str">
            <v>un</v>
          </cell>
          <cell r="F12186">
            <v>237.67</v>
          </cell>
        </row>
        <row r="12187">
          <cell r="A12187" t="str">
            <v>SETOP ED-49526</v>
          </cell>
          <cell r="D12187" t="str">
            <v>SIRENE DE ALTA POTÊNCIA, TIMBRE Ø 150MM, 100DCB</v>
          </cell>
          <cell r="E12187" t="str">
            <v>un</v>
          </cell>
          <cell r="F12187">
            <v>458.92</v>
          </cell>
        </row>
        <row r="12188">
          <cell r="A12188" t="str">
            <v>SETOP ED-50187</v>
          </cell>
          <cell r="D12188" t="str">
            <v>SIRENE PARA ALARME DE BOMBA EM FUNCIONAMENTO, 220V</v>
          </cell>
          <cell r="E12188" t="str">
            <v>un</v>
          </cell>
          <cell r="F12188">
            <v>68.45</v>
          </cell>
        </row>
        <row r="12189">
          <cell r="A12189" t="str">
            <v>SETOP ED-49525</v>
          </cell>
          <cell r="D12189" t="str">
            <v>SIRENE PARA ALCANCE ATÉ 500 M REF. RT-10</v>
          </cell>
          <cell r="E12189" t="str">
            <v>un</v>
          </cell>
          <cell r="F12189">
            <v>1142.06</v>
          </cell>
        </row>
        <row r="12190">
          <cell r="A12190" t="str">
            <v>SETOP 8952</v>
          </cell>
          <cell r="D12190" t="str">
            <v>SISTEMA DE NOBREAK</v>
          </cell>
        </row>
        <row r="12191">
          <cell r="A12191" t="str">
            <v>SETOP ED-48371</v>
          </cell>
          <cell r="D12191" t="str">
            <v>ESTABILIZADOR COM TENSÃO DE ENTRADA COM FAIXA DE 80V ATÉ 150V, FREQUÊNCIA 60HZ, TENSÃO DE SAÍDA 110V COM POTÊNCIA MÁXIMA 5KVA, INCLUSIVE INSTALAÇÃO</v>
          </cell>
          <cell r="E12191" t="str">
            <v>un</v>
          </cell>
          <cell r="F12191">
            <v>2107</v>
          </cell>
        </row>
        <row r="12192">
          <cell r="A12192" t="str">
            <v>SETOP 10715</v>
          </cell>
          <cell r="D12192" t="str">
            <v>COMPONENTES PARA QUADROS ELÉTRICOS</v>
          </cell>
        </row>
        <row r="12193">
          <cell r="A12193" t="str">
            <v>SETOP ED-51066</v>
          </cell>
          <cell r="D12193" t="str">
            <v>FUSÍVEL DE RETARDO, TIPO DIAZED, CLASSE GL/GG, COM CORRENTE DE 35A, COM TENSÃO DE 500V, EXCLUSIVE BASE PARA FUSÍVEL</v>
          </cell>
          <cell r="E12193" t="str">
            <v>un</v>
          </cell>
          <cell r="F12193">
            <v>23.24</v>
          </cell>
        </row>
        <row r="12194">
          <cell r="A12194" t="str">
            <v>SETOP ED-51065</v>
          </cell>
          <cell r="D12194" t="str">
            <v>FUSÍVEL DE RETARDO, TIPO DIAZED, CLASSE GL/GG, COM CORRENTE DE 63A, COM TENSÃO DE 500V, EXCLUSIVE BASE PARA FUSÍVEL</v>
          </cell>
          <cell r="E12194" t="str">
            <v>un</v>
          </cell>
          <cell r="F12194">
            <v>19.79</v>
          </cell>
        </row>
        <row r="12195">
          <cell r="A12195" t="str">
            <v>SETOP 10716</v>
          </cell>
          <cell r="D12195" t="str">
            <v>FITA DE SINALIZAÇÃO SUBTERRÂNEA</v>
          </cell>
        </row>
        <row r="12196">
          <cell r="A12196" t="str">
            <v>SETOP ED-24042</v>
          </cell>
          <cell r="D12196" t="str">
            <v>FORNECIMENTO E INSTALAÇÃO DE FITA SUBTERRÂNEA PARA SINALIZAÇÃO DE REDES OU TUBULAÇÕES</v>
          </cell>
          <cell r="E12196" t="str">
            <v>m</v>
          </cell>
          <cell r="F12196">
            <v>5.78</v>
          </cell>
        </row>
        <row r="12197">
          <cell r="A12197" t="str">
            <v>SETOP 8682</v>
          </cell>
          <cell r="D12197" t="str">
            <v>INSTALAÇÕES DE REDE LÓGICA E TELEFONIA</v>
          </cell>
        </row>
        <row r="12198">
          <cell r="A12198" t="str">
            <v>SETOP 8954</v>
          </cell>
          <cell r="D12198" t="str">
            <v>FIO E CABO PARA REDE LÓGICA</v>
          </cell>
        </row>
        <row r="12199">
          <cell r="A12199" t="str">
            <v>SETOP ED-9194</v>
          </cell>
          <cell r="D12199" t="str">
            <v>CABO UTP COM QUATRO (4) PARES, CATEGORIA 6, CLASSIFICAÇÃO LSZH, COM ISOLAMENTO NÃO HALOGENADO E ANTICHAMA, EXCLUSIVE CONECTOR/PLUG MACHO RJ45 E CRIMPAGEM</v>
          </cell>
          <cell r="E12199" t="str">
            <v>m</v>
          </cell>
          <cell r="F12199">
            <v>6.04</v>
          </cell>
        </row>
        <row r="12200">
          <cell r="A12200" t="str">
            <v>SETOP ED-9195</v>
          </cell>
          <cell r="D12200" t="str">
            <v>CONECTOR/PLUG MACHO RJ45, CATEGORIA 6, INCLUSIVE CAPA PROTETORA E CRIMPAGEM, EXCLUSIVE CERTIFICAÇÃO</v>
          </cell>
          <cell r="E12200" t="str">
            <v>un</v>
          </cell>
          <cell r="F12200">
            <v>2.38</v>
          </cell>
        </row>
        <row r="12201">
          <cell r="A12201" t="str">
            <v>SETOP 8955</v>
          </cell>
          <cell r="D12201" t="str">
            <v>FIO E CABO TELEFÔNICO</v>
          </cell>
        </row>
        <row r="12202">
          <cell r="A12202" t="str">
            <v>SETOP ED-48945</v>
          </cell>
          <cell r="D12202" t="str">
            <v>CABO TELEFÔNICO, PARA COMUNICAÇÃO EXTERNA COM BLINDAGEM EM ALUMÍNIO E POLIETILENO, COM CEM (100) PARES, DIÂMETRO DO CONDUTOR ESTANHADO DE 0,50MM (CTP-APL-SN-50.100)</v>
          </cell>
          <cell r="E12202" t="str">
            <v>m</v>
          </cell>
          <cell r="F12202">
            <v>125.16</v>
          </cell>
        </row>
        <row r="12203">
          <cell r="A12203" t="str">
            <v>SETOP ED-48939</v>
          </cell>
          <cell r="D12203" t="str">
            <v>CABO TELEFÔNICO, PARA COMUNICAÇÃO EXTERNA COM BLINDAGEM EM ALUMÍNIO E POLIETILENO, COM CINCO (5) PARES, DIÂMETRO DO CONDUTOR DE 0,50MM (CCE-APL-50.5)</v>
          </cell>
          <cell r="E12203" t="str">
            <v>m</v>
          </cell>
          <cell r="F12203">
            <v>26.95</v>
          </cell>
        </row>
        <row r="12204">
          <cell r="A12204" t="str">
            <v>SETOP ED-48944</v>
          </cell>
          <cell r="D12204" t="str">
            <v>CABO TELEFÔNICO, PARA COMUNICAÇÃO EXTERNA COM BLINDAGEM EM ALUMÍNIO E POLIETILENO, COM CINQUENTA (50) PARES, DIÂMETRO DO CONDUTOR ESTANHADO DE 0,50MM (CTP-APL-SN-50.50)</v>
          </cell>
          <cell r="E12204" t="str">
            <v>m</v>
          </cell>
          <cell r="F12204">
            <v>92.91</v>
          </cell>
        </row>
        <row r="12205">
          <cell r="A12205" t="str">
            <v>SETOP ED-48941</v>
          </cell>
          <cell r="D12205" t="str">
            <v>CABO TELEFÔNICO, PARA COMUNICAÇÃO EXTERNA COM BLINDAGEM EM ALUMÍNIO E POLIETILENO, COM DEZ (10) PARES, DIÂMETRO DO CONDUTOR ESTANHADO DE 0,50MM (CTP-APL-SN-50.10)</v>
          </cell>
          <cell r="E12205" t="str">
            <v>m</v>
          </cell>
          <cell r="F12205">
            <v>53.61</v>
          </cell>
        </row>
        <row r="12206">
          <cell r="A12206" t="str">
            <v>SETOP ED-48938</v>
          </cell>
          <cell r="D12206" t="str">
            <v>CABO TELEFÔNICO, PARA COMUNICAÇÃO EXTERNA COM BLINDAGEM EM ALUMÍNIO E POLIETILENO, COM QUATRO (4) PARES, DIÂMETRO DO CONDUTOR DE 0,50MM (CCE-APL-50.4)</v>
          </cell>
          <cell r="E12206" t="str">
            <v>m</v>
          </cell>
          <cell r="F12206">
            <v>26.56</v>
          </cell>
        </row>
        <row r="12207">
          <cell r="A12207" t="str">
            <v>SETOP ED-48940</v>
          </cell>
          <cell r="D12207" t="str">
            <v>CABO TELEFÔNICO, PARA COMUNICAÇÃO EXTERNA COM BLINDAGEM EM ALUMÍNIO E POLIETILENO, COM SEIS (6) PARES, DIÂMETRO DO CONDUTOR DE 0,50MM (CCE-APL-50.6)</v>
          </cell>
          <cell r="E12207" t="str">
            <v>m</v>
          </cell>
          <cell r="F12207">
            <v>27.34</v>
          </cell>
        </row>
        <row r="12208">
          <cell r="A12208" t="str">
            <v>SETOP ED-48937</v>
          </cell>
          <cell r="D12208" t="str">
            <v>CABO TELEFÔNICO, PARA COMUNICAÇÃO EXTERNA COM BLINDAGEM EM ALUMÍNIO E POLIETILENO, COM TRÊS (3) PARES, DIÂMETRO DO CONDUTOR DE 0,50MM (CCE-APL-50.3)</v>
          </cell>
          <cell r="E12208" t="str">
            <v>m</v>
          </cell>
          <cell r="F12208">
            <v>25.87</v>
          </cell>
        </row>
        <row r="12209">
          <cell r="A12209" t="str">
            <v>SETOP ED-48943</v>
          </cell>
          <cell r="D12209" t="str">
            <v>CABO TELEFÔNICO, PARA COMUNICAÇÃO EXTERNA COM BLINDAGEM EM ALUMÍNIO E POLIETILENO, COM TRINTA (30) PARES, DIÂMETRO DO CONDUTOR ESTANHADO DE 0,50MM (CTP-APL-SN-50.30)</v>
          </cell>
          <cell r="E12209" t="str">
            <v>m</v>
          </cell>
          <cell r="F12209">
            <v>71.06</v>
          </cell>
        </row>
        <row r="12210">
          <cell r="A12210" t="str">
            <v>SETOP ED-48936</v>
          </cell>
          <cell r="D12210" t="str">
            <v>CABO TELEFÔNICO, PARA COMUNICAÇÃO EXTERNA COM BLINDAGEM EM ALUMÍNIO E POLIETILENO, COM UM (1) PAR, DIÂMETRO DO CONDUTOR DE 0,50MM (CCE-APL-50.1)</v>
          </cell>
          <cell r="E12210" t="str">
            <v>m</v>
          </cell>
          <cell r="F12210">
            <v>24.34</v>
          </cell>
        </row>
        <row r="12211">
          <cell r="A12211" t="str">
            <v>SETOP ED-48942</v>
          </cell>
          <cell r="D12211" t="str">
            <v>CABO TELEFÔNICO, PARA COMUNICAÇÃO EXTERNA COM BLINDAGEM EM ALUMÍNIO E POLIETILENO, COM VINTE (20) PARES, DIÂMETRO DO CONDUTOR ESTANHADO DE 0,50MM (CTP-APL-SN-50.20)</v>
          </cell>
          <cell r="E12211" t="str">
            <v>m</v>
          </cell>
          <cell r="F12211">
            <v>61.08</v>
          </cell>
        </row>
        <row r="12212">
          <cell r="A12212" t="str">
            <v>SETOP ED-48935</v>
          </cell>
          <cell r="D12212" t="str">
            <v>CABO TELEFÔNICO, PARA COMUNICAÇÃO INTERNA COM BLINDAGEM EM ALUMÍNIO E POLIETILENO, COM CEM (100) PARES, DIÂMETRO DO CONDUTOR DE 0,50MM (CI-50.100)</v>
          </cell>
          <cell r="E12212" t="str">
            <v>m</v>
          </cell>
          <cell r="F12212">
            <v>82.08</v>
          </cell>
        </row>
        <row r="12213">
          <cell r="A12213" t="str">
            <v>SETOP ED-48934</v>
          </cell>
          <cell r="D12213" t="str">
            <v>CABO TELEFÔNICO, PARA COMUNICAÇÃO INTERNA COM BLINDAGEM EM ALUMÍNIO E POLIETILENO, COM CINQUENTA (50) PARES, DIÂMETRO DO CONDUTOR DE 0,50MM (CI-50.50)</v>
          </cell>
          <cell r="E12213" t="str">
            <v>m</v>
          </cell>
          <cell r="F12213">
            <v>48</v>
          </cell>
        </row>
        <row r="12214">
          <cell r="A12214" t="str">
            <v>SETOP ED-48931</v>
          </cell>
          <cell r="D12214" t="str">
            <v>CABO TELEFÔNICO, PARA COMUNICAÇÃO INTERNA COM BLINDAGEM EM ALUMÍNIO E POLIETILENO, COM DEZ (10) PARES, DIÂMETRO DO CONDUTOR DE 0,50MM (CI-50.10)</v>
          </cell>
          <cell r="E12214" t="str">
            <v>m</v>
          </cell>
          <cell r="F12214">
            <v>13.01</v>
          </cell>
        </row>
        <row r="12215">
          <cell r="A12215" t="str">
            <v>SETOP ED-48933</v>
          </cell>
          <cell r="D12215" t="str">
            <v>CABO TELEFÔNICO, PARA COMUNICAÇÃO INTERNA COM BLINDAGEM EM ALUMÍNIO E POLIETILENO, COM TRINTA (30) PARES, DIÂMETRO DO CONDUTOR DE 0,50MM (CI-50.30)</v>
          </cell>
          <cell r="E12215" t="str">
            <v>m</v>
          </cell>
          <cell r="F12215">
            <v>35.89</v>
          </cell>
        </row>
        <row r="12216">
          <cell r="A12216" t="str">
            <v>SETOP ED-48932</v>
          </cell>
          <cell r="D12216" t="str">
            <v>CABO TELEFÔNICO, PARA COMUNICAÇÃO INTERNA COM BLINDAGEM EM ALUMÍNIO E POLIETILENO, COM VINTE (20) PARES, DIÂMETRO DO CONDUTOR DE 0,50MM (CI-50.20)</v>
          </cell>
          <cell r="E12216" t="str">
            <v>m</v>
          </cell>
          <cell r="F12216">
            <v>24.25</v>
          </cell>
        </row>
        <row r="12217">
          <cell r="A12217" t="str">
            <v>SETOP ED-49341</v>
          </cell>
          <cell r="D12217" t="str">
            <v>FIO TELEFÔNICO EXTERNO (FE) EM AÇO COBREADO DE SEÇÃO MACIÇA, ESP. 1,60MM (2X1,60MM), UM (1) PAR TORCIDO, ISOLAMENTO EM POLIETILENO TERMOPLÁSTICO (PE)</v>
          </cell>
          <cell r="E12217" t="str">
            <v>m</v>
          </cell>
          <cell r="F12217">
            <v>4.96</v>
          </cell>
        </row>
        <row r="12218">
          <cell r="A12218" t="str">
            <v>SETOP ED-49340</v>
          </cell>
          <cell r="D12218" t="str">
            <v xml:space="preserve">FIO TELEFÔNICO (FI) EM COBRE ELETROLÍTICO ESTANHADO DE SEÇÃO MACIÇA, ESP. 0,60MM (2X0,60MM), UM (1) PAR TORCIDO, ISOLAMENTO EM CLORETO DE POLIVINILA (PVC)
</v>
          </cell>
          <cell r="E12218" t="str">
            <v>m</v>
          </cell>
          <cell r="F12218">
            <v>3.65</v>
          </cell>
        </row>
        <row r="12219">
          <cell r="A12219" t="str">
            <v>SETOP 8956</v>
          </cell>
          <cell r="D12219" t="str">
            <v>TOMADA PARA REDE LÓGICA E TELEFONIA</v>
          </cell>
        </row>
        <row r="12220">
          <cell r="A12220" t="str">
            <v>SETOP ED-48383</v>
          </cell>
          <cell r="D12220" t="str">
            <v>CAIXA PARA CANALETA COM TOMADA DE DADOS (CONECTOR RJ45 CAT.6E) PARA SISTEMA "X",  TIPO SOBREPOR, INCLUSIVE ACESSÓRIOS PARA FIXAÇÃO</v>
          </cell>
          <cell r="E12220" t="str">
            <v>un</v>
          </cell>
          <cell r="F12220">
            <v>68.53</v>
          </cell>
        </row>
        <row r="12221">
          <cell r="A12221" t="str">
            <v>SETOP ED-15762</v>
          </cell>
          <cell r="D12221" t="str">
            <v>CONJUNTO DE DUAS (2) TOMADAS DE DADOS (CONECTOR RJ45 CAT.6E), COM PLACA 4"X2" DE DOIS (2) POSTOS, INCLUSIVE FORNECIMENTO, INSTALAÇÃO, SUPORTE, MÓDULO E PLACA</v>
          </cell>
          <cell r="E12221" t="str">
            <v>un</v>
          </cell>
          <cell r="F12221">
            <v>140.63999999999999</v>
          </cell>
        </row>
        <row r="12222">
          <cell r="A12222" t="str">
            <v>SETOP ED-15794</v>
          </cell>
          <cell r="D12222" t="str">
            <v>CONJUNTO DE DUAS (2) TOMADAS DE DADOS (CONECTOR RJ45 CAT.6E), COM PLACA 4"X4" DE DOIS (2) POSTOS, INCLUSIVE FORNECIMENTO, INSTALAÇÃO, SUPORTE, MÓDULO E PLACA</v>
          </cell>
          <cell r="E12222" t="str">
            <v>un</v>
          </cell>
          <cell r="F12222">
            <v>148.96</v>
          </cell>
        </row>
        <row r="12223">
          <cell r="A12223" t="str">
            <v>SETOP ED-15795</v>
          </cell>
          <cell r="D12223" t="str">
            <v>CONJUNTO DE DUAS (2) TOMADAS TELEFÔNICAS (CONECTOR RJ11), COM PLACA 4"X4" DE DOIS (2) POSTOS, INCLUSIVE FORNECIMENTO, INSTALAÇÃO, SUPORTE, MÓDULO E PLACA</v>
          </cell>
          <cell r="E12223" t="str">
            <v>un</v>
          </cell>
          <cell r="F12223">
            <v>68.38</v>
          </cell>
        </row>
        <row r="12224">
          <cell r="A12224" t="str">
            <v>SETOP ED-15752</v>
          </cell>
          <cell r="D12224" t="str">
            <v>CONJUNTO DE UMA (1) TOMADA DE DADOS (CONECTOR RJ45 CAT.6E), COM PLACA 4"X2" DE UM (1) POSTO, INCLUSIVE FORNECIMENTO, INSTALAÇÃO, SUPORTE, MÓDULO E PLACA</v>
          </cell>
          <cell r="E12224" t="str">
            <v>un</v>
          </cell>
          <cell r="F12224">
            <v>79.08</v>
          </cell>
        </row>
        <row r="12225">
          <cell r="A12225" t="str">
            <v>SETOP ED-15751</v>
          </cell>
          <cell r="D12225" t="str">
            <v>CONJUNTO DE UMA (1) TOMADA TELEFÔNICA (CONECTOR RJ11), COM PLACA 4"X2" DE UM (1) POSTO, INCLUSIVE FORNECIMENTO, INSTALAÇÃO, SUPORTE, MÓDULO E PLACA</v>
          </cell>
          <cell r="E12225" t="str">
            <v>un</v>
          </cell>
          <cell r="F12225">
            <v>38.79</v>
          </cell>
        </row>
        <row r="12226">
          <cell r="A12226" t="str">
            <v>SETOP ED-15760</v>
          </cell>
          <cell r="D12226" t="str">
            <v>CONJUNTO DE UMA (1) TOMADA TELEFÔNICA (CONECTOR RJ11) E UMA (1) TOMADA DE DADOS (CONECTOR RJ45 CAT.6E), COM PLACA 4"X2" DE DOIS (2) POSTOS, INCLUSIVE FORNECIMENTO, INSTALAÇÃO, SUPORTE, MÓDULO E PLACA</v>
          </cell>
          <cell r="E12226" t="str">
            <v>un</v>
          </cell>
          <cell r="F12226">
            <v>105.09</v>
          </cell>
        </row>
        <row r="12227">
          <cell r="A12227" t="str">
            <v>SETOP ED-17985</v>
          </cell>
          <cell r="D12227" t="str">
            <v>CONJUNTO PARA CONDULETE DE 1" (25MM) COM DUAS (2) TOMADA DE DADOS OU TELEFONIA (CONECTOR RJ45 CAT.6E OU RJ11) E PLACA DE DOIS (2) POSTOS, INCLUSIVE FORNECIMENTO, INSTALAÇÃO, SUPORTE, MÓDULO E PLACA, EXCLUSIVE CONDULETE</v>
          </cell>
          <cell r="E12227" t="str">
            <v>un</v>
          </cell>
          <cell r="F12227">
            <v>128.05000000000001</v>
          </cell>
        </row>
        <row r="12228">
          <cell r="A12228" t="str">
            <v>SETOP ED-17983</v>
          </cell>
          <cell r="D12228" t="str">
            <v>CONJUNTO PARA CONDULETE DE 1" (25MM) COM UMA (1) TOMADA DE DADOS OU TELEFONIA (CONECTOR RJ45 CAT.6E OU RJ11) E PLACA DE UM (1) POSTO, INCLUSIVE FORNECIMENTO, INSTALAÇÃO, SUPORTE, MÓDULO E PLACA, EXCLUSIVE CONDULETE</v>
          </cell>
          <cell r="E12228" t="str">
            <v>un</v>
          </cell>
          <cell r="F12228">
            <v>73.89</v>
          </cell>
        </row>
        <row r="12229">
          <cell r="A12229" t="str">
            <v>SETOP ED-17979</v>
          </cell>
          <cell r="D12229" t="str">
            <v>CONJUNTO PARA CONDULETE DE 3/4" (20MM) COM DUAS (2) TOMADA DE DADOS OU TELEFONIA (CONECTOR RJ45 CAT.6E OU RJ11) E PLACA DE DOIS (2) POSTOS, INCLUSIVE FORNECIMENTO, INSTALAÇÃO, SUPORTE, MÓDULO E PLACA, EXCLUSIVE CONDULETE</v>
          </cell>
          <cell r="E12229" t="str">
            <v>un</v>
          </cell>
          <cell r="F12229">
            <v>126.52</v>
          </cell>
        </row>
        <row r="12230">
          <cell r="A12230" t="str">
            <v>SETOP ED-49119</v>
          </cell>
          <cell r="D12230" t="str">
            <v>CONJUNTO PARA CONDULETE DE 3/4" (20MM) COM UMA (1) TOMADA DE DADOS OU TELEFONIA (CONECTOR RJ45 CAT.6E OU RJ11) E PLACA DE UM (1) POSTO, INCLUSIVE FORNECIMENTO, INSTALAÇÃO, SUPORTE, MÓDULO E PLACA, EXCLUSIVE CONDULETE</v>
          </cell>
          <cell r="E12230" t="str">
            <v>un</v>
          </cell>
          <cell r="F12230">
            <v>72.430000000000007</v>
          </cell>
        </row>
        <row r="12231">
          <cell r="A12231" t="str">
            <v>SETOP ED-5630</v>
          </cell>
          <cell r="D12231" t="str">
            <v>MÓDULO PARA REDE (CONECTOR RJ45 CAT.5E), INCLUSIVE FORNECIMENTO E INSTALAÇÃO, EXCLUSIVE PLACA E SUPORTE</v>
          </cell>
          <cell r="E12231" t="str">
            <v>un</v>
          </cell>
          <cell r="F12231">
            <v>50.45</v>
          </cell>
        </row>
        <row r="12232">
          <cell r="A12232" t="str">
            <v>SETOP ED-5631</v>
          </cell>
          <cell r="D12232" t="str">
            <v>MÓDULO PARA REDE (CONECTOR RJ45 CAT.6E), INCLUSIVE FORNECIMENTO E INSTALAÇÃO, EXCLUSIVE PLACA E SUPORTE</v>
          </cell>
          <cell r="E12232" t="str">
            <v>un</v>
          </cell>
          <cell r="F12232">
            <v>63.59</v>
          </cell>
        </row>
        <row r="12233">
          <cell r="A12233" t="str">
            <v>SETOP ED-5629</v>
          </cell>
          <cell r="D12233" t="str">
            <v>MÓDULO PARA TELEFONE (CONECTOR RJ11), INCLUSIVE FORNECIMENTO E INSTALAÇÃO, EXCLUSIVE PLACA E SUPORTE</v>
          </cell>
          <cell r="E12233" t="str">
            <v>un</v>
          </cell>
          <cell r="F12233">
            <v>23.3</v>
          </cell>
        </row>
        <row r="12234">
          <cell r="A12234" t="str">
            <v>SETOP 8957</v>
          </cell>
          <cell r="D12234" t="str">
            <v>CERTIFICAÇÃO DE REDE LÓGICA</v>
          </cell>
        </row>
        <row r="12235">
          <cell r="A12235" t="str">
            <v>SETOP ED-48368</v>
          </cell>
          <cell r="D12235" t="str">
            <v>CERTIFICAÇÃO DE GARANTIA DE TRANSMISSÃO DE CABOS LÓGICOS, CAT. 5E/6/6A</v>
          </cell>
          <cell r="E12235" t="str">
            <v>un</v>
          </cell>
          <cell r="F12235">
            <v>15.72</v>
          </cell>
        </row>
        <row r="12236">
          <cell r="A12236" t="str">
            <v>SETOP 8958</v>
          </cell>
          <cell r="D12236" t="str">
            <v>RACK E  ACESSÓRIOS</v>
          </cell>
        </row>
        <row r="12237">
          <cell r="A12237" t="str">
            <v>SETOP ED-48362</v>
          </cell>
          <cell r="D12237" t="str">
            <v>ANILHA, TIPO MARCADOR, PARA IDENTIFICAÇÃO DE CABOS, DIÂMETRO MÁXIMO DE 16MM2, CONTENDO 500 UNIDADES, INCLUSIVE INSTALAÇÃO EM CABO</v>
          </cell>
          <cell r="E12237" t="str">
            <v>un</v>
          </cell>
          <cell r="F12237">
            <v>94.9</v>
          </cell>
        </row>
        <row r="12238">
          <cell r="A12238" t="str">
            <v>SETOP ED-48361</v>
          </cell>
          <cell r="D12238" t="str">
            <v>ANILHA, TIPO MARCADOR, PARA IDENTIFICAÇÃO DE CABOS, DIÂMETRO MÁXIMO DE 6MM2, CONTENDO 500 UNIDADES, INCLUSIVE INSTALAÇÃO EM CABO</v>
          </cell>
          <cell r="E12238" t="str">
            <v>un</v>
          </cell>
          <cell r="F12238">
            <v>57.11</v>
          </cell>
        </row>
        <row r="12239">
          <cell r="A12239" t="str">
            <v>SETOP ED-48376</v>
          </cell>
          <cell r="D12239" t="str">
            <v>GAVETA DE VENTILAÇÃO COM QUATRO (4) VENTILADORES, ALTURA DE 44,45MM (1U) PARA RACK DE 19", EXCLUSIVE BASTIDOR/RACK DE REDE</v>
          </cell>
          <cell r="E12239" t="str">
            <v>un</v>
          </cell>
          <cell r="F12239">
            <v>424.16</v>
          </cell>
        </row>
        <row r="12240">
          <cell r="A12240" t="str">
            <v>SETOP ED-48377</v>
          </cell>
          <cell r="D12240" t="str">
            <v>ORGANIZADOR DE CABOS, ALTURA DE 44,45MM (1U) PARA RACK DE 19"", EXCLUSIVE BASTIDOR/RACK DE REDE</v>
          </cell>
          <cell r="E12240" t="str">
            <v>un</v>
          </cell>
          <cell r="F12240">
            <v>82.21</v>
          </cell>
        </row>
        <row r="12241">
          <cell r="A12241" t="str">
            <v>SETOP ED-32151</v>
          </cell>
          <cell r="D12241" t="str">
            <v>PATCH CORD RJ45/RJ45, UTP QUATRO (4) PARES METÁLICO, CATEGORIA TIPO 6, PINAGEM T568A (VOZ), COMPRIMENTO DOIS (2) METROS</v>
          </cell>
          <cell r="E12241" t="str">
            <v>un</v>
          </cell>
          <cell r="F12241">
            <v>19.43</v>
          </cell>
        </row>
        <row r="12242">
          <cell r="A12242" t="str">
            <v>SETOP ED-48372</v>
          </cell>
          <cell r="D12242" t="str">
            <v>PATCH CORD RJ45/RJ45, UTP QUATRO (4) PARES METÁLICO, CATEGORIA TIPO 6, PINAGEM T568A (VOZ), COMPRIMENTO TRÊS (3) METROS</v>
          </cell>
          <cell r="E12242" t="str">
            <v>un</v>
          </cell>
          <cell r="F12242">
            <v>36.01</v>
          </cell>
        </row>
        <row r="12243">
          <cell r="A12243" t="str">
            <v>SETOP ED-48374</v>
          </cell>
          <cell r="D12243" t="str">
            <v>PATCH PANEL QUARENTA E OITO (48) POSIÇÕES, CATEGORIA 6, ALTURA DE 44,45MM (1U) PARA RACK DE 19", INCLUSIVE GUIA TRASEIRO, EXCLUSIVE BASTIDOR/RACK DE REDE</v>
          </cell>
          <cell r="E12243" t="str">
            <v>un</v>
          </cell>
          <cell r="F12243">
            <v>1824.18</v>
          </cell>
        </row>
        <row r="12244">
          <cell r="A12244" t="str">
            <v>SETOP ED-48373</v>
          </cell>
          <cell r="D12244" t="str">
            <v>PATCH PANEL VINTE E QUATRO (24) POSIÇÕES, CATEGORIA 6, ALTURA DE 44,45MM (1U) PARA RACK DE 19"", INCLUSIVE GUIA TRASEIRO, EXCLUSIVE BASTIDOR/RACK DE REDE</v>
          </cell>
          <cell r="E12244" t="str">
            <v>un</v>
          </cell>
          <cell r="F12244">
            <v>1122.1300000000001</v>
          </cell>
        </row>
        <row r="12245">
          <cell r="A12245" t="str">
            <v>SETOP ED-48375</v>
          </cell>
          <cell r="D12245" t="str">
            <v>RÉGUA COM 8 TOMADAS (2P+T), PARA FIXAÇÃO NO RACK DE 19" (1U)</v>
          </cell>
          <cell r="E12245" t="str">
            <v>un</v>
          </cell>
          <cell r="F12245">
            <v>105.51</v>
          </cell>
        </row>
        <row r="12246">
          <cell r="A12246" t="str">
            <v>SETOP ED-48378</v>
          </cell>
          <cell r="D12246" t="str">
            <v>TAMPA CEGA, ALTURA DE 44,45MM (1U) PARA RACK DE 19"", EXCLUSIVE BASTIDOR/RACK DE REDE</v>
          </cell>
          <cell r="E12246" t="str">
            <v>cj</v>
          </cell>
          <cell r="F12246">
            <v>19.75</v>
          </cell>
        </row>
        <row r="12247">
          <cell r="A12247" t="str">
            <v>SETOP 8683</v>
          </cell>
          <cell r="D12247" t="str">
            <v>SISTEMAS DE CFTV</v>
          </cell>
        </row>
        <row r="12248">
          <cell r="A12248" t="str">
            <v>SETOP 8960</v>
          </cell>
          <cell r="D12248" t="str">
            <v>FIO E CABO PARA CFTV</v>
          </cell>
        </row>
        <row r="12249">
          <cell r="A12249" t="str">
            <v>SETOP ED-48363</v>
          </cell>
          <cell r="D12249" t="str">
            <v>CABO COAXIAL, SÉRIE RG-59, CONDUTOR EM FIO DE COBRE NU COM BLINDAGEM TRANÇA FORMADA POR FIOS DE COBRE MALHA 67%, COM IMPEDÂNCIA DE 75OHM</v>
          </cell>
          <cell r="E12249" t="str">
            <v>m</v>
          </cell>
          <cell r="F12249">
            <v>7.04</v>
          </cell>
        </row>
        <row r="12250">
          <cell r="A12250" t="str">
            <v>SETOP ED-48364</v>
          </cell>
          <cell r="D12250" t="str">
            <v>CABO COAXIAL, SÉRIE RG-59, CONDUTOR EM FIO DE COBRE NU COM BLINDAGEM TRANÇA FORMADA POR FIOS DE COBRE MALHA 97%, COM IMPEDÂNCIA DE 75OHM</v>
          </cell>
          <cell r="E12250" t="str">
            <v>m</v>
          </cell>
          <cell r="F12250">
            <v>7.46</v>
          </cell>
        </row>
        <row r="12251">
          <cell r="A12251" t="str">
            <v>SETOP 8684</v>
          </cell>
          <cell r="D12251" t="str">
            <v>INSTALAÇÕES DE SPDA</v>
          </cell>
        </row>
        <row r="12252">
          <cell r="A12252" t="str">
            <v>SETOP 8961</v>
          </cell>
          <cell r="D12252" t="str">
            <v>HASTE PARA ATERRAMENTO</v>
          </cell>
        </row>
        <row r="12253">
          <cell r="A12253" t="str">
            <v>SETOP ED-48700</v>
          </cell>
          <cell r="D12253" t="str">
            <v>ATERRAMENTO COM HASTE DE COBRE, TIPO COPPERWELD, DIÂMETRO DE  5/8", COMPRIMENTO DE 240CM, EXCLUSIVE CABO E CAIXA PARA ATERRAMENTO, INCLUSIVE GRAMPO PARA HASTE E INSTALAÇÃO</v>
          </cell>
          <cell r="E12253" t="str">
            <v>un</v>
          </cell>
          <cell r="F12253">
            <v>99.52</v>
          </cell>
        </row>
        <row r="12254">
          <cell r="A12254" t="str">
            <v>SETOP ED-3010</v>
          </cell>
          <cell r="D12254" t="str">
            <v>ATERRAMENTO COM HASTE EM AÇO GALVANIZADO À FOGO, TIPO CANTONEIRA COM ABAS IGUAIS DE 25MM (1"), ESPESSURA DE 4,76 MM (3/16"), COMPRIMENTO DE 240CM, EXCLUSIVE CABO E CAIXA PARA ATERRAMENTO, INCLUSIVE PRENSA PARA HASTE E INSTALAÇÃO</v>
          </cell>
          <cell r="E12254" t="str">
            <v>un</v>
          </cell>
          <cell r="F12254">
            <v>120.7</v>
          </cell>
        </row>
        <row r="12255">
          <cell r="A12255" t="str">
            <v>SETOP ED-49343</v>
          </cell>
          <cell r="D12255" t="str">
            <v>HASTE PARA ATERRAMENTO COPPERWELD COM NÚCLE DE AÇO, REVESTIMENTO EM COBRE, DIÂMETRO DE 3/4", COMPRIMENTO DE 240CM, TIPO ALTA CAMADA, EXCLUSIVE CAIXA DE INSPEÇÃO COM TAMPA EM FERRO FUNDIDO E GRAMPO PARA HASTE</v>
          </cell>
          <cell r="E12255" t="str">
            <v>un</v>
          </cell>
          <cell r="F12255">
            <v>179.19</v>
          </cell>
        </row>
        <row r="12256">
          <cell r="A12256" t="str">
            <v>SETOP ED-51067</v>
          </cell>
          <cell r="D12256" t="str">
            <v>HASTE PARA ATERRAMENTO COPPERWELD COM NÚCLE DE AÇO, REVESTIMENTO EM COBRE, DIÂMETRO DE 3/4", COMPRIMENTO DE 300CM, TIPO ALTA CAMADA, EXCLUSIVE CAIXA DE INSPEÇÃO COM TAMPA EM FERRO FUNDIDO E GRAMPO PARA HASTE</v>
          </cell>
          <cell r="E12256" t="str">
            <v>un</v>
          </cell>
          <cell r="F12256">
            <v>204.15</v>
          </cell>
        </row>
        <row r="12257">
          <cell r="A12257" t="str">
            <v>SETOP 8962</v>
          </cell>
          <cell r="D12257" t="str">
            <v>CAIXA DE INSPEÇÃO</v>
          </cell>
        </row>
        <row r="12258">
          <cell r="A12258" t="str">
            <v>SETOP ED-51056</v>
          </cell>
          <cell r="D12258" t="str">
            <v>CAIXA DE INSPEÇÃO EM CONCRETO, SEM FUNDO, DIMENSÃO (30X30X30)CM, COM TAMPÃO EM FERRO FUNDIDO, INCLUSIVE ESCAVAÇÃO, REATERRO, LASTRO DE BRITA E TRANSPORTE COM RETIRADA DO MATERIAL ESCAVADO (EM CAÇAMBA)</v>
          </cell>
          <cell r="E12258" t="str">
            <v>un</v>
          </cell>
          <cell r="F12258">
            <v>193.09</v>
          </cell>
        </row>
        <row r="12259">
          <cell r="A12259" t="str">
            <v>SETOP ED-51055</v>
          </cell>
          <cell r="D12259" t="str">
            <v>CAIXA DE INSPEÇÃO EM PVC, DIÂMETRO DE 30CM, ALTURA DE 30CM, COM TAMPA EM FERRO FUNDIDO, EXCLUSIVE HASTE DE ATERRAMENTO, INCLUSIVE INSTALAÇÃO</v>
          </cell>
          <cell r="E12259" t="str">
            <v>un</v>
          </cell>
          <cell r="F12259">
            <v>126.98</v>
          </cell>
        </row>
        <row r="12260">
          <cell r="A12260" t="str">
            <v>SETOP 8963</v>
          </cell>
          <cell r="D12260" t="str">
            <v>ATERRAMENTO</v>
          </cell>
        </row>
        <row r="12261">
          <cell r="A12261" t="str">
            <v>SETOP ED-48702</v>
          </cell>
          <cell r="D12261" t="str">
            <v>CAIXA PRÉ MOLDADA PARA ATERRAMENTO COM TAMPA EM CONCRETO, DIMENSÃO (25X25X50)CM, INCLUSIVE ESCAVAÇÃO, REATERRO E BOTA-FORA</v>
          </cell>
          <cell r="E12261" t="str">
            <v>un</v>
          </cell>
          <cell r="F12261">
            <v>139.91</v>
          </cell>
        </row>
        <row r="12262">
          <cell r="A12262" t="str">
            <v>SETOP 8964</v>
          </cell>
          <cell r="D12262" t="str">
            <v>CAIXA DE EQUALIZAÇÃO</v>
          </cell>
        </row>
        <row r="12263">
          <cell r="A12263" t="str">
            <v>SETOP ED-51054</v>
          </cell>
          <cell r="D12263" t="str">
            <v>CAIXA DE EQUALIZAÇÃO EM AÇO, COM ACABAMENTO EM PINTURA EPÓXI, PARA USO INTERNO OU EXTERNO, COM NOVE (9) TERMINAIS, LARGURA E COMPRIMENTO DE APROXIMADAMENTE 35CM, INCLUSIVE ACESSÓRIOS PARA FIXAÇÃO</v>
          </cell>
          <cell r="E12263" t="str">
            <v>un</v>
          </cell>
          <cell r="F12263">
            <v>608.37</v>
          </cell>
        </row>
        <row r="12264">
          <cell r="A12264" t="str">
            <v>SETOP 8966</v>
          </cell>
          <cell r="D12264" t="str">
            <v>BARRA CHATA,CHAPA E FITA METÁLICA</v>
          </cell>
        </row>
        <row r="12265">
          <cell r="A12265" t="str">
            <v>SETOP ED-51018</v>
          </cell>
          <cell r="D12265" t="str">
            <v>BARRA CHATA DE ALUMÍNIO 3/4" X 1/4" X 3M</v>
          </cell>
          <cell r="E12265" t="str">
            <v>U</v>
          </cell>
          <cell r="F12265">
            <v>29.77</v>
          </cell>
        </row>
        <row r="12266">
          <cell r="A12266" t="str">
            <v>SETOP ED-51019</v>
          </cell>
          <cell r="D12266" t="str">
            <v>BARRA CHATA DE ALUMÍNIO 7/8" X 1/8" X 3M</v>
          </cell>
          <cell r="E12266" t="str">
            <v>U</v>
          </cell>
          <cell r="F12266">
            <v>29.25</v>
          </cell>
        </row>
        <row r="12267">
          <cell r="A12267" t="str">
            <v>SETOP ED-51049</v>
          </cell>
          <cell r="D12267" t="str">
            <v>CURVA DE ALUMÍNIO, DIMENSÃO 3/4"X1/4", COMPRIMENTO DE 30CM</v>
          </cell>
          <cell r="E12267" t="str">
            <v>un</v>
          </cell>
          <cell r="F12267">
            <v>11.86</v>
          </cell>
        </row>
        <row r="12268">
          <cell r="A12268" t="str">
            <v>SETOP ED-51050</v>
          </cell>
          <cell r="D12268" t="str">
            <v>CURVA DE ALUMÍNIO, DIMENSÃO 7/8"X1/8", COMPRIMENTO DE 30CM</v>
          </cell>
          <cell r="E12268" t="str">
            <v>un</v>
          </cell>
          <cell r="F12268">
            <v>8.48</v>
          </cell>
        </row>
        <row r="12269">
          <cell r="A12269" t="str">
            <v>SETOP ED-51051</v>
          </cell>
          <cell r="D12269" t="str">
            <v>CURVA DE COBRE, DIMENSÃO 3/4"X3/16", COMPRIMENTO DE 30CM</v>
          </cell>
          <cell r="E12269" t="str">
            <v>un</v>
          </cell>
          <cell r="F12269">
            <v>39.01</v>
          </cell>
        </row>
        <row r="12270">
          <cell r="A12270" t="str">
            <v>SETOP 8967</v>
          </cell>
          <cell r="D12270" t="str">
            <v>BARRA REDONDA DE AÇO GALVANIZADA À FOGO</v>
          </cell>
        </row>
        <row r="12271">
          <cell r="A12271" t="str">
            <v>SETOP ED-51022</v>
          </cell>
          <cell r="D12271" t="str">
            <v>RE-BAR, DIÂMETRO DE 10MM, COMPRIMENTO DE 300CM, INCLUSIVE TRÊS (3) CLIPS PARA EMENDA</v>
          </cell>
          <cell r="E12271" t="str">
            <v>un</v>
          </cell>
          <cell r="F12271">
            <v>68.81</v>
          </cell>
        </row>
        <row r="12272">
          <cell r="A12272" t="str">
            <v>SETOP ED-51023</v>
          </cell>
          <cell r="D12272" t="str">
            <v>RE-BAR, DIÂMETRO DE 3/8", COMPRIMENTO DE 340CM, INCLUSIVE TRÊS (3) CLIPS PARA EMENDA</v>
          </cell>
          <cell r="E12272" t="str">
            <v>un</v>
          </cell>
          <cell r="F12272">
            <v>49.2</v>
          </cell>
        </row>
        <row r="12273">
          <cell r="A12273" t="str">
            <v>SETOP ED-51021</v>
          </cell>
          <cell r="D12273" t="str">
            <v>RE-BAR, DIÂMETRO DE 8MM, COMPRIMENTO DE 400CM, INCLUSIVE TRÊS (3) CLIPS PARA EMENDA</v>
          </cell>
          <cell r="E12273" t="str">
            <v>un</v>
          </cell>
          <cell r="F12273">
            <v>56.4</v>
          </cell>
        </row>
        <row r="12274">
          <cell r="A12274" t="str">
            <v>SETOP 8968</v>
          </cell>
          <cell r="D12274" t="str">
            <v>CABO DE ALUMÍNIO NÚ</v>
          </cell>
        </row>
        <row r="12275">
          <cell r="A12275" t="str">
            <v>SETOP ED-13943</v>
          </cell>
          <cell r="D12275" t="str">
            <v>CABO DE ALUMÍNIO NU SEM ALMA 2/0 AWG 7 FIOSX3,50MM, PARA ELEMENTOS DE CAPTAÇÃO/ ANEL DE CINTAMENTO/ DESCIDA (SPDA), INCLUSIVE SUPORTE E ISOLADOR</v>
          </cell>
          <cell r="E12275" t="str">
            <v>m</v>
          </cell>
          <cell r="F12275">
            <v>25.89</v>
          </cell>
        </row>
        <row r="12276">
          <cell r="A12276" t="str">
            <v>SETOP ED-13937</v>
          </cell>
          <cell r="D12276" t="str">
            <v>CABO DE ALUMÍNIO NU SEM ALMA 2/0 AWG 7 FIOSX3,50MM, PARA ELEMENTOS DE CAPTAÇÃO/ANEL DE CINTAMENTO (SPDA), INCLUSIVE PRESILHA DE FIXAÇÃO</v>
          </cell>
          <cell r="E12276" t="str">
            <v>m</v>
          </cell>
          <cell r="F12276">
            <v>21.85</v>
          </cell>
        </row>
        <row r="12277">
          <cell r="A12277" t="str">
            <v>SETOP 8969</v>
          </cell>
          <cell r="D12277" t="str">
            <v>CABO DE COBRE NÚ</v>
          </cell>
        </row>
        <row r="12278">
          <cell r="A12278" t="str">
            <v>SETOP ED-13938</v>
          </cell>
          <cell r="D12278" t="str">
            <v>CORDOLHA DE COBRE NÚ, SEÇÃO TRANSVERSAL DE 16MM2, PARA ELEMENTOS DE CAPTAÇÃO/ ANEL DE CINTAMENTO/ DESCIDA (SPDA), INCLUSIVE SUPORTE E ISOLADOR</v>
          </cell>
          <cell r="E12278" t="str">
            <v>m</v>
          </cell>
          <cell r="F12278">
            <v>25.62</v>
          </cell>
        </row>
        <row r="12279">
          <cell r="A12279" t="str">
            <v>SETOP ED-13931</v>
          </cell>
          <cell r="D12279" t="str">
            <v>CORDOLHA DE COBRE NÚ, SEÇÃO TRANSVERSAL DE 16MM2, PARA ELEMENTOS DE CAPTAÇÃO/ANEL DE CINTAMENTO (SPDA), INCLUSIVE PRESILHA DE FIXAÇÃO</v>
          </cell>
          <cell r="E12279" t="str">
            <v>m</v>
          </cell>
          <cell r="F12279">
            <v>21.87</v>
          </cell>
        </row>
        <row r="12280">
          <cell r="A12280" t="str">
            <v>SETOP ED-13939</v>
          </cell>
          <cell r="D12280" t="str">
            <v>CORDOLHA DE COBRE NÚ, SEÇÃO TRANSVERSAL DE 25MM2, PARA ELEMENTOS DE CAPTAÇÃO/ ANEL DE CINTAMENTO/ DESCIDA (SPDA), INCLUSIVE SUPORTE E ISOLADOR</v>
          </cell>
          <cell r="E12280" t="str">
            <v>m</v>
          </cell>
          <cell r="F12280">
            <v>32.68</v>
          </cell>
        </row>
        <row r="12281">
          <cell r="A12281" t="str">
            <v>SETOP ED-13932</v>
          </cell>
          <cell r="D12281" t="str">
            <v>CORDOLHA DE COBRE NÚ, SEÇÃO TRANSVERSAL DE 25MM2, PARA ELEMENTOS DE CAPTAÇÃO/ANEL DE CINTAMENTO (SPDA), INCLUSIVE PRESILHA DE FIXAÇÃO</v>
          </cell>
          <cell r="E12281" t="str">
            <v>m</v>
          </cell>
          <cell r="F12281">
            <v>28.93</v>
          </cell>
        </row>
        <row r="12282">
          <cell r="A12282" t="str">
            <v>SETOP ED-13940</v>
          </cell>
          <cell r="D12282" t="str">
            <v>CORDOLHA DE COBRE NÚ, SEÇÃO TRANSVERSAL DE 35MM2, PARA ELEMENTOS DE CAPTAÇÃO/ ANEL DE CINTAMENTO/ DESCIDA (SPDA), INCLUSIVE SUPORTE E ISOLADOR</v>
          </cell>
          <cell r="E12282" t="str">
            <v>m</v>
          </cell>
          <cell r="F12282">
            <v>48.53</v>
          </cell>
        </row>
        <row r="12283">
          <cell r="A12283" t="str">
            <v>SETOP ED-13934</v>
          </cell>
          <cell r="D12283" t="str">
            <v>CORDOLHA DE COBRE NÚ, SEÇÃO TRANSVERSAL DE 35MM2, PARA ELEMENTOS DE CAPTAÇÃO/ANEL DE CINTAMENTO (SPDA), INCLUSIVE PRESILHA DE FIXAÇÃO</v>
          </cell>
          <cell r="E12283" t="str">
            <v>m</v>
          </cell>
          <cell r="F12283">
            <v>44.92</v>
          </cell>
        </row>
        <row r="12284">
          <cell r="A12284" t="str">
            <v>SETOP ED-13941</v>
          </cell>
          <cell r="D12284" t="str">
            <v>CORDOLHA DE COBRE NÚ, SEÇÃO TRANSVERSAL DE 50MM2, PARA ELEMENTOS DE CAPTAÇÃO/ ANEL DE CINTAMENTO/ DESCIDA (SPDA), INCLUSIVE SUPORTE E ISOLADOR</v>
          </cell>
          <cell r="E12284" t="str">
            <v>m</v>
          </cell>
          <cell r="F12284">
            <v>63.92</v>
          </cell>
        </row>
        <row r="12285">
          <cell r="A12285" t="str">
            <v>SETOP ED-13935</v>
          </cell>
          <cell r="D12285" t="str">
            <v>CORDOLHA DE COBRE NÚ, SEÇÃO TRANSVERSAL DE 50MM2, PARA ELEMENTOS DE CAPTAÇÃO/ANEL DE CINTAMENTO (SPDA), INCLUSIVE PRESILHA DE FIXAÇÃO</v>
          </cell>
          <cell r="E12285" t="str">
            <v>m</v>
          </cell>
          <cell r="F12285">
            <v>60.31</v>
          </cell>
        </row>
        <row r="12286">
          <cell r="A12286" t="str">
            <v>SETOP 8970</v>
          </cell>
          <cell r="D12286" t="str">
            <v>CORDOALHA FLEXÍVEL</v>
          </cell>
        </row>
        <row r="12287">
          <cell r="A12287" t="str">
            <v>SETOP ED-51033</v>
          </cell>
          <cell r="D12287" t="str">
            <v>CORDOALHA EM AÇO GALVANIZADO, DIÂMETRO DE 3/8", COM SETE (7) FIOS</v>
          </cell>
          <cell r="E12287" t="str">
            <v>m</v>
          </cell>
          <cell r="F12287">
            <v>48.97</v>
          </cell>
        </row>
        <row r="12288">
          <cell r="A12288" t="str">
            <v>SETOP ED-51036</v>
          </cell>
          <cell r="D12288" t="str">
            <v>CORDOALHA FLEXÍVEL DE COBRE ESTANHADO, DIMENSÃO (25X300)MM, COM QUATRO (4) FUROS COM DIÂMETRO DE 11MM</v>
          </cell>
          <cell r="E12288" t="str">
            <v>un</v>
          </cell>
          <cell r="F12288">
            <v>73.69</v>
          </cell>
        </row>
        <row r="12289">
          <cell r="A12289" t="str">
            <v>SETOP 8971</v>
          </cell>
          <cell r="D12289" t="str">
            <v>SISTEMA DE PARA-RAIO</v>
          </cell>
        </row>
        <row r="12290">
          <cell r="A12290" t="str">
            <v>SETOP ED-51017</v>
          </cell>
          <cell r="D12290" t="str">
            <v>ATERRAMENTO COMPLETO PARA PARA-RAIOS, COM HASTE DE COBRE DE ALTA CAMADA, TIPO COPPERWELD, DIÂMETRO DE 3/4", COMPRIMENTO DE 240CM, EXCLUSIVE CABO, INCLUSIVE CAIXA DE INSPEÇÃO COM TAMPA EM FERRO FUNDIDO E GRAMPO PARA HASTE</v>
          </cell>
          <cell r="E12290" t="str">
            <v>un</v>
          </cell>
          <cell r="F12290">
            <v>982.96</v>
          </cell>
        </row>
        <row r="12291">
          <cell r="A12291" t="str">
            <v>SETOP ED-51073</v>
          </cell>
          <cell r="D12291" t="str">
            <v>CAPTOR FRANKLIN EM AÇO INOX, COM QUATRO (4) PONTOS, ACABAMENTO POLIDO, DE UMA (1) DESCIDA, COMPRIMENTO DE 35CM, EXCLUSIVE MASTRO</v>
          </cell>
          <cell r="E12291" t="str">
            <v>un</v>
          </cell>
          <cell r="F12291">
            <v>405.77</v>
          </cell>
        </row>
        <row r="12292">
          <cell r="A12292" t="str">
            <v>SETOP ED-51068</v>
          </cell>
          <cell r="D12292"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E12292" t="str">
            <v>un</v>
          </cell>
          <cell r="F12292">
            <v>1139.1300000000001</v>
          </cell>
        </row>
        <row r="12293">
          <cell r="A12293" t="str">
            <v>SETOP 8972</v>
          </cell>
          <cell r="D12293" t="str">
            <v>TERMINAL E CONECTOR</v>
          </cell>
        </row>
        <row r="12294">
          <cell r="A12294" t="str">
            <v>SETOP ED-51088</v>
          </cell>
          <cell r="D12294" t="str">
            <v>TERMINAL À COMPRESSÃO EM COBRE ESTANHADO, COM DOIS (2) FUROS PARA CABO COM DIÂMETRO DE 16MM2, EXCLUSIVE CABO</v>
          </cell>
          <cell r="E12294" t="str">
            <v>un</v>
          </cell>
          <cell r="F12294">
            <v>18.29</v>
          </cell>
        </row>
        <row r="12295">
          <cell r="A12295" t="str">
            <v>SETOP ED-51089</v>
          </cell>
          <cell r="D12295" t="str">
            <v>TERMINAL À COMPRESSÃO EM COBRE ESTANHADO, COM DOIS (2) FUROS PARA CABO COM DIÂMETRO DE 25MM2, EXCLUSIVE CABO</v>
          </cell>
          <cell r="E12295" t="str">
            <v>un</v>
          </cell>
          <cell r="F12295">
            <v>18.63</v>
          </cell>
        </row>
        <row r="12296">
          <cell r="A12296" t="str">
            <v>SETOP ED-51090</v>
          </cell>
          <cell r="D12296" t="str">
            <v>TERMINAL À COMPRESSÃO EM COBRE ESTANHADO, COM DOIS (2) FUROS PARA CABO COM DIÂMETRO DE 35MM2, EXCLUSIVE CABO</v>
          </cell>
          <cell r="E12296" t="str">
            <v>un</v>
          </cell>
          <cell r="F12296">
            <v>19.170000000000002</v>
          </cell>
        </row>
        <row r="12297">
          <cell r="A12297" t="str">
            <v>SETOP ED-51091</v>
          </cell>
          <cell r="D12297" t="str">
            <v>TERMINAL À COMPRESSÃO EM COBRE ESTANHADO, COM DOIS (2) FUROS PARA CABO COM DIÂMETRO DE 50MM2, EXCLUSIVE CABO</v>
          </cell>
          <cell r="E12297" t="str">
            <v>un</v>
          </cell>
          <cell r="F12297">
            <v>25.02</v>
          </cell>
        </row>
        <row r="12298">
          <cell r="A12298" t="str">
            <v>SETOP ED-34432</v>
          </cell>
          <cell r="D12298" t="str">
            <v>TERMINAL DE COMPRESSÃO DE 1 FURO PARA CABO DE 120MM2</v>
          </cell>
          <cell r="E12298" t="str">
            <v>un</v>
          </cell>
          <cell r="F12298">
            <v>18.79</v>
          </cell>
        </row>
        <row r="12299">
          <cell r="A12299" t="str">
            <v>SETOP ED-34433</v>
          </cell>
          <cell r="D12299" t="str">
            <v>TERMINAL DE COMPRESSÃO DE 1 FURO PARA CABO DE 150MM2</v>
          </cell>
          <cell r="E12299" t="str">
            <v>un</v>
          </cell>
          <cell r="F12299">
            <v>22.39</v>
          </cell>
        </row>
        <row r="12300">
          <cell r="A12300" t="str">
            <v>SETOP ED-34446</v>
          </cell>
          <cell r="D12300" t="str">
            <v>TERMINAL DE COMPRESSÃO DE 1 FURO PARA CABO DE 16MM2</v>
          </cell>
          <cell r="E12300" t="str">
            <v>un</v>
          </cell>
          <cell r="F12300">
            <v>4.6399999999999997</v>
          </cell>
        </row>
        <row r="12301">
          <cell r="A12301" t="str">
            <v>SETOP ED-34443</v>
          </cell>
          <cell r="D12301" t="str">
            <v>TERMINAL DE COMPRESSÃO DE 1 FURO PARA CABO DE 185MM2</v>
          </cell>
          <cell r="E12301" t="str">
            <v>un</v>
          </cell>
          <cell r="F12301">
            <v>33.18</v>
          </cell>
        </row>
        <row r="12302">
          <cell r="A12302" t="str">
            <v>SETOP ED-34447</v>
          </cell>
          <cell r="D12302" t="str">
            <v>TERMINAL DE COMPRESSÃO DE 1 FURO PARA CABO DE 25MM2</v>
          </cell>
          <cell r="E12302" t="str">
            <v>un</v>
          </cell>
          <cell r="F12302">
            <v>5.82</v>
          </cell>
        </row>
        <row r="12303">
          <cell r="A12303" t="str">
            <v>SETOP ED-34434</v>
          </cell>
          <cell r="D12303" t="str">
            <v>TERMINAL DE COMPRESSÃO DE 1 FURO PARA CABO DE 300MM2</v>
          </cell>
          <cell r="E12303" t="str">
            <v>un</v>
          </cell>
          <cell r="F12303">
            <v>52.42</v>
          </cell>
        </row>
        <row r="12304">
          <cell r="A12304" t="str">
            <v>SETOP ED-34448</v>
          </cell>
          <cell r="D12304" t="str">
            <v>TERMINAL DE COMPRESSÃO DE 1 FURO PARA CABO DE 35MM2</v>
          </cell>
          <cell r="E12304" t="str">
            <v>un</v>
          </cell>
          <cell r="F12304">
            <v>6.76</v>
          </cell>
        </row>
        <row r="12305">
          <cell r="A12305" t="str">
            <v>SETOP ED-34449</v>
          </cell>
          <cell r="D12305" t="str">
            <v>TERMINAL DE COMPRESSÃO DE 1 FURO PARA CABO DE 50MM2</v>
          </cell>
          <cell r="E12305" t="str">
            <v>un</v>
          </cell>
          <cell r="F12305">
            <v>8.75</v>
          </cell>
        </row>
        <row r="12306">
          <cell r="A12306" t="str">
            <v>SETOP ED-34430</v>
          </cell>
          <cell r="D12306" t="str">
            <v>TERMINAL DE COMPRESSÃO DE 1 FURO PARA CABO DE 70MM2</v>
          </cell>
          <cell r="E12306" t="str">
            <v>un</v>
          </cell>
          <cell r="F12306">
            <v>13.23</v>
          </cell>
        </row>
        <row r="12307">
          <cell r="A12307" t="str">
            <v>SETOP ED-34431</v>
          </cell>
          <cell r="D12307" t="str">
            <v>TERMINAL DE COMPRESSÃO DE 1 FURO PARA CABO DE 95MM2</v>
          </cell>
          <cell r="E12307" t="str">
            <v>un</v>
          </cell>
          <cell r="F12307">
            <v>18.149999999999999</v>
          </cell>
        </row>
        <row r="12308">
          <cell r="A12308" t="str">
            <v>SETOP ED-34445</v>
          </cell>
          <cell r="D12308" t="str">
            <v>TERMINAL DE COMPRESSÃO DE 1 FURO PARA CABOS DE 2,5MM2</v>
          </cell>
          <cell r="E12308" t="str">
            <v>un</v>
          </cell>
          <cell r="F12308">
            <v>2.7</v>
          </cell>
        </row>
        <row r="12309">
          <cell r="A12309" t="str">
            <v>SETOP ED-48701</v>
          </cell>
          <cell r="D12309" t="str">
            <v>TERMINAL PARA ATERRAMENTO E CONEXÃO DE QUADRO/PAINEL ELÉTRICO, TIPO PARAFUSO FENDIDO DE APERTO, EM LATÃO ESTANHADO, DIÂMETRO DERIVAÇÃO 2,5MM2-25MM2, INCLUSIVE INSTALAÇÃO</v>
          </cell>
          <cell r="E12309" t="str">
            <v>un</v>
          </cell>
          <cell r="F12309">
            <v>12.91</v>
          </cell>
        </row>
        <row r="12310">
          <cell r="A12310" t="str">
            <v>SETOP 8973</v>
          </cell>
          <cell r="D12310" t="str">
            <v>ABRAÇADEIRA</v>
          </cell>
        </row>
        <row r="12311">
          <cell r="A12311" t="str">
            <v>SETOP ED-51012</v>
          </cell>
          <cell r="D12311" t="str">
            <v>ABRAÇADEIRA GUIA PARA MASTROS SIMPLES, DIÂMETRO DE 1.1/2", PARA DUAS (2) DESCIDAS, EXCLUSIVE MASTRO</v>
          </cell>
          <cell r="E12311" t="str">
            <v>un</v>
          </cell>
          <cell r="F12311">
            <v>26.74</v>
          </cell>
        </row>
        <row r="12312">
          <cell r="A12312" t="str">
            <v>SETOP ED-51010</v>
          </cell>
          <cell r="D12312" t="str">
            <v>ABRAÇADEIRA GUIA PARA MASTROS SIMPLES, DIÂMETRO DE 1.1/2", PARA UMA (1) DESCIDA, EXCLUSIVE MASTRO</v>
          </cell>
          <cell r="E12312" t="str">
            <v>un</v>
          </cell>
          <cell r="F12312">
            <v>24.13</v>
          </cell>
        </row>
        <row r="12313">
          <cell r="A12313" t="str">
            <v>SETOP ED-51013</v>
          </cell>
          <cell r="D12313" t="str">
            <v>ABRAÇADEIRA GUIA PARA MASTROS SIMPLES, DIÂMETRO DE 2", PARA DUAS (2) DESCIDAS, EXCLUSIVE MASTRO</v>
          </cell>
          <cell r="E12313" t="str">
            <v>un</v>
          </cell>
          <cell r="F12313">
            <v>43.08</v>
          </cell>
        </row>
        <row r="12314">
          <cell r="A12314" t="str">
            <v>SETOP ED-51011</v>
          </cell>
          <cell r="D12314" t="str">
            <v>ABRAÇADEIRA GUIA PARA MASTROS SIMPLES, DIÂMETRO DE 2", PARA UMA (1) DESCIDA, EXCLUSIVE MASTRO</v>
          </cell>
          <cell r="E12314" t="str">
            <v>un</v>
          </cell>
          <cell r="F12314">
            <v>29.15</v>
          </cell>
        </row>
        <row r="12315">
          <cell r="A12315" t="str">
            <v>SETOP 8975</v>
          </cell>
          <cell r="D12315" t="str">
            <v>SINALIZADOR</v>
          </cell>
        </row>
        <row r="12316">
          <cell r="A12316" t="str">
            <v>SETOP ED-51016</v>
          </cell>
          <cell r="D12316" t="str">
            <v>APARELHO SINALIZADOR NOTURNO DE OBSTÁCULOS AÉREO, DUPLO, COM CÉLULA FOTOELÉTRICA, INCLUSIVE DUAS (2) LÂMPADAS LED, POTÊNCIA 9W, BULBO A60, E SUPORTE DE TOPO PARA MASTRO, EXCLUSIVE MASTRO</v>
          </cell>
          <cell r="E12316" t="str">
            <v>U</v>
          </cell>
          <cell r="F12316">
            <v>271.75</v>
          </cell>
        </row>
        <row r="12317">
          <cell r="A12317" t="str">
            <v>SETOP ED-51015</v>
          </cell>
          <cell r="D12317" t="str">
            <v>APARELHO SINALIZADOR NOTURNO DE OBSTÁCULOS AÉREO, SIMPLES, COM CÉLULA FOTOELÉTRICA, INCLUSIVE UMA (1) LÂMPADA LED, POTÊNCIA 9W, BULBO A60, E SUPORTE DE TOPO PARA MASTRO, EXCLUSIVE MASTRO</v>
          </cell>
          <cell r="E12317" t="str">
            <v>un</v>
          </cell>
          <cell r="F12317">
            <v>127.37</v>
          </cell>
        </row>
        <row r="12318">
          <cell r="A12318" t="str">
            <v>SETOP 8685</v>
          </cell>
          <cell r="D12318" t="str">
            <v>INSTALAÇÕES HIDROSSANITÁRIAS</v>
          </cell>
        </row>
        <row r="12319">
          <cell r="A12319" t="str">
            <v>SETOP 8977</v>
          </cell>
          <cell r="D12319" t="str">
            <v>HIDRÔMETRO E CAVALETE</v>
          </cell>
        </row>
        <row r="12320">
          <cell r="A12320" t="str">
            <v>SETOP ED-15204</v>
          </cell>
          <cell r="D12320" t="str">
            <v>KIT CAVALETE PARA MEDIÇÃO DE ÁGUA, EMBUTIDO EM ALVENARIA, EM AÇO GALVANIZADO DN 20MM (1/2") - PADRÃO CONCESSIONÁRIA LOCAL, EXCLUSIVE HIDRÔMETRO</v>
          </cell>
          <cell r="E12320" t="str">
            <v>un</v>
          </cell>
          <cell r="F12320">
            <v>541.54</v>
          </cell>
        </row>
        <row r="12321">
          <cell r="A12321" t="str">
            <v>SETOP ED-15205</v>
          </cell>
          <cell r="D12321" t="str">
            <v>KIT CAVALETE PARA MEDIÇÃO DE ÁGUA, EMBUTIDO EM ALVENARIA, EM AÇO GALVANIZADO DN 25MM (3/4") - PADRÃO CONCESSIONÁRIA LOCAL, EXCLUSIVE HIDRÔMETRO</v>
          </cell>
          <cell r="E12321" t="str">
            <v>un</v>
          </cell>
          <cell r="F12321">
            <v>634.14</v>
          </cell>
        </row>
        <row r="12322">
          <cell r="A12322" t="str">
            <v>SETOP ED-15206</v>
          </cell>
          <cell r="D12322" t="str">
            <v>KIT CAVALETE PARA MEDIÇÃO DE ÁGUA, INSTALADO SOBRE PISO, EM AÇO GALVANIZADO DN 20MM (1/2") - PADRÃO CONCESSIONÁRIA LOCAL, INCLUSIVE BASE EM CONCRETO DE 25 MPA PARA CAVALETE, EXCLUSIVE HIDRÔMETRO</v>
          </cell>
          <cell r="E12322" t="str">
            <v>un</v>
          </cell>
          <cell r="F12322">
            <v>367.69</v>
          </cell>
        </row>
        <row r="12323">
          <cell r="A12323" t="str">
            <v>SETOP ED-15207</v>
          </cell>
          <cell r="D12323" t="str">
            <v>KIT CAVALETE PARA MEDIÇÃO DE ÁGUA, INSTALADO SOBRE PISO, EM AÇO GALVANIZADO DN 25MM (3/4") - PADRÃO CONCESSIONÁRIA LOCAL, INCLUSIVE BASE EM CONCRETO DE 25 MPA PARA CAVALETE, EXCLUSIVE HIDRÔMETRO</v>
          </cell>
          <cell r="E12323" t="str">
            <v>un</v>
          </cell>
          <cell r="F12323">
            <v>416.31</v>
          </cell>
        </row>
        <row r="12324">
          <cell r="A12324" t="str">
            <v>SETOP 8978</v>
          </cell>
          <cell r="D12324" t="str">
            <v>TUBULAÇÃO PARA ESGOTO</v>
          </cell>
        </row>
        <row r="12325">
          <cell r="A12325" t="str">
            <v>SETOP ED-50105</v>
          </cell>
          <cell r="D12325" t="str">
            <v>FORNECIMENTO E ASSENTAMENTO DE TUBO PVC RÍGIDO, COLETOR DE ESGOTO LISO (JEI), DN 100 MM (4"), INCLUSIVE CONEXÕES</v>
          </cell>
          <cell r="E12325" t="str">
            <v>m</v>
          </cell>
          <cell r="F12325">
            <v>38.39</v>
          </cell>
        </row>
        <row r="12326">
          <cell r="A12326" t="str">
            <v>SETOP ED-50106</v>
          </cell>
          <cell r="D12326" t="str">
            <v>FORNECIMENTO E ASSENTAMENTO DE TUBO PVC RÍGIDO, COLETOR DE ESGOTO LISO (JEI), DN 150 MM (6"), INCLUSIVE CONEXÕES</v>
          </cell>
          <cell r="E12326" t="str">
            <v>m</v>
          </cell>
          <cell r="F12326">
            <v>70.900000000000006</v>
          </cell>
        </row>
        <row r="12327">
          <cell r="A12327" t="str">
            <v>SETOP ED-50107</v>
          </cell>
          <cell r="D12327" t="str">
            <v>FORNECIMENTO E ASSENTAMENTO DE TUBO PVC RÍGIDO, COLETOR DE ESGOTO LISO (JEI), DN 200 MM (8"), INCLUSIVE CONEXÕES</v>
          </cell>
          <cell r="E12327" t="str">
            <v>m</v>
          </cell>
          <cell r="F12327">
            <v>111.48</v>
          </cell>
        </row>
        <row r="12328">
          <cell r="A12328" t="str">
            <v>SETOP ED-50108</v>
          </cell>
          <cell r="D12328" t="str">
            <v>FORNECIMENTO E ASSENTAMENTO DE TUBO PVC RÍGIDO, COLETOR DE ESGOTO LISO (JEI), DN 250 MM (10"), INCLUSIVE CONEXÕES</v>
          </cell>
          <cell r="E12328" t="str">
            <v>m</v>
          </cell>
          <cell r="F12328">
            <v>209.96</v>
          </cell>
        </row>
        <row r="12329">
          <cell r="A12329" t="str">
            <v>SETOP ED-50109</v>
          </cell>
          <cell r="D12329" t="str">
            <v>FORNECIMENTO E ASSENTAMENTO DE TUBO PVC RÍGIDO, COLETOR DE ESGOTO LISO (JEI), DN 300 MM (12"), INCLUSIVE CONEXÕES</v>
          </cell>
          <cell r="E12329" t="str">
            <v>m</v>
          </cell>
          <cell r="F12329">
            <v>299.8</v>
          </cell>
        </row>
        <row r="12330">
          <cell r="A12330" t="str">
            <v>SETOP ED-50110</v>
          </cell>
          <cell r="D12330" t="str">
            <v>FORNECIMENTO E ASSENTAMENTO DE TUBO PVC RÍGIDO, COLETOR DE ESGOTO LISO (JEI), DN 350 MM (14"), INCLUSIVE CONEXÕES</v>
          </cell>
          <cell r="E12330" t="str">
            <v>m</v>
          </cell>
          <cell r="F12330">
            <v>352.54</v>
          </cell>
        </row>
        <row r="12331">
          <cell r="A12331" t="str">
            <v>SETOP ED-50111</v>
          </cell>
          <cell r="D12331" t="str">
            <v>FORNECIMENTO E ASSENTAMENTO DE TUBO PVC RÍGIDO, COLETOR DE ESGOTO LISO (JEI), DN 400 MM (16"), INCLUSIVE CONEXÕES</v>
          </cell>
          <cell r="E12331" t="str">
            <v>m</v>
          </cell>
          <cell r="F12331">
            <v>551.37</v>
          </cell>
        </row>
        <row r="12332">
          <cell r="A12332" t="str">
            <v>SETOP ED-50034</v>
          </cell>
          <cell r="D12332" t="str">
            <v>FORNECIMENTO E ASSENTAMENTO DE TUBO PVC RÍGIDO, ESGOTO, PB - SÉRIE NORMAL, DN 40MM (1.1/2"), INCLUSIVE CONEXÕES</v>
          </cell>
          <cell r="E12332" t="str">
            <v>m</v>
          </cell>
          <cell r="F12332">
            <v>23.45</v>
          </cell>
        </row>
        <row r="12333">
          <cell r="A12333" t="str">
            <v>SETOP ED-50035</v>
          </cell>
          <cell r="D12333" t="str">
            <v>FORNECIMENTO E ASSENTAMENTO DE TUBO PVC RÍGIDO, ESGOTO, PB - SÉRIE REFORÇADO, DN 40MM (1.1/2"), INCLUSIVE CONEXÕES</v>
          </cell>
          <cell r="E12333" t="str">
            <v>m</v>
          </cell>
          <cell r="F12333">
            <v>26.01</v>
          </cell>
        </row>
        <row r="12334">
          <cell r="A12334" t="str">
            <v>SETOP ED-50029</v>
          </cell>
          <cell r="D12334" t="str">
            <v>FORNECIMENTO E ASSENTAMENTO DE TUBO PVC RÍGIDO, ESGOTO, PBV - SÉRIE NORMAL, DN 100 MM (4"), INCLUSIVE CONEXÕES</v>
          </cell>
          <cell r="E12334" t="str">
            <v>m</v>
          </cell>
          <cell r="F12334">
            <v>42.45</v>
          </cell>
        </row>
        <row r="12335">
          <cell r="A12335" t="str">
            <v>SETOP ED-50030</v>
          </cell>
          <cell r="D12335" t="str">
            <v>FORNECIMENTO E ASSENTAMENTO DE TUBO PVC RÍGIDO, ESGOTO, PBV - SÉRIE NORMAL, DN 150 MM (6"), INCLUSIVE CONEXÕES</v>
          </cell>
          <cell r="E12335" t="str">
            <v>m</v>
          </cell>
          <cell r="F12335">
            <v>63.17</v>
          </cell>
        </row>
        <row r="12336">
          <cell r="A12336" t="str">
            <v>SETOP ED-50031</v>
          </cell>
          <cell r="D12336" t="str">
            <v>FORNECIMENTO E ASSENTAMENTO DE TUBO PVC RÍGIDO, ESGOTO, PBV - SÉRIE NORMAL, DN 200 MM (8"), INCLUSIVE CONEXÕES</v>
          </cell>
          <cell r="E12336" t="str">
            <v>m</v>
          </cell>
          <cell r="F12336">
            <v>132.32</v>
          </cell>
        </row>
        <row r="12337">
          <cell r="A12337" t="str">
            <v>SETOP ED-50027</v>
          </cell>
          <cell r="D12337" t="str">
            <v>FORNECIMENTO E ASSENTAMENTO DE TUBO PVC RÍGIDO, ESGOTO, PBV - SÉRIE NORMAL, DN 50 MM (2"), INCLUSIVE CONEXÕES</v>
          </cell>
          <cell r="E12337" t="str">
            <v>m</v>
          </cell>
          <cell r="F12337">
            <v>29.03</v>
          </cell>
        </row>
        <row r="12338">
          <cell r="A12338" t="str">
            <v>SETOP ED-50028</v>
          </cell>
          <cell r="D12338" t="str">
            <v>FORNECIMENTO E ASSENTAMENTO DE TUBO PVC RÍGIDO, ESGOTO, PBV - SÉRIE NORMAL, DN 75 MM (3"), INCLUSIVE CONEXÕES</v>
          </cell>
          <cell r="E12338" t="str">
            <v>m</v>
          </cell>
          <cell r="F12338">
            <v>39.33</v>
          </cell>
        </row>
        <row r="12339">
          <cell r="A12339" t="str">
            <v>SETOP ED-50038</v>
          </cell>
          <cell r="D12339" t="str">
            <v>FORNECIMENTO E ASSENTAMENTO DE TUBO PVC RÍGIDO, ESGOTO, PBV - SÉRIE REFORÇADO, DN 100 MM (4"), INCLUSIVE CONEXÕES</v>
          </cell>
          <cell r="E12339" t="str">
            <v>m</v>
          </cell>
          <cell r="F12339">
            <v>55.85</v>
          </cell>
        </row>
        <row r="12340">
          <cell r="A12340" t="str">
            <v>SETOP ED-50039</v>
          </cell>
          <cell r="D12340" t="str">
            <v>FORNECIMENTO E ASSENTAMENTO DE TUBO PVC RÍGIDO, ESGOTO, PBV - SÉRIE REFORÇADO, DN 150 MM (6"), INCLUSIVE CONEXÕES</v>
          </cell>
          <cell r="E12340" t="str">
            <v>m</v>
          </cell>
          <cell r="F12340">
            <v>95.79</v>
          </cell>
        </row>
        <row r="12341">
          <cell r="A12341" t="str">
            <v>SETOP ED-50036</v>
          </cell>
          <cell r="D12341" t="str">
            <v>FORNECIMENTO E ASSENTAMENTO DE TUBO PVC RÍGIDO, ESGOTO, PBV - SÉRIE REFORÇADO, DN 50 MM (2"), INCLUSIVE CONEXÕES</v>
          </cell>
          <cell r="E12341" t="str">
            <v>m</v>
          </cell>
          <cell r="F12341">
            <v>31.37</v>
          </cell>
        </row>
        <row r="12342">
          <cell r="A12342" t="str">
            <v>SETOP ED-50037</v>
          </cell>
          <cell r="D12342" t="str">
            <v>FORNECIMENTO E ASSENTAMENTO DE TUBO PVC RÍGIDO, ESGOTO, PBV - SÉRIE REFORÇADO, DN 75 MM (3"), INCLUSIVE CONEXÕES</v>
          </cell>
          <cell r="E12342" t="str">
            <v>m</v>
          </cell>
          <cell r="F12342">
            <v>44.93</v>
          </cell>
        </row>
        <row r="12343">
          <cell r="A12343" t="str">
            <v>SETOP ED-8847</v>
          </cell>
          <cell r="D12343" t="str">
            <v>FORNECIMENTO E ASSENTAMENTO DE TUBO PVC RÍGIDO, VENTILAÇÃO, PBV - SÉRIE NORMAL, DN 100 MM (4"), INCLUSIVE CONEXÕES</v>
          </cell>
          <cell r="E12343" t="str">
            <v>m</v>
          </cell>
          <cell r="F12343">
            <v>32.15</v>
          </cell>
        </row>
        <row r="12344">
          <cell r="A12344" t="str">
            <v>SETOP ED-8845</v>
          </cell>
          <cell r="D12344" t="str">
            <v>FORNECIMENTO E ASSENTAMENTO DE TUBO PVC RÍGIDO, VENTILAÇÃO, PBV - SÉRIE NORMAL, DN 50 MM (2"), INCLUSIVE CONEXÕES</v>
          </cell>
          <cell r="E12344" t="str">
            <v>m</v>
          </cell>
          <cell r="F12344">
            <v>23.43</v>
          </cell>
        </row>
        <row r="12345">
          <cell r="A12345" t="str">
            <v>SETOP ED-8846</v>
          </cell>
          <cell r="D12345" t="str">
            <v>FORNECIMENTO E ASSENTAMENTO DE TUBO PVC RÍGIDO, VENTILAÇÃO, PBV - SÉRIE NORMAL, DN 75 MM (3"), INCLUSIVE CONEXÕES</v>
          </cell>
          <cell r="E12345" t="str">
            <v>m</v>
          </cell>
          <cell r="F12345">
            <v>32.97</v>
          </cell>
        </row>
        <row r="12346">
          <cell r="A12346" t="str">
            <v>SETOP 8979</v>
          </cell>
          <cell r="D12346" t="str">
            <v>TUBULAÇÃO DE PVC SOLDÁVEL</v>
          </cell>
        </row>
        <row r="12347">
          <cell r="A12347" t="str">
            <v>SETOP ED-49844</v>
          </cell>
          <cell r="D12347" t="str">
            <v>ADAPTADOR SOLDÁVEL DE PVC MARROM COM FLANGES E ANEL PARA CAIXA DÁGUA Ø 20 MM X 1/2"</v>
          </cell>
          <cell r="E12347" t="str">
            <v>un</v>
          </cell>
          <cell r="F12347">
            <v>19.02</v>
          </cell>
        </row>
        <row r="12348">
          <cell r="A12348" t="str">
            <v>SETOP ED-49845</v>
          </cell>
          <cell r="D12348" t="str">
            <v>ADAPTADOR SOLDÁVEL DE PVC MARROM COM FLANGES E ANEL PARA CAIXA DÁGUA Ø 25 MM X 3/4"</v>
          </cell>
          <cell r="E12348" t="str">
            <v>un</v>
          </cell>
          <cell r="F12348">
            <v>22.73</v>
          </cell>
        </row>
        <row r="12349">
          <cell r="A12349" t="str">
            <v>SETOP ED-49846</v>
          </cell>
          <cell r="D12349" t="str">
            <v>ADAPTADOR SOLDÁVEL DE PVC MARROM COM FLANGES E ANEL PARA CAIXA DÁGUA Ø 32 MM X 1"</v>
          </cell>
          <cell r="E12349" t="str">
            <v>un</v>
          </cell>
          <cell r="F12349">
            <v>31.38</v>
          </cell>
        </row>
        <row r="12350">
          <cell r="A12350" t="str">
            <v>SETOP ED-49847</v>
          </cell>
          <cell r="D12350" t="str">
            <v>ADAPTADOR SOLDÁVEL DE PVC MARROM COM FLANGES E ANEL PARA CAIXA DÁGUA Ø 40 MM X 1 1/4"</v>
          </cell>
          <cell r="E12350" t="str">
            <v>un</v>
          </cell>
          <cell r="F12350">
            <v>47.36</v>
          </cell>
        </row>
        <row r="12351">
          <cell r="A12351" t="str">
            <v>SETOP ED-49848</v>
          </cell>
          <cell r="D12351" t="str">
            <v>ADAPTADOR SOLDÁVEL DE PVC MARROM COM FLANGES E ANEL PARA CAIXA DÁGUA Ø 50 MM X 1 1/2"</v>
          </cell>
          <cell r="E12351" t="str">
            <v>un</v>
          </cell>
          <cell r="F12351">
            <v>53.92</v>
          </cell>
        </row>
        <row r="12352">
          <cell r="A12352" t="str">
            <v>SETOP ED-49849</v>
          </cell>
          <cell r="D12352" t="str">
            <v>ADAPTADOR SOLDÁVEL DE PVC MARROM COM FLANGES E ANEL PARA CAIXA DÁGUA Ø 60 MM X 2"</v>
          </cell>
          <cell r="E12352" t="str">
            <v>un</v>
          </cell>
          <cell r="F12352">
            <v>72.09</v>
          </cell>
        </row>
        <row r="12353">
          <cell r="A12353" t="str">
            <v>SETOP ED-50026</v>
          </cell>
          <cell r="D12353" t="str">
            <v>FORNECIMENTO E ASSENTAMENTO DE TUBO PVC RÍGIDO SOLDÁVEL, ÁGUA FRIA, DN 110 MM (4"), INCLUSIVE CONEXÕES</v>
          </cell>
          <cell r="E12353" t="str">
            <v>m</v>
          </cell>
          <cell r="F12353">
            <v>129.79</v>
          </cell>
        </row>
        <row r="12354">
          <cell r="A12354" t="str">
            <v>SETOP ED-50018</v>
          </cell>
          <cell r="D12354" t="str">
            <v>FORNECIMENTO E ASSENTAMENTO DE TUBO PVC RÍGIDO SOLDÁVEL, ÁGUA FRIA, DN 20 MM (1/2"), INCLUSIVE CONEXÕES</v>
          </cell>
          <cell r="E12354" t="str">
            <v>m</v>
          </cell>
          <cell r="F12354">
            <v>21.15</v>
          </cell>
        </row>
        <row r="12355">
          <cell r="A12355" t="str">
            <v>SETOP ED-50019</v>
          </cell>
          <cell r="D12355" t="str">
            <v>FORNECIMENTO E ASSENTAMENTO DE TUBO PVC RÍGIDO SOLDÁVEL, ÁGUA FRIA, DN 25 MM (3/4") , INCLUSIVE CONEXÕES</v>
          </cell>
          <cell r="E12355" t="str">
            <v>m</v>
          </cell>
          <cell r="F12355">
            <v>23.29</v>
          </cell>
        </row>
        <row r="12356">
          <cell r="A12356" t="str">
            <v>SETOP ED-50020</v>
          </cell>
          <cell r="D12356" t="str">
            <v>FORNECIMENTO E ASSENTAMENTO DE TUBO PVC RÍGIDO SOLDÁVEL, ÁGUA FRIA, DN 32 MM (1") , INCLUSIVE CONEXÕES</v>
          </cell>
          <cell r="E12356" t="str">
            <v>m</v>
          </cell>
          <cell r="F12356">
            <v>30.18</v>
          </cell>
        </row>
        <row r="12357">
          <cell r="A12357" t="str">
            <v>SETOP ED-50021</v>
          </cell>
          <cell r="D12357" t="str">
            <v>FORNECIMENTO E ASSENTAMENTO DE TUBO PVC RÍGIDO SOLDÁVEL, ÁGUA FRIA, DN 40 MM (1.1/4"), INCLUSIVE CONEXÕES</v>
          </cell>
          <cell r="E12357" t="str">
            <v>m</v>
          </cell>
          <cell r="F12357">
            <v>37.44</v>
          </cell>
        </row>
        <row r="12358">
          <cell r="A12358" t="str">
            <v>SETOP ED-50022</v>
          </cell>
          <cell r="D12358" t="str">
            <v>FORNECIMENTO E ASSENTAMENTO DE TUBO PVC RÍGIDO SOLDÁVEL, ÁGUA FRIA, DN 50 MM (1.1/2"), INCLUSIVE CONEXÕES</v>
          </cell>
          <cell r="E12358" t="str">
            <v>m</v>
          </cell>
          <cell r="F12358">
            <v>35.49</v>
          </cell>
        </row>
        <row r="12359">
          <cell r="A12359" t="str">
            <v>SETOP ED-50023</v>
          </cell>
          <cell r="D12359" t="str">
            <v>FORNECIMENTO E ASSENTAMENTO DE TUBO PVC RÍGIDO SOLDÁVEL, ÁGUA FRIA, DN 60 MM (2"), INCLUSIVE CONEXÕES</v>
          </cell>
          <cell r="E12359" t="str">
            <v>m</v>
          </cell>
          <cell r="F12359">
            <v>55.23</v>
          </cell>
        </row>
        <row r="12360">
          <cell r="A12360" t="str">
            <v>SETOP ED-50024</v>
          </cell>
          <cell r="D12360" t="str">
            <v>FORNECIMENTO E ASSENTAMENTO DE TUBO PVC RÍGIDO SOLDÁVEL, ÁGUA FRIA, DN 75 MM (2.1/2"), INCLUSIVE CONEXÕES</v>
          </cell>
          <cell r="E12360" t="str">
            <v>m</v>
          </cell>
          <cell r="F12360">
            <v>78.44</v>
          </cell>
        </row>
        <row r="12361">
          <cell r="A12361" t="str">
            <v>SETOP ED-50025</v>
          </cell>
          <cell r="D12361" t="str">
            <v>FORNECIMENTO E ASSENTAMENTO DE TUBO PVC RÍGIDO SOLDÁVEL, ÁGUA FRIA, DN 85 MM (3"), INCLUSIVE CONEXÕES</v>
          </cell>
          <cell r="E12361" t="str">
            <v>m</v>
          </cell>
          <cell r="F12361">
            <v>94.76</v>
          </cell>
        </row>
        <row r="12362">
          <cell r="A12362" t="str">
            <v>SETOP 8980</v>
          </cell>
          <cell r="D12362" t="str">
            <v>TUBULAÇÃO DE PVC ROSCÁVEL</v>
          </cell>
        </row>
        <row r="12363">
          <cell r="A12363" t="str">
            <v>SETOP ED-50080</v>
          </cell>
          <cell r="D12363" t="str">
            <v>FORNECIMENTO E ASSENTAMENTO DE TUBO PVC RÍGIDO ROSCÁVEL, ÁGUA FRIA, DN 1" (32 MM), INCLUSIVE CONEXÕES</v>
          </cell>
          <cell r="E12363" t="str">
            <v>m</v>
          </cell>
          <cell r="F12363">
            <v>55.76</v>
          </cell>
        </row>
        <row r="12364">
          <cell r="A12364" t="str">
            <v>SETOP ED-50082</v>
          </cell>
          <cell r="D12364" t="str">
            <v>FORNECIMENTO E ASSENTAMENTO DE TUBO PVC RÍGIDO ROSCÁVEL, ÁGUA FRIA, DN 1.1/2" (50 MM), INCLUSIVE CONEXÕES</v>
          </cell>
          <cell r="E12364" t="str">
            <v>m</v>
          </cell>
          <cell r="F12364">
            <v>71.78</v>
          </cell>
        </row>
        <row r="12365">
          <cell r="A12365" t="str">
            <v>SETOP ED-50081</v>
          </cell>
          <cell r="D12365" t="str">
            <v>FORNECIMENTO E ASSENTAMENTO DE TUBO PVC RÍGIDO ROSCÁVEL, ÁGUA FRIA, DN 1.1/4" (40 MM), INCLUSIVE CONEXÕES</v>
          </cell>
          <cell r="E12365" t="str">
            <v>m</v>
          </cell>
          <cell r="F12365">
            <v>63.1</v>
          </cell>
        </row>
        <row r="12366">
          <cell r="A12366" t="str">
            <v>SETOP ED-50078</v>
          </cell>
          <cell r="D12366" t="str">
            <v xml:space="preserve">FORNECIMENTO E ASSENTAMENTO DE TUBO PVC RÍGIDO ROSCÁVEL, ÁGUA FRIA, DN 1/2" (20 MM), INCLUSIVE CONEXÕES </v>
          </cell>
          <cell r="E12366" t="str">
            <v>m</v>
          </cell>
          <cell r="F12366">
            <v>31.88</v>
          </cell>
        </row>
        <row r="12367">
          <cell r="A12367" t="str">
            <v>SETOP ED-50083</v>
          </cell>
          <cell r="D12367" t="str">
            <v>FORNECIMENTO E ASSENTAMENTO DE TUBO PVC RÍGIDO ROSCÁVEL, ÁGUA FRIA, DN 2" (60 MM), INCLUSIVE CONEXÕES</v>
          </cell>
          <cell r="E12367" t="str">
            <v>m</v>
          </cell>
          <cell r="F12367">
            <v>108.22</v>
          </cell>
        </row>
        <row r="12368">
          <cell r="A12368" t="str">
            <v>SETOP ED-50084</v>
          </cell>
          <cell r="D12368" t="str">
            <v>FORNECIMENTO E ASSENTAMENTO DE TUBO PVC RÍGIDO ROSCÁVEL, ÁGUA FRIA, DN 2.1/2" (75 MM), INCLUSIVE CONEXÕES</v>
          </cell>
          <cell r="E12368" t="str">
            <v>m</v>
          </cell>
          <cell r="F12368">
            <v>151.32</v>
          </cell>
        </row>
        <row r="12369">
          <cell r="A12369" t="str">
            <v>SETOP ED-50085</v>
          </cell>
          <cell r="D12369" t="str">
            <v>FORNECIMENTO E ASSENTAMENTO DE TUBO PVC RÍGIDO ROSCÁVEL, ÁGUA FRIA, DN 3" (85 MM), INCLUSIVE CONEXÕES</v>
          </cell>
          <cell r="E12369" t="str">
            <v>m</v>
          </cell>
          <cell r="F12369">
            <v>165.14</v>
          </cell>
        </row>
        <row r="12370">
          <cell r="A12370" t="str">
            <v>SETOP ED-50079</v>
          </cell>
          <cell r="D12370" t="str">
            <v>FORNECIMENTO E ASSENTAMENTO DE TUBO PVC RÍGIDO ROSCÁVEL, ÁGUA FRIA, DN 3/4" (25 MM), INCLUSIVE CONEXÕES</v>
          </cell>
          <cell r="E12370" t="str">
            <v>m</v>
          </cell>
          <cell r="F12370">
            <v>38.49</v>
          </cell>
        </row>
        <row r="12371">
          <cell r="A12371" t="str">
            <v>SETOP ED-50086</v>
          </cell>
          <cell r="D12371" t="str">
            <v>FORNECIMENTO E ASSENTAMENTO DE TUBO PVC RÍGIDO ROSCÁVEL, ÁGUA FRIA, DN 4" (110 MM), INCLUSIVE CONEXÕES</v>
          </cell>
          <cell r="E12371" t="str">
            <v>m</v>
          </cell>
          <cell r="F12371">
            <v>233.98</v>
          </cell>
        </row>
        <row r="12372">
          <cell r="A12372" t="str">
            <v>SETOP 8981</v>
          </cell>
          <cell r="D12372" t="str">
            <v>TUBULAÇÃO DE POLIPROPILENO (PPR)</v>
          </cell>
        </row>
        <row r="12373">
          <cell r="A12373" t="str">
            <v>SETOP ED-50061</v>
          </cell>
          <cell r="D12373" t="str">
            <v>FORNECIMENTO E ASSENTAMENTO DE TUBO DE POLIPROPILENO (PPR), PRESSÃO DE 12 KGF/CM², INCLUSIVE CONEXÕES E SUPORTES, D = 110 MM (NBR 15813)</v>
          </cell>
          <cell r="E12373" t="str">
            <v>m</v>
          </cell>
          <cell r="F12373">
            <v>214.74</v>
          </cell>
        </row>
        <row r="12374">
          <cell r="A12374" t="str">
            <v>SETOP ED-50055</v>
          </cell>
          <cell r="D12374" t="str">
            <v>FORNECIMENTO E ASSENTAMENTO DE TUBO DE POLIPROPILENO (PPR), PRESSÃO DE 12 KGF/CM², INCLUSIVE CONEXÕES E SUPORTES, D = 32 MM (NBR 15813)</v>
          </cell>
          <cell r="E12374" t="str">
            <v>m</v>
          </cell>
          <cell r="F12374">
            <v>26.39</v>
          </cell>
        </row>
        <row r="12375">
          <cell r="A12375" t="str">
            <v>SETOP ED-50056</v>
          </cell>
          <cell r="D12375" t="str">
            <v>FORNECIMENTO E ASSENTAMENTO DE TUBO DE POLIPROPILENO (PPR), PRESSÃO DE 12 KGF/CM², INCLUSIVE CONEXÕES E SUPORTES, D = 40 MM (NBR 15813)</v>
          </cell>
          <cell r="E12375" t="str">
            <v>m</v>
          </cell>
          <cell r="F12375">
            <v>35.020000000000003</v>
          </cell>
        </row>
        <row r="12376">
          <cell r="A12376" t="str">
            <v>SETOP ED-50057</v>
          </cell>
          <cell r="D12376" t="str">
            <v>FORNECIMENTO E ASSENTAMENTO DE TUBO DE POLIPROPILENO (PPR), PRESSÃO DE 12 KGF/CM², INCLUSIVE CONEXÕES E SUPORTES, D = 50 MM (NBR 15813)</v>
          </cell>
          <cell r="E12376" t="str">
            <v>m</v>
          </cell>
          <cell r="F12376">
            <v>52.9</v>
          </cell>
        </row>
        <row r="12377">
          <cell r="A12377" t="str">
            <v>SETOP ED-50058</v>
          </cell>
          <cell r="D12377" t="str">
            <v>FORNECIMENTO E ASSENTAMENTO DE TUBO DE POLIPROPILENO (PPR), PRESSÃO DE 12 KGF/CM², INCLUSIVE CONEXÕES E SUPORTES, D = 63 MM (NBR 15813)</v>
          </cell>
          <cell r="E12377" t="str">
            <v>m</v>
          </cell>
          <cell r="F12377">
            <v>77.260000000000005</v>
          </cell>
        </row>
        <row r="12378">
          <cell r="A12378" t="str">
            <v>SETOP ED-50059</v>
          </cell>
          <cell r="D12378" t="str">
            <v>FORNECIMENTO E ASSENTAMENTO DE TUBO DE POLIPROPILENO (PPR), PRESSÃO DE 12 KGF/CM², INCLUSIVE CONEXÕES E SUPORTES, D = 75 MM (NBR 15813)</v>
          </cell>
          <cell r="E12378" t="str">
            <v>m</v>
          </cell>
          <cell r="F12378">
            <v>107.28</v>
          </cell>
        </row>
        <row r="12379">
          <cell r="A12379" t="str">
            <v>SETOP ED-50060</v>
          </cell>
          <cell r="D12379" t="str">
            <v>FORNECIMENTO E ASSENTAMENTO DE TUBO DE POLIPROPILENO (PPR), PRESSÃO DE 12 KGF/CM², INCLUSIVE CONEXÕES E SUPORTES, D = 90 MM (NBR 15813)</v>
          </cell>
          <cell r="E12379" t="str">
            <v>m</v>
          </cell>
          <cell r="F12379">
            <v>141.63999999999999</v>
          </cell>
        </row>
        <row r="12380">
          <cell r="A12380" t="str">
            <v>SETOP ED-50069</v>
          </cell>
          <cell r="D12380" t="str">
            <v>FORNECIMENTO E ASSENTAMENTO DE TUBO DE POLIPROPILENO (PPR), PRESSÃO DE 20 KGF/CM², INCLUSIVE CONEXÕES E SUPORTES, D = 110 MM (NBR 15813)</v>
          </cell>
          <cell r="E12380" t="str">
            <v>m</v>
          </cell>
          <cell r="F12380">
            <v>294.75</v>
          </cell>
        </row>
        <row r="12381">
          <cell r="A12381" t="str">
            <v>SETOP ED-50062</v>
          </cell>
          <cell r="D12381" t="str">
            <v>FORNECIMENTO E ASSENTAMENTO DE TUBO DE POLIPROPILENO (PPR), PRESSÃO DE 20 KGF/CM², INCLUSIVE CONEXÕES E SUPORTES, D = 25 MM (NBR 15813)</v>
          </cell>
          <cell r="E12381" t="str">
            <v>m</v>
          </cell>
          <cell r="F12381">
            <v>24.45</v>
          </cell>
        </row>
        <row r="12382">
          <cell r="A12382" t="str">
            <v>SETOP ED-50063</v>
          </cell>
          <cell r="D12382" t="str">
            <v>FORNECIMENTO E ASSENTAMENTO DE TUBO DE POLIPROPILENO (PPR), PRESSÃO DE 20 KGF/CM², INCLUSIVE CONEXÕES E SUPORTES, D = 32 MM (NBR 15813)</v>
          </cell>
          <cell r="E12382" t="str">
            <v>m</v>
          </cell>
          <cell r="F12382">
            <v>38.32</v>
          </cell>
        </row>
        <row r="12383">
          <cell r="A12383" t="str">
            <v>SETOP ED-50064</v>
          </cell>
          <cell r="D12383" t="str">
            <v>FORNECIMENTO E ASSENTAMENTO DE TUBO DE POLIPROPILENO (PPR), PRESSÃO DE 20 KGF/CM², INCLUSIVE CONEXÕES E SUPORTES, D = 40 MM (NBR 15813)</v>
          </cell>
          <cell r="E12383" t="str">
            <v>m</v>
          </cell>
          <cell r="F12383">
            <v>49.51</v>
          </cell>
        </row>
        <row r="12384">
          <cell r="A12384" t="str">
            <v>SETOP ED-50065</v>
          </cell>
          <cell r="D12384" t="str">
            <v>FORNECIMENTO E ASSENTAMENTO DE TUBO DE POLIPROPILENO (PPR), PRESSÃO DE 20 KGF/CM², INCLUSIVE CONEXÕES E SUPORTES, D = 50 MM (NBR 15813)</v>
          </cell>
          <cell r="E12384" t="str">
            <v>m</v>
          </cell>
          <cell r="F12384">
            <v>62.77</v>
          </cell>
        </row>
        <row r="12385">
          <cell r="A12385" t="str">
            <v>SETOP ED-50066</v>
          </cell>
          <cell r="D12385" t="str">
            <v>FORNECIMENTO E ASSENTAMENTO DE TUBO DE POLIPROPILENO (PPR), PRESSÃO DE 20 KGF/CM², INCLUSIVE CONEXÕES E SUPORTES, D = 63 MM (NBR 15813)</v>
          </cell>
          <cell r="E12385" t="str">
            <v>m</v>
          </cell>
          <cell r="F12385">
            <v>95.33</v>
          </cell>
        </row>
        <row r="12386">
          <cell r="A12386" t="str">
            <v>SETOP ED-50067</v>
          </cell>
          <cell r="D12386" t="str">
            <v>FORNECIMENTO E ASSENTAMENTO DE TUBO DE POLIPROPILENO (PPR), PRESSÃO DE 20 KGF/CM², INCLUSIVE CONEXÕES E SUPORTES, D = 75 MM (NBR 15813)</v>
          </cell>
          <cell r="E12386" t="str">
            <v>m</v>
          </cell>
          <cell r="F12386">
            <v>149.28</v>
          </cell>
        </row>
        <row r="12387">
          <cell r="A12387" t="str">
            <v>SETOP ED-50068</v>
          </cell>
          <cell r="D12387" t="str">
            <v>FORNECIMENTO E ASSENTAMENTO DE TUBO DE POLIPROPILENO (PPR), PRESSÃO DE 20 KGF/CM², INCLUSIVE CONEXÕES E SUPORTES, D = 90 MM (NBR 15813)</v>
          </cell>
          <cell r="E12387" t="str">
            <v>m</v>
          </cell>
          <cell r="F12387">
            <v>206.02</v>
          </cell>
        </row>
        <row r="12388">
          <cell r="A12388" t="str">
            <v>SETOP ED-50077</v>
          </cell>
          <cell r="D12388" t="str">
            <v>FORNECIMENTO E ASSENTAMENTO DE TUBO DE POLIPROPILENO (PPR), PRESSÃO DE 25 KGF/CM², INCLUSIVE CONEXÕES E SUPORTES, D = 110 MM (NBR 15813)</v>
          </cell>
          <cell r="E12388" t="str">
            <v>m</v>
          </cell>
          <cell r="F12388">
            <v>335.16</v>
          </cell>
        </row>
        <row r="12389">
          <cell r="A12389" t="str">
            <v>SETOP ED-50070</v>
          </cell>
          <cell r="D12389" t="str">
            <v>FORNECIMENTO E ASSENTAMENTO DE TUBO DE POLIPROPILENO (PPR), PRESSÃO DE 25 KGF/CM², INCLUSIVE CONEXÕES E SUPORTES, D = 25 MM (NBR 15813)</v>
          </cell>
          <cell r="E12389" t="str">
            <v>m</v>
          </cell>
          <cell r="F12389">
            <v>27.62</v>
          </cell>
        </row>
        <row r="12390">
          <cell r="A12390" t="str">
            <v>SETOP ED-50071</v>
          </cell>
          <cell r="D12390" t="str">
            <v>FORNECIMENTO E ASSENTAMENTO DE TUBO DE POLIPROPILENO (PPR), PRESSÃO DE 25 KGF/CM², INCLUSIVE CONEXÕES E SUPORTES, D = 32 MM (NBR 15813)</v>
          </cell>
          <cell r="E12390" t="str">
            <v>m</v>
          </cell>
          <cell r="F12390">
            <v>36.86</v>
          </cell>
        </row>
        <row r="12391">
          <cell r="A12391" t="str">
            <v>SETOP ED-50072</v>
          </cell>
          <cell r="D12391" t="str">
            <v>FORNECIMENTO E ASSENTAMENTO DE TUBO DE POLIPROPILENO (PPR), PRESSÃO DE 25 KGF/CM², INCLUSIVE CONEXÕES E SUPORTES, D = 40 MM (NBR 15813)</v>
          </cell>
          <cell r="E12391" t="str">
            <v>m</v>
          </cell>
          <cell r="F12391">
            <v>64.86</v>
          </cell>
        </row>
        <row r="12392">
          <cell r="A12392" t="str">
            <v>SETOP ED-50073</v>
          </cell>
          <cell r="D12392" t="str">
            <v>FORNECIMENTO E ASSENTAMENTO DE TUBO DE POLIPROPILENO (PPR), PRESSÃO DE 25 KGF/CM², INCLUSIVE CONEXÕES E SUPORTES, D = 50 MM (NBR 15813)</v>
          </cell>
          <cell r="E12392" t="str">
            <v>m</v>
          </cell>
          <cell r="F12392">
            <v>83.53</v>
          </cell>
        </row>
        <row r="12393">
          <cell r="A12393" t="str">
            <v>SETOP ED-50074</v>
          </cell>
          <cell r="D12393" t="str">
            <v>FORNECIMENTO E ASSENTAMENTO DE TUBO DE POLIPROPILENO (PPR), PRESSÃO DE 25 KGF/CM², INCLUSIVE CONEXÕES E SUPORTES, D = 63 MM (NBR 15813)</v>
          </cell>
          <cell r="E12393" t="str">
            <v>m</v>
          </cell>
          <cell r="F12393">
            <v>120.66</v>
          </cell>
        </row>
        <row r="12394">
          <cell r="A12394" t="str">
            <v>SETOP ED-50075</v>
          </cell>
          <cell r="D12394" t="str">
            <v>FORNECIMENTO E ASSENTAMENTO DE TUBO DE POLIPROPILENO (PPR), PRESSÃO DE 25 KGF/CM², INCLUSIVE CONEXÕES E SUPORTES, D = 75 MM (NBR 15813)</v>
          </cell>
          <cell r="E12394" t="str">
            <v>m</v>
          </cell>
          <cell r="F12394">
            <v>162.27000000000001</v>
          </cell>
        </row>
        <row r="12395">
          <cell r="A12395" t="str">
            <v>SETOP ED-50076</v>
          </cell>
          <cell r="D12395" t="str">
            <v>FORNECIMENTO E ASSENTAMENTO DE TUBO DE POLIPROPILENO (PPR), PRESSÃO DE 25 KGF/CM², INCLUSIVE CONEXÕES E SUPORTES, D = 90 MM (NBR 15813)</v>
          </cell>
          <cell r="E12395" t="str">
            <v>m</v>
          </cell>
          <cell r="F12395">
            <v>275.70999999999998</v>
          </cell>
        </row>
        <row r="12396">
          <cell r="A12396" t="str">
            <v>SETOP 8982</v>
          </cell>
          <cell r="D12396" t="str">
            <v>TUBULAÇÃO DE PEX</v>
          </cell>
        </row>
        <row r="12397">
          <cell r="A12397" t="str">
            <v>SETOP ED-50121</v>
          </cell>
          <cell r="D12397" t="str">
            <v>FORNECIMENTO E ASSENTAMENTO DE TUBO DE TUBOS DE POLIETILENO RETICULADO FLEXÍVEL (PEX), INCLUSIVE CONEXÕES METÁLICAS E SUPORTES, D = 16 MM (NBR 15939)</v>
          </cell>
          <cell r="E12397" t="str">
            <v>m</v>
          </cell>
          <cell r="F12397">
            <v>9.7799999999999994</v>
          </cell>
        </row>
        <row r="12398">
          <cell r="A12398" t="str">
            <v>SETOP ED-50122</v>
          </cell>
          <cell r="D12398" t="str">
            <v>FORNECIMENTO E ASSENTAMENTO DE TUBO DE TUBOS DE POLIETILENO RETICULADO FLEXÍVEL (PEX), INCLUSIVE CONEXÕES METÁLICAS E SUPORTES, D = 20 MM (NBR 15939)</v>
          </cell>
          <cell r="E12398" t="str">
            <v>m</v>
          </cell>
          <cell r="F12398">
            <v>12.61</v>
          </cell>
        </row>
        <row r="12399">
          <cell r="A12399" t="str">
            <v>SETOP ED-50123</v>
          </cell>
          <cell r="D12399" t="str">
            <v>FORNECIMENTO E ASSENTAMENTO DE TUBO DE TUBOS DE POLIETILENO RETICULADO FLEXÍVEL (PEX), INCLUSIVE CONEXÕES METÁLICAS E SUPORTES, D = 25 MM (NBR 15939)</v>
          </cell>
          <cell r="E12399" t="str">
            <v>m</v>
          </cell>
          <cell r="F12399">
            <v>16.27</v>
          </cell>
        </row>
        <row r="12400">
          <cell r="A12400" t="str">
            <v>SETOP ED-50124</v>
          </cell>
          <cell r="D12400" t="str">
            <v>FORNECIMENTO E ASSENTAMENTO DE TUBO DE TUBOS DE POLIETILENO RETICULADO FLEXÍVEL (PEX), INCLUSIVE CONEXÕES METÁLICAS E SUPORTES, D = 32 MM (NBR 15939)</v>
          </cell>
          <cell r="E12400" t="str">
            <v>m</v>
          </cell>
          <cell r="F12400">
            <v>24.16</v>
          </cell>
        </row>
        <row r="12401">
          <cell r="A12401" t="str">
            <v>SETOP 8983</v>
          </cell>
          <cell r="D12401" t="str">
            <v>TUBULAÇÃO DE CPVC</v>
          </cell>
        </row>
        <row r="12402">
          <cell r="A12402" t="str">
            <v>SETOP ED-50120</v>
          </cell>
          <cell r="D12402" t="str">
            <v>FORNECIMENTO E ASSENTAMENTO DE TUBO CPVC SOLDÁVEL, ÁGUA QUENTE, DN 114 MM (4"), INCLUSIVE CONEXÕES</v>
          </cell>
          <cell r="E12402" t="str">
            <v>m</v>
          </cell>
          <cell r="F12402">
            <v>417.01</v>
          </cell>
        </row>
        <row r="12403">
          <cell r="A12403" t="str">
            <v>SETOP ED-50112</v>
          </cell>
          <cell r="D12403" t="str">
            <v>FORNECIMENTO E ASSENTAMENTO DE TUBO CPVC SOLDÁVEL, ÁGUA QUENTE, DN 15 MM (1/2"), INCLUSIVE CONEXÕES</v>
          </cell>
          <cell r="E12403" t="str">
            <v>m</v>
          </cell>
          <cell r="F12403">
            <v>19.22</v>
          </cell>
        </row>
        <row r="12404">
          <cell r="A12404" t="str">
            <v>SETOP ED-50113</v>
          </cell>
          <cell r="D12404" t="str">
            <v>FORNECIMENTO E ASSENTAMENTO DE TUBO CPVC SOLDÁVEL, ÁGUA QUENTE, DN 22 MM (3/4"), INCLUSIVE CONEXÕES</v>
          </cell>
          <cell r="E12404" t="str">
            <v>m</v>
          </cell>
          <cell r="F12404">
            <v>29.47</v>
          </cell>
        </row>
        <row r="12405">
          <cell r="A12405" t="str">
            <v>SETOP ED-50114</v>
          </cell>
          <cell r="D12405" t="str">
            <v>FORNECIMENTO E ASSENTAMENTO DE TUBO CPVC SOLDÁVEL, ÁGUA QUENTE, DN 28 MM (1"), INCLUSIVE CONEXÕES</v>
          </cell>
          <cell r="E12405" t="str">
            <v>m</v>
          </cell>
          <cell r="F12405">
            <v>43.97</v>
          </cell>
        </row>
        <row r="12406">
          <cell r="A12406" t="str">
            <v>SETOP ED-50115</v>
          </cell>
          <cell r="D12406" t="str">
            <v>FORNECIMENTO E ASSENTAMENTO DE TUBO CPVC SOLDÁVEL, ÁGUA QUENTE, DN 35 MM (1.1/4"), INCLUSIVE CONEXÕES</v>
          </cell>
          <cell r="E12406" t="str">
            <v>m</v>
          </cell>
          <cell r="F12406">
            <v>55.67</v>
          </cell>
        </row>
        <row r="12407">
          <cell r="A12407" t="str">
            <v>SETOP ED-50116</v>
          </cell>
          <cell r="D12407" t="str">
            <v>FORNECIMENTO E ASSENTAMENTO DE TUBO CPVC SOLDÁVEL, ÁGUA QUENTE, DN 42 MM (1.1/2"), INCLUSIVE CONEXÕES</v>
          </cell>
          <cell r="E12407" t="str">
            <v>m</v>
          </cell>
          <cell r="F12407">
            <v>70.290000000000006</v>
          </cell>
        </row>
        <row r="12408">
          <cell r="A12408" t="str">
            <v>SETOP ED-50117</v>
          </cell>
          <cell r="D12408" t="str">
            <v>FORNECIMENTO E ASSENTAMENTO DE TUBO CPVC SOLDÁVEL, ÁGUA QUENTE, DN 54 MM (2"), INCLUSIVE CONEXÕES</v>
          </cell>
          <cell r="E12408" t="str">
            <v>m</v>
          </cell>
          <cell r="F12408">
            <v>102.82</v>
          </cell>
        </row>
        <row r="12409">
          <cell r="A12409" t="str">
            <v>SETOP ED-50118</v>
          </cell>
          <cell r="D12409" t="str">
            <v>FORNECIMENTO E ASSENTAMENTO DE TUBO CPVC SOLDÁVEL, ÁGUA QUENTE, DN 73 MM (2.1/2"), INCLUSIVE CONEXÕES</v>
          </cell>
          <cell r="E12409" t="str">
            <v>m</v>
          </cell>
          <cell r="F12409">
            <v>166.01</v>
          </cell>
        </row>
        <row r="12410">
          <cell r="A12410" t="str">
            <v>SETOP ED-50119</v>
          </cell>
          <cell r="D12410" t="str">
            <v>FORNECIMENTO E ASSENTAMENTO DE TUBO CPVC SOLDÁVEL, ÁGUA QUENTE, DN 89 MM (3"), INCLUSIVE CONEXÕES</v>
          </cell>
          <cell r="E12410" t="str">
            <v>m</v>
          </cell>
          <cell r="F12410">
            <v>239.42</v>
          </cell>
        </row>
        <row r="12411">
          <cell r="A12411" t="str">
            <v>SETOP 8984</v>
          </cell>
          <cell r="D12411" t="str">
            <v>TUBULAÇÃO DE COBRE</v>
          </cell>
        </row>
        <row r="12412">
          <cell r="A12412" t="str">
            <v>SETOP ED-50095</v>
          </cell>
          <cell r="D12412" t="str">
            <v>FORNECIMENTO E ASSENTAMENTO DE TUBO DE COBRE CLASSE "A" SEM COSTURA SOLDÁVEL, INCLUSIVE CONEXÕES E SUPORTES, D = 104 MM (4")</v>
          </cell>
          <cell r="E12412" t="str">
            <v>m</v>
          </cell>
          <cell r="F12412">
            <v>627.16</v>
          </cell>
        </row>
        <row r="12413">
          <cell r="A12413" t="str">
            <v>SETOP ED-50087</v>
          </cell>
          <cell r="D12413" t="str">
            <v>FORNECIMENTO E ASSENTAMENTO DE TUBO DE COBRE CLASSE "A" SEM COSTURA SOLDÁVEL, INCLUSIVE CONEXÕES E SUPORTES, D = 1/2"</v>
          </cell>
          <cell r="E12413" t="str">
            <v>m</v>
          </cell>
          <cell r="F12413">
            <v>121.23</v>
          </cell>
        </row>
        <row r="12414">
          <cell r="A12414" t="str">
            <v>SETOP ED-50088</v>
          </cell>
          <cell r="D12414" t="str">
            <v>FORNECIMENTO E ASSENTAMENTO DE TUBO DE COBRE CLASSE "A" SEM COSTURA SOLDÁVEL, INCLUSIVE CONEXÕES E SUPORTES, D = 22 MM (3/4")</v>
          </cell>
          <cell r="E12414" t="str">
            <v>m</v>
          </cell>
          <cell r="F12414">
            <v>171.3</v>
          </cell>
        </row>
        <row r="12415">
          <cell r="A12415" t="str">
            <v>SETOP ED-50089</v>
          </cell>
          <cell r="D12415" t="str">
            <v>FORNECIMENTO E ASSENTAMENTO DE TUBO DE COBRE CLASSE "A" SEM COSTURA SOLDÁVEL, INCLUSIVE CONEXÕES E SUPORTES, D = 28 MM (1")</v>
          </cell>
          <cell r="E12415" t="str">
            <v>m</v>
          </cell>
          <cell r="F12415">
            <v>219.92</v>
          </cell>
        </row>
        <row r="12416">
          <cell r="A12416" t="str">
            <v>SETOP ED-50090</v>
          </cell>
          <cell r="D12416" t="str">
            <v>FORNECIMENTO E ASSENTAMENTO DE TUBO DE COBRE CLASSE "A" SEM COSTURA SOLDÁVEL, INCLUSIVE CONEXÕES E SUPORTES, D = 35 MM (1 1/4")</v>
          </cell>
          <cell r="E12416" t="str">
            <v>m</v>
          </cell>
          <cell r="F12416">
            <v>325.07</v>
          </cell>
        </row>
        <row r="12417">
          <cell r="A12417" t="str">
            <v>SETOP ED-50091</v>
          </cell>
          <cell r="D12417" t="str">
            <v>FORNECIMENTO E ASSENTAMENTO DE TUBO DE COBRE CLASSE "A" SEM COSTURA SOLDÁVEL, INCLUSIVE CONEXÕES E SUPORTES, D = 42 MM (1 1/2")</v>
          </cell>
          <cell r="E12417" t="str">
            <v>m</v>
          </cell>
          <cell r="F12417">
            <v>345.23</v>
          </cell>
        </row>
        <row r="12418">
          <cell r="A12418" t="str">
            <v>SETOP ED-50092</v>
          </cell>
          <cell r="D12418" t="str">
            <v>FORNECIMENTO E ASSENTAMENTO DE TUBO DE COBRE CLASSE "A" SEM COSTURA SOLDÁVEL, INCLUSIVE CONEXÕES E SUPORTES, D = 54 MM (2")</v>
          </cell>
          <cell r="E12418" t="str">
            <v>m</v>
          </cell>
          <cell r="F12418">
            <v>490.48</v>
          </cell>
        </row>
        <row r="12419">
          <cell r="A12419" t="str">
            <v>SETOP ED-50093</v>
          </cell>
          <cell r="D12419" t="str">
            <v>FORNECIMENTO E ASSENTAMENTO DE TUBO DE COBRE CLASSE "A" SEM COSTURA SOLDÁVEL, INCLUSIVE CONEXÕES E SUPORTES, D = 66 MM (2 1/2")</v>
          </cell>
          <cell r="E12419" t="str">
            <v>m</v>
          </cell>
          <cell r="F12419">
            <v>662.85</v>
          </cell>
        </row>
        <row r="12420">
          <cell r="A12420" t="str">
            <v>SETOP ED-50094</v>
          </cell>
          <cell r="D12420" t="str">
            <v>FORNECIMENTO E ASSENTAMENTO DE TUBO DE COBRE CLASSE "A" SEM COSTURA SOLDÁVEL, INCLUSIVE CONEXÕES E SUPORTES, D = 79 MM (3")</v>
          </cell>
          <cell r="E12420" t="str">
            <v>m</v>
          </cell>
          <cell r="F12420">
            <v>553.51</v>
          </cell>
        </row>
        <row r="12421">
          <cell r="A12421" t="str">
            <v>SETOP ED-50104</v>
          </cell>
          <cell r="D12421" t="str">
            <v>FORNECIMENTO E ASSENTAMENTO DE TUBO DE COBRE CLASSE "E" SEM COSTURA SOLDÁVEL, INCLUSIVE CONEXÕES E SUPORTES, D = 104 MM (4")</v>
          </cell>
          <cell r="E12421" t="str">
            <v>m</v>
          </cell>
          <cell r="F12421">
            <v>627.16</v>
          </cell>
        </row>
        <row r="12422">
          <cell r="A12422" t="str">
            <v>SETOP ED-50096</v>
          </cell>
          <cell r="D12422" t="str">
            <v>FORNECIMENTO E ASSENTAMENTO DE TUBO DE COBRE CLASSE "E" SEM COSTURA SOLDÁVEL, INCLUSIVE CONEXÕES E SUPORTES, D = 15 MM (1/2")</v>
          </cell>
          <cell r="E12422" t="str">
            <v>m</v>
          </cell>
          <cell r="F12422">
            <v>83.61</v>
          </cell>
        </row>
        <row r="12423">
          <cell r="A12423" t="str">
            <v>SETOP ED-50097</v>
          </cell>
          <cell r="D12423" t="str">
            <v>FORNECIMENTO E ASSENTAMENTO DE TUBO DE COBRE CLASSE "E" SEM COSTURA SOLDÁVEL, INCLUSIVE CONEXÕES E SUPORTES, D = 22 MM (3/4")</v>
          </cell>
          <cell r="E12423" t="str">
            <v>m</v>
          </cell>
          <cell r="F12423">
            <v>128.02000000000001</v>
          </cell>
        </row>
        <row r="12424">
          <cell r="A12424" t="str">
            <v>SETOP ED-50098</v>
          </cell>
          <cell r="D12424" t="str">
            <v>FORNECIMENTO E ASSENTAMENTO DE TUBO DE COBRE CLASSE "E" SEM COSTURA SOLDÁVEL, INCLUSIVE CONEXÕES E SUPORTES, D = 28 MM (1")</v>
          </cell>
          <cell r="E12424" t="str">
            <v>m</v>
          </cell>
          <cell r="F12424">
            <v>148.88</v>
          </cell>
        </row>
        <row r="12425">
          <cell r="A12425" t="str">
            <v>SETOP ED-50099</v>
          </cell>
          <cell r="D12425" t="str">
            <v>FORNECIMENTO E ASSENTAMENTO DE TUBO DE COBRE CLASSE "E" SEM COSTURA SOLDÁVEL, INCLUSIVE CONEXÕES E SUPORTES, D = 35 MM (1 1/4")</v>
          </cell>
          <cell r="E12425" t="str">
            <v>m</v>
          </cell>
          <cell r="F12425">
            <v>192.21</v>
          </cell>
        </row>
        <row r="12426">
          <cell r="A12426" t="str">
            <v>SETOP ED-50100</v>
          </cell>
          <cell r="D12426" t="str">
            <v>FORNECIMENTO E ASSENTAMENTO DE TUBO DE COBRE CLASSE "E" SEM COSTURA SOLDÁVEL, INCLUSIVE CONEXÕES E SUPORTES, D = 42 MM (1 1/2")</v>
          </cell>
          <cell r="E12426" t="str">
            <v>m</v>
          </cell>
          <cell r="F12426">
            <v>293.57</v>
          </cell>
        </row>
        <row r="12427">
          <cell r="A12427" t="str">
            <v>SETOP ED-50101</v>
          </cell>
          <cell r="D12427" t="str">
            <v>FORNECIMENTO E ASSENTAMENTO DE TUBO DE COBRE CLASSE "E" SEM COSTURA SOLDÁVEL, INCLUSIVE CONEXÕES E SUPORTES, D = 54 MM (2")</v>
          </cell>
          <cell r="E12427" t="str">
            <v>m</v>
          </cell>
          <cell r="F12427">
            <v>332.86</v>
          </cell>
        </row>
        <row r="12428">
          <cell r="A12428" t="str">
            <v>SETOP ED-50102</v>
          </cell>
          <cell r="D12428" t="str">
            <v>FORNECIMENTO E ASSENTAMENTO DE TUBO DE COBRE CLASSE "E" SEM COSTURA SOLDÁVEL, INCLUSIVE CONEXÕES E SUPORTES, D = 66 MM (2 1/2")</v>
          </cell>
          <cell r="E12428" t="str">
            <v>m</v>
          </cell>
          <cell r="F12428">
            <v>487.39</v>
          </cell>
        </row>
        <row r="12429">
          <cell r="A12429" t="str">
            <v>SETOP ED-50103</v>
          </cell>
          <cell r="D12429" t="str">
            <v>FORNECIMENTO E ASSENTAMENTO DE TUBO DE COBRE CLASSE "E" SEM COSTURA SOLDÁVEL, INCLUSIVE CONEXÕES E SUPORTES, D = 79 MM (3")</v>
          </cell>
          <cell r="E12429" t="str">
            <v>m</v>
          </cell>
          <cell r="F12429">
            <v>553.51</v>
          </cell>
        </row>
        <row r="12430">
          <cell r="A12430" t="str">
            <v>SETOP 8985</v>
          </cell>
          <cell r="D12430" t="str">
            <v>TUBULAÇÃO DE AÇO GALVANIZADO</v>
          </cell>
        </row>
        <row r="12431">
          <cell r="A12431" t="str">
            <v>SETOP ED-50042</v>
          </cell>
          <cell r="D12431" t="str">
            <v>FORNECIMENTO E ASSENTAMENTO DE TUBO DE AÇO GALVANIZADO COM COSTURA , INCLUSIVE CONEXÕES E SUPORTES, D = 1"</v>
          </cell>
          <cell r="E12431" t="str">
            <v>m</v>
          </cell>
          <cell r="F12431">
            <v>83.36</v>
          </cell>
        </row>
        <row r="12432">
          <cell r="A12432" t="str">
            <v>SETOP ED-50044</v>
          </cell>
          <cell r="D12432" t="str">
            <v>FORNECIMENTO E ASSENTAMENTO DE TUBO DE AÇO GALVANIZADO COM COSTURA , INCLUSIVE CONEXÕES E SUPORTES, D = 1 1/2"</v>
          </cell>
          <cell r="E12432" t="str">
            <v>m</v>
          </cell>
          <cell r="F12432">
            <v>116.42</v>
          </cell>
        </row>
        <row r="12433">
          <cell r="A12433" t="str">
            <v>SETOP ED-50043</v>
          </cell>
          <cell r="D12433" t="str">
            <v>FORNECIMENTO E ASSENTAMENTO DE TUBO DE AÇO GALVANIZADO COM COSTURA , INCLUSIVE CONEXÕES E SUPORTES, D = 1 1/4"</v>
          </cell>
          <cell r="E12433" t="str">
            <v>m</v>
          </cell>
          <cell r="F12433">
            <v>98.96</v>
          </cell>
        </row>
        <row r="12434">
          <cell r="A12434" t="str">
            <v>SETOP ED-50040</v>
          </cell>
          <cell r="D12434" t="str">
            <v>FORNECIMENTO E ASSENTAMENTO DE TUBO DE AÇO GALVANIZADO COM COSTURA , INCLUSIVE CONEXÕES E SUPORTES, D = 1/2"</v>
          </cell>
          <cell r="E12434" t="str">
            <v>m</v>
          </cell>
          <cell r="F12434">
            <v>49.96</v>
          </cell>
        </row>
        <row r="12435">
          <cell r="A12435" t="str">
            <v>SETOP ED-50045</v>
          </cell>
          <cell r="D12435" t="str">
            <v>FORNECIMENTO E ASSENTAMENTO DE TUBO DE AÇO GALVANIZADO COM COSTURA , INCLUSIVE CONEXÕES E SUPORTES, D = 2"</v>
          </cell>
          <cell r="E12435" t="str">
            <v>m</v>
          </cell>
          <cell r="F12435">
            <v>138.68</v>
          </cell>
        </row>
        <row r="12436">
          <cell r="A12436" t="str">
            <v>SETOP ED-50046</v>
          </cell>
          <cell r="D12436" t="str">
            <v>FORNECIMENTO E ASSENTAMENTO DE TUBO DE AÇO GALVANIZADO COM COSTURA , INCLUSIVE CONEXÕES E SUPORTES, D = 2 1/2"</v>
          </cell>
          <cell r="E12436" t="str">
            <v>m</v>
          </cell>
          <cell r="F12436">
            <v>172.67</v>
          </cell>
        </row>
        <row r="12437">
          <cell r="A12437" t="str">
            <v>SETOP ED-50041</v>
          </cell>
          <cell r="D12437" t="str">
            <v>FORNECIMENTO E ASSENTAMENTO DE TUBO DE AÇO GALVANIZADO COM COSTURA , INCLUSIVE CONEXÕES E SUPORTES, D = 3/4"</v>
          </cell>
          <cell r="E12437" t="str">
            <v>m</v>
          </cell>
          <cell r="F12437">
            <v>59.3</v>
          </cell>
        </row>
        <row r="12438">
          <cell r="A12438" t="str">
            <v>SETOP 8986</v>
          </cell>
          <cell r="D12438" t="str">
            <v>REGISTRO E VÁLVULA</v>
          </cell>
        </row>
        <row r="12439">
          <cell r="A12439" t="str">
            <v>SETOP ED-49999</v>
          </cell>
          <cell r="D12439" t="str">
            <v>REGISTRO DE ESFERA, TIPO PVC SOLDÁVEL DN 20MM (1/2"), INCLUSIVE VOLANTE PARA ACIONAMENTO</v>
          </cell>
          <cell r="E12439" t="str">
            <v>un</v>
          </cell>
          <cell r="F12439">
            <v>24.06</v>
          </cell>
        </row>
        <row r="12440">
          <cell r="A12440" t="str">
            <v>SETOP ED-50000</v>
          </cell>
          <cell r="D12440" t="str">
            <v>REGISTRO DE ESFERA, TIPO PVC SOLDÁVEL DN 25MM (3/4"), INCLUSIVE VOLANTE PARA ACIONAMENTO</v>
          </cell>
          <cell r="E12440" t="str">
            <v>un</v>
          </cell>
          <cell r="F12440">
            <v>24.19</v>
          </cell>
        </row>
        <row r="12441">
          <cell r="A12441" t="str">
            <v>SETOP ED-50001</v>
          </cell>
          <cell r="D12441" t="str">
            <v>REGISTRO DE ESFERA, TIPO PVC SOLDÁVEL DN 32MM (1"), INCLUSIVE VOLANTE PARA ACIONAMENTO</v>
          </cell>
          <cell r="E12441" t="str">
            <v>un</v>
          </cell>
          <cell r="F12441">
            <v>35.39</v>
          </cell>
        </row>
        <row r="12442">
          <cell r="A12442" t="str">
            <v>SETOP ED-50002</v>
          </cell>
          <cell r="D12442" t="str">
            <v>REGISTRO DE ESFERA, TIPO PVC SOLDÁVEL DN 40MM (1.1/4"), INCLUSIVE VOLANTE PARA ACIONAMENTO</v>
          </cell>
          <cell r="E12442" t="str">
            <v>un</v>
          </cell>
          <cell r="F12442">
            <v>40.61</v>
          </cell>
        </row>
        <row r="12443">
          <cell r="A12443" t="str">
            <v>SETOP ED-50003</v>
          </cell>
          <cell r="D12443" t="str">
            <v>REGISTRO DE ESFERA, TIPO PVC SOLDÁVEL DN 50MM (1.1/2"), INCLUSIVE VOLANTE PARA ACIONAMENTO</v>
          </cell>
          <cell r="E12443" t="str">
            <v>un</v>
          </cell>
          <cell r="F12443">
            <v>42.6</v>
          </cell>
        </row>
        <row r="12444">
          <cell r="A12444" t="str">
            <v>SETOP ED-50004</v>
          </cell>
          <cell r="D12444" t="str">
            <v>REGISTRO DE ESFERA, TIPO PVC SOLDÁVEL DN 60MM (2"), INCLUSIVE VOLANTE PARA ACIONAMENTO</v>
          </cell>
          <cell r="E12444" t="str">
            <v>un</v>
          </cell>
          <cell r="F12444">
            <v>67.010000000000005</v>
          </cell>
        </row>
        <row r="12445">
          <cell r="A12445" t="str">
            <v>SETOP ED-49991</v>
          </cell>
          <cell r="D12445" t="str">
            <v>REGISTRO DE GAVETA, TIPO BASE, ROSCÁVEL 1" (PARA TUBO SOLDÁVEL OU PPR DN 32MM/CPVC DN 28MM), INCLUSIVE ACABAMENTO (PADRÃO MÉDIO) E CANOPLA CROMADOS</v>
          </cell>
          <cell r="E12445" t="str">
            <v>un</v>
          </cell>
          <cell r="F12445">
            <v>133.54</v>
          </cell>
        </row>
        <row r="12446">
          <cell r="A12446" t="str">
            <v>SETOP ED-49992</v>
          </cell>
          <cell r="D12446" t="str">
            <v>REGISTRO DE GAVETA, TIPO BASE, ROSCÁVEL 1" (PARA TUBO SOLDÁVEL OU PPR DN 32MM/CPVC DN 28MM), INCLUSIVE ACABAMENTO (PADRÃO POPULAR) E CANOPLA CROMADOS</v>
          </cell>
          <cell r="E12446" t="str">
            <v>un</v>
          </cell>
          <cell r="F12446">
            <v>129.07</v>
          </cell>
        </row>
        <row r="12447">
          <cell r="A12447" t="str">
            <v>SETOP ED-49995</v>
          </cell>
          <cell r="D12447" t="str">
            <v>REGISTRO DE GAVETA, TIPO BASE, ROSCÁVEL 1.1/2" (PARA TUBO SOLDÁVEL OU PPR DN 50MM/CPVC DN 42MM), INCLUSIVE ACABAMENTO (PADRÃO MÉDIO) E CANOPLA CROMADOS</v>
          </cell>
          <cell r="E12447" t="str">
            <v>un</v>
          </cell>
          <cell r="F12447">
            <v>193.91</v>
          </cell>
        </row>
        <row r="12448">
          <cell r="A12448" t="str">
            <v>SETOP ED-49996</v>
          </cell>
          <cell r="D12448" t="str">
            <v>REGISTRO DE GAVETA, TIPO BASE, ROSCÁVEL 1.1/2" (PARA TUBO SOLDÁVEL OU PPR DN 50MM/CPVC DN 42MM), INCLUSIVE ACABAMENTO (PADRÃO POPULAR) E CANOPLA CROMADOS</v>
          </cell>
          <cell r="E12448" t="str">
            <v>un</v>
          </cell>
          <cell r="F12448">
            <v>189.09</v>
          </cell>
        </row>
        <row r="12449">
          <cell r="A12449" t="str">
            <v>SETOP ED-49993</v>
          </cell>
          <cell r="D12449" t="str">
            <v>REGISTRO DE GAVETA, TIPO BASE, ROSCÁVEL 1.1/4" (PARA TUBO SOLDÁVEL OU PPR DN 40MM/CPVC DN 35MM), INCLUSIVE ACABAMENTO (PADRÃO MÉDIO) E CANOPLA CROMADOS</v>
          </cell>
          <cell r="E12449" t="str">
            <v>un</v>
          </cell>
          <cell r="F12449">
            <v>160.74</v>
          </cell>
        </row>
        <row r="12450">
          <cell r="A12450" t="str">
            <v>SETOP ED-49994</v>
          </cell>
          <cell r="D12450" t="str">
            <v>REGISTRO DE GAVETA, TIPO BASE, ROSCÁVEL 1.1/4" (PARA TUBO SOLDÁVEL OU PPR DN 40MM/CPVC DN 35MM), INCLUSIVE ACABAMENTO (PADRÃO POPULAR) E CANOPLA CROMADOS</v>
          </cell>
          <cell r="E12450" t="str">
            <v>un</v>
          </cell>
          <cell r="F12450">
            <v>155.91999999999999</v>
          </cell>
        </row>
        <row r="12451">
          <cell r="A12451" t="str">
            <v>SETOP ED-49987</v>
          </cell>
          <cell r="D12451" t="str">
            <v>REGISTRO DE GAVETA, TIPO BASE, ROSCÁVEL 1/2" (PARA TUBO SOLDÁVEL OU PPR DN 20MM/CPVC DN 15MM), INCLUSIVE ACABAMENTO (PADRÃO MÉDIO) E CANOPLA CROMADOS</v>
          </cell>
          <cell r="E12451" t="str">
            <v>un</v>
          </cell>
          <cell r="F12451">
            <v>99.52</v>
          </cell>
        </row>
        <row r="12452">
          <cell r="A12452" t="str">
            <v>SETOP ED-49988</v>
          </cell>
          <cell r="D12452" t="str">
            <v>REGISTRO DE GAVETA, TIPO BASE, ROSCÁVEL 1/2" (PARA TUBO SOLDÁVEL OU PPR DN 20MM/CPVC DN 15MM), INCLUSIVE ACABAMENTO (PADRÃO POPULAR) E CANOPLA CROMADOS</v>
          </cell>
          <cell r="E12452" t="str">
            <v>un</v>
          </cell>
          <cell r="F12452">
            <v>95.05</v>
          </cell>
        </row>
        <row r="12453">
          <cell r="A12453" t="str">
            <v>SETOP ED-49989</v>
          </cell>
          <cell r="D12453" t="str">
            <v>REGISTRO DE GAVETA, TIPO BASE, ROSCÁVEL 3/4" (PARA TUBO SOLDÁVEL OU PPR DN 25MM/CPVC DN 22MM), INCLUSIVE ACABAMENTO (PADRÃO MÉDIO) E CANOPLA CROMADO</v>
          </cell>
          <cell r="E12453" t="str">
            <v>un</v>
          </cell>
          <cell r="F12453">
            <v>96.34</v>
          </cell>
        </row>
        <row r="12454">
          <cell r="A12454" t="str">
            <v>SETOP ED-49990</v>
          </cell>
          <cell r="D12454" t="str">
            <v>REGISTRO DE GAVETA, TIPO BASE, ROSCÁVEL 3/4" (PARA TUBO SOLDÁVEL OU PPR DN 25MM/CPVC DN 22MM), INCLUSIVE ACABAMENTO (PADRÃO POPULAR) E CANOPLA CROMADOS</v>
          </cell>
          <cell r="E12454" t="str">
            <v>un</v>
          </cell>
          <cell r="F12454">
            <v>91.85</v>
          </cell>
        </row>
        <row r="12455">
          <cell r="A12455" t="str">
            <v>SETOP ED-49974</v>
          </cell>
          <cell r="D12455" t="str">
            <v>REGISTRO DE GAVETA, TIPO BRUTO, ROSCÁVEL 1" (PARA TUBO SOLDÁVEL OU PPR DN 32MM/CPVC DN 28MM), INCLUSIVE VOLANTE PARA ACIONAMENTO</v>
          </cell>
          <cell r="E12455" t="str">
            <v>un</v>
          </cell>
          <cell r="F12455">
            <v>90.75</v>
          </cell>
        </row>
        <row r="12456">
          <cell r="A12456" t="str">
            <v>SETOP ED-49978</v>
          </cell>
          <cell r="D12456" t="str">
            <v>REGISTRO DE GAVETA, TIPO BRUTO, ROSCÁVEL 1.1/2" (PARA TUBO SOLDÁVEL OU PPR DN 50MM/CPVC DN 42MM), INCLUSIVE VOLANTE PARA ACIONAMENTO</v>
          </cell>
          <cell r="E12456" t="str">
            <v>un</v>
          </cell>
          <cell r="F12456">
            <v>129.08000000000001</v>
          </cell>
        </row>
        <row r="12457">
          <cell r="A12457" t="str">
            <v>SETOP ED-49976</v>
          </cell>
          <cell r="D12457" t="str">
            <v>REGISTRO DE GAVETA, TIPO BRUTO, ROSCÁVEL 1.1/4" (PARA TUBO SOLDÁVEL OU PPR DN 40MM/CPVC DN 35MM), INCLUSIVE VOLANTE PARA ACIONAMENTO</v>
          </cell>
          <cell r="E12457" t="str">
            <v>un</v>
          </cell>
          <cell r="F12457">
            <v>115.93</v>
          </cell>
        </row>
        <row r="12458">
          <cell r="A12458" t="str">
            <v>SETOP ED-49970</v>
          </cell>
          <cell r="D12458" t="str">
            <v>REGISTRO DE GAVETA, TIPO BRUTO, ROSCÁVEL 1/2" (PARA TUBO SOLDÁVEL OU PPR DN 20MM/CPVC DN 15MM), INCLUSIVE VOLANTE PARA ACIONAMENTO</v>
          </cell>
          <cell r="E12458" t="str">
            <v>un</v>
          </cell>
          <cell r="F12458">
            <v>57.8</v>
          </cell>
        </row>
        <row r="12459">
          <cell r="A12459" t="str">
            <v>SETOP ED-49980</v>
          </cell>
          <cell r="D12459" t="str">
            <v>REGISTRO DE GAVETA, TIPO BRUTO, ROSCÁVEL 2" (PARA TUBO SOLDÁVEL OU PPR DN 60MM/CPVC DN 54MM), INCLUSIVE VOLANTE PARA ACIONAMENTO</v>
          </cell>
          <cell r="E12459" t="str">
            <v>un</v>
          </cell>
          <cell r="F12459">
            <v>220.33</v>
          </cell>
        </row>
        <row r="12460">
          <cell r="A12460" t="str">
            <v>SETOP ED-49982</v>
          </cell>
          <cell r="D12460" t="str">
            <v>REGISTRO DE GAVETA, TIPO BRUTO, ROSCÁVEL 2.1/2" (PARA TUBO SOLDÁVEL OU PPR DN 75MM/CPVC DN 73MM), INCLUSIVE VOLANTE PARA ACIONAMENTO</v>
          </cell>
          <cell r="E12460" t="str">
            <v>un</v>
          </cell>
          <cell r="F12460">
            <v>439.38</v>
          </cell>
        </row>
        <row r="12461">
          <cell r="A12461" t="str">
            <v>SETOP ED-49984</v>
          </cell>
          <cell r="D12461" t="str">
            <v>REGISTRO DE GAVETA, TIPO BRUTO, ROSCÁVEL 3" (PARA TUBO SOLDÁVEL OU PPR DN 85MM/CPVC DN 89MM), INCLUSIVE VOLANTE PARA ACIONAMENTO</v>
          </cell>
          <cell r="E12461" t="str">
            <v>un</v>
          </cell>
          <cell r="F12461">
            <v>649.53</v>
          </cell>
        </row>
        <row r="12462">
          <cell r="A12462" t="str">
            <v>SETOP ED-49972</v>
          </cell>
          <cell r="D12462" t="str">
            <v>REGISTRO DE GAVETA, TIPO BRUTO, ROSCÁVEL 3/4" (PARA TUBO SOLDÁVEL OU PPR DN 25MM/CPVC DN 22MM), INCLUSIVE VOLANTE PARA ACIONAMENTO</v>
          </cell>
          <cell r="E12462" t="str">
            <v>un</v>
          </cell>
          <cell r="F12462">
            <v>61.69</v>
          </cell>
        </row>
        <row r="12463">
          <cell r="A12463" t="str">
            <v>SETOP ED-49986</v>
          </cell>
          <cell r="D12463" t="str">
            <v>REGISTRO DE GAVETA, TIPO BRUTO, ROSCÁVEL 4" (PARA TUBO SOLDÁVEL OU PPR DN 110MM/CPVC DN 114MM), INCLUSIVE VOLANTE PARA ACIONAMENTO</v>
          </cell>
          <cell r="E12463" t="str">
            <v>un</v>
          </cell>
          <cell r="F12463">
            <v>1167.8399999999999</v>
          </cell>
        </row>
        <row r="12464">
          <cell r="A12464" t="str">
            <v>SETOP ED-49963</v>
          </cell>
          <cell r="D12464" t="str">
            <v>REGISTRO DE PRESSÃO, TIPO BASE, ROSCÁVEL 1/2" (PARA TUBO SOLDÁVEL OU PPR DN 20MM/CPVC DN 15MM), INCLUSIVE ACABAMENTO (PADRÃO MÉDIO) E CANOPLA CROMADOS</v>
          </cell>
          <cell r="E12464" t="str">
            <v>un</v>
          </cell>
          <cell r="F12464">
            <v>87.87</v>
          </cell>
        </row>
        <row r="12465">
          <cell r="A12465" t="str">
            <v>SETOP ED-49964</v>
          </cell>
          <cell r="D12465" t="str">
            <v>REGISTRO DE PRESSÃO, TIPO BASE, ROSCÁVEL 1/2" (PARA TUBO SOLDÁVEL OU PPR DN 20MM/CPVC DN 15MM), INCLUSIVE ACABAMENTO (PADRÃO POPULAR) E CANOPLA CROMADOS</v>
          </cell>
          <cell r="E12465" t="str">
            <v>un</v>
          </cell>
          <cell r="F12465">
            <v>83.4</v>
          </cell>
        </row>
        <row r="12466">
          <cell r="A12466" t="str">
            <v>SETOP ED-49965</v>
          </cell>
          <cell r="D12466" t="str">
            <v>REGISTRO DE PRESSÃO, TIPO BASE, ROSCÁVEL 3/4" (PARA TUBO SOLDÁVEL OU PPR DN 25MM/CPVC DN 22MM), INCLUSIVE ACABAMENTO (PADRÃO MÉDIO) E CANOPLA CROMADOS</v>
          </cell>
          <cell r="E12466" t="str">
            <v>un</v>
          </cell>
          <cell r="F12466">
            <v>96.88</v>
          </cell>
        </row>
        <row r="12467">
          <cell r="A12467" t="str">
            <v>SETOP ED-49966</v>
          </cell>
          <cell r="D12467" t="str">
            <v>REGISTRO DE PRESSÃO, TIPO BASE, ROSCÁVEL 3/4" (PARA TUBO SOLDÁVEL OU PPR DN 25MM/CPVC DN 22MM), INCLUSIVE ACABAMENTO (PADRÃO POPULAR) E CANOPLA CROMADOS</v>
          </cell>
          <cell r="E12467" t="str">
            <v>un</v>
          </cell>
          <cell r="F12467">
            <v>92.41</v>
          </cell>
        </row>
        <row r="12468">
          <cell r="A12468" t="str">
            <v>SETOP ED-50346</v>
          </cell>
          <cell r="D12468" t="str">
            <v>VÁLVULA DE RETENÇÃO DE PÉ COM CRIVO, D = 100 MM (4")</v>
          </cell>
          <cell r="E12468" t="str">
            <v>U</v>
          </cell>
          <cell r="F12468">
            <v>1025.17</v>
          </cell>
        </row>
        <row r="12469">
          <cell r="A12469" t="str">
            <v>SETOP ED-50338</v>
          </cell>
          <cell r="D12469" t="str">
            <v>VÁLVULA DE RETENÇÃO DE PÉ COM CRIVO, D = 15 MM (1/2")</v>
          </cell>
          <cell r="E12469" t="str">
            <v>U</v>
          </cell>
          <cell r="F12469">
            <v>108.08</v>
          </cell>
        </row>
        <row r="12470">
          <cell r="A12470" t="str">
            <v>SETOP ED-50339</v>
          </cell>
          <cell r="D12470" t="str">
            <v>VÁLVULA DE RETENÇÃO DE PÉ COM CRIVO, D = 20 MM (3/4")</v>
          </cell>
          <cell r="E12470" t="str">
            <v>U</v>
          </cell>
          <cell r="F12470">
            <v>104.59</v>
          </cell>
        </row>
        <row r="12471">
          <cell r="A12471" t="str">
            <v>SETOP ED-50340</v>
          </cell>
          <cell r="D12471" t="str">
            <v>VÁLVULA DE RETENÇÃO DE PÉ COM CRIVO D = 25 MM (1")</v>
          </cell>
          <cell r="E12471" t="str">
            <v>U</v>
          </cell>
          <cell r="F12471">
            <v>121.44</v>
          </cell>
        </row>
        <row r="12472">
          <cell r="A12472" t="str">
            <v>SETOP ED-50341</v>
          </cell>
          <cell r="D12472" t="str">
            <v>VÁLVULA DE RETENÇÃO DE PÉ COM CRIVO, D = 32 MM (1 1/4")</v>
          </cell>
          <cell r="E12472" t="str">
            <v>U</v>
          </cell>
          <cell r="F12472">
            <v>178.7</v>
          </cell>
        </row>
        <row r="12473">
          <cell r="A12473" t="str">
            <v>SETOP ED-50342</v>
          </cell>
          <cell r="D12473" t="str">
            <v>VÁLVULA DE RETENÇÃO DE PÉ COM CRIVO, D = 40 MM (1 1/2")</v>
          </cell>
          <cell r="E12473" t="str">
            <v>U</v>
          </cell>
          <cell r="F12473">
            <v>196.29</v>
          </cell>
        </row>
        <row r="12474">
          <cell r="A12474" t="str">
            <v>SETOP ED-50343</v>
          </cell>
          <cell r="D12474" t="str">
            <v>VÁLVULA DE RETENÇÃO DE PÉ COM CRIVO, D = 50 MM (2")</v>
          </cell>
          <cell r="E12474" t="str">
            <v>U</v>
          </cell>
          <cell r="F12474">
            <v>243.55</v>
          </cell>
        </row>
        <row r="12475">
          <cell r="A12475" t="str">
            <v>SETOP ED-50344</v>
          </cell>
          <cell r="D12475" t="str">
            <v>VÁLVULA DE RETENÇÃO DE PÉ COM CRIVO, D = 65 MM (2 1/2")</v>
          </cell>
          <cell r="E12475" t="str">
            <v>U</v>
          </cell>
          <cell r="F12475">
            <v>422.22</v>
          </cell>
        </row>
        <row r="12476">
          <cell r="A12476" t="str">
            <v>SETOP ED-50345</v>
          </cell>
          <cell r="D12476" t="str">
            <v>VÁLVULA DE RETENÇÃO DE PÉ COM CRIVO, D = 80 MM (3")</v>
          </cell>
          <cell r="E12476" t="str">
            <v>U</v>
          </cell>
          <cell r="F12476">
            <v>649.42999999999995</v>
          </cell>
        </row>
        <row r="12477">
          <cell r="A12477" t="str">
            <v>SETOP ED-50358</v>
          </cell>
          <cell r="D12477" t="str">
            <v>VÁLVULA DE RETENÇÃO HORIZONTAL OU VERTICAL, Ø 100 MM (4")</v>
          </cell>
          <cell r="E12477" t="str">
            <v>U</v>
          </cell>
          <cell r="F12477">
            <v>1231.52</v>
          </cell>
        </row>
        <row r="12478">
          <cell r="A12478" t="str">
            <v>SETOP ED-50350</v>
          </cell>
          <cell r="D12478" t="str">
            <v>VÁLVULA DE RETENÇÃO HORIZONTAL OU VERTICAL, Ø 15 MM (1/2")</v>
          </cell>
          <cell r="E12478" t="str">
            <v>U</v>
          </cell>
          <cell r="F12478">
            <v>120.61</v>
          </cell>
        </row>
        <row r="12479">
          <cell r="A12479" t="str">
            <v>SETOP ED-50351</v>
          </cell>
          <cell r="D12479" t="str">
            <v>VÁLVULA DE RETENÇÃO HORIZONTAL OU VERTICAL, Ø 20 MM (3/4")</v>
          </cell>
          <cell r="E12479" t="str">
            <v>U</v>
          </cell>
          <cell r="F12479">
            <v>123.74</v>
          </cell>
        </row>
        <row r="12480">
          <cell r="A12480" t="str">
            <v>SETOP ED-50354</v>
          </cell>
          <cell r="D12480" t="str">
            <v>VÁLVULA DE RETENÇÃO HORIZONTAL OU VERTICAL, Ø 25 MM (1")</v>
          </cell>
          <cell r="E12480" t="str">
            <v>U</v>
          </cell>
          <cell r="F12480">
            <v>154.79</v>
          </cell>
        </row>
        <row r="12481">
          <cell r="A12481" t="str">
            <v>SETOP ED-50352</v>
          </cell>
          <cell r="D12481" t="str">
            <v>VÁLVULA DE RETENÇÃO HORIZONTAL OU VERTICAL, Ø 32 MM (1 1/4")</v>
          </cell>
          <cell r="E12481" t="str">
            <v>U</v>
          </cell>
          <cell r="F12481">
            <v>240.11</v>
          </cell>
        </row>
        <row r="12482">
          <cell r="A12482" t="str">
            <v>SETOP ED-50353</v>
          </cell>
          <cell r="D12482" t="str">
            <v>VÁLVULA DE RETENÇÃO HORIZONTAL OU VERTICAL, Ø 40 MM (1 1/2")</v>
          </cell>
          <cell r="E12482" t="str">
            <v>U</v>
          </cell>
          <cell r="F12482">
            <v>254.89</v>
          </cell>
        </row>
        <row r="12483">
          <cell r="A12483" t="str">
            <v>SETOP ED-50355</v>
          </cell>
          <cell r="D12483" t="str">
            <v>VÁLVULA DE RETENÇÃO HORIZONTAL OU VERTICAL, Ø 50 MM (2")</v>
          </cell>
          <cell r="E12483" t="str">
            <v>U</v>
          </cell>
          <cell r="F12483">
            <v>369.94</v>
          </cell>
        </row>
        <row r="12484">
          <cell r="A12484" t="str">
            <v>SETOP ED-50356</v>
          </cell>
          <cell r="D12484" t="str">
            <v>VÁLVULA DE RETENÇÃO HORIZONTAL OU VERTICAL, Ø 65 MM (2 1/2")</v>
          </cell>
          <cell r="E12484" t="str">
            <v>U</v>
          </cell>
          <cell r="F12484">
            <v>597.21</v>
          </cell>
        </row>
        <row r="12485">
          <cell r="A12485" t="str">
            <v>SETOP ED-50357</v>
          </cell>
          <cell r="D12485" t="str">
            <v>VÁLVULA DE RETENÇÃO HORIZONTAL OU VERTICAL, Ø 80 MM (3")</v>
          </cell>
          <cell r="E12485" t="str">
            <v>U</v>
          </cell>
          <cell r="F12485">
            <v>712.09</v>
          </cell>
        </row>
        <row r="12486">
          <cell r="A12486" t="str">
            <v>SETOP 8987</v>
          </cell>
          <cell r="D12486" t="str">
            <v>CAIXA SIFONADA E RALO EM PVC</v>
          </cell>
        </row>
        <row r="12487">
          <cell r="A12487" t="str">
            <v>SETOP ED-49950</v>
          </cell>
          <cell r="D12487" t="str">
            <v>CAIXA DE INSPEÇÃO DE POLIETILENO , Ø 100 MM</v>
          </cell>
          <cell r="E12487" t="str">
            <v>un</v>
          </cell>
          <cell r="F12487">
            <v>469.4</v>
          </cell>
        </row>
        <row r="12488">
          <cell r="A12488" t="str">
            <v>SETOP ED-50006</v>
          </cell>
          <cell r="D12488" t="str">
            <v>CAIXA SECA DE PVC RÍGIDO , 100 X 100 X 40 MM</v>
          </cell>
          <cell r="E12488" t="str">
            <v>un</v>
          </cell>
          <cell r="F12488">
            <v>71.02</v>
          </cell>
        </row>
        <row r="12489">
          <cell r="A12489" t="str">
            <v>SETOP ED-50009</v>
          </cell>
          <cell r="D12489" t="str">
            <v>CAIXA SIFONADA EM PVC COM GRELHA QUADRADA/REDONDA 150 X 185 X 75 MM</v>
          </cell>
          <cell r="E12489" t="str">
            <v>un</v>
          </cell>
          <cell r="F12489">
            <v>122.01</v>
          </cell>
        </row>
        <row r="12490">
          <cell r="A12490" t="str">
            <v>SETOP ED-50007</v>
          </cell>
          <cell r="D12490" t="str">
            <v>CAIXA SIFONADA EM PVC COM GRELHA QUADRADA150 X 150 X 50 MM</v>
          </cell>
          <cell r="E12490" t="str">
            <v>un</v>
          </cell>
          <cell r="F12490">
            <v>88.37</v>
          </cell>
        </row>
        <row r="12491">
          <cell r="A12491" t="str">
            <v>SETOP ED-50010</v>
          </cell>
          <cell r="D12491" t="str">
            <v>CAIXA SIFONADA EM PVC COM GRELHA REDONDA 100 X 100 X 40 MM</v>
          </cell>
          <cell r="E12491" t="str">
            <v>un</v>
          </cell>
          <cell r="F12491">
            <v>65.849999999999994</v>
          </cell>
        </row>
        <row r="12492">
          <cell r="A12492" t="str">
            <v>SETOP ED-50011</v>
          </cell>
          <cell r="D12492" t="str">
            <v>CAIXA SIFONADA EM PVC COM GRELHA REDONDA 100 X 100 X 50 MM</v>
          </cell>
          <cell r="E12492" t="str">
            <v>un</v>
          </cell>
          <cell r="F12492">
            <v>69.819999999999993</v>
          </cell>
        </row>
        <row r="12493">
          <cell r="A12493" t="str">
            <v>SETOP ED-50008</v>
          </cell>
          <cell r="D12493" t="str">
            <v>CAIXA SIFONADA EM PVC COM GRELHA REDONDA 150 X 150 X 50 MM</v>
          </cell>
          <cell r="E12493" t="str">
            <v>un</v>
          </cell>
          <cell r="F12493">
            <v>93.3</v>
          </cell>
        </row>
        <row r="12494">
          <cell r="A12494" t="str">
            <v>SETOP ED-50014</v>
          </cell>
          <cell r="D12494" t="str">
            <v>CAIXA SIFONADA EM PVC COM TAMPA CEGA 150 X 150 X 50 MM</v>
          </cell>
          <cell r="E12494" t="str">
            <v>un</v>
          </cell>
          <cell r="F12494">
            <v>80.23</v>
          </cell>
        </row>
        <row r="12495">
          <cell r="A12495" t="str">
            <v>SETOP ED-50015</v>
          </cell>
          <cell r="D12495" t="str">
            <v>CAIXA SIFONADA EM PVC COM TAMPA CEGA 150 X 185 X 75 MM</v>
          </cell>
          <cell r="E12495" t="str">
            <v>un</v>
          </cell>
          <cell r="F12495">
            <v>89.38</v>
          </cell>
        </row>
        <row r="12496">
          <cell r="A12496" t="str">
            <v>SETOP ED-50012</v>
          </cell>
          <cell r="D12496" t="str">
            <v>CAIXA SIFONADA EM PVC COM TAMPA CEGA 250 X 172 X 50 MM</v>
          </cell>
          <cell r="E12496" t="str">
            <v>un</v>
          </cell>
          <cell r="F12496">
            <v>128.13</v>
          </cell>
        </row>
        <row r="12497">
          <cell r="A12497" t="str">
            <v>SETOP ED-50013</v>
          </cell>
          <cell r="D12497" t="str">
            <v>CAIXA SIFONADA EM PVC COM TAMPA CEGA 250 X 230 X 75 MM</v>
          </cell>
          <cell r="E12497" t="str">
            <v>un</v>
          </cell>
          <cell r="F12497">
            <v>141.91</v>
          </cell>
        </row>
        <row r="12498">
          <cell r="A12498" t="str">
            <v>SETOP ED-49958</v>
          </cell>
          <cell r="D12498" t="str">
            <v>RALO SECO PVC CÔNICO 100 X 40 MM COM GRELHA REDONDA</v>
          </cell>
          <cell r="E12498" t="str">
            <v>un</v>
          </cell>
          <cell r="F12498">
            <v>39.92</v>
          </cell>
        </row>
        <row r="12499">
          <cell r="A12499" t="str">
            <v>SETOP ED-49959</v>
          </cell>
          <cell r="D12499" t="str">
            <v>RALO SECO PVC QUADRADO 100 X 53 X 40 MM COM GRELHA BRANCA</v>
          </cell>
          <cell r="E12499" t="str">
            <v>un</v>
          </cell>
          <cell r="F12499">
            <v>36.659999999999997</v>
          </cell>
        </row>
        <row r="12500">
          <cell r="A12500" t="str">
            <v>SETOP ED-49957</v>
          </cell>
          <cell r="D12500" t="str">
            <v>RALO SIFONADO PVC CILINDRICO 100 X 70 X 40 MM COM GRELHA QUADRADA</v>
          </cell>
          <cell r="E12500" t="str">
            <v>un</v>
          </cell>
          <cell r="F12500">
            <v>37.159999999999997</v>
          </cell>
        </row>
        <row r="12501">
          <cell r="A12501" t="str">
            <v>SETOP ED-49956</v>
          </cell>
          <cell r="D12501" t="str">
            <v>RALO SIFONADO PVC CILINDRÍCO 100 X 70 X 40 MM COM GRELHA REDONDA</v>
          </cell>
          <cell r="E12501" t="str">
            <v>un</v>
          </cell>
          <cell r="F12501">
            <v>32.880000000000003</v>
          </cell>
        </row>
        <row r="12502">
          <cell r="A12502" t="str">
            <v>SETOP ED-49952</v>
          </cell>
          <cell r="D12502" t="str">
            <v>RALO SIFONADO PVC CÔNICO ALTURA REGULÁVEL 100 X 40 MM COM GRELHA METÁLICA</v>
          </cell>
          <cell r="E12502" t="str">
            <v>un</v>
          </cell>
          <cell r="F12502">
            <v>105.33</v>
          </cell>
        </row>
        <row r="12503">
          <cell r="A12503" t="str">
            <v>SETOP ED-5636</v>
          </cell>
          <cell r="D12503" t="str">
            <v>RALO SIFONADO PVC CÔNICO COM SAÍDA ARTICULADA 100 X 40 MM COM GRELHA PVC</v>
          </cell>
          <cell r="E12503" t="str">
            <v>un</v>
          </cell>
          <cell r="F12503">
            <v>50.2</v>
          </cell>
        </row>
        <row r="12504">
          <cell r="A12504" t="str">
            <v>SETOP ED-49954</v>
          </cell>
          <cell r="D12504" t="str">
            <v>RALO SIFONADO PVC CÔNICO 100 X 40 MM COM GRELHA REDONDA</v>
          </cell>
          <cell r="E12504" t="str">
            <v>un</v>
          </cell>
          <cell r="F12504">
            <v>35.729999999999997</v>
          </cell>
        </row>
        <row r="12505">
          <cell r="A12505" t="str">
            <v>SETOP ED-49953</v>
          </cell>
          <cell r="D12505" t="str">
            <v>RALO SIFONADO PVC QUADRADO 100 X 53 X 40 MM COM GRELHA BRANCA</v>
          </cell>
          <cell r="E12505" t="str">
            <v>un</v>
          </cell>
          <cell r="F12505">
            <v>34.9</v>
          </cell>
        </row>
        <row r="12506">
          <cell r="A12506" t="str">
            <v>SETOP 8988</v>
          </cell>
          <cell r="D12506" t="str">
            <v>GRELHA E RALO METÁLICO</v>
          </cell>
        </row>
        <row r="12507">
          <cell r="A12507" t="str">
            <v>SETOP ED-49942</v>
          </cell>
          <cell r="D12507" t="str">
            <v>GRELHA EM FERRO FUNDIDO COM CAIXILHO, DIMENSÃO (10X10)CM, INCLUSIVE ASSENTAMENTO DE CAIXILHO, EXCLUSIVE CAIXA COLETORA</v>
          </cell>
          <cell r="E12507" t="str">
            <v>un</v>
          </cell>
          <cell r="F12507">
            <v>34.96</v>
          </cell>
        </row>
        <row r="12508">
          <cell r="A12508" t="str">
            <v>SETOP ED-49943</v>
          </cell>
          <cell r="D12508" t="str">
            <v>GRELHA EM FERRO FUNDIDO COM CAIXILHO, DIMENSÃO (15X15)CM, INCLUSIVE ASSENTAMENTO DE CAIXILHO, EXCLUSIVE CAIXA COLETORA</v>
          </cell>
          <cell r="E12508" t="str">
            <v>un</v>
          </cell>
          <cell r="F12508">
            <v>47.12</v>
          </cell>
        </row>
        <row r="12509">
          <cell r="A12509" t="str">
            <v>SETOP ED-50812</v>
          </cell>
          <cell r="D12509" t="str">
            <v>GRELHA EM FERRO FUNDIDO COM CAIXILHO, DIMENSÃO (20X20)CM, INCLUSIVE ASSENTAMENTO DE CAIXILHO, EXCLUSIVE CAIXA COLETORA</v>
          </cell>
          <cell r="E12509" t="str">
            <v>un</v>
          </cell>
          <cell r="F12509">
            <v>49.94</v>
          </cell>
        </row>
        <row r="12510">
          <cell r="A12510" t="str">
            <v>SETOP ED-49944</v>
          </cell>
          <cell r="D12510" t="str">
            <v>GRELHA EM FERRO FUNDIDO COM CAIXILHO, DIMENSÃO (30X30)CM, INCLUSIVE ASSENTAMENTO DE CAIXILHO, EXCLUSIVE CAIXA COLETORA</v>
          </cell>
          <cell r="E12510" t="str">
            <v>un</v>
          </cell>
          <cell r="F12510">
            <v>78.650000000000006</v>
          </cell>
        </row>
        <row r="12511">
          <cell r="A12511" t="str">
            <v>SETOP ED-49945</v>
          </cell>
          <cell r="D12511" t="str">
            <v>GRELHA/PORTA GRELHA AÇO INOX, FECHO GIRATÓRIO 100 X 100 MM</v>
          </cell>
          <cell r="E12511" t="str">
            <v>un</v>
          </cell>
          <cell r="F12511">
            <v>28.52</v>
          </cell>
        </row>
        <row r="12512">
          <cell r="A12512" t="str">
            <v>SETOP ED-49946</v>
          </cell>
          <cell r="D12512" t="str">
            <v>GRELHA/PORTA GRELHA AÇO INOX, FECHO GIRATÓRIO 150 X 150 MM</v>
          </cell>
          <cell r="E12512" t="str">
            <v>un</v>
          </cell>
          <cell r="F12512">
            <v>34.119999999999997</v>
          </cell>
        </row>
        <row r="12513">
          <cell r="A12513" t="str">
            <v>SETOP 8990</v>
          </cell>
          <cell r="D12513" t="str">
            <v>TERMINAL DE VENTILAÇÃO</v>
          </cell>
        </row>
        <row r="12514">
          <cell r="A12514" t="str">
            <v>SETOP ED-49951</v>
          </cell>
          <cell r="D12514" t="str">
            <v>MITRA PVC RÍGIDO (TERMINAL DE VENTILAÇÃO TIPO) 75 MM</v>
          </cell>
          <cell r="E12514" t="str">
            <v>U</v>
          </cell>
          <cell r="F12514">
            <v>21.36</v>
          </cell>
        </row>
        <row r="12515">
          <cell r="A12515" t="str">
            <v>SETOP 8991</v>
          </cell>
          <cell r="D12515" t="str">
            <v>CAIXA DE GORDURA</v>
          </cell>
        </row>
        <row r="12516">
          <cell r="A12516" t="str">
            <v>SETOP ED-49940</v>
          </cell>
          <cell r="D12516" t="str">
            <v>CAIXA DE GORDURA DUPLA (CGD), CIRCULAR, EM CONCRETO PRÉ-MOLDADO, CAPACIDADE DE 120L, INCLUSIVE ESCAVAÇÃO, REATERRO, TRANSPORTE E RETIRADA DO MATERIAL ESCAVADO (EM CAÇAMBA)</v>
          </cell>
          <cell r="E12516" t="str">
            <v>un</v>
          </cell>
          <cell r="F12516">
            <v>561.07000000000005</v>
          </cell>
        </row>
        <row r="12517">
          <cell r="A12517" t="str">
            <v>SETOP ED-49939</v>
          </cell>
          <cell r="D12517" t="str">
            <v>CAIXA DE GORDURA SIMPLES (CGS), CIRCULAR, EM CONCRETO PRÉ-MOLDADO, CAPACIDADE DE 31L, INCLUSIVE ESCAVAÇÃO, REATERRO, TRANSPORTE E RETIRADA DO MATERIAL ESCAVADO (EM CAÇAMBA)</v>
          </cell>
          <cell r="E12517" t="str">
            <v>un</v>
          </cell>
          <cell r="F12517">
            <v>243.28</v>
          </cell>
        </row>
        <row r="12518">
          <cell r="A12518" t="str">
            <v>SETOP 8992</v>
          </cell>
          <cell r="D12518" t="str">
            <v>CAIXA DE ALVENARIA PARA ESGOTO</v>
          </cell>
        </row>
        <row r="12519">
          <cell r="A12519" t="str">
            <v>SETOP ED-49903</v>
          </cell>
          <cell r="D12519" t="str">
            <v>CAIXA DE ESGOTO DE INSPEÇÃO/PASSAGEM EM ALVENARIA (100X100X50CM), REVESTIMENTO EM ARGAMASSA COM ADITIVO IMPERMEABILIZANTE, COM TAMPA DE CONCRETO, INCLUSIVE ESCAVAÇÃO, REATERRO E TRANSPORTE COM RETIRADA DO MATERIAL ESCAVADO (EM CAÇAMBA)</v>
          </cell>
          <cell r="E12519" t="str">
            <v>un</v>
          </cell>
          <cell r="F12519">
            <v>1003.48</v>
          </cell>
        </row>
        <row r="12520">
          <cell r="A12520" t="str">
            <v>SETOP ED-49904</v>
          </cell>
          <cell r="D12520" t="str">
            <v>CAIXA DE ESGOTO DE INSPEÇÃO/PASSAGEM EM ALVENARIA (100X100X80CM), REVESTIMENTO EM ARGAMASSA COM ADITIVO IMPERMEABILIZANTE, COM TAMPA DE CONCRETO, INCLUSIVE ESCAVAÇÃO, REATERRO E TRANSPORTE COM RETIRADA DO MATERIAL ESCAVADO (EM CAÇAMBA)</v>
          </cell>
          <cell r="E12520" t="str">
            <v>un</v>
          </cell>
          <cell r="F12520">
            <v>1345.32</v>
          </cell>
        </row>
        <row r="12521">
          <cell r="A12521" t="str">
            <v>SETOP ED-49870</v>
          </cell>
          <cell r="D12521" t="str">
            <v>CAIXA DE ESGOTO DE INSPEÇÃO/PASSAGEM EM ALVENARIA (30X30X30CM), REVESTIMENTO EM ARGAMASSA COM ADITIVO IMPERMEABILIZANTE, COM TAMPA DE CONCRETO, INCLUSIVE ESCAVAÇÃO, REATERRO E TRANSPORTE COM RETIRADA DO MATERIAL ESCAVADO (EM CAÇAMBA)</v>
          </cell>
          <cell r="E12521" t="str">
            <v>un</v>
          </cell>
          <cell r="F12521">
            <v>174.71</v>
          </cell>
        </row>
        <row r="12522">
          <cell r="A12522" t="str">
            <v>SETOP ED-49871</v>
          </cell>
          <cell r="D12522" t="str">
            <v>CAIXA DE ESGOTO DE INSPEÇÃO/PASSAGEM EM ALVENARIA (30X30X40CM), REVESTIMENTO EM ARGAMASSA COM ADITIVO IMPERMEABILIZANTE, COM TAMPA DE CONCRETO, INCLUSIVE ESCAVAÇÃO, REATERRO E TRANSPORTE COM RETIRADA DO MATERIAL ESCAVADO (EM CAÇAMBA)</v>
          </cell>
          <cell r="E12522" t="str">
            <v>un</v>
          </cell>
          <cell r="F12522">
            <v>220.57</v>
          </cell>
        </row>
        <row r="12523">
          <cell r="A12523" t="str">
            <v>SETOP ED-49872</v>
          </cell>
          <cell r="D12523" t="str">
            <v>CAIXA DE ESGOTO DE INSPEÇÃO/PASSAGEM EM ALVENARIA (30X30X60CM), REVESTIMENTO EM ARGAMASSA COM ADITIVO IMPERMEABILIZANTE, COM TAMPA DE CONCRETO, INCLUSIVE ESCAVAÇÃO, REATERRO E TRANSPORTE COM RETIRADA DO MATERIAL ESCAVADO (EM CAÇAMBA)</v>
          </cell>
          <cell r="E12523" t="str">
            <v>un</v>
          </cell>
          <cell r="F12523">
            <v>280.93</v>
          </cell>
        </row>
        <row r="12524">
          <cell r="A12524" t="str">
            <v>SETOP ED-49876</v>
          </cell>
          <cell r="D12524" t="str">
            <v>CAIXA DE ESGOTO DE INSPEÇÃO/PASSAGEM EM ALVENARIA (40X40X100CM), REVESTIMENTO EM ARGAMASSA COM ADITIVO IMPERMEABILIZANTE, COM TAMPA DE CONCRETO, INCLUSIVE ESCAVAÇÃO, REATERRO E TRANSPORTE COM RETIRADA DO MATERIAL ESCAVADO (EM CAÇAMBA)</v>
          </cell>
          <cell r="E12524" t="str">
            <v>un</v>
          </cell>
          <cell r="F12524">
            <v>552.16999999999996</v>
          </cell>
        </row>
        <row r="12525">
          <cell r="A12525" t="str">
            <v>SETOP ED-49873</v>
          </cell>
          <cell r="D12525" t="str">
            <v>CAIXA DE ESGOTO DE INSPEÇÃO/PASSAGEM EM ALVENARIA (40X40X40CM), REVESTIMENTO EM ARGAMASSA COM ADITIVO IMPERMEABILIZANTE, COM TAMPA DE CONCRETO, INCLUSIVE ESCAVAÇÃO, REATERRO E TRANSPORTE COM RETIRADA DO MATERIAL ESCAVADO (EM CAÇAMBA)</v>
          </cell>
          <cell r="E12525" t="str">
            <v>un</v>
          </cell>
          <cell r="F12525">
            <v>278.94</v>
          </cell>
        </row>
        <row r="12526">
          <cell r="A12526" t="str">
            <v>SETOP ED-49874</v>
          </cell>
          <cell r="D12526" t="str">
            <v>CAIXA DE ESGOTO DE INSPEÇÃO/PASSAGEM EM ALVENARIA (40X40X60CM), REVESTIMENTO EM ARGAMASSA COM ADITIVO IMPERMEABILIZANTE, COM TAMPA DE CONCRETO, INCLUSIVE ESCAVAÇÃO, REATERRO E TRANSPORTE COM RETIRADA DO MATERIAL ESCAVADO (EM CAÇAMBA)</v>
          </cell>
          <cell r="E12526" t="str">
            <v>un</v>
          </cell>
          <cell r="F12526">
            <v>370.02</v>
          </cell>
        </row>
        <row r="12527">
          <cell r="A12527" t="str">
            <v>SETOP ED-49875</v>
          </cell>
          <cell r="D12527" t="str">
            <v>CAIXA DE ESGOTO DE INSPEÇÃO/PASSAGEM EM ALVENARIA (40X40X80CM), REVESTIMENTO EM ARGAMASSA COM ADITIVO IMPERMEABILIZANTE, COM TAMPA DE CONCRETO, INCLUSIVE ESCAVAÇÃO, REATERRO E TRANSPORTE COM RETIRADA DO MATERIAL ESCAVADO (EM CAÇAMBA)</v>
          </cell>
          <cell r="E12527" t="str">
            <v>un</v>
          </cell>
          <cell r="F12527">
            <v>461.09</v>
          </cell>
        </row>
        <row r="12528">
          <cell r="A12528" t="str">
            <v>SETOP ED-49881</v>
          </cell>
          <cell r="D12528" t="str">
            <v>CAIXA DE ESGOTO DE INSPEÇÃO/PASSAGEM EM ALVENARIA (50X50X100CM), REVESTIMENTO EM ARGAMASSA COM ADITIVO IMPERMEABILIZANTE, COM TAMPA DE CONCRETO, INCLUSIVE ESCAVAÇÃO, REATERRO E TRANSPORTE COM RETIRADA DO MATERIAL ESCAVADO (EM CAÇAMBA)</v>
          </cell>
          <cell r="E12528" t="str">
            <v>un</v>
          </cell>
          <cell r="F12528">
            <v>690.13</v>
          </cell>
        </row>
        <row r="12529">
          <cell r="A12529" t="str">
            <v>SETOP ED-49877</v>
          </cell>
          <cell r="D12529" t="str">
            <v>CAIXA DE ESGOTO DE INSPEÇÃO/PASSAGEM EM ALVENARIA (50X50X40CM), REVESTIMENTO EM ARGAMASSA COM ADITIVO IMPERMEABILIZANTE, COM TAMPA DE CONCRETO, INCLUSIVE ESCAVAÇÃO, REATERRO E TRANSPORTE COM RETIRADA DO MATERIAL ESCAVADO (EM CAÇAMBA)</v>
          </cell>
          <cell r="E12529" t="str">
            <v>un</v>
          </cell>
          <cell r="F12529">
            <v>353.94</v>
          </cell>
        </row>
        <row r="12530">
          <cell r="A12530" t="str">
            <v>SETOP ED-49878</v>
          </cell>
          <cell r="D12530" t="str">
            <v>CAIXA DE ESGOTO DE INSPEÇÃO/PASSAGEM EM ALVENARIA (50X50X45CM), REVESTIMENTO EM ARGAMASSA COM ADITIVO IMPERMEABILIZANTE, COM TAMPA DE CONCRETO, INCLUSIVE ESCAVAÇÃO, REATERRO E TRANSPORTE COM RETIRADA DO MATERIAL ESCAVADO (EM CAÇAMBA)</v>
          </cell>
          <cell r="E12530" t="str">
            <v>un</v>
          </cell>
          <cell r="F12530">
            <v>276.08</v>
          </cell>
        </row>
        <row r="12531">
          <cell r="A12531" t="str">
            <v>SETOP ED-49879</v>
          </cell>
          <cell r="D12531" t="str">
            <v>CAIXA DE ESGOTO DE INSPEÇÃO/PASSAGEM EM ALVENARIA (50X50X60CM), REVESTIMENTO EM ARGAMASSA COM ADITIVO IMPERMEABILIZANTE, COM TAMPA DE CONCRETO, INCLUSIVE ESCAVAÇÃO, REATERRO E TRANSPORTE COM RETIRADA DO MATERIAL ESCAVADO (EM CAÇAMBA)</v>
          </cell>
          <cell r="E12531" t="str">
            <v>un</v>
          </cell>
          <cell r="F12531">
            <v>466.01</v>
          </cell>
        </row>
        <row r="12532">
          <cell r="A12532" t="str">
            <v>SETOP ED-49880</v>
          </cell>
          <cell r="D12532" t="str">
            <v>CAIXA DE ESGOTO DE INSPEÇÃO/PASSAGEM EM ALVENARIA (50X50X80CM), REVESTIMENTO EM ARGAMASSA COM ADITIVO IMPERMEABILIZANTE, COM TAMPA DE CONCRETO, INCLUSIVE ESCAVAÇÃO, REATERRO E TRANSPORTE COM RETIRADA DO MATERIAL ESCAVADO (EM CAÇAMBA)</v>
          </cell>
          <cell r="E12532" t="str">
            <v>un</v>
          </cell>
          <cell r="F12532">
            <v>608.30999999999995</v>
          </cell>
        </row>
        <row r="12533">
          <cell r="A12533" t="str">
            <v>SETOP ED-49889</v>
          </cell>
          <cell r="D12533" t="str">
            <v>CAIXA DE ESGOTO DE INSPEÇÃO/PASSAGEM EM ALVENARIA (60X60X100CM), REVESTIMENTO EM ARGAMASSA COM ADITIVO IMPERMEABILIZANTE, COM TAMPA DE CONCRETO, INCLUSIVE ESCAVAÇÃO, REATERRO E TRANSPORTE COM RETIRADA DO MATERIAL ESCAVADO (EM CAÇAMBA)</v>
          </cell>
          <cell r="E12533" t="str">
            <v>un</v>
          </cell>
          <cell r="F12533">
            <v>836.48</v>
          </cell>
        </row>
        <row r="12534">
          <cell r="A12534" t="str">
            <v>SETOP ED-49882</v>
          </cell>
          <cell r="D12534" t="str">
            <v>CAIXA DE ESGOTO DE INSPEÇÃO/PASSAGEM EM ALVENARIA (60X60X40CM), REVESTIMENTO EM ARGAMASSA COM ADITIVO IMPERMEABILIZANTE, COM TAMPA DE CONCRETO, INCLUSIVE ESCAVAÇÃO, REATERRO E TRANSPORTE COM RETIRADA DO MATERIAL ESCAVADO (EM CAÇAMBA)</v>
          </cell>
          <cell r="E12534" t="str">
            <v>un</v>
          </cell>
          <cell r="F12534">
            <v>435.15</v>
          </cell>
        </row>
        <row r="12535">
          <cell r="A12535" t="str">
            <v>SETOP ED-49883</v>
          </cell>
          <cell r="D12535" t="str">
            <v>CAIXA DE ESGOTO DE INSPEÇÃO/PASSAGEM EM ALVENARIA (60X60X60CM), REVESTIMENTO EM ARGAMASSA COM ADITIVO IMPERMEABILIZANTE, COM TAMPA DE CONCRETO, INCLUSIVE ESCAVAÇÃO, REATERRO E TRANSPORTE COM RETIRADA DO MATERIAL ESCAVADO (EM CAÇAMBA)</v>
          </cell>
          <cell r="E12535" t="str">
            <v>un</v>
          </cell>
          <cell r="F12535">
            <v>568.92999999999995</v>
          </cell>
        </row>
        <row r="12536">
          <cell r="A12536" t="str">
            <v>SETOP ED-49884</v>
          </cell>
          <cell r="D12536" t="str">
            <v>CAIXA DE ESGOTO DE INSPEÇÃO/PASSAGEM EM ALVENARIA (60X60X65CM), REVESTIMENTO EM ARGAMASSA COM ADITIVO IMPERMEABILIZANTE, COM TAMPA DE CONCRETO, INCLUSIVE ESCAVAÇÃO, REATERRO E TRANSPORTE COM RETIRADA DO MATERIAL ESCAVADO (EM CAÇAMBA)</v>
          </cell>
          <cell r="E12536" t="str">
            <v>un</v>
          </cell>
          <cell r="F12536">
            <v>602.37</v>
          </cell>
        </row>
        <row r="12537">
          <cell r="A12537" t="str">
            <v>SETOP ED-49885</v>
          </cell>
          <cell r="D12537" t="str">
            <v>CAIXA DE ESGOTO DE INSPEÇÃO/PASSAGEM EM ALVENARIA (60X60X70CM), REVESTIMENTO EM ARGAMASSA COM ADITIVO IMPERMEABILIZANTE, COM TAMPA DE CONCRETO, INCLUSIVE ESCAVAÇÃO, REATERRO E TRANSPORTE COM RETIRADA DO MATERIAL ESCAVADO (EM CAÇAMBA)</v>
          </cell>
          <cell r="E12537" t="str">
            <v>un</v>
          </cell>
          <cell r="F12537">
            <v>632.92999999999995</v>
          </cell>
        </row>
        <row r="12538">
          <cell r="A12538" t="str">
            <v>SETOP ED-49886</v>
          </cell>
          <cell r="D12538" t="str">
            <v>CAIXA DE ESGOTO DE INSPEÇÃO/PASSAGEM EM ALVENARIA (60X60X75CM), REVESTIMENTO EM ARGAMASSA COM ADITIVO IMPERMEABILIZANTE, COM TAMPA DE CONCRETO, INCLUSIVE ESCAVAÇÃO, REATERRO E TRANSPORTE COM RETIRADA DO MATERIAL ESCAVADO (EM CAÇAMBA)</v>
          </cell>
          <cell r="E12538" t="str">
            <v>un</v>
          </cell>
          <cell r="F12538">
            <v>669.26</v>
          </cell>
        </row>
        <row r="12539">
          <cell r="A12539" t="str">
            <v>SETOP ED-49887</v>
          </cell>
          <cell r="D12539" t="str">
            <v>CAIXA DE ESGOTO DE INSPEÇÃO/PASSAGEM EM ALVENARIA (60X60X80CM), REVESTIMENTO EM ARGAMASSA COM ADITIVO IMPERMEABILIZANTE, COM TAMPA DE CONCRETO, INCLUSIVE ESCAVAÇÃO, REATERRO E TRANSPORTE COM RETIRADA DO MATERIAL ESCAVADO (EM CAÇAMBA)</v>
          </cell>
          <cell r="E12539" t="str">
            <v>un</v>
          </cell>
          <cell r="F12539">
            <v>702.71</v>
          </cell>
        </row>
        <row r="12540">
          <cell r="A12540" t="str">
            <v>SETOP ED-49888</v>
          </cell>
          <cell r="D12540" t="str">
            <v>CAIXA DE ESGOTO DE INSPEÇÃO/PASSAGEM EM ALVENARIA (60X60X85CM), REVESTIMENTO EM ARGAMASSA COM ADITIVO IMPERMEABILIZANTE, COM TAMPA DE CONCRETO, INCLUSIVE ESCAVAÇÃO, REATERRO E TRANSPORTE COM RETIRADA DO MATERIAL ESCAVADO (EM CAÇAMBA)</v>
          </cell>
          <cell r="E12540" t="str">
            <v>un</v>
          </cell>
          <cell r="F12540">
            <v>736.15</v>
          </cell>
        </row>
        <row r="12541">
          <cell r="A12541" t="str">
            <v>SETOP ED-49893</v>
          </cell>
          <cell r="D12541" t="str">
            <v>CAIXA DE ESGOTO DE INSPEÇÃO/PASSAGEM EM ALVENARIA (70X70X110CM), REVESTIMENTO EM ARGAMASSA COM ADITIVO IMPERMEABILIZANTE, COM TAMPA DE CONCRETO, INCLUSIVE ESCAVAÇÃO, REATERRO E TRANSPORTE COM RETIRADA DO MATERIAL ESCAVADO (EM CAÇAMBA)</v>
          </cell>
          <cell r="E12541" t="str">
            <v>un</v>
          </cell>
          <cell r="F12541">
            <v>1089.55</v>
          </cell>
        </row>
        <row r="12542">
          <cell r="A12542" t="str">
            <v>SETOP ED-49890</v>
          </cell>
          <cell r="D12542" t="str">
            <v>CAIXA DE ESGOTO DE INSPEÇÃO/PASSAGEM EM ALVENARIA (70X70X40CM), REVESTIMENTO EM ARGAMASSA COM ADITIVO IMPERMEABILIZANTE, COM TAMPA DE CONCRETO, INCLUSIVE ESCAVAÇÃO, REATERRO E TRANSPORTE COM RETIRADA DO MATERIAL ESCAVADO (EM CAÇAMBA)</v>
          </cell>
          <cell r="E12542" t="str">
            <v>un</v>
          </cell>
          <cell r="F12542">
            <v>542.79999999999995</v>
          </cell>
        </row>
        <row r="12543">
          <cell r="A12543" t="str">
            <v>SETOP ED-49891</v>
          </cell>
          <cell r="D12543" t="str">
            <v>CAIXA DE ESGOTO DE INSPEÇÃO/PASSAGEM EM ALVENARIA (70X70X60CM), REVESTIMENTO EM ARGAMASSA COM ADITIVO IMPERMEABILIZANTE, COM TAMPA DE CONCRETO, INCLUSIVE ESCAVAÇÃO, REATERRO E TRANSPORTE COM RETIRADA DO MATERIAL ESCAVADO (EM CAÇAMBA)</v>
          </cell>
          <cell r="E12543" t="str">
            <v>un</v>
          </cell>
          <cell r="F12543">
            <v>699.01</v>
          </cell>
        </row>
        <row r="12544">
          <cell r="A12544" t="str">
            <v>SETOP ED-49892</v>
          </cell>
          <cell r="D12544" t="str">
            <v>CAIXA DE ESGOTO DE INSPEÇÃO/PASSAGEM EM ALVENARIA (70X70X80CM), REVESTIMENTO EM ARGAMASSA COM ADITIVO IMPERMEABILIZANTE, COM TAMPA DE CONCRETO, INCLUSIVE ESCAVAÇÃO, REATERRO E TRANSPORTE COM RETIRADA DO MATERIAL ESCAVADO (EM CAÇAMBA)</v>
          </cell>
          <cell r="E12544" t="str">
            <v>un</v>
          </cell>
          <cell r="F12544">
            <v>855.23</v>
          </cell>
        </row>
        <row r="12545">
          <cell r="A12545" t="str">
            <v>SETOP ED-49897</v>
          </cell>
          <cell r="D12545" t="str">
            <v>CAIXA DE ESGOTO DE INSPEÇÃO/PASSAGEM EM ALVENARIA (80X80X100CM), REVESTIMENTO EM ARGAMASSA COM ADITIVO IMPERMEABILIZANTE, COM TAMPA DE CONCRETO, INCLUSIVE ESCAVAÇÃO, REATERRO E TRANSPORTE COM RETIRADA DO MATERIAL ESCAVADO (EM CAÇAMBA)</v>
          </cell>
          <cell r="E12545" t="str">
            <v>un</v>
          </cell>
          <cell r="F12545">
            <v>1178.7</v>
          </cell>
        </row>
        <row r="12546">
          <cell r="A12546" t="str">
            <v>SETOP ED-49898</v>
          </cell>
          <cell r="D12546" t="str">
            <v>CAIXA DE ESGOTO DE INSPEÇÃO/PASSAGEM EM ALVENARIA (80X80X140CM), REVESTIMENTO EM ARGAMASSA COM ADITIVO IMPERMEABILIZANTE, COM TAMPA DE CONCRETO, INCLUSIVE ESCAVAÇÃO, REATERRO E TRANSPORTE COM RETIRADA DO MATERIAL ESCAVADO (EM CAÇAMBA)</v>
          </cell>
          <cell r="E12546" t="str">
            <v>un</v>
          </cell>
          <cell r="F12546">
            <v>1537.47</v>
          </cell>
        </row>
        <row r="12547">
          <cell r="A12547" t="str">
            <v>SETOP ED-49894</v>
          </cell>
          <cell r="D12547" t="str">
            <v>CAIXA DE ESGOTO DE INSPEÇÃO/PASSAGEM EM ALVENARIA (80X80X40CM), REVESTIMENTO EM ARGAMASSA COM ADITIVO IMPERMEABILIZANTE, COM TAMPA DE CONCRETO, INCLUSIVE ESCAVAÇÃO, REATERRO E TRANSPORTE COM RETIRADA DO MATERIAL ESCAVADO (EM CAÇAMBA)</v>
          </cell>
          <cell r="E12547" t="str">
            <v>un</v>
          </cell>
          <cell r="F12547">
            <v>640.55999999999995</v>
          </cell>
        </row>
        <row r="12548">
          <cell r="A12548" t="str">
            <v>SETOP ED-49895</v>
          </cell>
          <cell r="D12548" t="str">
            <v>CAIXA DE ESGOTO DE INSPEÇÃO/PASSAGEM EM ALVENARIA (80X80X60CM), REVESTIMENTO EM ARGAMASSA COM ADITIVO IMPERMEABILIZANTE, COM TAMPA DE CONCRETO, INCLUSIVE ESCAVAÇÃO, REATERRO E TRANSPORTE COM RETIRADA DO MATERIAL ESCAVADO (EM CAÇAMBA)</v>
          </cell>
          <cell r="E12548" t="str">
            <v>un</v>
          </cell>
          <cell r="F12548">
            <v>819.94</v>
          </cell>
        </row>
        <row r="12549">
          <cell r="A12549" t="str">
            <v>SETOP ED-49896</v>
          </cell>
          <cell r="D12549" t="str">
            <v>CAIXA DE ESGOTO DE INSPEÇÃO/PASSAGEM EM ALVENARIA (80X80X80CM), REVESTIMENTO EM ARGAMASSA COM ADITIVO IMPERMEABILIZANTE, COM TAMPA DE CONCRETO, INCLUSIVE ESCAVAÇÃO, REATERRO E TRANSPORTE COM RETIRADA DO MATERIAL ESCAVADO (EM CAÇAMBA)</v>
          </cell>
          <cell r="E12549" t="str">
            <v>un</v>
          </cell>
          <cell r="F12549">
            <v>999.32</v>
          </cell>
        </row>
        <row r="12550">
          <cell r="A12550" t="str">
            <v>SETOP ED-49901</v>
          </cell>
          <cell r="D12550" t="str">
            <v>CAIXA DE ESGOTO DE INSPEÇÃO/PASSAGEM EM ALVENARIA (90X90X100CM), REVESTIMENTO EM ARGAMASSA COM ADITIVO IMPERMEABILIZANTE, COM TAMPA DE CONCRETO, INCLUSIVE ESCAVAÇÃO, REATERRO E TRANSPORTE COM RETIRADA DO MATERIAL ESCAVADO (EM CAÇAMBA)</v>
          </cell>
          <cell r="E12550" t="str">
            <v>un</v>
          </cell>
          <cell r="F12550">
            <v>1354.71</v>
          </cell>
        </row>
        <row r="12551">
          <cell r="A12551" t="str">
            <v>SETOP ED-49902</v>
          </cell>
          <cell r="D12551" t="str">
            <v>CAIXA DE ESGOTO DE INSPEÇÃO/PASSAGEM EM ALVENARIA (90X90X140CM), REVESTIMENTO EM ARGAMASSA COM ADITIVO IMPERMEABILIZANTE, COM TAMPA DE CONCRETO, INCLUSIVE ESCAVAÇÃO, REATERRO E TRANSPORTE COM RETIRADA DO MATERIAL ESCAVADO (EM CAÇAMBA)</v>
          </cell>
          <cell r="E12551" t="str">
            <v>un</v>
          </cell>
          <cell r="F12551">
            <v>1761.25</v>
          </cell>
        </row>
        <row r="12552">
          <cell r="A12552" t="str">
            <v>SETOP ED-49899</v>
          </cell>
          <cell r="D12552" t="str">
            <v>CAIXA DE ESGOTO DE INSPEÇÃO/PASSAGEM EM ALVENARIA (90X90X60CM), REVESTIMENTO EM ARGAMASSA COM ADITIVO IMPERMEABILIZANTE, COM TAMPA DE CONCRETO, INCLUSIVE ESCAVAÇÃO, REATERRO E TRANSPORTE COM RETIRADA DO MATERIAL ESCAVADO (EM CAÇAMBA)</v>
          </cell>
          <cell r="E12552" t="str">
            <v>un</v>
          </cell>
          <cell r="F12552">
            <v>948.16</v>
          </cell>
        </row>
        <row r="12553">
          <cell r="A12553" t="str">
            <v>SETOP ED-49900</v>
          </cell>
          <cell r="D12553" t="str">
            <v>CAIXA DE ESGOTO DE INSPEÇÃO/PASSAGEM EM ALVENARIA (90X90X80CM), REVESTIMENTO EM ARGAMASSA COM ADITIVO IMPERMEABILIZANTE, COM TAMPA DE CONCRETO, INCLUSIVE ESCAVAÇÃO, REATERRO E TRANSPORTE COM RETIRADA DO MATERIAL ESCAVADO (EM CAÇAMBA)</v>
          </cell>
          <cell r="E12553" t="str">
            <v>un</v>
          </cell>
          <cell r="F12553">
            <v>1151.43</v>
          </cell>
        </row>
        <row r="12554">
          <cell r="A12554" t="str">
            <v>SETOP 8993</v>
          </cell>
          <cell r="D12554" t="str">
            <v>CAIXA DE ALVENARIA PARA DRENAGEM</v>
          </cell>
        </row>
        <row r="12555">
          <cell r="A12555" t="str">
            <v>SETOP ED-49931</v>
          </cell>
          <cell r="D12555" t="str">
            <v>CAIXA DE DRENAGEM DE INSPEÇÃO/PASSAGEM EM ALVENARIA (100X100X50CM), REVESTIMENTO EM ARGAMASSA COM ADITIVO IMPERMEABILIZANTE, COM TAMPA EM GRELHA, INCLUSIVE ESCAVAÇÃO, REATERRO E TRANSPORTE COM RETIRADA DO MATERIAL ESCAVADO (EM CAÇAMBA)</v>
          </cell>
          <cell r="E12555" t="str">
            <v>un</v>
          </cell>
          <cell r="F12555">
            <v>1577.99</v>
          </cell>
        </row>
        <row r="12556">
          <cell r="A12556" t="str">
            <v>SETOP ED-49932</v>
          </cell>
          <cell r="D12556" t="str">
            <v>CAIXA DE DRENAGEM DE INSPEÇÃO/PASSAGEM EM ALVENARIA (100X100X80CM), REVESTIMENTO EM ARGAMASSA COM ADITIVO IMPERMEABILIZANTE, COM TAMPA EM GRELHA, INCLUSIVE ESCAVAÇÃO, REATERRO E TRANSPORTE COM RETIRADA DO MATERIAL ESCAVADO (EM CAÇAMBA)</v>
          </cell>
          <cell r="E12556" t="str">
            <v>un</v>
          </cell>
          <cell r="F12556">
            <v>1147.1500000000001</v>
          </cell>
        </row>
        <row r="12557">
          <cell r="A12557" t="str">
            <v>SETOP ED-49905</v>
          </cell>
          <cell r="D12557" t="str">
            <v>CAIXA DE DRENAGEM DE INSPEÇÃO/PASSAGEM EM ALVENARIA (30X30X30CM), REVESTIMENTO EM ARGAMASSA COM ADITIVO IMPERMEABILIZANTE, COM TAMPA EM GRELHA, INCLUSIVE ESCAVAÇÃO, REATERRO E TRANSPORTE COM RETIRADA DO MATERIAL ESCAVADO (EM CAÇAMBA)</v>
          </cell>
          <cell r="E12557" t="str">
            <v>un</v>
          </cell>
          <cell r="F12557">
            <v>254.67</v>
          </cell>
        </row>
        <row r="12558">
          <cell r="A12558" t="str">
            <v>SETOP ED-49906</v>
          </cell>
          <cell r="D12558" t="str">
            <v>CAIXA DE DRENAGEM DE INSPEÇÃO/PASSAGEM EM ALVENARIA (30X30X40CM), REVESTIMENTO EM ARGAMASSA COM ADITIVO IMPERMEABILIZANTE, COM TAMPA EM GRELHA, INCLUSIVE ESCAVAÇÃO, REATERRO E TRANSPORTE COM RETIRADA DO MATERIAL ESCAVADO (EM CAÇAMBA)</v>
          </cell>
          <cell r="E12558" t="str">
            <v>un</v>
          </cell>
          <cell r="F12558">
            <v>290.08</v>
          </cell>
        </row>
        <row r="12559">
          <cell r="A12559" t="str">
            <v>SETOP ED-49907</v>
          </cell>
          <cell r="D12559" t="str">
            <v>CAIXA DE DRENAGEM DE INSPEÇÃO/PASSAGEM EM ALVENARIA (30X30X60CM), REVESTIMENTO EM ARGAMASSA COM ADITIVO IMPERMEABILIZANTE, COM TAMPA EM GRELHA, INCLUSIVE ESCAVAÇÃO, REATERRO E TRANSPORTE COM RETIRADA DO MATERIAL ESCAVADO (EM CAÇAMBA)</v>
          </cell>
          <cell r="E12559" t="str">
            <v>un</v>
          </cell>
          <cell r="F12559">
            <v>360.9</v>
          </cell>
        </row>
        <row r="12560">
          <cell r="A12560" t="str">
            <v>SETOP ED-49908</v>
          </cell>
          <cell r="D12560" t="str">
            <v>CAIXA DE DRENAGEM DE INSPEÇÃO/PASSAGEM EM ALVENARIA (40X40X40CM), REVESTIMENTO EM ARGAMASSA COM ADITIVO IMPERMEABILIZANTE, COM TAMPA EM GRELHA, INCLUSIVE ESCAVAÇÃO, REATERRO E TRANSPORTE COM RETIRADA DO MATERIAL ESCAVADO (EM CAÇAMBA)</v>
          </cell>
          <cell r="E12560" t="str">
            <v>un</v>
          </cell>
          <cell r="F12560">
            <v>406.04</v>
          </cell>
        </row>
        <row r="12561">
          <cell r="A12561" t="str">
            <v>SETOP ED-49909</v>
          </cell>
          <cell r="D12561" t="str">
            <v>CAIXA DE DRENAGEM DE INSPEÇÃO/PASSAGEM EM ALVENARIA (40X40X60CM), REVESTIMENTO EM ARGAMASSA COM ADITIVO IMPERMEABILIZANTE, COM TAMPA EM GRELHA, INCLUSIVE ESCAVAÇÃO, REATERRO E TRANSPORTE COM RETIRADA DO MATERIAL ESCAVADO (EM CAÇAMBA)</v>
          </cell>
          <cell r="E12561" t="str">
            <v>un</v>
          </cell>
          <cell r="F12561">
            <v>497.12</v>
          </cell>
        </row>
        <row r="12562">
          <cell r="A12562" t="str">
            <v>SETOP ED-49910</v>
          </cell>
          <cell r="D12562" t="str">
            <v>CAIXA DE DRENAGEM DE INSPEÇÃO/PASSAGEM EM ALVENARIA (40X40X80CM), REVESTIMENTO EM ARGAMASSA COM ADITIVO IMPERMEABILIZANTE, COM TAMPA EM GRELHA, INCLUSIVE ESCAVAÇÃO, REATERRO E TRANSPORTE COM RETIRADA DO MATERIAL ESCAVADO (EM CAÇAMBA)</v>
          </cell>
          <cell r="E12562" t="str">
            <v>un</v>
          </cell>
          <cell r="F12562">
            <v>588.20000000000005</v>
          </cell>
        </row>
        <row r="12563">
          <cell r="A12563" t="str">
            <v>SETOP ED-49913</v>
          </cell>
          <cell r="D12563" t="str">
            <v>CAIXA DE DRENAGEM DE INSPEÇÃO/PASSAGEM EM ALVENARIA (50X50X100CM), REVESTIMENTO EM ARGAMASSA COM ADITIVO IMPERMEABILIZANTE, COM TAMPA EM GRELHA, INCLUSIVE ESCAVAÇÃO, REATERRO E TRANSPORTE COM RETIRADA DO MATERIAL ESCAVADO (EM CAÇAMBA)</v>
          </cell>
          <cell r="E12563" t="str">
            <v>un</v>
          </cell>
          <cell r="F12563">
            <v>875.44</v>
          </cell>
        </row>
        <row r="12564">
          <cell r="A12564" t="str">
            <v>SETOP ED-49911</v>
          </cell>
          <cell r="D12564" t="str">
            <v>CAIXA DE DRENAGEM DE INSPEÇÃO/PASSAGEM EM ALVENARIA (50X50X40CM), REVESTIMENTO EM ARGAMASSA COM ADITIVO IMPERMEABILIZANTE, COM TAMPA EM GRELHA, INCLUSIVE ESCAVAÇÃO, REATERRO E TRANSPORTE COM RETIRADA DO MATERIAL ESCAVADO (EM CAÇAMBA)</v>
          </cell>
          <cell r="E12564" t="str">
            <v>un</v>
          </cell>
          <cell r="F12564">
            <v>539.25</v>
          </cell>
        </row>
        <row r="12565">
          <cell r="A12565" t="str">
            <v>SETOP ED-49912</v>
          </cell>
          <cell r="D12565" t="str">
            <v>CAIXA DE DRENAGEM DE INSPEÇÃO/PASSAGEM EM ALVENARIA (50X50X60CM), REVESTIMENTO EM ARGAMASSA COM ADITIVO IMPERMEABILIZANTE, COM TAMPA EM GRELHA, INCLUSIVE ESCAVAÇÃO, REATERRO E TRANSPORTE COM RETIRADA DO MATERIAL ESCAVADO (EM CAÇAMBA)</v>
          </cell>
          <cell r="E12565" t="str">
            <v>un</v>
          </cell>
          <cell r="F12565">
            <v>651.30999999999995</v>
          </cell>
        </row>
        <row r="12566">
          <cell r="A12566" t="str">
            <v>SETOP ED-49917</v>
          </cell>
          <cell r="D12566" t="str">
            <v>CAIXA DE DRENAGEM DE INSPEÇÃO/PASSAGEM EM ALVENARIA (60X60X100CM), REVESTIMENTO EM ARGAMASSA COM ADITIVO IMPERMEABILIZANTE, COM TAMPA EM GRELHA, INCLUSIVE ESCAVAÇÃO, REATERRO E TRANSPORTE COM RETIRADA DO MATERIAL ESCAVADO (EM CAÇAMBA)</v>
          </cell>
          <cell r="E12566" t="str">
            <v>un</v>
          </cell>
          <cell r="F12566">
            <v>1091.04</v>
          </cell>
        </row>
        <row r="12567">
          <cell r="A12567" t="str">
            <v>SETOP ED-49914</v>
          </cell>
          <cell r="D12567" t="str">
            <v>CAIXA DE DRENAGEM DE INSPEÇÃO/PASSAGEM EM ALVENARIA (60X60X40CM), REVESTIMENTO EM ARGAMASSA COM ADITIVO IMPERMEABILIZANTE, COM TAMPA EM GRELHA, INCLUSIVE ESCAVAÇÃO, REATERRO E TRANSPORTE COM RETIRADA DO MATERIAL ESCAVADO (EM CAÇAMBA)</v>
          </cell>
          <cell r="E12567" t="str">
            <v>un</v>
          </cell>
          <cell r="F12567">
            <v>689.71</v>
          </cell>
        </row>
        <row r="12568">
          <cell r="A12568" t="str">
            <v>SETOP ED-49915</v>
          </cell>
          <cell r="D12568" t="str">
            <v>CAIXA DE DRENAGEM DE INSPEÇÃO/PASSAGEM EM ALVENARIA (60X60X60CM), REVESTIMENTO EM ARGAMASSA COM ADITIVO IMPERMEABILIZANTE, COM TAMPA EM GRELHA, INCLUSIVE ESCAVAÇÃO, REATERRO E TRANSPORTE COM RETIRADA DO MATERIAL ESCAVADO (EM CAÇAMBA)</v>
          </cell>
          <cell r="E12568" t="str">
            <v>un</v>
          </cell>
          <cell r="F12568">
            <v>823.49</v>
          </cell>
        </row>
        <row r="12569">
          <cell r="A12569" t="str">
            <v>SETOP ED-49916</v>
          </cell>
          <cell r="D12569" t="str">
            <v>CAIXA DE DRENAGEM DE INSPEÇÃO/PASSAGEM EM ALVENARIA (60X60X80CM), REVESTIMENTO EM ARGAMASSA COM ADITIVO IMPERMEABILIZANTE, COM TAMPA EM GRELHA, INCLUSIVE ESCAVAÇÃO, REATERRO E TRANSPORTE COM RETIRADA DO MATERIAL ESCAVADO (EM CAÇAMBA)</v>
          </cell>
          <cell r="E12569" t="str">
            <v>un</v>
          </cell>
          <cell r="F12569">
            <v>957.26</v>
          </cell>
        </row>
        <row r="12570">
          <cell r="A12570" t="str">
            <v>SETOP ED-49921</v>
          </cell>
          <cell r="D12570" t="str">
            <v>CAIXA DE DRENAGEM DE INSPEÇÃO/PASSAGEM EM ALVENARIA (70X70X110CM), REVESTIMENTO EM ARGAMASSA COM ADITIVO IMPERMEABILIZANTE, COM TAMPA EM GRELHA, INCLUSIVE ESCAVAÇÃO, REATERRO E TRANSPORTE COM RETIRADA DO MATERIAL ESCAVADO (EM CAÇAMBA)</v>
          </cell>
          <cell r="E12570" t="str">
            <v>un</v>
          </cell>
          <cell r="F12570">
            <v>1404.17</v>
          </cell>
        </row>
        <row r="12571">
          <cell r="A12571" t="str">
            <v>SETOP ED-49918</v>
          </cell>
          <cell r="D12571" t="str">
            <v>CAIXA DE DRENAGEM DE INSPEÇÃO/PASSAGEM EM ALVENARIA (70X70X40CM), REVESTIMENTO EM ARGAMASSA COM ADITIVO IMPERMEABILIZANTE, COM TAMPA EM GRELHA, INCLUSIVE ESCAVAÇÃO, REATERRO E TRANSPORTE COM RETIRADA DO MATERIAL ESCAVADO (EM CAÇAMBA)</v>
          </cell>
          <cell r="E12571" t="str">
            <v>un</v>
          </cell>
          <cell r="F12571">
            <v>857.42</v>
          </cell>
        </row>
        <row r="12572">
          <cell r="A12572" t="str">
            <v>SETOP ED-49919</v>
          </cell>
          <cell r="D12572" t="str">
            <v>CAIXA DE DRENAGEM DE INSPEÇÃO/PASSAGEM EM ALVENARIA (70X70X60CM), REVESTIMENTO EM ARGAMASSA COM ADITIVO IMPERMEABILIZANTE, COM TAMPA EM GRELHA, INCLUSIVE ESCAVAÇÃO, REATERRO E TRANSPORTE COM RETIRADA DO MATERIAL ESCAVADO (EM CAÇAMBA)</v>
          </cell>
          <cell r="E12572" t="str">
            <v>un</v>
          </cell>
          <cell r="F12572">
            <v>1013.63</v>
          </cell>
        </row>
        <row r="12573">
          <cell r="A12573" t="str">
            <v>SETOP ED-49920</v>
          </cell>
          <cell r="D12573" t="str">
            <v>CAIXA DE DRENAGEM DE INSPEÇÃO/PASSAGEM EM ALVENARIA (70X70X80CM), REVESTIMENTO EM ARGAMASSA COM ADITIVO IMPERMEABILIZANTE, COM TAMPA EM GRELHA, INCLUSIVE ESCAVAÇÃO, REATERRO E TRANSPORTE COM RETIRADA DO MATERIAL ESCAVADO (EM CAÇAMBA)</v>
          </cell>
          <cell r="E12573" t="str">
            <v>un</v>
          </cell>
          <cell r="F12573">
            <v>1169.8499999999999</v>
          </cell>
        </row>
        <row r="12574">
          <cell r="A12574" t="str">
            <v>SETOP ED-49925</v>
          </cell>
          <cell r="D12574" t="str">
            <v>CAIXA DE DRENAGEM DE INSPEÇÃO/PASSAGEM EM ALVENARIA (80X80X100CM), REVESTIMENTO EM ARGAMASSA COM ADITIVO IMPERMEABILIZANTE, COM TAMPA EM GRELHA, INCLUSIVE ESCAVAÇÃO, REATERRO E TRANSPORTE COM RETIRADA DO MATERIAL ESCAVADO (EM CAÇAMBA)</v>
          </cell>
          <cell r="E12574" t="str">
            <v>un</v>
          </cell>
          <cell r="F12574">
            <v>1580.52</v>
          </cell>
        </row>
        <row r="12575">
          <cell r="A12575" t="str">
            <v>SETOP ED-49926</v>
          </cell>
          <cell r="D12575" t="str">
            <v>CAIXA DE DRENAGEM DE INSPEÇÃO/PASSAGEM EM ALVENARIA (80X80X140CM), REVESTIMENTO EM ARGAMASSA COM ADITIVO IMPERMEABILIZANTE, COM TAMPA EM GRELHA, INCLUSIVE ESCAVAÇÃO, REATERRO E TRANSPORTE COM RETIRADA DO MATERIAL ESCAVADO (EM CAÇAMBA)</v>
          </cell>
          <cell r="E12575" t="str">
            <v>un</v>
          </cell>
          <cell r="F12575">
            <v>1939.29</v>
          </cell>
        </row>
        <row r="12576">
          <cell r="A12576" t="str">
            <v>SETOP ED-49922</v>
          </cell>
          <cell r="D12576" t="str">
            <v>CAIXA DE DRENAGEM DE INSPEÇÃO/PASSAGEM EM ALVENARIA (80X80X40CM), REVESTIMENTO EM ARGAMASSA COM ADITIVO IMPERMEABILIZANTE, COM TAMPA EM GRELHA, INCLUSIVE ESCAVAÇÃO, REATERRO E TRANSPORTE COM RETIRADA DO MATERIAL ESCAVADO (EM CAÇAMBA)</v>
          </cell>
          <cell r="E12576" t="str">
            <v>un</v>
          </cell>
          <cell r="F12576">
            <v>1042.3800000000001</v>
          </cell>
        </row>
        <row r="12577">
          <cell r="A12577" t="str">
            <v>SETOP ED-49923</v>
          </cell>
          <cell r="D12577" t="str">
            <v>CAIXA DE DRENAGEM DE INSPEÇÃO/PASSAGEM EM ALVENARIA (80X80X60CM), REVESTIMENTO EM ARGAMASSA COM ADITIVO IMPERMEABILIZANTE, COM TAMPA EM GRELHA, INCLUSIVE ESCAVAÇÃO, REATERRO E TRANSPORTE COM RETIRADA DO MATERIAL ESCAVADO (EM CAÇAMBA)</v>
          </cell>
          <cell r="E12577" t="str">
            <v>un</v>
          </cell>
          <cell r="F12577">
            <v>1221.76</v>
          </cell>
        </row>
        <row r="12578">
          <cell r="A12578" t="str">
            <v>SETOP ED-49924</v>
          </cell>
          <cell r="D12578" t="str">
            <v>CAIXA DE DRENAGEM DE INSPEÇÃO/PASSAGEM EM ALVENARIA (80X80X80CM), REVESTIMENTO EM ARGAMASSA COM ADITIVO IMPERMEABILIZANTE, COM TAMPA EM GRELHA, INCLUSIVE ESCAVAÇÃO, REATERRO E TRANSPORTE COM RETIRADA DO MATERIAL ESCAVADO (EM CAÇAMBA)</v>
          </cell>
          <cell r="E12578" t="str">
            <v>un</v>
          </cell>
          <cell r="F12578">
            <v>1401.14</v>
          </cell>
        </row>
        <row r="12579">
          <cell r="A12579" t="str">
            <v>SETOP ED-49929</v>
          </cell>
          <cell r="D12579" t="str">
            <v>CAIXA DE DRENAGEM DE INSPEÇÃO/PASSAGEM EM ALVENARIA (90X90X100CM), REVESTIMENTO EM ARGAMASSA COM ADITIVO IMPERMEABILIZANTE, COM TAMPA EM GRELHA, INCLUSIVE ESCAVAÇÃO, REATERRO E TRANSPORTE COM RETIRADA DO MATERIAL ESCAVADO (EM CAÇAMBA)</v>
          </cell>
          <cell r="E12579" t="str">
            <v>un</v>
          </cell>
          <cell r="F12579">
            <v>1854.41</v>
          </cell>
        </row>
        <row r="12580">
          <cell r="A12580" t="str">
            <v>SETOP ED-49930</v>
          </cell>
          <cell r="D12580" t="str">
            <v>CAIXA DE DRENAGEM DE INSPEÇÃO/PASSAGEM EM ALVENARIA (90X90X140CM), REVESTIMENTO EM ARGAMASSA COM ADITIVO IMPERMEABILIZANTE, COM TAMPA EM GRELHA, INCLUSIVE ESCAVAÇÃO, REATERRO E TRANSPORTE COM RETIRADA DO MATERIAL ESCAVADO (EM CAÇAMBA)</v>
          </cell>
          <cell r="E12580" t="str">
            <v>un</v>
          </cell>
          <cell r="F12580">
            <v>2260.96</v>
          </cell>
        </row>
        <row r="12581">
          <cell r="A12581" t="str">
            <v>SETOP ED-49927</v>
          </cell>
          <cell r="D12581" t="str">
            <v>CAIXA DE DRENAGEM DE INSPEÇÃO/PASSAGEM EM ALVENARIA (90X90X60CM), REVESTIMENTO EM ARGAMASSA COM ADITIVO IMPERMEABILIZANTE, COM TAMPA EM GRELHA, INCLUSIVE ESCAVAÇÃO, REATERRO E TRANSPORTE COM RETIRADA DO MATERIAL ESCAVADO (EM CAÇAMBA)</v>
          </cell>
          <cell r="E12581" t="str">
            <v>un</v>
          </cell>
          <cell r="F12581">
            <v>1447.86</v>
          </cell>
        </row>
        <row r="12582">
          <cell r="A12582" t="str">
            <v>SETOP ED-49928</v>
          </cell>
          <cell r="D12582" t="str">
            <v>CAIXA DE DRENAGEM DE INSPEÇÃO/PASSAGEM EM ALVENARIA (90X90X80CM), REVESTIMENTO EM ARGAMASSA COM ADITIVO IMPERMEABILIZANTE, COM TAMPA EM GRELHA, INCLUSIVE ESCAVAÇÃO, REATERRO E TRANSPORTE COM RETIRADA DO MATERIAL ESCAVADO (EM CAÇAMBA)</v>
          </cell>
          <cell r="E12582" t="str">
            <v>un</v>
          </cell>
          <cell r="F12582">
            <v>1651.13</v>
          </cell>
        </row>
        <row r="12583">
          <cell r="A12583" t="str">
            <v>SETOP 8994</v>
          </cell>
          <cell r="D12583" t="str">
            <v>RESERVATÓRIO DE ÁGUA</v>
          </cell>
        </row>
        <row r="12584">
          <cell r="A12584" t="str">
            <v>SETOP ED-49936</v>
          </cell>
          <cell r="D12584" t="str">
            <v>CAIXA D'ÁGUA DE POLIETILENO, CAPACIDADE DE 1.000L, INCLUSIVE TAMPA, TORNEIRA DE BOIA, EXTRAVASOR, TUBO DE LIMPEZA E ACESSÓRIOS, EXCLUSIVE TUBULAÇÃO DE ENTRADA/SAÍDA DE ÁGUA</v>
          </cell>
          <cell r="E12584" t="str">
            <v>un</v>
          </cell>
          <cell r="F12584">
            <v>992.19</v>
          </cell>
        </row>
        <row r="12585">
          <cell r="A12585" t="str">
            <v>SETOP ED-49937</v>
          </cell>
          <cell r="D12585" t="str">
            <v>CAIXA D'ÁGUA DE POLIETILENO, CAPACIDADE DE 1.500L, INCLUSIVE TAMPA, TORNEIRA DE BOIA, EXTRAVASOR, TUBO DE LIMPEZA E ACESSÓRIOS, EXCLUSIVE TUBULAÇÃO DE ENTRADA/SAÍDA DE ÁGUA</v>
          </cell>
          <cell r="E12585" t="str">
            <v>un</v>
          </cell>
          <cell r="F12585">
            <v>1934.67</v>
          </cell>
        </row>
        <row r="12586">
          <cell r="A12586" t="str">
            <v>SETOP ED-49934</v>
          </cell>
          <cell r="D12586" t="str">
            <v>CAIXA D'ÁGUA DE POLIETILENO, CAPACIDADE DE 250L, INCLUSIVE TAMPA, TORNEIRA DE BOIA, EXTRAVASOR, TUBO DE LIMPEZA E ACESSÓRIOS, EXCLUSIVE TUBULAÇÃO DE ENTRADA/SAÍDA DE ÁGUA</v>
          </cell>
          <cell r="E12586" t="str">
            <v>un</v>
          </cell>
          <cell r="F12586">
            <v>685.99</v>
          </cell>
        </row>
        <row r="12587">
          <cell r="A12587" t="str">
            <v>SETOP ED-29741</v>
          </cell>
          <cell r="D12587" t="str">
            <v>CAIXA D'ÁGUA DE POLIETILENO, CAPACIDADE DE 3.000L, INCLUSIVE TAMPA, TORNEIRA DE BOIA, EXTRAVASOR, TUBO DE LIMPEZA E ACESSÓRIOS, EXCLUSIVE TUBULAÇÃO DE ENTRADA/SAÍDA DE ÁGUA</v>
          </cell>
          <cell r="E12587" t="str">
            <v>un</v>
          </cell>
          <cell r="F12587">
            <v>2769.51</v>
          </cell>
        </row>
        <row r="12588">
          <cell r="A12588" t="str">
            <v>SETOP ED-29762</v>
          </cell>
          <cell r="D12588" t="str">
            <v>CAIXA D'ÁGUA DE POLIETILENO, CAPACIDADE DE 310L, INCLUSIVE TAMPA, TORNEIRA DE BOIA, EXTRAVASOR, TUBO DE LIMPEZA E ACESSÓRIOS, EXCLUSIVE TUBULAÇÃO DE ENTRADA/SAÍDA DE ÁGUA</v>
          </cell>
          <cell r="E12588" t="str">
            <v>un</v>
          </cell>
          <cell r="F12588">
            <v>699.92</v>
          </cell>
        </row>
        <row r="12589">
          <cell r="A12589" t="str">
            <v>SETOP ED-49935</v>
          </cell>
          <cell r="D12589" t="str">
            <v>CAIXA D'ÁGUA DE POLIETILENO, CAPACIDADE DE 500L, INCLUSIVE TAMPA, TORNEIRA DE BOIA, EXTRAVASOR, TUBO DE LIMPEZA E ACESSÓRIOS, EXCLUSIVE TUBULAÇÃO DE ENTRADA/SAÍDA DE ÁGUA</v>
          </cell>
          <cell r="E12589" t="str">
            <v>un</v>
          </cell>
          <cell r="F12589">
            <v>742.89</v>
          </cell>
        </row>
        <row r="12590">
          <cell r="A12590" t="str">
            <v>SETOP ED-29742</v>
          </cell>
          <cell r="D12590" t="str">
            <v>CAIXA D'ÁGUA DE POLIETILENO, CAPACIDADE DE 5.000L, INCLUSIVE TAMPA, TORNEIRA DE BOIA, EXTRAVASOR, TUBO DE LIMPEZA E ACESSÓRIOS, EXCLUSIVE TUBULAÇÃO DE ENTRADA/SAÍDA DE ÁGUA</v>
          </cell>
          <cell r="E12590" t="str">
            <v>un</v>
          </cell>
          <cell r="F12590">
            <v>3639.56</v>
          </cell>
        </row>
        <row r="12591">
          <cell r="A12591" t="str">
            <v>SETOP ED-9941</v>
          </cell>
          <cell r="D12591" t="str">
            <v xml:space="preserve">RESERVATÓRIO DE ÁGUA ENTERRADO, CAPACIDADE DE 15M3, EM CONCRETO ARMADO COM CASAS DE BOMBAS, INCLUSIVE ALÇAPÃO, ESCAVAÇÃO, REATERRO E TRANSPORTE COM RETIRADA DO MATERIAL ESCAVADO (EM CAÇAMBA), EXCLUSIVE TUBULAÇÕES, BOMBAS E QUADROS
</v>
          </cell>
          <cell r="E12591" t="str">
            <v>un</v>
          </cell>
          <cell r="F12591">
            <v>34666.33</v>
          </cell>
        </row>
        <row r="12592">
          <cell r="A12592" t="str">
            <v>SETOP 8995</v>
          </cell>
          <cell r="D12592" t="str">
            <v>ELETROBOMBA DE RECALQUE</v>
          </cell>
        </row>
        <row r="12593">
          <cell r="A12593" t="str">
            <v>SETOP ED-49862</v>
          </cell>
          <cell r="D12593" t="str">
            <v>BOMBA CENTRÍFUGA MONOFÁSICA DE 0,33CV, INCLUSIVE FORNECIMENTO E INSTALAÇÃO</v>
          </cell>
          <cell r="E12593" t="str">
            <v>un</v>
          </cell>
          <cell r="F12593">
            <v>817.17</v>
          </cell>
        </row>
        <row r="12594">
          <cell r="A12594" t="str">
            <v>SETOP ED-49863</v>
          </cell>
          <cell r="D12594" t="str">
            <v>BOMBA CENTRÍFUGA MONOFÁSICA DE 0,5CV, INCLUSIVE FORNECIMENTO E INSTALAÇÃO</v>
          </cell>
          <cell r="E12594" t="str">
            <v>un</v>
          </cell>
          <cell r="F12594">
            <v>808.73</v>
          </cell>
        </row>
        <row r="12595">
          <cell r="A12595" t="str">
            <v>SETOP ED-49864</v>
          </cell>
          <cell r="D12595" t="str">
            <v>BOMBA CENTRÍFUGA MONOFÁSICA DE 0,75CV, INCLUSIVE FORNECIMENTO E INSTALAÇÃO</v>
          </cell>
          <cell r="E12595" t="str">
            <v>un</v>
          </cell>
          <cell r="F12595">
            <v>874.55</v>
          </cell>
        </row>
        <row r="12596">
          <cell r="A12596" t="str">
            <v>SETOP ED-49861</v>
          </cell>
          <cell r="D12596" t="str">
            <v>BOMBA CENTRÍFUGA MONOFÁSICA DE 1CV, INCLUSIVE FORNECIMENTO E INSTALAÇÃO</v>
          </cell>
          <cell r="E12596" t="str">
            <v>un</v>
          </cell>
          <cell r="F12596">
            <v>1249.02</v>
          </cell>
        </row>
        <row r="12597">
          <cell r="A12597" t="str">
            <v>SETOP ED-49869</v>
          </cell>
          <cell r="D12597" t="str">
            <v>BOMBA CENTRÍFUGA TRIFÁSICA DE 10CV, INCLUSIVE FORNECIMENTO E INSTALAÇÃO</v>
          </cell>
          <cell r="E12597" t="str">
            <v>un</v>
          </cell>
          <cell r="F12597">
            <v>7847.05</v>
          </cell>
        </row>
        <row r="12598">
          <cell r="A12598" t="str">
            <v>SETOP ED-34629</v>
          </cell>
          <cell r="D12598" t="str">
            <v>BOMBA CENTRÍFUGA TRIFÁSICA DE 1,5CV, INCLUSIVE FORNECIMENTO E INSTALAÇÃO</v>
          </cell>
          <cell r="E12598" t="str">
            <v>un</v>
          </cell>
          <cell r="F12598">
            <v>1795.94</v>
          </cell>
        </row>
        <row r="12599">
          <cell r="A12599" t="str">
            <v>SETOP ED-49865</v>
          </cell>
          <cell r="D12599" t="str">
            <v>BOMBA CENTRÍFUGA TRIFÁSICA DE 2CV, INCLUSIVE FORNECIMENTO E INSTALAÇÃO</v>
          </cell>
          <cell r="E12599" t="str">
            <v>un</v>
          </cell>
          <cell r="F12599">
            <v>1804.2</v>
          </cell>
        </row>
        <row r="12600">
          <cell r="A12600" t="str">
            <v>SETOP ED-49866</v>
          </cell>
          <cell r="D12600" t="str">
            <v>BOMBA CENTRÍFUGA TRIFÁSICA DE 3CV, INCLUSIVE FORNECIMENTO E INSTALAÇÃO</v>
          </cell>
          <cell r="E12600" t="str">
            <v>un</v>
          </cell>
          <cell r="F12600">
            <v>2064.96</v>
          </cell>
        </row>
        <row r="12601">
          <cell r="A12601" t="str">
            <v>SETOP ED-49867</v>
          </cell>
          <cell r="D12601" t="str">
            <v>BOMBA CENTRÍFUGA TRIFÁSICA DE 5CV, INCLUSIVE FORNECIMENTO E INSTALAÇÃO</v>
          </cell>
          <cell r="E12601" t="str">
            <v>un</v>
          </cell>
          <cell r="F12601">
            <v>4223.3999999999996</v>
          </cell>
        </row>
        <row r="12602">
          <cell r="A12602" t="str">
            <v>SETOP ED-49868</v>
          </cell>
          <cell r="D12602" t="str">
            <v>BOMBA CENTRÍFUGA TRIFÁSICA DE 7,5CV, INCLUSIVE FORNECIMENTO E INSTALAÇÃO</v>
          </cell>
          <cell r="E12602" t="str">
            <v>un</v>
          </cell>
          <cell r="F12602">
            <v>6190.11</v>
          </cell>
        </row>
        <row r="12603">
          <cell r="A12603" t="str">
            <v>SETOP 8996</v>
          </cell>
          <cell r="D12603" t="str">
            <v>TORNEIRA DE BOIA</v>
          </cell>
        </row>
        <row r="12604">
          <cell r="A12604" t="str">
            <v>SETOP ED-50302</v>
          </cell>
          <cell r="D12604" t="str">
            <v>TORNEIRA CHAVE BOIA AUTOMÁTICA PARA RESERVATÓRIO</v>
          </cell>
          <cell r="E12604" t="str">
            <v>U</v>
          </cell>
          <cell r="F12604">
            <v>94.24</v>
          </cell>
        </row>
        <row r="12605">
          <cell r="A12605" t="str">
            <v>SETOP ED-50305</v>
          </cell>
          <cell r="D12605" t="str">
            <v>TORNEIRA DE BOIA, TIPO ROSCÁVEL 1", EXCLUSIVE ADAPTADOR SOLDÁVEL DE PVC COM FLANGES E ANEL PARA CAIXA DÁGUA</v>
          </cell>
          <cell r="E12605" t="str">
            <v>un</v>
          </cell>
          <cell r="F12605">
            <v>136.49</v>
          </cell>
        </row>
        <row r="12606">
          <cell r="A12606" t="str">
            <v>SETOP ED-50307</v>
          </cell>
          <cell r="D12606" t="str">
            <v>TORNEIRA DE BOIA, TIPO ROSCÁVEL 1.1/2", EXCLUSIVE ADAPTADOR SOLDÁVEL DE PVC COM FLANGES E ANEL PARA CAIXA DÁGUA</v>
          </cell>
          <cell r="E12606" t="str">
            <v>un</v>
          </cell>
          <cell r="F12606">
            <v>300.10000000000002</v>
          </cell>
        </row>
        <row r="12607">
          <cell r="A12607" t="str">
            <v>SETOP ED-50306</v>
          </cell>
          <cell r="D12607" t="str">
            <v>TORNEIRA DE BOIA, TIPO ROSCÁVEL 1.1/4", EXCLUSIVE ADAPTADOR SOLDÁVEL DE PVC COM FLANGES E ANEL PARA CAIXA DÁGUA</v>
          </cell>
          <cell r="E12607" t="str">
            <v>un</v>
          </cell>
          <cell r="F12607">
            <v>282.23</v>
          </cell>
        </row>
        <row r="12608">
          <cell r="A12608" t="str">
            <v>SETOP ED-50303</v>
          </cell>
          <cell r="D12608" t="str">
            <v>TORNEIRA DE BOIA, TIPO ROSCÁVEL 1/2", EXCLUSIVE ADAPTADOR SOLDÁVEL DE PVC COM FLANGES E ANEL PARA CAIXA DÁGUA</v>
          </cell>
          <cell r="E12608" t="str">
            <v>un</v>
          </cell>
          <cell r="F12608">
            <v>102.56</v>
          </cell>
        </row>
        <row r="12609">
          <cell r="A12609" t="str">
            <v>SETOP ED-50308</v>
          </cell>
          <cell r="D12609" t="str">
            <v>TORNEIRA DE BOIA, TIPO ROSCÁVEL 2", EXCLUSIVE ADAPTADOR SOLDÁVEL DE PVC COM FLANGES E ANEL PARA CAIXA DÁGUA</v>
          </cell>
          <cell r="E12609" t="str">
            <v>un</v>
          </cell>
          <cell r="F12609">
            <v>314.99</v>
          </cell>
        </row>
        <row r="12610">
          <cell r="A12610" t="str">
            <v>SETOP ED-50304</v>
          </cell>
          <cell r="D12610" t="str">
            <v>TORNEIRA DE BOIA, TIPO ROSCÁVEL 3/4", EXCLUSIVE ADAPTADOR SOLDÁVEL DE PVC COM FLANGES E ANEL PARA CAIXA DÁGUA</v>
          </cell>
          <cell r="E12610" t="str">
            <v>un</v>
          </cell>
          <cell r="F12610">
            <v>102.37</v>
          </cell>
        </row>
        <row r="12611">
          <cell r="A12611" t="str">
            <v>SETOP 8997</v>
          </cell>
          <cell r="D12611" t="str">
            <v>ABERTURA DE POÇO</v>
          </cell>
        </row>
        <row r="12612">
          <cell r="A12612" t="str">
            <v>SETOP ED-48152</v>
          </cell>
          <cell r="D12612" t="str">
            <v>ABERTURA MANUAL DE POÇO COM PROFUNDIDADE MAIOR QUE 2,0M, DIÂMETRO DE 1,20M, INCLUSIVE AFASTAMENTO DO MATERIAL ESCAVADO</v>
          </cell>
          <cell r="E12612" t="str">
            <v>m</v>
          </cell>
          <cell r="F12612">
            <v>241.98</v>
          </cell>
        </row>
        <row r="12613">
          <cell r="A12613" t="str">
            <v>SETOP ED-48151</v>
          </cell>
          <cell r="D12613" t="str">
            <v>ABERTURA MANUAL DE POÇO COM PROFUNDIDADE MENOR OU IGUAL 2,0M, DIÂMETRO DE 1,20M, INCLUSIVE AFASTAMENTO DO MATERIAL ESCAVADO</v>
          </cell>
          <cell r="E12613" t="str">
            <v>m</v>
          </cell>
          <cell r="F12613">
            <v>188.68</v>
          </cell>
        </row>
        <row r="12614">
          <cell r="A12614" t="str">
            <v>SETOP 8998</v>
          </cell>
          <cell r="D12614" t="str">
            <v>FOSSA SÉPTICA</v>
          </cell>
        </row>
        <row r="12615">
          <cell r="A12615" t="str">
            <v>SETOP ED-32207</v>
          </cell>
          <cell r="D12615" t="str">
            <v>FILTRO ANAERÓBICO CIRCULAR DE CONCRETO PRÉ-MOLDADO, DIÂMETRO 250CM E PROFUNDIDADE DE 150CM, EXCLUSIVE ESCAVAÇÃO</v>
          </cell>
          <cell r="E12615" t="str">
            <v>un</v>
          </cell>
          <cell r="F12615">
            <v>4117.6400000000003</v>
          </cell>
        </row>
        <row r="12616">
          <cell r="A12616" t="str">
            <v>SETOP ED-48146</v>
          </cell>
          <cell r="D12616" t="str">
            <v>FOSSA SÉPTICA PARA 1500 L/DIA, DE CONCRETO, INSTALADA (15 PESSOAS), INCLUSIVE BOTA FORA DE MATERIAL ESCAVADO</v>
          </cell>
          <cell r="E12616" t="str">
            <v>un</v>
          </cell>
          <cell r="F12616">
            <v>2002.2</v>
          </cell>
        </row>
        <row r="12617">
          <cell r="A12617" t="str">
            <v>SETOP ED-48147</v>
          </cell>
          <cell r="D12617" t="str">
            <v>FOSSA SÉPTICA PARA 2250 L/DIA, DE CONCRETO, INSTALADA (30 PESSOAS), INCLUSIVE BOTA FORA DE MATERIAL ESCAVADO</v>
          </cell>
          <cell r="E12617" t="str">
            <v>un</v>
          </cell>
          <cell r="F12617">
            <v>2992.61</v>
          </cell>
        </row>
        <row r="12618">
          <cell r="A12618" t="str">
            <v>SETOP ED-48148</v>
          </cell>
          <cell r="D12618" t="str">
            <v>FOSSA SÉPTICA PARA 3000 L/DIA, DE CONCRETO, INSTALADA (40 PESSOAS), INCLUSIVE BOTA FORA DE MATERIAL ESCAVADO</v>
          </cell>
          <cell r="E12618" t="str">
            <v>un</v>
          </cell>
          <cell r="F12618">
            <v>3394.2</v>
          </cell>
        </row>
        <row r="12619">
          <cell r="A12619" t="str">
            <v>SETOP ED-48149</v>
          </cell>
          <cell r="D12619" t="str">
            <v>FOSSA SÉPTICA PARA 3750 L/DIA, DE CONCRETO, INSTALADA (100 PESSOAS), INCLUSIVE BOTA FORA DE MATERIAL ESCAVADO</v>
          </cell>
          <cell r="E12619" t="str">
            <v>un</v>
          </cell>
          <cell r="F12619">
            <v>4804.37</v>
          </cell>
        </row>
        <row r="12620">
          <cell r="A12620" t="str">
            <v>SETOP 8686</v>
          </cell>
          <cell r="D12620" t="str">
            <v>DRENAGEM</v>
          </cell>
        </row>
        <row r="12621">
          <cell r="A12621" t="str">
            <v>SETOP 9000</v>
          </cell>
          <cell r="D12621" t="str">
            <v>CANALETA PRÉ-MOLDADA</v>
          </cell>
        </row>
        <row r="12622">
          <cell r="A12622" t="str">
            <v>SETOP ED-48552</v>
          </cell>
          <cell r="D12622" t="str">
            <v>CANALETA PARA DRENAGEM, PRÉ-MOLDADA, TIPO MEIA CANA, DIÂMETRO 30CM, EXCLUSIVE TAMPA, INCLUSIVE ASSENTAMENTO EM ARGAMASSA, TRAÇO 1:3 (CIMENTO E AREIA), ESCAVAÇÃO, TRANSPORTE E RETIRADA DO MATERIAL ESCAVADO (EM CAÇAMBA)</v>
          </cell>
          <cell r="E12622" t="str">
            <v>m</v>
          </cell>
          <cell r="F12622">
            <v>96.76</v>
          </cell>
        </row>
        <row r="12623">
          <cell r="A12623" t="str">
            <v>SETOP ED-48553</v>
          </cell>
          <cell r="D12623" t="str">
            <v>CANALETA PARA DRENAGEM, PRÉ-MOLDADA, TIPO MEIA CANA, DIÂMETRO 40CM, EXCLUSIVE TAMPA, INCLUSIVE ASSENTAMENTO EM ARGAMASSA, TRAÇO 1:3 (CIMENTO E AREIA), ESCAVAÇÃO, TRANSPORTE E RETIRADA DO MATERIAL ESCAVADO (EM CAÇAMBA)</v>
          </cell>
          <cell r="E12623" t="str">
            <v>m</v>
          </cell>
          <cell r="F12623">
            <v>131.69</v>
          </cell>
        </row>
        <row r="12624">
          <cell r="A12624" t="str">
            <v>SETOP ED-48554</v>
          </cell>
          <cell r="D12624" t="str">
            <v>CANALETA PARA DRENAGEM, PRÉ-MOLDADA, TIPO MEIA CANA, DIÂMETRO 50CM, EXCLUSIVE TAMPA, INCLUSIVE ASSENTAMENTO EM ARGAMASSA, TRAÇO 1:3 (CIMENTO E AREIA), ESCAVAÇÃO, TRANSPORTE E RETIRADA DO MATERIAL ESCAVADO (EM CAÇAMBA)</v>
          </cell>
          <cell r="E12624" t="str">
            <v>m</v>
          </cell>
          <cell r="F12624">
            <v>163.97</v>
          </cell>
        </row>
        <row r="12625">
          <cell r="A12625" t="str">
            <v>SETOP ED-48555</v>
          </cell>
          <cell r="D12625" t="str">
            <v>CANALETA PARA DRENAGEM, PRÉ-MOLDADA, TIPO MEIA CANA, DIÂMETRO 60CM, EXCLUSIVE TAMPA, INCLUSIVE ASSENTAMENTO EM ARGAMASSA, TRAÇO 1:3 (CIMENTO E AREIA), ESCAVAÇÃO, TRANSPORTE E RETIRADA DO MATERIAL ESCAVADO (EM CAÇAMBA)</v>
          </cell>
          <cell r="E12625" t="str">
            <v>m</v>
          </cell>
          <cell r="F12625">
            <v>219.11</v>
          </cell>
        </row>
        <row r="12626">
          <cell r="A12626" t="str">
            <v>SETOP ED-48562</v>
          </cell>
          <cell r="D12626" t="str">
            <v>CANALETA SANITÁRIA, SEÇÃO 5X8CM, EM ARGAMASSA, TRAÇO 1:3 (CIMENTO E AREIA) COM ADITIVO IMPERMEABILIZANTE, EXCLUSIVE TAMPA, INCLUSIVE CORTE NO PISO, TRANSPORTE E RETIRADA DO MATERIAL DEMOLIDO (EM CAÇAMBA)</v>
          </cell>
          <cell r="E12626" t="str">
            <v>m</v>
          </cell>
          <cell r="F12626">
            <v>32.119999999999997</v>
          </cell>
        </row>
        <row r="12627">
          <cell r="A12627" t="str">
            <v>SETOP 9001</v>
          </cell>
          <cell r="D12627" t="str">
            <v>CANALETA DE CONCRETO MOLDADA IN-LOCO</v>
          </cell>
        </row>
        <row r="12628">
          <cell r="A12628" t="str">
            <v>SETOP ED-14720</v>
          </cell>
          <cell r="D12628" t="str">
            <v>CANALETA PARA DRENAGEM, EM CONCRETO COM FCK 15MPA, MOLDADA IN LOCO, SEÇÃO 15X15CM, FORMA EM CONTRA BARRANCO, EXCLUSIVE TAMPA, INCLUSIVE ESCAVAÇÃO, REATERRO COM TRANSPORTE E RETIRADA DO MATERIAL ESCAVADO (EM CAÇAMBA)</v>
          </cell>
          <cell r="E12628" t="str">
            <v>m</v>
          </cell>
          <cell r="F12628">
            <v>76.010000000000005</v>
          </cell>
        </row>
        <row r="12629">
          <cell r="A12629" t="str">
            <v>SETOP ED-14740</v>
          </cell>
          <cell r="D12629" t="str">
            <v>CANALETA PARA DRENAGEM, EM CONCRETO COM FCK 15MPA, MOLDADA IN LOCO, SEÇÃO 15X15CM, FORMA EM MADEIRA, EXCLUSIVE TAMPA, INCLUSIVE ESCAVAÇÃO, REATERRO COM TRANSPORTE E RETIRADA DO MATERIAL ESCAVADO (EM CAÇAMBA)</v>
          </cell>
          <cell r="E12629" t="str">
            <v>m</v>
          </cell>
          <cell r="F12629">
            <v>135.61000000000001</v>
          </cell>
        </row>
        <row r="12630">
          <cell r="A12630" t="str">
            <v>SETOP ED-14721</v>
          </cell>
          <cell r="D12630" t="str">
            <v>CANALETA PARA DRENAGEM, EM CONCRETO COM FCK 15MPA, MOLDADA IN LOCO, SEÇÃO 20X20CM, FORMA EM CONTRA BARRANCO, EXCLUSIVE TAMPA, INCLUSIVE ESCAVAÇÃO, REATERRO COM TRANSPORTE E RETIRADA DO MATERIAL ESCAVADO (EM CAÇAMBA)</v>
          </cell>
          <cell r="E12630" t="str">
            <v>m</v>
          </cell>
          <cell r="F12630">
            <v>98.4</v>
          </cell>
        </row>
        <row r="12631">
          <cell r="A12631" t="str">
            <v>SETOP ED-14741</v>
          </cell>
          <cell r="D12631" t="str">
            <v>CANALETA PARA DRENAGEM, EM CONCRETO COM FCK 15MPA, MOLDADA IN LOCO, SEÇÃO 20X20CM, FORMA EM MADEIRA, EXCLUSIVE TAMPA, INCLUSIVE ESCAVAÇÃO, REATERRO COM TRANSPORTE E RETIRADA DO MATERIAL ESCAVADO (EM CAÇAMBA)</v>
          </cell>
          <cell r="E12631" t="str">
            <v>m</v>
          </cell>
          <cell r="F12631">
            <v>167.63</v>
          </cell>
        </row>
        <row r="12632">
          <cell r="A12632" t="str">
            <v>SETOP ED-14725</v>
          </cell>
          <cell r="D12632"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2632" t="str">
            <v>m</v>
          </cell>
          <cell r="F12632">
            <v>315</v>
          </cell>
        </row>
        <row r="12633">
          <cell r="A12633" t="str">
            <v>SETOP ED-14726</v>
          </cell>
          <cell r="D12633" t="str">
            <v>CANALETA PARA DRENAGEM, EM CONCRETO COM FCK 15MPA, MOLDADA IN LOCO, SEÇÃO 30X20CM, FORMA EM CONTRA BARRANCO, COM TAMPA EM CONCRETO  PARA TRÂNSITO DE PEDESTRE, INCLUSIVE ESCAVAÇÃO, REATERRO COM TRANSPORTE E RETIRADA DO MATERIAL ESCAVADO (EM CAÇAMBA)</v>
          </cell>
          <cell r="E12633" t="str">
            <v>m</v>
          </cell>
          <cell r="F12633">
            <v>176.63</v>
          </cell>
        </row>
        <row r="12634">
          <cell r="A12634" t="str">
            <v>SETOP ED-14728</v>
          </cell>
          <cell r="D12634" t="str">
            <v>CANALETA PARA DRENAGEM, EM CONCRETO COM FCK 15MPA, MOLDADA IN LOCO, SEÇÃO 30X20CM, FORMA EM CONTRA BARRANCO, EXCLUSIVE TAMPA, INCLUSIVE ESCAVAÇÃO, REATERRO COM TRANSPORTE E RETIRADA DO MATERIAL ESCAVADO (EM CAÇAMBA)</v>
          </cell>
          <cell r="E12634" t="str">
            <v>m</v>
          </cell>
          <cell r="F12634">
            <v>131.15</v>
          </cell>
        </row>
        <row r="12635">
          <cell r="A12635" t="str">
            <v>SETOP ED-14746</v>
          </cell>
          <cell r="D12635"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2635" t="str">
            <v>m</v>
          </cell>
          <cell r="F12635">
            <v>403.49</v>
          </cell>
        </row>
        <row r="12636">
          <cell r="A12636" t="str">
            <v>SETOP ED-14747</v>
          </cell>
          <cell r="D12636" t="str">
            <v>CANALETA PARA DRENAGEM, EM CONCRETO COM FCK 15MPA, MOLDADA IN LOCO, SEÇÃO 30X20CM, FORMA EM MADEIRA, COM TAMPA EM CONCRETO PARA TRÂNSITO DE PEDESTRE, INCLUSIVE ESCAVAÇÃO, REATERRO COM TRANSPORTE E RETIRADA DO MATERIAL ESCAVADO (EM CAÇAMBA)</v>
          </cell>
          <cell r="E12636" t="str">
            <v>m</v>
          </cell>
          <cell r="F12636">
            <v>265.12</v>
          </cell>
        </row>
        <row r="12637">
          <cell r="A12637" t="str">
            <v>SETOP ED-14748</v>
          </cell>
          <cell r="D12637" t="str">
            <v>CANALETA PARA DRENAGEM, EM CONCRETO COM FCK 15MPA, MOLDADA IN LOCO, SEÇÃO 30X20CM, FORMA EM MADEIRA, EXCLUSIVE TAMPA, INCLUSIVE ESCAVAÇÃO, REATERRO COM TRANSPORTE E RETIRADA DO MATERIAL ESCAVADO (EM CAÇAMBA)</v>
          </cell>
          <cell r="E12637" t="str">
            <v>m</v>
          </cell>
          <cell r="F12637">
            <v>531.72</v>
          </cell>
        </row>
        <row r="12638">
          <cell r="A12638" t="str">
            <v>SETOP ED-14718</v>
          </cell>
          <cell r="D12638"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2638" t="str">
            <v>m</v>
          </cell>
          <cell r="F12638">
            <v>329.75</v>
          </cell>
        </row>
        <row r="12639">
          <cell r="A12639" t="str">
            <v>SETOP ED-14719</v>
          </cell>
          <cell r="D12639" t="str">
            <v>CANALETA PARA DRENAGEM, EM CONCRETO COM FCK 15MPA, MOLDADA IN LOCO, SEÇÃO 30X30CM, FORMA EM CONTRA BARRANCO, COM TAMPA EM CONCRETO  PARA TRÂNSITO DE PEDESTRE, INCLUSIVE ESCAVAÇÃO, REATERRO COM TRANSPORTE E RETIRADA DO MATERIAL ESCAVADO (EM CAÇAMBA)</v>
          </cell>
          <cell r="E12639" t="str">
            <v>m</v>
          </cell>
          <cell r="F12639">
            <v>191.38</v>
          </cell>
        </row>
        <row r="12640">
          <cell r="A12640" t="str">
            <v>SETOP ED-14722</v>
          </cell>
          <cell r="D12640" t="str">
            <v>CANALETA PARA DRENAGEM, EM CONCRETO COM FCK 15MPA, MOLDADA IN LOCO, SEÇÃO 30X30CM, FORMA EM CONTRA BARRANCO, EXCLUSIVE TAMPA, INCLUSIVE ESCAVAÇÃO, REATERRO COM TRANSPORTE E RETIRADA DO MATERIAL ESCAVADO (EM CAÇAMBA)</v>
          </cell>
          <cell r="E12640" t="str">
            <v>m</v>
          </cell>
          <cell r="F12640">
            <v>145.9</v>
          </cell>
        </row>
        <row r="12641">
          <cell r="A12641" t="str">
            <v>SETOP ED-14737</v>
          </cell>
          <cell r="D12641"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2641" t="str">
            <v>m</v>
          </cell>
          <cell r="F12641">
            <v>418.24</v>
          </cell>
        </row>
        <row r="12642">
          <cell r="A12642" t="str">
            <v>SETOP ED-14739</v>
          </cell>
          <cell r="D12642" t="str">
            <v>CANALETA PARA DRENAGEM, EM CONCRETO COM FCK 15MPA, MOLDADA IN LOCO, SEÇÃO 30X30CM, FORMA EM MADEIRA, COM TAMPA EM CONCRETO  PARA TRÂNSITO DE PEDESTRE, INCLUSIVE ESCAVAÇÃO, REATERRO COM TRANSPORTE E RETIRADA DO MATERIAL ESCAVADO (EM CAÇAMBA)</v>
          </cell>
          <cell r="E12642" t="str">
            <v>m</v>
          </cell>
          <cell r="F12642">
            <v>279.87</v>
          </cell>
        </row>
        <row r="12643">
          <cell r="A12643" t="str">
            <v>SETOP ED-14742</v>
          </cell>
          <cell r="D12643" t="str">
            <v>CANALETA PARA DRENAGEM, EM CONCRETO COM FCK 15MPA, MOLDADA IN LOCO, SEÇÃO 30X30CM, FORMA EM MADEIRA, EXCLUSIVE TAMPA, INCLUSIVE ESCAVAÇÃO, REATERRO COM TRANSPORTE E RETIRADA DO MATERIAL ESCAVADO (EM CAÇAMBA)</v>
          </cell>
          <cell r="E12643" t="str">
            <v>m</v>
          </cell>
          <cell r="F12643">
            <v>234.39</v>
          </cell>
        </row>
        <row r="12644">
          <cell r="A12644" t="str">
            <v>SETOP ED-14581</v>
          </cell>
          <cell r="D12644" t="str">
            <v>CANALETA PARA DRENAGEM, EM CONCRETO COM FCK 15MPA, MOLDADA IN LOCO, SEÇÃO 40X40CM, FORMA EM CONTRA BARRANCO, EXCLUSIVE TAMPA, INCLUSIVE ESCAVAÇÃO, REATERRO COM TRANSPORTE E RETIRADA DO MATERIAL ESCAVADO (EM CAÇAMBA)</v>
          </cell>
          <cell r="E12644" t="str">
            <v>m</v>
          </cell>
          <cell r="F12644">
            <v>291.58</v>
          </cell>
        </row>
        <row r="12645">
          <cell r="A12645" t="str">
            <v>SETOP ED-14743</v>
          </cell>
          <cell r="D12645" t="str">
            <v>CANALETA PARA DRENAGEM, EM CONCRETO COM FCK 15MPA, MOLDADA IN LOCO, SEÇÃO 40X40CM, FORMA EM MADEIRA, EXCLUSIVE TAMPA, INCLUSIVE ESCAVAÇÃO, REATERRO COM TRANSPORTE E RETIRADA DO MATERIAL ESCAVADO (EM CAÇAMBA)</v>
          </cell>
          <cell r="E12645" t="str">
            <v>m</v>
          </cell>
          <cell r="F12645">
            <v>383.63</v>
          </cell>
        </row>
        <row r="12646">
          <cell r="A12646" t="str">
            <v>SETOP ED-14723</v>
          </cell>
          <cell r="D12646" t="str">
            <v>CANALETA PARA DRENAGEM, EM CONCRETO COM FCK 15MPA, MOLDADA IN LOCO, SEÇÃO 60X60CM, FORMA EM CONTRA BARRANCO, EXCLUSIVE TAMPA, INCLUSIVE ESCAVAÇÃO, REATERRO COM TRANSPORTE E RETIRADA DO MATERIAL ESCAVADO (EM CAÇAMBA)</v>
          </cell>
          <cell r="E12646" t="str">
            <v>m</v>
          </cell>
          <cell r="F12646">
            <v>464.51</v>
          </cell>
        </row>
        <row r="12647">
          <cell r="A12647" t="str">
            <v>SETOP ED-14744</v>
          </cell>
          <cell r="D12647" t="str">
            <v>CANALETA PARA DRENAGEM, EM CONCRETO COM FCK 15MPA, MOLDADA IN LOCO, SEÇÃO 60X60CM, FORMA EM MADEIRA, EXCLUSIVE TAMPA, INCLUSIVE ESCAVAÇÃO, REATERRO COM TRANSPORTE E RETIRADA DO MATERIAL ESCAVADO (EM CAÇAMBA)</v>
          </cell>
          <cell r="E12647" t="str">
            <v>m</v>
          </cell>
          <cell r="F12647">
            <v>613.98</v>
          </cell>
        </row>
        <row r="12648">
          <cell r="A12648" t="str">
            <v>SETOP ED-14724</v>
          </cell>
          <cell r="D12648" t="str">
            <v>CANALETA PARA DRENAGEM, EM CONCRETO COM FCK 15MPA, MOLDADA IN LOCO, SEÇÃO 90X90CM, FORMA EM CONTRA BARRANCO, EXCLUSIVE TAMPA, INCLUSIVE ESCAVAÇÃO, REATERRO COM TRANSPORTE E RETIRADA DO MATERIAL ESCAVADO (EM CAÇAMBA)</v>
          </cell>
          <cell r="E12648" t="str">
            <v>m</v>
          </cell>
          <cell r="F12648">
            <v>885.31</v>
          </cell>
        </row>
        <row r="12649">
          <cell r="A12649" t="str">
            <v>SETOP ED-14745</v>
          </cell>
          <cell r="D12649" t="str">
            <v>CANALETA PARA DRENAGEM, EM CONCRETO COM FCK 15MPA, MOLDADA IN LOCO, SEÇÃO 90X90CM, FORMA EM MADEIRA, EXCLUSIVE TAMPA, INCLUSIVE ESCAVAÇÃO, REATERRO COM TRANSPORTE E RETIRADA DO MATERIAL ESCAVADO (EM CAÇAMBA)</v>
          </cell>
          <cell r="E12649" t="str">
            <v>m</v>
          </cell>
          <cell r="F12649">
            <v>1096.43</v>
          </cell>
        </row>
        <row r="12650">
          <cell r="A12650" t="str">
            <v>SETOP 9002</v>
          </cell>
          <cell r="D12650" t="str">
            <v>TUBULAÇÃO PARA DRENAGEM</v>
          </cell>
        </row>
        <row r="12651">
          <cell r="A12651" t="str">
            <v>SETOP ED-48669</v>
          </cell>
          <cell r="D12651" t="str">
            <v>FORNECIMENTO E ASSENTAMENTO DE TUBO PVC RÍGIDO, DRENAGEM/PLUVIAL, PBV - SÉRIE NORMAL, DN 100 MM (4"), INCLUSIVE CONEXÕES</v>
          </cell>
          <cell r="E12651" t="str">
            <v>m</v>
          </cell>
          <cell r="F12651">
            <v>35.729999999999997</v>
          </cell>
        </row>
        <row r="12652">
          <cell r="A12652" t="str">
            <v>SETOP ED-48670</v>
          </cell>
          <cell r="D12652" t="str">
            <v>FORNECIMENTO E ASSENTAMENTO DE TUBO PVC RÍGIDO, DRENAGEM/PLUVIAL, PBV - SÉRIE NORMAL, DN 150 MM (6"), INCLUSIVE CONEXÕES</v>
          </cell>
          <cell r="E12652" t="str">
            <v>m</v>
          </cell>
          <cell r="F12652">
            <v>63.31</v>
          </cell>
        </row>
        <row r="12653">
          <cell r="A12653" t="str">
            <v>SETOP ED-48671</v>
          </cell>
          <cell r="D12653" t="str">
            <v>FORNECIMENTO E ASSENTAMENTO DE TUBO PVC RÍGIDO, DRENAGEM/PLUVIAL, PBV - SÉRIE NORMAL, DN 200 MM (8"), INCLUSIVE CONEXÕES</v>
          </cell>
          <cell r="E12653" t="str">
            <v>m</v>
          </cell>
          <cell r="F12653">
            <v>132.07</v>
          </cell>
        </row>
        <row r="12654">
          <cell r="A12654" t="str">
            <v>SETOP ED-48667</v>
          </cell>
          <cell r="D12654" t="str">
            <v>FORNECIMENTO E ASSENTAMENTO DE TUBO PVC RÍGIDO, DRENAGEM/PLUVIAL, PBV - SÉRIE NORMAL, DN 50 MM (2"), INCLUSIVE CONEXÕES</v>
          </cell>
          <cell r="E12654" t="str">
            <v>m</v>
          </cell>
          <cell r="F12654">
            <v>24.28</v>
          </cell>
        </row>
        <row r="12655">
          <cell r="A12655" t="str">
            <v>SETOP ED-48668</v>
          </cell>
          <cell r="D12655" t="str">
            <v>FORNECIMENTO E ASSENTAMENTO DE TUBO PVC RÍGIDO, DRENAGEM/PLUVIAL, PBV - SÉRIE NORMAL, DN 75 MM (3"), INCLUSIVE CONEXÕES</v>
          </cell>
          <cell r="E12655" t="str">
            <v>m</v>
          </cell>
          <cell r="F12655">
            <v>32.97</v>
          </cell>
        </row>
        <row r="12656">
          <cell r="A12656" t="str">
            <v>SETOP 9003</v>
          </cell>
          <cell r="D12656" t="str">
            <v>TUBULAÇÃO PERFURADO EM PVC FLEXÍVEL CORRUGADO</v>
          </cell>
        </row>
        <row r="12657">
          <cell r="A12657" t="str">
            <v>SETOP ED-5371</v>
          </cell>
          <cell r="D12657" t="str">
            <v>TUBO PERFURADO CORRUGADO EM PEAD PARA DRENAGEM, DN 100MM(4"), EXCLUSIVE ESCAVAÇÃO DE VALA E APLICAÇÃO DE MATERIAL DRENANTE</v>
          </cell>
          <cell r="E12657" t="str">
            <v>m</v>
          </cell>
          <cell r="F12657">
            <v>13.92</v>
          </cell>
        </row>
        <row r="12658">
          <cell r="A12658" t="str">
            <v>SETOP ED-5372</v>
          </cell>
          <cell r="D12658" t="str">
            <v>TUBO PERFURADO CORRUGADO EM PEAD PARA DRENAGEM, DN 160MM(6"), EXCLUSIVE ESCAVAÇÃO DE VALA E APLICAÇÃO DE MATERIAL DRENANTE</v>
          </cell>
          <cell r="E12658" t="str">
            <v>m</v>
          </cell>
          <cell r="F12658">
            <v>22.64</v>
          </cell>
        </row>
        <row r="12659">
          <cell r="A12659" t="str">
            <v>SETOP ED-5376</v>
          </cell>
          <cell r="D12659" t="str">
            <v>TUBO PERFURADO CORRUGADO EM PEAD PARA DRENAGEM, DN 200MM(8"), EXCLUSIVE ESCAVAÇÃO DE VALA E APLICAÇÃO DE MATERIAL DRENANTE</v>
          </cell>
          <cell r="E12659" t="str">
            <v>m</v>
          </cell>
          <cell r="F12659">
            <v>42.08</v>
          </cell>
        </row>
        <row r="12660">
          <cell r="A12660" t="str">
            <v>SETOP ED-5370</v>
          </cell>
          <cell r="D12660" t="str">
            <v>TUBO PERFURADO CORRUGADO EM PEAD PARA DRENAGEM, DN 65MM(2.1/2"), EXCLUSIVE ESCAVAÇÃO DE VALA E APLICAÇÃO DE MATERIAL DRENANTE</v>
          </cell>
          <cell r="E12660" t="str">
            <v>m</v>
          </cell>
          <cell r="F12660">
            <v>9.59</v>
          </cell>
        </row>
        <row r="12661">
          <cell r="A12661" t="str">
            <v>SETOP 9004</v>
          </cell>
          <cell r="D12661" t="str">
            <v>TUBULAÇÃO DE CONCRETO SIMPLES</v>
          </cell>
        </row>
        <row r="12662">
          <cell r="A12662" t="str">
            <v>SETOP ED-9203</v>
          </cell>
          <cell r="D12662" t="str">
            <v>TUBO DE CONCRETO SIMPLES, CLASSE PS1, DIÂMETRO DE 300MM, INCLUSIVE CARGA E DESCARGA MECÂNICA EM CAMINHÃO, ASSENTAMENTO E REJUNTAMENTO, EXCLUSIVE ESCAVAÇÃO E TRANSPORTE</v>
          </cell>
          <cell r="E12662" t="str">
            <v>m</v>
          </cell>
          <cell r="F12662">
            <v>129.97999999999999</v>
          </cell>
        </row>
        <row r="12663">
          <cell r="A12663" t="str">
            <v>SETOP ED-9204</v>
          </cell>
          <cell r="D12663" t="str">
            <v>TUBO DE CONCRETO SIMPLES, CLASSE PS1, DIÂMETRO DE 400MM, INCLUSIVE CARGA E DESCARGA MECÂNICA EM CAMINHÃO, ASSENTAMENTO E REJUNTAMENTO, EXCLUSIVE ESCAVAÇÃO E TRANSPORTE</v>
          </cell>
          <cell r="E12663" t="str">
            <v>m</v>
          </cell>
          <cell r="F12663">
            <v>147.36000000000001</v>
          </cell>
        </row>
        <row r="12664">
          <cell r="A12664" t="str">
            <v>SETOP ED-9205</v>
          </cell>
          <cell r="D12664" t="str">
            <v>TUBO DE CONCRETO SIMPLES, CLASSE PS1, DIÂMETRO DE 500MM, INCLUSIVE CARGA E DESCARGA MECÂNICA EM CAMINHÃO, ASSENTAMENTO E REJUNTAMENTO, EXCLUSIVE ESCAVAÇÃO E TRANSPORTE</v>
          </cell>
          <cell r="E12664" t="str">
            <v>m</v>
          </cell>
          <cell r="F12664">
            <v>201.98</v>
          </cell>
        </row>
        <row r="12665">
          <cell r="A12665" t="str">
            <v>SETOP ED-9206</v>
          </cell>
          <cell r="D12665" t="str">
            <v>TUBO DE CONCRETO SIMPLES, CLASSE PS1, DIÂMETRO DE 600MM, INCLUSIVE CARGA E DESCARGA MECÂNICA EM CAMINHÃO, ASSENTAMENTO E REJUNTAMENTO, EXCLUSIVE ESCAVAÇÃO E TRANSPORTE</v>
          </cell>
          <cell r="E12665" t="str">
            <v>m</v>
          </cell>
          <cell r="F12665">
            <v>242.74</v>
          </cell>
        </row>
        <row r="12666">
          <cell r="A12666" t="str">
            <v>SETOP 9005</v>
          </cell>
          <cell r="D12666" t="str">
            <v>TUBULAÇÃO DE CONCRETO ARMADO</v>
          </cell>
        </row>
        <row r="12667">
          <cell r="A12667" t="str">
            <v>SETOP ED-9211</v>
          </cell>
          <cell r="D12667" t="str">
            <v>TUBO DE CONCRETO ARMADO, CLASSE PA1, DIÂMETRO DE 1000MM, INCLUSIVE CARGA E DESCARGA MECÂNICA EM CAMINHÃO, ASSENTAMENTO E REJUNTAMENTO, EXCLUSIVE ESCAVAÇÃO E TRANSPORTE</v>
          </cell>
          <cell r="E12667" t="str">
            <v>m</v>
          </cell>
          <cell r="F12667">
            <v>636.41</v>
          </cell>
        </row>
        <row r="12668">
          <cell r="A12668" t="str">
            <v>SETOP ED-9212</v>
          </cell>
          <cell r="D12668" t="str">
            <v>TUBO DE CONCRETO ARMADO, CLASSE PA1, DIÂMETRO DE 1200MM, INCLUSIVE CARGA E DESCARGA MECÂNICA EM CAMINHÃO, ASSENTAMENTO E REJUNTAMENTO, EXCLUSIVE ESCAVAÇÃO E TRANSPORTE</v>
          </cell>
          <cell r="E12668" t="str">
            <v>m</v>
          </cell>
          <cell r="F12668">
            <v>649.16999999999996</v>
          </cell>
        </row>
        <row r="12669">
          <cell r="A12669" t="str">
            <v>SETOP ED-9213</v>
          </cell>
          <cell r="D12669" t="str">
            <v>TUBO DE CONCRETO ARMADO, CLASSE PA1, DIÂMETRO DE 1500MM, INCLUSIVE CARGA E DESCARGA MECÂNICA EM CAMINHÃO, ASSENTAMENTO E REJUNTAMENTO, EXCLUSIVE ESCAVAÇÃO E TRANSPORTE</v>
          </cell>
          <cell r="E12669" t="str">
            <v>m</v>
          </cell>
          <cell r="F12669">
            <v>951.23</v>
          </cell>
        </row>
        <row r="12670">
          <cell r="A12670" t="str">
            <v>SETOP ED-9207</v>
          </cell>
          <cell r="D12670" t="str">
            <v>TUBO DE CONCRETO ARMADO, CLASSE PA1, DIÂMETRO DE 400MM, INCLUSIVE CARGA E DESCARGA MECÂNICA EM CAMINHÃO, ASSENTAMENTO E REJUNTAMENTO, EXCLUSIVE ESCAVAÇÃO E TRANSPORTE</v>
          </cell>
          <cell r="E12670" t="str">
            <v>m</v>
          </cell>
          <cell r="F12670">
            <v>174.75</v>
          </cell>
        </row>
        <row r="12671">
          <cell r="A12671" t="str">
            <v>SETOP ED-9208</v>
          </cell>
          <cell r="D12671" t="str">
            <v>TUBO DE CONCRETO ARMADO, CLASSE PA1, DIÂMETRO DE 500MM, INCLUSIVE CARGA E DESCARGA MECÂNICA EM CAMINHÃO, ASSENTAMENTO E REJUNTAMENTO, EXCLUSIVE ESCAVAÇÃO E TRANSPORTE</v>
          </cell>
          <cell r="E12671" t="str">
            <v>m</v>
          </cell>
          <cell r="F12671">
            <v>230.71</v>
          </cell>
        </row>
        <row r="12672">
          <cell r="A12672" t="str">
            <v>SETOP ED-9209</v>
          </cell>
          <cell r="D12672" t="str">
            <v>TUBO DE CONCRETO ARMADO, CLASSE PA1, DIÂMETRO DE 600MM, INCLUSIVE CARGA E DESCARGA MECÂNICA EM CAMINHÃO, ASSENTAMENTO E REJUNTAMENTO, EXCLUSIVE ESCAVAÇÃO E TRANSPORTE</v>
          </cell>
          <cell r="E12672" t="str">
            <v>m</v>
          </cell>
          <cell r="F12672">
            <v>294.26</v>
          </cell>
        </row>
        <row r="12673">
          <cell r="A12673" t="str">
            <v>SETOP ED-9210</v>
          </cell>
          <cell r="D12673" t="str">
            <v>TUBO DE CONCRETO ARMADO, CLASSE PA1, DIÂMETRO DE 800MM, INCLUSIVE CARGA E DESCARGA MECÂNICA EM CAMINHÃO, ASSENTAMENTO E REJUNTAMENTO, EXCLUSIVE ESCAVAÇÃO E TRANSPORTE</v>
          </cell>
          <cell r="E12673" t="str">
            <v>m</v>
          </cell>
          <cell r="F12673">
            <v>363.53</v>
          </cell>
        </row>
        <row r="12674">
          <cell r="A12674" t="str">
            <v>SETOP 9006</v>
          </cell>
          <cell r="D12674" t="str">
            <v>GALERIA CELULAR</v>
          </cell>
        </row>
        <row r="12675">
          <cell r="A12675" t="str">
            <v>SETOP ED-48611</v>
          </cell>
          <cell r="D12675" t="str">
            <v>ALA DE GALERIA CELULAR B = 1,20 M, EXCLUSIVE BOTA FORA</v>
          </cell>
          <cell r="E12675" t="str">
            <v>m</v>
          </cell>
          <cell r="F12675">
            <v>8457.5499999999993</v>
          </cell>
        </row>
        <row r="12676">
          <cell r="A12676" t="str">
            <v>SETOP ED-48612</v>
          </cell>
          <cell r="D12676" t="str">
            <v>ALA DE GALERIA CELULAR B = 1,30 M, EXCLUSIVE BOTA FORA</v>
          </cell>
          <cell r="E12676" t="str">
            <v>m</v>
          </cell>
          <cell r="F12676">
            <v>8782.75</v>
          </cell>
        </row>
        <row r="12677">
          <cell r="A12677" t="str">
            <v>SETOP ED-48613</v>
          </cell>
          <cell r="D12677" t="str">
            <v>ALA DE GALERIA CELULAR B = 1,40 M, EXCLUSIVE BOTA FORA</v>
          </cell>
          <cell r="E12677" t="str">
            <v>m</v>
          </cell>
          <cell r="F12677">
            <v>9107.24</v>
          </cell>
        </row>
        <row r="12678">
          <cell r="A12678" t="str">
            <v>SETOP ED-48614</v>
          </cell>
          <cell r="D12678" t="str">
            <v>ALA DE GALERIA CELULAR B = 1,50 M, EXCLUSIVE BOTA FORA</v>
          </cell>
          <cell r="E12678" t="str">
            <v>m</v>
          </cell>
          <cell r="F12678">
            <v>9439.34</v>
          </cell>
        </row>
        <row r="12679">
          <cell r="A12679" t="str">
            <v>SETOP ED-48615</v>
          </cell>
          <cell r="D12679" t="str">
            <v>ALA DE GALERIA CELULAR B = 1,60 M, EXCLUSIVE BOTA FORA</v>
          </cell>
          <cell r="E12679" t="str">
            <v>m</v>
          </cell>
          <cell r="F12679">
            <v>13171.94</v>
          </cell>
        </row>
        <row r="12680">
          <cell r="A12680" t="str">
            <v>SETOP ED-48616</v>
          </cell>
          <cell r="D12680" t="str">
            <v>ALA DE GALERIA CELULAR B = 1,70 M, EXCLUSIVE BOTA FORA</v>
          </cell>
          <cell r="E12680" t="str">
            <v>m</v>
          </cell>
          <cell r="F12680">
            <v>13581.74</v>
          </cell>
        </row>
        <row r="12681">
          <cell r="A12681" t="str">
            <v>SETOP ED-48617</v>
          </cell>
          <cell r="D12681" t="str">
            <v>ALA DE GALERIA CELULAR B = 1,80 M, EXCLUSIVE BOTA FORA</v>
          </cell>
          <cell r="E12681" t="str">
            <v>m</v>
          </cell>
          <cell r="F12681">
            <v>13977.97</v>
          </cell>
        </row>
        <row r="12682">
          <cell r="A12682" t="str">
            <v>SETOP ED-48618</v>
          </cell>
          <cell r="D12682" t="str">
            <v>ALA DE GALERIA CELULAR B = 1,90 M, EXCLUSIVE BOTA FORA</v>
          </cell>
          <cell r="E12682" t="str">
            <v>m</v>
          </cell>
          <cell r="F12682">
            <v>14409.56</v>
          </cell>
        </row>
        <row r="12683">
          <cell r="A12683" t="str">
            <v>SETOP ED-48619</v>
          </cell>
          <cell r="D12683" t="str">
            <v>ALA DE GALERIA CELULAR B = 2,00 M, EXCLUSIVE BOTA FORA</v>
          </cell>
          <cell r="E12683" t="str">
            <v>m</v>
          </cell>
          <cell r="F12683">
            <v>14895.52</v>
          </cell>
        </row>
        <row r="12684">
          <cell r="A12684" t="str">
            <v>SETOP ED-48620</v>
          </cell>
          <cell r="D12684" t="str">
            <v>ALA DE GALERIA CELULAR B = 2,10 M, EXCLUSIVE BOTA FORA</v>
          </cell>
          <cell r="E12684" t="str">
            <v>m</v>
          </cell>
          <cell r="F12684">
            <v>15402.46</v>
          </cell>
        </row>
        <row r="12685">
          <cell r="A12685" t="str">
            <v>SETOP ED-48621</v>
          </cell>
          <cell r="D12685" t="str">
            <v>ALA DE GALERIA CELULAR B = 2,20 M, EXCLUSIVE BOTA FORA</v>
          </cell>
          <cell r="E12685" t="str">
            <v>m</v>
          </cell>
          <cell r="F12685">
            <v>15874.01</v>
          </cell>
        </row>
        <row r="12686">
          <cell r="A12686" t="str">
            <v>SETOP ED-48622</v>
          </cell>
          <cell r="D12686" t="str">
            <v>ALA DE GALERIA CELULAR B = 2,30 M, EXCLUSIVE BOTA FORA</v>
          </cell>
          <cell r="E12686" t="str">
            <v>m</v>
          </cell>
          <cell r="F12686">
            <v>16481.41</v>
          </cell>
        </row>
        <row r="12687">
          <cell r="A12687" t="str">
            <v>SETOP ED-48623</v>
          </cell>
          <cell r="D12687" t="str">
            <v>ALA DE GALERIA CELULAR B = 2,40 M, EXCLUSIVE BOTA FORA</v>
          </cell>
          <cell r="E12687" t="str">
            <v>m</v>
          </cell>
          <cell r="F12687">
            <v>16945.71</v>
          </cell>
        </row>
        <row r="12688">
          <cell r="A12688" t="str">
            <v>SETOP ED-48624</v>
          </cell>
          <cell r="D12688" t="str">
            <v>ALA DE GALERIA CELULAR B = 2,50 M, EXCLUSIVE BOTA FORA</v>
          </cell>
          <cell r="E12688" t="str">
            <v>m</v>
          </cell>
          <cell r="F12688">
            <v>17452.63</v>
          </cell>
        </row>
        <row r="12689">
          <cell r="A12689" t="str">
            <v>SETOP ED-48625</v>
          </cell>
          <cell r="D12689" t="str">
            <v>ALA DE GALERIA CELULAR B = 2,60 M, EXCLUSIVE BOTA FORA</v>
          </cell>
          <cell r="E12689" t="str">
            <v>m</v>
          </cell>
          <cell r="F12689">
            <v>17965.419999999998</v>
          </cell>
        </row>
        <row r="12690">
          <cell r="A12690" t="str">
            <v>SETOP ED-48626</v>
          </cell>
          <cell r="D12690" t="str">
            <v>ALA DE GALERIA CELULAR B = 2,70 M, EXCLUSIVE BOTA FORA</v>
          </cell>
          <cell r="E12690" t="str">
            <v>m</v>
          </cell>
          <cell r="F12690">
            <v>18395.55</v>
          </cell>
        </row>
        <row r="12691">
          <cell r="A12691" t="str">
            <v>SETOP ED-48627</v>
          </cell>
          <cell r="D12691" t="str">
            <v>ALA DE GALERIA CELULAR B = 2,80 M, EXCLUSIVE BOTA FORA</v>
          </cell>
          <cell r="E12691" t="str">
            <v>m</v>
          </cell>
          <cell r="F12691">
            <v>18853.96</v>
          </cell>
        </row>
        <row r="12692">
          <cell r="A12692" t="str">
            <v>SETOP ED-48628</v>
          </cell>
          <cell r="D12692" t="str">
            <v>ALA DE GALERIA CELULAR B = 2,90 M, EXCLUSIVE BOTA FORA</v>
          </cell>
          <cell r="E12692" t="str">
            <v>m</v>
          </cell>
          <cell r="F12692">
            <v>19282.98</v>
          </cell>
        </row>
        <row r="12693">
          <cell r="A12693" t="str">
            <v>SETOP ED-48629</v>
          </cell>
          <cell r="D12693" t="str">
            <v>ALA DE GALERIA CELULAR B = 3,00 M, EXCLUSIVE BOTA FORA</v>
          </cell>
          <cell r="E12693" t="str">
            <v>m</v>
          </cell>
          <cell r="F12693">
            <v>19714.669999999998</v>
          </cell>
        </row>
        <row r="12694">
          <cell r="A12694" t="str">
            <v>SETOP ED-48544</v>
          </cell>
          <cell r="D12694" t="str">
            <v>ALA DE REDE TUBULAR DN 1000, EXCLUSIVE BOTA FORA</v>
          </cell>
          <cell r="E12694" t="str">
            <v>U</v>
          </cell>
          <cell r="F12694">
            <v>2027.63</v>
          </cell>
        </row>
        <row r="12695">
          <cell r="A12695" t="str">
            <v>SETOP ED-48545</v>
          </cell>
          <cell r="D12695" t="str">
            <v>ALA DE REDE TUBULAR DN 1100, EXCLUSIVE BOTA FORA</v>
          </cell>
          <cell r="E12695" t="str">
            <v>U</v>
          </cell>
          <cell r="F12695">
            <v>2738.16</v>
          </cell>
        </row>
        <row r="12696">
          <cell r="A12696" t="str">
            <v>SETOP ED-48546</v>
          </cell>
          <cell r="D12696" t="str">
            <v>ALA DE REDE TUBULAR DN 1200, EXCLUSIVE BOTA FORA</v>
          </cell>
          <cell r="E12696" t="str">
            <v>U</v>
          </cell>
          <cell r="F12696">
            <v>2914.32</v>
          </cell>
        </row>
        <row r="12697">
          <cell r="A12697" t="str">
            <v>SETOP ED-48547</v>
          </cell>
          <cell r="D12697" t="str">
            <v>ALA DE REDE TUBULAR DN 1300, EXCLUSIVE BOTA FORA</v>
          </cell>
          <cell r="E12697" t="str">
            <v>U</v>
          </cell>
          <cell r="F12697">
            <v>3619.78</v>
          </cell>
        </row>
        <row r="12698">
          <cell r="A12698" t="str">
            <v>SETOP ED-48548</v>
          </cell>
          <cell r="D12698" t="str">
            <v>ALA DE REDE TUBULAR DN 1500, EXCLUSIVE BOTA FORA</v>
          </cell>
          <cell r="E12698" t="str">
            <v>U</v>
          </cell>
          <cell r="F12698">
            <v>4038.5</v>
          </cell>
        </row>
        <row r="12699">
          <cell r="A12699" t="str">
            <v>SETOP ED-48539</v>
          </cell>
          <cell r="D12699" t="str">
            <v>ALA DE REDE TUBULAR DN 500, EXCLUSIVE BOTA FORA</v>
          </cell>
          <cell r="E12699" t="str">
            <v>U</v>
          </cell>
          <cell r="F12699">
            <v>1295.43</v>
          </cell>
        </row>
        <row r="12700">
          <cell r="A12700" t="str">
            <v>SETOP ED-48540</v>
          </cell>
          <cell r="D12700" t="str">
            <v>ALA DE REDE TUBULAR DN 600, EXCLUSIVE BOTA FORA</v>
          </cell>
          <cell r="E12700" t="str">
            <v>U</v>
          </cell>
          <cell r="F12700">
            <v>1443.11</v>
          </cell>
        </row>
        <row r="12701">
          <cell r="A12701" t="str">
            <v>SETOP ED-48541</v>
          </cell>
          <cell r="D12701" t="str">
            <v>ALA DE REDE TUBULAR DN 700, EXCLUSIVE BOTA FORA</v>
          </cell>
          <cell r="E12701" t="str">
            <v>U</v>
          </cell>
          <cell r="F12701">
            <v>1573.87</v>
          </cell>
        </row>
        <row r="12702">
          <cell r="A12702" t="str">
            <v>SETOP ED-48542</v>
          </cell>
          <cell r="D12702" t="str">
            <v>ALA DE REDE TUBULAR DN 800, EXCLUSIVE BOTA FORA</v>
          </cell>
          <cell r="E12702" t="str">
            <v>U</v>
          </cell>
          <cell r="F12702">
            <v>1710.17</v>
          </cell>
        </row>
        <row r="12703">
          <cell r="A12703" t="str">
            <v>SETOP ED-48543</v>
          </cell>
          <cell r="D12703" t="str">
            <v>ALA DE REDE TUBULAR DN 900, EXCLUSIVE BOTA FORA</v>
          </cell>
          <cell r="E12703" t="str">
            <v>U</v>
          </cell>
          <cell r="F12703">
            <v>1861.66</v>
          </cell>
        </row>
        <row r="12704">
          <cell r="A12704" t="str">
            <v>SETOP 9007</v>
          </cell>
          <cell r="D12704" t="str">
            <v xml:space="preserve">CHAMINÉ DE POÇO DE VISITA </v>
          </cell>
        </row>
        <row r="12705">
          <cell r="A12705" t="str">
            <v>SETOP ED-48568</v>
          </cell>
          <cell r="D12705" t="str">
            <v>CHAMINÉ DE POÇO DE VISITA TIPO "A", EM ALVENARIA COM DEGRAUS DE AÇO CA-50</v>
          </cell>
          <cell r="E12705" t="str">
            <v>m</v>
          </cell>
          <cell r="F12705">
            <v>1016.83</v>
          </cell>
        </row>
        <row r="12706">
          <cell r="A12706" t="str">
            <v>SETOP ED-48569</v>
          </cell>
          <cell r="D12706" t="str">
            <v>CHAMINÉ DE POÇO DE VISITA TIPO "B", EM ANEL DE CONCRETO CA-1 COM DEGRAUS DE AÇO CA-50</v>
          </cell>
          <cell r="E12706" t="str">
            <v>m</v>
          </cell>
          <cell r="F12706">
            <v>582.02</v>
          </cell>
        </row>
        <row r="12707">
          <cell r="A12707" t="str">
            <v>SETOP 9008</v>
          </cell>
          <cell r="D12707" t="str">
            <v>POÇO DE VISITA PARA REDE TUBULAR</v>
          </cell>
        </row>
        <row r="12708">
          <cell r="A12708" t="str">
            <v>SETOP ED-48636</v>
          </cell>
          <cell r="D12708" t="str">
            <v>POÇO DE VISITA PARA REDE TUBULAR TIPO A DN 1000, EXCLUSIVE ESCAVAÇÃO, REATERRO E BOTA FORA</v>
          </cell>
          <cell r="E12708" t="str">
            <v>U</v>
          </cell>
          <cell r="F12708">
            <v>3402.66</v>
          </cell>
        </row>
        <row r="12709">
          <cell r="A12709" t="str">
            <v>SETOP ED-48638</v>
          </cell>
          <cell r="D12709" t="str">
            <v>POÇO DE VISITA PARA REDE TUBULAR TIPO A DN 1200, EXCLUSIVE ESCAVAÇÃO, REATERRO E BOTA FORA</v>
          </cell>
          <cell r="E12709" t="str">
            <v>U</v>
          </cell>
          <cell r="F12709">
            <v>4392.6400000000003</v>
          </cell>
        </row>
        <row r="12710">
          <cell r="A12710" t="str">
            <v>SETOP ED-48640</v>
          </cell>
          <cell r="D12710" t="str">
            <v>POÇO DE VISITA PARA REDE TUBULAR TIPO A DN 1500, EXCLUSIVE ESCAVAÇÃO, REATERRO E BOTA FORA</v>
          </cell>
          <cell r="E12710" t="str">
            <v>U</v>
          </cell>
          <cell r="F12710">
            <v>5522.36</v>
          </cell>
        </row>
        <row r="12711">
          <cell r="A12711" t="str">
            <v>SETOP ED-48631</v>
          </cell>
          <cell r="D12711" t="str">
            <v>POÇO DE VISITA PARA REDE TUBULAR TIPO A DN 600, EXCLUSIVE ESCAVAÇÃO, REATERRO E BOTA FORA</v>
          </cell>
          <cell r="E12711" t="str">
            <v>U</v>
          </cell>
          <cell r="F12711">
            <v>2414.5</v>
          </cell>
        </row>
        <row r="12712">
          <cell r="A12712" t="str">
            <v>SETOP ED-48634</v>
          </cell>
          <cell r="D12712" t="str">
            <v>POÇO DE VISITA PARA REDE TUBULAR TIPO A DN 800, EXCLUSIVE ESCAVAÇÃO, REATERRO E BOTA FORA</v>
          </cell>
          <cell r="E12712" t="str">
            <v>U</v>
          </cell>
          <cell r="F12712">
            <v>2841.53</v>
          </cell>
        </row>
        <row r="12713">
          <cell r="A12713" t="str">
            <v>SETOP ED-48646</v>
          </cell>
          <cell r="D12713" t="str">
            <v>POÇO DE VISITA PARA REDE TUBULAR TIPO B DN 1000, EXCLUSIVE ESCAVAÇÃO, REATERRO E BOTA FORA</v>
          </cell>
          <cell r="E12713" t="str">
            <v>U</v>
          </cell>
          <cell r="F12713">
            <v>4213.3900000000003</v>
          </cell>
        </row>
        <row r="12714">
          <cell r="A12714" t="str">
            <v>SETOP ED-48648</v>
          </cell>
          <cell r="D12714" t="str">
            <v>POÇO DE VISITA PARA REDE TUBULAR TIPO B DN 1200, EXCLUSIVE ESCAVAÇÃO, REATERRO E BOTA FORA</v>
          </cell>
          <cell r="E12714" t="str">
            <v>U</v>
          </cell>
          <cell r="F12714">
            <v>4961.05</v>
          </cell>
        </row>
        <row r="12715">
          <cell r="A12715" t="str">
            <v>SETOP ED-48650</v>
          </cell>
          <cell r="D12715" t="str">
            <v>POÇO DE VISITA PARA REDE TUBULAR TIPO B DN 1500, EXCLUSIVE ESCAVAÇÃO, REATERRO E BOTA FORA</v>
          </cell>
          <cell r="E12715" t="str">
            <v>U</v>
          </cell>
          <cell r="F12715">
            <v>6219.99</v>
          </cell>
        </row>
        <row r="12716">
          <cell r="A12716" t="str">
            <v>SETOP ED-48642</v>
          </cell>
          <cell r="D12716" t="str">
            <v>POÇO DE VISITA PARA REDE TUBULAR TIPO B DN 600, EXCLUSIVE ESCAVAÇÃO, REATERRO E BOTA FORA</v>
          </cell>
          <cell r="E12716" t="str">
            <v>U</v>
          </cell>
          <cell r="F12716">
            <v>3081.9</v>
          </cell>
        </row>
        <row r="12717">
          <cell r="A12717" t="str">
            <v>SETOP ED-48644</v>
          </cell>
          <cell r="D12717" t="str">
            <v>POÇO DE VISITA PARA REDE TUBULAR TIPO B DN 800, EXCLUSIVE ESCAVAÇÃO, REATERRO E BOTA FORA</v>
          </cell>
          <cell r="E12717" t="str">
            <v>U</v>
          </cell>
          <cell r="F12717">
            <v>3337.33</v>
          </cell>
        </row>
        <row r="12718">
          <cell r="A12718" t="str">
            <v>SETOP ED-48656</v>
          </cell>
          <cell r="D12718" t="str">
            <v>POÇO DE VISITA PARA REDE TUBULAR TIPO C DN 1000, EXCLUSIVE ESCAVAÇÃO, REATERRO E BOTA FORA</v>
          </cell>
          <cell r="E12718" t="str">
            <v>U</v>
          </cell>
          <cell r="F12718">
            <v>4842.3</v>
          </cell>
        </row>
        <row r="12719">
          <cell r="A12719" t="str">
            <v>SETOP ED-48658</v>
          </cell>
          <cell r="D12719" t="str">
            <v>POÇO DE VISITA PARA REDE TUBULAR TIPO C DN 1200, EXCLUSIVE ESCAVAÇÃO, REATERRO E BOTA FORA</v>
          </cell>
          <cell r="E12719" t="str">
            <v>U</v>
          </cell>
          <cell r="F12719">
            <v>5650.89</v>
          </cell>
        </row>
        <row r="12720">
          <cell r="A12720" t="str">
            <v>SETOP ED-48660</v>
          </cell>
          <cell r="D12720" t="str">
            <v>POÇO DE VISITA PARA REDE TUBULAR TIPO C DN 1500, EXCLUSIVE ESCAVAÇÃO, REATERRO E BOTA FORA</v>
          </cell>
          <cell r="E12720" t="str">
            <v>U</v>
          </cell>
          <cell r="F12720">
            <v>7001.24</v>
          </cell>
        </row>
        <row r="12721">
          <cell r="A12721" t="str">
            <v>SETOP ED-48652</v>
          </cell>
          <cell r="D12721" t="str">
            <v>POÇO DE VISITA PARA REDE TUBULAR TIPO C DN 600, EXCLUSIVE ESCAVAÇÃO, REATERRO E BOTA FORA</v>
          </cell>
          <cell r="E12721" t="str">
            <v>U</v>
          </cell>
          <cell r="F12721">
            <v>3638.51</v>
          </cell>
        </row>
        <row r="12722">
          <cell r="A12722" t="str">
            <v>SETOP ED-48654</v>
          </cell>
          <cell r="D12722" t="str">
            <v>POÇO DE VISITA PARA REDE TUBULAR TIPO C DN 800, EXCLUSIVE ESCAVAÇÃO, REATERRO E BOTA FORA</v>
          </cell>
          <cell r="E12722" t="str">
            <v>U</v>
          </cell>
          <cell r="F12722">
            <v>4066.56</v>
          </cell>
        </row>
        <row r="12723">
          <cell r="A12723" t="str">
            <v>SETOP 9009</v>
          </cell>
          <cell r="D12723" t="str">
            <v>TAMPÃO PARA POÇO DE VISITA</v>
          </cell>
        </row>
        <row r="12724">
          <cell r="A12724" t="str">
            <v>SETOP ED-48666</v>
          </cell>
          <cell r="D12724" t="str">
            <v>TAMPÃO CIRCULAR EM FERRO FUNDIDO PARA POÇO DE VISITA, ARTICULADO COM DIÂMETRO DE 60CM, CLASSE 400, INCLUSIVE ASSENTAMENTO, EXCLUSIVE POÇO DE VISITA</v>
          </cell>
          <cell r="E12724" t="str">
            <v>un</v>
          </cell>
          <cell r="F12724">
            <v>678.72</v>
          </cell>
        </row>
        <row r="12725">
          <cell r="A12725" t="str">
            <v>SETOP 9011</v>
          </cell>
          <cell r="D12725" t="str">
            <v>BOCA DE LOBO</v>
          </cell>
        </row>
        <row r="12726">
          <cell r="A12726" t="str">
            <v>SETOP ED-48551</v>
          </cell>
          <cell r="D12726" t="str">
            <v>BOCA DE LOBO DUPLA (TIPO B - CONCRETO), QUADRO, GRELHA E CANTONEIRA, INCLUSIVE ESCAVAÇÃO, REATERRO E BOTA-FORA</v>
          </cell>
          <cell r="E12726" t="str">
            <v>U</v>
          </cell>
          <cell r="F12726">
            <v>3323.19</v>
          </cell>
        </row>
        <row r="12727">
          <cell r="A12727" t="str">
            <v>SETOP ED-48549</v>
          </cell>
          <cell r="D12727" t="str">
            <v>BOCA DE LOBO SIMPLES (TIPO A - FERRO FUNDIDO), QUADRO, GRELHA E CANTONEIRA, INCLUSIVE ESCAVAÇÃO, REATERRO E BOTA-FORA</v>
          </cell>
          <cell r="E12727" t="str">
            <v>U</v>
          </cell>
          <cell r="F12727">
            <v>2752.08</v>
          </cell>
        </row>
        <row r="12728">
          <cell r="A12728" t="str">
            <v>SETOP ED-48550</v>
          </cell>
          <cell r="D12728" t="str">
            <v>BOCA DE LOBO SIMPLES (TIPO B - CONCRETO), QUADRO, GRELHA E CANTONEIRA, INCLUSIVE ESCAVAÇÃO, REATERRO E BOTA-FORA</v>
          </cell>
          <cell r="E12728" t="str">
            <v>U</v>
          </cell>
          <cell r="F12728">
            <v>1891.51</v>
          </cell>
        </row>
        <row r="12729">
          <cell r="A12729" t="str">
            <v>SETOP 9012</v>
          </cell>
          <cell r="D12729" t="str">
            <v xml:space="preserve">CAIXA DE CAPTAÇÃO E DRENAGEM </v>
          </cell>
        </row>
        <row r="12730">
          <cell r="A12730" t="str">
            <v>SETOP ED-48572</v>
          </cell>
          <cell r="D12730" t="str">
            <v>CAIXA DE CAPTAÇÃO E DRENAGEM TIPO A (100 X 100 X 120 CM), D = 500 MM A 1500MM, INCLUSIVE ESCAVAÇÃO, REATERRO E BOTA FORA</v>
          </cell>
          <cell r="E12730" t="str">
            <v>U</v>
          </cell>
          <cell r="F12730">
            <v>2077.52</v>
          </cell>
        </row>
        <row r="12731">
          <cell r="A12731" t="str">
            <v>SETOP ED-48573</v>
          </cell>
          <cell r="D12731" t="str">
            <v>CAIXA DE CAPTAÇÃO E DRENAGEM TIPO A (120 X 120 X 150 CM), D = 500 MM A 1500MM, INCLUSIVE ESCAVAÇÃO, REATERRO E BOTA FORA</v>
          </cell>
          <cell r="E12731" t="str">
            <v>U</v>
          </cell>
          <cell r="F12731">
            <v>2892.08</v>
          </cell>
        </row>
        <row r="12732">
          <cell r="A12732" t="str">
            <v>SETOP ED-48574</v>
          </cell>
          <cell r="D12732" t="str">
            <v>CAIXA DE CAPTAÇÃO E DRENAGEM TIPO B D = 500 MM</v>
          </cell>
          <cell r="E12732" t="str">
            <v>U</v>
          </cell>
          <cell r="F12732">
            <v>2072.4299999999998</v>
          </cell>
        </row>
        <row r="12733">
          <cell r="A12733" t="str">
            <v>SETOP ED-48575</v>
          </cell>
          <cell r="D12733" t="str">
            <v>CAIXA DE CAPTAÇÃO E DRENAGEM TIPO B (100 X 100 X 120 CM), D = 500 MM A 1500MM, INCLUSIVE ESCAVAÇÃO, REATERRO E BOTA FORA</v>
          </cell>
          <cell r="E12733" t="str">
            <v>U</v>
          </cell>
          <cell r="F12733">
            <v>2623</v>
          </cell>
        </row>
        <row r="12734">
          <cell r="A12734" t="str">
            <v>SETOP ED-48576</v>
          </cell>
          <cell r="D12734" t="str">
            <v>CAIXA DE CAPTAÇÃO E DRENAGEM TIPO B (120 X 120 X 150 CM), D = 500 MM A 1500MM, INCLUSIVE ESCAVAÇÃO, REATERRO E BOTA FORA</v>
          </cell>
          <cell r="E12734" t="str">
            <v>U</v>
          </cell>
          <cell r="F12734">
            <v>3642.15</v>
          </cell>
        </row>
        <row r="12735">
          <cell r="A12735" t="str">
            <v>SETOP ED-48578</v>
          </cell>
          <cell r="D12735" t="str">
            <v>CAIXA DE CAPTAÇÃO E DRENAGEM TIPO C (100 X 100 X 120 CM), D = 500 MM A 1500MM, INCLUSIVE ESCAVAÇÃO, REATERRO E BOTA FORA</v>
          </cell>
          <cell r="E12735" t="str">
            <v>U</v>
          </cell>
          <cell r="F12735">
            <v>2081.9899999999998</v>
          </cell>
        </row>
        <row r="12736">
          <cell r="A12736" t="str">
            <v>SETOP ED-48579</v>
          </cell>
          <cell r="D12736" t="str">
            <v>CAIXA DE CAPTAÇÃO E DRENAGEM TIPO C (120 X 120 X 150 CM), D = 500 MM A 1500MM, INCLUSIVE ESCAVAÇÃO, REATERRO E BOTA FORA</v>
          </cell>
          <cell r="E12736" t="str">
            <v>U</v>
          </cell>
          <cell r="F12736">
            <v>3044.84</v>
          </cell>
        </row>
        <row r="12737">
          <cell r="A12737" t="str">
            <v>SETOP ED-48582</v>
          </cell>
          <cell r="D12737" t="str">
            <v>CAIXA DE CAPTAÇÃO E DRENAGEM TIPO E (100 X 100 X 120 CM), D = 500 MM A 1500MM, INCLUSIVE ESCAVAÇÃO, REATERRO E BOTA FORA</v>
          </cell>
          <cell r="E12737" t="str">
            <v>U</v>
          </cell>
          <cell r="F12737">
            <v>2007.63</v>
          </cell>
        </row>
        <row r="12738">
          <cell r="A12738" t="str">
            <v>SETOP ED-48583</v>
          </cell>
          <cell r="D12738" t="str">
            <v>CAIXA DE CAPTAÇÃO E DRENAGEM TIPO E (120 X 120 X 150 CM), D = 500 MM A 1500MM, INCLUSIVE ESCAVAÇÃO, REATERRO E BOTA FORA</v>
          </cell>
          <cell r="E12738" t="str">
            <v>U</v>
          </cell>
          <cell r="F12738">
            <v>2876.53</v>
          </cell>
        </row>
        <row r="12739">
          <cell r="A12739" t="str">
            <v>SETOP ED-48584</v>
          </cell>
          <cell r="D12739" t="str">
            <v>CAIXA DE CAPTAÇÃO E DRENAGEM TIPO F (100 X 100 X 120 CM), D = 500 MM A 1500MM, INCLUSIVE ESCAVAÇÃO, REATERRO E BOTA FORA</v>
          </cell>
          <cell r="E12739" t="str">
            <v>U</v>
          </cell>
          <cell r="F12739">
            <v>2533.9499999999998</v>
          </cell>
        </row>
        <row r="12740">
          <cell r="A12740" t="str">
            <v>SETOP ED-48585</v>
          </cell>
          <cell r="D12740" t="str">
            <v>CAIXA DE CAPTAÇÃO E DRENAGEM TIPO F (120 X 120 X 150 CM), D = 500 MM A 1500MM, INCLUSIVE ESCAVAÇÃO, REATERRO E BOTA FORA</v>
          </cell>
          <cell r="E12740" t="str">
            <v>U</v>
          </cell>
          <cell r="F12740">
            <v>3607.44</v>
          </cell>
        </row>
        <row r="12741">
          <cell r="A12741" t="str">
            <v>SETOP ED-48571</v>
          </cell>
          <cell r="D12741" t="str">
            <v>CAIXAS DE CAPTAÇÃO E DRENAGEM TIPO A D = 500 MM</v>
          </cell>
          <cell r="E12741" t="str">
            <v>U</v>
          </cell>
          <cell r="F12741">
            <v>1606.62</v>
          </cell>
        </row>
        <row r="12742">
          <cell r="A12742" t="str">
            <v>SETOP ED-48577</v>
          </cell>
          <cell r="D12742" t="str">
            <v>CAIXAS DE CAPTAÇÃO E DRENAGEM TIPO C D = 500 MM</v>
          </cell>
          <cell r="E12742" t="str">
            <v>U</v>
          </cell>
          <cell r="F12742">
            <v>2565.65</v>
          </cell>
        </row>
        <row r="12743">
          <cell r="A12743" t="str">
            <v>SETOP 9013</v>
          </cell>
          <cell r="D12743" t="str">
            <v>CAIXA DE AREIA</v>
          </cell>
        </row>
        <row r="12744">
          <cell r="A12744" t="str">
            <v>SETOP ED-48587</v>
          </cell>
          <cell r="D12744" t="str">
            <v>CAIXA RETENTORA DE AREIA (100X100X100)CM, INCLUSIVE REVESTIMENTO INTERNO EM ARGAMASSA COM ADITIVO IMPERMEABILIZANTE, TAMPA DE CONCRETO, ESCAVAÇÃO E REATERRO, EXCLUSIVE CARGA E TRANSPORTE DE MATERIAL ESCAVADO</v>
          </cell>
          <cell r="E12744" t="str">
            <v>un</v>
          </cell>
          <cell r="F12744">
            <v>1651.91</v>
          </cell>
        </row>
        <row r="12745">
          <cell r="A12745" t="str">
            <v>SETOP ED-48586</v>
          </cell>
          <cell r="D12745" t="str">
            <v>CAIXA RETENTORA DE AREIA (50X60X70)CM, INCLUSIVE REVESTIMENTO INTERNO EM ARGAMASSA COM ADITIVO IMPERMEABILIZANTE, TAMPA DE CONCRETO, ESCAVAÇÃO E REATERRO, EXCLUSIVE CARGA E TRANSPORTE DE MATERIAL ESCAVADO</v>
          </cell>
          <cell r="E12745" t="str">
            <v>un</v>
          </cell>
          <cell r="F12745">
            <v>738.92</v>
          </cell>
        </row>
        <row r="12746">
          <cell r="A12746" t="str">
            <v>SETOP 9014</v>
          </cell>
          <cell r="D12746" t="str">
            <v xml:space="preserve">DESCIDA D´ÁGUA TIPO CALHA </v>
          </cell>
        </row>
        <row r="12747">
          <cell r="A12747" t="str">
            <v>SETOP ED-48603</v>
          </cell>
          <cell r="D12747" t="str">
            <v>DESCIDA D'ÁGUA TIPO CALHA DN 1000, EXCLUSIVE BOTA FORA</v>
          </cell>
          <cell r="E12747" t="str">
            <v>m</v>
          </cell>
          <cell r="F12747">
            <v>1008.1</v>
          </cell>
        </row>
        <row r="12748">
          <cell r="A12748" t="str">
            <v>SETOP ED-48604</v>
          </cell>
          <cell r="D12748" t="str">
            <v>DESCIDA D'ÁGUA TIPO CALHA DN 1100, EXCLUSIVE BOTA FORA</v>
          </cell>
          <cell r="E12748" t="str">
            <v>m</v>
          </cell>
          <cell r="F12748">
            <v>1323.54</v>
          </cell>
        </row>
        <row r="12749">
          <cell r="A12749" t="str">
            <v>SETOP ED-48605</v>
          </cell>
          <cell r="D12749" t="str">
            <v>DESCIDA D'ÁGUA TIPO CALHA DN 1200, EXCLUSIVE BOTA FORA</v>
          </cell>
          <cell r="E12749" t="str">
            <v>m</v>
          </cell>
          <cell r="F12749">
            <v>1446.8</v>
          </cell>
        </row>
        <row r="12750">
          <cell r="A12750" t="str">
            <v>SETOP ED-48606</v>
          </cell>
          <cell r="D12750" t="str">
            <v>DESCIDA D'ÁGUA TIPO CALHA DN 1300, EXCLUSIVE BOTA FORA</v>
          </cell>
          <cell r="E12750" t="str">
            <v>m</v>
          </cell>
          <cell r="F12750">
            <v>1572.89</v>
          </cell>
        </row>
        <row r="12751">
          <cell r="A12751" t="str">
            <v>SETOP ED-48607</v>
          </cell>
          <cell r="D12751" t="str">
            <v>DESCIDA D'ÁGUA TIPO CALHA DN 1500, EXCLUSIVE BOTA FORA</v>
          </cell>
          <cell r="E12751" t="str">
            <v>m</v>
          </cell>
          <cell r="F12751">
            <v>2284.6999999999998</v>
          </cell>
        </row>
        <row r="12752">
          <cell r="A12752" t="str">
            <v>SETOP ED-48598</v>
          </cell>
          <cell r="D12752" t="str">
            <v>DESCIDA D'ÁGUA TIPO CALHA DN 500, EXCLUSIVE BOTA FORA</v>
          </cell>
          <cell r="E12752" t="str">
            <v>m</v>
          </cell>
          <cell r="F12752">
            <v>508.17</v>
          </cell>
        </row>
        <row r="12753">
          <cell r="A12753" t="str">
            <v>SETOP ED-48599</v>
          </cell>
          <cell r="D12753" t="str">
            <v>DESCIDA D'ÁGUA TIPO CALHA DN 600, EXCLUSIVE BOTA FORA</v>
          </cell>
          <cell r="E12753" t="str">
            <v>m</v>
          </cell>
          <cell r="F12753">
            <v>607.82000000000005</v>
          </cell>
        </row>
        <row r="12754">
          <cell r="A12754" t="str">
            <v>SETOP ED-48600</v>
          </cell>
          <cell r="D12754" t="str">
            <v>DESCIDA D'ÁGUA TIPO CALHA DN 700, EXCLUSIVE BOTA FORA</v>
          </cell>
          <cell r="E12754" t="str">
            <v>m</v>
          </cell>
          <cell r="F12754">
            <v>701.75</v>
          </cell>
        </row>
        <row r="12755">
          <cell r="A12755" t="str">
            <v>SETOP ED-48601</v>
          </cell>
          <cell r="D12755" t="str">
            <v>DESCIDA D'ÁGUA TIPO CALHA DN 800, EXCLUSIVE BOTA FORA</v>
          </cell>
          <cell r="E12755" t="str">
            <v>m</v>
          </cell>
          <cell r="F12755">
            <v>807.05</v>
          </cell>
        </row>
        <row r="12756">
          <cell r="A12756" t="str">
            <v>SETOP ED-48602</v>
          </cell>
          <cell r="D12756" t="str">
            <v>DESCIDA D'ÁGUA TIPO CALHA DN 900, EXCLUSIVE BOTA FORA</v>
          </cell>
          <cell r="E12756" t="str">
            <v>m</v>
          </cell>
          <cell r="F12756">
            <v>905.69</v>
          </cell>
        </row>
        <row r="12757">
          <cell r="A12757" t="str">
            <v>SETOP 9015</v>
          </cell>
          <cell r="D12757" t="str">
            <v xml:space="preserve">DESCIDA D´ÁGUA TIPO DEGRAU </v>
          </cell>
        </row>
        <row r="12758">
          <cell r="A12758" t="str">
            <v>SETOP ED-48593</v>
          </cell>
          <cell r="D12758" t="str">
            <v>DESCIDA D'ÁGUA TIPO DEGRAU DN 1000, EXCLUSIVE BOTA FORA</v>
          </cell>
          <cell r="E12758" t="str">
            <v>m</v>
          </cell>
          <cell r="F12758">
            <v>1307.46</v>
          </cell>
        </row>
        <row r="12759">
          <cell r="A12759" t="str">
            <v>SETOP ED-48594</v>
          </cell>
          <cell r="D12759" t="str">
            <v>DESCIDA D'ÁGUA TIPO DEGRAU DN 1100, EXCLUSIVE BOTA FORA</v>
          </cell>
          <cell r="E12759" t="str">
            <v>m</v>
          </cell>
          <cell r="F12759">
            <v>1647.97</v>
          </cell>
        </row>
        <row r="12760">
          <cell r="A12760" t="str">
            <v>SETOP ED-48595</v>
          </cell>
          <cell r="D12760" t="str">
            <v>DESCIDA D'ÁGUA TIPO DEGRAU DN 1200, EXCLUSIVE BOTA FORA</v>
          </cell>
          <cell r="E12760" t="str">
            <v>m</v>
          </cell>
          <cell r="F12760">
            <v>1776.64</v>
          </cell>
        </row>
        <row r="12761">
          <cell r="A12761" t="str">
            <v>SETOP ED-48596</v>
          </cell>
          <cell r="D12761" t="str">
            <v>DESCIDA D'ÁGUA TIPO DEGRAU DN 1300, EXCLUSIVE BOTA FORA</v>
          </cell>
          <cell r="E12761" t="str">
            <v>m</v>
          </cell>
          <cell r="F12761">
            <v>1908.84</v>
          </cell>
        </row>
        <row r="12762">
          <cell r="A12762" t="str">
            <v>SETOP ED-48597</v>
          </cell>
          <cell r="D12762" t="str">
            <v>DESCIDA D'ÁGUA TIPO DEGRAU DN 1500, EXCLUSIVE BOTA FORA</v>
          </cell>
          <cell r="E12762" t="str">
            <v>m</v>
          </cell>
          <cell r="F12762">
            <v>2536.37</v>
          </cell>
        </row>
        <row r="12763">
          <cell r="A12763" t="str">
            <v>SETOP ED-48588</v>
          </cell>
          <cell r="D12763" t="str">
            <v>DESCIDA D'ÁGUA TIPO DEGRAU DN 500, EXCLUSIVE BOTA FORA</v>
          </cell>
          <cell r="E12763" t="str">
            <v>m</v>
          </cell>
          <cell r="F12763">
            <v>768.92</v>
          </cell>
        </row>
        <row r="12764">
          <cell r="A12764" t="str">
            <v>SETOP ED-48589</v>
          </cell>
          <cell r="D12764" t="str">
            <v>DESCIDA D'ÁGUA TIPO DEGRAU DN 600, EXCLUSIVE BOTA FORA</v>
          </cell>
          <cell r="E12764" t="str">
            <v>m</v>
          </cell>
          <cell r="F12764">
            <v>874.67</v>
          </cell>
        </row>
        <row r="12765">
          <cell r="A12765" t="str">
            <v>SETOP ED-48590</v>
          </cell>
          <cell r="D12765" t="str">
            <v>DESCIDA D'ÁGUA TIPO DEGRAU DN 700, EXCLUSIVE BOTA FORA</v>
          </cell>
          <cell r="E12765" t="str">
            <v>m</v>
          </cell>
          <cell r="F12765">
            <v>975.89</v>
          </cell>
        </row>
        <row r="12766">
          <cell r="A12766" t="str">
            <v>SETOP ED-48591</v>
          </cell>
          <cell r="D12766" t="str">
            <v>DESCIDA D'ÁGUA TIPO DEGRAU DN 800, EXCLUSIVE BOTA FORA</v>
          </cell>
          <cell r="E12766" t="str">
            <v>m</v>
          </cell>
          <cell r="F12766">
            <v>1086.3499999999999</v>
          </cell>
        </row>
        <row r="12767">
          <cell r="A12767" t="str">
            <v>SETOP ED-48592</v>
          </cell>
          <cell r="D12767" t="str">
            <v>DESCIDA D'ÁGUA TIPO DEGRAU DN 900, EXCLUSIVE BOTA FORA</v>
          </cell>
          <cell r="E12767" t="str">
            <v>m</v>
          </cell>
          <cell r="F12767">
            <v>1192.28</v>
          </cell>
        </row>
        <row r="12768">
          <cell r="A12768" t="str">
            <v>SETOP 9016</v>
          </cell>
          <cell r="D12768" t="str">
            <v>VALA DE INFILTRAÇÃO</v>
          </cell>
        </row>
        <row r="12769">
          <cell r="A12769" t="str">
            <v>SETOP ED-26137</v>
          </cell>
          <cell r="D12769" t="str">
            <v>VALA DE INFILTRAÇÃO PARA EFLUENTE, COM SEÇÃO TRAPEZOIDAL DE 100X300X100CM (3,83M2/M), INCLUSIVE ESCAVAÇÃO E BOTA FORA</v>
          </cell>
          <cell r="E12769" t="str">
            <v>m</v>
          </cell>
          <cell r="F12769">
            <v>643.37</v>
          </cell>
        </row>
        <row r="12770">
          <cell r="A12770" t="str">
            <v>SETOP ED-26131</v>
          </cell>
          <cell r="D12770" t="str">
            <v>VALA DE INFILTRAÇÃO PARA EFLUENTE, COM SEÇÃO TRAPEZOIDAL DE 40X120X40CM (1,53M2/M), INCLUSIVE ESCAVAÇÃO E BOTA FORA</v>
          </cell>
          <cell r="E12770" t="str">
            <v>m</v>
          </cell>
          <cell r="F12770">
            <v>135.47999999999999</v>
          </cell>
        </row>
        <row r="12771">
          <cell r="A12771" t="str">
            <v>SETOP ED-26132</v>
          </cell>
          <cell r="D12771" t="str">
            <v>VALA DE INFILTRAÇÃO PARA EFLUENTE, COM SEÇÃO TRAPEZOIDAL DE 50X150X50CM (1,91M2/M), INCLUSIVE ESCAVAÇÃO E BOTA FORA</v>
          </cell>
          <cell r="E12771" t="str">
            <v>m</v>
          </cell>
          <cell r="F12771">
            <v>192.11</v>
          </cell>
        </row>
        <row r="12772">
          <cell r="A12772" t="str">
            <v>SETOP ED-26133</v>
          </cell>
          <cell r="D12772" t="str">
            <v>VALA DE INFILTRAÇÃO PARA EFLUENTE, COM SEÇÃO TRAPEZOIDAL DE 60X180X60CM (2,30M2/M), INCLUSIVE ESCAVAÇÃO E BOTA FORA</v>
          </cell>
          <cell r="E12772" t="str">
            <v>m</v>
          </cell>
          <cell r="F12772">
            <v>259.95</v>
          </cell>
        </row>
        <row r="12773">
          <cell r="A12773" t="str">
            <v>SETOP ED-26134</v>
          </cell>
          <cell r="D12773" t="str">
            <v>VALA DE INFILTRAÇÃO PARA EFLUENTE, COM SEÇÃO TRAPEZOIDAL DE 70X210X70CM (2,68M2/M), INCLUSIVE ESCAVAÇÃO E BOTA FORA</v>
          </cell>
          <cell r="E12773" t="str">
            <v>m</v>
          </cell>
          <cell r="F12773">
            <v>339</v>
          </cell>
        </row>
        <row r="12774">
          <cell r="A12774" t="str">
            <v>SETOP ED-26135</v>
          </cell>
          <cell r="D12774" t="str">
            <v>VALA DE INFILTRAÇÃO PARA EFLUENTE, COM SEÇÃO TRAPEZOIDAL DE 80X240X80CM (3,06M2/M), INCLUSIVE ESCAVAÇÃO E BOTA FORA</v>
          </cell>
          <cell r="E12774" t="str">
            <v>m</v>
          </cell>
          <cell r="F12774">
            <v>429.25</v>
          </cell>
        </row>
        <row r="12775">
          <cell r="A12775" t="str">
            <v>SETOP ED-26136</v>
          </cell>
          <cell r="D12775" t="str">
            <v>VALA DE INFILTRAÇÃO PARA EFLUENTE, COM SEÇÃO TRAPEZOIDAL DE 90X270X90CM (3,45M2/M), INCLUSIVE ESCAVAÇÃO E BOTA FORA</v>
          </cell>
          <cell r="E12775" t="str">
            <v>m</v>
          </cell>
          <cell r="F12775">
            <v>530.71</v>
          </cell>
        </row>
        <row r="12776">
          <cell r="A12776" t="str">
            <v>SETOP 9017</v>
          </cell>
          <cell r="D12776" t="str">
            <v>SARJETA</v>
          </cell>
        </row>
        <row r="12777">
          <cell r="A12777" t="str">
            <v>SETOP ED-14762</v>
          </cell>
          <cell r="D12777" t="str">
            <v>SARJETA DE CONCRETO URBANO (SCU), TIPO 1, COM FCK 15 MPA, LARGURA DE 50CM COM INCLINAÇÃO DE 3%, ESP. 7CM, PADRÃO DER-MG, EXCLUSIVE MEIO-FIO, INCLUSIVE ESCAVAÇÃO, APILAOMENTO E TRANSPORTE COM RETIRADA DO MATERIAL ESCAVADO (EM CAÇAMBA)</v>
          </cell>
          <cell r="E12777" t="str">
            <v>m</v>
          </cell>
          <cell r="F12777">
            <v>41.99</v>
          </cell>
        </row>
        <row r="12778">
          <cell r="A12778" t="str">
            <v>SETOP ED-14763</v>
          </cell>
          <cell r="D12778" t="str">
            <v>SARJETA DE CONCRETO URBANO (SCU), TIPO 2, COM FCK 15 MPA, LARGURA DE 50CM COM INCLINAÇÃO DE 15%, ESP. 7CM, PADRÃO DER-MG, EXCLUSIVE MEIO-FIO, INCLUSIVE ESCAVAÇÃO, APILAOMENTO E TRANSPORTE COM RETIRADA DO MATERIAL ESCAVADO (EM CAÇAMBA)</v>
          </cell>
          <cell r="E12778" t="str">
            <v>m</v>
          </cell>
          <cell r="F12778">
            <v>44.96</v>
          </cell>
        </row>
        <row r="12779">
          <cell r="A12779" t="str">
            <v>SETOP ED-14764</v>
          </cell>
          <cell r="D12779" t="str">
            <v>SARJETA DE CONCRETO URBANO (SCU), TIPO 3, COM FCK 15 MPA, LARGURA DE 50CM COM INCLINAÇÃO DE 25%, ESP. 7CM, PADRÃO DER-MG, EXCLUSIVE MEIO-FIO, INCLUSIVE ESCAVAÇÃO, APILAOMENTO E TRANSPORTE COM RETIRADA DO MATERIAL ESCAVADO (EM CAÇAMBA)</v>
          </cell>
          <cell r="E12779" t="str">
            <v>m</v>
          </cell>
          <cell r="F12779">
            <v>47.67</v>
          </cell>
        </row>
        <row r="12780">
          <cell r="A12780" t="str">
            <v>SETOP 8687</v>
          </cell>
          <cell r="D12780" t="str">
            <v>PREVENÇÃO E COMBATE A INCÊNDIO</v>
          </cell>
        </row>
        <row r="12781">
          <cell r="A12781" t="str">
            <v>SETOP 9018</v>
          </cell>
          <cell r="D12781" t="str">
            <v>ELETROBOMBA E ACESSÓRIOS</v>
          </cell>
        </row>
        <row r="12782">
          <cell r="A12782" t="str">
            <v>SETOP ED-50186</v>
          </cell>
          <cell r="D12782" t="str">
            <v>CILINDRO DE PRESSÃO OU MOLA PNEUMÁTICA DE DIÂMETRO 150mm, COMPRIMENTO DE 1,20m COM GARRAS PARA FIXAÇÃO NA PAREDE</v>
          </cell>
          <cell r="E12782" t="str">
            <v>U</v>
          </cell>
          <cell r="F12782">
            <v>472.59</v>
          </cell>
        </row>
        <row r="12783">
          <cell r="A12783" t="str">
            <v>SETOP ED-50198</v>
          </cell>
          <cell r="D12783" t="str">
            <v>MANÔMETRO WILLY, MOD. 2 1/2", ESCALA DE LEITURA DE 0 A 100 PSI</v>
          </cell>
          <cell r="E12783" t="str">
            <v>U</v>
          </cell>
          <cell r="F12783">
            <v>90.9</v>
          </cell>
        </row>
        <row r="12784">
          <cell r="A12784" t="str">
            <v>SETOP ED-50185</v>
          </cell>
          <cell r="D12784" t="str">
            <v>PRESSOSTATO TELEMECANIQUE, MODELO XML B004 A2S11, COM ESCALA DE 3 A 58 PSI</v>
          </cell>
          <cell r="E12784" t="str">
            <v>U</v>
          </cell>
          <cell r="F12784">
            <v>2012.04</v>
          </cell>
        </row>
        <row r="12785">
          <cell r="A12785" t="str">
            <v>SETOP 9019</v>
          </cell>
          <cell r="D12785" t="str">
            <v>ABRIGO, HIDRANTE, MANGUEIRA E EXTINTOR</v>
          </cell>
        </row>
        <row r="12786">
          <cell r="A12786" t="str">
            <v>SETOP ED-22698</v>
          </cell>
          <cell r="D12786" t="str">
            <v>ABRIGO EM CHAPA DE AÇO CARBONO DE SOBREPOR, PINTADO DE VERMELHO NAS DIMENSÕES (75X30X25)CM COM UMA PORTA COM VIDRO TRANSPARENTE COM A INSCRIÇÃO "INCÊNDIO", PARA EXTINTOR, FORNECIMENTO E INSTALAÇÃO, EXCLUSIVE EXTINTOR</v>
          </cell>
          <cell r="E12786" t="str">
            <v>un</v>
          </cell>
          <cell r="F12786">
            <v>273.32</v>
          </cell>
        </row>
        <row r="12787">
          <cell r="A12787" t="str">
            <v>SETOP ED-50177</v>
          </cell>
          <cell r="D12787"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E12787" t="str">
            <v>un</v>
          </cell>
          <cell r="F12787">
            <v>403.74</v>
          </cell>
        </row>
        <row r="12788">
          <cell r="A12788" t="str">
            <v>SETOP ED-22701</v>
          </cell>
          <cell r="D12788"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E12788" t="str">
            <v>un</v>
          </cell>
          <cell r="F12788">
            <v>1235.3800000000001</v>
          </cell>
        </row>
        <row r="12789">
          <cell r="A12789" t="str">
            <v>SETOP ED-22714</v>
          </cell>
          <cell r="D12789"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E12789" t="str">
            <v>un</v>
          </cell>
          <cell r="F12789">
            <v>1316.01</v>
          </cell>
        </row>
        <row r="12790">
          <cell r="A12790" t="str">
            <v>SETOP ED-50181</v>
          </cell>
          <cell r="D12790" t="str">
            <v>ADAPTADOR EM LATÃO PARA INSTALAÇÃO PREDIAL DE COMBATE A INCÊNDIO ENGATE RÁPIDO 1.1/2" X ROSCA INTERNA 5 FIOS 2.1/2", FORNECIMENTO E INSTALAÇÃO</v>
          </cell>
          <cell r="E12790" t="str">
            <v>un</v>
          </cell>
          <cell r="F12790">
            <v>86.2</v>
          </cell>
        </row>
        <row r="12791">
          <cell r="A12791" t="str">
            <v>SETOP ED-50182</v>
          </cell>
          <cell r="D12791" t="str">
            <v>ADAPTADOR EM LATÃO PARA INSTALAÇÃO PREDIAL DE COMBATE A INCÊNDIO ENGATE RÁPIDO 2.1/2" X ROSCA INTERNA 5 FIOS 2.1/2", FORNECIMENTO E INSTALAÇÃO</v>
          </cell>
          <cell r="E12791" t="str">
            <v>un</v>
          </cell>
          <cell r="F12791">
            <v>102.33</v>
          </cell>
        </row>
        <row r="12792">
          <cell r="A12792" t="str">
            <v>SETOP ED-50194</v>
          </cell>
          <cell r="D12792" t="str">
            <v>BASE DECORATIVA PARA EXTINTORES</v>
          </cell>
          <cell r="E12792" t="str">
            <v>U</v>
          </cell>
          <cell r="F12792">
            <v>29.62</v>
          </cell>
        </row>
        <row r="12793">
          <cell r="A12793" t="str">
            <v>SETOP ED-50188</v>
          </cell>
          <cell r="D12793" t="str">
            <v>CHAVE PARA CONEXÕES DE ENGATE RÁPIDO TIPO STORZ, 63X38MM</v>
          </cell>
          <cell r="E12793" t="str">
            <v>un</v>
          </cell>
          <cell r="F12793">
            <v>14.4</v>
          </cell>
        </row>
        <row r="12794">
          <cell r="A12794" t="str">
            <v>SETOP ED-50189</v>
          </cell>
          <cell r="D12794" t="str">
            <v>ESGUICHO TIPO AGULHETA COM JUNTA DE UNIÃO ENGATE RÁPIDO DN 38MM, FORNECIMENTO E INSTALAÇÃO</v>
          </cell>
          <cell r="E12794" t="str">
            <v>un</v>
          </cell>
          <cell r="F12794">
            <v>104.63</v>
          </cell>
        </row>
        <row r="12795">
          <cell r="A12795" t="str">
            <v>SETOP ED-50190</v>
          </cell>
          <cell r="D12795" t="str">
            <v>EXTINTOR DE GÁS CARBÔNICO 5-B:C, CAPACIDADE 6 KG</v>
          </cell>
          <cell r="E12795" t="str">
            <v>U</v>
          </cell>
          <cell r="F12795">
            <v>766.07</v>
          </cell>
        </row>
        <row r="12796">
          <cell r="A12796" t="str">
            <v>SETOP ED-50191</v>
          </cell>
          <cell r="D12796" t="str">
            <v>EXTINTOR DE INCÊNDIO ÁGUA PRESSURIZADA 2-A, CAPACIDADE 10 L</v>
          </cell>
          <cell r="E12796" t="str">
            <v>U</v>
          </cell>
          <cell r="F12796">
            <v>212.98</v>
          </cell>
        </row>
        <row r="12797">
          <cell r="A12797" t="str">
            <v>SETOP ED-50193</v>
          </cell>
          <cell r="D12797" t="str">
            <v>EXTINTOR DE INCÊNDIO TIPO PÓ QUÍMICO 2-A:20-B:C, CAPACIDADE 6 KG</v>
          </cell>
          <cell r="E12797" t="str">
            <v>U</v>
          </cell>
          <cell r="F12797">
            <v>223.98</v>
          </cell>
        </row>
        <row r="12798">
          <cell r="A12798" t="str">
            <v>SETOP ED-50192</v>
          </cell>
          <cell r="D12798" t="str">
            <v>EXTINTOR DE INCÊNDIO TIPO PÓ QUÍMICO 20-B:C, CAPACIDADE 6 KG</v>
          </cell>
          <cell r="E12798" t="str">
            <v>U</v>
          </cell>
          <cell r="F12798">
            <v>196.73</v>
          </cell>
        </row>
        <row r="12799">
          <cell r="A12799" t="str">
            <v>SETOP ED-50195</v>
          </cell>
          <cell r="D12799" t="str">
            <v>HIDRANTE DE RECALQUE COMPLETO EM CAIXA DE ALVENARIA</v>
          </cell>
          <cell r="E12799" t="str">
            <v>U</v>
          </cell>
          <cell r="F12799">
            <v>1062.04</v>
          </cell>
        </row>
        <row r="12800">
          <cell r="A12800" t="str">
            <v>SETOP ED-50197</v>
          </cell>
          <cell r="D12800" t="str">
            <v>MANGUEIRA DE FIBRA SINTÉTICA E BORRACHA PARA INCÊNDIO TIPO 1, DN 38MM, COMPRIMENTO 15M, FORNECIMENTO E INSTALAÇÃO</v>
          </cell>
          <cell r="E12800" t="str">
            <v>un</v>
          </cell>
          <cell r="F12800">
            <v>302.67</v>
          </cell>
        </row>
        <row r="12801">
          <cell r="A12801" t="str">
            <v>SETOP ED-22707</v>
          </cell>
          <cell r="D12801" t="str">
            <v>MANGUEIRA DE FIBRA SINTÉTICA E BORRACHA PARA INCÊNDIO TIPO 2, DN 38MM, COMPRIMENTO 15M, FORNECIMENTO E INSTALAÇÃO</v>
          </cell>
          <cell r="E12801" t="str">
            <v>un</v>
          </cell>
          <cell r="F12801">
            <v>383.3</v>
          </cell>
        </row>
        <row r="12802">
          <cell r="A12802" t="str">
            <v>SETOP 9020</v>
          </cell>
          <cell r="D12802" t="str">
            <v>REGISTRO GLOBO</v>
          </cell>
        </row>
        <row r="12803">
          <cell r="A12803" t="str">
            <v>SETOP ED-50208</v>
          </cell>
          <cell r="D12803" t="str">
            <v>REGISTRO TIPO GLOBO ANGULAR, COM 45 GRAUS, DN 2.1/2" (63 MM), PN16, EM LATÃO COM VOLANTE PARA HIDRANTE - FORNECIMENTO E INSTALAÇÃO</v>
          </cell>
          <cell r="E12803" t="str">
            <v>un</v>
          </cell>
          <cell r="F12803">
            <v>323.74</v>
          </cell>
        </row>
        <row r="12804">
          <cell r="A12804" t="str">
            <v>SETOP ED-50210</v>
          </cell>
          <cell r="D12804" t="str">
            <v>REGISTRO TIPO GLOBO, DN 1" (25 MM), PN16, EM LATAO COM VOLANTE, EXTREMIDADES ROSCADAS  - FORNECIMENTO E INSTALAÇÃO</v>
          </cell>
          <cell r="E12804" t="str">
            <v>un</v>
          </cell>
          <cell r="F12804">
            <v>229.89</v>
          </cell>
        </row>
        <row r="12805">
          <cell r="A12805" t="str">
            <v>SETOP ED-50209</v>
          </cell>
          <cell r="D12805" t="str">
            <v>REGISTRO TIPO GLOBO, DN 1.1/2" (15 MM), PN16, EM LATAO COM VOLANTE, EXTREMIDADES ROSCADAS  - FORNECIMENTO E INSTALAÇÃO</v>
          </cell>
          <cell r="E12805" t="str">
            <v>un</v>
          </cell>
          <cell r="F12805">
            <v>388.76</v>
          </cell>
        </row>
        <row r="12806">
          <cell r="A12806" t="str">
            <v>SETOP ED-50211</v>
          </cell>
          <cell r="D12806" t="str">
            <v>REGISTRO TIPO GLOBO, DN 2.1/2" (63 MM), PN16, EM LATAO COM VOLANTE, EXTREMIDADES ROSCADAS  - FORNECIMENTO E INSTALAÇÃO</v>
          </cell>
          <cell r="E12806" t="str">
            <v>un</v>
          </cell>
          <cell r="F12806">
            <v>1456.28</v>
          </cell>
        </row>
        <row r="12807">
          <cell r="A12807" t="str">
            <v>SETOP 9022</v>
          </cell>
          <cell r="D12807" t="str">
            <v>LUMINÁRIA DE EMERGÊNCIA</v>
          </cell>
        </row>
        <row r="12808">
          <cell r="A12808" t="str">
            <v>SETOP ED-26993</v>
          </cell>
          <cell r="D12808" t="str">
            <v>LUMINÁRIA DE EMERGÊNCIA AUTÔNOMA, TIPO LED COM DOIS FARÓIS, POTÊNCIA TOTAL DE 8W, FORNECIMENTO E INSTALAÇÃO</v>
          </cell>
          <cell r="E12808" t="str">
            <v>un</v>
          </cell>
          <cell r="F12808">
            <v>155.88</v>
          </cell>
        </row>
        <row r="12809">
          <cell r="A12809" t="str">
            <v>SETOP ED-26989</v>
          </cell>
          <cell r="D12809" t="str">
            <v>LUMINÁRIA DE EMERGÊNCIA AUTÔNOMA, TIPO LED POTÊNCIA TOTAL DE 2W, FORNECIMENTO E INSTALAÇÃO</v>
          </cell>
          <cell r="E12809" t="str">
            <v>un</v>
          </cell>
          <cell r="F12809">
            <v>27.66</v>
          </cell>
        </row>
        <row r="12810">
          <cell r="A12810" t="str">
            <v>SETOP 9024</v>
          </cell>
          <cell r="D12810" t="str">
            <v>SISTEMA DE DETECÇÃO E ALARME DE INCÊNDIO (SDAI)</v>
          </cell>
        </row>
        <row r="12811">
          <cell r="A12811" t="str">
            <v>SETOP ED-50180</v>
          </cell>
          <cell r="D12811" t="str">
            <v>ACIONADOR MANUAL DE ALARME DE INCÊNDIO, INCLUSIVE FORNECIMENTO E INSTALAÇÃO, EXCLUSIVE CABO DE 4 VIAS PARA ALARME</v>
          </cell>
          <cell r="E12811" t="str">
            <v>un</v>
          </cell>
          <cell r="F12811">
            <v>66.010000000000005</v>
          </cell>
        </row>
        <row r="12812">
          <cell r="A12812" t="str">
            <v>SETOP ED-50218</v>
          </cell>
          <cell r="D12812" t="str">
            <v>CANOPLA PARA SPRINKLER</v>
          </cell>
          <cell r="E12812" t="str">
            <v>U</v>
          </cell>
          <cell r="F12812">
            <v>8.5299999999999994</v>
          </cell>
        </row>
        <row r="12813">
          <cell r="A12813" t="str">
            <v>SETOP ED-4855</v>
          </cell>
          <cell r="D12813" t="str">
            <v>CENTRAL DE ALARME DE INCÊNDIO ENDEREÇÁVEL PARA 24 LAÇOS, INCLUSIVE FORNECIMENTO E INSTALAÇÃO, EXCLUSIVE CABO DE 4 VIAS PARA ALARME</v>
          </cell>
          <cell r="E12813" t="str">
            <v>un</v>
          </cell>
          <cell r="F12813">
            <v>923.27</v>
          </cell>
        </row>
        <row r="12814">
          <cell r="A12814" t="str">
            <v>SETOP ED-4859</v>
          </cell>
          <cell r="D12814" t="str">
            <v>DETECTOR DE FUMAÇA ÓPTICO, INCLUSIVE FORNECIMENTO E INSTALAÇÃO, EXCLUSIVE CABO DE 4 VIAS PARA ALARME</v>
          </cell>
          <cell r="E12814" t="str">
            <v>un</v>
          </cell>
          <cell r="F12814">
            <v>149.46</v>
          </cell>
        </row>
        <row r="12815">
          <cell r="A12815" t="str">
            <v>SETOP ED-4856</v>
          </cell>
          <cell r="D12815" t="str">
            <v>ISOLADOR DE LAÇO, INCLUSIVE FORNECIMENTO E INSTALAÇÃO, EXCLUSIVE CABO DE 4 VIAS PARA ALARME</v>
          </cell>
          <cell r="E12815" t="str">
            <v>un</v>
          </cell>
          <cell r="F12815">
            <v>127.4</v>
          </cell>
        </row>
        <row r="12816">
          <cell r="A12816" t="str">
            <v>SETOP ED-4860</v>
          </cell>
          <cell r="D12816" t="str">
            <v>SINALIZADOR AUDIOVISUAL ENDEREÇÁVEL, INCLUSIVE FORNECIMENTO E INSTALAÇÃO, EXCLUSIVE CABO DE 4 VIAS PARA ALARME</v>
          </cell>
          <cell r="E12816" t="str">
            <v>un</v>
          </cell>
          <cell r="F12816">
            <v>159.16</v>
          </cell>
        </row>
        <row r="12817">
          <cell r="A12817" t="str">
            <v>SETOP ED-50215</v>
          </cell>
          <cell r="D12817" t="str">
            <v>SPRINKLER PENDENTE 15 MM (1/2") 141º C</v>
          </cell>
          <cell r="E12817" t="str">
            <v>U</v>
          </cell>
          <cell r="F12817">
            <v>152.24</v>
          </cell>
        </row>
        <row r="12818">
          <cell r="A12818" t="str">
            <v>SETOP ED-50212</v>
          </cell>
          <cell r="D12818" t="str">
            <v>SPRINKLER PENDENTE 15 MM (1/2") 68º C</v>
          </cell>
          <cell r="E12818" t="str">
            <v>U</v>
          </cell>
          <cell r="F12818">
            <v>135.82</v>
          </cell>
        </row>
        <row r="12819">
          <cell r="A12819" t="str">
            <v>SETOP ED-50213</v>
          </cell>
          <cell r="D12819" t="str">
            <v>SPRINKLER PENDENTE 15 MM (1/2") 79º C</v>
          </cell>
          <cell r="E12819" t="str">
            <v>U</v>
          </cell>
          <cell r="F12819">
            <v>133.15</v>
          </cell>
        </row>
        <row r="12820">
          <cell r="A12820" t="str">
            <v>SETOP ED-50214</v>
          </cell>
          <cell r="D12820" t="str">
            <v>SPRINKLER PENDENTE 15 MM (1/2") 93º C</v>
          </cell>
          <cell r="E12820" t="str">
            <v>U</v>
          </cell>
          <cell r="F12820">
            <v>134.72999999999999</v>
          </cell>
        </row>
        <row r="12821">
          <cell r="A12821" t="str">
            <v>SETOP 8688</v>
          </cell>
          <cell r="D12821" t="str">
            <v>INSTALAÇÕES DE GASES</v>
          </cell>
        </row>
        <row r="12822">
          <cell r="A12822" t="str">
            <v>SETOP 9027</v>
          </cell>
          <cell r="D12822" t="str">
            <v>REGISTRO</v>
          </cell>
        </row>
        <row r="12823">
          <cell r="A12823" t="str">
            <v>SETOP ED-49827</v>
          </cell>
          <cell r="D12823" t="str">
            <v>REGISTRO DE BLOQUEIO EM LATÃO, DIÂMETRO DE 1/2"X1/2", ROSCA NPT, BAIXA PRESSÃO, INCLUSIVE ACESSÓRIOS DE VEDAÇÃO</v>
          </cell>
          <cell r="E12823" t="str">
            <v>un</v>
          </cell>
          <cell r="F12823">
            <v>71.36</v>
          </cell>
        </row>
        <row r="12824">
          <cell r="A12824" t="str">
            <v>SETOP ED-49826</v>
          </cell>
          <cell r="D12824" t="str">
            <v>REGISTRO REGULADOR DE GÁS EM LATÃO, DIÂMETRO ENTRADA DE 1/4" COM ROSCA NPT, SAÍDA EM TERMINAL DE MANGUEIRA DE 3/8", INCLUSIVE ACESSÓRIOS DE VEDAÇÃO</v>
          </cell>
          <cell r="E12824" t="str">
            <v>un</v>
          </cell>
          <cell r="F12824">
            <v>30.36</v>
          </cell>
        </row>
        <row r="12825">
          <cell r="A12825" t="str">
            <v>SETOP 9029</v>
          </cell>
          <cell r="D12825" t="str">
            <v>VÁLVULA</v>
          </cell>
        </row>
        <row r="12826">
          <cell r="A12826" t="str">
            <v>SETOP ED-49841</v>
          </cell>
          <cell r="D12826" t="str">
            <v>VÁLVULA DE ESFERA TRIPARTIDA COM ROSCA NPT, CLASSE 300lbs - 1/2"</v>
          </cell>
          <cell r="E12826" t="str">
            <v>U</v>
          </cell>
          <cell r="F12826">
            <v>117.04</v>
          </cell>
        </row>
        <row r="12827">
          <cell r="A12827" t="str">
            <v>SETOP ED-49842</v>
          </cell>
          <cell r="D12827" t="str">
            <v>VÁLVULA DE ESFERA TRIPARTIDA COM ROSCA NPT, CLASSE 300lbs - 3/4"</v>
          </cell>
          <cell r="E12827" t="str">
            <v>U</v>
          </cell>
          <cell r="F12827">
            <v>145.38</v>
          </cell>
        </row>
        <row r="12828">
          <cell r="A12828" t="str">
            <v>SETOP 9031</v>
          </cell>
          <cell r="D12828" t="str">
            <v>VÁLVULA DE ESFERA</v>
          </cell>
        </row>
        <row r="12829">
          <cell r="A12829" t="str">
            <v>SETOP ED-48276</v>
          </cell>
          <cell r="D12829" t="str">
            <v>VÁLVULA DE ESFERA EM LATÃO, DIÂMETRO DE 1" NPT</v>
          </cell>
          <cell r="E12829" t="str">
            <v>U</v>
          </cell>
          <cell r="F12829">
            <v>110.3</v>
          </cell>
        </row>
        <row r="12830">
          <cell r="A12830" t="str">
            <v>SETOP ED-48278</v>
          </cell>
          <cell r="D12830" t="str">
            <v>VÁLVULA DE ESFERA EM LATÃO, DIÂMETRO DE 1 1/2" NPT</v>
          </cell>
          <cell r="E12830" t="str">
            <v>U</v>
          </cell>
          <cell r="F12830">
            <v>234.42</v>
          </cell>
        </row>
        <row r="12831">
          <cell r="A12831" t="str">
            <v>SETOP ED-48277</v>
          </cell>
          <cell r="D12831" t="str">
            <v>VÁLVULA DE ESFERA EM LATÃO, DIÂMETRO DE 1 1/4" NPT</v>
          </cell>
          <cell r="E12831" t="str">
            <v>U</v>
          </cell>
          <cell r="F12831">
            <v>149.03</v>
          </cell>
        </row>
        <row r="12832">
          <cell r="A12832" t="str">
            <v>SETOP ED-48274</v>
          </cell>
          <cell r="D12832" t="str">
            <v>VÁLVULA DE ESFERA EM LATÃO, DIÂMETRO DE 1/2" NPT</v>
          </cell>
          <cell r="E12832" t="str">
            <v>U</v>
          </cell>
          <cell r="F12832">
            <v>73.290000000000006</v>
          </cell>
        </row>
        <row r="12833">
          <cell r="A12833" t="str">
            <v>SETOP ED-48279</v>
          </cell>
          <cell r="D12833" t="str">
            <v>VÁLVULA DE ESFERA EM LATÃO, DIÂMETRO DE 2" NPT</v>
          </cell>
          <cell r="E12833" t="str">
            <v>U</v>
          </cell>
          <cell r="F12833">
            <v>385.67</v>
          </cell>
        </row>
        <row r="12834">
          <cell r="A12834" t="str">
            <v>SETOP ED-48280</v>
          </cell>
          <cell r="D12834" t="str">
            <v>VÁLVULA DE ESFERA EM LATÃO, DIÂMETRO DE 2 1/2" NPT</v>
          </cell>
          <cell r="E12834" t="str">
            <v>U</v>
          </cell>
          <cell r="F12834">
            <v>620.48</v>
          </cell>
        </row>
        <row r="12835">
          <cell r="A12835" t="str">
            <v>SETOP ED-48275</v>
          </cell>
          <cell r="D12835" t="str">
            <v>VÁLVULA DE ESFERA EM LATÃO, DIÂMETRO DE 3/4" NPT</v>
          </cell>
          <cell r="E12835" t="str">
            <v>U</v>
          </cell>
          <cell r="F12835">
            <v>85.96</v>
          </cell>
        </row>
        <row r="12836">
          <cell r="A12836" t="str">
            <v>SETOP 9032</v>
          </cell>
          <cell r="D12836" t="str">
            <v>VÁLVULA DE RETENÇÃO</v>
          </cell>
        </row>
        <row r="12837">
          <cell r="A12837" t="str">
            <v>SETOP ED-48283</v>
          </cell>
          <cell r="D12837" t="str">
            <v>VÁLVULA DE RETENÇÃO EM LATÃO, DIÂMETRO DE 1" NPT</v>
          </cell>
          <cell r="E12837" t="str">
            <v>U</v>
          </cell>
          <cell r="F12837">
            <v>103.97</v>
          </cell>
        </row>
        <row r="12838">
          <cell r="A12838" t="str">
            <v>SETOP ED-48285</v>
          </cell>
          <cell r="D12838" t="str">
            <v>VÁLVULA DE RETENÇÃO EM LATÃO, DIÂMETRO DE 1 1/2" NPT</v>
          </cell>
          <cell r="E12838" t="str">
            <v>U</v>
          </cell>
          <cell r="F12838">
            <v>198.56</v>
          </cell>
        </row>
        <row r="12839">
          <cell r="A12839" t="str">
            <v>SETOP ED-48284</v>
          </cell>
          <cell r="D12839" t="str">
            <v>VÁLVULA DE RETENÇÃO EM LATÃO, DIÂMETRO DE 1 1/4" NPT</v>
          </cell>
          <cell r="E12839" t="str">
            <v>U</v>
          </cell>
          <cell r="F12839">
            <v>173.08</v>
          </cell>
        </row>
        <row r="12840">
          <cell r="A12840" t="str">
            <v>SETOP ED-48281</v>
          </cell>
          <cell r="D12840" t="str">
            <v>VÁLVULA DE RETENÇÃO EM LATÃO, DIÂMETRO DE 1/2" NPT</v>
          </cell>
          <cell r="E12840" t="str">
            <v>U</v>
          </cell>
          <cell r="F12840">
            <v>80.290000000000006</v>
          </cell>
        </row>
        <row r="12841">
          <cell r="A12841" t="str">
            <v>SETOP ED-48286</v>
          </cell>
          <cell r="D12841" t="str">
            <v>VÁLVULA DE RETENÇÃO EM LATÃO, DIÂMETRO DE 2" NPT</v>
          </cell>
          <cell r="E12841" t="str">
            <v>U</v>
          </cell>
          <cell r="F12841">
            <v>285.86</v>
          </cell>
        </row>
        <row r="12842">
          <cell r="A12842" t="str">
            <v>SETOP ED-48287</v>
          </cell>
          <cell r="D12842" t="str">
            <v>VÁLVULA DE RETENÇÃO EM LATÃO, DIÂMETRO DE 2 1/2" NPT</v>
          </cell>
          <cell r="E12842" t="str">
            <v>U</v>
          </cell>
          <cell r="F12842">
            <v>462.72</v>
          </cell>
        </row>
        <row r="12843">
          <cell r="A12843" t="str">
            <v>SETOP ED-48282</v>
          </cell>
          <cell r="D12843" t="str">
            <v>VÁLVULA DE RETENÇÃO EM LATÃO, DIÂMETRO DE 3/4" NPT</v>
          </cell>
          <cell r="E12843" t="str">
            <v>U</v>
          </cell>
          <cell r="F12843">
            <v>82.87</v>
          </cell>
        </row>
        <row r="12844">
          <cell r="A12844" t="str">
            <v>SETOP 9034</v>
          </cell>
          <cell r="D12844" t="str">
            <v>MANÔMETRO E PRESSOSTATO</v>
          </cell>
        </row>
        <row r="12845">
          <cell r="A12845" t="str">
            <v>SETOP ED-48253</v>
          </cell>
          <cell r="D12845" t="str">
            <v>PRESSOSTATO PARA COMPRESSOR DE 125 A 175 PSI</v>
          </cell>
          <cell r="E12845" t="str">
            <v>U</v>
          </cell>
          <cell r="F12845">
            <v>148.51</v>
          </cell>
        </row>
        <row r="12846">
          <cell r="A12846" t="str">
            <v>SETOP ED-48252</v>
          </cell>
          <cell r="D12846" t="str">
            <v>PRESSOSTATO PARA COMPRESSOR DE 80 A 125 PSI</v>
          </cell>
          <cell r="E12846" t="str">
            <v>U</v>
          </cell>
          <cell r="F12846">
            <v>119.42</v>
          </cell>
        </row>
        <row r="12847">
          <cell r="A12847" t="str">
            <v>SETOP 9036</v>
          </cell>
          <cell r="D12847" t="str">
            <v>CILINDRO</v>
          </cell>
        </row>
        <row r="12848">
          <cell r="A12848" t="str">
            <v>SETOP ED-49817</v>
          </cell>
          <cell r="D12848" t="str">
            <v>CILINDRO DE AÇO COM GÁS GLP CAPACIDADE 45 KG</v>
          </cell>
          <cell r="E12848" t="str">
            <v>U</v>
          </cell>
          <cell r="F12848">
            <v>568.32000000000005</v>
          </cell>
        </row>
        <row r="12849">
          <cell r="A12849" t="str">
            <v>SETOP 9037</v>
          </cell>
          <cell r="D12849" t="str">
            <v>CENTRAL DE GÁS</v>
          </cell>
        </row>
        <row r="12850">
          <cell r="A12850" t="str">
            <v>SETOP ED-15716</v>
          </cell>
          <cell r="D12850"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E12850" t="str">
            <v>un</v>
          </cell>
          <cell r="F12850">
            <v>3274.75</v>
          </cell>
        </row>
        <row r="12851">
          <cell r="A12851" t="str">
            <v>SETOP 9038</v>
          </cell>
          <cell r="D12851" t="str">
            <v>ACESSÓRIOS E COMPLEMENTOS PARA GÁS</v>
          </cell>
        </row>
        <row r="12852">
          <cell r="A12852" t="str">
            <v>SETOP ED-49818</v>
          </cell>
          <cell r="D12852" t="str">
            <v xml:space="preserve">COLETOR DE GÁS COM DUAS (2) SAÍDAS, EM AÇO PRETO, SCHEDULE 40, DIÂMETRO SAÍDA 1/2" (21,34MM), COM ACABAMENTO EM PINTURA ELETROSTÁTICA, INCLUSIVE ACESSÓRIOS DE VEDAÇÃO
</v>
          </cell>
          <cell r="E12852" t="str">
            <v>un</v>
          </cell>
          <cell r="F12852">
            <v>126.58</v>
          </cell>
        </row>
        <row r="12853">
          <cell r="A12853" t="str">
            <v>SETOP ED-49819</v>
          </cell>
          <cell r="D12853" t="str">
            <v>COLETOR DE GÁS COM TRÊS (3) SAÍDAS, EM AÇO PRETO, SCHEDULE 40, DIÂMETRO SAÍDA 1/2" (21,34MM), COM ACABAMENTO EM PINTURA ELETROSTÁTICA, INCLUSIVE ACESSÓRIOS DE VEDAÇÃO</v>
          </cell>
          <cell r="E12853" t="str">
            <v>un</v>
          </cell>
          <cell r="F12853">
            <v>184.63</v>
          </cell>
        </row>
        <row r="12854">
          <cell r="A12854" t="str">
            <v>SETOP ED-48256</v>
          </cell>
          <cell r="D12854" t="str">
            <v>FILTRO TIPO "Y" EM BRONZE, DIÂMETRO DE 1" NPT</v>
          </cell>
          <cell r="E12854" t="str">
            <v>U</v>
          </cell>
          <cell r="F12854">
            <v>133.27000000000001</v>
          </cell>
        </row>
        <row r="12855">
          <cell r="A12855" t="str">
            <v>SETOP ED-48258</v>
          </cell>
          <cell r="D12855" t="str">
            <v>FILTRO TIPO "Y" EM BRONZE, DIÂMETRO DE 1 1/2" NPT</v>
          </cell>
          <cell r="E12855" t="str">
            <v>U</v>
          </cell>
          <cell r="F12855">
            <v>239.2</v>
          </cell>
        </row>
        <row r="12856">
          <cell r="A12856" t="str">
            <v>SETOP ED-48257</v>
          </cell>
          <cell r="D12856" t="str">
            <v>FILTRO TIPO "Y" EM BRONZE, DIÂMETRO DE 1 1/4" NPT</v>
          </cell>
          <cell r="E12856" t="str">
            <v>U</v>
          </cell>
          <cell r="F12856">
            <v>182.22</v>
          </cell>
        </row>
        <row r="12857">
          <cell r="A12857" t="str">
            <v>SETOP ED-48254</v>
          </cell>
          <cell r="D12857" t="str">
            <v>FILTRO TIPO "Y" EM BRONZE, DIÂMETRO DE 1/2" NPT</v>
          </cell>
          <cell r="E12857" t="str">
            <v>U</v>
          </cell>
          <cell r="F12857">
            <v>100.26</v>
          </cell>
        </row>
        <row r="12858">
          <cell r="A12858" t="str">
            <v>SETOP ED-48259</v>
          </cell>
          <cell r="D12858" t="str">
            <v>FILTRO TIPO "Y" EM BRONZE, DIÂMETRO DE 2" NPT</v>
          </cell>
          <cell r="E12858" t="str">
            <v>U</v>
          </cell>
          <cell r="F12858">
            <v>345.2</v>
          </cell>
        </row>
        <row r="12859">
          <cell r="A12859" t="str">
            <v>SETOP ED-48255</v>
          </cell>
          <cell r="D12859" t="str">
            <v>FILTRO TIPO "Y" EM BRONZE, DIÂMETRO DE 3/4" NPT</v>
          </cell>
          <cell r="E12859" t="str">
            <v>U</v>
          </cell>
          <cell r="F12859">
            <v>118.43</v>
          </cell>
        </row>
        <row r="12860">
          <cell r="A12860" t="str">
            <v>SETOP ED-49821</v>
          </cell>
          <cell r="D12860" t="str">
            <v>MANGUEIRA PLÁSTICA PARA GÁS D = 3/8" X 1,50 M</v>
          </cell>
          <cell r="E12860" t="str">
            <v>U</v>
          </cell>
          <cell r="F12860">
            <v>30.63</v>
          </cell>
        </row>
        <row r="12861">
          <cell r="A12861" t="str">
            <v>SETOP ED-49822</v>
          </cell>
          <cell r="D12861" t="str">
            <v>NIPLE DE REDUÇÃO 1/2"X1/8" EM LATÃO, ROSCA NPT, INCLUSIVE ACESSÓRIOS DE VEDAÇÃO</v>
          </cell>
          <cell r="E12861" t="str">
            <v>un</v>
          </cell>
          <cell r="F12861">
            <v>19.760000000000002</v>
          </cell>
        </row>
        <row r="12862">
          <cell r="A12862" t="str">
            <v>SETOP ED-49823</v>
          </cell>
          <cell r="D12862" t="str">
            <v>NIPLE DE REDUÇÃO 1/2"X3/8" EM LATÃO, ROSCA NPT, INCLUSIVE ACESSÓRIOS DE VEDAÇÃO</v>
          </cell>
          <cell r="E12862" t="str">
            <v>un</v>
          </cell>
          <cell r="F12862">
            <v>20.29</v>
          </cell>
        </row>
        <row r="12863">
          <cell r="A12863" t="str">
            <v>SETOP ED-49824</v>
          </cell>
          <cell r="D12863" t="str">
            <v>NIPLE DUPLO EM FERRO MALEÁVEL, DIÂMETRO 1/2"(15MM), COM ACABAMENTO GALVANIZADO, CLASSE DE PRESSÃO 300LBS, ROSCA NPT, INCLUSIVE ACESSÓRIOS DE VEDAÇÃO</v>
          </cell>
          <cell r="E12863" t="str">
            <v>un</v>
          </cell>
          <cell r="F12863">
            <v>12.21</v>
          </cell>
        </row>
        <row r="12864">
          <cell r="A12864" t="str">
            <v>SETOP ED-49830</v>
          </cell>
          <cell r="D12864" t="str">
            <v>TAMPÃO EM FERRO MALEÁVEL, DIÂMETRO 1/2"(15MM), COM ACABAMENTO GALVANIZADO, CLASSE DE PRESSÃO 300LBS, ROSCA NPT, INCLUSIVE ACESSÓRIOS DE VEDAÇÃO</v>
          </cell>
          <cell r="E12864" t="str">
            <v>un</v>
          </cell>
          <cell r="F12864">
            <v>28.6</v>
          </cell>
        </row>
        <row r="12865">
          <cell r="A12865" t="str">
            <v>SETOP 8689</v>
          </cell>
          <cell r="D12865" t="str">
            <v>VIDROS E ESPELHOS</v>
          </cell>
        </row>
        <row r="12866">
          <cell r="A12866" t="str">
            <v>SETOP 9039</v>
          </cell>
          <cell r="D12866" t="str">
            <v>ESPELHO</v>
          </cell>
        </row>
        <row r="12867">
          <cell r="A12867" t="str">
            <v>SETOP ED-51151</v>
          </cell>
          <cell r="D12867" t="str">
            <v>ESPELHO CRISTAL COM MOLDURA EM ALUMÍNIO, DIMENSÃO (60X90)CM, COM ESP. 4MM, INCLUSIVE FIXAÇÃO COM ADESIVO/SELANTE A BASE DE POLIURETANO, FORNECIMENTO E INSTALAÇÃO</v>
          </cell>
          <cell r="E12867" t="str">
            <v>un</v>
          </cell>
          <cell r="F12867">
            <v>220.2</v>
          </cell>
        </row>
        <row r="12868">
          <cell r="A12868" t="str">
            <v>SETOP ED-51152</v>
          </cell>
          <cell r="D12868" t="str">
            <v>ESPELHO CRISTAL, DIMENSÃO (40X60)CM, COM ESP. 4MM, EM ACABAMENTO LAPIDADO, INCLUSIVE FIXAÇÃO COM PARAFUSO TIPO FINESSON, FORNECIMENTO E INSTALAÇÃO</v>
          </cell>
          <cell r="E12868" t="str">
            <v>un</v>
          </cell>
          <cell r="F12868">
            <v>103.87</v>
          </cell>
        </row>
        <row r="12869">
          <cell r="A12869" t="str">
            <v>SETOP ED-51150</v>
          </cell>
          <cell r="D12869" t="str">
            <v>ESPELHO CRISTAL, DIMENSÃO (60X90)CM, COM ESP. 4MM, EM ACABAMENTO LAPIDADO, INCLUSIVE FIXAÇÃO COM PARAFUSO TIPO FINESSON, FORNECIMENTO E INSTALAÇÃO</v>
          </cell>
          <cell r="E12869" t="str">
            <v>un</v>
          </cell>
          <cell r="F12869">
            <v>200.79</v>
          </cell>
        </row>
        <row r="12870">
          <cell r="A12870" t="str">
            <v>SETOP 9040</v>
          </cell>
          <cell r="D12870" t="str">
            <v>VIDRO ARAMADO</v>
          </cell>
        </row>
        <row r="12871">
          <cell r="A12871" t="str">
            <v>SETOP ED-29734</v>
          </cell>
          <cell r="D12871" t="str">
            <v>VIDRO ARAMADO TRANSLÚCIDO INCOLOR, ESP. 6MM, INCLUSIVE FIXAÇÃO E VEDAÇÃO COM GUARNIÇÃO/GAXETA DE BORRACHA NEOPRENE, FORNECIMENTO E INSTALAÇÃO, EXCLUSIVE CAIXILHO/PERFIL</v>
          </cell>
          <cell r="E12871" t="str">
            <v>m2</v>
          </cell>
          <cell r="F12871">
            <v>531.04</v>
          </cell>
        </row>
        <row r="12872">
          <cell r="A12872" t="str">
            <v>SETOP 9041</v>
          </cell>
          <cell r="D12872" t="str">
            <v>VIDRO LISOS TRANSPARENTES</v>
          </cell>
        </row>
        <row r="12873">
          <cell r="A12873" t="str">
            <v>SETOP ED-51155</v>
          </cell>
          <cell r="D12873" t="str">
            <v>VIDRO COMUM TRANSPARENTE INCOLOR, ESP. 3MM, INCLUSIVE FIXAÇÃO E VEDAÇÃO COM GUARNIÇÃO/GAXETA DE BORRACHA NEOPRENE, FORNECIMENTO E INSTALAÇÃO, EXCLUSIVE CAIXILHO/PERFIL</v>
          </cell>
          <cell r="E12873" t="str">
            <v>m2</v>
          </cell>
          <cell r="F12873">
            <v>186.04</v>
          </cell>
        </row>
        <row r="12874">
          <cell r="A12874" t="str">
            <v>SETOP ED-51156</v>
          </cell>
          <cell r="D12874" t="str">
            <v>VIDRO COMUM TRANSPARENTE INCOLOR, ESP. 4MM, INCLUSIVE FIXAÇÃO E VEDAÇÃO COM GUARNIÇÃO/GAXETA DE BORRACHA NEOPRENE, FORNECIMENTO E INSTALAÇÃO, EXCLUSIVE CAIXILHO/PERFIL</v>
          </cell>
          <cell r="E12874" t="str">
            <v>m2</v>
          </cell>
          <cell r="F12874">
            <v>206.04</v>
          </cell>
        </row>
        <row r="12875">
          <cell r="A12875" t="str">
            <v>SETOP ED-15823</v>
          </cell>
          <cell r="D12875" t="str">
            <v>VIDRO COMUM TRANSPARENTE INCOLOR, ESP. 4MM, INCLUSIVE FORNECIMENTO, EXCLUSIVE CAIXILHO/PERFIL, VEDAÇÃO COM GUARNIÇÃO/GAXETA OU APLICAÇÃO DE MASSA DE VIDRACEIRO</v>
          </cell>
          <cell r="E12875" t="str">
            <v>m2</v>
          </cell>
          <cell r="F12875">
            <v>193.89</v>
          </cell>
        </row>
        <row r="12876">
          <cell r="A12876" t="str">
            <v>SETOP ED-51157</v>
          </cell>
          <cell r="D12876" t="str">
            <v>VIDRO COMUM TRANSPARENTE INCOLOR, ESP. 6MM, INCLUSIVE FIXAÇÃO E VEDAÇÃO COM GUARNIÇÃO/GAXETA DE BORRACHA NEOPRENE, FORNECIMENTO E INSTALAÇÃO, EXCLUSIVE CAIXILHO/PERFIL</v>
          </cell>
          <cell r="E12876" t="str">
            <v>m2</v>
          </cell>
          <cell r="F12876">
            <v>318.49</v>
          </cell>
        </row>
        <row r="12877">
          <cell r="A12877" t="str">
            <v>SETOP ED-7304</v>
          </cell>
          <cell r="D12877" t="str">
            <v>VIDRO COMUM TRANSPARENTE INCOLOR, ESP. 6MM, INCLUSIVE FORNECIMENTO, EXCLUSIVE CAIXILHO/PERFIL, VEDAÇÃO COM GUARNIÇÃO/GAXETA OU APLICAÇÃO DE MASSA DE VIDRACEIRO</v>
          </cell>
          <cell r="E12877" t="str">
            <v>m2</v>
          </cell>
          <cell r="F12877">
            <v>306.33999999999997</v>
          </cell>
        </row>
        <row r="12878">
          <cell r="A12878" t="str">
            <v>SETOP 9042</v>
          </cell>
          <cell r="D12878" t="str">
            <v>VIDRO FANTASIA</v>
          </cell>
        </row>
        <row r="12879">
          <cell r="A12879" t="str">
            <v>SETOP ED-51153</v>
          </cell>
          <cell r="D12879" t="str">
            <v>VIDRO IMPRESSO (FANTASIA) TRANSLÚCIDO INCOLOR, ESP. 3MM, INCLUSIVE FIXAÇÃO E VEDAÇÃO COM GUARNIÇÃO/GAXETA DE BORRACHA NEOPRENE, FORNECIMENTO E INSTALAÇÃO, EXCLUSIVE CAIXILHO/PERFIL</v>
          </cell>
          <cell r="E12879" t="str">
            <v>m2</v>
          </cell>
          <cell r="F12879">
            <v>234.1</v>
          </cell>
        </row>
        <row r="12880">
          <cell r="A12880" t="str">
            <v>SETOP ED-29731</v>
          </cell>
          <cell r="D12880" t="str">
            <v>VIDRO IMPRESSO (FANTASIA) TRANSLÚCIDO INCOLOR, ESP. 4MM, INCLUSIVE FIXAÇÃO E VEDAÇÃO COM GUARNIÇÃO/GAXETA DE BORRACHA NEOPRENE, FORNECIMENTO E INSTALAÇÃO, EXCLUSIVE CAIXILHO/PERFIL</v>
          </cell>
          <cell r="E12880" t="str">
            <v>m2</v>
          </cell>
          <cell r="F12880">
            <v>296.39999999999998</v>
          </cell>
        </row>
        <row r="12881">
          <cell r="A12881" t="str">
            <v>SETOP ED-7305</v>
          </cell>
          <cell r="D12881" t="str">
            <v>VIDRO IMPRESSO (FANTASIA) TRANSLÚCIDO INCOLOR, ESP. 4MM, INCLUSIVE FORNECIMENTO, EXCLUSIVE CAIXILHO/PERFIL, VEDAÇÃO COM GUARNIÇÃO/GAXETA OU APLICAÇÃO DE MASSA DE VIDRACEIRO</v>
          </cell>
          <cell r="E12881" t="str">
            <v>m2</v>
          </cell>
          <cell r="F12881">
            <v>284.25</v>
          </cell>
        </row>
        <row r="12882">
          <cell r="A12882" t="str">
            <v>SETOP 9043</v>
          </cell>
          <cell r="D12882" t="str">
            <v>VIDRO TEMPERADOS</v>
          </cell>
        </row>
        <row r="12883">
          <cell r="A12883" t="str">
            <v>SETOP ED-51160</v>
          </cell>
          <cell r="D12883" t="str">
            <v>VIDRO TEMPERADO TRANSPARENTE INCOLOR, ESP. 10MM, INCLUSIVE FIXAÇÃO E VEDAÇÃO COM GUARNIÇÃO/GAXETA DE BORRACHA NEOPRENE, FORNECIMENTO E INSTALAÇÃO, EXCLUSIVE CAIXILHO/PERFIL</v>
          </cell>
          <cell r="E12883" t="str">
            <v>m2</v>
          </cell>
          <cell r="F12883">
            <v>333.13</v>
          </cell>
        </row>
        <row r="12884">
          <cell r="A12884" t="str">
            <v>SETOP ED-51158</v>
          </cell>
          <cell r="D12884" t="str">
            <v>VIDRO TEMPERADO TRANSPARENTE INCOLOR, ESP. 6MM, INCLUSIVE FIXAÇÃO E VEDAÇÃO COM GUARNIÇÃO/GAXETA DE BORRACHA NEOPRENE, FORNECIMENTO E INSTALAÇÃO, EXCLUSIVE CAIXILHO/PERFIL</v>
          </cell>
          <cell r="E12884" t="str">
            <v>m2</v>
          </cell>
          <cell r="F12884">
            <v>208.59</v>
          </cell>
        </row>
        <row r="12885">
          <cell r="A12885" t="str">
            <v>SETOP ED-51159</v>
          </cell>
          <cell r="D12885" t="str">
            <v>VIDRO TEMPERADO TRANSPARENTE INCOLOR, ESP. 8MM, INCLUSIVE FIXAÇÃO E VEDAÇÃO COM GUARNIÇÃO/GAXETA DE BORRACHA NEOPRENE, FORNECIMENTO E INSTALAÇÃO, EXCLUSIVE CAIXILHO/PERFIL</v>
          </cell>
          <cell r="E12885" t="str">
            <v>m2</v>
          </cell>
          <cell r="F12885">
            <v>245.35</v>
          </cell>
        </row>
        <row r="12886">
          <cell r="A12886" t="str">
            <v>SETOP 8690</v>
          </cell>
          <cell r="D12886" t="str">
            <v>PLACAS E SINALIZAÇÕES VISUAIS</v>
          </cell>
        </row>
        <row r="12887">
          <cell r="A12887" t="str">
            <v>SETOP 9045</v>
          </cell>
          <cell r="D12887" t="str">
            <v>PLACA DE INAUGURAÇÃO</v>
          </cell>
        </row>
        <row r="12888">
          <cell r="A12888" t="str">
            <v>SETOP ED-50634</v>
          </cell>
          <cell r="D12888" t="str">
            <v>PLACA DE ALUMÍNIO FUNDIDO, DIMENSÃO (60X40)CM, PARA INAUGURAÇÃO, INCLUSIVE FIXAÇÃO</v>
          </cell>
          <cell r="E12888" t="str">
            <v>un</v>
          </cell>
          <cell r="F12888">
            <v>1265.27</v>
          </cell>
        </row>
        <row r="12889">
          <cell r="A12889" t="str">
            <v>SETOP ED-50635</v>
          </cell>
          <cell r="D12889" t="str">
            <v>PLACA DE ALUMÍNIO FUNDIDO, DIMENSÃO (85X50)CM, PARA INAUGURAÇÃO, INCLUSIVE FIXAÇÃO</v>
          </cell>
          <cell r="E12889" t="str">
            <v>un</v>
          </cell>
          <cell r="F12889">
            <v>2485.46</v>
          </cell>
        </row>
        <row r="12890">
          <cell r="A12890" t="str">
            <v>SETOP 9046</v>
          </cell>
          <cell r="D12890" t="str">
            <v>PLACA EM ALUMÍNIO</v>
          </cell>
        </row>
        <row r="12891">
          <cell r="A12891" t="str">
            <v>SETOP ED-50642</v>
          </cell>
          <cell r="D12891" t="str">
            <v>PLACA DE ALUMÍNIO ANODIZADO, DIMENSÃO (25X25)CM, PARA IDENTIFICAÇÃO, INCLUSIVE FIXAÇÃO</v>
          </cell>
          <cell r="E12891" t="str">
            <v>un</v>
          </cell>
          <cell r="F12891">
            <v>49.16</v>
          </cell>
        </row>
        <row r="12892">
          <cell r="A12892" t="str">
            <v>SETOP ED-50643</v>
          </cell>
          <cell r="D12892" t="str">
            <v>PLACA DE ALUMÍNIO ANODIZADO, DIMENSÃO (70X60)CM, INCLUSIVE FIXAÇÃO</v>
          </cell>
          <cell r="E12892" t="str">
            <v>un</v>
          </cell>
          <cell r="F12892">
            <v>367.68</v>
          </cell>
        </row>
        <row r="12893">
          <cell r="A12893" t="str">
            <v>SETOP ED-50644</v>
          </cell>
          <cell r="D12893" t="str">
            <v>PLACA DE ALUMÍNIO, DIMENSÃO (15X15)CM, COM PICTOGRAMA EM PELÍCULA ADESIVA, INCLUSIVE FIXAÇÃO</v>
          </cell>
          <cell r="E12893" t="str">
            <v>un</v>
          </cell>
          <cell r="F12893">
            <v>35.68</v>
          </cell>
        </row>
        <row r="12894">
          <cell r="A12894" t="str">
            <v>SETOP ED-50637</v>
          </cell>
          <cell r="D12894" t="str">
            <v>PLACA DE ALUMÍNIO FUNDIDO, DIMENSÃO (20X4)CM, PARA DENOMINAÇÃO DE CÔMODOS, INCLUSIVE FIXAÇÃO</v>
          </cell>
          <cell r="E12894" t="str">
            <v>un</v>
          </cell>
          <cell r="F12894">
            <v>21.76</v>
          </cell>
        </row>
        <row r="12895">
          <cell r="A12895" t="str">
            <v>SETOP ED-50636</v>
          </cell>
          <cell r="D12895" t="str">
            <v>PLACA DE ALUMÍNIO FUNDIDO, DIMENSÃO (20X5)CM, PARA DENOMINAÇÃO DE CÔMODOS, INCLUSIVE FIXAÇÃO</v>
          </cell>
          <cell r="E12895" t="str">
            <v>un</v>
          </cell>
          <cell r="F12895">
            <v>22</v>
          </cell>
        </row>
        <row r="12896">
          <cell r="A12896" t="str">
            <v>SETOP ED-50639</v>
          </cell>
          <cell r="D12896" t="str">
            <v>PLACA DE ALUMÍNIO FUNDIDO, DIMENSÃO (3X3)CM, PARA NUMERAÇÃO DE PORTAS, INCLUSIVE FIXAÇÃO</v>
          </cell>
          <cell r="E12896" t="str">
            <v>un</v>
          </cell>
          <cell r="F12896">
            <v>9.0399999999999991</v>
          </cell>
        </row>
        <row r="12897">
          <cell r="A12897" t="str">
            <v>SETOP ED-50640</v>
          </cell>
          <cell r="D12897" t="str">
            <v>PLACA DE ALUMÍNIO FUNDIDO, DIMENSÃO (5X5)CM, PARA NUMERAÇÃO DE PORTAS, INCLUSIVE FIXAÇÃO</v>
          </cell>
          <cell r="E12897" t="str">
            <v>un</v>
          </cell>
          <cell r="F12897">
            <v>9.8000000000000007</v>
          </cell>
        </row>
        <row r="12898">
          <cell r="A12898" t="str">
            <v>SETOP 9047</v>
          </cell>
          <cell r="D12898" t="str">
            <v>PLACA EM AÇO ESCOVADO</v>
          </cell>
        </row>
        <row r="12899">
          <cell r="A12899" t="str">
            <v>SETOP ED-50633</v>
          </cell>
          <cell r="D12899" t="str">
            <v>PLACA DE CHAPA DE AÇO ESCOVADO, DIMENSÃO (25X12)CM, INCLUSIVE FIXAÇÃO</v>
          </cell>
          <cell r="E12899" t="str">
            <v>un</v>
          </cell>
          <cell r="F12899">
            <v>44.41</v>
          </cell>
        </row>
        <row r="12900">
          <cell r="A12900" t="str">
            <v>SETOP 9023</v>
          </cell>
          <cell r="D12900" t="str">
            <v>PLACA DE SINALIZAÇÃO</v>
          </cell>
        </row>
        <row r="12901">
          <cell r="A12901" t="str">
            <v>SETOP ED-29386</v>
          </cell>
          <cell r="D12901" t="str">
            <v>PLACA FOTOLUMINESCENTE PARA SINALIZAÇÃO DE EMERGÊNCIA, TIPO "A1", DIMENSÃO DA BASE 300MM, INCLUSIVE FIXAÇÃO</v>
          </cell>
          <cell r="E12901" t="str">
            <v>un</v>
          </cell>
          <cell r="F12901">
            <v>26.2</v>
          </cell>
        </row>
        <row r="12902">
          <cell r="A12902" t="str">
            <v>SETOP ED-50206</v>
          </cell>
          <cell r="D12902" t="str">
            <v>PLACA FOTOLUMINESCENTE PARA SINALIZAÇÃO DE EMERGÊNCIA, TIPO "A2", DIMENSÃO DA BASE 300MM, INCLUSIVE FIXAÇÃO</v>
          </cell>
          <cell r="E12902" t="str">
            <v>un</v>
          </cell>
          <cell r="F12902">
            <v>26.2</v>
          </cell>
        </row>
        <row r="12903">
          <cell r="A12903" t="str">
            <v>SETOP ED-29387</v>
          </cell>
          <cell r="D12903" t="str">
            <v>PLACA FOTOLUMINESCENTE PARA SINALIZAÇÃO DE EMERGÊNCIA, TIPO "A5", DIMENSÃO DA BASE 300MM, INCLUSIVE FIXAÇÃO</v>
          </cell>
          <cell r="E12903" t="str">
            <v>un</v>
          </cell>
          <cell r="F12903">
            <v>26.2</v>
          </cell>
        </row>
        <row r="12904">
          <cell r="A12904" t="str">
            <v>SETOP ED-29388</v>
          </cell>
          <cell r="D12904" t="str">
            <v>PLACA FOTOLUMINESCENTE PARA SINALIZAÇÃO DE EMERGÊNCIA, TIPO "E1", DIMENSÃO (300X300)MM, INCLUSIVE FIXAÇÃO</v>
          </cell>
          <cell r="E12904" t="str">
            <v>un</v>
          </cell>
          <cell r="F12904">
            <v>19.78</v>
          </cell>
        </row>
        <row r="12905">
          <cell r="A12905" t="str">
            <v>SETOP ED-29393</v>
          </cell>
          <cell r="D12905" t="str">
            <v>PLACA FOTOLUMINESCENTE PARA SINALIZAÇÃO DE EMERGÊNCIA, TIPO "E10", DIMENSÃO (300X300)MM, INCLUSIVE FIXAÇÃO</v>
          </cell>
          <cell r="E12905" t="str">
            <v>un</v>
          </cell>
          <cell r="F12905">
            <v>19.78</v>
          </cell>
        </row>
        <row r="12906">
          <cell r="A12906" t="str">
            <v>SETOP ED-29394</v>
          </cell>
          <cell r="D12906" t="str">
            <v>PLACA FOTOLUMINESCENTE PARA SINALIZAÇÃO DE EMERGÊNCIA, TIPO "E11", DIMENSÃO (300X300)MM, INCLUSIVE FIXAÇÃO</v>
          </cell>
          <cell r="E12906" t="str">
            <v>un</v>
          </cell>
          <cell r="F12906">
            <v>19.78</v>
          </cell>
        </row>
        <row r="12907">
          <cell r="A12907" t="str">
            <v>SETOP ED-29395</v>
          </cell>
          <cell r="D12907" t="str">
            <v>PLACA FOTOLUMINESCENTE PARA SINALIZAÇÃO DE EMERGÊNCIA, TIPO "E12", INSTALADA EM PISO, DIMENSÃO (100X100)CM, INCLUSIVE FIXAÇÃO</v>
          </cell>
          <cell r="E12907" t="str">
            <v>un</v>
          </cell>
          <cell r="F12907">
            <v>83.79</v>
          </cell>
        </row>
        <row r="12908">
          <cell r="A12908" t="str">
            <v>SETOP ED-29396</v>
          </cell>
          <cell r="D12908" t="str">
            <v>PLACA FOTOLUMINESCENTE PARA SINALIZAÇÃO DE EMERGÊNCIA, TIPO "E13", DIMENSÃO (300X300)MM, INCLUSIVE FIXAÇÃO</v>
          </cell>
          <cell r="E12908" t="str">
            <v>un</v>
          </cell>
          <cell r="F12908">
            <v>19.78</v>
          </cell>
        </row>
        <row r="12909">
          <cell r="A12909" t="str">
            <v>SETOP ED-29397</v>
          </cell>
          <cell r="D12909" t="str">
            <v>PLACA FOTOLUMINESCENTE PARA SINALIZAÇÃO DE EMERGÊNCIA, TIPO "E14", DIMENSÃO (300X300)MM, INCLUSIVE FIXAÇÃO</v>
          </cell>
          <cell r="E12909" t="str">
            <v>un</v>
          </cell>
          <cell r="F12909">
            <v>19.78</v>
          </cell>
        </row>
        <row r="12910">
          <cell r="A12910" t="str">
            <v>SETOP ED-29398</v>
          </cell>
          <cell r="D12910" t="str">
            <v>PLACA FOTOLUMINESCENTE PARA SINALIZAÇÃO DE EMERGÊNCIA, TIPO "E15", DIMENSÃO (300X300)MM, INCLUSIVE FIXAÇÃO</v>
          </cell>
          <cell r="E12910" t="str">
            <v>un</v>
          </cell>
          <cell r="F12910">
            <v>19.78</v>
          </cell>
        </row>
        <row r="12911">
          <cell r="A12911" t="str">
            <v>SETOP ED-29399</v>
          </cell>
          <cell r="D12911" t="str">
            <v>PLACA FOTOLUMINESCENTE PARA SINALIZAÇÃO DE EMERGÊNCIA, TIPO "E16", DIMENSÃO (300X300)MM, INCLUSIVE FIXAÇÃO</v>
          </cell>
          <cell r="E12911" t="str">
            <v>un</v>
          </cell>
          <cell r="F12911">
            <v>19.78</v>
          </cell>
        </row>
        <row r="12912">
          <cell r="A12912" t="str">
            <v>SETOP ED-29389</v>
          </cell>
          <cell r="D12912" t="str">
            <v>PLACA FOTOLUMINESCENTE PARA SINALIZAÇÃO DE EMERGÊNCIA, TIPO "E2", DIMENSÃO (150X100)MM, INCLUSIVE FIXAÇÃO</v>
          </cell>
          <cell r="E12912" t="str">
            <v>un</v>
          </cell>
          <cell r="F12912">
            <v>10.7</v>
          </cell>
        </row>
        <row r="12913">
          <cell r="A12913" t="str">
            <v>SETOP ED-29390</v>
          </cell>
          <cell r="D12913" t="str">
            <v>PLACA FOTOLUMINESCENTE PARA SINALIZAÇÃO DE EMERGÊNCIA, TIPO "E3", DIMENSÃO (150X100)MM, INCLUSIVE FIXAÇÃO</v>
          </cell>
          <cell r="E12913" t="str">
            <v>un</v>
          </cell>
          <cell r="F12913">
            <v>10.7</v>
          </cell>
        </row>
        <row r="12914">
          <cell r="A12914" t="str">
            <v>SETOP ED-50199</v>
          </cell>
          <cell r="D12914" t="str">
            <v>PLACA FOTOLUMINESCENTE PARA SINALIZAÇÃO DE EMERGÊNCIA, TIPO "E5", DIMENSÃO (300X300)MM, INCLUSIVE FIXAÇÃO</v>
          </cell>
          <cell r="E12914" t="str">
            <v>un</v>
          </cell>
          <cell r="F12914">
            <v>19.78</v>
          </cell>
        </row>
        <row r="12915">
          <cell r="A12915" t="str">
            <v>SETOP ED-29391</v>
          </cell>
          <cell r="D12915" t="str">
            <v>PLACA FOTOLUMINESCENTE PARA SINALIZAÇÃO DE EMERGÊNCIA, TIPO "E7", DIMENSÃO (300X300)MM, INCLUSIVE FIXAÇÃO</v>
          </cell>
          <cell r="E12915" t="str">
            <v>un</v>
          </cell>
          <cell r="F12915">
            <v>19.78</v>
          </cell>
        </row>
        <row r="12916">
          <cell r="A12916" t="str">
            <v>SETOP ED-50200</v>
          </cell>
          <cell r="D12916" t="str">
            <v>PLACA FOTOLUMINESCENTE PARA SINALIZAÇÃO DE EMERGÊNCIA, TIPO "E8", DIMENSÃO (300X300)MM, INCLUSIVE FIXAÇÃO</v>
          </cell>
          <cell r="E12916" t="str">
            <v>un</v>
          </cell>
          <cell r="F12916">
            <v>19.78</v>
          </cell>
        </row>
        <row r="12917">
          <cell r="A12917" t="str">
            <v>SETOP ED-29392</v>
          </cell>
          <cell r="D12917" t="str">
            <v>PLACA FOTOLUMINESCENTE PARA SINALIZAÇÃO DE EMERGÊNCIA, TIPO "E9", DIMENSÃO (300X300)MM, INCLUSIVE FIXAÇÃO</v>
          </cell>
          <cell r="E12917" t="str">
            <v>un</v>
          </cell>
          <cell r="F12917">
            <v>19.78</v>
          </cell>
        </row>
        <row r="12918">
          <cell r="A12918" t="str">
            <v>SETOP ED-32246</v>
          </cell>
          <cell r="D12918" t="str">
            <v>PLACA FOTOLUMINESCENTE PARA SINALIZAÇÃO DE EMERGÊNCIA, TIPO "M1", DIMENSÃO (400X600)MM, INCLUSIVE FIXAÇÃO</v>
          </cell>
          <cell r="E12918" t="str">
            <v>un</v>
          </cell>
          <cell r="F12918">
            <v>129.07</v>
          </cell>
        </row>
        <row r="12919">
          <cell r="A12919" t="str">
            <v>SETOP ED-32247</v>
          </cell>
          <cell r="D12919" t="str">
            <v>PLACA FOTOLUMINESCENTE PARA SINALIZAÇÃO DE EMERGÊNCIA, TIPO "M2", DIMENSÃO (380X190)MM, INCLUSIVE FIXAÇÃO</v>
          </cell>
          <cell r="E12919" t="str">
            <v>un</v>
          </cell>
          <cell r="F12919">
            <v>45.04</v>
          </cell>
        </row>
        <row r="12920">
          <cell r="A12920" t="str">
            <v>SETOP ED-32248</v>
          </cell>
          <cell r="D12920" t="str">
            <v>PLACA FOTOLUMINESCENTE PARA SINALIZAÇÃO DE EMERGÊNCIA, TIPO "M3", DIMENSÃO (380X190)MM, INCLUSIVE FIXAÇÃO</v>
          </cell>
          <cell r="E12920" t="str">
            <v>un</v>
          </cell>
          <cell r="F12920">
            <v>45.04</v>
          </cell>
        </row>
        <row r="12921">
          <cell r="A12921" t="str">
            <v>SETOP ED-32249</v>
          </cell>
          <cell r="D12921" t="str">
            <v>PLACA FOTOLUMINESCENTE PARA SINALIZAÇÃO DE EMERGÊNCIA, TIPO "M4", DIMENSÃO (380X190)MM, INCLUSIVE FIXAÇÃO</v>
          </cell>
          <cell r="E12921" t="str">
            <v>un</v>
          </cell>
          <cell r="F12921">
            <v>45.04</v>
          </cell>
        </row>
        <row r="12922">
          <cell r="A12922" t="str">
            <v>SETOP ED-32250</v>
          </cell>
          <cell r="D12922" t="str">
            <v>PLACA FOTOLUMINESCENTE PARA SINALIZAÇÃO DE EMERGÊNCIA, TIPO "M7", DIMENSÃO (380X190)MM, INCLUSIVE FIXAÇÃO</v>
          </cell>
          <cell r="E12922" t="str">
            <v>un</v>
          </cell>
          <cell r="F12922">
            <v>45.04</v>
          </cell>
        </row>
        <row r="12923">
          <cell r="A12923" t="str">
            <v>SETOP ED-50207</v>
          </cell>
          <cell r="D12923" t="str">
            <v>PLACA FOTOLUMINESCENTE PARA SINALIZAÇÃO DE EMERGÊNCIA, TIPO "P2", DIÂMETRO DE 300MM, INCLUSIVE FIXAÇÃO</v>
          </cell>
          <cell r="E12923" t="str">
            <v>un</v>
          </cell>
          <cell r="F12923">
            <v>27.59</v>
          </cell>
        </row>
        <row r="12924">
          <cell r="A12924" t="str">
            <v>SETOP ED-50202</v>
          </cell>
          <cell r="D12924" t="str">
            <v>PLACA FOTOLUMINESCENTE PARA SINALIZAÇÃO DE EMERGÊNCIA, TIPO "S1", DIMENSÃO (380X190)MM, INCLUSIVE FIXAÇÃO</v>
          </cell>
          <cell r="E12924" t="str">
            <v>un</v>
          </cell>
          <cell r="F12924">
            <v>38.85</v>
          </cell>
        </row>
        <row r="12925">
          <cell r="A12925" t="str">
            <v>SETOP ED-50204</v>
          </cell>
          <cell r="D12925" t="str">
            <v>PLACA FOTOLUMINESCENTE PARA SINALIZAÇÃO DE EMERGÊNCIA, TIPO "S10", DIMENSÃO (380X190)MM, INCLUSIVE FIXAÇÃO</v>
          </cell>
          <cell r="E12925" t="str">
            <v>un</v>
          </cell>
          <cell r="F12925">
            <v>38.85</v>
          </cell>
        </row>
        <row r="12926">
          <cell r="A12926" t="str">
            <v>SETOP ED-29406</v>
          </cell>
          <cell r="D12926" t="str">
            <v>PLACA FOTOLUMINESCENTE PARA SINALIZAÇÃO DE EMERGÊNCIA, TIPO "S11", DIMENSÃO (380X190)MM, INCLUSIVE FIXAÇÃO</v>
          </cell>
          <cell r="E12926" t="str">
            <v>un</v>
          </cell>
          <cell r="F12926">
            <v>38.85</v>
          </cell>
        </row>
        <row r="12927">
          <cell r="A12927" t="str">
            <v>SETOP ED-50205</v>
          </cell>
          <cell r="D12927" t="str">
            <v>PLACA FOTOLUMINESCENTE PARA SINALIZAÇÃO DE EMERGÊNCIA, TIPO "S12", DIMENSÃO (380X190)MM, INCLUSIVE FIXAÇÃO</v>
          </cell>
          <cell r="E12927" t="str">
            <v>un</v>
          </cell>
          <cell r="F12927">
            <v>38.85</v>
          </cell>
        </row>
        <row r="12928">
          <cell r="A12928" t="str">
            <v>SETOP ED-29407</v>
          </cell>
          <cell r="D12928" t="str">
            <v>PLACA FOTOLUMINESCENTE PARA SINALIZAÇÃO DE EMERGÊNCIA, TIPO "S13", DIMENSÃO (380X190)MM, INCLUSIVE FIXAÇÃO</v>
          </cell>
          <cell r="E12928" t="str">
            <v>un</v>
          </cell>
          <cell r="F12928">
            <v>38.85</v>
          </cell>
        </row>
        <row r="12929">
          <cell r="A12929" t="str">
            <v>SETOP ED-29408</v>
          </cell>
          <cell r="D12929" t="str">
            <v>PLACA FOTOLUMINESCENTE PARA SINALIZAÇÃO DE EMERGÊNCIA, TIPO "S14", DIMENSÃO (380X190)MM, INCLUSIVE FIXAÇÃO</v>
          </cell>
          <cell r="E12929" t="str">
            <v>un</v>
          </cell>
          <cell r="F12929">
            <v>38.85</v>
          </cell>
        </row>
        <row r="12930">
          <cell r="A12930" t="str">
            <v>SETOP ED-29409</v>
          </cell>
          <cell r="D12930" t="str">
            <v>PLACA FOTOLUMINESCENTE PARA SINALIZAÇÃO DE EMERGÊNCIA, TIPO "S15", DIMENSÃO (380X190)MM, INCLUSIVE FIXAÇÃO</v>
          </cell>
          <cell r="E12930" t="str">
            <v>un</v>
          </cell>
          <cell r="F12930">
            <v>38.85</v>
          </cell>
        </row>
        <row r="12931">
          <cell r="A12931" t="str">
            <v>SETOP ED-29410</v>
          </cell>
          <cell r="D12931" t="str">
            <v>PLACA FOTOLUMINESCENTE PARA SINALIZAÇÃO DE EMERGÊNCIA, TIPO "S16", DIMENSÃO (400X100)MM, INCLUSIVE FIXAÇÃO</v>
          </cell>
          <cell r="E12931" t="str">
            <v>un</v>
          </cell>
          <cell r="F12931">
            <v>25.49</v>
          </cell>
        </row>
        <row r="12932">
          <cell r="A12932" t="str">
            <v>SETOP ED-29411</v>
          </cell>
          <cell r="D12932" t="str">
            <v>PLACA FOTOLUMINESCENTE PARA SINALIZAÇÃO DE EMERGÊNCIA, TIPO "S17", DIMENSÃO (150X150)MM, INCLUSIVE FIXAÇÃO</v>
          </cell>
          <cell r="E12932" t="str">
            <v>un</v>
          </cell>
          <cell r="F12932">
            <v>18.23</v>
          </cell>
        </row>
        <row r="12933">
          <cell r="A12933" t="str">
            <v>SETOP ED-29412</v>
          </cell>
          <cell r="D12933" t="str">
            <v>PLACA FOTOLUMINESCENTE PARA SINALIZAÇÃO DE EMERGÊNCIA, TIPO "S18", DIMENSÃO (400X120)MM, INCLUSIVE FIXAÇÃO</v>
          </cell>
          <cell r="E12933" t="str">
            <v>un</v>
          </cell>
          <cell r="F12933">
            <v>28.81</v>
          </cell>
        </row>
        <row r="12934">
          <cell r="A12934" t="str">
            <v>SETOP ED-29413</v>
          </cell>
          <cell r="D12934" t="str">
            <v>PLACA FOTOLUMINESCENTE PARA SINALIZAÇÃO DE EMERGÊNCIA, TIPO "S19", DIMENSÃO (150X150)MM, INCLUSIVE FIXAÇÃO</v>
          </cell>
          <cell r="E12934" t="str">
            <v>un</v>
          </cell>
          <cell r="F12934">
            <v>18.23</v>
          </cell>
        </row>
        <row r="12935">
          <cell r="A12935" t="str">
            <v>SETOP ED-50201</v>
          </cell>
          <cell r="D12935" t="str">
            <v>PLACA FOTOLUMINESCENTE PARA SINALIZAÇÃO DE EMERGÊNCIA, TIPO "S2", DIMENSÃO (380X190)MM, INCLUSIVE FIXAÇÃO</v>
          </cell>
          <cell r="E12935" t="str">
            <v>un</v>
          </cell>
          <cell r="F12935">
            <v>38.85</v>
          </cell>
        </row>
        <row r="12936">
          <cell r="A12936" t="str">
            <v>SETOP ED-29414</v>
          </cell>
          <cell r="D12936" t="str">
            <v>PLACA FOTOLUMINESCENTE PARA SINALIZAÇÃO DE EMERGÊNCIA, TIPO "S20", DIMENSÃO (150X150)MM, INCLUSIVE FIXAÇÃO</v>
          </cell>
          <cell r="E12936" t="str">
            <v>un</v>
          </cell>
          <cell r="F12936">
            <v>18.23</v>
          </cell>
        </row>
        <row r="12937">
          <cell r="A12937" t="str">
            <v>SETOP ED-29415</v>
          </cell>
          <cell r="D12937" t="str">
            <v>PLACA FOTOLUMINESCENTE PARA SINALIZAÇÃO DE EMERGÊNCIA, TIPO "S21", DIMENSÃO (150X150)MM, INCLUSIVE FIXAÇÃO</v>
          </cell>
          <cell r="E12937" t="str">
            <v>un</v>
          </cell>
          <cell r="F12937">
            <v>18.23</v>
          </cell>
        </row>
        <row r="12938">
          <cell r="A12938" t="str">
            <v>SETOP ED-29400</v>
          </cell>
          <cell r="D12938" t="str">
            <v>PLACA FOTOLUMINESCENTE PARA SINALIZAÇÃO DE EMERGÊNCIA, TIPO "S3", DIMENSÃO (380X190)MM, INCLUSIVE FIXAÇÃO</v>
          </cell>
          <cell r="E12938" t="str">
            <v>un</v>
          </cell>
          <cell r="F12938">
            <v>38.85</v>
          </cell>
        </row>
        <row r="12939">
          <cell r="A12939" t="str">
            <v>SETOP ED-29401</v>
          </cell>
          <cell r="D12939" t="str">
            <v>PLACA FOTOLUMINESCENTE PARA SINALIZAÇÃO DE EMERGÊNCIA, TIPO "S4", DIMENSÃO (380X190)MM, INCLUSIVE FIXAÇÃO</v>
          </cell>
          <cell r="E12939" t="str">
            <v>un</v>
          </cell>
          <cell r="F12939">
            <v>38.85</v>
          </cell>
        </row>
        <row r="12940">
          <cell r="A12940" t="str">
            <v>SETOP ED-29402</v>
          </cell>
          <cell r="D12940" t="str">
            <v>PLACA FOTOLUMINESCENTE PARA SINALIZAÇÃO DE EMERGÊNCIA, TIPO "S5", DIMENSÃO (380X190)MM, INCLUSIVE FIXAÇÃO</v>
          </cell>
          <cell r="E12940" t="str">
            <v>un</v>
          </cell>
          <cell r="F12940">
            <v>38.85</v>
          </cell>
        </row>
        <row r="12941">
          <cell r="A12941" t="str">
            <v>SETOP ED-29403</v>
          </cell>
          <cell r="D12941" t="str">
            <v>PLACA FOTOLUMINESCENTE PARA SINALIZAÇÃO DE EMERGÊNCIA, TIPO "S6", DIMENSÃO (380X190)MM, INCLUSIVE FIXAÇÃO</v>
          </cell>
          <cell r="E12941" t="str">
            <v>un</v>
          </cell>
          <cell r="F12941">
            <v>38.85</v>
          </cell>
        </row>
        <row r="12942">
          <cell r="A12942" t="str">
            <v>SETOP ED-29404</v>
          </cell>
          <cell r="D12942" t="str">
            <v>PLACA FOTOLUMINESCENTE PARA SINALIZAÇÃO DE EMERGÊNCIA, TIPO "S7", DIMENSÃO (380X190)MM, INCLUSIVE FIXAÇÃO</v>
          </cell>
          <cell r="E12942" t="str">
            <v>un</v>
          </cell>
          <cell r="F12942">
            <v>38.85</v>
          </cell>
        </row>
        <row r="12943">
          <cell r="A12943" t="str">
            <v>SETOP ED-29405</v>
          </cell>
          <cell r="D12943" t="str">
            <v>PLACA FOTOLUMINESCENTE PARA SINALIZAÇÃO DE EMERGÊNCIA, TIPO "S8", DIMENSÃO (380X190)MM, INCLUSIVE FIXAÇÃO</v>
          </cell>
          <cell r="E12943" t="str">
            <v>un</v>
          </cell>
          <cell r="F12943">
            <v>38.85</v>
          </cell>
        </row>
        <row r="12944">
          <cell r="A12944" t="str">
            <v>SETOP ED-50203</v>
          </cell>
          <cell r="D12944" t="str">
            <v>PLACA FOTOLUMINESCENTE PARA SINALIZAÇÃO DE EMERGÊNCIA, TIPO "S9", DIMENSÃO (380X190)MM, INCLUSIVE FIXAÇÃO</v>
          </cell>
          <cell r="E12944" t="str">
            <v>un</v>
          </cell>
          <cell r="F12944">
            <v>38.85</v>
          </cell>
        </row>
        <row r="12945">
          <cell r="A12945" t="str">
            <v>SETOP 8691</v>
          </cell>
          <cell r="D12945" t="str">
            <v>PONTOS DE INSTALAÇÕES</v>
          </cell>
        </row>
        <row r="12946">
          <cell r="A12946" t="str">
            <v>SETOP 9049</v>
          </cell>
          <cell r="D12946" t="str">
            <v>FIXAÇÃO DE TUBULAÇÃO E ELETRODUTO</v>
          </cell>
        </row>
        <row r="12947">
          <cell r="A12947" t="str">
            <v>SETOP ED-9567</v>
          </cell>
          <cell r="D12947" t="str">
            <v>FIXAÇÃO DE TUBO, INSTALAÇÃO APARENTE OU SOBRE FORRO, COM ABRAÇADEIRA METÁLICA FLEXÍVEL, PARA TUBO COM DIÂMETRO DE 2", ESPAÇAMENTO A CADA 150CM, INCLUSIVE BUCHA E PARAFUSO</v>
          </cell>
          <cell r="E12947" t="str">
            <v>m</v>
          </cell>
          <cell r="F12947">
            <v>6.07</v>
          </cell>
        </row>
        <row r="12948">
          <cell r="A12948" t="str">
            <v>SETOP ED-9568</v>
          </cell>
          <cell r="D12948" t="str">
            <v>FIXAÇÃO DE TUBO, INSTALAÇÃO APARENTE OU SOBRE FORRO, COM ABRAÇADEIRA METÁLICA FLEXÍVEL, PARA TUBO COM DIÂMETRO DE 3", ESPAÇAMENTO A CADA 150CM, INCLUSIVE BUCHA E PARAFUSO</v>
          </cell>
          <cell r="E12948" t="str">
            <v>m</v>
          </cell>
          <cell r="F12948">
            <v>11.91</v>
          </cell>
        </row>
        <row r="12949">
          <cell r="A12949" t="str">
            <v>SETOP ED-9569</v>
          </cell>
          <cell r="D12949" t="str">
            <v>FIXAÇÃO DE TUBO, INSTALAÇÃO APARENTE OU SOBRE FORRO, COM ABRAÇADEIRA METÁLICA FLEXÍVEL, PARA TUBO COM DIÂMETRO DE 4", ESPAÇAMENTO A CADA 150CM, INCLUSIVE BUCHA E PARAFUSO</v>
          </cell>
          <cell r="E12949" t="str">
            <v>m</v>
          </cell>
          <cell r="F12949">
            <v>11.91</v>
          </cell>
        </row>
        <row r="12950">
          <cell r="A12950" t="str">
            <v>SETOP ED-9570</v>
          </cell>
          <cell r="D12950" t="str">
            <v>FIXAÇÃO DE TUBO, INSTALAÇÃO APARENTE OU SOBRE FORRO, COM ABRAÇADEIRA METÁLICA FLEXÍVEL, PARA TUBO COM DIÂMETRO DE 5", ESPAÇAMENTO A CADA 150CM, INCLUSIVE BUCHA E PARAFUSO</v>
          </cell>
          <cell r="E12950" t="str">
            <v>m</v>
          </cell>
          <cell r="F12950">
            <v>13.21</v>
          </cell>
        </row>
        <row r="12951">
          <cell r="A12951" t="str">
            <v>SETOP ED-9571</v>
          </cell>
          <cell r="D12951" t="str">
            <v>FIXAÇÃO DE TUBO, INSTALAÇÃO APARENTE OU SOBRE FORRO, COM ABRAÇADEIRA METÁLICA FLEXÍVEL, PARA TUBO COM DIÂMETRO DE 6", ESPAÇAMENTO A CADA 100CM, INCLUSIVE BUCHA E PARAFUSO</v>
          </cell>
          <cell r="E12951" t="str">
            <v>m</v>
          </cell>
          <cell r="F12951">
            <v>12.82</v>
          </cell>
        </row>
        <row r="12952">
          <cell r="A12952" t="str">
            <v>SETOP ED-9572</v>
          </cell>
          <cell r="D12952" t="str">
            <v>FIXAÇÃO DE TUBO, INSTALAÇÃO APARENTE OU SOBRE FORRO, COM ABRAÇADEIRA METÁLICA FLEXÍVEL, PARA TUBO COM DIÂMETRO DE 8", ESPAÇAMENTO A CADA 100CM, INCLUSIVE BUCHA E PARAFUSO</v>
          </cell>
          <cell r="E12952" t="str">
            <v>m</v>
          </cell>
          <cell r="F12952">
            <v>14.2</v>
          </cell>
        </row>
        <row r="12953">
          <cell r="A12953" t="str">
            <v>SETOP ED-9555</v>
          </cell>
          <cell r="D12953" t="str">
            <v>FIXAÇÃO DE TUBO/ELETRODUTO, INSTALAÇÃO APARENTE OU SOBRE FORRO, COM ABRAÇADEIRA METÁLICA DE CUNHA, TIPO D, PARA TUBO COM DIÂMETRO DE 1", ESPAÇAMENTO A CADA 200CM, INCLUSIVE BUCHA E PARAFUSO</v>
          </cell>
          <cell r="E12953" t="str">
            <v>m</v>
          </cell>
          <cell r="F12953">
            <v>2.68</v>
          </cell>
        </row>
        <row r="12954">
          <cell r="A12954" t="str">
            <v>SETOP ED-9557</v>
          </cell>
          <cell r="D12954" t="str">
            <v>FIXAÇÃO DE TUBO/ELETRODUTO, INSTALAÇÃO APARENTE OU SOBRE FORRO, COM ABRAÇADEIRA METÁLICA DE CUNHA, TIPO D, PARA TUBO COM DIÂMETRO DE 1.1/2", ESPAÇAMENTO A CADA 150CM, INCLUSIVE BUCHA E PARAFUSO</v>
          </cell>
          <cell r="E12954" t="str">
            <v>m</v>
          </cell>
          <cell r="F12954">
            <v>6.51</v>
          </cell>
        </row>
        <row r="12955">
          <cell r="A12955" t="str">
            <v>SETOP ED-9556</v>
          </cell>
          <cell r="D12955" t="str">
            <v>FIXAÇÃO DE TUBO/ELETRODUTO, INSTALAÇÃO APARENTE OU SOBRE FORRO, COM ABRAÇADEIRA METÁLICA DE CUNHA, TIPO D, PARA TUBO COM DIÂMETRO DE 1.1/4", ESPAÇAMENTO A CADA 150CM, INCLUSIVE BUCHA E PARAFUSO</v>
          </cell>
          <cell r="E12955" t="str">
            <v>m</v>
          </cell>
          <cell r="F12955">
            <v>4.66</v>
          </cell>
        </row>
        <row r="12956">
          <cell r="A12956" t="str">
            <v>SETOP ED-9553</v>
          </cell>
          <cell r="D12956" t="str">
            <v>FIXAÇÃO DE TUBO/ELETRODUTO, INSTALAÇÃO APARENTE OU SOBRE FORRO, COM ABRAÇADEIRA METÁLICA DE CUNHA, TIPO D, PARA TUBO COM DIÂMETRO DE 1/2", ESPAÇAMENTO A CADA 200CM, INCLUSIVE BUCHA E PARAFUSO</v>
          </cell>
          <cell r="E12956" t="str">
            <v>m</v>
          </cell>
          <cell r="F12956">
            <v>3.05</v>
          </cell>
        </row>
        <row r="12957">
          <cell r="A12957" t="str">
            <v>SETOP ED-9558</v>
          </cell>
          <cell r="D12957" t="str">
            <v>FIXAÇÃO DE TUBO/ELETRODUTO, INSTALAÇÃO APARENTE OU SOBRE FORRO, COM ABRAÇADEIRA METÁLICA DE CUNHA, TIPO D, PARA TUBO COM DIÂMETRO DE 2", ESPAÇAMENTO A CADA 150CM, INCLUSIVE BUCHA E PARAFUSO</v>
          </cell>
          <cell r="E12957" t="str">
            <v>m</v>
          </cell>
          <cell r="F12957">
            <v>7.08</v>
          </cell>
        </row>
        <row r="12958">
          <cell r="A12958" t="str">
            <v>SETOP ED-9559</v>
          </cell>
          <cell r="D12958" t="str">
            <v>FIXAÇÃO DE TUBO/ELETRODUTO, INSTALAÇÃO APARENTE OU SOBRE FORRO, COM ABRAÇADEIRA METÁLICA DE CUNHA, TIPO D, PARA TUBO COM DIÂMETRO DE 2.1/2", ESPAÇAMENTO A CADA 150CM, INCLUSIVE BUCHA E PARAFUSO</v>
          </cell>
          <cell r="E12958" t="str">
            <v>m</v>
          </cell>
          <cell r="F12958">
            <v>8.8800000000000008</v>
          </cell>
        </row>
        <row r="12959">
          <cell r="A12959" t="str">
            <v>SETOP ED-9560</v>
          </cell>
          <cell r="D12959" t="str">
            <v>FIXAÇÃO DE TUBO/ELETRODUTO, INSTALAÇÃO APARENTE OU SOBRE FORRO, COM ABRAÇADEIRA METÁLICA DE CUNHA, TIPO D, PARA TUBO COM DIÂMETRO DE 3", ESPAÇAMENTO A CADA 150CM, INCLUSIVE BUCHA E PARAFUSO</v>
          </cell>
          <cell r="E12959" t="str">
            <v>m</v>
          </cell>
          <cell r="F12959">
            <v>11.47</v>
          </cell>
        </row>
        <row r="12960">
          <cell r="A12960" t="str">
            <v>SETOP ED-9554</v>
          </cell>
          <cell r="D12960" t="str">
            <v>FIXAÇÃO DE TUBO/ELETRODUTO, INSTALAÇÃO APARENTE OU SOBRE FORRO, COM ABRAÇADEIRA METÁLICA DE CUNHA, TIPO D, PARA TUBO COM DIÂMETRO DE 3/4", ESPAÇAMENTO A CADA 200CM, INCLUSIVE BUCHA E PARAFUSO</v>
          </cell>
          <cell r="E12960" t="str">
            <v>m</v>
          </cell>
          <cell r="F12960">
            <v>3.26</v>
          </cell>
        </row>
        <row r="12961">
          <cell r="A12961" t="str">
            <v>SETOP ED-9562</v>
          </cell>
          <cell r="D12961" t="str">
            <v>FIXAÇÃO DE TUBO/ELETRODUTO, INSTALAÇÃO APARENTE OU SOBRE FORRO, COM ABRAÇADEIRA METÁLICA DE CUNHA, TIPO D, PARA TUBO COM DIÂMETRO DE 4", ESPAÇAMENTO A CADA 150CM, INCLUSIVE BUCHA E PARAFUSO</v>
          </cell>
          <cell r="E12961" t="str">
            <v>m</v>
          </cell>
          <cell r="F12961">
            <v>14.94</v>
          </cell>
        </row>
        <row r="12962">
          <cell r="A12962" t="str">
            <v>SETOP 9050</v>
          </cell>
          <cell r="D12962" t="str">
            <v>PONTO DE ESGOTO</v>
          </cell>
        </row>
        <row r="12963">
          <cell r="A12963" t="str">
            <v>SETOP ED-50223</v>
          </cell>
          <cell r="D12963"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E12963" t="str">
            <v>un</v>
          </cell>
          <cell r="F12963">
            <v>166.75</v>
          </cell>
        </row>
        <row r="12964">
          <cell r="A12964" t="str">
            <v>SETOP ED-50225</v>
          </cell>
          <cell r="D12964" t="str">
            <v>PONTO DE EMBUTIR PARA ESGOTO EM TUBO PVC RÍGIDO, PBV - SÉRIE NORMAL, DN 100MM (4"), EMBUTIDO EM PISO COM DISTÂNCIA DE ATÉ CINCO (5) METROS DO RAMAL DE ESGOTO, INCLUSIVE CONEXÕES E FIXAÇÃO DO TUBO COM ENCHIMENTO DO RASGO NO CONCRETO COM ARGAMASSA</v>
          </cell>
          <cell r="E12964" t="str">
            <v>un</v>
          </cell>
          <cell r="F12964">
            <v>314.25</v>
          </cell>
        </row>
        <row r="12965">
          <cell r="A12965" t="str">
            <v>SETOP ED-50224</v>
          </cell>
          <cell r="D12965"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E12965" t="str">
            <v>un</v>
          </cell>
          <cell r="F12965">
            <v>219.4</v>
          </cell>
        </row>
        <row r="12966">
          <cell r="A12966" t="str">
            <v>SETOP 9051</v>
          </cell>
          <cell r="D12966" t="str">
            <v>PONTO DE ÁGUA FRIA</v>
          </cell>
        </row>
        <row r="12967">
          <cell r="A12967" t="str">
            <v>SETOP ED-50221</v>
          </cell>
          <cell r="D12967" t="str">
            <v>PONTO DE EMBUTIR PARA ÁGUA FRIA EM TUBO DE PVC RÍGIDO SOLDÁVEL, DN 20MM (1/2"), EMBUTIDO NA ALVENARIA COM DISTÂNCIA DE ATÉ CINCO (5) METROS DA TOMADA DE ÁGUA, INCLUSIVE CONEXÕES E FIXAÇÃO DO TUBO COM ENCHIMENTO DO RASGO NA ALVENARIA/CONCRETO COM ARGAMASSA</v>
          </cell>
          <cell r="E12967" t="str">
            <v>un</v>
          </cell>
          <cell r="F12967">
            <v>138</v>
          </cell>
        </row>
        <row r="12968">
          <cell r="A12968" t="str">
            <v>SETOP ED-50222</v>
          </cell>
          <cell r="D12968" t="str">
            <v>PONTO DE EMBUTIR PARA ÁGUA FRIA EM TUBO PVC RÍGIDO ROSCÁVEL, DN 1/2" (20MM), EMBUTIDO NA ALVENARIA COM DISTÂNCIA DE ATÉ CINCO (5) METROS DA TOMADA DE ÁGUA, INCLUSIVE CONEXÕES E FIXAÇÃO DO TUBO COM ENCHIMENTO DO RASGO NA ALVENARIA/CONCRETO COM ARGAMASSA</v>
          </cell>
          <cell r="E12968" t="str">
            <v>un</v>
          </cell>
          <cell r="F12968">
            <v>191.65</v>
          </cell>
        </row>
        <row r="12969">
          <cell r="A12969" t="str">
            <v>SETOP 9052</v>
          </cell>
          <cell r="D12969" t="str">
            <v>PONTO DE TOMADA/INTERRUPTOR/LUZ</v>
          </cell>
        </row>
        <row r="12970">
          <cell r="A12970" t="str">
            <v>SETOP ED-50227</v>
          </cell>
          <cell r="D12970"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E12970" t="str">
            <v>un</v>
          </cell>
          <cell r="F12970">
            <v>244.22</v>
          </cell>
        </row>
        <row r="12971">
          <cell r="A12971" t="str">
            <v>SETOP ED-50228</v>
          </cell>
          <cell r="D12971"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E12971" t="str">
            <v>un</v>
          </cell>
          <cell r="F12971">
            <v>109.55</v>
          </cell>
        </row>
        <row r="12972">
          <cell r="A12972" t="str">
            <v>SETOP ED-17905</v>
          </cell>
          <cell r="D12972"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2972" t="str">
            <v>un</v>
          </cell>
          <cell r="F12972">
            <v>372.01</v>
          </cell>
        </row>
        <row r="12973">
          <cell r="A12973" t="str">
            <v>SETOP ED-50232</v>
          </cell>
          <cell r="D12973"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2973" t="str">
            <v>un</v>
          </cell>
          <cell r="F12973">
            <v>283.20999999999998</v>
          </cell>
        </row>
        <row r="12974">
          <cell r="A12974" t="str">
            <v>SETOP ED-17903</v>
          </cell>
          <cell r="D12974"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2974" t="str">
            <v>un</v>
          </cell>
          <cell r="F12974">
            <v>432.47</v>
          </cell>
        </row>
        <row r="12975">
          <cell r="A12975" t="str">
            <v>SETOP ED-17906</v>
          </cell>
          <cell r="D12975"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2975" t="str">
            <v>un</v>
          </cell>
          <cell r="F12975">
            <v>429.76</v>
          </cell>
        </row>
        <row r="12976">
          <cell r="A12976" t="str">
            <v>SETOP ED-17902</v>
          </cell>
          <cell r="D12976"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E12976" t="str">
            <v>un</v>
          </cell>
          <cell r="F12976">
            <v>386.83</v>
          </cell>
        </row>
        <row r="12977">
          <cell r="A12977" t="str">
            <v>SETOP 9053</v>
          </cell>
          <cell r="D12977" t="str">
            <v>PONTO DE REDE (LÓGICA/SOM/CFT)</v>
          </cell>
        </row>
        <row r="12978">
          <cell r="A12978" t="str">
            <v>SETOP ED-50229</v>
          </cell>
          <cell r="D12978"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E12978" t="str">
            <v>un</v>
          </cell>
          <cell r="F12978">
            <v>245.26</v>
          </cell>
        </row>
        <row r="12979">
          <cell r="A12979" t="str">
            <v>SETOP ED-50230</v>
          </cell>
          <cell r="D12979"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E12979" t="str">
            <v>un</v>
          </cell>
          <cell r="F12979">
            <v>156.46</v>
          </cell>
        </row>
        <row r="12980">
          <cell r="A12980" t="str">
            <v>SETOP 9054</v>
          </cell>
          <cell r="D12980" t="str">
            <v>PONTO DE TELEFONIA</v>
          </cell>
        </row>
        <row r="12981">
          <cell r="A12981" t="str">
            <v>SETOP ED-50231</v>
          </cell>
          <cell r="D12981"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E12981" t="str">
            <v>un</v>
          </cell>
          <cell r="F12981">
            <v>197.75</v>
          </cell>
        </row>
        <row r="12982">
          <cell r="A12982" t="str">
            <v>SETOP 9055</v>
          </cell>
          <cell r="D12982" t="str">
            <v>PONTO DE GÁS (GLP)</v>
          </cell>
        </row>
        <row r="12983">
          <cell r="A12983" t="str">
            <v>SETOP ED-50226</v>
          </cell>
          <cell r="D12983" t="str">
            <v>PONTO DE EMBUTIR PARA GÁS EM TUBO DE AÇO GALVANIZADO COM COSTURA, DN 1/2", EMBUTIDO NA ALVENARIA COM DISTÂNCIA DE ATÉ CINCO (5) METROS DO RAMAL DE ABASTECIMENTO, INCLUSIVE CONEXÕES E FIXAÇÃO DO TUBO COM ENCHIMENTO DO RASGO NA ALVENARIA/CONCRETO COM ARGAMASSA</v>
          </cell>
          <cell r="E12983" t="str">
            <v>un</v>
          </cell>
          <cell r="F12983">
            <v>282.05</v>
          </cell>
        </row>
        <row r="12984">
          <cell r="A12984" t="str">
            <v>SETOP ED-18181</v>
          </cell>
          <cell r="D12984"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E12984" t="str">
            <v>un</v>
          </cell>
          <cell r="F12984">
            <v>638.4</v>
          </cell>
        </row>
        <row r="12985">
          <cell r="A12985" t="str">
            <v>SETOP 8692</v>
          </cell>
          <cell r="D12985" t="str">
            <v>SERVIÇOS DE PAISAGISMO</v>
          </cell>
        </row>
        <row r="12986">
          <cell r="A12986" t="str">
            <v>SETOP 9056</v>
          </cell>
          <cell r="D12986" t="str">
            <v>PLANTIO DE GRAMA</v>
          </cell>
        </row>
        <row r="12987">
          <cell r="A12987" t="str">
            <v>SETOP ED-50435</v>
          </cell>
          <cell r="D12987" t="str">
            <v>PLANTIO DE GRAMA BATATAIS EM PLACAS, INCLUSIVE TERRA VEGETAL E CONSERVAÇÃO POR TRINTA (30) DIAS</v>
          </cell>
          <cell r="E12987" t="str">
            <v>m2</v>
          </cell>
          <cell r="F12987">
            <v>25.08</v>
          </cell>
        </row>
        <row r="12988">
          <cell r="A12988" t="str">
            <v>SETOP ED-50437</v>
          </cell>
          <cell r="D12988" t="str">
            <v>PLANTIO DE GRAMA ESMERALDA EM PLACAS, INCLUSIVE TERRA VEGETAL E CONSERVAÇÃO POR TRINTA (30) DIAS</v>
          </cell>
          <cell r="E12988" t="str">
            <v>m2</v>
          </cell>
          <cell r="F12988">
            <v>35.33</v>
          </cell>
        </row>
        <row r="12989">
          <cell r="A12989" t="str">
            <v>SETOP ED-50436</v>
          </cell>
          <cell r="D12989" t="str">
            <v>PLANTIO DE GRAMA SÃO CARLOS EM PLACAS, INCLUSIVE TERRA VEGETAL E CONSERVAÇÃO POR TRINTA (30) DIAS</v>
          </cell>
          <cell r="E12989" t="str">
            <v>m2</v>
          </cell>
          <cell r="F12989">
            <v>36.299999999999997</v>
          </cell>
        </row>
        <row r="12990">
          <cell r="A12990" t="str">
            <v>SETOP 9057</v>
          </cell>
          <cell r="D12990" t="str">
            <v>PLANTIO E PREPARO DE COVA PARA ÁRVORE</v>
          </cell>
        </row>
        <row r="12991">
          <cell r="A12991" t="str">
            <v>SETOP ED-50433</v>
          </cell>
          <cell r="D12991" t="str">
            <v>PLANTIO E PREPARO DE COVAS DE ARBUSTOS ORNAMENTAIS EM GERAL, EXCETO FORNECIMENTO DAS MUDAS</v>
          </cell>
          <cell r="E12991" t="str">
            <v>un</v>
          </cell>
          <cell r="F12991">
            <v>11.33</v>
          </cell>
        </row>
        <row r="12992">
          <cell r="A12992" t="str">
            <v>SETOP ED-50434</v>
          </cell>
          <cell r="D12992" t="str">
            <v>PLANTIO E PREPARO DE COVAS DE FORRAÇÃO, EXCETO FORNECIMENTO DAS MUDAS</v>
          </cell>
          <cell r="E12992" t="str">
            <v>m2</v>
          </cell>
          <cell r="F12992">
            <v>28.21</v>
          </cell>
        </row>
        <row r="12993">
          <cell r="A12993" t="str">
            <v>SETOP ED-50432</v>
          </cell>
          <cell r="D12993" t="str">
            <v>PLANTIO E PREPARO DE COVAS PARA ÁRVORES COM ALTURA MÉDIA DE 2,00M, DIMENSÕES (60X60X60)CM, EXCLUSIVE FORNECIMENTO DAS MUDAS</v>
          </cell>
          <cell r="E12993" t="str">
            <v>un</v>
          </cell>
          <cell r="F12993">
            <v>15.1</v>
          </cell>
        </row>
        <row r="12994">
          <cell r="A12994" t="str">
            <v>SETOP 9058</v>
          </cell>
          <cell r="D12994" t="str">
            <v>FORNECIMENTO DE MUDA</v>
          </cell>
        </row>
        <row r="12995">
          <cell r="A12995" t="str">
            <v>SETOP ED-50446</v>
          </cell>
          <cell r="D12995" t="str">
            <v>FORNECIMENTO DE ARBUSTO BELA EMÍLIA COM ALTURA MÍNIMA DE 15CM, EXCLUSIVE PLANTIO</v>
          </cell>
          <cell r="E12995" t="str">
            <v>un</v>
          </cell>
          <cell r="F12995">
            <v>9</v>
          </cell>
        </row>
        <row r="12996">
          <cell r="A12996" t="str">
            <v>SETOP ED-50447</v>
          </cell>
          <cell r="D12996" t="str">
            <v>FORNECIMENTO DE ARBUSTO CAMARÁ COM ALTURA MÍNIMA DE 15CM, EXCLUSIVE PLANTIO</v>
          </cell>
          <cell r="E12996" t="str">
            <v>un</v>
          </cell>
          <cell r="F12996">
            <v>9</v>
          </cell>
        </row>
        <row r="12997">
          <cell r="A12997" t="str">
            <v>SETOP ED-50441</v>
          </cell>
          <cell r="D12997" t="str">
            <v>FORNECIMENTO DE ÁRVORE ACÁSSIA MIMOSA COM ALTURA MÉDIA DE 2,00M, EXCLUSIVE PLANTIO</v>
          </cell>
          <cell r="E12997" t="str">
            <v>un</v>
          </cell>
          <cell r="F12997">
            <v>151.56</v>
          </cell>
        </row>
        <row r="12998">
          <cell r="A12998" t="str">
            <v>SETOP ED-25275</v>
          </cell>
          <cell r="D12998" t="str">
            <v>FORNECIMENTO DE ÁRVORE AROEIRA-PIMENTEIRA COM ALTURA MÉDIA DE 2,00M, EXCLUSIVE PLANTIO</v>
          </cell>
          <cell r="E12998" t="str">
            <v>un</v>
          </cell>
          <cell r="F12998">
            <v>142.88999999999999</v>
          </cell>
        </row>
        <row r="12999">
          <cell r="A12999" t="str">
            <v>SETOP ED-25277</v>
          </cell>
          <cell r="D12999" t="str">
            <v>FORNECIMENTO DE ÁRVORE AROEIRA-SALSA COM ALTURA MÉDIA DE 2,00M, EXCLUSIVE PLANTIO</v>
          </cell>
          <cell r="E12999" t="str">
            <v>un</v>
          </cell>
          <cell r="F12999">
            <v>142.88999999999999</v>
          </cell>
        </row>
        <row r="13000">
          <cell r="A13000" t="str">
            <v>SETOP ED-25245</v>
          </cell>
          <cell r="D13000" t="str">
            <v>FORNECIMENTO DE ÁRVORE IPÊ-AMARELO COM ALTURA MÉDIA DE 2,00M, EXCLUSIVE PLANTIO</v>
          </cell>
          <cell r="E13000" t="str">
            <v>un</v>
          </cell>
          <cell r="F13000">
            <v>147.13999999999999</v>
          </cell>
        </row>
        <row r="13001">
          <cell r="A13001" t="str">
            <v>SETOP ED-25264</v>
          </cell>
          <cell r="D13001" t="str">
            <v>FORNECIMENTO DE ÁRVORE IPÊ-BRANCO COM ALTURA MÉDIA DE 2,00M, EXCLUSIVE PLANTIO</v>
          </cell>
          <cell r="E13001" t="str">
            <v>un</v>
          </cell>
          <cell r="F13001">
            <v>147.13999999999999</v>
          </cell>
        </row>
        <row r="13002">
          <cell r="A13002" t="str">
            <v>SETOP ED-50439</v>
          </cell>
          <cell r="D13002" t="str">
            <v>FORNECIMENTO DE ÁRVORE IPÊ-ROSA COM ALTURA MÉDIA DE 2,00M, EXCLUSIVE PLANTIO</v>
          </cell>
          <cell r="E13002" t="str">
            <v>un</v>
          </cell>
          <cell r="F13002">
            <v>147.13999999999999</v>
          </cell>
        </row>
        <row r="13003">
          <cell r="A13003" t="str">
            <v>SETOP ED-25244</v>
          </cell>
          <cell r="D13003" t="str">
            <v>FORNECIMENTO DE ÁRVORE IPÊ-ROXO COM ALTURA MÉDIA DE 2,00M, EXCLUSIVE PLANTIO</v>
          </cell>
          <cell r="E13003" t="str">
            <v>un</v>
          </cell>
          <cell r="F13003">
            <v>147.13999999999999</v>
          </cell>
        </row>
        <row r="13004">
          <cell r="A13004" t="str">
            <v>SETOP ED-50442</v>
          </cell>
          <cell r="D13004" t="str">
            <v>FORNECIMENTO DE ÁRVORE JACARANDÁ MIMOSO COM ALTURA MÉDIA DE 2,00M, EXCLUSIVE PLANTIO</v>
          </cell>
          <cell r="E13004" t="str">
            <v>un</v>
          </cell>
          <cell r="F13004">
            <v>147.13999999999999</v>
          </cell>
        </row>
        <row r="13005">
          <cell r="A13005" t="str">
            <v>SETOP ED-25470</v>
          </cell>
          <cell r="D13005" t="str">
            <v>FORNECIMENTO DE ÁRVORE JATOBÁ COM ALTURA MÉDIA DE 2,00M, EXCLUSIVE PLANTIO</v>
          </cell>
          <cell r="E13005" t="str">
            <v>un</v>
          </cell>
          <cell r="F13005">
            <v>122.71</v>
          </cell>
        </row>
        <row r="13006">
          <cell r="A13006" t="str">
            <v>SETOP ED-25280</v>
          </cell>
          <cell r="D13006" t="str">
            <v>FORNECIMENTO DE ÁRVORE MANACÁ-DA-SERRA COM ALTURA MÉDIA DE 2,00M, EXCLUSIVE PLANTIO</v>
          </cell>
          <cell r="E13006" t="str">
            <v>un</v>
          </cell>
          <cell r="F13006">
            <v>150</v>
          </cell>
        </row>
        <row r="13007">
          <cell r="A13007" t="str">
            <v>SETOP ED-25497</v>
          </cell>
          <cell r="D13007" t="str">
            <v>FORNECIMENTO DE ÁRVORE OITI COM ALTURA MÉDIA DE 2,00M, EXCLUSIVE PLANTIO</v>
          </cell>
          <cell r="E13007" t="str">
            <v>un</v>
          </cell>
          <cell r="F13007">
            <v>111.34</v>
          </cell>
        </row>
        <row r="13008">
          <cell r="A13008" t="str">
            <v>SETOP ED-25269</v>
          </cell>
          <cell r="D13008" t="str">
            <v>FORNECIMENTO DE ÁRVORE PAINEIRA COM ALTURA MÉDIA DE 2,00M, EXCLUSIVE PLANTIO</v>
          </cell>
          <cell r="E13008" t="str">
            <v>un</v>
          </cell>
          <cell r="F13008">
            <v>130.1</v>
          </cell>
        </row>
        <row r="13009">
          <cell r="A13009" t="str">
            <v>SETOP ED-25273</v>
          </cell>
          <cell r="D13009" t="str">
            <v>FORNECIMENTO DE ÁRVORE PAU-BRASIL COM ALTURA MÉDIA DE 2,00M, EXCLUSIVE PLANTIO</v>
          </cell>
          <cell r="E13009" t="str">
            <v>un</v>
          </cell>
          <cell r="F13009">
            <v>154.18</v>
          </cell>
        </row>
        <row r="13010">
          <cell r="A13010" t="str">
            <v>SETOP ED-50440</v>
          </cell>
          <cell r="D13010" t="str">
            <v>FORNECIMENTO DE ÁRVORE PAU-FERRO COM ALTURA MÉDIA DE 2,00M, EXCLUSIVE PLANTIO</v>
          </cell>
          <cell r="E13010" t="str">
            <v>un</v>
          </cell>
          <cell r="F13010">
            <v>180.64</v>
          </cell>
        </row>
        <row r="13011">
          <cell r="A13011" t="str">
            <v>SETOP ED-25489</v>
          </cell>
          <cell r="D13011" t="str">
            <v>FORNECIMENTO DE ÁRVORE PAU-MULATO COM ALTURA MÉDIA DE 2,00M, EXCLUSIVE PLANTIO</v>
          </cell>
          <cell r="E13011" t="str">
            <v>un</v>
          </cell>
          <cell r="F13011">
            <v>137.62</v>
          </cell>
        </row>
        <row r="13012">
          <cell r="A13012" t="str">
            <v>SETOP ED-25268</v>
          </cell>
          <cell r="D13012" t="str">
            <v>FORNECIMENTO DE ÁRVORE QUARESMEIRA COM ALTURA MÉDIA DE 2,00M, EXCLUSIVE PLANTIO</v>
          </cell>
          <cell r="E13012" t="str">
            <v>un</v>
          </cell>
          <cell r="F13012">
            <v>150</v>
          </cell>
        </row>
        <row r="13013">
          <cell r="A13013" t="str">
            <v>SETOP ED-25493</v>
          </cell>
          <cell r="D13013" t="str">
            <v>FORNECIMENTO DE ÁRVORE SAPUCAIA COM ALTURA MÉDIA DE 2,00M, EXCLUSIVE PLANTIO</v>
          </cell>
          <cell r="E13013" t="str">
            <v>un</v>
          </cell>
          <cell r="F13013">
            <v>143.5</v>
          </cell>
        </row>
        <row r="13014">
          <cell r="A13014" t="str">
            <v>SETOP ED-50438</v>
          </cell>
          <cell r="D13014" t="str">
            <v>FORNECIMENTO DE ÁRVORE SIBIPURUNA COM ALTURA MÉDIA DE 2,00M, EXCLUSIVE PLANTIO</v>
          </cell>
          <cell r="E13014" t="str">
            <v>un</v>
          </cell>
          <cell r="F13014">
            <v>90</v>
          </cell>
        </row>
        <row r="13015">
          <cell r="A13015" t="str">
            <v>SETOP ED-25441</v>
          </cell>
          <cell r="D13015" t="str">
            <v>FORNECIMENTO DE ÁRVORE UNHA-DE-VACA COM ALTURA MÉDIA DE 2,00M, EXCLUSIVE PLANTIO</v>
          </cell>
          <cell r="E13015" t="str">
            <v>un</v>
          </cell>
          <cell r="F13015">
            <v>177.34</v>
          </cell>
        </row>
        <row r="13016">
          <cell r="A13016" t="str">
            <v>SETOP ED-25551</v>
          </cell>
          <cell r="D13016" t="str">
            <v>FORNECIMENTO DE FORRAÇÃO DO TIPO ACALYPHA, EXCLUSIVE PLANTIO</v>
          </cell>
          <cell r="E13016" t="str">
            <v>m2</v>
          </cell>
          <cell r="F13016">
            <v>95</v>
          </cell>
        </row>
        <row r="13017">
          <cell r="A13017" t="str">
            <v>SETOP ED-25553</v>
          </cell>
          <cell r="D13017" t="str">
            <v>FORNECIMENTO DE FORRAÇÃO DO TIPO CLOROFITO, EXCLUSIVE PLANTIO</v>
          </cell>
          <cell r="E13017" t="str">
            <v>m2</v>
          </cell>
          <cell r="F13017">
            <v>100</v>
          </cell>
        </row>
        <row r="13018">
          <cell r="A13018" t="str">
            <v>SETOP ED-25549</v>
          </cell>
          <cell r="D13018" t="str">
            <v>FORNECIMENTO DE FORRAÇÃO DO TIPO GRAMA-AMENDOIM, EXCLUSIVE PLANTIO</v>
          </cell>
          <cell r="E13018" t="str">
            <v>m2</v>
          </cell>
          <cell r="F13018">
            <v>21.5</v>
          </cell>
        </row>
        <row r="13019">
          <cell r="A13019" t="str">
            <v>SETOP ED-25552</v>
          </cell>
          <cell r="D13019" t="str">
            <v>FORNECIMENTO DE FORRAÇÃO DO TIPO WEDELIA, EXCLUSIVE PLANTIO</v>
          </cell>
          <cell r="E13019" t="str">
            <v>m2</v>
          </cell>
          <cell r="F13019">
            <v>100</v>
          </cell>
        </row>
        <row r="13020">
          <cell r="A13020" t="str">
            <v>SETOP ED-50449</v>
          </cell>
          <cell r="D13020" t="str">
            <v>FORNECIMENTO DE PALMEIRA ARECA-BAMBU COM ALTURA MÍNIMA DE 50CM, EXCLUSIVE PLANTIO</v>
          </cell>
          <cell r="E13020" t="str">
            <v>un</v>
          </cell>
          <cell r="F13020">
            <v>50</v>
          </cell>
        </row>
        <row r="13021">
          <cell r="A13021" t="str">
            <v>SETOP ED-25243</v>
          </cell>
          <cell r="D13021" t="str">
            <v>FORNECIMENTO DE PALMEIRA JERIVÁ COM ALTURA MÉDIA DE 2,00M, EXCLUSIVE PLANTIO</v>
          </cell>
          <cell r="E13021" t="str">
            <v>un</v>
          </cell>
          <cell r="F13021">
            <v>139</v>
          </cell>
        </row>
        <row r="13022">
          <cell r="A13022" t="str">
            <v>SETOP ED-50448</v>
          </cell>
          <cell r="D13022" t="str">
            <v>FORNECIMENTO DE PALMEIRA LICURI COM ALTURA MÉDIA DE 2,00M, EXCLUSIVE PLANTIO</v>
          </cell>
          <cell r="E13022" t="str">
            <v>un</v>
          </cell>
          <cell r="F13022">
            <v>139</v>
          </cell>
        </row>
        <row r="13023">
          <cell r="A13023" t="str">
            <v>SETOP 9060</v>
          </cell>
          <cell r="D13023" t="str">
            <v>SUBSTRATOS E SERVIÇOS AUXILIARES</v>
          </cell>
        </row>
        <row r="13024">
          <cell r="A13024" t="str">
            <v>SETOP ED-31449</v>
          </cell>
          <cell r="D13024" t="str">
            <v>ARGILA EXPANDIDA, INCLUSIVE FORNECIMENTO E ESPALHAMENTO MANUAL</v>
          </cell>
          <cell r="E13024" t="str">
            <v>m3</v>
          </cell>
          <cell r="F13024">
            <v>1138.44</v>
          </cell>
        </row>
        <row r="13025">
          <cell r="A13025" t="str">
            <v>SETOP ED-50431</v>
          </cell>
          <cell r="D13025" t="str">
            <v>CERCA TRIANGULAR EM AÇO PARA PROTEÇÃO DE MUDAS, FORNECIMENTO E INSTALAÇÃO</v>
          </cell>
          <cell r="E13025" t="str">
            <v>un</v>
          </cell>
          <cell r="F13025">
            <v>266.38</v>
          </cell>
        </row>
        <row r="13026">
          <cell r="A13026" t="str">
            <v>SETOP ED-22883</v>
          </cell>
          <cell r="D13026" t="str">
            <v>IRRIGAÇÃO E CONSERVAÇÃO DE GRAMÍNEAS, FORRAÇÕES E VEGETAÇÃO EM GERAL, COM UTILIZAÇÃO DE CAMINHÃO PIPA</v>
          </cell>
          <cell r="E13026" t="str">
            <v>m2xmês</v>
          </cell>
          <cell r="F13026">
            <v>9.07</v>
          </cell>
        </row>
        <row r="13027">
          <cell r="A13027" t="str">
            <v>SETOP ED-31453</v>
          </cell>
          <cell r="D13027" t="str">
            <v>TUTOR DE MADEIRA DE EUCALIPTO TRATADO PARA PLANTIO DE MUDAS</v>
          </cell>
          <cell r="E13027" t="str">
            <v>un</v>
          </cell>
          <cell r="F13027">
            <v>55.43</v>
          </cell>
        </row>
        <row r="13028">
          <cell r="A13028" t="str">
            <v>SETOP 8693</v>
          </cell>
          <cell r="D13028" t="str">
            <v>SERVIÇOS COMPLEMENTARES</v>
          </cell>
        </row>
        <row r="13029">
          <cell r="A13029" t="str">
            <v>SETOP 9061</v>
          </cell>
          <cell r="D13029" t="str">
            <v>RASGO E ENCHIMENTO EM PAREDE</v>
          </cell>
        </row>
        <row r="13030">
          <cell r="A13030" t="str">
            <v>SETOP ED-50704</v>
          </cell>
          <cell r="D13030" t="str">
            <v>ENCHIMENTO DE RASGO EM ALVENARIA/CONCRETO COM ARGAMASSA, DIÂMETRO DE 15MM A 25MM (1/2" A 1"), INCLUSIVE ARGAMASSA, TRAÇO 1:2:8 (CIMENTO, CAL E AREIA), COM PREPARO MECANIZADO</v>
          </cell>
          <cell r="E13030" t="str">
            <v>m</v>
          </cell>
          <cell r="F13030">
            <v>2.76</v>
          </cell>
        </row>
        <row r="13031">
          <cell r="A13031" t="str">
            <v>SETOP ED-50705</v>
          </cell>
          <cell r="D13031" t="str">
            <v>ENCHIMENTO DE RASGO EM ALVENARIA/CONCRETO COM ARGAMASSA, DIÂMETRO DE 32MM A 50MM (1.1/4" A 2"), INCLUSIVE ARGAMASSA, TRAÇO 1:2:8 (CIMENTO, CAL E AREIA), COM PREPARO MECANIZADO</v>
          </cell>
          <cell r="E13031" t="str">
            <v>m</v>
          </cell>
          <cell r="F13031">
            <v>3.61</v>
          </cell>
        </row>
        <row r="13032">
          <cell r="A13032" t="str">
            <v>SETOP ED-50706</v>
          </cell>
          <cell r="D13032" t="str">
            <v>ENCHIMENTO DE RASGO EM ALVENARIA/CONCRETO COM ARGAMASSA, DIÂMETRO DE 65MM A 100MM (2.1/2" A 4"), INCLUSIVE ARGAMASSA, TRAÇO 1:2:8 (CIMENTO, CAL E AREIA), PREPARO MECÂNICO</v>
          </cell>
          <cell r="E13032" t="str">
            <v>m</v>
          </cell>
          <cell r="F13032">
            <v>6.04</v>
          </cell>
        </row>
        <row r="13033">
          <cell r="A13033" t="str">
            <v>SETOP ED-50707</v>
          </cell>
          <cell r="D13033" t="str">
            <v>RASGO EM ALVENARIA PARA PASSAGEM DE ELETRODUTO/TUBULAÇÃO, DIÂMETROS DE 15MM A 25MM (1/2" A 1"), EXCLUSIVE ENCHIMENTO</v>
          </cell>
          <cell r="E13033" t="str">
            <v>m</v>
          </cell>
          <cell r="F13033">
            <v>3.69</v>
          </cell>
        </row>
        <row r="13034">
          <cell r="A13034" t="str">
            <v>SETOP ED-50708</v>
          </cell>
          <cell r="D13034" t="str">
            <v>RASGO EM ALVENARIA PARA PASSAGEM DE ELETRODUTO/TUBULAÇÃO, DIÂMETROS DE 32MM A 50MM (1.1/4" A 2"), EXCLUSIVE ENCHIMENTO</v>
          </cell>
          <cell r="E13034" t="str">
            <v>m</v>
          </cell>
          <cell r="F13034">
            <v>5.74</v>
          </cell>
        </row>
        <row r="13035">
          <cell r="A13035" t="str">
            <v>SETOP ED-50709</v>
          </cell>
          <cell r="D13035" t="str">
            <v>RASGO EM ALVENARIA PARA PASSAGEM DE ELETRODUTO/TUBULAÇÃO, DIÂMETROS DE 65MM A 100MM (2.1/2" A 4"), EXCLUSIVE ENCHIMENTO</v>
          </cell>
          <cell r="E13035" t="str">
            <v>m</v>
          </cell>
          <cell r="F13035">
            <v>7.38</v>
          </cell>
        </row>
        <row r="13036">
          <cell r="A13036" t="str">
            <v>SETOP ED-50710</v>
          </cell>
          <cell r="D13036" t="str">
            <v>RASGO EM CONCRETO PARA PASSAGEM DE ELETRODUTO/TUBULAÇÃO, DIÂMETROS DE 15MM A 25MM (1/2" A 1"), EXCLUSIVE ENCHIMENTO</v>
          </cell>
          <cell r="E13036" t="str">
            <v>m</v>
          </cell>
          <cell r="F13036">
            <v>10.34</v>
          </cell>
        </row>
        <row r="13037">
          <cell r="A13037" t="str">
            <v>SETOP ED-50711</v>
          </cell>
          <cell r="D13037" t="str">
            <v>RASGO EM CONCRETO PARA PASSAGEM DE ELETRODUTO/TUBULAÇÃO, DIÂMETROS DE 32MM A 50MM (1.1/4" A 2"), EXCLUSIVE ENCHIMENTO</v>
          </cell>
          <cell r="E13037" t="str">
            <v>m</v>
          </cell>
          <cell r="F13037">
            <v>11.24</v>
          </cell>
        </row>
        <row r="13038">
          <cell r="A13038" t="str">
            <v>SETOP ED-50712</v>
          </cell>
          <cell r="D13038" t="str">
            <v>RASGO EM CONCRETO PARA PASSAGEM DE ELETRODUTO/TUBULAÇÃO, DIÂMETROS DE 65MM A 100MM (2.1/2" A 4"), EXCLUSIVE ENCHIMENTO</v>
          </cell>
          <cell r="E13038" t="str">
            <v>m</v>
          </cell>
          <cell r="F13038">
            <v>14.36</v>
          </cell>
        </row>
        <row r="13039">
          <cell r="A13039" t="str">
            <v>SETOP 9062</v>
          </cell>
          <cell r="D13039" t="str">
            <v>JUNTA DE DILATAÇÃO E TRINCA</v>
          </cell>
        </row>
        <row r="13040">
          <cell r="A13040" t="str">
            <v>SETOP ED-8005</v>
          </cell>
          <cell r="D13040" t="str">
            <v>COSTURA DE TRINCA COM GRAMPO, BARRA DE AÇO CA-60 Ø4,2MM, COMPRIMENTO TOTAL 40CM, ESPAÇAMENTO DE 10CM, INCLUSIVE CORTE, DOBRA E ARGAMASSA, TRAÇO 1:4 (CIMENTO E AREIA), COM PREPARO MECANIZADO</v>
          </cell>
          <cell r="E13040" t="str">
            <v>m</v>
          </cell>
          <cell r="F13040">
            <v>43.94</v>
          </cell>
        </row>
        <row r="13041">
          <cell r="A13041" t="str">
            <v>SETOP ED-8004</v>
          </cell>
          <cell r="D13041" t="str">
            <v>COSTURA DE TRINCA COM GRAMPO, BARRA DE AÇO CA-60 Ø4,2MM, COMPRIMENTO TOTAL 40CM, ESPAÇAMENTO DE 15CM, INCLUSIVE CORTE, DOBRA E ARGAMASSA, TRAÇO 1:4 (CIMENTO E AREIA), COM PREPARO MECANIZADO</v>
          </cell>
          <cell r="E13041" t="str">
            <v>m</v>
          </cell>
          <cell r="F13041">
            <v>29.29</v>
          </cell>
        </row>
        <row r="13042">
          <cell r="A13042" t="str">
            <v>SETOP ED-8003</v>
          </cell>
          <cell r="D13042" t="str">
            <v>COSTURA DE TRINCA COM GRAMPO, BARRA DE AÇO CA-60 Ø4,2MM, COMPRIMENTO TOTAL 40CM, ESPAÇAMENTO DE 20CM, INCLUSIVE CORTE, DOBRA E ARGAMASSA, TRAÇO 1:4 (CIMENTO E AREIA), COM PREPARO MECANIZADO</v>
          </cell>
          <cell r="E13042" t="str">
            <v>m</v>
          </cell>
          <cell r="F13042">
            <v>23.99</v>
          </cell>
        </row>
        <row r="13043">
          <cell r="A13043" t="str">
            <v>SETOP ED-50234</v>
          </cell>
          <cell r="D13043" t="str">
            <v>COSTURA DE TRINCA COM GRAMPO, BARRA DE AÇO CA-60 Ø4,2MM, COMPRIMENTO TOTAL 40CM, ESPAÇAMENTO DE 30CM, INCLUSIVE CORTE, DOBRA E ARGAMASSA, TRAÇO 1:4 (CIMENTO E AREIA), COM PREPARO MECANIZADO</v>
          </cell>
          <cell r="E13043" t="str">
            <v>m</v>
          </cell>
          <cell r="F13043">
            <v>17.07</v>
          </cell>
        </row>
        <row r="13044">
          <cell r="A13044" t="str">
            <v>SETOP ED-50236</v>
          </cell>
          <cell r="D13044" t="str">
            <v>ENTELAMENTO CORRETIVO DE SUPERFÍCIE COM TRINCA POR RETRAÇÃO OU DILATAÇÃO, REVESTIDA COM ARGAMASSA DE CAL HIDRATADA, TRAÇO 1:3 (CAL E AREIA), PREPARO MANUAL, INCLUSIVE TELA DE POLIÉSTER ESTRUTURANTE, LARGURA DE 15CM</v>
          </cell>
          <cell r="E13044" t="str">
            <v>m</v>
          </cell>
          <cell r="F13044">
            <v>6.9</v>
          </cell>
        </row>
        <row r="13045">
          <cell r="A13045" t="str">
            <v>SETOP ED-50237</v>
          </cell>
          <cell r="D13045" t="str">
            <v>ENTELAMENTO PREVENTIVO DE SUPERFÍCIE SUJEITA A TRINCA, INCLUSIVE TELA DE POLIÉSTER ESTRUTURANTE, LARGURA DE 25CM, EXCLUSIVE REVESTIMENTO DE ACABAMENTO</v>
          </cell>
          <cell r="E13045" t="str">
            <v>m</v>
          </cell>
          <cell r="F13045">
            <v>9.2899999999999991</v>
          </cell>
        </row>
        <row r="13046">
          <cell r="A13046" t="str">
            <v>SETOP ED-31468</v>
          </cell>
          <cell r="D13046" t="str">
            <v>ENTELAMENTO PREVENTIVO OU CORRETIVO DE SUPERFÍCIE SUJEITA A TRINCA, INCLUSIVE TELA DE POLIÉSTER ESTRUTURANTE, EXCLUSIVE REVESTIMENTO DE ACABAMENTO</v>
          </cell>
          <cell r="E13046" t="str">
            <v>m2</v>
          </cell>
          <cell r="F13046">
            <v>37.159999999999997</v>
          </cell>
        </row>
        <row r="13047">
          <cell r="A13047" t="str">
            <v>SETOP ED-8145</v>
          </cell>
          <cell r="D13047" t="str">
            <v>JUNTA DE DILATAÇÃO COM ISOPOR 20 MM, EXCLUSIVE SELANTE</v>
          </cell>
          <cell r="E13047" t="str">
            <v>m2</v>
          </cell>
          <cell r="F13047">
            <v>10.76</v>
          </cell>
        </row>
        <row r="13048">
          <cell r="A13048" t="str">
            <v>SETOP ED-50240</v>
          </cell>
          <cell r="D13048" t="str">
            <v>TELA SOLDADA PARA LIGAÇÃO E PREVENÇÃO DE TRINCA EM ALVENARIA/ESTRUTURA, DIMENSÕES (50X10,5)CM, INCLUSIVE PINOS DE FIXAÇÃO, EXCLUSIVE REBOCO</v>
          </cell>
          <cell r="E13048" t="str">
            <v>un</v>
          </cell>
          <cell r="F13048">
            <v>7.04</v>
          </cell>
        </row>
        <row r="13049">
          <cell r="A13049" t="str">
            <v>SETOP ED-50241</v>
          </cell>
          <cell r="D13049" t="str">
            <v>TELA SOLDADA PARA LIGAÇÃO E PREVENÇÃO DE TRINCA EM ALVENARIA/ESTRUTURA, DIMENSÕES (50X12)CM, INCLUSIVE PINOS DE FIXAÇÃO, EXCLUSIVE REBOCO</v>
          </cell>
          <cell r="E13049" t="str">
            <v>un</v>
          </cell>
          <cell r="F13049">
            <v>8.51</v>
          </cell>
        </row>
        <row r="13050">
          <cell r="A13050" t="str">
            <v>SETOP ED-50238</v>
          </cell>
          <cell r="D13050" t="str">
            <v>TELA SOLDADA PARA LIGAÇÃO E PREVENÇÃO DE TRINCA EM ALVENARIA/ESTRUTURA, DIMENSÕES (50X6)CM, INCLUSIVE PINOS DE FIXAÇÃO, EXCLUSIVE REBOCO</v>
          </cell>
          <cell r="E13050" t="str">
            <v>un</v>
          </cell>
          <cell r="F13050">
            <v>7.84</v>
          </cell>
        </row>
        <row r="13051">
          <cell r="A13051" t="str">
            <v>SETOP ED-50239</v>
          </cell>
          <cell r="D13051" t="str">
            <v>TELA SOLDADA PARA LIGAÇÃO E PREVENÇÃO DE TRINCA EM ALVENARIA/ESTRUTURA, DIMENSÕES (50X7,5)CM, INCLUSIVE PINOS DE FIXAÇÃO, EXCLUSIVE REBOCO</v>
          </cell>
          <cell r="E13051" t="str">
            <v>un</v>
          </cell>
          <cell r="F13051">
            <v>8.01</v>
          </cell>
        </row>
        <row r="13052">
          <cell r="A13052" t="str">
            <v>SETOP ED-20754</v>
          </cell>
          <cell r="D13052" t="str">
            <v>TELA SOLDADA PARA LIGAÇÃO E PREVENÇÃO DE TRINCA EM ALVENARIA/ESTRUTURA, INCLUSIVE PINOS DE FIXAÇÃO, EXCLUSIVE REBOCO</v>
          </cell>
          <cell r="E13052" t="str">
            <v>m2</v>
          </cell>
          <cell r="F13052">
            <v>37.340000000000003</v>
          </cell>
        </row>
        <row r="13053">
          <cell r="A13053" t="str">
            <v>SETOP ED-50235</v>
          </cell>
          <cell r="D13053" t="str">
            <v>TRATAMENTO DE JUNTA DE DILATAÇÃO COM ISOPOR,  ESP. 20 MM, PROFUNDIDADE DE 10-15CM, EXCLUSIVE SELANTE</v>
          </cell>
          <cell r="E13053" t="str">
            <v>m</v>
          </cell>
          <cell r="F13053">
            <v>1.37</v>
          </cell>
        </row>
        <row r="13054">
          <cell r="A13054" t="str">
            <v>SETOP 10582</v>
          </cell>
          <cell r="D13054" t="str">
            <v>FURO EM CONCRETO</v>
          </cell>
        </row>
        <row r="13055">
          <cell r="A13055" t="str">
            <v>SETOP ED-29127</v>
          </cell>
          <cell r="D13055" t="str">
            <v>FURO EM CONCRETO, PARA ELEMENTO ESTRUTURAL DE LAJE, COM DIÂMETRO MAIORES QUE 110MM (4.1/4") E MENORES QUE 158MM(6.1/4"), EXCLUSIVE FORNECIMENTO DE ANDAIME OU PLATAFORMA</v>
          </cell>
          <cell r="E13055" t="str">
            <v>m</v>
          </cell>
          <cell r="F13055">
            <v>215</v>
          </cell>
        </row>
        <row r="13056">
          <cell r="A13056" t="str">
            <v>SETOP ED-29128</v>
          </cell>
          <cell r="D13056" t="str">
            <v>FURO EM CONCRETO, PARA ELEMENTO ESTRUTURAL DE LAJE, COM DIÂMETRO MAIORES QUE 158MM (6.1/4") E MENORES QUE 210MM(8.1/4"), EXCLUSIVE FORNECIMENTO DE ANDAIME OU PLATAFORMA</v>
          </cell>
          <cell r="E13056" t="str">
            <v>m</v>
          </cell>
          <cell r="F13056">
            <v>251</v>
          </cell>
        </row>
        <row r="13057">
          <cell r="A13057" t="str">
            <v>SETOP ED-29123</v>
          </cell>
          <cell r="D13057" t="str">
            <v>FURO EM CONCRETO, PARA ELEMENTO ESTRUTURAL DE LAJE, COM DIÂMETRO MAIORES QUE 25MM (1") E MENORES QUE 32MM(1.1/4"), EXCLUSIVE FORNECIMENTO DE ANDAIME OU PLATAFORMA</v>
          </cell>
          <cell r="E13057" t="str">
            <v>m</v>
          </cell>
          <cell r="F13057">
            <v>124</v>
          </cell>
        </row>
        <row r="13058">
          <cell r="A13058" t="str">
            <v>SETOP ED-29124</v>
          </cell>
          <cell r="D13058" t="str">
            <v>FURO EM CONCRETO, PARA ELEMENTO ESTRUTURAL DE LAJE, COM DIÂMETRO MAIORES QUE 32MM (1.1/4") E MENORES QUE 56MM(2.1/4"), EXCLUSIVE FORNECIMENTO DE ANDAIME OU PLATAFORMA</v>
          </cell>
          <cell r="E13058" t="str">
            <v>m</v>
          </cell>
          <cell r="F13058">
            <v>145</v>
          </cell>
        </row>
        <row r="13059">
          <cell r="A13059" t="str">
            <v>SETOP ED-29125</v>
          </cell>
          <cell r="D13059" t="str">
            <v>FURO EM CONCRETO, PARA ELEMENTO ESTRUTURAL DE LAJE, COM DIÂMETRO MAIORES QUE 56MM (2.1/4") E MENORES QUE 82MM(3.1/4"), EXCLUSIVE FORNECIMENTO DE ANDAIME OU PLATAFORMA</v>
          </cell>
          <cell r="E13059" t="str">
            <v>m</v>
          </cell>
          <cell r="F13059">
            <v>154</v>
          </cell>
        </row>
        <row r="13060">
          <cell r="A13060" t="str">
            <v>SETOP ED-29126</v>
          </cell>
          <cell r="D13060" t="str">
            <v>FURO EM CONCRETO, PARA ELEMENTO ESTRUTURAL DE LAJE, COM DIÂMETRO MAIORES QUE 82MM (3.1/4") E MENORES QUE 110MM(4.1/4"), EXCLUSIVE FORNECIMENTO DE ANDAIME OU PLATAFORMA</v>
          </cell>
          <cell r="E13060" t="str">
            <v>m</v>
          </cell>
          <cell r="F13060">
            <v>172</v>
          </cell>
        </row>
        <row r="13061">
          <cell r="A13061" t="str">
            <v>SETOP ED-29121</v>
          </cell>
          <cell r="D13061" t="str">
            <v>FURO EM CONCRETO, PARA ELEMENTO ESTRUTURAL DE VIGA, COM DIÂMETRO MAIORES QUE 110MM (4.1/4") E MENORES QUE 158MM(6.1/4"), EXCLUSIVE FORNECIMENTO DE ANDAIME OU PLATAFORMA</v>
          </cell>
          <cell r="E13061" t="str">
            <v>m</v>
          </cell>
          <cell r="F13061">
            <v>310</v>
          </cell>
        </row>
        <row r="13062">
          <cell r="A13062" t="str">
            <v>SETOP ED-29122</v>
          </cell>
          <cell r="D13062" t="str">
            <v>FURO EM CONCRETO, PARA ELEMENTO ESTRUTURAL DE VIGA, COM DIÂMETRO MAIORES QUE 158MM (6.1/4") E MENORES QUE 210MM(8.1/4"), EXCLUSIVE FORNECIMENTO DE ANDAIME OU PLATAFORMA</v>
          </cell>
          <cell r="E13062" t="str">
            <v>m</v>
          </cell>
          <cell r="F13062">
            <v>363</v>
          </cell>
        </row>
        <row r="13063">
          <cell r="A13063" t="str">
            <v>SETOP ED-29117</v>
          </cell>
          <cell r="D13063" t="str">
            <v>FURO EM CONCRETO, PARA ELEMENTO ESTRUTURAL DE VIGA, COM DIÂMETRO MAIORES QUE 25MM (1") E MENORES QUE 32MM(1.1/4"), EXCLUSIVE FORNECIMENTO DE ANDAIME OU PLATAFORMA</v>
          </cell>
          <cell r="E13063" t="str">
            <v>m</v>
          </cell>
          <cell r="F13063">
            <v>155</v>
          </cell>
        </row>
        <row r="13064">
          <cell r="A13064" t="str">
            <v>SETOP ED-29118</v>
          </cell>
          <cell r="D13064" t="str">
            <v>FURO EM CONCRETO, PARA ELEMENTO ESTRUTURAL DE VIGA, COM DIÂMETRO MAIORES QUE 32MM (1.1/4") E MENORES QUE 56MM(2.1/4"), EXCLUSIVE FORNECIMENTO DE ANDAIME OU PLATAFORMA</v>
          </cell>
          <cell r="E13064" t="str">
            <v>m</v>
          </cell>
          <cell r="F13064">
            <v>182</v>
          </cell>
        </row>
        <row r="13065">
          <cell r="A13065" t="str">
            <v>SETOP ED-29119</v>
          </cell>
          <cell r="D13065" t="str">
            <v>FURO EM CONCRETO, PARA ELEMENTO ESTRUTURAL DE VIGA, COM DIÂMETRO MAIORES QUE 56MM (2.1/4") E MENORES QUE 82MM(3.1/4"), EXCLUSIVE FORNECIMENTO DE ANDAIME OU PLATAFORMA</v>
          </cell>
          <cell r="E13065" t="str">
            <v>m</v>
          </cell>
          <cell r="F13065">
            <v>192</v>
          </cell>
        </row>
        <row r="13066">
          <cell r="A13066" t="str">
            <v>SETOP ED-29120</v>
          </cell>
          <cell r="D13066" t="str">
            <v>FURO EM CONCRETO, PARA ELEMENTO ESTRUTURAL DE VIGA, COM DIÂMETRO MAIORES QUE 82MM (3.1/4") E MENORES QUE 110MM(4.1/4"), EXCLUSIVE FORNECIMENTO DE ANDAIME OU PLATAFORMA</v>
          </cell>
          <cell r="E13066" t="str">
            <v>m</v>
          </cell>
          <cell r="F13066">
            <v>214</v>
          </cell>
        </row>
        <row r="13067">
          <cell r="A13067" t="str">
            <v>SETOP 10961</v>
          </cell>
          <cell r="D13067" t="str">
            <v>SERVIÇOS DE CARTOGRAFIA E AGRIMENSURA</v>
          </cell>
        </row>
        <row r="13068">
          <cell r="A13068" t="str">
            <v>SETOP ED-31369</v>
          </cell>
          <cell r="D13068" t="str">
            <v>GEORREFERENCIAMENTO DE IMÓVEIS RURAIS COM EQUIPAMENTO GNSS, EXCLUSIVE MATERIALIZAÇÃO DE MARCO TOPOGRÁFICO</v>
          </cell>
          <cell r="E13068" t="str">
            <v>ha</v>
          </cell>
          <cell r="F13068">
            <v>87.14</v>
          </cell>
        </row>
        <row r="13069">
          <cell r="A13069" t="str">
            <v>SETOP ED-31389</v>
          </cell>
          <cell r="D13069" t="str">
            <v>MATERIALIZAÇÃO DE MARCO TOPOGRÁFICO/GEODÉSICO INCLUSIVE FORNECIMENTO E INSTALAÇÃO</v>
          </cell>
          <cell r="E13069" t="str">
            <v>un</v>
          </cell>
          <cell r="F13069">
            <v>40.82</v>
          </cell>
        </row>
        <row r="13070">
          <cell r="A13070" t="str">
            <v>SETOP 8694</v>
          </cell>
          <cell r="D13070" t="str">
            <v>URBANIZAÇÃO E OBRAS COMPLEMENTARES</v>
          </cell>
        </row>
        <row r="13071">
          <cell r="A13071" t="str">
            <v>SETOP 9065</v>
          </cell>
          <cell r="D13071" t="str">
            <v>CALÇADA E PASSEIO</v>
          </cell>
        </row>
        <row r="13072">
          <cell r="A13072" t="str">
            <v>SETOP ED-51147</v>
          </cell>
          <cell r="D13072" t="str">
            <v>LANÇAMENTO E ESPALHAMENTO DE SOLO OU MATERIAL DE DEMOLIÇÃO EM ÁREA DE PASSEIO EXCLUSIVE APILOAMENTO</v>
          </cell>
          <cell r="E13072" t="str">
            <v>m3</v>
          </cell>
          <cell r="F13072">
            <v>24.08</v>
          </cell>
        </row>
        <row r="13073">
          <cell r="A13073" t="str">
            <v>SETOP ED-51145</v>
          </cell>
          <cell r="D13073" t="str">
            <v>PASSEIOS DE CONCRETO E = 6 CM, FCK = 10 MPA, JUNTA SECA</v>
          </cell>
          <cell r="E13073" t="str">
            <v>m2</v>
          </cell>
          <cell r="F13073">
            <v>66.98</v>
          </cell>
        </row>
        <row r="13074">
          <cell r="A13074" t="str">
            <v>SETOP ED-51144</v>
          </cell>
          <cell r="D13074" t="str">
            <v>PASSEIOS DE CONCRETO E = 8 CM, FCK = 15 MPA PADRÃO PREFEITURA</v>
          </cell>
          <cell r="E13074" t="str">
            <v>m2</v>
          </cell>
          <cell r="F13074">
            <v>79.05</v>
          </cell>
        </row>
        <row r="13075">
          <cell r="A13075" t="str">
            <v>SETOP ED-50539</v>
          </cell>
          <cell r="D13075" t="str">
            <v>PISO EM PEDRA PORTUGUESA, INCLUSIVE FORNECIMENTO, ARGAMASSA SECA, TIPO FAROFA COM PREPARO MECANIZADO, COM ASSENTAMENTO EM COLCHÃO DE AREIA E CIMENTO, ESPESSURA DE 6CM, REJUNTAMENTO E ACABAMENTO</v>
          </cell>
          <cell r="E13075" t="str">
            <v>m2</v>
          </cell>
          <cell r="F13075">
            <v>177.11</v>
          </cell>
        </row>
        <row r="13076">
          <cell r="A13076" t="str">
            <v>SETOP 9066</v>
          </cell>
          <cell r="D13076" t="str">
            <v>RAMPA DE ACESSO</v>
          </cell>
        </row>
        <row r="13077">
          <cell r="A13077" t="str">
            <v>SETOP ED-51148</v>
          </cell>
          <cell r="D13077" t="str">
            <v>RAMPA PARA ACESSO DE DEFICIENTE, EM CONCRETO SIMPLES FCK = 25 MPA, DESEMPENADA, COM PINTURA INDICATIVA, 02 DEMÃOS</v>
          </cell>
          <cell r="E13077" t="str">
            <v>U</v>
          </cell>
          <cell r="F13077">
            <v>448.64</v>
          </cell>
        </row>
        <row r="13078">
          <cell r="A13078" t="str">
            <v>SETOP 9068</v>
          </cell>
          <cell r="D13078" t="str">
            <v>MURO DIVISÓRIO</v>
          </cell>
        </row>
        <row r="13079">
          <cell r="A13079" t="str">
            <v>SETOP ED-50399</v>
          </cell>
          <cell r="D13079" t="str">
            <v>MURO DE VEDAÇÃO DE CONCRETO PRÉ-MOLDADO TIPO CALHA V ALTURA LIVRE = 2,50 M, SAPATA CONCRETO 1:3:6, 30 X 50 CM</v>
          </cell>
          <cell r="E13079" t="str">
            <v>m</v>
          </cell>
          <cell r="F13079">
            <v>578.26</v>
          </cell>
        </row>
        <row r="13080">
          <cell r="A13080" t="str">
            <v>SETOP ED-16287</v>
          </cell>
          <cell r="D13080" t="str">
            <v>MURO DIVISÓRIO DE TIJOLO FURADO COM ALTURA 180CM, COM PILARETES DE 16X9CM A CADA 250CM, SAPATA DE CONCRETO ARMADO 30X20CM E PINGADEIRA, REBOCADO E PINTADO A LÁTEX, INCLUSIVE ESCAVAÇÃO, APILOAMENTO E LASTRO</v>
          </cell>
          <cell r="E13080" t="str">
            <v>m</v>
          </cell>
          <cell r="F13080">
            <v>552.33000000000004</v>
          </cell>
        </row>
        <row r="13081">
          <cell r="A13081" t="str">
            <v>SETOP ED-16319</v>
          </cell>
          <cell r="D13081" t="str">
            <v>MURO DIVISÓRIO DE TIJOLO FURADO COM ALTURA 220CM, COM PILARETES DE 16X9CM A CADA 250CM, SAPATA DE CONCRETO ARMADO 30X20CM E PINGADEIRA, REBOCADO E PINTADO A LÁTEX, INCLUSIVE ESCAVAÇÃO, APILOAMENTO E LASTRO</v>
          </cell>
          <cell r="E13081" t="str">
            <v>m</v>
          </cell>
          <cell r="F13081">
            <v>657.51</v>
          </cell>
        </row>
        <row r="13082">
          <cell r="A13082" t="str">
            <v>SETOP ED-16320</v>
          </cell>
          <cell r="D13082" t="str">
            <v xml:space="preserve">MURO DIVISÓRIO DE TIJOLO FURADO COM ALTURA 250CM, COM PILARETES DE 16X9CM A CADA 250CM, SAPATA DE CONCRETO ARMADO 30X20CM E PINGADEIRA, REBOCADO E PINTADO A LÁTEX, INCLUSIVE ESCAVAÇÃO, APILOAMENTO E LASTRO
</v>
          </cell>
          <cell r="E13082" t="str">
            <v>m</v>
          </cell>
          <cell r="F13082">
            <v>728.27</v>
          </cell>
        </row>
        <row r="13083">
          <cell r="A13083" t="str">
            <v>SETOP ED-50395</v>
          </cell>
          <cell r="D13083"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E13083" t="str">
            <v>m</v>
          </cell>
          <cell r="F13083">
            <v>494.99</v>
          </cell>
        </row>
        <row r="13084">
          <cell r="A13084" t="str">
            <v>SETOP ED-50396</v>
          </cell>
          <cell r="D13084"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E13084" t="str">
            <v>m</v>
          </cell>
          <cell r="F13084">
            <v>426.83</v>
          </cell>
        </row>
        <row r="13085">
          <cell r="A13085" t="str">
            <v>SETOP ED-50397</v>
          </cell>
          <cell r="D13085"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E13085" t="str">
            <v>m</v>
          </cell>
          <cell r="F13085">
            <v>718.2</v>
          </cell>
        </row>
        <row r="13086">
          <cell r="A13086" t="str">
            <v>SETOP 9069</v>
          </cell>
          <cell r="D13086" t="str">
            <v>CONCERTINA</v>
          </cell>
        </row>
        <row r="13087">
          <cell r="A13087" t="str">
            <v>SETOP ED-50401</v>
          </cell>
          <cell r="D13087" t="str">
            <v>CONCERTINA CLIPADA MODELO ESPIRAL HELICOIDAL DUPLA D = 450 MM</v>
          </cell>
          <cell r="E13087" t="str">
            <v>m</v>
          </cell>
          <cell r="F13087">
            <v>68.180000000000007</v>
          </cell>
        </row>
        <row r="13088">
          <cell r="A13088" t="str">
            <v>SETOP ED-50402</v>
          </cell>
          <cell r="D13088" t="str">
            <v>CONCERTINA CLIPADA MODELO ESPIRAL HELICOIDAL DUPLA D = 610 MM</v>
          </cell>
          <cell r="E13088" t="str">
            <v>m</v>
          </cell>
          <cell r="F13088">
            <v>72.16</v>
          </cell>
        </row>
        <row r="13089">
          <cell r="A13089" t="str">
            <v>SETOP ED-50403</v>
          </cell>
          <cell r="D13089" t="str">
            <v>CONCERTINA CLIPADA MODELO ESPIRAL HELICOIDAL DUPLA D = 730 MM</v>
          </cell>
          <cell r="E13089" t="str">
            <v>m</v>
          </cell>
          <cell r="F13089">
            <v>75.5</v>
          </cell>
        </row>
        <row r="13090">
          <cell r="A13090" t="str">
            <v>SETOP 9070</v>
          </cell>
          <cell r="D13090" t="str">
            <v>DEFENSA</v>
          </cell>
        </row>
        <row r="13091">
          <cell r="A13091" t="str">
            <v>SETOP ED-50404</v>
          </cell>
          <cell r="D13091" t="str">
            <v>COLOCAÇÃO DE DEFENSAS SOBRE O MURO FERRO CANTONEIRA L - 1" X 1/8" COMPRIMENTO = 85 CM, ESPAÇAMENTO 1,50 M E 5 FIADAS DE ARAME FARPADO</v>
          </cell>
          <cell r="E13091" t="str">
            <v>m</v>
          </cell>
          <cell r="F13091">
            <v>31.64</v>
          </cell>
        </row>
        <row r="13092">
          <cell r="A13092" t="str">
            <v>SETOP ED-50405</v>
          </cell>
          <cell r="D13092" t="str">
            <v>COLOCAÇÃO DE DEFENSAS SOBRE O MURO FERRO CANTONEIRA L - 1" X 1/8" COMPRIMENTO = 85 CM, ESPAÇAMENTO 1,50 M E 7 FIADAS DE ARAME FARPADO</v>
          </cell>
          <cell r="E13092" t="str">
            <v>m</v>
          </cell>
          <cell r="F13092">
            <v>33.119999999999997</v>
          </cell>
        </row>
        <row r="13093">
          <cell r="A13093" t="str">
            <v>SETOP 9071</v>
          </cell>
          <cell r="D13093" t="str">
            <v>MEIO-FIO</v>
          </cell>
        </row>
        <row r="13094">
          <cell r="A13094" t="str">
            <v>SETOP ED-51141</v>
          </cell>
          <cell r="D13094" t="str">
            <v>GUIA DE MEIO-FIO, EM CONCRETO COM FCK 15MPA, MOLDADA IN-LOCO, SEÇÃO 15X45CM, FORMA EM MADEIRA, EXCLUSIVE SARJETA, INCLUSIVE ESCAVAÇÃO, APILOAMENTO E TRANSPORTE COM RETIRADA DO MATERIAL ESCAVADO (EM CAÇAMBA)</v>
          </cell>
          <cell r="E13094" t="str">
            <v>m</v>
          </cell>
          <cell r="F13094">
            <v>137.15</v>
          </cell>
        </row>
        <row r="13095">
          <cell r="A13095" t="str">
            <v>SETOP ED-51139</v>
          </cell>
          <cell r="D13095" t="str">
            <v>GUIA DE MEIO-FIO, EM CONCRETO COM FCK 20MPA, PRÉ-MOLDADA, MFC-01 PADRÃO DER-MG, DIMENSÕES (12X16,7X35)CM, EXCLUSIVE SARJETA, INCLUSIVE ESCAVAÇÃO, APILOAMENTO E TRANSPORTE COM RETIRADA DO MATERIAL ESCAVADO (EM CAÇAMBA)</v>
          </cell>
          <cell r="E13095" t="str">
            <v>m</v>
          </cell>
          <cell r="F13095">
            <v>76.510000000000005</v>
          </cell>
        </row>
        <row r="13096">
          <cell r="A13096" t="str">
            <v>SETOP ED-51140</v>
          </cell>
          <cell r="D13096" t="str">
            <v>GUIA DE MEIO-FIO, EM CONCRETO COM FCK 20MPA, PRÉ-MOLDADA, MFC-03 PADRÃO DER-MG, DIMENSÕES (12X18X45)CM, EXCLUSIVE SARJETA, INCLUSIVE ESCAVAÇÃO, APILOAMENTO E TRANSPORTE COM RETIRADA DO MATERIAL ESCAVADO (EM CAÇAMBA)</v>
          </cell>
          <cell r="E13096" t="str">
            <v>m</v>
          </cell>
          <cell r="F13096">
            <v>91.85</v>
          </cell>
        </row>
        <row r="13097">
          <cell r="A13097" t="str">
            <v>SETOP ED-48664</v>
          </cell>
          <cell r="D13097" t="str">
            <v>GUIA DE MEIO-FIO (10X15X22)CM E SARJETA (30X10)CM COM INCLINAÇÃO DE 10%, EM CONCRETO COM FCK 15MPA, MOLDADA IN-LOCO, FORMA EM MADEIRA, INCLUSIVE ESCAVAÇÃO, APILOAMENTO E TRANSPORTE COM RETIRADA DO MATERIAL ESCAVADO (EM CAÇAMBA)</v>
          </cell>
          <cell r="E13097" t="str">
            <v>m</v>
          </cell>
          <cell r="F13097">
            <v>119.2</v>
          </cell>
        </row>
        <row r="13098">
          <cell r="A13098" t="str">
            <v>SETOP ED-51143</v>
          </cell>
          <cell r="D13098" t="str">
            <v>REMOÇÃO E REASSENTAMENTO DE MEIO-FIO DE GNAISSE COM REAPROVEITAMENTO</v>
          </cell>
          <cell r="E13098" t="str">
            <v>m</v>
          </cell>
          <cell r="F13098">
            <v>60.3</v>
          </cell>
        </row>
        <row r="13099">
          <cell r="A13099" t="str">
            <v>SETOP ED-51142</v>
          </cell>
          <cell r="D13099" t="str">
            <v>REMOÇÃO E REASSENTAMENTO DE MEIO-FIO PRÉ-MOLDADO DE CONCRETO COM REAPROVEITAMENTO</v>
          </cell>
          <cell r="E13099" t="str">
            <v>m</v>
          </cell>
          <cell r="F13099">
            <v>40.590000000000003</v>
          </cell>
        </row>
        <row r="13100">
          <cell r="A13100" t="str">
            <v>SETOP ED-50540</v>
          </cell>
          <cell r="D13100"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E13100" t="str">
            <v>m2</v>
          </cell>
          <cell r="F13100">
            <v>83.67</v>
          </cell>
        </row>
        <row r="13101">
          <cell r="A13101" t="str">
            <v>SETOP 9072</v>
          </cell>
          <cell r="D13101" t="str">
            <v>CORDÃO DE CONCRETO</v>
          </cell>
        </row>
        <row r="13102">
          <cell r="A13102" t="str">
            <v>SETOP ED-51135</v>
          </cell>
          <cell r="D13102" t="str">
            <v>GUIA DE CORDÃO BOLEADO, EM CONCRETO COM FCK 20MPA, PRÉ-MOLDADA, 10X10CM (ALTURA X LARGURA), INCLUSIVE UMA (1) FIADA DE BLOCO DE CONCRETO, ESP. 9CM, ESCAVAÇÃO, APILOAMENTO E TRANSPORTE COM RETIRADA DO MATERIAL ESCAVADO (EM CAÇAMBA)</v>
          </cell>
          <cell r="E13102" t="str">
            <v>m</v>
          </cell>
          <cell r="F13102">
            <v>61.02</v>
          </cell>
        </row>
        <row r="13103">
          <cell r="A13103" t="str">
            <v>SETOP 9073</v>
          </cell>
          <cell r="D13103" t="str">
            <v>CERCA DE MOURÃO</v>
          </cell>
        </row>
        <row r="13104">
          <cell r="A13104" t="str">
            <v>SETOP ED-50136</v>
          </cell>
          <cell r="D13104" t="str">
            <v>CERCA COM MOURÕES DE MADEIRA ROLIÇA,  COM CINCO (5) FIOS DE ARAME FARPADO, BWG 14 (2,0MM), ALTURA DE 150CM, INCLUSIVE ESCAVAÇÃO, REATERRO COMPACTADO E FORNECIMENTO</v>
          </cell>
          <cell r="E13104" t="str">
            <v>m</v>
          </cell>
          <cell r="F13104">
            <v>47.25</v>
          </cell>
        </row>
        <row r="13105">
          <cell r="A13105" t="str">
            <v>SETOP ED-48384</v>
          </cell>
          <cell r="D13105" t="str">
            <v>CERCA DE MOURÃO H = 2,15 M - MOURÃO PRÉ-FABRICADO DE CONCRETO PONTA LISA A CADA 2,20 M E 7 FIOS DE ARAME FARPADO, EXCLUSIVE BASE</v>
          </cell>
          <cell r="E13105" t="str">
            <v>m</v>
          </cell>
          <cell r="F13105">
            <v>68.209999999999994</v>
          </cell>
        </row>
        <row r="13106">
          <cell r="A13106" t="str">
            <v>SETOP ED-48385</v>
          </cell>
          <cell r="D13106" t="str">
            <v>CERCA DE MOURÃO H = 2,80 M - MOURÃO PRÉ-FABRICADO DE CONCRETO PONTA VIRADA A CADA 2,20 M E 7 + 4 FIOS DE ARAME FARPADO, EXCLUSIVE BASE</v>
          </cell>
          <cell r="E13106" t="str">
            <v>m</v>
          </cell>
          <cell r="F13106">
            <v>92.19</v>
          </cell>
        </row>
        <row r="13107">
          <cell r="A13107" t="str">
            <v>SETOP ED-48386</v>
          </cell>
          <cell r="D13107" t="str">
            <v>CERCA DE MOURÃO H = 2,80 M - MOURÃO PRÉ-FABRICADO DE CONCRETO PONTA VIRADA A CADA 2,50 M, 3 FIOS DE ARAME FARPADO E TELA GALVANIZADA # 2" FIO 12, INCLUSIVE FUNDAÇÃO</v>
          </cell>
          <cell r="E13107" t="str">
            <v>m</v>
          </cell>
          <cell r="F13107">
            <v>336.58</v>
          </cell>
        </row>
        <row r="13108">
          <cell r="A13108" t="str">
            <v>SETOP 9074</v>
          </cell>
          <cell r="D13108" t="str">
            <v>BANCO E MESA EM CONCRETO</v>
          </cell>
        </row>
        <row r="13109">
          <cell r="A13109" t="str">
            <v>SETOP ED-15449</v>
          </cell>
          <cell r="D13109" t="str">
            <v>BANCO EM CONCRETO APARENTE, SEM ENCOSTO, POLIDO COM ACABAMENTO EM VERNIZ, ESP. 8CM, COMPRIMENTO 200CM, LARGURA 40CM, ALTURA 55CM, EXCLUSIVE FIXAÇÃO EM PISO</v>
          </cell>
          <cell r="E13109" t="str">
            <v>un</v>
          </cell>
          <cell r="F13109">
            <v>349.52</v>
          </cell>
        </row>
        <row r="13110">
          <cell r="A13110" t="str">
            <v>SETOP ED-15446</v>
          </cell>
          <cell r="D13110" t="str">
            <v>BANCO EM CONCRETO APARENTE, SEM ENCOSTO, POLIDO COM ACABAMENTO EM VERNIZ, ESP. 8CM, COMPRIMENTO 200CM, LARGURA 40CM, ALTURA 55CM, INCLUSIVE CORTE NO PISO PARA FIXAÇÃO COM CONCRETO NÃO ESTRUTURAL, PREPARADO EM OBRA COM BETONEIRA, COM FCK 15 MPA</v>
          </cell>
          <cell r="E13110" t="str">
            <v>un</v>
          </cell>
          <cell r="F13110">
            <v>377.21</v>
          </cell>
        </row>
        <row r="13111">
          <cell r="A13111" t="str">
            <v>SETOP ED-15450</v>
          </cell>
          <cell r="D13111" t="str">
            <v>BANCO EM CONCRETO APARENTE, TIPO-1, PADRÃO SEE-MG, SEM ENCOSTO, POLIDO COM ACABAMENTO EM VERNIZ, ESP. 5CM, COMPRIMENTO 130CM, LARGURA 40CM, ALTURA 45CM, EXCLUSIVE FIXAÇÃO EM PISO</v>
          </cell>
          <cell r="E13111" t="str">
            <v>un</v>
          </cell>
          <cell r="F13111">
            <v>200.57</v>
          </cell>
        </row>
        <row r="13112">
          <cell r="A13112" t="str">
            <v>SETOP ED-15447</v>
          </cell>
          <cell r="D13112" t="str">
            <v>BANCO EM CONCRETO APARENTE, TIPO-1, PADRÃO SEE-MG, SEM ENCOSTO, POLIDO COM ACABAMENTO EM VERNIZ, ESP. 5CM, COMPRIMENTO 130CM, LARGURA 40CM, ALTURA 45CM, INCLUSIVE CORTE NO PISO PARA FIXAÇÃO COM CONCRETO NÃO ESTRUTURAL, PREPARADO EM OBRA COM BETONEIRA, COM FCK 15 MPA</v>
          </cell>
          <cell r="E13112" t="str">
            <v>un</v>
          </cell>
          <cell r="F13112">
            <v>227.17</v>
          </cell>
        </row>
        <row r="13113">
          <cell r="A13113" t="str">
            <v>SETOP ED-15451</v>
          </cell>
          <cell r="D13113" t="str">
            <v>BANCO EM CONCRETO APARENTE, TIPO-2, PADRÃO SEE-MG, SEM ENCOSTO, POLIDO COM ACABAMENTO EM VERNIZ, ESP. 5CM, COMPRIMENTO 150CM, LARGURA 40CM, ALTURA 45CM, EXCLUSIVE FIXAÇÃO EM PISO</v>
          </cell>
          <cell r="E13113" t="str">
            <v>un</v>
          </cell>
          <cell r="F13113">
            <v>226.35</v>
          </cell>
        </row>
        <row r="13114">
          <cell r="A13114" t="str">
            <v>SETOP ED-15448</v>
          </cell>
          <cell r="D13114" t="str">
            <v>BANCO EM CONCRETO APARENTE, TIPO-2, PADRÃO SEE-MG, SEM ENCOSTO, POLIDO COM ACABAMENTO EM VERNIZ, ESP. 5CM, COMPRIMENTO 150CM, LARGURA 40CM, ALTURA 45CM, INCLUSIVE CORTE NO PISO PARA FIXAÇÃO COM CONCRETO NÃO ESTRUTURAL, PREPARADO EM OBRA COM BETONEIRA, COM FCK 15 MPA</v>
          </cell>
          <cell r="E13114" t="str">
            <v>un</v>
          </cell>
          <cell r="F13114">
            <v>252.95</v>
          </cell>
        </row>
        <row r="13115">
          <cell r="A13115" t="str">
            <v>SETOP ED-48355</v>
          </cell>
          <cell r="D13115" t="str">
            <v>BANCO EM GRANITO ANDORINHA POLIDO 52 X 30 CM</v>
          </cell>
          <cell r="E13115" t="str">
            <v>U</v>
          </cell>
          <cell r="F13115">
            <v>157.44</v>
          </cell>
        </row>
        <row r="13116">
          <cell r="A13116" t="str">
            <v>SETOP ED-48354</v>
          </cell>
          <cell r="D13116" t="str">
            <v>BANCO INTERNO EM CONCRETO APARENTE, ALTURA 45 CM, LARGURA 30 CM</v>
          </cell>
          <cell r="E13116" t="str">
            <v>m</v>
          </cell>
          <cell r="F13116">
            <v>162.05000000000001</v>
          </cell>
        </row>
        <row r="13117">
          <cell r="A13117" t="str">
            <v>SETOP ED-48353</v>
          </cell>
          <cell r="D13117" t="str">
            <v>BANCO INTERNO EM CONCRETO E ALVENARIA, ACABAMENTO EM VERNIZ, E = 8 CM, L = 40 CM</v>
          </cell>
          <cell r="E13117" t="str">
            <v>m</v>
          </cell>
          <cell r="F13117">
            <v>242.39</v>
          </cell>
        </row>
        <row r="13118">
          <cell r="A13118" t="str">
            <v>SETOP ED-48359</v>
          </cell>
          <cell r="D13118" t="str">
            <v>CONJUNTO DE MESA E BANCOS DE ARDÓSIA</v>
          </cell>
          <cell r="E13118" t="str">
            <v>cj</v>
          </cell>
          <cell r="F13118">
            <v>1761.02</v>
          </cell>
        </row>
        <row r="13119">
          <cell r="A13119" t="str">
            <v>SETOP ED-48360</v>
          </cell>
          <cell r="D13119" t="str">
            <v>CONJUNTO DE MESA E BANCOS DE CONCRETO PARA JOGOS (02 BANCOS EM ARCO COM D INTERNO = 130 CM E H = 43 CM E MESA COM D = 80 CM, E = 8 CM E H = 75 CM)</v>
          </cell>
          <cell r="E13119" t="str">
            <v>cj</v>
          </cell>
          <cell r="F13119">
            <v>965.19</v>
          </cell>
        </row>
        <row r="13120">
          <cell r="A13120" t="str">
            <v>SETOP 9075</v>
          </cell>
          <cell r="D13120" t="str">
            <v>EQUIPAMENTO ESPORTIVO</v>
          </cell>
        </row>
        <row r="13121">
          <cell r="A13121" t="str">
            <v>SETOP ED-49572</v>
          </cell>
          <cell r="D13121" t="str">
            <v xml:space="preserve">POSTE DE VÔLEI OU PETECA OFICIAL (PAR) COM REDE, EM TUBO DE AÇO, DIÂMETRO DE 3", TIPO TELESCÓPICO, INCLUSIVE TRATAMENTO ANTICORROSIVO E PINTURA
</v>
          </cell>
          <cell r="E13121" t="str">
            <v>un</v>
          </cell>
          <cell r="F13121">
            <v>1611.94</v>
          </cell>
        </row>
        <row r="13122">
          <cell r="A13122" t="str">
            <v>SETOP ED-49574</v>
          </cell>
          <cell r="D13122" t="str">
            <v>TABELA DE BASQUETE OFICIAL COM ARO FIXO, REDE E POSTE METÁLICO, INCLUSIVE SUPORTE PARA PISO, INCLUSIVE TRATAMENTO ANTICORROSIVO E PINTURA</v>
          </cell>
          <cell r="E13122" t="str">
            <v>un</v>
          </cell>
          <cell r="F13122">
            <v>2488.39</v>
          </cell>
        </row>
        <row r="13123">
          <cell r="A13123" t="str">
            <v>SETOP ED-49570</v>
          </cell>
          <cell r="D13123" t="str">
            <v>TRAVE DE FUTEBOL DE CAMPO OFICIAL COM REDE, EM TUBO DE AÇO, DIÂMETRO DE 3", COMPRIMENTO 732CM, ALTURA 244CM, INCLUSIVE TRATAMENTO ANTICORROSIVO E PINTURA</v>
          </cell>
          <cell r="E13123" t="str">
            <v>un</v>
          </cell>
          <cell r="F13123">
            <v>3689.17</v>
          </cell>
        </row>
        <row r="13124">
          <cell r="A13124" t="str">
            <v>SETOP ED-49569</v>
          </cell>
          <cell r="D13124" t="str">
            <v>TRAVE DE FUTSAL (PAR) COM REDE, EM TUBO DE AÇO, DIÂMETRO DE 3", COMPRIMENTO 300CM, ALTURA 200CM, INCLUSIVE TRATAMENTO ANTICORROSIVO E PINTURA</v>
          </cell>
          <cell r="E13124" t="str">
            <v>un</v>
          </cell>
          <cell r="F13124">
            <v>3043.87</v>
          </cell>
        </row>
        <row r="13125">
          <cell r="A13125" t="str">
            <v>SETOP 9076</v>
          </cell>
          <cell r="D13125" t="str">
            <v>EQUIPAMENTO PARA PARQUE INFANTIL</v>
          </cell>
        </row>
        <row r="13126">
          <cell r="A13126" t="str">
            <v>SETOP ED-15342</v>
          </cell>
          <cell r="D13126"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E13126" t="str">
            <v>un</v>
          </cell>
          <cell r="F13126">
            <v>3076.57</v>
          </cell>
        </row>
        <row r="13127">
          <cell r="A13127" t="str">
            <v>SETOP ED-49578</v>
          </cell>
          <cell r="D13127"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E13127" t="str">
            <v>un</v>
          </cell>
          <cell r="F13127">
            <v>422.42</v>
          </cell>
        </row>
        <row r="13128">
          <cell r="A13128" t="str">
            <v>SETOP ED-49579</v>
          </cell>
          <cell r="D13128" t="str">
            <v>FORNECIMENTO E INSTALAÇÃO DE ESCADA HORIZONTAL METÁLICA PARA PARQUE INFANTIL, FIXADO COM CONCRETO NÃO ESTRUTURAL, PREPARADO EM OBRA COM BETONEIRA, COM FCK 15 MPA , INCLUSIVE ESCAVAÇÃO E TRANSPORTE COM RETIRADA DO MATERIAL ESCAVADO (EM CAÇAMBA)</v>
          </cell>
          <cell r="E13128" t="str">
            <v>un</v>
          </cell>
          <cell r="F13128">
            <v>1882.73</v>
          </cell>
        </row>
        <row r="13129">
          <cell r="A13129" t="str">
            <v>SETOP ED-49575</v>
          </cell>
          <cell r="D13129" t="str">
            <v>FORNECIMENTO E INSTALAÇÃO DE ESCORREGADOR MÉDIO METÁLICO PARA PARQUE INFANTIL, FIXADO COM CONCRETO NÃO ESTRUTURAL, PREPARADO EM OBRA COM BETONEIRA, COM FCK 15 MPA , INCLUSIVE ESCAVAÇÃO E TRANSPORTE COM RETIRADA DO MATERIAL ESCAVADO (EM CAÇAMBA)</v>
          </cell>
          <cell r="E13129" t="str">
            <v>un</v>
          </cell>
          <cell r="F13129">
            <v>1615.38</v>
          </cell>
        </row>
        <row r="13130">
          <cell r="A13130" t="str">
            <v>SETOP ED-49580</v>
          </cell>
          <cell r="D13130"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E13130" t="str">
            <v>un</v>
          </cell>
          <cell r="F13130">
            <v>928.78</v>
          </cell>
        </row>
        <row r="13131">
          <cell r="A13131" t="str">
            <v>SETOP ED-49576</v>
          </cell>
          <cell r="D13131" t="str">
            <v>FORNECIMENTO E INSTALAÇÃO DE GANGORRA METÁLICA COM DOIS LUGARES PARA PARQUE INFANTIL, FIXADO COM CONCRETO NÃO ESTRUTURAL, PREPARADO EM OBRA COM BETONEIRA, COM FCK 15 MPA , INCLUSIVE ESCAVAÇÃO E TRANSPORTE COM RETIRADA DO MATERIAL ESCAVADO (EM CAÇAMBA)</v>
          </cell>
          <cell r="E13131" t="str">
            <v>un</v>
          </cell>
          <cell r="F13131">
            <v>1724.37</v>
          </cell>
        </row>
        <row r="13132">
          <cell r="A13132" t="str">
            <v>SETOP ED-49577</v>
          </cell>
          <cell r="D13132" t="str">
            <v>FORNECIMENTO E INSTALAÇÃO DE ZANGA BURRINHO METÁLICO COM DUAS PRANCHAS PARA PARQUE INFANTIL, FIXADO COM CONCRETO NÃO ESTRUTURAL, PREPARADO EM OBRA COM BETONEIRA, COM FCK 15 MPA , INCLUSIVE ESCAVAÇÃO E TRANSPORTE COM RETIRADA DO MATERIAL ESCAVADO (EM CAÇAMBA)</v>
          </cell>
          <cell r="E13132" t="str">
            <v>un</v>
          </cell>
          <cell r="F13132">
            <v>1380.79</v>
          </cell>
        </row>
        <row r="13133">
          <cell r="A13133" t="str">
            <v>SETOP 8937</v>
          </cell>
          <cell r="D13133" t="str">
            <v>ENVELOPAMENTO DE DUTO E ELETRODUTO</v>
          </cell>
        </row>
        <row r="13134">
          <cell r="A13134" t="str">
            <v>SETOP ED-49334</v>
          </cell>
          <cell r="D13134" t="str">
            <v>ENVELOPE DE CONCRETO PARA PROTEÇÃO DE TUBOS DE PVC ENTERRADO - CONCRETO TIPO A FCK = 13,5 MPA</v>
          </cell>
          <cell r="E13134" t="str">
            <v>m3</v>
          </cell>
          <cell r="F13134">
            <v>708.03</v>
          </cell>
        </row>
        <row r="13135">
          <cell r="A13135" t="str">
            <v>SETOP 8695</v>
          </cell>
          <cell r="D13135" t="str">
            <v>LIMPEZA DE OBRA</v>
          </cell>
        </row>
        <row r="13136">
          <cell r="A13136" t="str">
            <v>SETOP 9078</v>
          </cell>
          <cell r="D13136" t="str">
            <v>LIMPEZA GERAL</v>
          </cell>
        </row>
        <row r="13137">
          <cell r="A13137" t="str">
            <v>SETOP ED-50265</v>
          </cell>
          <cell r="D13137" t="str">
            <v>LAVAGEM DE FACHADA COM HIDROJATEAMENTO, EXCLUSIVE ANDAIME METÁLICO, TIPO FIXO/TORRE/SUSPENSO, PARA FACHADA</v>
          </cell>
          <cell r="E13137" t="str">
            <v>m2</v>
          </cell>
          <cell r="F13137">
            <v>5.95</v>
          </cell>
        </row>
        <row r="13138">
          <cell r="A13138" t="str">
            <v>SETOP ED-50263</v>
          </cell>
          <cell r="D13138" t="str">
            <v>LIMPEZA DE CALHA EM CHAPA GALVANIZADA OU EM PVC, INCLUSIVE DESOBSTRUÇÃO</v>
          </cell>
          <cell r="E13138" t="str">
            <v>m</v>
          </cell>
          <cell r="F13138">
            <v>2.74</v>
          </cell>
        </row>
        <row r="13139">
          <cell r="A13139" t="str">
            <v>SETOP ED-50264</v>
          </cell>
          <cell r="D13139" t="str">
            <v>LIMPEZA DE MATERIAL CERÂMICO</v>
          </cell>
          <cell r="E13139" t="str">
            <v>m2</v>
          </cell>
          <cell r="F13139">
            <v>11.97</v>
          </cell>
        </row>
        <row r="13140">
          <cell r="A13140" t="str">
            <v>SETOP ED-50271</v>
          </cell>
          <cell r="D13140" t="str">
            <v>LIMPEZA DE RODAPÉ</v>
          </cell>
          <cell r="E13140" t="str">
            <v>m2</v>
          </cell>
          <cell r="F13140">
            <v>2.09</v>
          </cell>
        </row>
        <row r="13141">
          <cell r="A13141" t="str">
            <v>SETOP ED-50272</v>
          </cell>
          <cell r="D13141" t="str">
            <v>LIMPEZA DE VIDROS E ESPELHOS</v>
          </cell>
          <cell r="E13141" t="str">
            <v>m2</v>
          </cell>
          <cell r="F13141">
            <v>7.33</v>
          </cell>
        </row>
        <row r="13142">
          <cell r="A13142" t="str">
            <v>SETOP ED-50270</v>
          </cell>
          <cell r="D13142" t="str">
            <v>LIMPEZA PERMANENTE DA OBRA - 01 SERVENTE X 4 HORAS DIÁRIAS</v>
          </cell>
          <cell r="E13142" t="str">
            <v>mês</v>
          </cell>
          <cell r="F13142">
            <v>2303.4</v>
          </cell>
        </row>
        <row r="13143">
          <cell r="A13143" t="str">
            <v>SETOP ED-50269</v>
          </cell>
          <cell r="D13143" t="str">
            <v>LIMPEZA PERMANENTE DA OBRA - 01 SERVENTE X 8 HORAS DIÁRIAS</v>
          </cell>
          <cell r="E13143" t="str">
            <v>mês</v>
          </cell>
          <cell r="F13143">
            <v>4606.8</v>
          </cell>
        </row>
        <row r="13144">
          <cell r="A13144" t="str">
            <v>SETOP 9079</v>
          </cell>
          <cell r="D13144" t="str">
            <v>LIMPEZA FINAL PARA ENTREGA DA OBRA</v>
          </cell>
        </row>
        <row r="13145">
          <cell r="A13145" t="str">
            <v>SETOP ED-50266</v>
          </cell>
          <cell r="D13145" t="str">
            <v>LIMPEZA FINAL PARA ENTREGA DA OBRA</v>
          </cell>
          <cell r="E13145" t="str">
            <v>m2</v>
          </cell>
          <cell r="F13145">
            <v>7.78</v>
          </cell>
        </row>
        <row r="13146">
          <cell r="A13146" t="str">
            <v>SETOP 8696</v>
          </cell>
          <cell r="D13146" t="str">
            <v>OBRAS VIÁRIAS</v>
          </cell>
        </row>
        <row r="13147">
          <cell r="A13147" t="str">
            <v>SETOP 9080</v>
          </cell>
          <cell r="D13147" t="str">
            <v>ESTABILIZAÇÃO DE SOLO</v>
          </cell>
        </row>
        <row r="13148">
          <cell r="A13148" t="str">
            <v>SETOP ED-50411</v>
          </cell>
          <cell r="D13148" t="str">
            <v>GEOTÊXTIL NÃO TECIDO PARA ESTABILIZAÇÃO DE SOLOS</v>
          </cell>
          <cell r="E13148" t="str">
            <v>m2</v>
          </cell>
          <cell r="F13148">
            <v>16.13</v>
          </cell>
        </row>
        <row r="13149">
          <cell r="A13149" t="str">
            <v>SETOP 9081</v>
          </cell>
          <cell r="D13149" t="str">
            <v>PAVIMENTO INTERTRAVADO</v>
          </cell>
        </row>
        <row r="13150">
          <cell r="A13150" t="str">
            <v>SETOP ED-9837</v>
          </cell>
          <cell r="D13150" t="str">
            <v>APLICAÇÃO DE CAMADA E REGULARIZAÇÃO EM COLCHÃO DE AREIA PARA PAVIMENTO COM PISO INTERTRAVADO, EXCLUSIVE COMPACTAÇÃO</v>
          </cell>
          <cell r="E13150" t="str">
            <v>m3</v>
          </cell>
          <cell r="F13150">
            <v>270.72000000000003</v>
          </cell>
        </row>
        <row r="13151">
          <cell r="A13151" t="str">
            <v>SETOP ED-8912</v>
          </cell>
          <cell r="D13151" t="str">
            <v>EXECUÇÃO DE PAVIMENTO COM PISO INTERTRAVADO, TIPO ECOLÓGICO, ESP. 6CM, COM FCK DE 35MPA, INCLUSIVE COLCHÃO DE AREIA, ESP. 6CM, PARA ASSENTAMENTO, COMPACTAÇÃO MECANIZADA, CARGA E DESCARGA MECÂNICA EM CAMINHÃO, EXCLUSIVE TRANSPORTE DE PISO INTERTRAVADO</v>
          </cell>
          <cell r="E13151" t="str">
            <v>m2</v>
          </cell>
          <cell r="F13151">
            <v>93.03</v>
          </cell>
        </row>
        <row r="13152">
          <cell r="A13152" t="str">
            <v>SETOP ED-8917</v>
          </cell>
          <cell r="D13152" t="str">
            <v>EXECUÇÃO DE PAVIMENTO COM PISO INTERTRAVADO, TIPO RETANGULAR, ESP. 10CM, COM FCK DE 35MPA, INCLUSIVE COLCHÃO DE AREIA, ESP. 6CM, PARA ASSENTAMENTO, COMPACTAÇÃO MECANIZADA, CARGA E DESCARGA MECÂNICA EM CAMINHÃO, EXCLUSIVE TRANSPORTE DE PISO INTERTRAVADO</v>
          </cell>
          <cell r="E13152" t="str">
            <v>m2</v>
          </cell>
          <cell r="F13152">
            <v>131.74</v>
          </cell>
        </row>
        <row r="13153">
          <cell r="A13153" t="str">
            <v>SETOP ED-8918</v>
          </cell>
          <cell r="D13153" t="str">
            <v>EXECUÇÃO DE PAVIMENTO COM PISO INTERTRAVADO, TIPO RETANGULAR, ESP. 10CM, COM FCK DE 40MPA, INCLUSIVE COLCHÃO DE AREIA, ESP. 6CM, PARA ASSENTAMENTO, COMPACTAÇÃO MECANIZADA, CARGA E DESCARGA MECÂNICA EM CAMINHÃO, EXCLUSIVE TRANSPORTE DE PISO INTERTRAVADO</v>
          </cell>
          <cell r="E13153" t="str">
            <v>m2</v>
          </cell>
          <cell r="F13153">
            <v>139.49</v>
          </cell>
        </row>
        <row r="13154">
          <cell r="A13154" t="str">
            <v>SETOP ED-8915</v>
          </cell>
          <cell r="D13154" t="str">
            <v>EXECUÇÃO DE PAVIMENTO COM PISO INTERTRAVADO, TIPO RETANGULAR, ESP. 6CM, COM FCK DE 35MPA, INCLUSIVE COLCHÃO DE AREIA, ESP. 6CM, PARA ASSENTAMENTO, COMPACTAÇÃO MECANIZADA, CARGA E DESCARGA MECÂNICA EM CAMINHÃO, EXCLUSIVE TRANSPORTE DE PISO INTERTRAVADO</v>
          </cell>
          <cell r="E13154" t="str">
            <v>m2</v>
          </cell>
          <cell r="F13154">
            <v>89.32</v>
          </cell>
        </row>
        <row r="13155">
          <cell r="A13155" t="str">
            <v>SETOP ED-8916</v>
          </cell>
          <cell r="D13155" t="str">
            <v>EXECUÇÃO DE PAVIMENTO COM PISO INTERTRAVADO, TIPO RETANGULAR, ESP. 8CM, COM FCK DE 35MPA, INCLUSIVE COLCHÃO DE AREIA, ESP. 6CM, PARA ASSENTAMENTO, COMPACTAÇÃO MECANIZADA, CARGA E DESCARGA MECÂNICA EM CAMINHÃO, EXCLUSIVE TRANSPORTE DE PISO INTERTRAVADO</v>
          </cell>
          <cell r="E13155" t="str">
            <v>m2</v>
          </cell>
          <cell r="F13155">
            <v>109.66</v>
          </cell>
        </row>
        <row r="13156">
          <cell r="A13156" t="str">
            <v>SETOP ED-8913</v>
          </cell>
          <cell r="D13156" t="str">
            <v>EXECUÇÃO DE PAVIMENTO COM PISO INTERTRAVADO, TIPO SEXTAVADO, ESP. 6CM, COM FCK DE 35MPA, INCLUSIVE COLCHÃO DE AREIA, ESP. 6CM, PARA ASSENTAMENTO, COMPACTAÇÃO MECANIZADA, CARGA E DESCARGA MECÂNICA EM CAMINHÃO, EXCLUSIVE TRANSPORTE DE PISO INTERTRAVADO</v>
          </cell>
          <cell r="E13156" t="str">
            <v>m2</v>
          </cell>
          <cell r="F13156">
            <v>88.94</v>
          </cell>
        </row>
        <row r="13157">
          <cell r="A13157" t="str">
            <v>SETOP ED-8914</v>
          </cell>
          <cell r="D13157" t="str">
            <v>EXECUÇÃO DE PAVIMENTO COM PISO INTERTRAVADO, TIPO SEXTAVADO, ESP. 8CM, COM FCK DE 35MPA, INCLUSIVE COLCHÃO DE AREIA, ESP. 6CM, PARA ASSENTAMENTO, COMPACTAÇÃO MECANIZADA, CARGA E DESCARGA MECÂNICA EM CAMINHÃO, EXCLUSIVE TRANSPORTE DE PISO INTERTRAVADO</v>
          </cell>
          <cell r="E13157" t="str">
            <v>m2</v>
          </cell>
          <cell r="F13157">
            <v>101.32</v>
          </cell>
        </row>
        <row r="13158">
          <cell r="A13158" t="str">
            <v>SETOP 9082</v>
          </cell>
          <cell r="D13158" t="str">
            <v>PAVIMENTAÇÃO</v>
          </cell>
        </row>
        <row r="13159">
          <cell r="A13159" t="str">
            <v>SETOP ED-50413</v>
          </cell>
          <cell r="D13159" t="str">
            <v>ALVENARIA POLIÉDRICA, RETIRADA E REASSENTAMENTO SOBRE COXIM DE AREIA</v>
          </cell>
          <cell r="E13159" t="str">
            <v>m2</v>
          </cell>
          <cell r="F13159">
            <v>33.64</v>
          </cell>
        </row>
        <row r="13160">
          <cell r="A13160" t="str">
            <v>SETOP ED-50421</v>
          </cell>
          <cell r="D13160" t="str">
            <v>ASSENTAMENTO DE MATA-BURRO DE CONCRETO</v>
          </cell>
          <cell r="E13160" t="str">
            <v>U</v>
          </cell>
          <cell r="F13160">
            <v>1274.75</v>
          </cell>
        </row>
        <row r="13161">
          <cell r="A13161" t="str">
            <v>SETOP ED-7624</v>
          </cell>
          <cell r="D13161" t="str">
            <v>EXECUÇÃO E APLICAÇÃO DE CONCRETO ASFÁLTICO PRE-MISTURADO À FRIO (PMF), EM BETONEIRA, INCLUINDO FORNECIMENTO E TRANSPORTE DOS AGREGADOS E MATERIAL BETUMINOSO, INCLUSIVE TRANSPORTE DA MASSA ASFÁLTICA ATÉ A PISTA</v>
          </cell>
          <cell r="E13161" t="str">
            <v>m3</v>
          </cell>
          <cell r="F13161">
            <v>1049.83</v>
          </cell>
        </row>
        <row r="13162">
          <cell r="A13162" t="str">
            <v>SETOP ED-7623</v>
          </cell>
          <cell r="D13162" t="str">
            <v>EXECUÇÃO E APLICAÇÃO DE CONCRETO BETUMINOSO USINADO A QUENTE (CBUQ), MASSA COMERCIAL, INCLUINDO FORNECIMENTO E TRANSPORTE DOS AGREGADOS E MATERIAL BETUMINOSO, EXCLUSIVE TRANSPORTE DA MASSA ASFÁLTICA ATÉ A PISTA</v>
          </cell>
          <cell r="E13162" t="str">
            <v>m3</v>
          </cell>
          <cell r="F13162">
            <v>1796.47</v>
          </cell>
        </row>
        <row r="13163">
          <cell r="A13163" t="str">
            <v>SETOP ED-50412</v>
          </cell>
          <cell r="D13163" t="str">
            <v>PARALELEPÍPEDO, RETIRADA E REASSENTAMENTO SOBRE COXIM DE AREIA</v>
          </cell>
          <cell r="E13163" t="str">
            <v>m2</v>
          </cell>
          <cell r="F13163">
            <v>47.95</v>
          </cell>
        </row>
        <row r="13164">
          <cell r="A13164" t="str">
            <v>SETOP ED-50414</v>
          </cell>
          <cell r="D13164" t="str">
            <v>REMOÇÃO E REASSENTAMENTO DE CALÇAMENTO EM BLOCO DE CONCRETO INTERTRAVADO OU SEXTAVADO, COM REAPROVEITAMENTO DOS BLOCOS, INCLUSIVE FORNECIMENTO COM APLICAÇÃO E REGULARIZAÇÃO MECANIZADA DE COLCHÃO DE AREIA</v>
          </cell>
          <cell r="E13164" t="str">
            <v>m2</v>
          </cell>
          <cell r="F13164">
            <v>42.43</v>
          </cell>
        </row>
        <row r="13165">
          <cell r="A13165" t="str">
            <v>SETOP 9084</v>
          </cell>
          <cell r="D13165" t="str">
            <v>ENSECADEIRA</v>
          </cell>
        </row>
        <row r="13166">
          <cell r="A13166" t="str">
            <v>SETOP ED-50422</v>
          </cell>
          <cell r="D13166" t="str">
            <v>ENSECADEIRA INCLUSIVE RETIRADA DO MADEIRAMENTO , PAREDE SIMPLES</v>
          </cell>
          <cell r="E13166" t="str">
            <v>m2</v>
          </cell>
          <cell r="F13166">
            <v>210.48</v>
          </cell>
        </row>
        <row r="13167">
          <cell r="A13167" t="str">
            <v>SETOP 9085</v>
          </cell>
          <cell r="D13167" t="str">
            <v>PONTE E TRAVESSIA</v>
          </cell>
        </row>
        <row r="13168">
          <cell r="A13168" t="str">
            <v>SETOP ED-29090</v>
          </cell>
          <cell r="D13168" t="str">
            <v>DESCARGA DE CAMINHÃO, PARA ELEMENTOS DE VIGA OU TABULEIRO PARA PONTE, INCLUSIVE DESCARGA DE PERFIS LONGARINAS, TRANSVERSINAS, CHAPAS E ACESSÓRIOS, EXCLUSIVE FORNECIMENTO E TRANSPORTE</v>
          </cell>
          <cell r="E13168" t="str">
            <v>un</v>
          </cell>
          <cell r="F13168">
            <v>3723.99</v>
          </cell>
        </row>
        <row r="13169">
          <cell r="A13169" t="str">
            <v>SETOP ED-27791</v>
          </cell>
          <cell r="D13169" t="str">
            <v>FORNECIMENTO DE ESTRUTURA METÁLICA EM PERFIL SOLDADO PARA PONTES, EM AÇO PATINÁVEL, INCLUSIVE FABRICAÇÃO, EXCLUSIVE TRANSPORTE E LANÇAMENTO</v>
          </cell>
          <cell r="E13169" t="str">
            <v>Kg</v>
          </cell>
          <cell r="F13169">
            <v>14.7</v>
          </cell>
        </row>
        <row r="13170">
          <cell r="A13170" t="str">
            <v>SETOP ED-50428</v>
          </cell>
          <cell r="D13170" t="str">
            <v>LANÇAMENTO DE VIGA PARA PONTE, EXCLUSIVE FORNECIMENTO, DESCARGA E TRANSPORTE - PROJETO PADRÃO SEINFRA-MG</v>
          </cell>
          <cell r="E13170" t="str">
            <v>Kg</v>
          </cell>
          <cell r="F13170">
            <v>1.55</v>
          </cell>
        </row>
        <row r="13171">
          <cell r="A13171" t="str">
            <v>SETOP ED-29091</v>
          </cell>
          <cell r="D13171" t="str">
            <v>TRANSPORTE DE VIGA OU TABULEIRO PARA PONTE (CUSTO FIXO), INCLUSIVE CARGA, EXCLUSIVE FORNECIMENTO , DESCARGA E TRANSPORTE EM QUILÔMETRO RODADO (CUSTO VARIÁVEL)</v>
          </cell>
          <cell r="E13171" t="str">
            <v>un</v>
          </cell>
          <cell r="F13171">
            <v>2359.81</v>
          </cell>
        </row>
        <row r="13172">
          <cell r="A13172" t="str">
            <v>SETOP ED-29092</v>
          </cell>
          <cell r="D13172" t="str">
            <v>TRANSPORTE DE VIGA OU TABULEIRO PARA PONTE (CUSTO VARIÁVEL), EXCLUSIVE FORNECIMENTO , DESCARGA E CUSTO FIXO DE TRANSPORTE</v>
          </cell>
          <cell r="E13172" t="str">
            <v>TxKM</v>
          </cell>
          <cell r="F13172">
            <v>0.69</v>
          </cell>
        </row>
        <row r="13173">
          <cell r="A13173" t="str">
            <v>SETOP 8697</v>
          </cell>
          <cell r="D13173" t="str">
            <v>TRANSPORTES</v>
          </cell>
        </row>
        <row r="13174">
          <cell r="A13174" t="str">
            <v>SETOP 9086</v>
          </cell>
          <cell r="D13174" t="str">
            <v>CARGA DE MATERIAL</v>
          </cell>
        </row>
        <row r="13175">
          <cell r="A13175" t="str">
            <v>SETOP ED-51131</v>
          </cell>
          <cell r="D13175" t="str">
            <v>CARGA MANUAL DE MATERIAL DE QUALQUER NATUREZA SOBRE CAMINHÃO, EXCLUSIVE TRANSPORTE</v>
          </cell>
          <cell r="E13175" t="str">
            <v>m3</v>
          </cell>
          <cell r="F13175">
            <v>41.88</v>
          </cell>
        </row>
        <row r="13176">
          <cell r="A13176" t="str">
            <v>SETOP ED-51132</v>
          </cell>
          <cell r="D13176" t="str">
            <v>CARGA MECÂNICA DE MATERIAL DE QUALQUER NATUREZA SOBRE CAMINHÃO, EXCLUSIVE TRANSPORTE</v>
          </cell>
          <cell r="E13176" t="str">
            <v>m3</v>
          </cell>
          <cell r="F13176">
            <v>3.25</v>
          </cell>
        </row>
        <row r="13177">
          <cell r="A13177" t="str">
            <v>SETOP 9087</v>
          </cell>
          <cell r="D13177" t="str">
            <v>TRANSPORTE DE MATERIAL</v>
          </cell>
        </row>
        <row r="13178">
          <cell r="A13178" t="str">
            <v>SETOP ED-7565</v>
          </cell>
          <cell r="D13178" t="str">
            <v>CARGA E DESCARGA MANUAL DE MATERIAIS DIVERSOS, EM CAMINHÃO, TRAÇÃO 4X2, TIPO TOCO, PESO BRUTO TOTAL (PBT) DE 14.300KG, COM CARROCERIA DE CARGA SECA, COM CAPACIDADE DE 7T, INCLUSIVE MANOBRA, EXCLUSIVE TRANSPORTE</v>
          </cell>
          <cell r="E13178" t="str">
            <v>t</v>
          </cell>
          <cell r="F13178">
            <v>28.59</v>
          </cell>
        </row>
        <row r="13179">
          <cell r="A13179" t="str">
            <v>SETOP ED-7561</v>
          </cell>
          <cell r="D13179" t="str">
            <v>CARGA E DESCARGA MANUAL DE MATERIAIS DIVERSOS, EM CAMINHÃO, TRAÇÃO 6X2, TIPO TRUCADO, PESO BRUTO TOTAL (PBT) DE 23.000KG, COM CARROCERIA DE CARGA SECA, COM CAPACIDADE DE 15T, INCLUSIVE MANOBRA, EXCLUSIVE TRANSPORTE</v>
          </cell>
          <cell r="E13179" t="str">
            <v>t</v>
          </cell>
          <cell r="F13179">
            <v>35.81</v>
          </cell>
        </row>
        <row r="13180">
          <cell r="A13180" t="str">
            <v>SETOP ED-7426</v>
          </cell>
          <cell r="D13180"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E13180" t="str">
            <v>t</v>
          </cell>
          <cell r="F13180">
            <v>17.399999999999999</v>
          </cell>
        </row>
        <row r="13181">
          <cell r="A13181" t="str">
            <v>SETOP ED-7541</v>
          </cell>
          <cell r="D13181"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E13181" t="str">
            <v>t</v>
          </cell>
          <cell r="F13181">
            <v>17.420000000000002</v>
          </cell>
        </row>
        <row r="13182">
          <cell r="A13182" t="str">
            <v>SETOP ED-7556</v>
          </cell>
          <cell r="D13182" t="str">
            <v>CARGA E DESCARGA MECÂNICA EM CAMINHÃO, TRAÇÃO 6X2, TIPO TRUCADO, PESO BRUTO TOTAL (PBT) DE 23.000KG, COM GUINDASTE ARTICULADO, MOMENTO DE CARGA MÁXIMO DE 20TXM, E CARROCERIA DE CARGA SECA, COM CAPACIDADE DE 14T, INCLUSIVE MANOBRA, EXCLUSIVE TRANSPORTE</v>
          </cell>
          <cell r="E13182" t="str">
            <v>t</v>
          </cell>
          <cell r="F13182">
            <v>18.41</v>
          </cell>
        </row>
        <row r="13183">
          <cell r="A13183" t="str">
            <v>SETOP ED-51134</v>
          </cell>
          <cell r="D13183" t="str">
            <v>TRANSPORTE DE MATERIAL DE QUALQUER NATUREZA COM CARRINHO DE MÃO, COM DISTÂNCIAS MAIORES QUE 50M E MENORES OU IGUAIS A 100M, INCLUSIVE CARGA/DESGARGA</v>
          </cell>
          <cell r="E13183" t="str">
            <v>m3</v>
          </cell>
          <cell r="F13183">
            <v>41.5</v>
          </cell>
        </row>
        <row r="13184">
          <cell r="A13184" t="str">
            <v>SETOP ED-51133</v>
          </cell>
          <cell r="D13184" t="str">
            <v>TRANSPORTE DE MATERIAL DE QUALQUER NATUREZA COM CARRINHO DE MÃO, COM DISTÂNCIAS MENORES OU IGUAIS A 50M, INCLUSIVE CARGA/DESCARGA</v>
          </cell>
          <cell r="E13184" t="str">
            <v>m3</v>
          </cell>
          <cell r="F13184">
            <v>24.77</v>
          </cell>
        </row>
        <row r="13185">
          <cell r="A13185" t="str">
            <v>SETOP ED-29230</v>
          </cell>
          <cell r="D13185" t="str">
            <v>TRANSPORTE DE MATERIAL DE QUALQUER NATUREZA EM CAMINHÃO, DISTÂNCIA MAIOR QUE 1KM E MENOR OU IGUAL A 2KM, DENTRO DO PERÍMETRO URBANO, EXCLUSIVE CARGA, INCLUSIVE DESCARGA</v>
          </cell>
          <cell r="E13185" t="str">
            <v>M3xKM</v>
          </cell>
          <cell r="F13185">
            <v>3.84</v>
          </cell>
        </row>
        <row r="13186">
          <cell r="A13186" t="str">
            <v>SETOP ED-29233</v>
          </cell>
          <cell r="D13186" t="str">
            <v>TRANSPORTE DE MATERIAL DE QUALQUER NATUREZA EM CAMINHÃO, DISTÂNCIA MAIOR QUE 10KM E MENOR OU IGUAL A 20KM, DENTRO DO PERÍMETRO URBANO, EXCLUSIVE CARGA, INCLUSIVE DESCARGA</v>
          </cell>
          <cell r="E13186" t="str">
            <v>M3xKM</v>
          </cell>
          <cell r="F13186">
            <v>1.75</v>
          </cell>
        </row>
        <row r="13187">
          <cell r="A13187" t="str">
            <v>SETOP ED-29231</v>
          </cell>
          <cell r="D13187" t="str">
            <v>TRANSPORTE DE MATERIAL DE QUALQUER NATUREZA EM CAMINHÃO, DISTÂNCIA MAIOR QUE 2KM E MENOR OU IGUAL A 5KM, DENTRO DO PERÍMETRO URBANO, EXCLUSIVE CARGA, INCLUSIVE DESCARGA</v>
          </cell>
          <cell r="E13187" t="str">
            <v>M3xKM</v>
          </cell>
          <cell r="F13187">
            <v>2.56</v>
          </cell>
        </row>
        <row r="13188">
          <cell r="A13188" t="str">
            <v>SETOP ED-29234</v>
          </cell>
          <cell r="D13188" t="str">
            <v>TRANSPORTE DE MATERIAL DE QUALQUER NATUREZA EM CAMINHÃO, DISTÂNCIA MAIOR QUE 20KM E MENOR OU IGUAL A 30KM, DENTRO DO PERÍMETRO URBANO, EXCLUSIVE CARGA, INCLUSIVE DESCARGA</v>
          </cell>
          <cell r="E13188" t="str">
            <v>M3xKM</v>
          </cell>
          <cell r="F13188">
            <v>1.65</v>
          </cell>
        </row>
        <row r="13189">
          <cell r="A13189" t="str">
            <v>SETOP ED-29232</v>
          </cell>
          <cell r="D13189" t="str">
            <v>TRANSPORTE DE MATERIAL DE QUALQUER NATUREZA EM CAMINHÃO, DISTÂNCIA MAIOR QUE 5KM E MENOR OU IGUAL A 10KM, DENTRO DO PERÍMETRO URBANO, EXCLUSIVE CARGA, INCLUSIVE DESCARGA</v>
          </cell>
          <cell r="E13189" t="str">
            <v>M3xKM</v>
          </cell>
          <cell r="F13189">
            <v>1.99</v>
          </cell>
        </row>
        <row r="13190">
          <cell r="A13190" t="str">
            <v>SETOP ED-29235</v>
          </cell>
          <cell r="D13190" t="str">
            <v>TRANSPORTE DE MATERIAL DE QUALQUER NATUREZA EM CAMINHÃO, DISTÂNCIA MAIORES QUE 30KM, DENTRO DO PERÍMETRO URBANO, EXCLUSIVE CARGA, INCLUSIVE DESCARGA</v>
          </cell>
          <cell r="E13190" t="str">
            <v>M3xKM</v>
          </cell>
          <cell r="F13190">
            <v>1.58</v>
          </cell>
        </row>
        <row r="13191">
          <cell r="A13191" t="str">
            <v>SETOP ED-29229</v>
          </cell>
          <cell r="D13191" t="str">
            <v>TRANSPORTE DE MATERIAL DE QUALQUER NATUREZA EM CAMINHÃO, DISTÂNCIA MENOR OU IGUAL A 1KM, DENTRO DO PERÍMETRO URBANO, EXCLUSIVE CARGA, INCLUSIVE DESCARGA</v>
          </cell>
          <cell r="E13191" t="str">
            <v>m3</v>
          </cell>
          <cell r="F13191">
            <v>5.9</v>
          </cell>
        </row>
        <row r="13192">
          <cell r="A13192" t="str">
            <v>SETOP ED-51125</v>
          </cell>
          <cell r="D13192" t="str">
            <v>TRANSPORTE DE MATERIAL DEMOLIDO EM CAÇAMBA, EXCLUSIVE CARGA MANUAL OU MECÂNICA</v>
          </cell>
          <cell r="E13192" t="str">
            <v>m3</v>
          </cell>
          <cell r="F13192">
            <v>60</v>
          </cell>
        </row>
        <row r="13193">
          <cell r="A13193" t="str">
            <v>SETOP ED-51126</v>
          </cell>
          <cell r="D13193" t="str">
            <v>TRANSPORTE DE MATERIAL DEMOLIDO EM CAÇAMBA (MUNICÍPIO: BELO HORIZONTE), EXCLUSIVE CARGA MANUAL OU MECÂNICA</v>
          </cell>
          <cell r="E13193" t="str">
            <v>m3</v>
          </cell>
          <cell r="F13193">
            <v>60</v>
          </cell>
        </row>
        <row r="13194">
          <cell r="A13194" t="str">
            <v>SETOP ED-7423</v>
          </cell>
          <cell r="D13194"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E13194" t="str">
            <v>TxKM</v>
          </cell>
          <cell r="F13194">
            <v>1.37</v>
          </cell>
        </row>
        <row r="13195">
          <cell r="A13195" t="str">
            <v>SETOP ED-7424</v>
          </cell>
          <cell r="D13195"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E13195" t="str">
            <v>TxKM</v>
          </cell>
          <cell r="F13195">
            <v>1.1000000000000001</v>
          </cell>
        </row>
        <row r="13196">
          <cell r="A13196" t="str">
            <v>SETOP ED-7425</v>
          </cell>
          <cell r="D13196"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E13196" t="str">
            <v>TxKM</v>
          </cell>
          <cell r="F13196">
            <v>0.91</v>
          </cell>
        </row>
        <row r="13197">
          <cell r="A13197" t="str">
            <v>SETOP ED-7538</v>
          </cell>
          <cell r="D13197"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E13197" t="str">
            <v>TxKM</v>
          </cell>
          <cell r="F13197">
            <v>1.42</v>
          </cell>
        </row>
        <row r="13198">
          <cell r="A13198" t="str">
            <v>SETOP ED-7539</v>
          </cell>
          <cell r="D13198"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E13198" t="str">
            <v>TxKM</v>
          </cell>
          <cell r="F13198">
            <v>1.1299999999999999</v>
          </cell>
        </row>
        <row r="13199">
          <cell r="A13199" t="str">
            <v>SETOP ED-7540</v>
          </cell>
          <cell r="D13199"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E13199" t="str">
            <v>TxKM</v>
          </cell>
          <cell r="F13199">
            <v>0.94</v>
          </cell>
        </row>
        <row r="13200">
          <cell r="A13200" t="str">
            <v>SETOP ED-7562</v>
          </cell>
          <cell r="D13200" t="str">
            <v>TRANSPORTE EM CAMINHÃO, TRAÇÃO 4X2, TIPO TOCO, PESO BRUTO TOTAL (PBT) DE 14.300KG, COM CARROCERIA DE CARGA SECA, COM CAPACIDADE DE 7T, EM RODOVIA COM LEITO NATURAL, EXCLUSIVE MANOBRA, CARGA E DESCARGA</v>
          </cell>
          <cell r="E13200" t="str">
            <v>TxKM</v>
          </cell>
          <cell r="F13200">
            <v>1.63</v>
          </cell>
        </row>
        <row r="13201">
          <cell r="A13201" t="str">
            <v>SETOP ED-7563</v>
          </cell>
          <cell r="D13201" t="str">
            <v>TRANSPORTE EM CAMINHÃO, TRAÇÃO 4X2, TIPO TOCO, PESO BRUTO TOTAL (PBT) DE 14.300KG, COM CARROCERIA DE CARGA SECA, COM CAPACIDADE DE 7T, EM RODOVIA COM REVESTIMENTO PRIMÁRIO, EXCLUSIVE MANOBRA, CARGA E DESCARGA</v>
          </cell>
          <cell r="E13201" t="str">
            <v>TxKM</v>
          </cell>
          <cell r="F13201">
            <v>1.31</v>
          </cell>
        </row>
        <row r="13202">
          <cell r="A13202" t="str">
            <v>SETOP ED-7564</v>
          </cell>
          <cell r="D13202" t="str">
            <v>TRANSPORTE EM CAMINHÃO, TRAÇÃO 4X2, TIPO TOCO, PESO BRUTO TOTAL (PBT) DE 14.300KG, COM CARROCERIA DE CARGA SECA, COM CAPACIDADE DE 7T, EM RODOVIA PAVIMENTADA, EXCLUSIVE MANOBRA, CARGA E DESCARGA</v>
          </cell>
          <cell r="E13202" t="str">
            <v>TxKM</v>
          </cell>
          <cell r="F13202">
            <v>1.0900000000000001</v>
          </cell>
        </row>
        <row r="13203">
          <cell r="A13203" t="str">
            <v>SETOP ED-7557</v>
          </cell>
          <cell r="D13203" t="str">
            <v>TRANSPORTE EM CAMINHÃO, TRAÇÃO 6X2, TIPO TRUCADO, PESO BRUTO TOTAL (PBT) DE 23.000KG, COM CARROCERIA DE CARGA SECA, COM CAPACIDADE DE 15T, EM RODOVIA COM LEITO NATURAL, EXCLUSIVE MANOBRA, CARGA E DESCARGA</v>
          </cell>
          <cell r="E13203" t="str">
            <v>TxKM</v>
          </cell>
          <cell r="F13203">
            <v>1.1499999999999999</v>
          </cell>
        </row>
        <row r="13204">
          <cell r="A13204" t="str">
            <v>SETOP ED-7558</v>
          </cell>
          <cell r="D13204" t="str">
            <v>TRANSPORTE EM CAMINHÃO, TRAÇÃO 6X2, TIPO TRUCADO, PESO BRUTO TOTAL (PBT) DE 23.000KG, COM CARROCERIA DE CARGA SECA, COM CAPACIDADE DE 15T, EM RODOVIA COM REVESTIMENTO PRIMÁRIO, EXCLUSIVE MANOBRA, CARGA E DESCARGA</v>
          </cell>
          <cell r="E13204" t="str">
            <v>TxKM</v>
          </cell>
          <cell r="F13204">
            <v>0.92</v>
          </cell>
        </row>
        <row r="13205">
          <cell r="A13205" t="str">
            <v>SETOP ED-7560</v>
          </cell>
          <cell r="D13205" t="str">
            <v>TRANSPORTE EM CAMINHÃO, TRAÇÃO 6X2, TIPO TRUCADO, PESO BRUTO TOTAL (PBT) DE 23.000KG, COM CARROCERIA DE CARGA SECA, COM CAPACIDADE DE 15T, EM RODOVIA PAVIMENTADA, EXCLUSIVE MANOBRA, CARGA E DESCARGA</v>
          </cell>
          <cell r="E13205" t="str">
            <v>TxKM</v>
          </cell>
          <cell r="F13205">
            <v>0.77</v>
          </cell>
        </row>
        <row r="13206">
          <cell r="A13206" t="str">
            <v>SETOP ED-7553</v>
          </cell>
          <cell r="D13206" t="str">
            <v>TRANSPORTE EM CAMINHÃO, TRAÇÃO 6X2, TIPO TRUCADO, PESO BRUTO TOTAL (PBT) DE 23.000KG, COM GUINDASTE ARTICULADO, MOMENTO DE CARGA MÁXIMO DE 20TXM, E CARROCERIA DE CARGA SECA, COM CAPACIDADE DE 14T, EM RODOVIA COM LEITO NATURAL, EXCLUSIVE MANOBRA, CARGA E DESCARGA</v>
          </cell>
          <cell r="E13206" t="str">
            <v>TxKM</v>
          </cell>
          <cell r="F13206">
            <v>1.45</v>
          </cell>
        </row>
        <row r="13207">
          <cell r="A13207" t="str">
            <v>SETOP ED-7554</v>
          </cell>
          <cell r="D13207"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E13207" t="str">
            <v>TxKM</v>
          </cell>
          <cell r="F13207">
            <v>1.1599999999999999</v>
          </cell>
        </row>
        <row r="13208">
          <cell r="A13208" t="str">
            <v>SETOP ED-7555</v>
          </cell>
          <cell r="D13208" t="str">
            <v>TRANSPORTE EM CAMINHÃO, TRAÇÃO 6X2, TIPO TRUCADO, PESO BRUTO TOTAL (PBT) DE 23.000KG, COM GUINDASTE ARTICULADO, MOMENTO DE CARGA MÁXIMO DE 20TXM, E CARROCERIA DE CARGA SECA, COM CAPACIDADE DE 14T, EM RODOVIA PAVIMENTADA, EXCLUSIVE MANOBRA, CARGA E DESCARGA</v>
          </cell>
          <cell r="E13208" t="str">
            <v>TxKM</v>
          </cell>
          <cell r="F13208">
            <v>0.97</v>
          </cell>
        </row>
        <row r="13209">
          <cell r="A13209" t="str">
            <v>SETOP 8698</v>
          </cell>
          <cell r="D13209" t="str">
            <v>PROJETO PADRÃO ESCOLAR</v>
          </cell>
        </row>
        <row r="13210">
          <cell r="A13210" t="str">
            <v>SETOP 9088</v>
          </cell>
          <cell r="D13210" t="str">
            <v>ALAMBRADO E MURO</v>
          </cell>
        </row>
        <row r="13211">
          <cell r="A13211" t="str">
            <v>SETOP ED-50400</v>
          </cell>
          <cell r="D13211" t="str">
            <v>COLUNA DE ALVENARIA A VISTA DE SUPORTE DO PORTÃO (PARA CAIXA DE MEDIÇÃO DE ENERGIA OU PARA PLACA DO NOME DO PRÉDIO) 1,70 X 2,30 M</v>
          </cell>
          <cell r="E13211" t="str">
            <v>U</v>
          </cell>
          <cell r="F13211">
            <v>1450.05</v>
          </cell>
        </row>
        <row r="13212">
          <cell r="A13212" t="str">
            <v>SETOP ED-50409</v>
          </cell>
          <cell r="D13212" t="str">
            <v>MURETA DE TIJOLO COMUM ESP. = 15CM, H = 105 CM, A REVESTIR</v>
          </cell>
          <cell r="E13212" t="str">
            <v>m</v>
          </cell>
          <cell r="F13212">
            <v>383.91</v>
          </cell>
        </row>
        <row r="13213">
          <cell r="A13213" t="str">
            <v>SETOP ED-50410</v>
          </cell>
          <cell r="D13213" t="str">
            <v>MURETA DE TIJOLO COMUM ESP. = 15CM, H = 130 CM, A REVESTIR</v>
          </cell>
          <cell r="E13213" t="str">
            <v>m</v>
          </cell>
          <cell r="F13213">
            <v>437.1</v>
          </cell>
        </row>
        <row r="13214">
          <cell r="A13214" t="str">
            <v>SETOP 9089</v>
          </cell>
          <cell r="D13214" t="str">
            <v>ESQUADRIA</v>
          </cell>
        </row>
        <row r="13215">
          <cell r="A13215" t="str">
            <v>SETOP ED-14458</v>
          </cell>
          <cell r="D13215" t="str">
            <v>BRISE HORIZONTAL EM CHAPA DE AÇO PARA FACHADA, LARGURA DE 50CM, INCLUSIVE DUAS (2) DEMÃOS DE PINTURA ESMALTE</v>
          </cell>
          <cell r="E13215" t="str">
            <v>m2</v>
          </cell>
          <cell r="F13215">
            <v>320.08</v>
          </cell>
        </row>
        <row r="13216">
          <cell r="A13216" t="str">
            <v>SETOP ED-50840</v>
          </cell>
          <cell r="D13216" t="str">
            <v>COMPENSADO PINTADO PARA FECHAMENTO BALCÃO SECRETARIA, INCLUSO CANTONEIRAS PARA FIXAÇÃO NA ALVENARIA E TAMPO. CONFORME DETALHE 33-D AGOSTO 2001 PROJETO PADRÃO DER-MG</v>
          </cell>
          <cell r="E13216" t="str">
            <v>m2</v>
          </cell>
          <cell r="F13216">
            <v>107.93</v>
          </cell>
        </row>
        <row r="13217">
          <cell r="A13217" t="str">
            <v>SETOP ED-50950</v>
          </cell>
          <cell r="D13217" t="str">
            <v>FECHAMENTO DE EMPENA COM QUADRO EM PERFIL, CANTONEIRA 2" X 2", SOLDADO, E TELA FIO 12 MALHA 1/2" (CONFORME DETALHE DE PRÉDIO ESCOLAR, INCLUSIVE PINTURA ESMALTE)</v>
          </cell>
          <cell r="E13217" t="str">
            <v>m2</v>
          </cell>
          <cell r="F13217">
            <v>229.5</v>
          </cell>
        </row>
        <row r="13218">
          <cell r="A13218" t="str">
            <v>SETOP ED-50954</v>
          </cell>
          <cell r="D13218" t="str">
            <v xml:space="preserve">FORNECIMENTO DE JANELA BASCULANTE DE FERRO, INCLUSIVE ASSENTAMENTO, FERRAGENS E ACESSÓRIOS
</v>
          </cell>
          <cell r="E13218" t="str">
            <v>m2</v>
          </cell>
          <cell r="F13218">
            <v>469.95</v>
          </cell>
        </row>
        <row r="13219">
          <cell r="A13219" t="str">
            <v>SETOP ED-50957</v>
          </cell>
          <cell r="D13219" t="str">
            <v>FORNECIMENTO DE JANELA BASCULANTE EM METALON, INCLUSIVE ASSENTAMENTO, FERRAGENS E ACESSÓRIOS</v>
          </cell>
          <cell r="E13219" t="str">
            <v>m2</v>
          </cell>
          <cell r="F13219">
            <v>492.65</v>
          </cell>
        </row>
        <row r="13220">
          <cell r="A13220" t="str">
            <v>SETOP ED-50955</v>
          </cell>
          <cell r="D13220" t="str">
            <v>FORNECIMENTO DE JANELA DE CORRER EM FERRO, INCLUSIVE ASSENTAMENTO, FERRAGENS E ACESSÓRIOS</v>
          </cell>
          <cell r="E13220" t="str">
            <v>m2</v>
          </cell>
          <cell r="F13220">
            <v>533.57000000000005</v>
          </cell>
        </row>
        <row r="13221">
          <cell r="A13221" t="str">
            <v>SETOP ED-50958</v>
          </cell>
          <cell r="D13221" t="str">
            <v>FORNECIMENTO DE JANELA DE CORRER EM METALON, INCLUSIVE ASSENTAMENTO, FERRAGENS E ACESSÓRIOS</v>
          </cell>
          <cell r="E13221" t="str">
            <v>m2</v>
          </cell>
          <cell r="F13221">
            <v>539.54999999999995</v>
          </cell>
        </row>
        <row r="13222">
          <cell r="A13222" t="str">
            <v>SETOP ED-50956</v>
          </cell>
          <cell r="D13222" t="str">
            <v>FORNECIMENTO DE JANELA EM FERRO, TIPO MÁXIM-AR, INCLUSIVE ASSENTAMENTO, FERRAGENS E ACESSÓRIOS</v>
          </cell>
          <cell r="E13222" t="str">
            <v>m2</v>
          </cell>
          <cell r="F13222">
            <v>367.83</v>
          </cell>
        </row>
        <row r="13223">
          <cell r="A13223" t="str">
            <v>SETOP ED-50959</v>
          </cell>
          <cell r="D13223" t="str">
            <v>FORNECIMENTO DE JANELA EM METALON, TIPO MÁXIM-AR, INCLUSIVE ASSENTAMENTO, FERRAGENS E ACESSÓRIOS</v>
          </cell>
          <cell r="E13223" t="str">
            <v>m2</v>
          </cell>
          <cell r="F13223">
            <v>364.34</v>
          </cell>
        </row>
        <row r="13224">
          <cell r="A13224" t="str">
            <v>SETOP ED-50960</v>
          </cell>
          <cell r="D13224" t="str">
            <v>FORNECIMENTO DE JANELA VENEZIANA FIXAS METALON, INCLUSIVE ASSENTAMENTO, FERRAGENS E ACESSÓRIOS</v>
          </cell>
          <cell r="E13224" t="str">
            <v>m2</v>
          </cell>
          <cell r="F13224">
            <v>643.01</v>
          </cell>
        </row>
        <row r="13225">
          <cell r="A13225" t="str">
            <v>SETOP ED-50965</v>
          </cell>
          <cell r="D13225" t="str">
            <v>FORNECIMENTO DE MARCO EM CHAPA METÁLICA, INCLUSIVE ASSENTAMENTO, EXCLUSIVE PORTA</v>
          </cell>
          <cell r="E13225" t="str">
            <v>un</v>
          </cell>
          <cell r="F13225">
            <v>458.45</v>
          </cell>
        </row>
        <row r="13226">
          <cell r="A13226" t="str">
            <v>SETOP ED-50896</v>
          </cell>
          <cell r="D13226" t="str">
            <v>GF1 - (340 X 145 CM ) GRADE FIXA PARA PROTEÇÃO DE JANELAS, EM BARRA DE FERRO QUADRADO DE 1/2" E QUADRO DE FERRO CHATO DE 1/2"X 1/8", COLOCADA</v>
          </cell>
          <cell r="E13226" t="str">
            <v>U</v>
          </cell>
          <cell r="F13226">
            <v>1949.12</v>
          </cell>
        </row>
        <row r="13227">
          <cell r="A13227" t="str">
            <v>SETOP ED-50897</v>
          </cell>
          <cell r="D13227" t="str">
            <v>GF1 - (340 X 165 CM ) GRADE FIXA PARA PROTEÇÃO DE JANELAS, EM BARRA DE FERRO QUADRADO DE 1/2" E QUADRO DE FERRO CHATO DE 1/2"X 1/8", COLOCADA</v>
          </cell>
          <cell r="E13227" t="str">
            <v>U</v>
          </cell>
          <cell r="F13227">
            <v>2217.9699999999998</v>
          </cell>
        </row>
        <row r="13228">
          <cell r="A13228" t="str">
            <v>SETOP ED-50899</v>
          </cell>
          <cell r="D13228" t="str">
            <v>GF2 - (340 X 105 CM ) GRADE FIXA PARA PROTEÇÃO DE JANELAS, EM BARRA DE FERRO QUADRADO DE 1/2" E QUADRO DE FERRO CHATO DE 1/2"X 1/8", COLOCADA</v>
          </cell>
          <cell r="E13228" t="str">
            <v>U</v>
          </cell>
          <cell r="F13228">
            <v>1411.44</v>
          </cell>
        </row>
        <row r="13229">
          <cell r="A13229" t="str">
            <v>SETOP ED-50898</v>
          </cell>
          <cell r="D13229" t="str">
            <v>GF2 - (340 X 165 CM ) GRADE FIXA PARA PROTEÇÃO DE JANELAS, EM BARRA DE FERRO QUADRADO DE 1/2" E QUADRO DE FERRO CHATO DE 1/2"X 1/8", COLOCADA</v>
          </cell>
          <cell r="E13229" t="str">
            <v>U</v>
          </cell>
          <cell r="F13229">
            <v>2217.9699999999998</v>
          </cell>
        </row>
        <row r="13230">
          <cell r="A13230" t="str">
            <v>SETOP ED-50900</v>
          </cell>
          <cell r="D13230" t="str">
            <v>GF3 - (340 X 60 CM ) GRADE FIXA PARA PROTEÇÃO DE JANELAS, EM BARRA DE FERRO QUADRADO DE 1/2" E QUADRO DE FERRO CHATO DE 1/2"X 1/8", COLOCADA</v>
          </cell>
          <cell r="E13230" t="str">
            <v>U</v>
          </cell>
          <cell r="F13230">
            <v>806.53</v>
          </cell>
        </row>
        <row r="13231">
          <cell r="A13231" t="str">
            <v>SETOP ED-50901</v>
          </cell>
          <cell r="D13231" t="str">
            <v>GF3 - (340 X 80 CM ) GRADE FIXA PARA PROTEÇÃO DE JANELAS, EM BARRA DE FERRO QUADRADO DE 1/2" E QUADRO DE FERRO CHATO DE 1/2"X 1/8", COLOCADA</v>
          </cell>
          <cell r="E13231" t="str">
            <v>U</v>
          </cell>
          <cell r="F13231">
            <v>1075.3800000000001</v>
          </cell>
        </row>
        <row r="13232">
          <cell r="A13232" t="str">
            <v>SETOP ED-50902</v>
          </cell>
          <cell r="D13232" t="str">
            <v>GF4 - (162,5 X 80 CM ) GRADE FIXA PARA PROTEÇÃO DE JANELAS, EM BARRA DE FERRO QUADRADO DE 1/2" E QUADRO DE FERRO CHATO DE 1/2"X 1/8", COLOCADA</v>
          </cell>
          <cell r="E13232" t="str">
            <v>U</v>
          </cell>
          <cell r="F13232">
            <v>513.97</v>
          </cell>
        </row>
        <row r="13233">
          <cell r="A13233" t="str">
            <v>SETOP ED-50904</v>
          </cell>
          <cell r="D13233" t="str">
            <v>GF5 - (340 X 185 CM ) GRADE FIXA PARA PROTEÇÃO DE JANELAS, EM BARRA DE FERRO QUADRADO DE 1/2" E QUADRO DE FERRO CHATO DE 1/2"X 1/8", COLOCADA</v>
          </cell>
          <cell r="E13233" t="str">
            <v>U</v>
          </cell>
          <cell r="F13233">
            <v>2486.81</v>
          </cell>
        </row>
        <row r="13234">
          <cell r="A13234" t="str">
            <v>SETOP ED-50903</v>
          </cell>
          <cell r="D13234" t="str">
            <v>GF5 - (340 X 40 CM ) GRADE FIXA PARA PROTEÇÃO DE JANELAS, EM BARRA DE FERRO QUADRADO DE 1/2" E QUADRO DE FERRO CHATO DE 1/2"X 1/8", COLOCADA</v>
          </cell>
          <cell r="E13234" t="str">
            <v>U</v>
          </cell>
          <cell r="F13234">
            <v>537.69000000000005</v>
          </cell>
        </row>
        <row r="13235">
          <cell r="A13235" t="str">
            <v>SETOP ED-50913</v>
          </cell>
          <cell r="D13235" t="str">
            <v>GR - GRADE FIXA EM FERRO (180 X 158 CM) , COLOCADA</v>
          </cell>
          <cell r="E13235" t="str">
            <v>U</v>
          </cell>
          <cell r="F13235">
            <v>1124.4000000000001</v>
          </cell>
        </row>
        <row r="13236">
          <cell r="A13236" t="str">
            <v>SETOP ED-50912</v>
          </cell>
          <cell r="D13236" t="str">
            <v>JANELA PERFIL CANTONEIRA BASCULANTE 0,60 X 0,60 M, CONFORME DETALHE PADRÃO ESCOLAR 4/98 VERSÃO 2005</v>
          </cell>
          <cell r="E13236" t="str">
            <v>U</v>
          </cell>
          <cell r="F13236">
            <v>177.35</v>
          </cell>
        </row>
        <row r="13237">
          <cell r="A13237" t="str">
            <v>SETOP ED-50911</v>
          </cell>
          <cell r="D13237" t="str">
            <v>JANELA PERFIL CANTONEIRA BASCULANTE 1,20 X 0,60 M, CONFORME DETALHE PADRÃO ESCOLAR 4/98 VERSÃO 2005</v>
          </cell>
          <cell r="E13237" t="str">
            <v>U</v>
          </cell>
          <cell r="F13237">
            <v>354.71</v>
          </cell>
        </row>
        <row r="13238">
          <cell r="A13238" t="str">
            <v>SETOP ED-50882</v>
          </cell>
          <cell r="D13238" t="str">
            <v>JB1 - (340 X 40 CM) BASCULANTE DE FERRO ASSENTADA COM PARAFUSOS E BUCHA, CONFORME DETALHE E ESPECIFICAÇÕES</v>
          </cell>
          <cell r="E13238" t="str">
            <v>U</v>
          </cell>
          <cell r="F13238">
            <v>639.13</v>
          </cell>
        </row>
        <row r="13239">
          <cell r="A13239" t="str">
            <v>SETOP ED-50881</v>
          </cell>
          <cell r="D13239" t="str">
            <v>JB1 - (345 X 40 CM) BASCULANTE DE FERRO ASSENTADA COM PARAFUSOS E BUCHA, CONFORME DETALHE E ESPECIFICAÇÕES</v>
          </cell>
          <cell r="E13239" t="str">
            <v>U</v>
          </cell>
          <cell r="F13239">
            <v>648.53</v>
          </cell>
        </row>
        <row r="13240">
          <cell r="A13240" t="str">
            <v>SETOP ED-50884</v>
          </cell>
          <cell r="D13240" t="str">
            <v>JB2 - (340 X 60 CM) BASCULANTE DE FERRO ASSENTADA COM PARAFUSOS E BUCHA,CONFORME DETALHE E ESPECIFICAÇÕES</v>
          </cell>
          <cell r="E13240" t="str">
            <v>U</v>
          </cell>
          <cell r="F13240">
            <v>958.7</v>
          </cell>
        </row>
        <row r="13241">
          <cell r="A13241" t="str">
            <v>SETOP ED-50883</v>
          </cell>
          <cell r="D13241" t="str">
            <v>JB2 - (345 X 60 CM) BASCULANTE DE FERRO ASSENTADA COM PARAFUSOS E BUCHA,CONFORME DETALHE E ESPECIFICAÇÕES</v>
          </cell>
          <cell r="E13241" t="str">
            <v>U</v>
          </cell>
          <cell r="F13241">
            <v>972.8</v>
          </cell>
        </row>
        <row r="13242">
          <cell r="A13242" t="str">
            <v>SETOP ED-50886</v>
          </cell>
          <cell r="D13242" t="str">
            <v>JB3 - (340 X 80 CM) BASCULANTE DE FERRO ASSENTADA COM PARAFUSOS E BUCHA,CONFORME DETALHE E ESPECIFICAÇÕES</v>
          </cell>
          <cell r="E13242" t="str">
            <v>U</v>
          </cell>
          <cell r="F13242">
            <v>1278.26</v>
          </cell>
        </row>
        <row r="13243">
          <cell r="A13243" t="str">
            <v>SETOP ED-50885</v>
          </cell>
          <cell r="D13243" t="str">
            <v>JB3 - (345 X 80 CM) BASCULANTE DE FERRO ASSENTADA COM PARAFUSOS E BUCHA,CONFORME DETALHE E ESPECIFICAÇÕES</v>
          </cell>
          <cell r="E13243" t="str">
            <v>U</v>
          </cell>
          <cell r="F13243">
            <v>1297.06</v>
          </cell>
        </row>
        <row r="13244">
          <cell r="A13244" t="str">
            <v>SETOP ED-50887</v>
          </cell>
          <cell r="D13244" t="str">
            <v>JB4 - (165 X 80 CM) BASCULANTE DE FERRO ASSENTADA COM PARAFUSOS E BUCHA,CONFORME DETALHE E ESPECIFICAÇÕES</v>
          </cell>
          <cell r="E13244" t="str">
            <v>U</v>
          </cell>
          <cell r="F13244">
            <v>634.42999999999995</v>
          </cell>
        </row>
        <row r="13245">
          <cell r="A13245" t="str">
            <v>SETOP ED-50888</v>
          </cell>
          <cell r="D13245" t="str">
            <v>JB5 - (172,5 X 40 CM) BASCULANTE DE FERRO ASSENTADA COM PARAFUSOS E BUCHA,CONFORME DETALHE E ESPECIFICAÇÕES</v>
          </cell>
          <cell r="E13245" t="str">
            <v>U</v>
          </cell>
          <cell r="F13245">
            <v>324.27</v>
          </cell>
        </row>
        <row r="13246">
          <cell r="A13246" t="str">
            <v>SETOP ED-50889</v>
          </cell>
          <cell r="D13246" t="str">
            <v>JB5 - (195 X 40 CM) BASCULANTE DE FERRO ASSENTADA COM PARAFUSOS E BUCHA,CONFORME DETALHE E ESPECIFICAÇÕES</v>
          </cell>
          <cell r="E13246" t="str">
            <v>U</v>
          </cell>
          <cell r="F13246">
            <v>366.56</v>
          </cell>
        </row>
        <row r="13247">
          <cell r="A13247" t="str">
            <v>SETOP ED-50891</v>
          </cell>
          <cell r="D13247" t="str">
            <v>JB6 - (210 X 40 CM) BASCULANTE DE FERRO ASSENTADA COM PARAFUSOS E BUCHA,CONFORME DETALHE E ESPECIFICAÇÕES</v>
          </cell>
          <cell r="E13247" t="str">
            <v>U</v>
          </cell>
          <cell r="F13247">
            <v>413.56</v>
          </cell>
        </row>
        <row r="13248">
          <cell r="A13248" t="str">
            <v>SETOP ED-50890</v>
          </cell>
          <cell r="D13248" t="str">
            <v>JB6 - (82,25 X 40 CM) BASCULANTE DE FERRO ASSENTADA COM PARAFUSOS E BUCHA,CONFORME DETALHE E ESPECIFICAÇÕES</v>
          </cell>
          <cell r="E13248" t="str">
            <v>U</v>
          </cell>
          <cell r="F13248">
            <v>154.61000000000001</v>
          </cell>
        </row>
        <row r="13249">
          <cell r="A13249" t="str">
            <v>SETOP ED-50893</v>
          </cell>
          <cell r="D13249" t="str">
            <v>JB7 - (162,5 X 40 CM) BASCULANTE DE FERRO ASSENTADA COM PARAFUSOS E BUCHA,CONFORME DETALHE E ESPECIFICAÇÕES</v>
          </cell>
          <cell r="E13249" t="str">
            <v>U</v>
          </cell>
          <cell r="F13249">
            <v>305.47000000000003</v>
          </cell>
        </row>
        <row r="13250">
          <cell r="A13250" t="str">
            <v>SETOP ED-50892</v>
          </cell>
          <cell r="D13250" t="str">
            <v>JB7 - (165 X 40 CM) BASCULANTE DE FERRO ASSENTADA COM PARAFUSOS E BUCHA,CONFORME DETALHE E ESPECIFICAÇÕES</v>
          </cell>
          <cell r="E13250" t="str">
            <v>U</v>
          </cell>
          <cell r="F13250">
            <v>310.17</v>
          </cell>
        </row>
        <row r="13251">
          <cell r="A13251" t="str">
            <v>SETOP ED-50895</v>
          </cell>
          <cell r="D13251" t="str">
            <v>JB8 - (130 X 40 CM) BASCULANTE DE FERRO ASSENTADA COM PARAFUSOS E BUCHA,CONFORME DETALHE E ESPECIFICAÇÕES</v>
          </cell>
          <cell r="E13251" t="str">
            <v>U</v>
          </cell>
          <cell r="F13251">
            <v>244.37</v>
          </cell>
        </row>
        <row r="13252">
          <cell r="A13252" t="str">
            <v>SETOP ED-50894</v>
          </cell>
          <cell r="D13252" t="str">
            <v>JB8 - (135 X 40 CM) BASCULANTE DE FERRO ASSENTADA COM PARAFUSOS E BUCHA,CONFORME DETALHE E ESPECIFICAÇÕES</v>
          </cell>
          <cell r="E13252" t="str">
            <v>U</v>
          </cell>
          <cell r="F13252">
            <v>253.77</v>
          </cell>
        </row>
        <row r="13253">
          <cell r="A13253" t="str">
            <v>SETOP ED-50878</v>
          </cell>
          <cell r="D13253" t="str">
            <v>JC1 - (340 x 145 CM) BASCULANTE DE FERRO ASSENTADA COM PARAFUSOS E BUCHA, CONFORME DETALHE E ESPECIFICAÇÕES</v>
          </cell>
          <cell r="E13253" t="str">
            <v>U</v>
          </cell>
          <cell r="F13253">
            <v>2316.85</v>
          </cell>
        </row>
        <row r="13254">
          <cell r="A13254" t="str">
            <v>SETOP ED-50877</v>
          </cell>
          <cell r="D13254" t="str">
            <v>JC1 - (345 x 145 CM) BASCULANTE DE FERRO ASSENTADA COM PARAFUSOS E BUCHA, CONFORME DETALHE E ESPECIFICAÇÕES</v>
          </cell>
          <cell r="E13254" t="str">
            <v>U</v>
          </cell>
          <cell r="F13254">
            <v>2350.92</v>
          </cell>
        </row>
        <row r="13255">
          <cell r="A13255" t="str">
            <v>SETOP ED-50880</v>
          </cell>
          <cell r="D13255" t="str">
            <v>JC2 - (340 X 165 CM) BASCULANTE DE FERRO ASSENTADA COM PARAFUSOS E BUCHA,CONFORME DETALHE E ESPECIFICAÇÕES</v>
          </cell>
          <cell r="E13255" t="str">
            <v>U</v>
          </cell>
          <cell r="F13255">
            <v>2636.42</v>
          </cell>
        </row>
        <row r="13256">
          <cell r="A13256" t="str">
            <v>SETOP ED-50879</v>
          </cell>
          <cell r="D13256" t="str">
            <v>JC2 - (345 X 165 CM) BASCULANTE DE FERRO ASSENTADA COM PARAFUSOS E BUCHA,CONFORME DETALHE E ESPECIFICAÇÕES</v>
          </cell>
          <cell r="E13256" t="str">
            <v>U</v>
          </cell>
          <cell r="F13256">
            <v>2675.19</v>
          </cell>
        </row>
        <row r="13257">
          <cell r="A13257" t="str">
            <v>SETOP ED-50905</v>
          </cell>
          <cell r="D13257" t="str">
            <v>JT - (150 X 75 CM) PAINEL FIXO EM TELA METÁLICA FIO 12 #5mm</v>
          </cell>
          <cell r="E13257" t="str">
            <v>U</v>
          </cell>
          <cell r="F13257">
            <v>308.43</v>
          </cell>
        </row>
        <row r="13258">
          <cell r="A13258" t="str">
            <v>SETOP ED-50906</v>
          </cell>
          <cell r="D13258" t="str">
            <v>JT - (150 X 80 CM) PAINEL FIXO EM TELA METÁLICA FIO 12 #5mm</v>
          </cell>
          <cell r="E13258" t="str">
            <v>U</v>
          </cell>
          <cell r="F13258">
            <v>328.99</v>
          </cell>
        </row>
        <row r="13259">
          <cell r="A13259" t="str">
            <v>SETOP ED-50917</v>
          </cell>
          <cell r="D13259" t="str">
            <v>J6 - (140 cm x 140 cm) GRADE FIXA DE FERRO ASSENTADA COM PARAFUSOS E BUCHA, CONFORME DETALHE E ESPECIFICAÇÕES</v>
          </cell>
          <cell r="E13259" t="str">
            <v>U</v>
          </cell>
          <cell r="F13259">
            <v>774.91</v>
          </cell>
        </row>
        <row r="13260">
          <cell r="A13260" t="str">
            <v>SETOP ED-50918</v>
          </cell>
          <cell r="D13260" t="str">
            <v>J9 - (140 cm x 175 cm) DE ABRIR, DUAS PORTAS, EM CHAPA METÁLICA DE FERRO ASSENTADA COM PARAFUSOS E BUCHA, CONFORME DETALHE E ESPECIFICAÇÕES</v>
          </cell>
          <cell r="E13260" t="str">
            <v>U</v>
          </cell>
          <cell r="F13260">
            <v>1041.5899999999999</v>
          </cell>
        </row>
        <row r="13261">
          <cell r="A13261" t="str">
            <v>SETOP ED-50907</v>
          </cell>
          <cell r="D13261" t="str">
            <v>PG - (70 X 70 CM) PORTA COMPLETA, ESTRUTURA EM CHAPA, ASSENTADA , CONFORME DETALHES E ESPECIFICAÇÕES</v>
          </cell>
          <cell r="E13261" t="str">
            <v>U</v>
          </cell>
          <cell r="F13261">
            <v>270.49</v>
          </cell>
        </row>
        <row r="13262">
          <cell r="A13262" t="str">
            <v>SETOP ED-49597</v>
          </cell>
          <cell r="D13262"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E13262" t="str">
            <v>un</v>
          </cell>
          <cell r="F13262">
            <v>519.03</v>
          </cell>
        </row>
        <row r="13263">
          <cell r="A13263" t="str">
            <v>SETOP ED-49598</v>
          </cell>
          <cell r="D13263"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E13263" t="str">
            <v>un</v>
          </cell>
          <cell r="F13263">
            <v>540.23</v>
          </cell>
        </row>
        <row r="13264">
          <cell r="A13264" t="str">
            <v>SETOP ED-49593</v>
          </cell>
          <cell r="D13264"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E13264" t="str">
            <v>un</v>
          </cell>
          <cell r="F13264">
            <v>445.37</v>
          </cell>
        </row>
        <row r="13265">
          <cell r="A13265" t="str">
            <v>SETOP ED-49594</v>
          </cell>
          <cell r="D13265"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E13265" t="str">
            <v>un</v>
          </cell>
          <cell r="F13265">
            <v>444.87</v>
          </cell>
        </row>
        <row r="13266">
          <cell r="A13266" t="str">
            <v>SETOP ED-49595</v>
          </cell>
          <cell r="D13266"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E13266" t="str">
            <v>un</v>
          </cell>
          <cell r="F13266">
            <v>466.07</v>
          </cell>
        </row>
        <row r="13267">
          <cell r="A13267" t="str">
            <v>SETOP ED-49596</v>
          </cell>
          <cell r="D13267"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E13267" t="str">
            <v>un</v>
          </cell>
          <cell r="F13267">
            <v>461.41</v>
          </cell>
        </row>
        <row r="13268">
          <cell r="A13268" t="str">
            <v>SETOP ED-50979</v>
          </cell>
          <cell r="D13268" t="str">
            <v>PORTA EM PERFIL E CHAPA METÁLICA, EXCLUSIVE FERRAGENS E PINTURA</v>
          </cell>
          <cell r="E13268" t="str">
            <v>m2</v>
          </cell>
          <cell r="F13268">
            <v>425.14</v>
          </cell>
        </row>
        <row r="13269">
          <cell r="A13269" t="str">
            <v>SETOP ED-50971</v>
          </cell>
          <cell r="D13269" t="str">
            <v xml:space="preserve">PORTA METÁLICA EM CHAPA DOBRADA, DIMENSÃO (60X210)CM, TIPO DE ABRIR, UMA (1) FOLHA, INCLUSIVE ESTRUTURA, DOBRADIÇA E MARCO, EXCLUSIVE FECHADURA E PINTURA
</v>
          </cell>
          <cell r="E13269" t="str">
            <v>un</v>
          </cell>
          <cell r="F13269">
            <v>503.6</v>
          </cell>
        </row>
        <row r="13270">
          <cell r="A13270" t="str">
            <v>SETOP ED-50972</v>
          </cell>
          <cell r="D13270" t="str">
            <v>PORTA METÁLICA EM CHAPA DOBRADA, DIMENSÃO (70X210)CM, TIPO DE ABRIR, UMA (1) FOLHA, INCLUSIVE ESTRUTURA, DOBRADIÇA E MARCO, EXCLUSIVE FECHADURA E PINTURA</v>
          </cell>
          <cell r="E13270" t="str">
            <v>un</v>
          </cell>
          <cell r="F13270">
            <v>543.39</v>
          </cell>
        </row>
        <row r="13271">
          <cell r="A13271" t="str">
            <v>SETOP ED-50974</v>
          </cell>
          <cell r="D13271" t="str">
            <v>PORTA METÁLICA EM CHAPA DOBRADA, DIMENSÃO (80X210)CM, TIPO DE ABRIR, UMA (1) FOLHA, COM BARRA DE APOIO INOX, COMPRIMENTO DE 40CM, INCLUSIVE ESTRUTURA, DOBRADIÇA E MARCO, EXCLUSIVE FECHADURA E PINTURA</v>
          </cell>
          <cell r="E13271" t="str">
            <v>un</v>
          </cell>
          <cell r="F13271">
            <v>742.75</v>
          </cell>
        </row>
        <row r="13272">
          <cell r="A13272" t="str">
            <v>SETOP ED-50973</v>
          </cell>
          <cell r="D13272" t="str">
            <v>PORTA METÁLICA EM CHAPA DOBRADA, DIMENSÃO (80X210)CM, TIPO DE ABRIR, UMA (1) FOLHA, INCLUSIVE ESTRUTURA, DOBRADIÇA E MARCO, EXCLUSIVE FECHADURA E PINTURA</v>
          </cell>
          <cell r="E13272" t="str">
            <v>un</v>
          </cell>
          <cell r="F13272">
            <v>603.75</v>
          </cell>
        </row>
        <row r="13273">
          <cell r="A13273" t="str">
            <v>SETOP ED-50975</v>
          </cell>
          <cell r="D13273" t="str">
            <v>PORTA METÁLICA EM CHAPA DOBRADA, DIMENSÃO (90X210)CM, TIPO DE ABRIR, UMA (1) FOLHA, INCLUSIVE ESTRUTURA, DOBRADIÇA E MARCO, EXCLUSIVE FECHADURA E PINTURA</v>
          </cell>
          <cell r="E13273" t="str">
            <v>un</v>
          </cell>
          <cell r="F13273">
            <v>632.95000000000005</v>
          </cell>
        </row>
        <row r="13274">
          <cell r="A13274" t="str">
            <v>SETOP ED-50976</v>
          </cell>
          <cell r="D13274" t="str">
            <v>PORTA METÁLICA PARA SANITÁRIO EM CHAPA GALVANIZADA, ESP. 1,25MM (GSG-18), DIMENSÃO (60X150)CM, TIPO DE ABRIR, UMA (1) FOLHA, INCLUSIVE BATENTE, ESTRUTURA EM METALON (20X30)MM, DOBRADIÇA E TRANQUETA, EXCLUSIVE PINTURA</v>
          </cell>
          <cell r="E13274" t="str">
            <v>un</v>
          </cell>
          <cell r="F13274">
            <v>372.68</v>
          </cell>
        </row>
        <row r="13275">
          <cell r="A13275" t="str">
            <v>SETOP ED-50978</v>
          </cell>
          <cell r="D13275" t="str">
            <v>PORTA METÁLICA PARA SANITÁRIO EM CHAPA GALVANIZADA, ESP. 1,25MM (GSG-18), DIMENSÃO (60X180)CM, TIPO DE ABRIR, UMA (1) FOLHA, INCLUSIVE BATENTE, ESTRUTURA EM METALON (20X30)MM, DOBRADIÇA E TRANQUETA, EXCLUSIVE PINTURA</v>
          </cell>
          <cell r="E13275" t="str">
            <v>un</v>
          </cell>
          <cell r="F13275">
            <v>429.5</v>
          </cell>
        </row>
        <row r="13276">
          <cell r="A13276" t="str">
            <v>SETOP ED-50977</v>
          </cell>
          <cell r="D13276" t="str">
            <v>PORTA METÁLICA PARA SANITÁRIO EM CHAPA GALVANIZADA, ESP. 1,25MM (GSG-18), DIMENSÃO (80X150)CM, TIPO DE ABRIR, UMA (1) FOLHA, INCLUSIVE BATENTE, ESTRUTURA EM METALON (20X30)MM, DOBRADIÇA E TRANQUETA, EXCLUSIVE PINTURA</v>
          </cell>
          <cell r="E13276" t="str">
            <v>un</v>
          </cell>
          <cell r="F13276">
            <v>419.54</v>
          </cell>
        </row>
        <row r="13277">
          <cell r="A13277" t="str">
            <v>SETOP ED-50908</v>
          </cell>
          <cell r="D13277"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E13277" t="str">
            <v>un</v>
          </cell>
          <cell r="F13277">
            <v>589.29999999999995</v>
          </cell>
        </row>
        <row r="13278">
          <cell r="A13278" t="str">
            <v>SETOP ED-50915</v>
          </cell>
          <cell r="D13278" t="str">
            <v>PORTA METÁLICA 70 X 210 CM , INCLUINDO FECHADURA TIPO EXTERNA E FERRAGENS, CONFORME DETALHE PADRÃO ESCOLAR 4/98 VERSÃO 2005</v>
          </cell>
          <cell r="E13278" t="str">
            <v>U</v>
          </cell>
          <cell r="F13278">
            <v>624.96</v>
          </cell>
        </row>
        <row r="13279">
          <cell r="A13279" t="str">
            <v>SETOP ED-50916</v>
          </cell>
          <cell r="D13279" t="str">
            <v>PORTA METÁLICA 80 X 210 CM , INCLUINDO FECHADURA TIPO EXTERNA E FERRAGENS, CONFORME DETALHE PADRÃO ESCOLAR 4/98 VERSÃO 2005</v>
          </cell>
          <cell r="E13279" t="str">
            <v>U</v>
          </cell>
          <cell r="F13279">
            <v>714.24</v>
          </cell>
        </row>
        <row r="13280">
          <cell r="A13280" t="str">
            <v>SETOP ED-50909</v>
          </cell>
          <cell r="D13280" t="str">
            <v>PORTA 1,00 X 2,10 CM, CONFORME DETALHE DE PROJETO</v>
          </cell>
          <cell r="E13280" t="str">
            <v>U</v>
          </cell>
          <cell r="F13280">
            <v>892.79</v>
          </cell>
        </row>
        <row r="13281">
          <cell r="A13281" t="str">
            <v>SETOP ED-50914</v>
          </cell>
          <cell r="D13281" t="str">
            <v>PV - (165 x 90 CM) PORTA COMPLETA, 2 FOLHAS, ESTRUTURA EM CHAPA, MARCO EM CHAPA DOBRADA, ASSENTADA , CONFORME DETALHES E ESPECIFICAÇÕES</v>
          </cell>
          <cell r="E13281" t="str">
            <v>U</v>
          </cell>
          <cell r="F13281">
            <v>367.44</v>
          </cell>
        </row>
        <row r="13282">
          <cell r="A13282" t="str">
            <v>SETOP ED-50841</v>
          </cell>
          <cell r="D13282" t="str">
            <v>P8 (83 cm x 60 cm) PORTINHOLA EM COMPENSADO PINTADO COM TRINCO, CONFORME DETALHE 33-D AGOSTO 2001 PROJETO PADRÃO DER-MG</v>
          </cell>
          <cell r="E13282" t="str">
            <v>m2</v>
          </cell>
          <cell r="F13282">
            <v>151.5</v>
          </cell>
        </row>
        <row r="13283">
          <cell r="A13283" t="str">
            <v>SETOP 9090</v>
          </cell>
          <cell r="D13283" t="str">
            <v>ELEMENTO PRÉ-MOLDADO</v>
          </cell>
        </row>
        <row r="13284">
          <cell r="A13284" t="str">
            <v>SETOP ED-50835</v>
          </cell>
          <cell r="D13284" t="str">
            <v>ARMÁRIO PARA VASSOURAS - D.M.L.</v>
          </cell>
          <cell r="E13284" t="str">
            <v>U</v>
          </cell>
          <cell r="F13284">
            <v>390.27</v>
          </cell>
        </row>
        <row r="13285">
          <cell r="A13285" t="str">
            <v>SETOP 11647</v>
          </cell>
          <cell r="D13285" t="str">
            <v>SERRALHERIA PADRÃO ESCOLAR</v>
          </cell>
        </row>
        <row r="13286">
          <cell r="A13286" t="str">
            <v>SETOP ED-31446</v>
          </cell>
          <cell r="D13286" t="str">
            <v>ALÇAPÃO (100X98)CM COM QUADRO DE CANTONEIRA METÁLICA 1"X1/8", TAMPA EM CHAPA METÁLICA Nº18 VINCADA, INCLUSIVE CADEADO E PINTURA ANTICORROSIVA, CONFORME DETALHE 06 (PADRÃO PRÉDIOS ESCOLARES)</v>
          </cell>
          <cell r="E13286" t="str">
            <v>un</v>
          </cell>
          <cell r="F13286">
            <v>569.01</v>
          </cell>
        </row>
        <row r="13287">
          <cell r="A13287" t="str">
            <v>SETOP ED-50831</v>
          </cell>
          <cell r="D13287" t="str">
            <v>ALÇAPÃO (60X100)CM COM QUADRO DE CANTONEIRA METÁLICA 1"X1/8", TAMPA EM CANTONEIRA 7/8"X1/8" E CHAPA METÁLICA Nº18 VINCADA, INCLUSIVE FERROLHO, CADEADO E PINTURA ANTICORROSIVA (PADRÃO PRÉDIOS ESCOLARES)</v>
          </cell>
          <cell r="E13287" t="str">
            <v>un</v>
          </cell>
          <cell r="F13287">
            <v>465.02</v>
          </cell>
        </row>
        <row r="13288">
          <cell r="A13288" t="str">
            <v>SETOP 9091</v>
          </cell>
          <cell r="D13288" t="str">
            <v>ESTRUTURA DE CONCRETO</v>
          </cell>
        </row>
        <row r="13289">
          <cell r="A13289" t="str">
            <v>SETOP ED-50859</v>
          </cell>
          <cell r="D13289" t="str">
            <v>BLOCO ARMADO EM CONCRETO 20 MPa, INCLUSIVE LASTRO 5 CM EM CONCRETO MAGRO 9 MPa, FÔRMAS LATERAIS E DESFORMA</v>
          </cell>
          <cell r="E13289" t="str">
            <v>m3</v>
          </cell>
          <cell r="F13289">
            <v>4401.6400000000003</v>
          </cell>
        </row>
        <row r="13290">
          <cell r="A13290" t="str">
            <v>SETOP ED-50851</v>
          </cell>
          <cell r="D13290" t="str">
            <v>CINTA DE CONCRETO ARMADO APARENTE (17x10CM), 20MPA, EM GUARDA-CORPO E PEITORIL, NAS CIRCULAÇÕES, INCLUSIVE FORMA E ARMAÇÃO</v>
          </cell>
          <cell r="E13290" t="str">
            <v>m3</v>
          </cell>
          <cell r="F13290">
            <v>1985.35</v>
          </cell>
        </row>
        <row r="13291">
          <cell r="A13291" t="str">
            <v>SETOP ED-50844</v>
          </cell>
          <cell r="D13291" t="str">
            <v>CINTA DE CONCRETO ARMADO (10 x 10 CM) 20 MPa, EM GUARDA- CORPO, INCLUSIVE FORMA E AÇO, NAS CIRCULAÇÕES</v>
          </cell>
          <cell r="E13291" t="str">
            <v>m3</v>
          </cell>
          <cell r="F13291">
            <v>2193.6999999999998</v>
          </cell>
        </row>
        <row r="13292">
          <cell r="A13292" t="str">
            <v>SETOP ED-50846</v>
          </cell>
          <cell r="D13292" t="str">
            <v>ESCADA DE CONCRETO 20 MPa, APARENTE, ESPELHO = 16,3 CM, ARMAÇÃO, FÔRMA PLASTIFICADA, ESCORAMENTO E DESFORMA</v>
          </cell>
          <cell r="E13292" t="str">
            <v>m3</v>
          </cell>
          <cell r="F13292">
            <v>2692.42</v>
          </cell>
        </row>
        <row r="13293">
          <cell r="A13293" t="str">
            <v>SETOP ED-50852</v>
          </cell>
          <cell r="D13293" t="str">
            <v>ESCADA SOBRE O SOLO DEGRAUS APROXIMADAMENTE 50 X 16,5 CM</v>
          </cell>
          <cell r="E13293" t="str">
            <v>m2</v>
          </cell>
          <cell r="F13293">
            <v>184.51</v>
          </cell>
        </row>
        <row r="13294">
          <cell r="A13294" t="str">
            <v>SETOP ED-50847</v>
          </cell>
          <cell r="D13294" t="str">
            <v>LAJE MACIÇA 15 CM DE CONCRETO 13,5 MPa COM ADITIVO IMPERMEABILIZANTE, ARMAÇÃO, FÔRMA , DESFORMA ( FUNDO CAIXA DÁGUA E COBERTURA)</v>
          </cell>
          <cell r="E13294" t="str">
            <v>m2</v>
          </cell>
          <cell r="F13294">
            <v>281.81</v>
          </cell>
        </row>
        <row r="13295">
          <cell r="A13295" t="str">
            <v>SETOP ED-50848</v>
          </cell>
          <cell r="D13295" t="str">
            <v>LAJE 10 CM MACIÇA DE CONCRETO 20 MPa, COM ARMAÇÃO, FÔRMA RESINADA, ESCORAMENTO E DESFORMA</v>
          </cell>
          <cell r="E13295" t="str">
            <v>m2</v>
          </cell>
          <cell r="F13295">
            <v>234.76</v>
          </cell>
        </row>
        <row r="13296">
          <cell r="A13296" t="str">
            <v>SETOP ED-50849</v>
          </cell>
          <cell r="D13296" t="str">
            <v>LAJE 8 CM MACIÇA DE CONCRETO 20MPa, COM ARMAÇÃO, FÔRMA RESINADA. ESCORAMENTO E DESFORMA</v>
          </cell>
          <cell r="E13296" t="str">
            <v>m2</v>
          </cell>
          <cell r="F13296">
            <v>203</v>
          </cell>
        </row>
        <row r="13297">
          <cell r="A13297" t="str">
            <v>SETOP ED-50845</v>
          </cell>
          <cell r="D13297" t="str">
            <v>PAREDE 15 CM CONCRETO 20 MPa COM ADITIVO IMPERMEABILIZANTE, ARMAÇÃO, FÔRMA, DESFORMA (PAREDE DA CAIXA DÁGUA)</v>
          </cell>
          <cell r="E13297" t="str">
            <v>m2</v>
          </cell>
          <cell r="F13297">
            <v>361.68</v>
          </cell>
        </row>
        <row r="13298">
          <cell r="A13298" t="str">
            <v>SETOP ED-50842</v>
          </cell>
          <cell r="D13298" t="str">
            <v>PILAR EM CONCRETO APARENTE 20 MPa, INCLUSIVE ARMAÇÃO, FÔRMA PLASTIFICADA E DESFORMA</v>
          </cell>
          <cell r="E13298" t="str">
            <v>m3</v>
          </cell>
          <cell r="F13298">
            <v>3198.06</v>
          </cell>
        </row>
        <row r="13299">
          <cell r="A13299" t="str">
            <v>SETOP ED-50843</v>
          </cell>
          <cell r="D13299" t="str">
            <v>PILARETE DE CONCRETO 17 X 20 CM CONCRETO 20 Mpa, APARENTE NA FACE EXTERNA , INCLUSIVE FORMA E AÇO, EM GUARDA - CORPO NAS CIRCULAÇÕES</v>
          </cell>
          <cell r="E13299" t="str">
            <v>m3</v>
          </cell>
          <cell r="F13299">
            <v>3114.33</v>
          </cell>
        </row>
        <row r="13300">
          <cell r="A13300" t="str">
            <v>SETOP ED-50850</v>
          </cell>
          <cell r="D13300" t="str">
            <v>VIGA DE 0,21 A 0,35 M DE LARGURA EM CONCRETO 20MPa, APARENTE, ARMAÇÃO, FÔRMA PLASTIFICADA, ESCORAMENTO E DESFORMA</v>
          </cell>
          <cell r="E13300" t="str">
            <v>m3</v>
          </cell>
          <cell r="F13300">
            <v>2174.0300000000002</v>
          </cell>
        </row>
        <row r="13301">
          <cell r="A13301" t="str">
            <v>SETOP 9092</v>
          </cell>
          <cell r="D13301" t="str">
            <v>ESTRUTURA METÁLICA</v>
          </cell>
        </row>
        <row r="13302">
          <cell r="A13302" t="str">
            <v>SETOP ED-50919</v>
          </cell>
          <cell r="D13302" t="str">
            <v>TF- (350 X 72 CM) TELA FIXA SOLDADA ENTRE PILARETES METÁLICOS DE SUSTENTAÇÃO DAS TERÇAS EM PERFIL CANTONEIRA E TELA CORRUGADA</v>
          </cell>
          <cell r="E13302" t="str">
            <v>U</v>
          </cell>
          <cell r="F13302">
            <v>250.81</v>
          </cell>
        </row>
        <row r="13303">
          <cell r="A13303" t="str">
            <v>SETOP 9093</v>
          </cell>
          <cell r="D13303" t="str">
            <v>FOSSA SÉPTICA</v>
          </cell>
        </row>
        <row r="13304">
          <cell r="A13304" t="str">
            <v>SETOP ED-50854</v>
          </cell>
          <cell r="D13304" t="str">
            <v>FOSSA SÉPTICA TIPO "A" EM CONCRETO E ALVENARIA, CONFORME DETALHE 31 (PADRÃO PRÉDIOS ESCOLARES), INCLUSIVE POÇO ABSORVENTE, CAIXA E BOTA FORA DE MATERIAL ESCAVADO</v>
          </cell>
          <cell r="E13304" t="str">
            <v>un</v>
          </cell>
          <cell r="F13304">
            <v>19533.09</v>
          </cell>
        </row>
        <row r="13305">
          <cell r="A13305" t="str">
            <v>SETOP ED-50855</v>
          </cell>
          <cell r="D13305" t="str">
            <v>FOSSA SÉPTICA TIPO "B" EM CONCRETO E ALVENARIA, CONFORME DETALHE 31 (PADRÃO PRÉDIOS ESCOLARES), INCLUSIVE POÇO ABSORVENTE, CAIXA E BOTA FORA DE MATERIAL ESCAVADO</v>
          </cell>
          <cell r="E13305" t="str">
            <v>un</v>
          </cell>
          <cell r="F13305">
            <v>23750.94</v>
          </cell>
        </row>
        <row r="13306">
          <cell r="A13306" t="str">
            <v>SETOP ED-50856</v>
          </cell>
          <cell r="D13306" t="str">
            <v>FOSSA SÉPTICA TIPO "C" EM CONCRETO E ALVENARIA, CONFORME DETALHE 31 (PADRÃO PRÉDIOS ESCOLARES), INCLUSIVE POÇO ABSORVENTE, CAIXA E BOTA FORA DE MATERIAL ESCAVADO</v>
          </cell>
          <cell r="E13306" t="str">
            <v>un</v>
          </cell>
          <cell r="F13306">
            <v>25987.73</v>
          </cell>
        </row>
        <row r="13307">
          <cell r="A13307" t="str">
            <v>SETOP ED-50857</v>
          </cell>
          <cell r="D13307" t="str">
            <v>FOSSA SÉPTICA TIPO "D" EM CONCRETO E ALVENARIA, CONFORME DETALHE 31 (PADRÃO PRÉDIOS ESCOLARES), INCLUSIVE POÇO ABSORVENTE, CAIXA E BOTA FORA DE MATERIAL ESCAVADO</v>
          </cell>
          <cell r="E13307" t="str">
            <v>un</v>
          </cell>
          <cell r="F13307">
            <v>28304.76</v>
          </cell>
        </row>
        <row r="13308">
          <cell r="A13308" t="str">
            <v>SETOP ED-50858</v>
          </cell>
          <cell r="D13308" t="str">
            <v>FOSSA SÉPTICA TIPO "E" EM CONCRETO E ALVENARIA, CONFORME DETALHE 31 (PADRÃO PRÉDIOS ESCOLARES), INCLUSIVE POÇO ABSORVENTE, CAIXA E BOTA FORA DE MATERIAL ESCAVADO</v>
          </cell>
          <cell r="E13308" t="str">
            <v>un</v>
          </cell>
          <cell r="F13308">
            <v>30359.73</v>
          </cell>
        </row>
        <row r="13309">
          <cell r="A13309" t="str">
            <v>SETOP ED-50864</v>
          </cell>
          <cell r="D13309" t="str">
            <v>POÇO ABSORVENTE DE D = 150 CM x 3 M, REVESTIDO EM ALVENARIA DE TIJOLO REQUEIMADO, FUNDO DE AREIA E BRITA E TAMPA EM LAJE ESP. = 8 CM, INCLUSIVE BOTA FORA DE MATERIAL ESCAVADO</v>
          </cell>
          <cell r="E13309" t="str">
            <v>un</v>
          </cell>
          <cell r="F13309">
            <v>4996.1499999999996</v>
          </cell>
        </row>
        <row r="13310">
          <cell r="A13310" t="str">
            <v>SETOP 9096</v>
          </cell>
          <cell r="D13310" t="str">
            <v>BEBEDOURO</v>
          </cell>
        </row>
        <row r="13311">
          <cell r="A13311" t="str">
            <v>SETOP ED-15472</v>
          </cell>
          <cell r="D13311" t="str">
            <v>BEBEDOURO/LAVATÓRIO COLETIVO EM AÇO INOX AISI 304, APOIADO EM ALVENARIA COM REVESTIMENTO CERÂMICO, NAS DUAS FACES, INCLUSIVE VÁLVULA DE ESCOAMENTO DE METAL NA COR CROMADA, SIFÃO DE METAL TIPO COPO NA COR CROMADA, FORNECIMENTO E INSTALAÇÃO (PADRÃO ESCOLAR)</v>
          </cell>
          <cell r="E13311" t="str">
            <v>un</v>
          </cell>
          <cell r="F13311">
            <v>4663.96</v>
          </cell>
        </row>
        <row r="13312">
          <cell r="A13312" t="str">
            <v>SETOP 9097</v>
          </cell>
          <cell r="D13312" t="str">
            <v>MOBILIÁRIO</v>
          </cell>
        </row>
        <row r="13313">
          <cell r="A13313" t="str">
            <v>SETOP ED-50837</v>
          </cell>
          <cell r="D13313" t="str">
            <v>ARQUIBANCADA PADRÃO DE CONCRETO SEM SOLO, METRO DE CADA DEGRAU DE 90 X 40 CM, DESEMPENADO A FRESCO E DEGRAUS INTERMEDIÁRIO DE 10 EM 10 M (PARA MEDIÇÕES: MULTIPLICAR A EXTENSÃO PELO NÚMERO DE DEGRAUS) - (PADRÃO SEE)</v>
          </cell>
          <cell r="E13313" t="str">
            <v>m</v>
          </cell>
          <cell r="F13313">
            <v>72.25</v>
          </cell>
        </row>
        <row r="13314">
          <cell r="A13314" t="str">
            <v>SETOP ED-50833</v>
          </cell>
          <cell r="D13314" t="str">
            <v>A1- ARMÁRIO COM PORTAS DE MADEIRA SOB BANCA, UM MÓDULO DE 80 X 110 CM, PRATELEIRA E MESA DE ARDOSIA POLIDA, E = 3 CM</v>
          </cell>
          <cell r="E13314" t="str">
            <v>cj</v>
          </cell>
          <cell r="F13314">
            <v>517.09</v>
          </cell>
        </row>
        <row r="13315">
          <cell r="A13315" t="str">
            <v>SETOP ED-50836</v>
          </cell>
          <cell r="D13315" t="str">
            <v>ESCANINHO</v>
          </cell>
          <cell r="E13315" t="str">
            <v>U</v>
          </cell>
          <cell r="F13315">
            <v>242.36</v>
          </cell>
        </row>
        <row r="13316">
          <cell r="A13316" t="str">
            <v>SETOP ED-50863</v>
          </cell>
          <cell r="D13316" t="str">
            <v>MANTA DE BORRACHA DE 5 MM NATURAL/COMUM PARA BANCADA</v>
          </cell>
          <cell r="E13316" t="str">
            <v>m2</v>
          </cell>
          <cell r="F13316">
            <v>194.58</v>
          </cell>
        </row>
        <row r="13317">
          <cell r="A13317" t="str">
            <v>SETOP 9098</v>
          </cell>
          <cell r="D13317" t="str">
            <v>QUADRO ESCOLAR</v>
          </cell>
        </row>
        <row r="13318">
          <cell r="A13318" t="str">
            <v>SETOP ED-50871</v>
          </cell>
          <cell r="D13318" t="str">
            <v>QUADRO DE AVISO COMPLETO, COM PORTA DE ACRÍLICO 50 X 80 X 8 CM</v>
          </cell>
          <cell r="E13318" t="str">
            <v>U</v>
          </cell>
          <cell r="F13318">
            <v>277.25</v>
          </cell>
        </row>
        <row r="13319">
          <cell r="A13319" t="str">
            <v>SETOP ED-50870</v>
          </cell>
          <cell r="D13319" t="str">
            <v>QUADRO DE AVISO COMPLETO, COM PORTA DE VIDRO 50 X 80 X 8 CM</v>
          </cell>
          <cell r="E13319" t="str">
            <v>U</v>
          </cell>
          <cell r="F13319">
            <v>742.25</v>
          </cell>
        </row>
        <row r="13320">
          <cell r="A13320" t="str">
            <v>SETOP ED-50872</v>
          </cell>
          <cell r="D13320" t="str">
            <v>QUADRO DE AVISOS 80 X 40 CM, COMPLETO, COLOCADO</v>
          </cell>
          <cell r="E13320" t="str">
            <v>U</v>
          </cell>
          <cell r="F13320">
            <v>615.12</v>
          </cell>
        </row>
        <row r="13321">
          <cell r="A13321" t="str">
            <v>SETOP ED-50874</v>
          </cell>
          <cell r="D13321" t="str">
            <v>QUADRO DE CHAVE DE MADEIRA 70 GANCHOS - PORTA COM ACRÍLICO, 40 X 60 CM</v>
          </cell>
          <cell r="E13321" t="str">
            <v>U</v>
          </cell>
          <cell r="F13321">
            <v>161.25</v>
          </cell>
        </row>
        <row r="13322">
          <cell r="A13322" t="str">
            <v>SETOP ED-50873</v>
          </cell>
          <cell r="D13322" t="str">
            <v>QUADRO DE CHAVE DE MADEIRA 70 GANCHOS - PORTA COM VIDRO, 40 X 60 CM</v>
          </cell>
          <cell r="E13322" t="str">
            <v>U</v>
          </cell>
          <cell r="F13322">
            <v>629.79</v>
          </cell>
        </row>
        <row r="13323">
          <cell r="A13323" t="str">
            <v>SETOP ED-50875</v>
          </cell>
          <cell r="D13323" t="str">
            <v>QUADRO DE CHAVES 50 X 46 CM</v>
          </cell>
          <cell r="E13323" t="str">
            <v>U</v>
          </cell>
          <cell r="F13323">
            <v>623.82000000000005</v>
          </cell>
        </row>
        <row r="13324">
          <cell r="A13324" t="str">
            <v>SETOP ED-50910</v>
          </cell>
          <cell r="D13324" t="str">
            <v>QUADRO METÁLICO 2,00 X 0,60 M EM TELA METÁLICA 1", FIO # 10</v>
          </cell>
          <cell r="E13324" t="str">
            <v>U</v>
          </cell>
          <cell r="F13324">
            <v>328.99</v>
          </cell>
        </row>
        <row r="13325">
          <cell r="A13325" t="str">
            <v>SETOP ED-50865</v>
          </cell>
          <cell r="D13325" t="str">
            <v>QUADRO PARA GIZ DE LAMINADO MELAMÍNICO COLOCADO 308 X 125 CM COM PORTA GIZ E MOLDURA, COM DOIS QUADROS PARA CARTAZES DE 127 X 125 CM</v>
          </cell>
          <cell r="E13325" t="str">
            <v>U</v>
          </cell>
          <cell r="F13325">
            <v>2527.33</v>
          </cell>
        </row>
        <row r="13326">
          <cell r="A13326" t="str">
            <v>SETOP ED-50866</v>
          </cell>
          <cell r="D13326" t="str">
            <v>QUADRO PARA GIZ E CARTAZES - MOLDURA EM ALUMÍNIO</v>
          </cell>
          <cell r="E13326" t="str">
            <v>U</v>
          </cell>
          <cell r="F13326">
            <v>1825.23</v>
          </cell>
        </row>
        <row r="13327">
          <cell r="A13327" t="str">
            <v>SETOP ED-50868</v>
          </cell>
          <cell r="D13327" t="str">
            <v>QUADRO PARA GIZ E CARTAZES, 310 X 131 CM - MOLDURA EM MADEIRA</v>
          </cell>
          <cell r="E13327" t="str">
            <v>U</v>
          </cell>
          <cell r="F13327">
            <v>1314.7</v>
          </cell>
        </row>
        <row r="13328">
          <cell r="A13328" t="str">
            <v>SETOP ED-50867</v>
          </cell>
          <cell r="D13328" t="str">
            <v>QUADRO PARA GIZ E CARTAZES, 557 X 126 CM - MOLDURA EM MADEIRA</v>
          </cell>
          <cell r="E13328" t="str">
            <v>U</v>
          </cell>
          <cell r="F13328">
            <v>2019.59</v>
          </cell>
        </row>
        <row r="13329">
          <cell r="A13329" t="str">
            <v>SETOP ED-50869</v>
          </cell>
          <cell r="D13329" t="str">
            <v>QUADRO PARA PINCEL ATÔMICO, EM CHAPA RESINADA (310 x 131 cm), COMPLETO</v>
          </cell>
          <cell r="E13329" t="str">
            <v>U</v>
          </cell>
          <cell r="F13329">
            <v>960.54</v>
          </cell>
        </row>
        <row r="13330">
          <cell r="A13330" t="str">
            <v>SETOP 9099</v>
          </cell>
          <cell r="D13330" t="str">
            <v>RÉGUA E BARRAMENTO DE MADEIRA</v>
          </cell>
        </row>
        <row r="13331">
          <cell r="A13331" t="str">
            <v>SETOP ED-50839</v>
          </cell>
          <cell r="D13331" t="str">
            <v>BARRAMENTO DE MADEIRA IPÊ PARA SALA DE AULA, L = 7 CM</v>
          </cell>
          <cell r="E13331" t="str">
            <v>m</v>
          </cell>
          <cell r="F13331">
            <v>37.19</v>
          </cell>
        </row>
        <row r="13332">
          <cell r="A13332" t="str">
            <v>SETOP ED-50876</v>
          </cell>
          <cell r="D13332" t="str">
            <v>RÉGUA PARA PROTEÇÃO DE PAREDE, LARGURA 10CM, EM MADEIRA, COM ACABAMENTO EM CANTO BOLEADO, EXCLUSIVE APLICAÇÃO DE VERNIZ, INCLUSIVE ACESSÓRIOS PARA FIXAÇÃO</v>
          </cell>
          <cell r="E13332" t="str">
            <v>m</v>
          </cell>
          <cell r="F13332">
            <v>56.97</v>
          </cell>
        </row>
        <row r="13333">
          <cell r="A13333" t="str">
            <v>SETOP 8699</v>
          </cell>
          <cell r="D13333" t="str">
            <v>PROJETO PADRÃO PENITENCIÁRIA</v>
          </cell>
        </row>
        <row r="13334">
          <cell r="A13334" t="str">
            <v>SETOP 9100</v>
          </cell>
          <cell r="D13334" t="str">
            <v>ALAMBRADO E MURO</v>
          </cell>
        </row>
        <row r="13335">
          <cell r="A13335" t="str">
            <v>SETOP ED-50787</v>
          </cell>
          <cell r="D13335" t="str">
            <v>ALAMBRADO PARA PENITENCIÁRIAS, COM TELA DE ARAME GALVANIZADO FIO 10 # 2" FIXADA EM QUADROS DE TUBOS AÇO GALVANIZADO D = 3", COM ESTICADOR D = 2", H = 4,0 M, CONFORME DETALHE 24 SEDS (INCLUSIVE FUNDAÇÃO) - PADRÃO PENITENCIÁRIA</v>
          </cell>
          <cell r="E13335" t="str">
            <v>m</v>
          </cell>
          <cell r="F13335">
            <v>561.32000000000005</v>
          </cell>
        </row>
        <row r="13336">
          <cell r="A13336" t="str">
            <v>SETOP ED-50818</v>
          </cell>
          <cell r="D13336" t="str">
            <v>MURO DE SEGURANÇA EM BLOCO DE CONCRETO REVESTIDO E PINTADO COM TINTA ACRÍLICA E = 20 CM, H = 5,15 M, EXCLUSIVE FUNDAÇÃO (ESTACA E BLOCOS) - DET SEDS 23</v>
          </cell>
          <cell r="E13336" t="str">
            <v>m</v>
          </cell>
          <cell r="F13336">
            <v>2192.98</v>
          </cell>
        </row>
        <row r="13337">
          <cell r="A13337" t="str">
            <v>SETOP 9101</v>
          </cell>
          <cell r="D13337" t="str">
            <v>ESQUADRIA</v>
          </cell>
        </row>
        <row r="13338">
          <cell r="A13338" t="str">
            <v>SETOP ED-50788</v>
          </cell>
          <cell r="D13338" t="str">
            <v>ANTEPARO METÁLICO PARA SETEIRAS DAS ALAS H = 50 CM - PADRÃO SEDS</v>
          </cell>
          <cell r="E13338" t="str">
            <v>U</v>
          </cell>
          <cell r="F13338">
            <v>205.39</v>
          </cell>
        </row>
        <row r="13339">
          <cell r="A13339" t="str">
            <v>SETOP ED-50809</v>
          </cell>
          <cell r="D13339" t="str">
            <v>ESQUADRIA METÁLICA PARA PASSA DOCUMENTOS - PADRÃO SEDS</v>
          </cell>
          <cell r="E13339" t="str">
            <v>U</v>
          </cell>
          <cell r="F13339">
            <v>639.37</v>
          </cell>
        </row>
        <row r="13340">
          <cell r="A13340" t="str">
            <v>SETOP ED-50811</v>
          </cell>
          <cell r="D13340" t="str">
            <v>GRADE FIXA E PORTA DE ABRIR COM GRADE E CHAPA E TRANCA DE SEGURANÇA</v>
          </cell>
          <cell r="E13340" t="str">
            <v>m2</v>
          </cell>
          <cell r="F13340">
            <v>1122.49</v>
          </cell>
        </row>
        <row r="13341">
          <cell r="A13341" t="str">
            <v>SETOP ED-32033</v>
          </cell>
          <cell r="D13341" t="str">
            <v>JANELA BASCULANTE (JF), CONFORME CADERNO DE PROJETO PADRÃO PENITENCIÁRIA-MG (DETALHE EQ14), INCLUSIVE FORNECIMENTO E INSTALAÇÃO, VIDRO ESP. 3MM E PINTURA ESMALTE SINTÉTICO, DUAS (2) DEMÃOS COM UMA (1) DEMÃO DE FUNDO ANTICORROSIVO</v>
          </cell>
          <cell r="E13341" t="str">
            <v>m2</v>
          </cell>
          <cell r="F13341">
            <v>1077.1199999999999</v>
          </cell>
        </row>
        <row r="13342">
          <cell r="A13342" t="str">
            <v>SETOP ED-32020</v>
          </cell>
          <cell r="D13342" t="str">
            <v>JANELA DE CORRER COM VIDRO LISO, CONFORME CADERNO DE PROJETO PADRÃO PENITENCIÁRIA-MG (DETALHE EQ15), INCLUSIVE FORNECIMENTO, INSTALAÇÃO E PINTURA ESMALTE SINTÉTICO, DUAS (2) DEMÃOS COM UMA (1) DEMÃO DE FUNDO ANTICORROSIVO</v>
          </cell>
          <cell r="E13342" t="str">
            <v>m2</v>
          </cell>
          <cell r="F13342">
            <v>820.04</v>
          </cell>
        </row>
        <row r="13343">
          <cell r="A13343" t="str">
            <v>SETOP ED-32030</v>
          </cell>
          <cell r="D13343" t="str">
            <v>JANELA DE CORRER VENEZIANA (JV), CONFORME CADERNO DE PROJETO PADRÃO PENITENCIÁRIA-MG (DETALHE EQ16), INCLUSIVE FORNECIMENTO, INSTALAÇÃO E PINTURA ESMALTE SINTÉTICO, DUAS (2) DEMÃOS COM UMA (1) DEMÃO DE FUNDO ANTICORROSIVO</v>
          </cell>
          <cell r="E13343" t="str">
            <v>m2</v>
          </cell>
          <cell r="F13343">
            <v>1272.92</v>
          </cell>
        </row>
        <row r="13344">
          <cell r="A13344" t="str">
            <v>SETOP ED-32018</v>
          </cell>
          <cell r="D13344" t="str">
            <v>JANELA DE GRADE DE CELA EXTERNA (JG), CONFORME CADERNO DE PROJETO PADRÃO PENITENCIÁRIA-MG (DETALHE EQ12B), INCLUSIVE FORNECIMENTO, INSTALAÇÃO E PINTURA ESMALTE SINTÉTICO, DUAS (2) DEMÃOS COM UMA (1) DEMÃO DE FUNDO ANTICORROSIVO</v>
          </cell>
          <cell r="E13344" t="str">
            <v>m2</v>
          </cell>
          <cell r="F13344">
            <v>1624.08</v>
          </cell>
        </row>
        <row r="13345">
          <cell r="A13345" t="str">
            <v>SETOP ED-32016</v>
          </cell>
          <cell r="D13345" t="str">
            <v>JANELA DE GRADE DE CELA (JG1), CONFORME CADERNO DE PROJETO PADRÃO PENITENCIÁRIA-MG (DETALHE EQ12/EQ12A), INCLUSIVE FORNECIMENTO, INSTALAÇÃO E PINTURA ESMALTE SINTÉTICO, DUAS (2) DEMÃOS COM UMA (1) DEMÃO DE FUNDO ANTICORROSIVO</v>
          </cell>
          <cell r="E13345" t="str">
            <v>m2</v>
          </cell>
          <cell r="F13345">
            <v>1312.69</v>
          </cell>
        </row>
        <row r="13346">
          <cell r="A13346" t="str">
            <v>SETOP ED-32019</v>
          </cell>
          <cell r="D13346" t="str">
            <v>JANELA DE GRADE E TELA (JGT), MEDIDAS (150X130)CM, CONFORME CADERNO DE PROJETO PADRÃO PENITENCIÁRIA-MG (DETALHE EQ13), INCLUSIVE FORNECIMENTO, INSTALAÇÃO E PINTURA ESMALTE SINTÉTICO, DUAS (2) DEMÃOS COM UMA (1) DEMÃO DE FUNDO ANTICORROSIVO</v>
          </cell>
          <cell r="E13346" t="str">
            <v>un</v>
          </cell>
          <cell r="F13346">
            <v>2350.39</v>
          </cell>
        </row>
        <row r="13347">
          <cell r="A13347" t="str">
            <v>SETOP ED-32023</v>
          </cell>
          <cell r="D13347" t="str">
            <v>JANELA DE GRADE E TELA, MEDIDAS (24X95)CM, CONFORME CADERNO DE PROJETO PADRÃO PENITENCIÁRIA-MG (DETALHE EQ17C), INCLUSIVE FORNECIMENTO, INSTALAÇÃO E PINTURA ESMALTE SINTÉTICO, DUAS (2) DEMÃOS COM UMA (1) DEMÃO DE FUNDO ANTICORROSIVO</v>
          </cell>
          <cell r="E13347" t="str">
            <v>un</v>
          </cell>
          <cell r="F13347">
            <v>856.39</v>
          </cell>
        </row>
        <row r="13348">
          <cell r="A13348" t="str">
            <v>SETOP ED-32017</v>
          </cell>
          <cell r="D13348" t="str">
            <v>JANELA DE GRADE EXTERNA (JG), CONFORME CADERNO DE PROJETO PADRÃO PENITENCIÁRIA-MG (DETALHE EQ12B), INCLUSIVE FORNECIMENTO, INSTALAÇÃO E PINTURA ESMALTE SINTÉTICO, DUAS (2) DEMÃOS COM UMA (1) DEMÃO DE FUNDO ANTICORROSIVO</v>
          </cell>
          <cell r="E13348" t="str">
            <v>m2</v>
          </cell>
          <cell r="F13348">
            <v>1378.44</v>
          </cell>
        </row>
        <row r="13349">
          <cell r="A13349" t="str">
            <v>SETOP ED-32015</v>
          </cell>
          <cell r="D13349" t="str">
            <v>JANELA DE GRADE (JG), CONFORME CADERNO DE PROJETO PADRÃO PENITENCIÁRIA-MG (DETALHE EQ12/EQ12A), INCLUSIVE FORNECIMENTO, INSTALAÇÃO E PINTURA ESMALTE SINTÉTICO, DUAS (2) DEMÃOS COM UMA (1) DEMÃO DE FUNDO ANTICORROSIVO</v>
          </cell>
          <cell r="E13349" t="str">
            <v>m2</v>
          </cell>
          <cell r="F13349">
            <v>1067.05</v>
          </cell>
        </row>
        <row r="13350">
          <cell r="A13350" t="str">
            <v>SETOP ED-32026</v>
          </cell>
          <cell r="D13350" t="str">
            <v>JANELA DE TELA MOSQUITEIRO (JTM), ALTURA DE 90CM, CONFORME CADERNO DE PROJETO PADRÃO PENITENCIÁRIA-MG (DETALHE EQ25), INCLUSIVE FORNECIMENTO, EXCLUSIVE PINTURA</v>
          </cell>
          <cell r="E13350" t="str">
            <v>m2</v>
          </cell>
          <cell r="F13350">
            <v>437.06</v>
          </cell>
        </row>
        <row r="13351">
          <cell r="A13351" t="str">
            <v>SETOP ED-32032</v>
          </cell>
          <cell r="D13351" t="str">
            <v>JANELA VENEZIANA FIXA (JV), CONFORME CADERNO DE PROJETO PADRÃO PENITENCIÁRIA-MG (DETALHE EQ18), INCLUSIVE FORNECIMENTO, INSTALAÇÃO E PINTURA ESMALTE SINTÉTICO, DUAS (2) DEMÃOS COM UMA (1) DEMÃO DE FUNDO ANTICORROSIVO</v>
          </cell>
          <cell r="E13351" t="str">
            <v>m2</v>
          </cell>
          <cell r="F13351">
            <v>1170.3399999999999</v>
          </cell>
        </row>
        <row r="13352">
          <cell r="A13352" t="str">
            <v>SETOP ED-32024</v>
          </cell>
          <cell r="D13352" t="str">
            <v>JANELA VENEZIANA FIXA (JV), MEDIDAS (22X120)CM, CONFORME CADERNO DE PROJETO PADRÃO PENITENCIÁRIA-MG (DETALHE EQ17D), INCLUSIVE FORNECIMENTO, INSTALAÇÃO E PINTURA ESMALTE SINTÉTICO, DUAS (2) DEMÃOS COM UMA (1) DEMÃO DE FUNDO ANTICORROSIVO</v>
          </cell>
          <cell r="E13352" t="str">
            <v>un</v>
          </cell>
          <cell r="F13352">
            <v>934.91</v>
          </cell>
        </row>
        <row r="13353">
          <cell r="A13353" t="str">
            <v>SETOP ED-32025</v>
          </cell>
          <cell r="D13353" t="str">
            <v>JANELA VENEZIANA (JV2), MEDIDAS (120X60)CM, CONFORME CADERNO DE PROJETO PADRÃO PENITENCIÁRIA-MG (DETALHE EQ18A), INCLUSIVE FORNECIMENTO, INSTALAÇÃO E PINTURA ESMALTE SINTÉTICO, DUAS (2) DEMÃOS COM UMA (1) DEMÃO DE FUNDO ANTICORROSIVO</v>
          </cell>
          <cell r="E13353" t="str">
            <v>un</v>
          </cell>
          <cell r="F13353">
            <v>681.2</v>
          </cell>
        </row>
        <row r="13354">
          <cell r="A13354" t="str">
            <v>SETOP ED-29255</v>
          </cell>
          <cell r="D13354"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E13354" t="str">
            <v>un</v>
          </cell>
          <cell r="F13354">
            <v>267.67</v>
          </cell>
        </row>
        <row r="13355">
          <cell r="A13355" t="str">
            <v>SETOP ED-29249</v>
          </cell>
          <cell r="D13355"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E13355" t="str">
            <v>un</v>
          </cell>
          <cell r="F13355">
            <v>334.6</v>
          </cell>
        </row>
        <row r="13356">
          <cell r="A13356" t="str">
            <v>SETOP ED-50802</v>
          </cell>
          <cell r="D13356" t="str">
            <v>PORTA DE ABRIR EM BARRAS TRANSVERSAIS DE FERRO CHATO SAE 1045 2" x 5/16" REVESTIDA EM CHAPA 14 SAE 1020 - PADRÃO SEDS</v>
          </cell>
          <cell r="E13356" t="str">
            <v>m2</v>
          </cell>
          <cell r="F13356">
            <v>1296.4100000000001</v>
          </cell>
        </row>
        <row r="13357">
          <cell r="A13357" t="str">
            <v>SETOP ED-50803</v>
          </cell>
          <cell r="D13357" t="str">
            <v>PORTA DE ABRIR EM FERRO E TELA FIO 6 - PADRÃO SEDS</v>
          </cell>
          <cell r="E13357" t="str">
            <v>m2</v>
          </cell>
          <cell r="F13357">
            <v>362.03</v>
          </cell>
        </row>
        <row r="13358">
          <cell r="A13358" t="str">
            <v>SETOP ED-50808</v>
          </cell>
          <cell r="D13358" t="str">
            <v>PORTA DE ABRIR EM GRADE E TELA - PADRÃO SEDS</v>
          </cell>
          <cell r="E13358" t="str">
            <v>m2</v>
          </cell>
          <cell r="F13358">
            <v>1063.69</v>
          </cell>
        </row>
        <row r="13359">
          <cell r="A13359" t="str">
            <v>SETOP ED-29569</v>
          </cell>
          <cell r="D13359" t="str">
            <v>PORTA DE CELA (PG1), MEDIDAS (60X210)CM, CONFORME CADERNO DE PROJETO PADRÃO PENITENCIÁRIA-MG (DETALHE EQ5A), INCLUSIVE FORNECIMENTO, INSTALAÇÃO, FERRAGENS, MARCO E PINTURA ESMALTE SINTÉTICO, DUAS (2) DEMÃOS COM UMA (1) DEMÃO DE FUNDO ANTICORROSIVO</v>
          </cell>
          <cell r="E13359" t="str">
            <v>un</v>
          </cell>
          <cell r="F13359">
            <v>2913.98</v>
          </cell>
        </row>
        <row r="13360">
          <cell r="A13360" t="str">
            <v>SETOP ED-29570</v>
          </cell>
          <cell r="D13360" t="str">
            <v>PORTA DE CELA (PG1), MEDIDAS (70X210)CM, CONFORME CADERNO DE PROJETO PADRÃO PENITENCIÁRIA-MG (DETALHE EQ5A), INCLUSIVE FORNECIMENTO, INSTALAÇÃO, FERRAGENS, MARCO E PINTURA ESMALTE SINTÉTICO, DUAS (2) DEMÃOS COM UMA (1) DEMÃO DE FUNDO ANTICORROSIVO</v>
          </cell>
          <cell r="E13360" t="str">
            <v>un</v>
          </cell>
          <cell r="F13360">
            <v>3186.71</v>
          </cell>
        </row>
        <row r="13361">
          <cell r="A13361" t="str">
            <v>SETOP ED-29571</v>
          </cell>
          <cell r="D13361" t="str">
            <v>PORTA DE CELA (PG1), MEDIDAS (80X210)CM, CONFORME CADERNO DE PROJETO PADRÃO PENITENCIÁRIA-MG (DETALHE EQ5A), INCLUSIVE FORNECIMENTO, INSTALAÇÃO, FERRAGENS, MARCO E PINTURA ESMALTE SINTÉTICO, DUAS (2) DEMÃOS COM UMA (1) DEMÃO DE FUNDO ANTICORROSIVO</v>
          </cell>
          <cell r="E13361" t="str">
            <v>un</v>
          </cell>
          <cell r="F13361">
            <v>3459.44</v>
          </cell>
        </row>
        <row r="13362">
          <cell r="A13362" t="str">
            <v>SETOP ED-26307</v>
          </cell>
          <cell r="D13362" t="str">
            <v>PORTA DE CHAPA (PC), MEDIDAS (70X210)CM, CONFORME CADERNO DE PROJETO PADRÃO PENITENCIÁRIA-MG (DETALHE EQ3A), INCLUSIVE FORNECIMENTO, INSTALAÇÃO, FERRAGENS, MARCO E PINTURA ESMALTE SINTÉTICO, DUAS (2) DEMÃOS COM UMA (1) DEMÃO DE FUNDO ANTICORROSIVO</v>
          </cell>
          <cell r="E13362" t="str">
            <v>un</v>
          </cell>
          <cell r="F13362">
            <v>2509.66</v>
          </cell>
        </row>
        <row r="13363">
          <cell r="A13363" t="str">
            <v>SETOP ED-26306</v>
          </cell>
          <cell r="D13363" t="str">
            <v>PORTA DE CHAPA (PC), MEDIDAS (80X210)CM, CONFORME CADERNO DE PROJETO PADRÃO PENITENCIÁRIA-MG (DETALHE EQ3A), INCLUSIVE FORNECIMENTO, INSTALAÇÃO, FERRAGENS, MARCO E PINTURA ESMALTE SINTÉTICO, DUAS (2) DEMÃOS COM UMA (1) DEMÃO DE FUNDO ANTICORROSIVO</v>
          </cell>
          <cell r="E13363" t="str">
            <v>un</v>
          </cell>
          <cell r="F13363">
            <v>2739.36</v>
          </cell>
        </row>
        <row r="13364">
          <cell r="A13364" t="str">
            <v>SETOP ED-29578</v>
          </cell>
          <cell r="D13364" t="str">
            <v>PORTA DE GRADE (PG), CONFORME CADERNO DE PROJETO PADRÃO PENITENCIÁRIA-MG (DETALHE EQ6), INCLUSIVE FORNECIMENTO, INSTALAÇÃO, FERRAGENS E PINTURA ESMALTE SINTÉTICO, DUAS (2) DEMÃOS COM UMA (1) DEMÃO DE FUNDO ANTICORROSIVO</v>
          </cell>
          <cell r="E13364" t="str">
            <v>m2</v>
          </cell>
          <cell r="F13364">
            <v>1280.45</v>
          </cell>
        </row>
        <row r="13365">
          <cell r="A13365" t="str">
            <v>SETOP ED-29576</v>
          </cell>
          <cell r="D13365" t="str">
            <v>PORTA DE GRADE (PG), MEDIDAS (80X210)CM, CONFORME CADERNO DE PROJETO PADRÃO PENITENCIÁRIA-MG (DETALHE EQ6A), INCLUSIVE FORNECIMENTO, INSTALAÇÃO, FERRAGENS, MARCO E PINTURA ESMALTE SINTÉTICO, DUAS (2) DEMÃOS COM UMA (1) DEMÃO DE FUNDO ANTICORROSIVO</v>
          </cell>
          <cell r="E13365" t="str">
            <v>un</v>
          </cell>
          <cell r="F13365">
            <v>2807.21</v>
          </cell>
        </row>
        <row r="13366">
          <cell r="A13366" t="str">
            <v>SETOP ED-50804</v>
          </cell>
          <cell r="D13366" t="str">
            <v>PORTA EM TELA ONDULADA ARTÍSTICA MALHA 30 X 30 CM, FIO 10 - PADRÃO SEDS</v>
          </cell>
          <cell r="E13366" t="str">
            <v>m2</v>
          </cell>
          <cell r="F13366">
            <v>504.06</v>
          </cell>
        </row>
        <row r="13367">
          <cell r="A13367" t="str">
            <v>SETOP ED-29279</v>
          </cell>
          <cell r="D13367" t="str">
            <v>PORTÃO DE GRADE E TELA (PGT), DIMENSÃO (80X210)CM, CONFORME CADERNO DE PROJETO PADRÃO PENITENCIÁRIA-MG (DETALHE EQ6B), INCLUSIVE FORNECIMENTO, INSTALAÇÃO, FERRAGENS E PINTURA ESMALTE SINTÉTICO, DUAS (2) DEMÃOS COM UMA (1) DEMÃO DE FUNDO ANTICORROSIVO</v>
          </cell>
          <cell r="E13367" t="str">
            <v>un</v>
          </cell>
          <cell r="F13367">
            <v>3109.99</v>
          </cell>
        </row>
        <row r="13368">
          <cell r="A13368" t="str">
            <v>SETOP ED-27563</v>
          </cell>
          <cell r="D13368"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E13368" t="str">
            <v>un</v>
          </cell>
          <cell r="F13368">
            <v>464.41</v>
          </cell>
        </row>
        <row r="13369">
          <cell r="A13369" t="str">
            <v>SETOP ED-29273</v>
          </cell>
          <cell r="D13369"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E13369" t="str">
            <v>un</v>
          </cell>
          <cell r="F13369">
            <v>45.81</v>
          </cell>
        </row>
        <row r="13370">
          <cell r="A13370" t="str">
            <v>SETOP ED-32022</v>
          </cell>
          <cell r="D13370" t="str">
            <v>SETEIRA DE GRADE COM TELA (ST), ALTURA DE 12CM, CONFORME CADERNO DE PROJETO PADRÃO PENITENCIÁRIA-MG (DETALHE EQ17A), INCLUSIVE FORNECIMENTO, INSTALAÇÃO E PINTURA ESMALTE SINTÉTICO, DUAS (2) DEMÃOS COM UMA (1) DEMÃO DE FUNDO ANTICORROSIVO</v>
          </cell>
          <cell r="E13370" t="str">
            <v>m</v>
          </cell>
          <cell r="F13370">
            <v>408.79</v>
          </cell>
        </row>
        <row r="13371">
          <cell r="A13371" t="str">
            <v>SETOP ED-32021</v>
          </cell>
          <cell r="D13371" t="str">
            <v>SETEIRA DE GRADE (S), ALTURA DE 12CM, CONFORME CADERNO DE PROJETO PADRÃO PENITENCIÁRIA-MG (DETALHE EQ17), INCLUSIVE FORNECIMENTO, INSTALAÇÃO E PINTURA ESMALTE SINTÉTICO, DUAS (2) DEMÃOS COM UMA (1) DEMÃO DE FUNDO ANTICORROSIVO</v>
          </cell>
          <cell r="E13371" t="str">
            <v>m</v>
          </cell>
          <cell r="F13371">
            <v>362.01</v>
          </cell>
        </row>
        <row r="13372">
          <cell r="A13372" t="str">
            <v>SETOP ED-29275</v>
          </cell>
          <cell r="D13372" t="str">
            <v>SETEIRA DE GRADE TIPO S, COMPRIMENTO DE 115CM, CONFORME CADERNO DE PROJETO PADRÃO PENITENCIÁRIA-MG (DETALHE EQ17B), INCLUSIVE FORNECIMENTO, INSTALAÇÃO E PINTURA ESMALTE SINTÉTICO, DUAS (2) DEMÃOS COM UMA (1) DEMÃO DE FUNDO ANTICORROSIVO</v>
          </cell>
          <cell r="E13372" t="str">
            <v>un</v>
          </cell>
          <cell r="F13372">
            <v>750.78</v>
          </cell>
        </row>
        <row r="13373">
          <cell r="A13373" t="str">
            <v>SETOP ED-29253</v>
          </cell>
          <cell r="D13373" t="str">
            <v>TRAVA DE SEGURANÇA, INSTALADA EM ALVENARIA, CONFORME CADERNO DE PROJETO PADRÃO PENITENCIÁRIA-MG (DETALHE E5), INCLUSIVE INSTALAÇÃO E PINTURA ESMALTE SINTÉTICO EM SUPERFÍCIES GALVANIZADAS, DUAS (2) DEMÃOS COM UMA (1) DEMÃO DE FUNDO ANTICORROSIVO</v>
          </cell>
          <cell r="E13373" t="str">
            <v>un</v>
          </cell>
          <cell r="F13373">
            <v>151.59</v>
          </cell>
        </row>
        <row r="13374">
          <cell r="A13374" t="str">
            <v>SETOP 9102</v>
          </cell>
          <cell r="D13374" t="str">
            <v>CORRIMÃO E GUARDA-CORPO</v>
          </cell>
        </row>
        <row r="13375">
          <cell r="A13375" t="str">
            <v>SETOP ED-32116</v>
          </cell>
          <cell r="D13375"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E13375" t="str">
            <v>m</v>
          </cell>
          <cell r="F13375">
            <v>814.35</v>
          </cell>
        </row>
        <row r="13376">
          <cell r="A13376" t="str">
            <v>SETOP ED-32115</v>
          </cell>
          <cell r="D13376"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E13376" t="str">
            <v>m</v>
          </cell>
          <cell r="F13376">
            <v>928.75</v>
          </cell>
        </row>
        <row r="13377">
          <cell r="A13377" t="str">
            <v>SETOP 9103</v>
          </cell>
          <cell r="D13377" t="str">
            <v>ELEMENTO PRÉ-MOLDADO</v>
          </cell>
        </row>
        <row r="13378">
          <cell r="A13378" t="str">
            <v>SETOP ED-33268</v>
          </cell>
          <cell r="D13378" t="str">
            <v>BELICHE EM CONCRETO APOIADA EM ALVENARIA (ALOJAMENTO) PARA 2 PESSOAS COM UMA ESCADA E VIGAS DE BORDA, CONFORME CADERNO DE PROJETO PADRÃO PENITENCIÁRIA-MG (DETALHE D5A), INCLUSIVE FORNECIMENTO E INSTALAÇÃO</v>
          </cell>
          <cell r="E13378" t="str">
            <v>un</v>
          </cell>
          <cell r="F13378">
            <v>2203.9</v>
          </cell>
        </row>
        <row r="13379">
          <cell r="A13379" t="str">
            <v>SETOP ED-33267</v>
          </cell>
          <cell r="D13379" t="str">
            <v>BELICHE EM CONCRETO APOIADA EM ALVENARIA (ALOJAMENTO) PARA 4 PESSOAS COM DUAS ESCADAS LATERAIS E VIGA DE BORDA, CONFORME CADERNO DE PROJETO PADRÃO PENITENCIÁRIA-MG (DETALHE D5), INCLUSIVE FORNECIMENTO E INSTALAÇÃO</v>
          </cell>
          <cell r="E13379" t="str">
            <v>un</v>
          </cell>
          <cell r="F13379">
            <v>2983.77</v>
          </cell>
        </row>
        <row r="13380">
          <cell r="A13380" t="str">
            <v>SETOP ED-33270</v>
          </cell>
          <cell r="D13380" t="str">
            <v>BELICHE EM CONCRETO APOIADA EM ALVENARIA (ALOJAMENTO) PARA 4 PESSOAS COM UMA ESCADA CENTRAL E VIGA DE BORDA, CONFORME CADERNO DE PROJETO PADRÃO PENITENCIÁRIA-MG (DETALHE D5C), INCLUSIVE FORNECIMENTO E INSTALAÇÃO</v>
          </cell>
          <cell r="E13380" t="str">
            <v>un</v>
          </cell>
          <cell r="F13380">
            <v>2683.06</v>
          </cell>
        </row>
        <row r="13381">
          <cell r="A13381" t="str">
            <v>SETOP ED-33269</v>
          </cell>
          <cell r="D13381" t="str">
            <v>BELICHE EM CONCRETO APOIADA EM ALVENARIA (ALOJAMENTO) PARA 4 PESSOAS COM UMA ESCADA CENTRAL SEM VIGA DE BORDA, CONFORME CADERNO DE PROJETO PADRÃO PENITENCIÁRIA-MG (DETALHE D5B), INCLUSIVE FORNECIMENTO E INSTALAÇÃO</v>
          </cell>
          <cell r="E13381" t="str">
            <v>un</v>
          </cell>
          <cell r="F13381">
            <v>2071.7800000000002</v>
          </cell>
        </row>
        <row r="13382">
          <cell r="A13382" t="str">
            <v>SETOP ED-33281</v>
          </cell>
          <cell r="D13382" t="str">
            <v>CAMA EM CONCRETO APOIADA EM ALVENARIA (ALOJAMENTO CIA/CEIP) PARA 1 PESSOA, CONFORME CADERNO DE PROJETO PADRÃO PENITENCIÁRIA-MG (DETALHE D5G), INCLUSIVE FORNECIMENTO E INSTALAÇÃO</v>
          </cell>
          <cell r="E13382" t="str">
            <v>un</v>
          </cell>
          <cell r="F13382">
            <v>285.18</v>
          </cell>
        </row>
        <row r="13383">
          <cell r="A13383" t="str">
            <v>SETOP ED-33280</v>
          </cell>
          <cell r="D13383" t="str">
            <v>CAMA EM CONCRETO APOIADA EM ALVENARIA (ALOJAMENTO CSE) PARA 1 PESSOA, CONFORME CADERNO DE PROJETO PADRÃO PENITENCIÁRIA-MG (DETALHE D5E/D5F), INCLUSIVE FORNECIMENTO E INSTALAÇÃO</v>
          </cell>
          <cell r="E13383" t="str">
            <v>un</v>
          </cell>
          <cell r="F13383">
            <v>495.12</v>
          </cell>
        </row>
        <row r="13384">
          <cell r="A13384" t="str">
            <v>SETOP ED-33277</v>
          </cell>
          <cell r="D13384" t="str">
            <v>ESCADA PARA BELICHE OU TRELICHE CONFORME CADERNO DE PROJETO PADRÃO PENITENCIÁRIA-MG, INCLUSIVE FORNECIMENTO E INSTALAÇÃO</v>
          </cell>
          <cell r="E13384" t="str">
            <v>m</v>
          </cell>
          <cell r="F13384">
            <v>182.25</v>
          </cell>
        </row>
        <row r="13385">
          <cell r="A13385" t="str">
            <v>SETOP ED-33286</v>
          </cell>
          <cell r="D13385" t="str">
            <v>MESA DE CABECEIRA, CONFORME CADERNO DE PROJETO PADRÃO PENITENCIÁRIA-MG (DETALHE D6), INCLUSIVE FORNECIMENTO E INSTALAÇÃO</v>
          </cell>
          <cell r="E13385" t="str">
            <v>m</v>
          </cell>
          <cell r="F13385">
            <v>225.57</v>
          </cell>
        </row>
        <row r="13386">
          <cell r="A13386" t="str">
            <v>SETOP ED-50817</v>
          </cell>
          <cell r="D13386" t="str">
            <v>MESA DE CABECEIRA, CONFORME CADERNO DE PROJETO PADRÃO PENITENCIÁRIA-MG (DETALHE D6A), INCLUSIVE FORNECIMENTO E INSTALAÇÃO</v>
          </cell>
          <cell r="E13386" t="str">
            <v>m</v>
          </cell>
          <cell r="F13386">
            <v>151.03</v>
          </cell>
        </row>
        <row r="13387">
          <cell r="A13387" t="str">
            <v>SETOP ED-33285</v>
          </cell>
          <cell r="D13387" t="str">
            <v>MESA DE CABECEIRA, CONFORME CADERNO DE PROJETO PADRÃO PENITENCIÁRIA-MG (DETALHE D6B), INCLUSIVE FORNECIMENTO E INSTALAÇÃO</v>
          </cell>
          <cell r="E13387" t="str">
            <v>m</v>
          </cell>
          <cell r="F13387">
            <v>399.03</v>
          </cell>
        </row>
        <row r="13388">
          <cell r="A13388" t="str">
            <v>SETOP ED-50819</v>
          </cell>
          <cell r="D13388" t="str">
            <v>PRATELEIRA DE CONCRETO, ACABAMENTO NATADO VERDE L = 40 CM - PADRÃO SEDS</v>
          </cell>
          <cell r="E13388" t="str">
            <v>m</v>
          </cell>
          <cell r="F13388">
            <v>230.13</v>
          </cell>
        </row>
        <row r="13389">
          <cell r="A13389" t="str">
            <v>SETOP ED-50820</v>
          </cell>
          <cell r="D13389" t="str">
            <v>PRATELEIRA DE CONCRETO COM DRAMIX, L = 40 CM COM APOIO EM METALON</v>
          </cell>
          <cell r="E13389" t="str">
            <v>m</v>
          </cell>
          <cell r="F13389">
            <v>193.87</v>
          </cell>
        </row>
        <row r="13390">
          <cell r="A13390" t="str">
            <v>SETOP ED-33271</v>
          </cell>
          <cell r="D13390" t="str">
            <v>TRELICHE EM CONCRETO APOIADA EM ALVENARIA (ALOJAMENTO) PARA 6 PESSOAS COM DUAS ESCADAS LATERAIS SEM VIGA DE BORDA, CONFORME CADERNO DE PROJETO PADRÃO PENITENCIÁRIA-MG (DETALHE D5D), INCLUSIVE FORNECIMENTO E INSTALAÇÃO</v>
          </cell>
          <cell r="E13390" t="str">
            <v>un</v>
          </cell>
          <cell r="F13390">
            <v>3576.38</v>
          </cell>
        </row>
        <row r="13391">
          <cell r="A13391" t="str">
            <v>SETOP 9104</v>
          </cell>
          <cell r="D13391" t="str">
            <v>ESTRUTURA DE CONCRETO</v>
          </cell>
        </row>
        <row r="13392">
          <cell r="A13392" t="str">
            <v>SETOP ED-50815</v>
          </cell>
          <cell r="D13392" t="str">
            <v>MARCO DE CONCRETO ARMADO JUNTO ÀS PORTAS DE CELA E/OU ALOJAMENTO - INCLUSO FÔRMA, DESFORMA, AÇO E CONCRETO FCK = 20 MPA</v>
          </cell>
          <cell r="E13392" t="str">
            <v>m3</v>
          </cell>
          <cell r="F13392">
            <v>2336.0300000000002</v>
          </cell>
        </row>
        <row r="13393">
          <cell r="A13393" t="str">
            <v>SETOP 9105</v>
          </cell>
          <cell r="D13393" t="str">
            <v>LAVATÓRIO E BANCADA</v>
          </cell>
        </row>
        <row r="13394">
          <cell r="A13394" t="str">
            <v>SETOP ED-50824</v>
          </cell>
          <cell r="D13394" t="str">
            <v>BANCADA COM TANQUE EM CONCRETO 140 X 55 CM, (D12), EXCETO ALVENARIA, BARRADO EM AZULEJO E PINTURA - PADRÃO SEDS</v>
          </cell>
          <cell r="E13394" t="str">
            <v>U</v>
          </cell>
          <cell r="F13394">
            <v>1626.59</v>
          </cell>
        </row>
        <row r="13395">
          <cell r="A13395" t="str">
            <v>SETOP ED-50814</v>
          </cell>
          <cell r="D13395" t="str">
            <v>LAVATÓRIO DE ALVENARIA E CONCRETO 60 X 40 CM (D1) - PADRÃO SEDS</v>
          </cell>
          <cell r="E13395" t="str">
            <v>U</v>
          </cell>
          <cell r="F13395">
            <v>456.98</v>
          </cell>
        </row>
        <row r="13396">
          <cell r="A13396" t="str">
            <v>SETOP 9106</v>
          </cell>
          <cell r="D13396" t="str">
            <v>LOUÇA SANITÁRIA</v>
          </cell>
        </row>
        <row r="13397">
          <cell r="A13397" t="str">
            <v>SETOP ED-50825</v>
          </cell>
          <cell r="D13397" t="str">
            <v>BACIA SANITÁRIA ENVELOPADO (VASO) DE LOUÇA CONVENCIONAL, COR BRANCA, INCLUSIVE ACESSÓRIOS DE FIXAÇÃO/VEDAÇÃO, TUBO DE LIGAÇÃO DE LATÃO COM CANOPLA, FORNECIMENTO E INSTALAÇÃO, EXCLUSIVE VÁLVULA DE DESCARGA - D2/SITUAÇÃO 01 - PADRÃO SEDS</v>
          </cell>
          <cell r="E13397" t="str">
            <v>un</v>
          </cell>
          <cell r="F13397">
            <v>733</v>
          </cell>
        </row>
        <row r="13398">
          <cell r="A13398" t="str">
            <v>SETOP 9107</v>
          </cell>
          <cell r="D13398" t="str">
            <v>GRELHA E RALO</v>
          </cell>
        </row>
        <row r="13399">
          <cell r="A13399" t="str">
            <v>SETOP ED-50813</v>
          </cell>
          <cell r="D13399" t="str">
            <v>GRELHA EM AÇO INOX L = 20 CM - PADRÃO SEDS</v>
          </cell>
          <cell r="E13399" t="str">
            <v>m</v>
          </cell>
          <cell r="F13399">
            <v>576.02</v>
          </cell>
        </row>
        <row r="13400">
          <cell r="A13400" t="str">
            <v>SETOP 10908</v>
          </cell>
          <cell r="D13400" t="str">
            <v>ALVENARIAS DEFESA SOCIAL</v>
          </cell>
        </row>
        <row r="13401">
          <cell r="A13401" t="str">
            <v>SETOP ED-48213</v>
          </cell>
          <cell r="D13401" t="str">
            <v>ALVENARIA DE BLOCO DE CONCRETO CHEIO COM ARMAÇÃO, EM CONCRETO COM FCK 15MPA , ESP. 14CM, PARA REVESTIMENTO, INCLUSIVE ARGAMASSA PARA ASSENTAMENTO (DETALHE D - CADERNO SEDS)</v>
          </cell>
          <cell r="E13401" t="str">
            <v>m2</v>
          </cell>
          <cell r="F13401">
            <v>223.33</v>
          </cell>
        </row>
        <row r="13402">
          <cell r="A13402" t="str">
            <v>SETOP ED-48214</v>
          </cell>
          <cell r="D13402" t="str">
            <v>ALVENARIA DE BLOCO DE CONCRETO CHEIO COM ARMAÇÃO, EM CONCRETO COM FCK 15MPA , ESP. 19CM, PARA REVESTIMENTO, INCLUSIVE ARGAMASSA PARA ASSENTAMENTO (DETALHE D - CADERNO SEDS)</v>
          </cell>
          <cell r="E13402" t="str">
            <v>m2</v>
          </cell>
          <cell r="F13402">
            <v>272.81</v>
          </cell>
        </row>
        <row r="13403">
          <cell r="A13403" t="str">
            <v>SETOP ED-48212</v>
          </cell>
          <cell r="D13403" t="str">
            <v>ALVENARIA DE BLOCO DE CONCRETO CHEIO COM ARMAÇÃO, EM CONCRETO COM FCK 15MPA , ESP. 9CM, PARA REVESTIMENTO, INCLUSIVE ARGAMASSA PARA ASSENTAMENTO (DETALHE D - CADERNO SEDS)</v>
          </cell>
          <cell r="E13403" t="str">
            <v>m2</v>
          </cell>
          <cell r="F13403">
            <v>177.67</v>
          </cell>
        </row>
        <row r="13404">
          <cell r="A13404" t="str">
            <v>SETOP ED-48219</v>
          </cell>
          <cell r="D13404" t="str">
            <v>ALVENARIA DE BLOCO DE CONCRETO CHEIO SEM ARMAÇÃO, EM CONCRETO COM FCK DE 20MPA , ESP. 14CM, PARA REVESTIMENTO, INCLUSIVE ARGAMASSA PARA ASSENTAMENTO (DETALHE D - CADERNO SEDS)</v>
          </cell>
          <cell r="E13404" t="str">
            <v>m2</v>
          </cell>
          <cell r="F13404">
            <v>151.4</v>
          </cell>
        </row>
        <row r="13405">
          <cell r="A13405" t="str">
            <v>SETOP ED-48220</v>
          </cell>
          <cell r="D13405" t="str">
            <v>ALVENARIA DE BLOCO DE CONCRETO CHEIO SEM ARMAÇÃO, EM CONCRETO COM FCK DE 20MPA , ESP. 19CM, PARA REVESTIMENTO, INCLUSIVE ARGAMASSA PARA ASSENTAMENTO (DETALHE D - CADERNO SEDS)</v>
          </cell>
          <cell r="E13405" t="str">
            <v>m2</v>
          </cell>
          <cell r="F13405">
            <v>201.53</v>
          </cell>
        </row>
        <row r="13406">
          <cell r="A13406" t="str">
            <v>SETOP ED-48218</v>
          </cell>
          <cell r="D13406" t="str">
            <v>ALVENARIA DE BLOCO DE CONCRETO CHEIO SEM ARMAÇÃO, EM CONCRETO COM FCK DE 20MPA , ESP. 9CM, PARA REVESTIMENTO, INCLUSIVE ARGAMASSA PARA ASSENTAMENTO (DETALHE D - CADERNO SEDS)</v>
          </cell>
          <cell r="E13406" t="str">
            <v>m2</v>
          </cell>
          <cell r="F13406">
            <v>105.09</v>
          </cell>
        </row>
        <row r="13407">
          <cell r="A13407" t="str">
            <v>SETOP ED-48216</v>
          </cell>
          <cell r="D13407" t="str">
            <v>ALVENARIA DE BLOCO DE CONCRETO CHEIO SEM ARMAÇÃO, EM CONCRETO COM FCK 15MPA , ESP. 14CM, PARA REVESTIMENTO, INCLUSIVE ARGAMASSA PARA ASSENTAMENTO (DETALHE D - CADERNO SEDS)</v>
          </cell>
          <cell r="E13407" t="str">
            <v>m2</v>
          </cell>
          <cell r="F13407">
            <v>149.99</v>
          </cell>
        </row>
        <row r="13408">
          <cell r="A13408" t="str">
            <v>SETOP ED-48217</v>
          </cell>
          <cell r="D13408" t="str">
            <v>ALVENARIA DE BLOCO DE CONCRETO CHEIO SEM ARMAÇÃO, EM CONCRETO COM FCK 15MPA , ESP. 19CM, PARA REVESTIMENTO, INCLUSIVE ARGAMASSA PARA ASSENTAMENTO (DETALHE D - CADERNO SEDS)</v>
          </cell>
          <cell r="E13408" t="str">
            <v>m2</v>
          </cell>
          <cell r="F13408">
            <v>199.47</v>
          </cell>
        </row>
        <row r="13409">
          <cell r="A13409" t="str">
            <v>SETOP ED-48215</v>
          </cell>
          <cell r="D13409" t="str">
            <v>ALVENARIA DE BLOCO DE CONCRETO CHEIO SEM ARMAÇÃO, EM CONCRETO COM FCK 15MPA , ESP. 9CM, PARA REVESTIMENTO, INCLUSIVE ARGAMASSA PARA ASSENTAMENTO (DETALHE D - CADERNO SEDS)</v>
          </cell>
          <cell r="E13409" t="str">
            <v>m2</v>
          </cell>
          <cell r="F13409">
            <v>104.32</v>
          </cell>
        </row>
        <row r="13410">
          <cell r="A13410" t="str">
            <v>SETOP 14</v>
          </cell>
          <cell r="D13410" t="str">
            <v>307 - AUX-001  - COMPOSIÇÕES AUXILIARES</v>
          </cell>
        </row>
        <row r="13411">
          <cell r="A13411" t="str">
            <v>SETOP ED-8506</v>
          </cell>
          <cell r="D13411" t="str">
            <v>APLICAÇÃO DE CONCRETO EM ESTRUTURA, INCLUSIVE ESPALHAMENTO, ADENSAMENTO E ACABAMENTO</v>
          </cell>
          <cell r="E13411" t="str">
            <v>m3</v>
          </cell>
          <cell r="F13411">
            <v>44.14</v>
          </cell>
        </row>
        <row r="13412">
          <cell r="A13412" t="str">
            <v>SETOP ED-8505</v>
          </cell>
          <cell r="D13412" t="str">
            <v>APLICAÇÃO DE CONCRETO EM FUNDAÇÃO OU LASTRO, INCLUSIVE ESPALHAMENTO, ADENSAMENTO E ACABAMENTO</v>
          </cell>
          <cell r="E13412" t="str">
            <v>m3</v>
          </cell>
          <cell r="F13412">
            <v>29.43</v>
          </cell>
        </row>
        <row r="13413">
          <cell r="A13413" t="str">
            <v>SETOP ED-48326</v>
          </cell>
          <cell r="D13413" t="str">
            <v>APLICAÇÃO DE PEDRA DE MÃO EM SAPATAS, ARRIMOS E TUBULÕES</v>
          </cell>
          <cell r="E13413" t="str">
            <v>m3</v>
          </cell>
          <cell r="F13413">
            <v>31.41</v>
          </cell>
        </row>
        <row r="13414">
          <cell r="A13414" t="str">
            <v>SETOP ED-48335</v>
          </cell>
          <cell r="D13414" t="str">
            <v>ARGAMASSA COM VERMICULITA, PREPARO MANUAL</v>
          </cell>
          <cell r="E13414" t="str">
            <v>m3</v>
          </cell>
          <cell r="F13414">
            <v>1300.9100000000001</v>
          </cell>
        </row>
        <row r="13415">
          <cell r="A13415" t="str">
            <v>SETOP ED-48301</v>
          </cell>
          <cell r="D13415" t="str">
            <v>ARGAMASSA DE CAL HIDRATADA, TRAÇO 1:3 (CAL E AREIA), PREPARO MANUAL</v>
          </cell>
          <cell r="E13415" t="str">
            <v>m3</v>
          </cell>
          <cell r="F13415">
            <v>662.72</v>
          </cell>
        </row>
        <row r="13416">
          <cell r="A13416" t="str">
            <v>SETOP ED-48307</v>
          </cell>
          <cell r="D13416" t="str">
            <v>ARGAMASSA, TRAÇO 1:2:8 (CIMENTO, CAL E AREIA), COM PREPARO MECANIZADO</v>
          </cell>
          <cell r="E13416" t="str">
            <v>m3</v>
          </cell>
          <cell r="F13416">
            <v>675.13</v>
          </cell>
        </row>
        <row r="13417">
          <cell r="A13417" t="str">
            <v>SETOP ED-48308</v>
          </cell>
          <cell r="D13417" t="str">
            <v>ARGAMASSA, TRAÇO 1:2:9 (CIMENTO, CAL E AREIA), COM PREPARO MECANIZADO</v>
          </cell>
          <cell r="E13417" t="str">
            <v>m3</v>
          </cell>
          <cell r="F13417">
            <v>638.91</v>
          </cell>
        </row>
        <row r="13418">
          <cell r="A13418" t="str">
            <v>SETOP ED-48302</v>
          </cell>
          <cell r="D13418" t="str">
            <v>ARGAMASSA, TRAÇO 1:3 (CIMENTO E AREIA), COM PREPARO MECANIZADO</v>
          </cell>
          <cell r="E13418" t="str">
            <v>m3</v>
          </cell>
          <cell r="F13418">
            <v>679.41</v>
          </cell>
        </row>
        <row r="13419">
          <cell r="A13419" t="str">
            <v>SETOP ED-48303</v>
          </cell>
          <cell r="D13419" t="str">
            <v>ARGAMASSA, TRAÇO 1:4 (CIMENTO E AREIA), COM PREPARO MECANIZADO</v>
          </cell>
          <cell r="E13419" t="str">
            <v>m3</v>
          </cell>
          <cell r="F13419">
            <v>595.91999999999996</v>
          </cell>
        </row>
        <row r="13420">
          <cell r="A13420" t="str">
            <v>SETOP ED-48304</v>
          </cell>
          <cell r="D13420" t="str">
            <v>ARGAMASSA, TRAÇO 1:5 (CIMENTO E AREIA), COM PREPARO MECANIZADO</v>
          </cell>
          <cell r="E13420" t="str">
            <v>m3</v>
          </cell>
          <cell r="F13420">
            <v>545.54999999999995</v>
          </cell>
        </row>
        <row r="13421">
          <cell r="A13421" t="str">
            <v>SETOP ED-48305</v>
          </cell>
          <cell r="D13421" t="str">
            <v>ARGAMASSA, TRAÇO 1:6 (CIMENTO E AREIA), COM PREPARO MECANIZADO</v>
          </cell>
          <cell r="E13421" t="str">
            <v>m3</v>
          </cell>
          <cell r="F13421">
            <v>511.74</v>
          </cell>
        </row>
        <row r="13422">
          <cell r="A13422" t="str">
            <v>SETOP ED-48306</v>
          </cell>
          <cell r="D13422" t="str">
            <v>ARGAMASSA, TRAÇO 1:7 (CIMENTO E AREIA), COM PREPARO MECANIZADO</v>
          </cell>
          <cell r="E13422" t="str">
            <v>m3</v>
          </cell>
          <cell r="F13422">
            <v>487.59</v>
          </cell>
        </row>
        <row r="13423">
          <cell r="A13423" t="str">
            <v>SETOP ED-48309</v>
          </cell>
          <cell r="D13423" t="str">
            <v>BANCADA EM CONCRETO L = 40 CM COM DRAMIX</v>
          </cell>
          <cell r="E13423" t="str">
            <v>m2</v>
          </cell>
          <cell r="F13423">
            <v>300.42</v>
          </cell>
        </row>
        <row r="13424">
          <cell r="A13424" t="str">
            <v>SETOP ED-8494</v>
          </cell>
          <cell r="D13424" t="str">
            <v>CONCRETO ESTRUTURAL, PREPARADO EM OBRA COM BETONEIRA, CONTROLE "A", COM FCK 20MPA, BRITA Nº (1), CONSISTÊNCIA PARA VIBRAÇÃO (FABRICAÇÃO)</v>
          </cell>
          <cell r="E13424" t="str">
            <v>m3</v>
          </cell>
          <cell r="F13424">
            <v>544.69000000000005</v>
          </cell>
        </row>
        <row r="13425">
          <cell r="A13425" t="str">
            <v>SETOP ED-8486</v>
          </cell>
          <cell r="D13425" t="str">
            <v>CONCRETO ESTRUTURAL, PREPARADO EM OBRA COM BETONEIRA, CONTROLE "A", COM FCK 20MPA, BRITA Nº (1 E 2), CONSISTÊNCIA PARA VIBRAÇÃO (FABRICAÇÃO)</v>
          </cell>
          <cell r="E13425" t="str">
            <v>m3</v>
          </cell>
          <cell r="F13425">
            <v>617.32000000000005</v>
          </cell>
        </row>
        <row r="13426">
          <cell r="A13426" t="str">
            <v>SETOP ED-8495</v>
          </cell>
          <cell r="D13426" t="str">
            <v>CONCRETO ESTRUTURAL, PREPARADO EM OBRA COM BETONEIRA, CONTROLE "A", COM FCK 25MPA, BRITA Nº (1), CONSISTÊNCIA PARA VIBRAÇÃO (FABRICAÇÃO)</v>
          </cell>
          <cell r="E13426" t="str">
            <v>m3</v>
          </cell>
          <cell r="F13426">
            <v>570.95000000000005</v>
          </cell>
        </row>
        <row r="13427">
          <cell r="A13427" t="str">
            <v>SETOP ED-8487</v>
          </cell>
          <cell r="D13427" t="str">
            <v>CONCRETO ESTRUTURAL, PREPARADO EM OBRA COM BETONEIRA, CONTROLE "A", COM FCK 25MPA, BRITA Nº (1 E 2), CONSISTÊNCIA PARA VIBRAÇÃO (FABRICAÇÃO)</v>
          </cell>
          <cell r="E13427" t="str">
            <v>m3</v>
          </cell>
          <cell r="F13427">
            <v>640.82000000000005</v>
          </cell>
        </row>
        <row r="13428">
          <cell r="A13428" t="str">
            <v>SETOP ED-8496</v>
          </cell>
          <cell r="D13428" t="str">
            <v>CONCRETO ESTRUTURAL, PREPARADO EM OBRA COM BETONEIRA, CONTROLE "A", COM FCK 30MPA, BRITA Nº (1), CONSISTÊNCIA PARA VIBRAÇÃO (FABRICAÇÃO)</v>
          </cell>
          <cell r="E13428" t="str">
            <v>m3</v>
          </cell>
          <cell r="F13428">
            <v>600.61</v>
          </cell>
        </row>
        <row r="13429">
          <cell r="A13429" t="str">
            <v>SETOP ED-48319</v>
          </cell>
          <cell r="D13429" t="str">
            <v>CONCRETO ESTRUTURAL, PREPARADO EM OBRA COM BETONEIRA, CONTROLE "A", COM FCK 30MPA, BRITA Nº (1 E 2), CONSISTÊNCIA PARA VIBRAÇÃO (FABRICAÇÃO)</v>
          </cell>
          <cell r="E13429" t="str">
            <v>m3</v>
          </cell>
          <cell r="F13429">
            <v>684.5</v>
          </cell>
        </row>
        <row r="13430">
          <cell r="A13430" t="str">
            <v>SETOP ED-8497</v>
          </cell>
          <cell r="D13430" t="str">
            <v>CONCRETO ESTRUTURAL, PREPARADO EM OBRA COM BETONEIRA, CONTROLE "A", COM FCK 35MPA, BRITA Nº (1), CONSISTÊNCIA PARA VIBRAÇÃO (FABRICAÇÃO)</v>
          </cell>
          <cell r="E13430" t="str">
            <v>m3</v>
          </cell>
          <cell r="F13430">
            <v>635.94000000000005</v>
          </cell>
        </row>
        <row r="13431">
          <cell r="A13431" t="str">
            <v>SETOP ED-48320</v>
          </cell>
          <cell r="D13431" t="str">
            <v>CONCRETO ESTRUTURAL, PREPARADO EM OBRA COM BETONEIRA, CONTROLE "A", COM FCK 35MPA, BRITA Nº (1 E 2), CONSISTÊNCIA PARA VIBRAÇÃO (FABRICAÇÃO)</v>
          </cell>
          <cell r="E13431" t="str">
            <v>m3</v>
          </cell>
          <cell r="F13431">
            <v>694.61</v>
          </cell>
        </row>
        <row r="13432">
          <cell r="A13432" t="str">
            <v>SETOP ED-8498</v>
          </cell>
          <cell r="D13432" t="str">
            <v>CONCRETO ESTRUTURAL, PREPARADO EM OBRA COM BETONEIRA, CONTROLE "A", COM FCK 40MPA, BRITA Nº (1), CONSISTÊNCIA PARA VIBRAÇÃO (FABRICAÇÃO)</v>
          </cell>
          <cell r="E13432" t="str">
            <v>m3</v>
          </cell>
          <cell r="F13432">
            <v>735.88</v>
          </cell>
        </row>
        <row r="13433">
          <cell r="A13433" t="str">
            <v>SETOP ED-48321</v>
          </cell>
          <cell r="D13433" t="str">
            <v>CONCRETO ESTRUTURAL, PREPARADO EM OBRA COM BETONEIRA, CONTROLE "A", COM FCK 40MPA, BRITA Nº (1 E 2), CONSISTÊNCIA PARA VIBRAÇÃO (FABRICAÇÃO)</v>
          </cell>
          <cell r="E13433" t="str">
            <v>m3</v>
          </cell>
          <cell r="F13433">
            <v>726.61</v>
          </cell>
        </row>
        <row r="13434">
          <cell r="A13434" t="str">
            <v>SETOP ED-48317</v>
          </cell>
          <cell r="D13434" t="str">
            <v>CONCRETO ESTRUTURAL, PREPARADO EM OBRA COM BETONEIRA, CONTROLE "B", COM FCK 20MPA, BRITA Nº (1 E 2), CONSISTÊNCIA PARA VIBRAÇÃO (FABRICAÇÃO)</v>
          </cell>
          <cell r="E13434" t="str">
            <v>m3</v>
          </cell>
          <cell r="F13434">
            <v>625.6</v>
          </cell>
        </row>
        <row r="13435">
          <cell r="A13435" t="str">
            <v>SETOP ED-48318</v>
          </cell>
          <cell r="D13435" t="str">
            <v>CONCRETO ESTRUTURAL, PREPARADO EM OBRA COM BETONEIRA, CONTROLE "B", COM FCK 25MPA, BRITA Nº (1 E 2), CONSISTÊNCIA PARA VIBRAÇÃO (FABRICAÇÃO)</v>
          </cell>
          <cell r="E13435" t="str">
            <v>m3</v>
          </cell>
          <cell r="F13435">
            <v>641.98</v>
          </cell>
        </row>
        <row r="13436">
          <cell r="A13436" t="str">
            <v>SETOP ED-48311</v>
          </cell>
          <cell r="D13436" t="str">
            <v>CONCRETO MAGRO, TRAÇO 1:3:6, PREPARADO EM OBRA COM BETONEIRA, SEM FUNÇÃO ESTRUTURAL</v>
          </cell>
          <cell r="E13436" t="str">
            <v>m3</v>
          </cell>
          <cell r="F13436">
            <v>409.37</v>
          </cell>
        </row>
        <row r="13437">
          <cell r="A13437" t="str">
            <v>SETOP ED-48310</v>
          </cell>
          <cell r="D13437" t="str">
            <v>CONCRETO MAGRO, TRAÇO 1:4:8, PREPARADO EM OBRA COM BETONEIRA, SEM FUNÇÃO ESTRUTURAL</v>
          </cell>
          <cell r="E13437" t="str">
            <v>m3</v>
          </cell>
          <cell r="F13437">
            <v>467.18</v>
          </cell>
        </row>
        <row r="13438">
          <cell r="A13438" t="str">
            <v>SETOP ED-8493</v>
          </cell>
          <cell r="D13438" t="str">
            <v>CONCRETO NÃO ESTRUTURAL, PREPARADO EM OBRA COM BETONEIRA, CONTROLE "A", COM FCK 15MPA, BRITA Nº (1), CONSISTÊNCIA PARA VIBRAÇÃO (FABRICAÇÃO)</v>
          </cell>
          <cell r="E13438" t="str">
            <v>m3</v>
          </cell>
          <cell r="F13438">
            <v>598.33000000000004</v>
          </cell>
        </row>
        <row r="13439">
          <cell r="A13439" t="str">
            <v>SETOP ED-8485</v>
          </cell>
          <cell r="D13439" t="str">
            <v>CONCRETO NÃO ESTRUTURAL, PREPARADO EM OBRA COM BETONEIRA, CONTROLE "A", COM FCK 15MPA, BRITA Nº (1 E 2), CONSISTÊNCIA PARA VIBRAÇÃO (FABRICAÇÃO)</v>
          </cell>
          <cell r="E13439" t="str">
            <v>m3</v>
          </cell>
          <cell r="F13439">
            <v>596.4</v>
          </cell>
        </row>
        <row r="13440">
          <cell r="A13440" t="str">
            <v>SETOP ED-48313</v>
          </cell>
          <cell r="D13440" t="str">
            <v>CONCRETO NÃO ESTRUTURAL, PREPARADO EM OBRA COM BETONEIRA, CONTROLE "B", COM FCK 10MPA, BRITA Nº (1 E 2), CONSISTÊNCIA PARA VIBRAÇÃO (FABRICAÇÃO)</v>
          </cell>
          <cell r="E13440" t="str">
            <v>m3</v>
          </cell>
          <cell r="F13440">
            <v>578.35</v>
          </cell>
        </row>
        <row r="13441">
          <cell r="A13441" t="str">
            <v>SETOP ED-48314</v>
          </cell>
          <cell r="D13441" t="str">
            <v>CONCRETO NÃO ESTRUTURAL, PREPARADO EM OBRA COM BETONEIRA, CONTROLE "B", COM FCK 13,5MPA, BRITA Nº (1 E 2), CONSISTÊNCIA PARA VIBRAÇÃO (FABRICAÇÃO)</v>
          </cell>
          <cell r="E13441" t="str">
            <v>m3</v>
          </cell>
          <cell r="F13441">
            <v>596.98</v>
          </cell>
        </row>
        <row r="13442">
          <cell r="A13442" t="str">
            <v>SETOP ED-48315</v>
          </cell>
          <cell r="D13442" t="str">
            <v>CONCRETO NÃO ESTRUTURAL, PREPARADO EM OBRA COM BETONEIRA, CONTROLE "B", COM FCK 15MPA, BRITA Nº (1 E 2), CONSISTÊNCIA PARA VIBRAÇÃO (FABRICAÇÃO)</v>
          </cell>
          <cell r="E13442" t="str">
            <v>m3</v>
          </cell>
          <cell r="F13442">
            <v>603.37</v>
          </cell>
        </row>
        <row r="13443">
          <cell r="A13443" t="str">
            <v>SETOP ED-48316</v>
          </cell>
          <cell r="D13443" t="str">
            <v>CONCRETO NÃO ESTRUTURAL, PREPARADO EM OBRA COM BETONEIRA, CONTROLE "B", COM FCK 18MPA, BRITA Nº (1 E 2), CONSISTÊNCIA PARA VIBRAÇÃO (FABRICAÇÃO)</v>
          </cell>
          <cell r="E13443" t="str">
            <v>m3</v>
          </cell>
          <cell r="F13443">
            <v>616.37</v>
          </cell>
        </row>
        <row r="13444">
          <cell r="A13444" t="str">
            <v>SETOP ED-48312</v>
          </cell>
          <cell r="D13444" t="str">
            <v>CONCRETO NÃO ESTRUTURAL, PREPARADO EM OBRA COM BETONEIRA, CONTROLE "B", COM FCK 9MPA, BRITA Nº (1 E 2), CONSISTÊNCIA PARA VIBRAÇÃO (FABRICAÇÃO)</v>
          </cell>
          <cell r="E13444" t="str">
            <v>m3</v>
          </cell>
          <cell r="F13444">
            <v>575.51</v>
          </cell>
        </row>
        <row r="13445">
          <cell r="A13445" t="str">
            <v>SETOP ED-8562</v>
          </cell>
          <cell r="D13445" t="str">
            <v>FÔRMA PARA VIGA-CINTA/BLOCO COM CHAPA DE COMPENSADO PLASTIFICADO, ESP. 12MM (DESMONTAGEM)</v>
          </cell>
          <cell r="E13445" t="str">
            <v>m2</v>
          </cell>
          <cell r="F13445">
            <v>7.77</v>
          </cell>
        </row>
        <row r="13446">
          <cell r="A13446" t="str">
            <v>SETOP ED-8560</v>
          </cell>
          <cell r="D13446" t="str">
            <v>FÔRMA PARA VIGA-CINTA/BLOCO COM CHAPA DE COMPENSADO PLASTIFICADO, ESP. 12MM (FABRICAÇÃO)</v>
          </cell>
          <cell r="E13446" t="str">
            <v>m2</v>
          </cell>
          <cell r="F13446">
            <v>137.05000000000001</v>
          </cell>
        </row>
        <row r="13447">
          <cell r="A13447" t="str">
            <v>SETOP ED-8561</v>
          </cell>
          <cell r="D13447" t="str">
            <v>FÔRMA PARA VIGA-CINTA/BLOCO COM CHAPA DE COMPENSADO PLASTIFICADO, ESP. 12MM (MONTAGEM)</v>
          </cell>
          <cell r="E13447" t="str">
            <v>m2</v>
          </cell>
          <cell r="F13447">
            <v>21.75</v>
          </cell>
        </row>
        <row r="13448">
          <cell r="A13448" t="str">
            <v>SETOP ED-8569</v>
          </cell>
          <cell r="D13448" t="str">
            <v>FÔRMA PARA VIGA-CINTA/BLOCO COM CHAPA DE COMPENSADO RESINADO, ESP. 12MM (DESMONTAGEM)</v>
          </cell>
          <cell r="E13448" t="str">
            <v>m2</v>
          </cell>
          <cell r="F13448">
            <v>7.77</v>
          </cell>
        </row>
        <row r="13449">
          <cell r="A13449" t="str">
            <v>SETOP ED-8567</v>
          </cell>
          <cell r="D13449" t="str">
            <v>FÔRMA PARA VIGA-CINTA/BLOCO COM CHAPA DE COMPENSADO RESINADO, ESP. 12MM (FABRICAÇÃO)</v>
          </cell>
          <cell r="E13449" t="str">
            <v>m2</v>
          </cell>
          <cell r="F13449">
            <v>121.08</v>
          </cell>
        </row>
        <row r="13450">
          <cell r="A13450" t="str">
            <v>SETOP ED-8568</v>
          </cell>
          <cell r="D13450" t="str">
            <v>FÔRMA PARA VIGA-CINTA/BLOCO COM CHAPA DE COMPENSADO RESINADO, ESP. 12MM (MONTAGEM)</v>
          </cell>
          <cell r="E13450" t="str">
            <v>m2</v>
          </cell>
          <cell r="F13450">
            <v>21.75</v>
          </cell>
        </row>
        <row r="13451">
          <cell r="A13451" t="str">
            <v>SETOP ED-8565</v>
          </cell>
          <cell r="D13451" t="str">
            <v>FÔRMA PARA VIGA-CINTA/BLOCO DE MADEIRA COM TÁBUA E SARRAFO (DESMONTAGEM)</v>
          </cell>
          <cell r="E13451" t="str">
            <v>m2</v>
          </cell>
          <cell r="F13451">
            <v>8.57</v>
          </cell>
        </row>
        <row r="13452">
          <cell r="A13452" t="str">
            <v>SETOP ED-8563</v>
          </cell>
          <cell r="D13452" t="str">
            <v>FÔRMA PARA VIGA-CINTA/BLOCO DE MADEIRA COM TÁBUA E SARRAFO (FABRICAÇÃO)</v>
          </cell>
          <cell r="E13452" t="str">
            <v>m2</v>
          </cell>
          <cell r="F13452">
            <v>120.86</v>
          </cell>
        </row>
        <row r="13453">
          <cell r="A13453" t="str">
            <v>SETOP ED-8564</v>
          </cell>
          <cell r="D13453" t="str">
            <v>FÔRMA PARA VIGA-CINTA/BLOCO DE MADEIRA COM TÁBUA E SARRAFO (MONTAGEM)</v>
          </cell>
          <cell r="E13453" t="str">
            <v>m2</v>
          </cell>
          <cell r="F13453">
            <v>27.76</v>
          </cell>
        </row>
        <row r="13454">
          <cell r="A13454" t="str">
            <v>SETOP ED-48323</v>
          </cell>
          <cell r="D13454" t="str">
            <v>LAJE PRÉ-MOLDADA D = 8 CM, CONCRETO 1:2:4 COM ARMAÇÃO E FORMA RESINADA</v>
          </cell>
          <cell r="E13454" t="str">
            <v>m2</v>
          </cell>
          <cell r="F13454">
            <v>192.37</v>
          </cell>
        </row>
        <row r="13455">
          <cell r="A13455" t="str">
            <v>SETOP ED-48322</v>
          </cell>
          <cell r="D13455" t="str">
            <v>LAJE SOBRE O SOLO, D = 8 CM, CONCRETO 1:3:6, CIMENTO, AREIA E BRITA</v>
          </cell>
          <cell r="E13455" t="str">
            <v>m2</v>
          </cell>
          <cell r="F13455">
            <v>62.88</v>
          </cell>
        </row>
        <row r="13456">
          <cell r="A13456" t="str">
            <v>SETOP ED-8504</v>
          </cell>
          <cell r="D13456" t="str">
            <v>LANÇAMENTO DE CONCRETO EM ESTRUTURA, INCLUSIVE TRANSPORTE ATÉ O LOCAL DE APLICAÇÃO, EXCLUSIVE APLICAÇÃO</v>
          </cell>
          <cell r="E13456" t="str">
            <v>m3</v>
          </cell>
          <cell r="F13456">
            <v>93.99</v>
          </cell>
        </row>
        <row r="13457">
          <cell r="A13457" t="str">
            <v>SETOP ED-8503</v>
          </cell>
          <cell r="D13457" t="str">
            <v>LANÇAMENTO DE CONCRETO EM FUNDAÇÃO OU LASTRO, INCLUSIVE TRANSPORTE ATÉ O LOCAL DE APLICAÇÃO, EXCLUSIVE APLICAÇÃO</v>
          </cell>
          <cell r="E13457" t="str">
            <v>m3</v>
          </cell>
          <cell r="F13457">
            <v>73.849999999999994</v>
          </cell>
        </row>
        <row r="13458">
          <cell r="A13458" t="str">
            <v>SETOP ED-48328</v>
          </cell>
          <cell r="D13458" t="str">
            <v>LIXAMENTO DE SUPERFÍCIE DE CONCRETO manual para preparação e conservação</v>
          </cell>
          <cell r="E13458" t="str">
            <v>m2</v>
          </cell>
          <cell r="F13458">
            <v>12.25</v>
          </cell>
        </row>
        <row r="13459">
          <cell r="A13459" t="str">
            <v>SETOP ED-48332</v>
          </cell>
          <cell r="D13459" t="str">
            <v>PINGADEIRA COM DIMENSÃO (20X5)CM, MOLDADO "IN-LOCO", EM CONCRETO NÃO ESTRUTURAL, PREPARADO EM OBRA COM BETONEIRA, COM FCK 15MPA, INCLUSIVE LANÇAMENTO, ADENSAMENTO, ACABAMENTO E ARMAÇÃO</v>
          </cell>
          <cell r="E13459" t="str">
            <v>m</v>
          </cell>
          <cell r="F13459">
            <v>19.89</v>
          </cell>
        </row>
        <row r="13460">
          <cell r="A13460" t="str">
            <v>SETOP ED-48329</v>
          </cell>
          <cell r="D13460" t="str">
            <v>PINTURA ESMALTE BASE SOLVENTE EM POSTES OU TUBULAÇÕES, COM DIÂMETRO MENORES QUE 3.1/2" (88,9MM), COM DUAS (2) DEMÃOS, INCLUSIVE PREPARAÇÃO DA SUPERFÍCIE COM LIXAMENTO</v>
          </cell>
          <cell r="E13460" t="str">
            <v>m</v>
          </cell>
          <cell r="F13460">
            <v>9.81</v>
          </cell>
        </row>
        <row r="13461">
          <cell r="A13461" t="str">
            <v>SETOP ED-48331</v>
          </cell>
          <cell r="D13461" t="str">
            <v>PLACA DE CONCRETO ARMADO D = 5 CM, PRÉ MOLDADA</v>
          </cell>
          <cell r="E13461" t="str">
            <v>m2</v>
          </cell>
          <cell r="F13461">
            <v>221.28</v>
          </cell>
        </row>
        <row r="13462">
          <cell r="A13462" t="str">
            <v>SETOP ED-48330</v>
          </cell>
          <cell r="D13462" t="str">
            <v>PLACA DE CONCRETO ARMADO D = 8 CM, PRÉ MOLDADA</v>
          </cell>
          <cell r="E13462" t="str">
            <v>m2</v>
          </cell>
          <cell r="F13462">
            <v>261.89</v>
          </cell>
        </row>
        <row r="13463">
          <cell r="A13463" t="str">
            <v>SETOP ED-48333</v>
          </cell>
          <cell r="D13463" t="str">
            <v>TAMPA DE CONCRETO PARA CAIXA DE INSPEÇÃO EM ALVENARIA E = 8 CM</v>
          </cell>
          <cell r="E13463" t="str">
            <v>m2</v>
          </cell>
          <cell r="F13463">
            <v>192.37</v>
          </cell>
        </row>
        <row r="13464">
          <cell r="A13464" t="str">
            <v>SETOP ED-48334</v>
          </cell>
          <cell r="D13464" t="str">
            <v>TAMPA EM CONCRETO COM FCK 15MPA, MOLDADA IN LOCO, PARA CANALETA COM LARGURA 30CM, ESP. 8CM, INCLUSIVE ARMAÇÃO CA-50 DIÂMETRO (6,3MM)</v>
          </cell>
          <cell r="E13464" t="str">
            <v>m</v>
          </cell>
          <cell r="F13464">
            <v>48.3</v>
          </cell>
        </row>
        <row r="13465">
          <cell r="A13465" t="str">
            <v>SETOP ED-48324</v>
          </cell>
          <cell r="D13465" t="str">
            <v>TRANSPORTE, LANÇAMENTO E ADENSAMENTO DE CONCRETO EM RADIER, PISO OU ELEMENTO PRÉ-MOLDADO, INCLUSIVE ACABAMENTO</v>
          </cell>
          <cell r="E13465" t="str">
            <v>m3</v>
          </cell>
          <cell r="F13465">
            <v>111.05</v>
          </cell>
        </row>
        <row r="13466">
          <cell r="A13466" t="str">
            <v>SETOP ED-48336</v>
          </cell>
          <cell r="D13466" t="str">
            <v>VIGA 0,10 A 0,20 M DE LARGURA, CONCRETO 1:2:4 COM ARMAÇÃO E FORMA RESINADA</v>
          </cell>
          <cell r="E13466" t="str">
            <v>m3</v>
          </cell>
          <cell r="F13466">
            <v>2482.81</v>
          </cell>
        </row>
        <row r="13467">
          <cell r="A13467" t="str">
            <v>SETOP 50</v>
          </cell>
          <cell r="D13467" t="str">
            <v>MÃO DE OBRA COM ENCARGOS COMPLEMENTARES</v>
          </cell>
        </row>
        <row r="13468">
          <cell r="A13468" t="str">
            <v>SETOP 9111</v>
          </cell>
          <cell r="D13468" t="str">
            <v>OFICIAL E AJUDANTE</v>
          </cell>
        </row>
        <row r="13469">
          <cell r="A13469" t="str">
            <v>SETOP ED-50360</v>
          </cell>
          <cell r="D13469" t="str">
            <v>AJUDANTE DE ARMADOR COM ENCARGOS COMPLEMENTARES</v>
          </cell>
          <cell r="E13469" t="str">
            <v>hora</v>
          </cell>
          <cell r="F13469">
            <v>23.07</v>
          </cell>
        </row>
        <row r="13470">
          <cell r="A13470" t="str">
            <v>SETOP ED-50363</v>
          </cell>
          <cell r="D13470" t="str">
            <v>AJUDANTE DE BOMBEIRO/ENCANADOR COM ENCARGOS COMPLEMENTARES</v>
          </cell>
          <cell r="E13470" t="str">
            <v>hora</v>
          </cell>
          <cell r="F13470">
            <v>22.52</v>
          </cell>
        </row>
        <row r="13471">
          <cell r="A13471" t="str">
            <v>SETOP ED-50361</v>
          </cell>
          <cell r="D13471" t="str">
            <v>AJUDANTE DE CARPINTEIRO COM ENCARGOS COMPLEMENTARES</v>
          </cell>
          <cell r="E13471" t="str">
            <v>hora</v>
          </cell>
          <cell r="F13471">
            <v>22.9</v>
          </cell>
        </row>
        <row r="13472">
          <cell r="A13472" t="str">
            <v>SETOP ED-50362</v>
          </cell>
          <cell r="D13472" t="str">
            <v>AJUDANTE DE ELETRICISTA COM ENCARGOS COMPLEMENTARES</v>
          </cell>
          <cell r="E13472" t="str">
            <v>hora</v>
          </cell>
          <cell r="F13472">
            <v>23.52</v>
          </cell>
        </row>
        <row r="13473">
          <cell r="A13473" t="str">
            <v>SETOP ED-50365</v>
          </cell>
          <cell r="D13473" t="str">
            <v>AJUDANTE DE PINTOR COM ENCARGOS COMPLEMENTARES</v>
          </cell>
          <cell r="E13473" t="str">
            <v>hora</v>
          </cell>
          <cell r="F13473">
            <v>24.93</v>
          </cell>
        </row>
        <row r="13474">
          <cell r="A13474" t="str">
            <v>SETOP ED-50364</v>
          </cell>
          <cell r="D13474" t="str">
            <v>AJUDANTE DE TELHADISTA COM ENCARGOS COMPLEMENTARES</v>
          </cell>
          <cell r="E13474" t="str">
            <v>hora</v>
          </cell>
          <cell r="F13474">
            <v>22.9</v>
          </cell>
        </row>
        <row r="13475">
          <cell r="A13475" t="str">
            <v>SETOP ED-50366</v>
          </cell>
          <cell r="D13475" t="str">
            <v>AJUDANTE ESPECIALIZADO COM ENCARGOS COMPLEMENTARES</v>
          </cell>
          <cell r="E13475" t="str">
            <v>hora</v>
          </cell>
          <cell r="F13475">
            <v>24.35</v>
          </cell>
        </row>
        <row r="13476">
          <cell r="A13476" t="str">
            <v>SETOP ED-52306</v>
          </cell>
          <cell r="D13476" t="str">
            <v>AJUDANTE IMPERMEABILIZADOR COM ENCARGOS COMPLEMENTARES</v>
          </cell>
          <cell r="E13476" t="str">
            <v>hora</v>
          </cell>
          <cell r="F13476">
            <v>20.94</v>
          </cell>
        </row>
        <row r="13477">
          <cell r="A13477" t="str">
            <v>SETOP ED-21774</v>
          </cell>
          <cell r="D13477" t="str">
            <v>ALMOXARIFE COM ENCARGOS COMPLEMENTARES</v>
          </cell>
          <cell r="E13477" t="str">
            <v>mês</v>
          </cell>
          <cell r="F13477">
            <v>4975.41</v>
          </cell>
        </row>
        <row r="13478">
          <cell r="A13478" t="str">
            <v>SETOP ED-21779</v>
          </cell>
          <cell r="D13478" t="str">
            <v>APONTADOR OU APROPRIADOR DE MAO DE OBRA COM ENCARGOS COMPLEMENTARES</v>
          </cell>
          <cell r="E13478" t="str">
            <v>mês</v>
          </cell>
          <cell r="F13478">
            <v>4499.1099999999997</v>
          </cell>
        </row>
        <row r="13479">
          <cell r="A13479" t="str">
            <v>SETOP ED-50375</v>
          </cell>
          <cell r="D13479" t="str">
            <v>ARMADOR COM ENCARGOS COMPLEMENTARES</v>
          </cell>
          <cell r="E13479" t="str">
            <v>hora</v>
          </cell>
          <cell r="F13479">
            <v>28.4</v>
          </cell>
        </row>
        <row r="13480">
          <cell r="A13480" t="str">
            <v>SETOP ED-7930</v>
          </cell>
          <cell r="D13480" t="str">
            <v>AUXILIAR DE ESCRITÓRIO COM ENCARGOS COMPLEMENTARES</v>
          </cell>
          <cell r="E13480" t="str">
            <v>mês</v>
          </cell>
          <cell r="F13480">
            <v>4279.16</v>
          </cell>
        </row>
        <row r="13481">
          <cell r="A13481" t="str">
            <v>SETOP ED-28562</v>
          </cell>
          <cell r="D13481" t="str">
            <v>AUXILIAR DE TOPÓGRAFO COM ENCARGOS COMPLEMENTARES</v>
          </cell>
          <cell r="E13481" t="str">
            <v>hora</v>
          </cell>
          <cell r="F13481">
            <v>23.51</v>
          </cell>
        </row>
        <row r="13482">
          <cell r="A13482" t="str">
            <v>SETOP ED-7931</v>
          </cell>
          <cell r="D13482" t="str">
            <v>AUXILIAR TÉCNICO DE ENGENHARIA COM ENCARGOS COMPLEMENTARES</v>
          </cell>
          <cell r="E13482" t="str">
            <v>mês</v>
          </cell>
          <cell r="F13482">
            <v>6956.77</v>
          </cell>
        </row>
        <row r="13483">
          <cell r="A13483" t="str">
            <v>SETOP ED-50369</v>
          </cell>
          <cell r="D13483" t="str">
            <v>AZULEJISTA COM ENCARGOS COMPLEMENTARES</v>
          </cell>
          <cell r="E13483" t="str">
            <v>hora</v>
          </cell>
          <cell r="F13483">
            <v>30.31</v>
          </cell>
        </row>
        <row r="13484">
          <cell r="A13484" t="str">
            <v>SETOP ED-50374</v>
          </cell>
          <cell r="D13484" t="str">
            <v>BOMBEIRO/ENCANADOR COM ENCARGOS COMPLEMENTARES</v>
          </cell>
          <cell r="E13484" t="str">
            <v>hora</v>
          </cell>
          <cell r="F13484">
            <v>27.89</v>
          </cell>
        </row>
        <row r="13485">
          <cell r="A13485" t="str">
            <v>SETOP ED-50370</v>
          </cell>
          <cell r="D13485" t="str">
            <v>CALCETEIRO COM ENCARGOS COMPLEMENTARES</v>
          </cell>
          <cell r="E13485" t="str">
            <v>hora</v>
          </cell>
          <cell r="F13485">
            <v>22.15</v>
          </cell>
        </row>
        <row r="13486">
          <cell r="A13486" t="str">
            <v>SETOP ED-50371</v>
          </cell>
          <cell r="D13486" t="str">
            <v>CARPINTEIRO DE ESQUADRIA COM ENCARGOS COMPLEMENTARES</v>
          </cell>
          <cell r="E13486" t="str">
            <v>hora</v>
          </cell>
          <cell r="F13486">
            <v>31.73</v>
          </cell>
        </row>
        <row r="13487">
          <cell r="A13487" t="str">
            <v>SETOP ED-50372</v>
          </cell>
          <cell r="D13487" t="str">
            <v>CARPINTEIRO DE FORMA COM ENCARGOS COMPLEMENTARES</v>
          </cell>
          <cell r="E13487" t="str">
            <v>hora</v>
          </cell>
          <cell r="F13487">
            <v>28.18</v>
          </cell>
        </row>
        <row r="13488">
          <cell r="A13488" t="str">
            <v>SETOP ED-50373</v>
          </cell>
          <cell r="D13488" t="str">
            <v>ELETRICISTA COM ENCARGOS COMPLEMENTARES</v>
          </cell>
          <cell r="E13488" t="str">
            <v>hora</v>
          </cell>
          <cell r="F13488">
            <v>28.99</v>
          </cell>
        </row>
        <row r="13489">
          <cell r="A13489" t="str">
            <v>SETOP ED-21776</v>
          </cell>
          <cell r="D13489" t="str">
            <v>ENCARREGADO GERAL DE OBRAS COM ENCARGOS COMPLEMENTARES</v>
          </cell>
          <cell r="E13489" t="str">
            <v>mês</v>
          </cell>
          <cell r="F13489">
            <v>11559.52</v>
          </cell>
        </row>
        <row r="13490">
          <cell r="A13490" t="str">
            <v>SETOP ED-21769</v>
          </cell>
          <cell r="D13490" t="str">
            <v>ENGENHEIRO CIVIL DE OBRA JÚNIOR COM ENCARGOS COMPLEMENTARES</v>
          </cell>
          <cell r="E13490" t="str">
            <v>mês</v>
          </cell>
          <cell r="F13490">
            <v>21119.95</v>
          </cell>
        </row>
        <row r="13491">
          <cell r="A13491" t="str">
            <v>SETOP ED-21770</v>
          </cell>
          <cell r="D13491" t="str">
            <v>ENGENHEIRO CIVIL DE OBRA PLENO COM ENCARGOS COMPLEMENTARES</v>
          </cell>
          <cell r="E13491" t="str">
            <v>mês</v>
          </cell>
          <cell r="F13491">
            <v>21819.02</v>
          </cell>
        </row>
        <row r="13492">
          <cell r="A13492" t="str">
            <v>SETOP ED-21771</v>
          </cell>
          <cell r="D13492" t="str">
            <v>ENGENHEIRO CIVIL DE OBRA SÊNIOR COM ENCARGOS COMPLEMENTARES</v>
          </cell>
          <cell r="E13492" t="str">
            <v>mês</v>
          </cell>
          <cell r="F13492">
            <v>27086.15</v>
          </cell>
        </row>
        <row r="13493">
          <cell r="A13493" t="str">
            <v>SETOP ED-21772</v>
          </cell>
          <cell r="D13493" t="str">
            <v>ENGENHEIRO ELETRICISTA/MECÂNICO COM ENCARGOS COMPLEMENTARES</v>
          </cell>
          <cell r="E13493" t="str">
            <v>mês</v>
          </cell>
          <cell r="F13493">
            <v>21119.95</v>
          </cell>
        </row>
        <row r="13494">
          <cell r="A13494" t="str">
            <v>SETOP ED-21773</v>
          </cell>
          <cell r="D13494" t="str">
            <v>ENGENHEIRO SANITARISTA COM ENCARGOS COMPLEMENTARES</v>
          </cell>
          <cell r="E13494" t="str">
            <v>mês</v>
          </cell>
          <cell r="F13494">
            <v>21119.95</v>
          </cell>
        </row>
        <row r="13495">
          <cell r="A13495" t="str">
            <v>SETOP ED-50387</v>
          </cell>
          <cell r="D13495" t="str">
            <v>ESTUCADOR COM ENCARGOS COMPLEMENTARES</v>
          </cell>
          <cell r="E13495" t="str">
            <v>hora</v>
          </cell>
          <cell r="F13495">
            <v>28.61</v>
          </cell>
        </row>
        <row r="13496">
          <cell r="A13496" t="str">
            <v>SETOP ED-50376</v>
          </cell>
          <cell r="D13496" t="str">
            <v>GESSEIRO COM ENCARGOS COMPLEMENTARES</v>
          </cell>
          <cell r="E13496" t="str">
            <v>hora</v>
          </cell>
          <cell r="F13496">
            <v>29.05</v>
          </cell>
        </row>
        <row r="13497">
          <cell r="A13497" t="str">
            <v>SETOP ED-50377</v>
          </cell>
          <cell r="D13497" t="str">
            <v>GRANITEIRO/MARMORISTA COM ENCARGOS COMPLEMENTARES</v>
          </cell>
          <cell r="E13497" t="str">
            <v>hora</v>
          </cell>
          <cell r="F13497">
            <v>29.77</v>
          </cell>
        </row>
        <row r="13498">
          <cell r="A13498" t="str">
            <v>SETOP ED-52307</v>
          </cell>
          <cell r="D13498" t="str">
            <v>IMPERMEABILIZADOR COM ENCARGOS COMPLEMENTARES</v>
          </cell>
          <cell r="E13498" t="str">
            <v>hora</v>
          </cell>
          <cell r="F13498">
            <v>28.61</v>
          </cell>
        </row>
        <row r="13499">
          <cell r="A13499" t="str">
            <v>SETOP ED-50378</v>
          </cell>
          <cell r="D13499" t="str">
            <v>JARDINEIRO COM ENCARGOS COMPLEMENTARES</v>
          </cell>
          <cell r="E13499" t="str">
            <v>hora</v>
          </cell>
          <cell r="F13499">
            <v>24.37</v>
          </cell>
        </row>
        <row r="13500">
          <cell r="A13500" t="str">
            <v>SETOP ED-50379</v>
          </cell>
          <cell r="D13500" t="str">
            <v>LADRILHISTA COM ENCARGOS COMPLEMENTARES</v>
          </cell>
          <cell r="E13500" t="str">
            <v>hora</v>
          </cell>
          <cell r="F13500">
            <v>30.31</v>
          </cell>
        </row>
        <row r="13501">
          <cell r="A13501" t="str">
            <v>SETOP ED-50388</v>
          </cell>
          <cell r="D13501" t="str">
            <v>MARCENEIRO COM ENCARGOS COMPLEMENTARES</v>
          </cell>
          <cell r="E13501" t="str">
            <v>hora</v>
          </cell>
          <cell r="F13501">
            <v>28.27</v>
          </cell>
        </row>
        <row r="13502">
          <cell r="A13502" t="str">
            <v>SETOP ED-21778</v>
          </cell>
          <cell r="D13502" t="str">
            <v>MESTRE DE OBRAS COM ENCARGOS COMPLEMENTARES</v>
          </cell>
          <cell r="E13502" t="str">
            <v>mês</v>
          </cell>
          <cell r="F13502">
            <v>18158.55</v>
          </cell>
        </row>
        <row r="13503">
          <cell r="A13503" t="str">
            <v>SETOP ED-50380</v>
          </cell>
          <cell r="D13503" t="str">
            <v>MONTADOR COM ENCARGOS COMPLEMENTARES</v>
          </cell>
          <cell r="E13503" t="str">
            <v>hora</v>
          </cell>
          <cell r="F13503">
            <v>25.07</v>
          </cell>
        </row>
        <row r="13504">
          <cell r="A13504" t="str">
            <v>SETOP ED-8501</v>
          </cell>
          <cell r="D13504" t="str">
            <v>OPERADOR DE BETONEIRA ESTACIONÁRIA COM ENCARGOS COMPLEMENTARES</v>
          </cell>
          <cell r="E13504" t="str">
            <v>hora</v>
          </cell>
          <cell r="F13504">
            <v>25.97</v>
          </cell>
        </row>
        <row r="13505">
          <cell r="A13505" t="str">
            <v>SETOP ED-50381</v>
          </cell>
          <cell r="D13505" t="str">
            <v>PEDREIRO COM ENCARGOS COMPLEMENTARES</v>
          </cell>
          <cell r="E13505" t="str">
            <v>hora</v>
          </cell>
          <cell r="F13505">
            <v>28.61</v>
          </cell>
        </row>
        <row r="13506">
          <cell r="A13506" t="str">
            <v>SETOP ED-50382</v>
          </cell>
          <cell r="D13506" t="str">
            <v>PINTOR COM ENCARGOS COMPLEMENTARES</v>
          </cell>
          <cell r="E13506" t="str">
            <v>hora</v>
          </cell>
          <cell r="F13506">
            <v>30.28</v>
          </cell>
        </row>
        <row r="13507">
          <cell r="A13507" t="str">
            <v>SETOP ED-50383</v>
          </cell>
          <cell r="D13507" t="str">
            <v>POCEIRO COM ENCARGOS COMPLEMENTARES</v>
          </cell>
          <cell r="E13507" t="str">
            <v>hora</v>
          </cell>
          <cell r="F13507">
            <v>26.23</v>
          </cell>
        </row>
        <row r="13508">
          <cell r="A13508" t="str">
            <v>SETOP ED-50384</v>
          </cell>
          <cell r="D13508" t="str">
            <v>RASPADOR COM ENCARGOS COMPLEMENTARES</v>
          </cell>
          <cell r="E13508" t="str">
            <v>hora</v>
          </cell>
          <cell r="F13508">
            <v>28.18</v>
          </cell>
        </row>
        <row r="13509">
          <cell r="A13509" t="str">
            <v>SETOP ED-7607</v>
          </cell>
          <cell r="D13509" t="str">
            <v>RASTELEIRO COM ENCARGOS COMPLEMENTARES</v>
          </cell>
          <cell r="E13509" t="str">
            <v>hora</v>
          </cell>
          <cell r="F13509">
            <v>20.86</v>
          </cell>
        </row>
        <row r="13510">
          <cell r="A13510" t="str">
            <v>SETOP ED-50368</v>
          </cell>
          <cell r="D13510" t="str">
            <v>REJUNTADOR COM ENCARGOS COMPLEMENTARES</v>
          </cell>
          <cell r="E13510" t="str">
            <v>hora</v>
          </cell>
          <cell r="F13510">
            <v>20.94</v>
          </cell>
        </row>
        <row r="13511">
          <cell r="A13511" t="str">
            <v>SETOP ED-7830</v>
          </cell>
          <cell r="D13511" t="str">
            <v>SERRALHEIRO COM ENCARGOS COMPLEMENTARES</v>
          </cell>
          <cell r="E13511" t="str">
            <v>hora</v>
          </cell>
          <cell r="F13511">
            <v>28.4</v>
          </cell>
        </row>
        <row r="13512">
          <cell r="A13512" t="str">
            <v>SETOP ED-50367</v>
          </cell>
          <cell r="D13512" t="str">
            <v>SERVENTE COM ENCARGOS COMPLEMENTARES</v>
          </cell>
          <cell r="E13512" t="str">
            <v>hora</v>
          </cell>
          <cell r="F13512">
            <v>20.94</v>
          </cell>
        </row>
        <row r="13513">
          <cell r="A13513" t="str">
            <v>SETOP ED-50385</v>
          </cell>
          <cell r="D13513" t="str">
            <v>TAQUEIRO COM ENCARGOS COMPLEMENTARES</v>
          </cell>
          <cell r="E13513" t="str">
            <v>hora</v>
          </cell>
          <cell r="F13513">
            <v>28.18</v>
          </cell>
        </row>
        <row r="13514">
          <cell r="A13514" t="str">
            <v>SETOP ED-21777</v>
          </cell>
          <cell r="D13514" t="str">
            <v>TÉCNICO EM SEGURANÇA DO TRABALHO COM ENCARGOS COMPLEMENTARES</v>
          </cell>
          <cell r="E13514" t="str">
            <v>mês</v>
          </cell>
          <cell r="F13514">
            <v>7561.46</v>
          </cell>
        </row>
        <row r="13515">
          <cell r="A13515" t="str">
            <v>SETOP ED-50386</v>
          </cell>
          <cell r="D13515" t="str">
            <v>TELHADISTA COM ENCARGOS COMPLEMENTARES</v>
          </cell>
          <cell r="E13515" t="str">
            <v>hora</v>
          </cell>
          <cell r="F13515">
            <v>27.91</v>
          </cell>
        </row>
        <row r="13516">
          <cell r="A13516" t="str">
            <v>SETOP ED-28561</v>
          </cell>
          <cell r="D13516" t="str">
            <v>TOPÓGRAFO COM ENCARGOS COMPLEMENTARES</v>
          </cell>
          <cell r="E13516" t="str">
            <v>hora</v>
          </cell>
          <cell r="F13516">
            <v>45.83</v>
          </cell>
        </row>
        <row r="13517">
          <cell r="A13517" t="str">
            <v>SETOP ED-9199</v>
          </cell>
          <cell r="D13517" t="str">
            <v>VIDRACEIRO COM ENCARGOS COMPLEMENTARES</v>
          </cell>
          <cell r="E13517" t="str">
            <v>hora</v>
          </cell>
          <cell r="F13517">
            <v>23.1</v>
          </cell>
        </row>
        <row r="13518">
          <cell r="A13518" t="str">
            <v>SETOP ED-29739</v>
          </cell>
          <cell r="D13518" t="str">
            <v>VIGIA DIURNO COM ENCARGOS COMPLEMENTARES</v>
          </cell>
          <cell r="E13518" t="str">
            <v>mês</v>
          </cell>
          <cell r="F13518">
            <v>4280.76</v>
          </cell>
        </row>
        <row r="13519">
          <cell r="A13519" t="str">
            <v>SETOP ED-21780</v>
          </cell>
          <cell r="D13519" t="str">
            <v>VIGIA NOTURNO COM ENCARGOS COMPLEMENTARES</v>
          </cell>
          <cell r="E13519" t="str">
            <v>mês</v>
          </cell>
          <cell r="F13519">
            <v>5236</v>
          </cell>
        </row>
        <row r="13520">
          <cell r="A13520" t="str">
            <v xml:space="preserve">SETOP </v>
          </cell>
        </row>
        <row r="13521">
          <cell r="A13521" t="str">
            <v xml:space="preserve">SETOP 
TABELA REFERENCIAL DE PREÇOS UNITÁRIOS PARA OBRAS RODOVIÁRIAS
</v>
          </cell>
        </row>
        <row r="13522">
          <cell r="A13522" t="str">
            <v xml:space="preserve">SETOP </v>
          </cell>
        </row>
        <row r="13523">
          <cell r="A13523" t="str">
            <v>SETOP TABELA REFERENCIAL DE PREÇOS UNITÁRIOS PARA OBRAS RODOVIÁRIAS</v>
          </cell>
        </row>
        <row r="13524">
          <cell r="A13524" t="str">
            <v>SETOP Região Central - C/ Desoneração</v>
          </cell>
        </row>
        <row r="13525">
          <cell r="A13525" t="str">
            <v>SETOP OUTUBRO/2025</v>
          </cell>
        </row>
        <row r="13526">
          <cell r="A13526" t="str">
            <v xml:space="preserve">SETOP </v>
          </cell>
        </row>
        <row r="13527">
          <cell r="A13527" t="str">
            <v xml:space="preserve">SETOP </v>
          </cell>
        </row>
        <row r="13528">
          <cell r="A13528" t="str">
            <v>SETOP CÓDIGO</v>
          </cell>
          <cell r="D13528" t="str">
            <v>DESCRIÇÃO DO SERVIÇO</v>
          </cell>
          <cell r="E13528" t="str">
            <v>UNIDADE</v>
          </cell>
          <cell r="F13528" t="str">
            <v>CUSTO UNITÁRIO</v>
          </cell>
        </row>
        <row r="13529">
          <cell r="A13529" t="str">
            <v>SETOP 249</v>
          </cell>
          <cell r="D13529" t="str">
            <v>Terraplenagem</v>
          </cell>
        </row>
        <row r="13530">
          <cell r="A13530" t="str">
            <v>SETOP RO-00228</v>
          </cell>
          <cell r="D13530" t="str">
            <v>Apiloamento manual</v>
          </cell>
          <cell r="E13530" t="str">
            <v>m3</v>
          </cell>
          <cell r="F13530">
            <v>30.73</v>
          </cell>
        </row>
        <row r="13531">
          <cell r="A13531" t="str">
            <v>SETOP RO-00217</v>
          </cell>
          <cell r="D13531" t="str">
            <v>Compactação de aterros a 100% do Proctor intermediário (Inclui espalhamento)</v>
          </cell>
          <cell r="E13531" t="str">
            <v>m3</v>
          </cell>
          <cell r="F13531">
            <v>8.81</v>
          </cell>
        </row>
        <row r="13532">
          <cell r="A13532" t="str">
            <v>SETOP RO-00216</v>
          </cell>
          <cell r="D13532" t="str">
            <v>Compactação de aterros a 100% do Proctor internormal (Inclui espalhamento)</v>
          </cell>
          <cell r="E13532" t="str">
            <v>m3</v>
          </cell>
          <cell r="F13532">
            <v>6.45</v>
          </cell>
        </row>
        <row r="13533">
          <cell r="A13533" t="str">
            <v>SETOP RO-00215</v>
          </cell>
          <cell r="D13533" t="str">
            <v>Compactação de aterros a 100% do Proctor normal (Inclui espalhamento)</v>
          </cell>
          <cell r="E13533" t="str">
            <v>m3</v>
          </cell>
          <cell r="F13533">
            <v>5.0999999999999996</v>
          </cell>
        </row>
        <row r="13534">
          <cell r="A13534" t="str">
            <v>SETOP RO-00214</v>
          </cell>
          <cell r="D13534" t="str">
            <v>Compactação de aterros a 95% do Proctor normal (Inclui espalhamento)</v>
          </cell>
          <cell r="E13534" t="str">
            <v>m3</v>
          </cell>
          <cell r="F13534">
            <v>4.6900000000000004</v>
          </cell>
        </row>
        <row r="13535">
          <cell r="A13535" t="str">
            <v>SETOP RO-00229</v>
          </cell>
          <cell r="D13535" t="str">
            <v>Compactação manual com placa vibratória</v>
          </cell>
          <cell r="E13535" t="str">
            <v>m3</v>
          </cell>
          <cell r="F13535">
            <v>2.04</v>
          </cell>
        </row>
        <row r="13536">
          <cell r="A13536" t="str">
            <v>SETOP RO-00230</v>
          </cell>
          <cell r="D13536" t="str">
            <v>Compactação manual com soquete vibratório</v>
          </cell>
          <cell r="E13536" t="str">
            <v>m3</v>
          </cell>
          <cell r="F13536">
            <v>13.04</v>
          </cell>
        </row>
        <row r="13537">
          <cell r="A13537" t="str">
            <v>SETOP RO-00204</v>
          </cell>
          <cell r="D13537" t="str">
            <v>Construção de corpo de aterro com material de 3ª categoria oriundo de corte (Espalhamento e compactação)</v>
          </cell>
          <cell r="E13537" t="str">
            <v>m3</v>
          </cell>
          <cell r="F13537">
            <v>14.13</v>
          </cell>
        </row>
        <row r="13538">
          <cell r="A13538" t="str">
            <v>SETOP RO-00002</v>
          </cell>
          <cell r="D13538" t="str">
            <v xml:space="preserve">Corte de árvores com diâmetro superior a 0,15 m (Exclui carga e transporte para bota-fora) </v>
          </cell>
          <cell r="E13538" t="str">
            <v>m3</v>
          </cell>
          <cell r="F13538">
            <v>12.31</v>
          </cell>
        </row>
        <row r="13539">
          <cell r="A13539" t="str">
            <v>SETOP RO-00001</v>
          </cell>
          <cell r="D13539" t="str">
            <v xml:space="preserve">Desmatamento, destocamento, limpeza de área e estocagem do material de limpeza com árvores de diâmetro até 0,15 m (Exclui carga e transporte para bota-fora) </v>
          </cell>
          <cell r="E13539" t="str">
            <v>m2</v>
          </cell>
          <cell r="F13539">
            <v>0.52</v>
          </cell>
        </row>
        <row r="13540">
          <cell r="A13540" t="str">
            <v>SETOP RO-00205</v>
          </cell>
          <cell r="D13540" t="str">
            <v>Desmonte de matacões ou bloco de rocha por meio de explosivos</v>
          </cell>
          <cell r="E13540" t="str">
            <v>m3</v>
          </cell>
          <cell r="F13540">
            <v>48.77</v>
          </cell>
        </row>
        <row r="13541">
          <cell r="A13541" t="str">
            <v>SETOP RO-00206</v>
          </cell>
          <cell r="D13541" t="str">
            <v>Desmonte de material de 3ª categoria a frio com argamassa expansiva a céu aberto</v>
          </cell>
          <cell r="E13541" t="str">
            <v>m3</v>
          </cell>
          <cell r="F13541">
            <v>366.68</v>
          </cell>
        </row>
        <row r="13542">
          <cell r="A13542" t="str">
            <v>SETOP RO-01093</v>
          </cell>
          <cell r="D13542" t="str">
            <v>Desmonte de material de 3ª categoria para terraplenagem</v>
          </cell>
          <cell r="E13542" t="str">
            <v>m3</v>
          </cell>
          <cell r="F13542">
            <v>23.2</v>
          </cell>
        </row>
        <row r="13543">
          <cell r="A13543" t="str">
            <v>SETOP RO-00003</v>
          </cell>
          <cell r="D13543" t="str">
            <v>Destocamento de árvores com diâmetro de 0,15 a 0,30 m (Exclui carga e transporte para bota-fora)</v>
          </cell>
          <cell r="E13543" t="str">
            <v>un</v>
          </cell>
          <cell r="F13543">
            <v>39.4</v>
          </cell>
        </row>
        <row r="13544">
          <cell r="A13544" t="str">
            <v>SETOP RO-00004</v>
          </cell>
          <cell r="D13544" t="str">
            <v>Destocamento de árvores com diâmetro maior que 0,30 m (Exclui carga e transporte para bota-fora)</v>
          </cell>
          <cell r="E13544" t="str">
            <v>un</v>
          </cell>
          <cell r="F13544">
            <v>98.51</v>
          </cell>
        </row>
        <row r="13545">
          <cell r="A13545" t="str">
            <v>SETOP RO-00213</v>
          </cell>
          <cell r="D13545" t="str">
            <v>Escalonamento de taludes de aterro</v>
          </cell>
          <cell r="E13545" t="str">
            <v>m3</v>
          </cell>
          <cell r="F13545">
            <v>6.96</v>
          </cell>
        </row>
        <row r="13546">
          <cell r="A13546" t="str">
            <v>SETOP RO-00046</v>
          </cell>
          <cell r="D13546" t="str">
            <v>Escavação, carga e transporte de material de 1ª categoria - executado com escavadeira de 1,40 m3 e caminhão basculante de 12 m3 e com caminho de serviço em leito natural - DMT de      50 a    200 m</v>
          </cell>
          <cell r="E13546" t="str">
            <v>m3</v>
          </cell>
          <cell r="F13546">
            <v>5.92</v>
          </cell>
        </row>
        <row r="13547">
          <cell r="A13547" t="str">
            <v>SETOP RO-00047</v>
          </cell>
          <cell r="D13547" t="str">
            <v>Escavação, carga e transporte de material de 1ª categoria - executado com escavadeira de 1,40 m3 e caminhão basculante de 12 m3 e com caminho de serviço em leito natural - DMT de    200 a    400 m</v>
          </cell>
          <cell r="E13547" t="str">
            <v>m3</v>
          </cell>
          <cell r="F13547">
            <v>6.37</v>
          </cell>
        </row>
        <row r="13548">
          <cell r="A13548" t="str">
            <v>SETOP RO-00048</v>
          </cell>
          <cell r="D13548" t="str">
            <v>Escavação, carga e transporte de material de 1ª categoria - executado com escavadeira de 1,40 m3 e caminhão basculante de 12 m3 e com caminho de serviço em leito natural - DMT de    400 a    600 m</v>
          </cell>
          <cell r="E13548" t="str">
            <v>m3</v>
          </cell>
          <cell r="F13548">
            <v>6.74</v>
          </cell>
        </row>
        <row r="13549">
          <cell r="A13549" t="str">
            <v>SETOP RO-00049</v>
          </cell>
          <cell r="D13549" t="str">
            <v>Escavação, carga e transporte de material de 1ª categoria - executado com escavadeira de 1,40 m3 e caminhão basculante de 12 m3 e com caminho de serviço em leito natural - DMT de    600 a    800 m</v>
          </cell>
          <cell r="E13549" t="str">
            <v>m3</v>
          </cell>
          <cell r="F13549">
            <v>7.48</v>
          </cell>
        </row>
        <row r="13550">
          <cell r="A13550" t="str">
            <v>SETOP RO-00050</v>
          </cell>
          <cell r="D13550" t="str">
            <v>Escavação, carga e transporte de material de 1ª categoria - executado com escavadeira de 1,40 m3 e caminhão basculante de 12 m3 e com caminho de serviço em leito natural - DMT de    800 a 1.000 m</v>
          </cell>
          <cell r="E13550" t="str">
            <v>m3</v>
          </cell>
          <cell r="F13550">
            <v>7.76</v>
          </cell>
        </row>
        <row r="13551">
          <cell r="A13551" t="str">
            <v>SETOP RO-00051</v>
          </cell>
          <cell r="D13551" t="str">
            <v>Escavação, carga e transporte de material de 1ª categoria - executado com escavadeira de 1,40 m3 e caminhão basculante de 12 m3 e com caminho de serviço em leito natural - DMT de 1.000 a 1.200 m</v>
          </cell>
          <cell r="E13551" t="str">
            <v>m3</v>
          </cell>
          <cell r="F13551">
            <v>8.0399999999999991</v>
          </cell>
        </row>
        <row r="13552">
          <cell r="A13552" t="str">
            <v>SETOP RO-00052</v>
          </cell>
          <cell r="D13552" t="str">
            <v>Escavação, carga e transporte de material de 1ª categoria - executado com escavadeira de 1,40 m3 e caminhão basculante de 12 m3 e com caminho de serviço em leito natural - DMT de 1.200 a 1.400 m</v>
          </cell>
          <cell r="E13552" t="str">
            <v>m3</v>
          </cell>
          <cell r="F13552">
            <v>8.73</v>
          </cell>
        </row>
        <row r="13553">
          <cell r="A13553" t="str">
            <v>SETOP RO-00053</v>
          </cell>
          <cell r="D13553" t="str">
            <v>Escavação, carga e transporte de material de 1ª categoria - executado com escavadeira de 1,40 m3 e caminhão basculante de 12 m3 e com caminho de serviço em leito natural - DMT de 1.400 a 1.600 m</v>
          </cell>
          <cell r="E13553" t="str">
            <v>m3</v>
          </cell>
          <cell r="F13553">
            <v>9.01</v>
          </cell>
        </row>
        <row r="13554">
          <cell r="A13554" t="str">
            <v>SETOP RO-00054</v>
          </cell>
          <cell r="D13554" t="str">
            <v>Escavação, carga e transporte de material de 1ª categoria - executado com escavadeira de 1,40 m3 e caminhão basculante de 12 m3 e com caminho de serviço em leito natural - DMT de 1.600 a 1.800 m</v>
          </cell>
          <cell r="E13554" t="str">
            <v>m3</v>
          </cell>
          <cell r="F13554">
            <v>9.24</v>
          </cell>
        </row>
        <row r="13555">
          <cell r="A13555" t="str">
            <v>SETOP RO-00055</v>
          </cell>
          <cell r="D13555" t="str">
            <v>Escavação, carga e transporte de material de 1ª categoria - executado com escavadeira de 1,40 m3 e caminhão basculante de 12 m3 e com caminho de serviço em leito natural - DMT de 1.800 a 2.000 m</v>
          </cell>
          <cell r="E13555" t="str">
            <v>m3</v>
          </cell>
          <cell r="F13555">
            <v>9.93</v>
          </cell>
        </row>
        <row r="13556">
          <cell r="A13556" t="str">
            <v>SETOP RO-00056</v>
          </cell>
          <cell r="D13556" t="str">
            <v>Escavação, carga e transporte de material de 1ª categoria - executado com escavadeira de 1,40 m3 e caminhão basculante de 12 m3 e com caminho de serviço em leito natural - DMT de 2.000 a 2.500 m</v>
          </cell>
          <cell r="E13556" t="str">
            <v>m3</v>
          </cell>
          <cell r="F13556">
            <v>10.46</v>
          </cell>
        </row>
        <row r="13557">
          <cell r="A13557" t="str">
            <v>SETOP RO-00057</v>
          </cell>
          <cell r="D13557" t="str">
            <v>Escavação, carga e transporte de material de 1ª categoria - executado com escavadeira de 1,40 m3 e caminhão basculante de 12 m3 e com caminho de serviço em leito natural - DMT de 2.500 a 3.000 m</v>
          </cell>
          <cell r="E13557" t="str">
            <v>m3</v>
          </cell>
          <cell r="F13557">
            <v>11.58</v>
          </cell>
        </row>
        <row r="13558">
          <cell r="A13558" t="str">
            <v>SETOP RO-00058</v>
          </cell>
          <cell r="D13558" t="str">
            <v>Escavação, carga e transporte de material de 1ª categoria - executado com escavadeira de 1,40 m3 e caminhão basculante de 12 m3 e com caminho de serviço em leito natural - DMT de 3.000 m</v>
          </cell>
          <cell r="E13558" t="str">
            <v>m3</v>
          </cell>
          <cell r="F13558">
            <v>12.03</v>
          </cell>
        </row>
        <row r="13559">
          <cell r="A13559" t="str">
            <v>SETOP RO-00059</v>
          </cell>
          <cell r="D13559" t="str">
            <v>Escavação, carga e transporte de material de 1ª categoria - executado com escavadeira de 1,40 m3 e caminhão basculante de 12 m3 e com caminho de serviço em revestimento primário - DMT de      50 a    200 m</v>
          </cell>
          <cell r="E13559" t="str">
            <v>m3</v>
          </cell>
          <cell r="F13559">
            <v>5.24</v>
          </cell>
        </row>
        <row r="13560">
          <cell r="A13560" t="str">
            <v>SETOP RO-00060</v>
          </cell>
          <cell r="D13560" t="str">
            <v>Escavação, carga e transporte de material de 1ª categoria - executado com escavadeira de 1,40 m3 e caminhão basculante de 12 m3 e com caminho de serviço em revestimento primário - DMT de    200 a    400 m</v>
          </cell>
          <cell r="E13560" t="str">
            <v>m3</v>
          </cell>
          <cell r="F13560">
            <v>5.92</v>
          </cell>
        </row>
        <row r="13561">
          <cell r="A13561" t="str">
            <v>SETOP RO-00061</v>
          </cell>
          <cell r="D13561" t="str">
            <v>Escavação, carga e transporte de material de 1ª categoria - executado com escavadeira de 1,40 m3 e caminhão basculante de 12 m3 e com caminho de serviço em revestimento primário - DMT de    400 a    600 m</v>
          </cell>
          <cell r="E13561" t="str">
            <v>m3</v>
          </cell>
          <cell r="F13561">
            <v>6.18</v>
          </cell>
        </row>
        <row r="13562">
          <cell r="A13562" t="str">
            <v>SETOP RO-00062</v>
          </cell>
          <cell r="D13562" t="str">
            <v>Escavação, carga e transporte de material de 1ª categoria - executado com escavadeira de 1,40 m3 e caminhão basculante de 12 m3 e com caminho de serviço em revestimento primário - DMT de    600 a    800 m</v>
          </cell>
          <cell r="E13562" t="str">
            <v>m3</v>
          </cell>
          <cell r="F13562">
            <v>6.37</v>
          </cell>
        </row>
        <row r="13563">
          <cell r="A13563" t="str">
            <v>SETOP RO-00063</v>
          </cell>
          <cell r="D13563" t="str">
            <v>Escavação, carga e transporte de material de 1ª categoria - executado com escavadeira de 1,40 m3 e caminhão basculante de 12 m3 e com caminho de serviço em revestimento primário - DMT de    800 a 1.000 m</v>
          </cell>
          <cell r="E13563" t="str">
            <v>m3</v>
          </cell>
          <cell r="F13563">
            <v>6.59</v>
          </cell>
        </row>
        <row r="13564">
          <cell r="A13564" t="str">
            <v>SETOP RO-00064</v>
          </cell>
          <cell r="D13564" t="str">
            <v>Escavação, carga e transporte de material de 1ª categoria - executado com escavadeira de 1,40 m3 e caminhão basculante de 12 m3 e com caminho de serviço em revestimento primário - DMT de 1.000 a 1.200 m</v>
          </cell>
          <cell r="E13564" t="str">
            <v>m3</v>
          </cell>
          <cell r="F13564">
            <v>6.78</v>
          </cell>
        </row>
        <row r="13565">
          <cell r="A13565" t="str">
            <v>SETOP RO-00065</v>
          </cell>
          <cell r="D13565" t="str">
            <v>Escavação, carga e transporte de material de 1ª categoria - executado com escavadeira de 1,40 m3 e caminhão basculante de 12 m3 e com caminho de serviço em revestimento primário - DMT de 1.200 a 1.400 m</v>
          </cell>
          <cell r="E13565" t="str">
            <v>m3</v>
          </cell>
          <cell r="F13565">
            <v>7.34</v>
          </cell>
        </row>
        <row r="13566">
          <cell r="A13566" t="str">
            <v>SETOP RO-00066</v>
          </cell>
          <cell r="D13566" t="str">
            <v>Escavação, carga e transporte de material de 1ª categoria - executado com escavadeira de 1,40 m3 e caminhão basculante de 12 m3 e com caminho de serviço em revestimento primário - DMT de 1.400 a 1.600 m</v>
          </cell>
          <cell r="E13566" t="str">
            <v>m3</v>
          </cell>
          <cell r="F13566">
            <v>7.53</v>
          </cell>
        </row>
        <row r="13567">
          <cell r="A13567" t="str">
            <v>SETOP RO-00067</v>
          </cell>
          <cell r="D13567" t="str">
            <v>Escavação, carga e transporte de material de 1ª categoria - executado com escavadeira de 1,40 m3 e caminhão basculante de 12 m3 e com caminho de serviço em revestimento primário - DMT de 1.600 a 1.800 m</v>
          </cell>
          <cell r="E13567" t="str">
            <v>m3</v>
          </cell>
          <cell r="F13567">
            <v>7.67</v>
          </cell>
        </row>
        <row r="13568">
          <cell r="A13568" t="str">
            <v>SETOP RO-00068</v>
          </cell>
          <cell r="D13568" t="str">
            <v>Escavação, carga e transporte de material de 1ª categoria - executado com escavadeira de 1,40 m3 e caminhão basculante de 12 m3 e com caminho de serviço em revestimento primário - DMT de 1.800 a 2.000 m</v>
          </cell>
          <cell r="E13568" t="str">
            <v>m3</v>
          </cell>
          <cell r="F13568">
            <v>7.86</v>
          </cell>
        </row>
        <row r="13569">
          <cell r="A13569" t="str">
            <v>SETOP RO-00069</v>
          </cell>
          <cell r="D13569" t="str">
            <v>Escavação, carga e transporte de material de 1ª categoria - executado com escavadeira de 1,40 m3 e caminhão basculante de 12 m3 e com caminho de serviço em revestimento primário - DMT de 2.000 a 2.500 m</v>
          </cell>
          <cell r="E13569" t="str">
            <v>m3</v>
          </cell>
          <cell r="F13569">
            <v>8.56</v>
          </cell>
        </row>
        <row r="13570">
          <cell r="A13570" t="str">
            <v>SETOP RO-00070</v>
          </cell>
          <cell r="D13570" t="str">
            <v>Escavação, carga e transporte de material de 1ª categoria - executado com escavadeira de 1,40 m3 e caminhão basculante de 12 m3 e com caminho de serviço em revestimento primário - DMT de 2.500 a 3.000 m</v>
          </cell>
          <cell r="E13570" t="str">
            <v>m3</v>
          </cell>
          <cell r="F13570">
            <v>9.07</v>
          </cell>
        </row>
        <row r="13571">
          <cell r="A13571" t="str">
            <v>SETOP RO-00071</v>
          </cell>
          <cell r="D13571" t="str">
            <v>Escavação, carga e transporte de material de 1ª categoria - executado com escavadeira de 1,40 m3 e caminhão basculante de 12 m3 e com caminho de serviço em revestimento primário - DMT de 3.000 m</v>
          </cell>
          <cell r="E13571" t="str">
            <v>m3</v>
          </cell>
          <cell r="F13571">
            <v>9.35</v>
          </cell>
        </row>
        <row r="13572">
          <cell r="A13572" t="str">
            <v>SETOP RO-00072</v>
          </cell>
          <cell r="D13572" t="str">
            <v>Escavação, carga e transporte de material de 1ª categoria - executado com escavadeira de 1,40 m3 e caminhão basculante de 12 m3 e com caminho de serviço pavimentado - DMT de      50 a    200 m</v>
          </cell>
          <cell r="E13572" t="str">
            <v>m3</v>
          </cell>
          <cell r="F13572">
            <v>5.16</v>
          </cell>
        </row>
        <row r="13573">
          <cell r="A13573" t="str">
            <v>SETOP RO-00073</v>
          </cell>
          <cell r="D13573" t="str">
            <v>Escavação, carga e transporte de material de 1ª categoria - executado com escavadeira de 1,40 m3 e caminhão basculante de 12 m3 e com caminho de serviço pavimentado - DMT de    200 a    400 m</v>
          </cell>
          <cell r="E13573" t="str">
            <v>m3</v>
          </cell>
          <cell r="F13573">
            <v>5.41</v>
          </cell>
        </row>
        <row r="13574">
          <cell r="A13574" t="str">
            <v>SETOP RO-00074</v>
          </cell>
          <cell r="D13574" t="str">
            <v>Escavação, carga e transporte de material de 1ª categoria - executado com escavadeira de 1,40 m3 e caminhão basculante de 12 m3 e com caminho de serviço pavimentado - DMT de    400 a    600 m</v>
          </cell>
          <cell r="E13574" t="str">
            <v>m3</v>
          </cell>
          <cell r="F13574">
            <v>5.99</v>
          </cell>
        </row>
        <row r="13575">
          <cell r="A13575" t="str">
            <v>SETOP RO-00075</v>
          </cell>
          <cell r="D13575" t="str">
            <v>Escavação, carga e transporte de material de 1ª categoria - executado com escavadeira de 1,40 m3 e caminhão basculante de 12 m3 e com caminho de serviço pavimentado - DMT de    600 a    800 m</v>
          </cell>
          <cell r="E13575" t="str">
            <v>m3</v>
          </cell>
          <cell r="F13575">
            <v>6.18</v>
          </cell>
        </row>
        <row r="13576">
          <cell r="A13576" t="str">
            <v>SETOP RO-00076</v>
          </cell>
          <cell r="D13576" t="str">
            <v>Escavação, carga e transporte de material de 1ª categoria - executado com escavadeira de 1,40 m3 e caminhão basculante de 12 m3 e com caminho de serviço pavimentado - DMT de    800 a 1.000 m</v>
          </cell>
          <cell r="E13576" t="str">
            <v>m3</v>
          </cell>
          <cell r="F13576">
            <v>6.33</v>
          </cell>
        </row>
        <row r="13577">
          <cell r="A13577" t="str">
            <v>SETOP RO-00077</v>
          </cell>
          <cell r="D13577" t="str">
            <v>Escavação, carga e transporte de material de 1ª categoria - executado com escavadeira de 1,40 m3 e caminhão basculante de 12 m3 e com caminho de serviço pavimentado - DMT de 1.000 a 1.200 m</v>
          </cell>
          <cell r="E13577" t="str">
            <v>m3</v>
          </cell>
          <cell r="F13577">
            <v>6.48</v>
          </cell>
        </row>
        <row r="13578">
          <cell r="A13578" t="str">
            <v>SETOP RO-00078</v>
          </cell>
          <cell r="D13578" t="str">
            <v>Escavação, carga e transporte de material de 1ª categoria - executado com escavadeira de 1,40 m3 e caminhão basculante de 12 m3 e com caminho de serviço pavimentado - DMT de 1.200 a 1.400 m</v>
          </cell>
          <cell r="E13578" t="str">
            <v>m3</v>
          </cell>
          <cell r="F13578">
            <v>6.63</v>
          </cell>
        </row>
        <row r="13579">
          <cell r="A13579" t="str">
            <v>SETOP RO-00079</v>
          </cell>
          <cell r="D13579" t="str">
            <v>Escavação, carga e transporte de material de 1ª categoria - executado com escavadeira de 1,40 m3 e caminhão basculante de 12 m3 e com caminho de serviço pavimentado - DMT de 1.400 a 1.600 m</v>
          </cell>
          <cell r="E13579" t="str">
            <v>m3</v>
          </cell>
          <cell r="F13579">
            <v>6.78</v>
          </cell>
        </row>
        <row r="13580">
          <cell r="A13580" t="str">
            <v>SETOP RO-00080</v>
          </cell>
          <cell r="D13580" t="str">
            <v>Escavação, carga e transporte de material de 1ª categoria - executado com escavadeira de 1,40 m3 e caminhão basculante de 12 m3 e com caminho de serviço pavimentado - DMT de 1.600 a 1.800 m</v>
          </cell>
          <cell r="E13580" t="str">
            <v>m3</v>
          </cell>
          <cell r="F13580">
            <v>7.3</v>
          </cell>
        </row>
        <row r="13581">
          <cell r="A13581" t="str">
            <v>SETOP RO-00081</v>
          </cell>
          <cell r="D13581" t="str">
            <v>Escavação, carga e transporte de material de 1ª categoria - executado com escavadeira de 1,40 m3 e caminhão basculante de 12 m3 e com caminho de serviço pavimentado - DMT de 1.800 a 2.000 m</v>
          </cell>
          <cell r="E13581" t="str">
            <v>m3</v>
          </cell>
          <cell r="F13581">
            <v>7.44</v>
          </cell>
        </row>
        <row r="13582">
          <cell r="A13582" t="str">
            <v>SETOP RO-00082</v>
          </cell>
          <cell r="D13582" t="str">
            <v>Escavação, carga e transporte de material de 1ª categoria - executado com escavadeira de 1,40 m3 e caminhão basculante de 12 m3 e com caminho de serviço pavimentado - DMT de 2.000 a 2.500 m</v>
          </cell>
          <cell r="E13582" t="str">
            <v>m3</v>
          </cell>
          <cell r="F13582">
            <v>7.72</v>
          </cell>
        </row>
        <row r="13583">
          <cell r="A13583" t="str">
            <v>SETOP RO-00083</v>
          </cell>
          <cell r="D13583" t="str">
            <v>Escavação, carga e transporte de material de 1ª categoria - executado com escavadeira de 1,40 m3 e caminhão basculante de 12 m3 e com caminho de serviço pavimentado - DMT de 2.500 a 3.000 m</v>
          </cell>
          <cell r="E13583" t="str">
            <v>m3</v>
          </cell>
          <cell r="F13583">
            <v>8.14</v>
          </cell>
        </row>
        <row r="13584">
          <cell r="A13584" t="str">
            <v>SETOP RO-00084</v>
          </cell>
          <cell r="D13584" t="str">
            <v>Escavação, carga e transporte de material de 1ª categoria - executado com escavadeira de 1,40 m3 e caminhão basculante de 12 m3 e com caminho de serviço pavimentado - DMT de 3.000 m</v>
          </cell>
          <cell r="E13584" t="str">
            <v>m3</v>
          </cell>
          <cell r="F13584">
            <v>8.73</v>
          </cell>
        </row>
        <row r="13585">
          <cell r="A13585" t="str">
            <v>SETOP RO-00086</v>
          </cell>
          <cell r="D13585" t="str">
            <v>Escavação, carga e transporte de material de 2ª categoria - executado com escavadeira de 1,40 m3 e caminhão basculante de 12 m3 e com caminho de serviço em leito natural - DMT de      50 a    200 m</v>
          </cell>
          <cell r="E13585" t="str">
            <v>m3</v>
          </cell>
          <cell r="F13585">
            <v>8.32</v>
          </cell>
        </row>
        <row r="13586">
          <cell r="A13586" t="str">
            <v>SETOP RO-00087</v>
          </cell>
          <cell r="D13586" t="str">
            <v>Escavação, carga e transporte de material de 2ª categoria - executado com escavadeira de 1,40 m3 e caminhão basculante de 12 m3 e com caminho de serviço em leito natural - DMT de    200 a    400 m</v>
          </cell>
          <cell r="E13586" t="str">
            <v>m3</v>
          </cell>
          <cell r="F13586">
            <v>8.85</v>
          </cell>
        </row>
        <row r="13587">
          <cell r="A13587" t="str">
            <v>SETOP RO-00088</v>
          </cell>
          <cell r="D13587" t="str">
            <v>Escavação, carga e transporte de material de 2ª categoria - executado com escavadeira de 1,40 m3 e caminhão basculante de 12 m3 e com caminho de serviço em leito natural - DMT de    400 a    600 m</v>
          </cell>
          <cell r="E13587" t="str">
            <v>m3</v>
          </cell>
          <cell r="F13587">
            <v>9.23</v>
          </cell>
        </row>
        <row r="13588">
          <cell r="A13588" t="str">
            <v>SETOP RO-00089</v>
          </cell>
          <cell r="D13588" t="str">
            <v>Escavação, carga e transporte de material de 2ª categoria - executado com escavadeira de 1,40 m3 e caminhão basculante de 12 m3 e com caminho de serviço em leito natural - DMT de    600 a    800 m</v>
          </cell>
          <cell r="E13588" t="str">
            <v>m3</v>
          </cell>
          <cell r="F13588">
            <v>10.28</v>
          </cell>
        </row>
        <row r="13589">
          <cell r="A13589" t="str">
            <v>SETOP RO-00090</v>
          </cell>
          <cell r="D13589" t="str">
            <v>Escavação, carga e transporte de material de 2ª categoria - executado com escavadeira de 1,40 m3 e caminhão basculante de 12 m3 e com caminho de serviço em leito natural - DMT de    800 a 1.000 m</v>
          </cell>
          <cell r="E13589" t="str">
            <v>m3</v>
          </cell>
          <cell r="F13589">
            <v>10.6</v>
          </cell>
        </row>
        <row r="13590">
          <cell r="A13590" t="str">
            <v>SETOP RO-00091</v>
          </cell>
          <cell r="D13590" t="str">
            <v>Escavação, carga e transporte de material de 2ª categoria - executado com escavadeira de 1,40 m3 e caminhão basculante de 12 m3 e com caminho de serviço em leito natural - DMT de 1.000 a 1.200 m</v>
          </cell>
          <cell r="E13590" t="str">
            <v>m3</v>
          </cell>
          <cell r="F13590">
            <v>10.92</v>
          </cell>
        </row>
        <row r="13591">
          <cell r="A13591" t="str">
            <v>SETOP RO-00092</v>
          </cell>
          <cell r="D13591" t="str">
            <v>Escavação, carga e transporte de material de 2ª categoria - executado com escavadeira de 1,40 m3 e caminhão basculante de 12 m3 e com caminho de serviço em leito natural - DMT de 1.200 a 1.400 m</v>
          </cell>
          <cell r="E13591" t="str">
            <v>m3</v>
          </cell>
          <cell r="F13591">
            <v>11.24</v>
          </cell>
        </row>
        <row r="13592">
          <cell r="A13592" t="str">
            <v>SETOP RO-00093</v>
          </cell>
          <cell r="D13592" t="str">
            <v>Escavação, carga e transporte de material de 2ª categoria - executado com escavadeira de 1,40 m3 e caminhão basculante de 12 m3 e com caminho de serviço em leito natural - DMT de 1.400 a 1.600 m</v>
          </cell>
          <cell r="E13592" t="str">
            <v>m3</v>
          </cell>
          <cell r="F13592">
            <v>11.5</v>
          </cell>
        </row>
        <row r="13593">
          <cell r="A13593" t="str">
            <v>SETOP RO-00094</v>
          </cell>
          <cell r="D13593" t="str">
            <v>Escavação, carga e transporte de material de 2ª categoria - executado com escavadeira de 1,40 m3 e caminhão basculante de 12 m3 e com caminho de serviço em leito natural - DMT de 1.600 a 1.800 m</v>
          </cell>
          <cell r="E13593" t="str">
            <v>m3</v>
          </cell>
          <cell r="F13593">
            <v>12.51</v>
          </cell>
        </row>
        <row r="13594">
          <cell r="A13594" t="str">
            <v>SETOP RO-00095</v>
          </cell>
          <cell r="D13594" t="str">
            <v>Escavação, carga e transporte de material de 2ª categoria - executado com escavadeira de 1,40 m3 e caminhão basculante de 12 m3 e com caminho de serviço em leito natural - DMT de 1.800 a 2.000 m</v>
          </cell>
          <cell r="E13594" t="str">
            <v>m3</v>
          </cell>
          <cell r="F13594">
            <v>12.83</v>
          </cell>
        </row>
        <row r="13595">
          <cell r="A13595" t="str">
            <v>SETOP RO-00096</v>
          </cell>
          <cell r="D13595" t="str">
            <v>Escavação, carga e transporte de material de 2ª categoria - executado com escavadeira de 1,40 m3 e caminhão basculante de 12 m3 e com caminho de serviço em leito natural - DMT de 2.000 a 2.500 m</v>
          </cell>
          <cell r="E13595" t="str">
            <v>m3</v>
          </cell>
          <cell r="F13595">
            <v>13.32</v>
          </cell>
        </row>
        <row r="13596">
          <cell r="A13596" t="str">
            <v>SETOP RO-00097</v>
          </cell>
          <cell r="D13596" t="str">
            <v>Escavação, carga e transporte de material de 2ª categoria - executado com escavadeira de 1,40 m3 e caminhão basculante de 12 m3 e com caminho de serviço em leito natural - DMT de 2.500 a 3.000 m</v>
          </cell>
          <cell r="E13596" t="str">
            <v>m3</v>
          </cell>
          <cell r="F13596">
            <v>14.88</v>
          </cell>
        </row>
        <row r="13597">
          <cell r="A13597" t="str">
            <v>SETOP RO-00098</v>
          </cell>
          <cell r="D13597" t="str">
            <v>Escavação, carga e transporte de material de 2ª categoria - executado com escavadeira de 1,40 m3 e caminhão basculante de 12 m3 e com caminho de serviço em leito natural - DMT de 3.000 m</v>
          </cell>
          <cell r="E13597" t="str">
            <v>m3</v>
          </cell>
          <cell r="F13597">
            <v>15.36</v>
          </cell>
        </row>
        <row r="13598">
          <cell r="A13598" t="str">
            <v>SETOP RO-00099</v>
          </cell>
          <cell r="D13598" t="str">
            <v>Escavação, carga e transporte de material de 2ª categoria - executado com escavadeira de 1,40 m3 e caminhão basculante de 12 m3 e com caminho de serviço em revestimento primário - DMT de      50 a    200 m</v>
          </cell>
          <cell r="E13598" t="str">
            <v>m3</v>
          </cell>
          <cell r="F13598">
            <v>8.0299999999999994</v>
          </cell>
        </row>
        <row r="13599">
          <cell r="A13599" t="str">
            <v>SETOP RO-00100</v>
          </cell>
          <cell r="D13599" t="str">
            <v>Escavação, carga e transporte de material de 2ª categoria - executado com escavadeira de 1,40 m3 e caminhão basculante de 12 m3 e com caminho de serviço em revestimento primário - DMT de    200 a    400 m</v>
          </cell>
          <cell r="E13599" t="str">
            <v>m3</v>
          </cell>
          <cell r="F13599">
            <v>8.36</v>
          </cell>
        </row>
        <row r="13600">
          <cell r="A13600" t="str">
            <v>SETOP RO-00101</v>
          </cell>
          <cell r="D13600" t="str">
            <v>Escavação, carga e transporte de material de 2ª categoria - executado com escavadeira de 1,40 m3 e caminhão basculante de 12 m3 e com caminho de serviço em revestimento primário - DMT de    400 a    600 m</v>
          </cell>
          <cell r="E13600" t="str">
            <v>m3</v>
          </cell>
          <cell r="F13600">
            <v>8.61</v>
          </cell>
        </row>
        <row r="13601">
          <cell r="A13601" t="str">
            <v>SETOP RO-00102</v>
          </cell>
          <cell r="D13601" t="str">
            <v>Escavação, carga e transporte de material de 2ª categoria - executado com escavadeira de 1,40 m3 e caminhão basculante de 12 m3 e com caminho de serviço em revestimento primário - DMT de    600 a    800 m</v>
          </cell>
          <cell r="E13601" t="str">
            <v>m3</v>
          </cell>
          <cell r="F13601">
            <v>8.85</v>
          </cell>
        </row>
        <row r="13602">
          <cell r="A13602" t="str">
            <v>SETOP RO-00103</v>
          </cell>
          <cell r="D13602" t="str">
            <v>Escavação, carga e transporte de material de 2ª categoria - executado com escavadeira de 1,40 m3 e caminhão basculante de 12 m3 e com caminho de serviço em revestimento primário - DMT de    800 a 1.000 m</v>
          </cell>
          <cell r="E13602" t="str">
            <v>m3</v>
          </cell>
          <cell r="F13602">
            <v>9.0399999999999991</v>
          </cell>
        </row>
        <row r="13603">
          <cell r="A13603" t="str">
            <v>SETOP RO-00104</v>
          </cell>
          <cell r="D13603" t="str">
            <v>Escavação, carga e transporte de material de 2ª categoria - executado com escavadeira de 1,40 m3 e caminhão basculante de 12 m3 e com caminho de serviço em revestimento primário - DMT de 1.000 a 1.200 m</v>
          </cell>
          <cell r="E13603" t="str">
            <v>m3</v>
          </cell>
          <cell r="F13603">
            <v>9.2799999999999994</v>
          </cell>
        </row>
        <row r="13604">
          <cell r="A13604" t="str">
            <v>SETOP RO-00105</v>
          </cell>
          <cell r="D13604" t="str">
            <v>Escavação, carga e transporte de material de 2ª categoria - executado com escavadeira de 1,40 m3 e caminhão basculante de 12 m3 e com caminho de serviço em revestimento primário - DMT de 1.200 a 1.400 m</v>
          </cell>
          <cell r="E13604" t="str">
            <v>m3</v>
          </cell>
          <cell r="F13604">
            <v>9.48</v>
          </cell>
        </row>
        <row r="13605">
          <cell r="A13605" t="str">
            <v>SETOP RO-00106</v>
          </cell>
          <cell r="D13605" t="str">
            <v>Escavação, carga e transporte de material de 2ª categoria - executado com escavadeira de 1,40 m3 e caminhão basculante de 12 m3 e com caminho de serviço em revestimento primário - DMT de 1.400 a 1.600 m</v>
          </cell>
          <cell r="E13605" t="str">
            <v>m3</v>
          </cell>
          <cell r="F13605">
            <v>10.34</v>
          </cell>
        </row>
        <row r="13606">
          <cell r="A13606" t="str">
            <v>SETOP RO-00107</v>
          </cell>
          <cell r="D13606" t="str">
            <v>Escavação, carga e transporte de material de 2ª categoria - executado com escavadeira de 1,40 m3 e caminhão basculante de 12 m3 e com caminho de serviço em revestimento primário - DMT de 1.600 a 1.800 m</v>
          </cell>
          <cell r="E13606" t="str">
            <v>m3</v>
          </cell>
          <cell r="F13606">
            <v>10.54</v>
          </cell>
        </row>
        <row r="13607">
          <cell r="A13607" t="str">
            <v>SETOP RO-00108</v>
          </cell>
          <cell r="D13607" t="str">
            <v>Escavação, carga e transporte de material de 2ª categoria - executado com escavadeira de 1,40 m3 e caminhão basculante de 12 m3 e com caminho de serviço em revestimento primário - DMT de 1.800 a 2.000 m</v>
          </cell>
          <cell r="E13607" t="str">
            <v>m3</v>
          </cell>
          <cell r="F13607">
            <v>10.73</v>
          </cell>
        </row>
        <row r="13608">
          <cell r="A13608" t="str">
            <v>SETOP RO-00109</v>
          </cell>
          <cell r="D13608" t="str">
            <v>Escavação, carga e transporte de material de 2ª categoria - executado com escavadeira de 1,40 m3 e caminhão basculante de 12 m3 e com caminho de serviço em revestimento primário - DMT de 2.000 a 2.500 m</v>
          </cell>
          <cell r="E13608" t="str">
            <v>m3</v>
          </cell>
          <cell r="F13608">
            <v>11.05</v>
          </cell>
        </row>
        <row r="13609">
          <cell r="A13609" t="str">
            <v>SETOP RO-00110</v>
          </cell>
          <cell r="D13609" t="str">
            <v>Escavação, carga e transporte de material de 2ª categoria - executado com escavadeira de 1,40 m3 e caminhão basculante de 12 m3 e com caminho de serviço em revestimento primário - DMT de 2.500 a 3.000 m</v>
          </cell>
          <cell r="E13609" t="str">
            <v>m3</v>
          </cell>
          <cell r="F13609">
            <v>11.63</v>
          </cell>
        </row>
        <row r="13610">
          <cell r="A13610" t="str">
            <v>SETOP RO-00111</v>
          </cell>
          <cell r="D13610" t="str">
            <v>Escavação, carga e transporte de material de 2ª categoria - executado com escavadeira de 1,40 m3 e caminhão basculante de 12 m3 e com caminho de serviço em revestimento primário - DMT de 3.000 m</v>
          </cell>
          <cell r="E13610" t="str">
            <v>m3</v>
          </cell>
          <cell r="F13610">
            <v>12.59</v>
          </cell>
        </row>
        <row r="13611">
          <cell r="A13611" t="str">
            <v>SETOP RO-00112</v>
          </cell>
          <cell r="D13611" t="str">
            <v>Escavação, carga e transporte de material de 2ª categoria - executado com escavadeira de 1,40 m3 e caminhão basculante de 12 m3 e com caminho de serviço pavimentado - DMT de      50 a    200 m</v>
          </cell>
          <cell r="E13611" t="str">
            <v>m3</v>
          </cell>
          <cell r="F13611">
            <v>7.93</v>
          </cell>
        </row>
        <row r="13612">
          <cell r="A13612" t="str">
            <v>SETOP RO-00113</v>
          </cell>
          <cell r="D13612" t="str">
            <v>Escavação, carga e transporte de material de 2ª categoria - executado com escavadeira de 1,40 m3 e caminhão basculante de 12 m3 e com caminho de serviço pavimentado - DMT de    200 a    400 m</v>
          </cell>
          <cell r="E13612" t="str">
            <v>m3</v>
          </cell>
          <cell r="F13612">
            <v>8.2200000000000006</v>
          </cell>
        </row>
        <row r="13613">
          <cell r="A13613" t="str">
            <v>SETOP RO-00114</v>
          </cell>
          <cell r="D13613" t="str">
            <v>Escavação, carga e transporte de material de 2ª categoria - executado com escavadeira de 1,40 m3 e caminhão basculante de 12 m3 e com caminho de serviço pavimentado - DMT de    400 a    600 m</v>
          </cell>
          <cell r="E13613" t="str">
            <v>m3</v>
          </cell>
          <cell r="F13613">
            <v>8.41</v>
          </cell>
        </row>
        <row r="13614">
          <cell r="A13614" t="str">
            <v>SETOP RO-00115</v>
          </cell>
          <cell r="D13614" t="str">
            <v>Escavação, carga e transporte de material de 2ª categoria - executado com escavadeira de 1,40 m3 e caminhão basculante de 12 m3 e com caminho de serviço pavimentado - DMT de    600 a    800 m</v>
          </cell>
          <cell r="E13614" t="str">
            <v>m3</v>
          </cell>
          <cell r="F13614">
            <v>8.61</v>
          </cell>
        </row>
        <row r="13615">
          <cell r="A13615" t="str">
            <v>SETOP RO-00116</v>
          </cell>
          <cell r="D13615" t="str">
            <v>Escavação, carga e transporte de material de 2ª categoria - executado com escavadeira de 1,40 m3 e caminhão basculante de 12 m3 e com caminho de serviço pavimentado - DMT de    800 a 1.000 m</v>
          </cell>
          <cell r="E13615" t="str">
            <v>m3</v>
          </cell>
          <cell r="F13615">
            <v>8.8000000000000007</v>
          </cell>
        </row>
        <row r="13616">
          <cell r="A13616" t="str">
            <v>SETOP RO-00117</v>
          </cell>
          <cell r="D13616" t="str">
            <v>Escavação, carga e transporte de material de 2ª categoria - executado com escavadeira de 1,40 m3 e caminhão basculante de 12 m3 e com caminho de serviço pavimentado - DMT de 1.000 a 1.200 m</v>
          </cell>
          <cell r="E13616" t="str">
            <v>m3</v>
          </cell>
          <cell r="F13616">
            <v>8.94</v>
          </cell>
        </row>
        <row r="13617">
          <cell r="A13617" t="str">
            <v>SETOP RO-00118</v>
          </cell>
          <cell r="D13617" t="str">
            <v>Escavação, carga e transporte de material de 2ª categoria - executado com escavadeira de 1,40 m3 e caminhão basculante de 12 m3 e com caminho de serviço pavimentado - DMT de 1.200 a 1.400 m</v>
          </cell>
          <cell r="E13617" t="str">
            <v>m3</v>
          </cell>
          <cell r="F13617">
            <v>9.14</v>
          </cell>
        </row>
        <row r="13618">
          <cell r="A13618" t="str">
            <v>SETOP RO-00119</v>
          </cell>
          <cell r="D13618" t="str">
            <v>Escavação, carga e transporte de material de 2ª categoria - executado com escavadeira de 1,40 m3 e caminhão basculante de 12 m3 e com caminho de serviço pavimentado - DMT de 1.400 a 1.600 m</v>
          </cell>
          <cell r="E13618" t="str">
            <v>m3</v>
          </cell>
          <cell r="F13618">
            <v>9.2799999999999994</v>
          </cell>
        </row>
        <row r="13619">
          <cell r="A13619" t="str">
            <v>SETOP RO-00120</v>
          </cell>
          <cell r="D13619" t="str">
            <v>Escavação, carga e transporte de material de 2ª categoria - executado com escavadeira de 1,40 m3 e caminhão basculante de 12 m3 e com caminho de serviço pavimentado - DMT de 1.600 a 1.800 m</v>
          </cell>
          <cell r="E13619" t="str">
            <v>m3</v>
          </cell>
          <cell r="F13619">
            <v>9.43</v>
          </cell>
        </row>
        <row r="13620">
          <cell r="A13620" t="str">
            <v>SETOP RO-00121</v>
          </cell>
          <cell r="D13620" t="str">
            <v>Escavação, carga e transporte de material de 2ª categoria - executado com escavadeira de 1,40 m3 e caminhão basculante de 12 m3 e com caminho de serviço pavimentado - DMT de 1.800 a 2.000 m</v>
          </cell>
          <cell r="E13620" t="str">
            <v>m3</v>
          </cell>
          <cell r="F13620">
            <v>10.28</v>
          </cell>
        </row>
        <row r="13621">
          <cell r="A13621" t="str">
            <v>SETOP RO-00122</v>
          </cell>
          <cell r="D13621" t="str">
            <v>Escavação, carga e transporte de material de 2ª categoria - executado com escavadeira de 1,40 m3 e caminhão basculante de 12 m3 e com caminho de serviço pavimentado - DMT de 2.000 a 2.500 m</v>
          </cell>
          <cell r="E13621" t="str">
            <v>m3</v>
          </cell>
          <cell r="F13621">
            <v>10.54</v>
          </cell>
        </row>
        <row r="13622">
          <cell r="A13622" t="str">
            <v>SETOP RO-00123</v>
          </cell>
          <cell r="D13622" t="str">
            <v>Escavação, carga e transporte de material de 2ª categoria - executado com escavadeira de 1,40 m3 e caminhão basculante de 12 m3 e com caminho de serviço pavimentado - DMT de 2.500 a 3.000 m</v>
          </cell>
          <cell r="E13622" t="str">
            <v>m3</v>
          </cell>
          <cell r="F13622">
            <v>10.99</v>
          </cell>
        </row>
        <row r="13623">
          <cell r="A13623" t="str">
            <v>SETOP RO-00124</v>
          </cell>
          <cell r="D13623" t="str">
            <v>Escavação, carga e transporte de material de 2ª categoria - executado com escavadeira de 1,40 m3 e caminhão basculante de 12 m3 e com caminho de serviço pavimentado - DMT de 3.000 m</v>
          </cell>
          <cell r="E13623" t="str">
            <v>m3</v>
          </cell>
          <cell r="F13623">
            <v>11.24</v>
          </cell>
        </row>
        <row r="13624">
          <cell r="A13624" t="str">
            <v>SETOP RO-00125</v>
          </cell>
          <cell r="D13624" t="str">
            <v>Escavação, carga e transporte de material de 3ª categoria - executado com carregadeira de 2,50 m3 e caminhão basculante de 12 m3 e com caminho de serviço em leito natural - DMT de      50 a    200 m</v>
          </cell>
          <cell r="E13624" t="str">
            <v>m3</v>
          </cell>
          <cell r="F13624">
            <v>40.86</v>
          </cell>
        </row>
        <row r="13625">
          <cell r="A13625" t="str">
            <v>SETOP RO-00126</v>
          </cell>
          <cell r="D13625" t="str">
            <v>Escavação, carga e transporte de material de 3ª categoria - executado com carregadeira de 2,50 m3 e caminhão basculante de 12 m3 e com caminho de serviço em leito natural - DMT de    200 a    400 m</v>
          </cell>
          <cell r="E13625" t="str">
            <v>m3</v>
          </cell>
          <cell r="F13625">
            <v>41.57</v>
          </cell>
        </row>
        <row r="13626">
          <cell r="A13626" t="str">
            <v>SETOP RO-00127</v>
          </cell>
          <cell r="D13626" t="str">
            <v>Escavação, carga e transporte de material de 3ª categoria - executado com carregadeira de 2,50 m3 e caminhão basculante de 12 m3 e com caminho de serviço em leito natural - DMT de    400 a    600 m</v>
          </cell>
          <cell r="E13626" t="str">
            <v>m3</v>
          </cell>
          <cell r="F13626">
            <v>42.14</v>
          </cell>
        </row>
        <row r="13627">
          <cell r="A13627" t="str">
            <v>SETOP RO-00128</v>
          </cell>
          <cell r="D13627" t="str">
            <v>Escavação, carga e transporte de material de 3ª categoria - executado com carregadeira de 2,50 m3 e caminhão basculante de 12 m3 e com caminho de serviço em leito natural - DMT de    600 a    800 m</v>
          </cell>
          <cell r="E13627" t="str">
            <v>m3</v>
          </cell>
          <cell r="F13627">
            <v>43.73</v>
          </cell>
        </row>
        <row r="13628">
          <cell r="A13628" t="str">
            <v>SETOP RO-00129</v>
          </cell>
          <cell r="D13628" t="str">
            <v>Escavação, carga e transporte de material de 3ª categoria - executado com carregadeira de 2,50 m3 e caminhão basculante de 12 m3 e com caminho de serviço em leito natural - DMT de    800 a 1.000 m</v>
          </cell>
          <cell r="E13628" t="str">
            <v>m3</v>
          </cell>
          <cell r="F13628">
            <v>44.21</v>
          </cell>
        </row>
        <row r="13629">
          <cell r="A13629" t="str">
            <v>SETOP RO-00130</v>
          </cell>
          <cell r="D13629" t="str">
            <v>Escavação, carga e transporte de material de 3ª categoria - executado com carregadeira de 2,50 m3 e caminhão basculante de 12 m3 e com caminho de serviço em leito natural - DMT de 1.000 a 1.200 m</v>
          </cell>
          <cell r="E13629" t="str">
            <v>m3</v>
          </cell>
          <cell r="F13629">
            <v>44.68</v>
          </cell>
        </row>
        <row r="13630">
          <cell r="A13630" t="str">
            <v>SETOP RO-00131</v>
          </cell>
          <cell r="D13630" t="str">
            <v>Escavação, carga e transporte de material de 3ª categoria - executado com carregadeira de 2,50 m3 e caminhão basculante de 12 m3 e com caminho de serviço em leito natural - DMT de 1.200 a 1.400 m</v>
          </cell>
          <cell r="E13630" t="str">
            <v>m3</v>
          </cell>
          <cell r="F13630">
            <v>45.16</v>
          </cell>
        </row>
        <row r="13631">
          <cell r="A13631" t="str">
            <v>SETOP RO-00132</v>
          </cell>
          <cell r="D13631" t="str">
            <v>Escavação, carga e transporte de material de 3ª categoria - executado com carregadeira de 2,50 m3 e caminhão basculante de 12 m3 e com caminho de serviço em leito natural - DMT de 1.400 a 1.600 m</v>
          </cell>
          <cell r="E13631" t="str">
            <v>m3</v>
          </cell>
          <cell r="F13631">
            <v>45.54</v>
          </cell>
        </row>
        <row r="13632">
          <cell r="A13632" t="str">
            <v>SETOP RO-00133</v>
          </cell>
          <cell r="D13632" t="str">
            <v>Escavação, carga e transporte de material de 3ª categoria - executado com carregadeira de 2,50 m3 e caminhão basculante de 12 m3 e com caminho de serviço em leito natural - DMT de 1.600 a 1.800 m</v>
          </cell>
          <cell r="E13632" t="str">
            <v>m3</v>
          </cell>
          <cell r="F13632">
            <v>46.02</v>
          </cell>
        </row>
        <row r="13633">
          <cell r="A13633" t="str">
            <v>SETOP RO-00134</v>
          </cell>
          <cell r="D13633" t="str">
            <v>Escavação, carga e transporte de material de 3ª categoria - executado com carregadeira de 2,50 m3 e caminhão basculante de 12 m3 e com caminho de serviço em leito natural - DMT de 1.800 a 2.000 m</v>
          </cell>
          <cell r="E13633" t="str">
            <v>m3</v>
          </cell>
          <cell r="F13633">
            <v>47.44</v>
          </cell>
        </row>
        <row r="13634">
          <cell r="A13634" t="str">
            <v>SETOP RO-00135</v>
          </cell>
          <cell r="D13634" t="str">
            <v>Escavação, carga e transporte de material de 3ª categoria - executado com carregadeira de 2,50 m3 e caminhão basculante de 12 m3 e com caminho de serviço em leito natural - DMT de 2.000 a 2.500 m</v>
          </cell>
          <cell r="E13634" t="str">
            <v>m3</v>
          </cell>
          <cell r="F13634">
            <v>48.27</v>
          </cell>
        </row>
        <row r="13635">
          <cell r="A13635" t="str">
            <v>SETOP RO-00136</v>
          </cell>
          <cell r="D13635" t="str">
            <v>Escavação, carga e transporte de material de 3ª categoria - executado com carregadeira de 2,50 m3 e caminhão basculante de 12 m3 e com caminho de serviço em leito natural - DMT de 2.500 a 3.000 m</v>
          </cell>
          <cell r="E13635" t="str">
            <v>m3</v>
          </cell>
          <cell r="F13635">
            <v>50.62</v>
          </cell>
        </row>
        <row r="13636">
          <cell r="A13636" t="str">
            <v>SETOP RO-00137</v>
          </cell>
          <cell r="D13636" t="str">
            <v>Escavação, carga e transporte de material de 3ª categoria - executado com carregadeira de 2,50 m3 e caminhão basculante de 12 m3 e com caminho de serviço em leito natural - DMT de 3.000 m</v>
          </cell>
          <cell r="E13636" t="str">
            <v>m3</v>
          </cell>
          <cell r="F13636">
            <v>51.33</v>
          </cell>
        </row>
        <row r="13637">
          <cell r="A13637" t="str">
            <v>SETOP RO-00138</v>
          </cell>
          <cell r="D13637" t="str">
            <v>Escavação, carga e transporte de material de 3ª categoria - executado com carregadeira de 2,50 m3 e caminhão basculante de 12 m3 e com caminho de serviço em revestimento primário - DMT de      50 a    200 m</v>
          </cell>
          <cell r="E13637" t="str">
            <v>m3</v>
          </cell>
          <cell r="F13637">
            <v>40.43</v>
          </cell>
        </row>
        <row r="13638">
          <cell r="A13638" t="str">
            <v>SETOP RO-00139</v>
          </cell>
          <cell r="D13638" t="str">
            <v>Escavação, carga e transporte de material de 3ª categoria - executado com carregadeira de 2,50 m3 e caminhão basculante de 12 m3 e com caminho de serviço em revestimento primário - DMT de    200 a    400 m</v>
          </cell>
          <cell r="E13638" t="str">
            <v>m3</v>
          </cell>
          <cell r="F13638">
            <v>40.86</v>
          </cell>
        </row>
        <row r="13639">
          <cell r="A13639" t="str">
            <v>SETOP RO-00140</v>
          </cell>
          <cell r="D13639" t="str">
            <v>Escavação, carga e transporte de material de 3ª categoria - executado com carregadeira de 2,50 m3 e caminhão basculante de 12 m3 e com caminho de serviço em revestimento primário - DMT de    400 a    600 m</v>
          </cell>
          <cell r="E13639" t="str">
            <v>m3</v>
          </cell>
          <cell r="F13639">
            <v>41.29</v>
          </cell>
        </row>
        <row r="13640">
          <cell r="A13640" t="str">
            <v>SETOP RO-00141</v>
          </cell>
          <cell r="D13640" t="str">
            <v>Escavação, carga e transporte de material de 3ª categoria - executado com carregadeira de 2,50 m3 e caminhão basculante de 12 m3 e com caminho de serviço em revestimento primário - DMT de    600 a    800 m</v>
          </cell>
          <cell r="E13640" t="str">
            <v>m3</v>
          </cell>
          <cell r="F13640">
            <v>41.57</v>
          </cell>
        </row>
        <row r="13641">
          <cell r="A13641" t="str">
            <v>SETOP RO-00142</v>
          </cell>
          <cell r="D13641" t="str">
            <v>Escavação, carga e transporte de material de 3ª categoria - executado com carregadeira de 2,50 m3 e caminhão basculante de 12 m3 e com caminho de serviço em revestimento primário - DMT de    800 a 1.000 m</v>
          </cell>
          <cell r="E13641" t="str">
            <v>m3</v>
          </cell>
          <cell r="F13641">
            <v>41.93</v>
          </cell>
        </row>
        <row r="13642">
          <cell r="A13642" t="str">
            <v>SETOP RO-00143</v>
          </cell>
          <cell r="D13642" t="str">
            <v>Escavação, carga e transporte de material de 3ª categoria - executado com carregadeira de 2,50 m3 e caminhão basculante de 12 m3 e com caminho de serviço em revestimento primário - DMT de 1.000 a 1.200 m</v>
          </cell>
          <cell r="E13642" t="str">
            <v>m3</v>
          </cell>
          <cell r="F13642">
            <v>42.22</v>
          </cell>
        </row>
        <row r="13643">
          <cell r="A13643" t="str">
            <v>SETOP RO-00144</v>
          </cell>
          <cell r="D13643" t="str">
            <v>Escavação, carga e transporte de material de 3ª categoria - executado com carregadeira de 2,50 m3 e caminhão basculante de 12 m3 e com caminho de serviço em revestimento primário - DMT de 1.200 a 1.400 m</v>
          </cell>
          <cell r="E13643" t="str">
            <v>m3</v>
          </cell>
          <cell r="F13643">
            <v>42.5</v>
          </cell>
        </row>
        <row r="13644">
          <cell r="A13644" t="str">
            <v>SETOP RO-00145</v>
          </cell>
          <cell r="D13644" t="str">
            <v>Escavação, carga e transporte de material de 3ª categoria - executado com carregadeira de 2,50 m3 e caminhão basculante de 12 m3 e com caminho de serviço em revestimento primário - DMT de 1.400 a 1.600 m</v>
          </cell>
          <cell r="E13644" t="str">
            <v>m3</v>
          </cell>
          <cell r="F13644">
            <v>43.83</v>
          </cell>
        </row>
        <row r="13645">
          <cell r="A13645" t="str">
            <v>SETOP RO-00146</v>
          </cell>
          <cell r="D13645" t="str">
            <v>Escavação, carga e transporte de material de 3ª categoria - executado com carregadeira de 2,50 m3 e caminhão basculante de 12 m3 e com caminho de serviço em revestimento primário - DMT de 1.600 a 1.800 m</v>
          </cell>
          <cell r="E13645" t="str">
            <v>m3</v>
          </cell>
          <cell r="F13645">
            <v>44.11</v>
          </cell>
        </row>
        <row r="13646">
          <cell r="A13646" t="str">
            <v>SETOP RO-00147</v>
          </cell>
          <cell r="D13646" t="str">
            <v>Escavação, carga e transporte de material de 3ª categoria - executado com carregadeira de 2,50 m3 e caminhão basculante de 12 m3 e com caminho de serviço em revestimento primário - DMT de 1.800 a 2.000 m</v>
          </cell>
          <cell r="E13646" t="str">
            <v>m3</v>
          </cell>
          <cell r="F13646">
            <v>44.4</v>
          </cell>
        </row>
        <row r="13647">
          <cell r="A13647" t="str">
            <v>SETOP RO-00148</v>
          </cell>
          <cell r="D13647" t="str">
            <v>Escavação, carga e transporte de material de 3ª categoria - executado com carregadeira de 2,50 m3 e caminhão basculante de 12 m3 e com caminho de serviço em revestimento primário - DMT de 2.000 a 2.500 m</v>
          </cell>
          <cell r="E13647" t="str">
            <v>m3</v>
          </cell>
          <cell r="F13647">
            <v>44.87</v>
          </cell>
        </row>
        <row r="13648">
          <cell r="A13648" t="str">
            <v>SETOP RO-00149</v>
          </cell>
          <cell r="D13648" t="str">
            <v>Escavação, carga e transporte de material de 3ª categoria - executado com carregadeira de 2,50 m3 e caminhão basculante de 12 m3 e com caminho de serviço em revestimento primário - DMT de 2.500 a 3.000 m</v>
          </cell>
          <cell r="E13648" t="str">
            <v>m3</v>
          </cell>
          <cell r="F13648">
            <v>45.73</v>
          </cell>
        </row>
        <row r="13649">
          <cell r="A13649" t="str">
            <v>SETOP RO-00150</v>
          </cell>
          <cell r="D13649" t="str">
            <v>Escavação, carga e transporte de material de 3ª categoria - executado com carregadeira de 2,50 m3 e caminhão basculante de 12 m3 e com caminho de serviço em revestimento primário - DMT de 3.000 m</v>
          </cell>
          <cell r="E13649" t="str">
            <v>m3</v>
          </cell>
          <cell r="F13649">
            <v>47.2</v>
          </cell>
        </row>
        <row r="13650">
          <cell r="A13650" t="str">
            <v>SETOP RO-00151</v>
          </cell>
          <cell r="D13650" t="str">
            <v>Escavação, carga e transporte de material de 3ª categoria - executado com carregadeira de 2,50 m3 e caminhão basculante de 12 m3 e com caminho de serviço pavimentado - DMT de      50 a    200 m</v>
          </cell>
          <cell r="E13650" t="str">
            <v>m3</v>
          </cell>
          <cell r="F13650">
            <v>40.29</v>
          </cell>
        </row>
        <row r="13651">
          <cell r="A13651" t="str">
            <v>SETOP RO-00152</v>
          </cell>
          <cell r="D13651" t="str">
            <v>Escavação, carga e transporte de material de 3ª categoria - executado com carregadeira de 2,50 m3 e caminhão basculante de 12 m3 e com caminho de serviço pavimentado - DMT de    200 a    400 m</v>
          </cell>
          <cell r="E13651" t="str">
            <v>m3</v>
          </cell>
          <cell r="F13651">
            <v>40.64</v>
          </cell>
        </row>
        <row r="13652">
          <cell r="A13652" t="str">
            <v>SETOP RO-00153</v>
          </cell>
          <cell r="D13652" t="str">
            <v>Escavação, carga e transporte de material de 3ª categoria - executado com carregadeira de 2,50 m3 e caminhão basculante de 12 m3 e com caminho de serviço pavimentado - DMT de    400 a    600 m</v>
          </cell>
          <cell r="E13652" t="str">
            <v>m3</v>
          </cell>
          <cell r="F13652">
            <v>40.93</v>
          </cell>
        </row>
        <row r="13653">
          <cell r="A13653" t="str">
            <v>SETOP RO-00154</v>
          </cell>
          <cell r="D13653" t="str">
            <v>Escavação, carga e transporte de material de 3ª categoria - executado com carregadeira de 2,50 m3 e caminhão basculante de 12 m3 e com caminho de serviço pavimentado - DMT de    600 a    800 m</v>
          </cell>
          <cell r="E13653" t="str">
            <v>m3</v>
          </cell>
          <cell r="F13653">
            <v>41.22</v>
          </cell>
        </row>
        <row r="13654">
          <cell r="A13654" t="str">
            <v>SETOP RO-00155</v>
          </cell>
          <cell r="D13654" t="str">
            <v>Escavação, carga e transporte de material de 3ª categoria - executado com carregadeira de 2,50 m3 e caminhão basculante de 12 m3 e com caminho de serviço pavimentado - DMT de    800 a 1.000 m</v>
          </cell>
          <cell r="E13654" t="str">
            <v>m3</v>
          </cell>
          <cell r="F13654">
            <v>41.5</v>
          </cell>
        </row>
        <row r="13655">
          <cell r="A13655" t="str">
            <v>SETOP RO-00156</v>
          </cell>
          <cell r="D13655" t="str">
            <v>Escavação, carga e transporte de material de 3ª categoria - executado com carregadeira de 2,50 m3 e caminhão basculante de 12 m3 e com caminho de serviço pavimentado - DMT de 1.000 a 1.200 m</v>
          </cell>
          <cell r="E13655" t="str">
            <v>m3</v>
          </cell>
          <cell r="F13655">
            <v>41.72</v>
          </cell>
        </row>
        <row r="13656">
          <cell r="A13656" t="str">
            <v>SETOP RO-00157</v>
          </cell>
          <cell r="D13656" t="str">
            <v>Escavação, carga e transporte de material de 3ª categoria - executado com carregadeira de 2,50 m3 e caminhão basculante de 12 m3 e com caminho de serviço pavimentado - DMT de 1.200 a 1.400 m</v>
          </cell>
          <cell r="E13656" t="str">
            <v>m3</v>
          </cell>
          <cell r="F13656">
            <v>42</v>
          </cell>
        </row>
        <row r="13657">
          <cell r="A13657" t="str">
            <v>SETOP RO-00158</v>
          </cell>
          <cell r="D13657" t="str">
            <v>Escavação, carga e transporte de material de 3ª categoria - executado com carregadeira de 2,50 m3 e caminhão basculante de 12 m3 e com caminho de serviço pavimentado - DMT de 1.400 a 1.600 m</v>
          </cell>
          <cell r="E13657" t="str">
            <v>m3</v>
          </cell>
          <cell r="F13657">
            <v>42.22</v>
          </cell>
        </row>
        <row r="13658">
          <cell r="A13658" t="str">
            <v>SETOP RO-00159</v>
          </cell>
          <cell r="D13658" t="str">
            <v>Escavação, carga e transporte de material de 3ª categoria - executado com carregadeira de 2,50 m3 e caminhão basculante de 12 m3 e com caminho de serviço pavimentado - DMT de 1.600 a 1.800 m</v>
          </cell>
          <cell r="E13658" t="str">
            <v>m3</v>
          </cell>
          <cell r="F13658">
            <v>42.43</v>
          </cell>
        </row>
        <row r="13659">
          <cell r="A13659" t="str">
            <v>SETOP RO-00160</v>
          </cell>
          <cell r="D13659" t="str">
            <v>Escavação, carga e transporte de material de 3ª categoria - executado com carregadeira de 2,50 m3 e caminhão basculante de 12 m3 e com caminho de serviço pavimentado - DMT de 1.800 a 2.000 m</v>
          </cell>
          <cell r="E13659" t="str">
            <v>m3</v>
          </cell>
          <cell r="F13659">
            <v>43.73</v>
          </cell>
        </row>
        <row r="13660">
          <cell r="A13660" t="str">
            <v>SETOP RO-00161</v>
          </cell>
          <cell r="D13660" t="str">
            <v>Escavação, carga e transporte de material de 3ª categoria - executado com carregadeira de 2,50 m3 e caminhão basculante de 12 m3 e com caminho de serviço pavimentado - DMT de 2.000 a 2.500 m</v>
          </cell>
          <cell r="E13660" t="str">
            <v>m3</v>
          </cell>
          <cell r="F13660">
            <v>44.11</v>
          </cell>
        </row>
        <row r="13661">
          <cell r="A13661" t="str">
            <v>SETOP RO-00162</v>
          </cell>
          <cell r="D13661" t="str">
            <v>Escavação, carga e transporte de material de 3ª categoria - executado com carregadeira de 2,50 m3 e caminhão basculante de 12 m3 e com caminho de serviço pavimentado - DMT de 2.500 a 3.000 m</v>
          </cell>
          <cell r="E13661" t="str">
            <v>m3</v>
          </cell>
          <cell r="F13661">
            <v>44.78</v>
          </cell>
        </row>
        <row r="13662">
          <cell r="A13662" t="str">
            <v>SETOP RO-00163</v>
          </cell>
          <cell r="D13662" t="str">
            <v>Escavação, carga e transporte de material de 3ª categoria - executado com carregadeira de 2,50 m3 e caminhão basculante de 12 m3 e com caminho de serviço pavimentado - DMT de 3.000 m</v>
          </cell>
          <cell r="E13662" t="str">
            <v>m3</v>
          </cell>
          <cell r="F13662">
            <v>45.16</v>
          </cell>
        </row>
        <row r="13663">
          <cell r="A13663" t="str">
            <v>SETOP RO-00164</v>
          </cell>
          <cell r="D13663" t="str">
            <v>Escavação, carga e transporte de material de 3ª categoria - executado com escavadeira de 1,40 m3 e caminhão basculante de 12 m3 e com caminho de serviço em leito natural - DMT de      50 a    200 m</v>
          </cell>
          <cell r="E13663" t="str">
            <v>m3</v>
          </cell>
          <cell r="F13663">
            <v>38.64</v>
          </cell>
        </row>
        <row r="13664">
          <cell r="A13664" t="str">
            <v>SETOP RO-00165</v>
          </cell>
          <cell r="D13664" t="str">
            <v>Escavação, carga e transporte de material de 3ª categoria - executado com escavadeira de 1,40 m3 e caminhão basculante de 12 m3 e com caminho de serviço em leito natural - DMT de    200 a    400 m</v>
          </cell>
          <cell r="E13664" t="str">
            <v>m3</v>
          </cell>
          <cell r="F13664">
            <v>39.380000000000003</v>
          </cell>
        </row>
        <row r="13665">
          <cell r="A13665" t="str">
            <v>SETOP RO-00166</v>
          </cell>
          <cell r="D13665" t="str">
            <v>Escavação, carga e transporte de material de 3ª categoria - executado com escavadeira de 1,40 m3 e caminhão basculante de 12 m3 e com caminho de serviço em leito natural - DMT de    400 a    600 m</v>
          </cell>
          <cell r="E13665" t="str">
            <v>m3</v>
          </cell>
          <cell r="F13665">
            <v>40.83</v>
          </cell>
        </row>
        <row r="13666">
          <cell r="A13666" t="str">
            <v>SETOP RO-00167</v>
          </cell>
          <cell r="D13666" t="str">
            <v>Escavação, carga e transporte de material de 3ª categoria - executado com escavadeira de 1,40 m3 e caminhão basculante de 12 m3 e com caminho de serviço em leito natural - DMT de    600 a    800 m</v>
          </cell>
          <cell r="E13666" t="str">
            <v>m3</v>
          </cell>
          <cell r="F13666">
            <v>41.37</v>
          </cell>
        </row>
        <row r="13667">
          <cell r="A13667" t="str">
            <v>SETOP RO-00168</v>
          </cell>
          <cell r="D13667" t="str">
            <v>Escavação, carga e transporte de material de 3ª categoria - executado com escavadeira de 1,40 m3 e caminhão basculante de 12 m3 e com caminho de serviço em leito natural - DMT de    800 a 1.000 m</v>
          </cell>
          <cell r="E13667" t="str">
            <v>m3</v>
          </cell>
          <cell r="F13667">
            <v>41.83</v>
          </cell>
        </row>
        <row r="13668">
          <cell r="A13668" t="str">
            <v>SETOP RO-00169</v>
          </cell>
          <cell r="D13668" t="str">
            <v>Escavação, carga e transporte de material de 3ª categoria - executado com escavadeira de 1,40 m3 e caminhão basculante de 12 m3 e com caminho de serviço em leito natural - DMT de 1.000 a 1.200 m</v>
          </cell>
          <cell r="E13668" t="str">
            <v>m3</v>
          </cell>
          <cell r="F13668">
            <v>43.16</v>
          </cell>
        </row>
        <row r="13669">
          <cell r="A13669" t="str">
            <v>SETOP RO-00170</v>
          </cell>
          <cell r="D13669" t="str">
            <v>Escavação, carga e transporte de material de 3ª categoria - executado com escavadeira de 1,40 m3 e caminhão basculante de 12 m3 e com caminho de serviço em leito natural - DMT de 1.200 a 1.400 m</v>
          </cell>
          <cell r="E13669" t="str">
            <v>m3</v>
          </cell>
          <cell r="F13669">
            <v>43.54</v>
          </cell>
        </row>
        <row r="13670">
          <cell r="A13670" t="str">
            <v>SETOP RO-00171</v>
          </cell>
          <cell r="D13670" t="str">
            <v>Escavação, carga e transporte de material de 3ª categoria - executado com escavadeira de 1,40 m3 e caminhão basculante de 12 m3 e com caminho de serviço em leito natural - DMT de 1.400 a 1.600 m</v>
          </cell>
          <cell r="E13670" t="str">
            <v>m3</v>
          </cell>
          <cell r="F13670">
            <v>44.02</v>
          </cell>
        </row>
        <row r="13671">
          <cell r="A13671" t="str">
            <v>SETOP RO-00172</v>
          </cell>
          <cell r="D13671" t="str">
            <v>Escavação, carga e transporte de material de 3ª categoria - executado com escavadeira de 1,40 m3 e caminhão basculante de 12 m3 e com caminho de serviço em leito natural - DMT de 1.600 a 1.800 m</v>
          </cell>
          <cell r="E13671" t="str">
            <v>m3</v>
          </cell>
          <cell r="F13671">
            <v>44.5</v>
          </cell>
        </row>
        <row r="13672">
          <cell r="A13672" t="str">
            <v>SETOP RO-00173</v>
          </cell>
          <cell r="D13672" t="str">
            <v>Escavação, carga e transporte de material de 3ª categoria - executado com escavadeira de 1,40 m3 e caminhão basculante de 12 m3 e com caminho de serviço em leito natural - DMT de 1.800 a 2.000 m</v>
          </cell>
          <cell r="E13672" t="str">
            <v>m3</v>
          </cell>
          <cell r="F13672">
            <v>44.88</v>
          </cell>
        </row>
        <row r="13673">
          <cell r="A13673" t="str">
            <v>SETOP RO-00174</v>
          </cell>
          <cell r="D13673" t="str">
            <v>Escavação, carga e transporte de material de 3ª categoria - executado com escavadeira de 1,40 m3 e caminhão basculante de 12 m3 e com caminho de serviço em leito natural - DMT de 2.000 a 2.500 m</v>
          </cell>
          <cell r="E13673" t="str">
            <v>m3</v>
          </cell>
          <cell r="F13673">
            <v>46.6</v>
          </cell>
        </row>
        <row r="13674">
          <cell r="A13674" t="str">
            <v>SETOP RO-00175</v>
          </cell>
          <cell r="D13674" t="str">
            <v>Escavação, carga e transporte de material de 3ª categoria - executado com escavadeira de 1,40 m3 e caminhão basculante de 12 m3 e com caminho de serviço em leito natural - DMT de 2.500 a 3.000 m</v>
          </cell>
          <cell r="E13674" t="str">
            <v>m3</v>
          </cell>
          <cell r="F13674">
            <v>47.74</v>
          </cell>
        </row>
        <row r="13675">
          <cell r="A13675" t="str">
            <v>SETOP RO-00176</v>
          </cell>
          <cell r="D13675" t="str">
            <v>Escavação, carga e transporte de material de 3ª categoria - executado com escavadeira de 1,40 m3 e caminhão basculante de 12 m3 e com caminho de serviço em leito natural - DMT de 3.000 m</v>
          </cell>
          <cell r="E13675" t="str">
            <v>m3</v>
          </cell>
          <cell r="F13675">
            <v>49.31</v>
          </cell>
        </row>
        <row r="13676">
          <cell r="A13676" t="str">
            <v>SETOP RO-00177</v>
          </cell>
          <cell r="D13676" t="str">
            <v>Escavação, carga e transporte de material de 3ª categoria - executado com escavadeira de 1,40 m3 e caminhão basculante de 12 m3 e com caminho de serviço em revestimento primário - DMT de      50 a    200 m</v>
          </cell>
          <cell r="E13676" t="str">
            <v>m3</v>
          </cell>
          <cell r="F13676">
            <v>38.229999999999997</v>
          </cell>
        </row>
        <row r="13677">
          <cell r="A13677" t="str">
            <v>SETOP RO-00178</v>
          </cell>
          <cell r="D13677" t="str">
            <v>Escavação, carga e transporte de material de 3ª categoria - executado com escavadeira de 1,40 m3 e caminhão basculante de 12 m3 e com caminho de serviço em revestimento primário - DMT de    200 a    400 m</v>
          </cell>
          <cell r="E13677" t="str">
            <v>m3</v>
          </cell>
          <cell r="F13677">
            <v>38.64</v>
          </cell>
        </row>
        <row r="13678">
          <cell r="A13678" t="str">
            <v>SETOP RO-00179</v>
          </cell>
          <cell r="D13678" t="str">
            <v>Escavação, carga e transporte de material de 3ª categoria - executado com escavadeira de 1,40 m3 e caminhão basculante de 12 m3 e com caminho de serviço em revestimento primário - DMT de    400 a    600 m</v>
          </cell>
          <cell r="E13678" t="str">
            <v>m3</v>
          </cell>
          <cell r="F13678">
            <v>39.04</v>
          </cell>
        </row>
        <row r="13679">
          <cell r="A13679" t="str">
            <v>SETOP RO-00180</v>
          </cell>
          <cell r="D13679" t="str">
            <v>Escavação, carga e transporte de material de 3ª categoria - executado com escavadeira de 1,40 m3 e caminhão basculante de 12 m3 e com caminho de serviço em revestimento primário - DMT de    600 a    800 m</v>
          </cell>
          <cell r="E13679" t="str">
            <v>m3</v>
          </cell>
          <cell r="F13679">
            <v>39.380000000000003</v>
          </cell>
        </row>
        <row r="13680">
          <cell r="A13680" t="str">
            <v>SETOP RO-00181</v>
          </cell>
          <cell r="D13680" t="str">
            <v>Escavação, carga e transporte de material de 3ª categoria - executado com escavadeira de 1,40 m3 e caminhão basculante de 12 m3 e com caminho de serviço em revestimento primário - DMT de    800 a 1.000 m</v>
          </cell>
          <cell r="E13680" t="str">
            <v>m3</v>
          </cell>
          <cell r="F13680">
            <v>40.520000000000003</v>
          </cell>
        </row>
        <row r="13681">
          <cell r="A13681" t="str">
            <v>SETOP RO-00182</v>
          </cell>
          <cell r="D13681" t="str">
            <v>Escavação, carga e transporte de material de 3ª categoria - executado com escavadeira de 1,40 m3 e caminhão basculante de 12 m3 e com caminho de serviço em revestimento primário - DMT de 1.000 a 1.200 m</v>
          </cell>
          <cell r="E13681" t="str">
            <v>m3</v>
          </cell>
          <cell r="F13681">
            <v>40.83</v>
          </cell>
        </row>
        <row r="13682">
          <cell r="A13682" t="str">
            <v>SETOP RO-00183</v>
          </cell>
          <cell r="D13682" t="str">
            <v>Escavação, carga e transporte de material de 3ª categoria - executado com escavadeira de 1,40 m3 e caminhão basculante de 12 m3 e com caminho de serviço em revestimento primário - DMT de 1.200 a 1.400 m</v>
          </cell>
          <cell r="E13682" t="str">
            <v>m3</v>
          </cell>
          <cell r="F13682">
            <v>41.14</v>
          </cell>
        </row>
        <row r="13683">
          <cell r="A13683" t="str">
            <v>SETOP RO-00184</v>
          </cell>
          <cell r="D13683" t="str">
            <v>Escavação, carga e transporte de material de 3ª categoria - executado com escavadeira de 1,40 m3 e caminhão basculante de 12 m3 e com caminho de serviço em revestimento primário - DMT de 1.400 a 1.600 m</v>
          </cell>
          <cell r="E13683" t="str">
            <v>m3</v>
          </cell>
          <cell r="F13683">
            <v>41.44</v>
          </cell>
        </row>
        <row r="13684">
          <cell r="A13684" t="str">
            <v>SETOP RO-00185</v>
          </cell>
          <cell r="D13684" t="str">
            <v>Escavação, carga e transporte de material de 3ª categoria - executado com escavadeira de 1,40 m3 e caminhão basculante de 12 m3 e com caminho de serviço em revestimento primário - DMT de 1.600 a 1.800 m</v>
          </cell>
          <cell r="E13684" t="str">
            <v>m3</v>
          </cell>
          <cell r="F13684">
            <v>41.67</v>
          </cell>
        </row>
        <row r="13685">
          <cell r="A13685" t="str">
            <v>SETOP RO-00186</v>
          </cell>
          <cell r="D13685" t="str">
            <v>Escavação, carga e transporte de material de 3ª categoria - executado com escavadeira de 1,40 m3 e caminhão basculante de 12 m3 e com caminho de serviço em revestimento primário - DMT de 1.800 a 2.000 m</v>
          </cell>
          <cell r="E13685" t="str">
            <v>m3</v>
          </cell>
          <cell r="F13685">
            <v>41.98</v>
          </cell>
        </row>
        <row r="13686">
          <cell r="A13686" t="str">
            <v>SETOP RO-00187</v>
          </cell>
          <cell r="D13686" t="str">
            <v>Escavação, carga e transporte de material de 3ª categoria - executado com escavadeira de 1,40 m3 e caminhão basculante de 12 m3 e com caminho de serviço em revestimento primário - DMT de 2.000 a 2.500 m</v>
          </cell>
          <cell r="E13686" t="str">
            <v>m3</v>
          </cell>
          <cell r="F13686">
            <v>43.35</v>
          </cell>
        </row>
        <row r="13687">
          <cell r="A13687" t="str">
            <v>SETOP RO-00188</v>
          </cell>
          <cell r="D13687" t="str">
            <v>Escavação, carga e transporte de material de 3ª categoria - executado com escavadeira de 1,40 m3 e caminhão basculante de 12 m3 e com caminho de serviço em revestimento primário - DMT de 2.500 a 3.000 m</v>
          </cell>
          <cell r="E13687" t="str">
            <v>m3</v>
          </cell>
          <cell r="F13687">
            <v>44.11</v>
          </cell>
        </row>
        <row r="13688">
          <cell r="A13688" t="str">
            <v>SETOP RO-00189</v>
          </cell>
          <cell r="D13688" t="str">
            <v>Escavação, carga e transporte de material de 3ª categoria - executado com escavadeira de 1,40 m3 e caminhão basculante de 12 m3 e com caminho de serviço em revestimento primário - DMT de 3.000 m</v>
          </cell>
          <cell r="E13688" t="str">
            <v>m3</v>
          </cell>
          <cell r="F13688">
            <v>44.59</v>
          </cell>
        </row>
        <row r="13689">
          <cell r="A13689" t="str">
            <v>SETOP RO-00190</v>
          </cell>
          <cell r="D13689" t="str">
            <v>Escavação, carga e transporte de material de 3ª categoria - executado com escavadeira de 1,40 m3 e caminhão basculante de 12 m3 e com caminho de serviço pavimentado - DMT de      50 a    200 m</v>
          </cell>
          <cell r="E13689" t="str">
            <v>m3</v>
          </cell>
          <cell r="F13689">
            <v>38.06</v>
          </cell>
        </row>
        <row r="13690">
          <cell r="A13690" t="str">
            <v>SETOP RO-00191</v>
          </cell>
          <cell r="D13690" t="str">
            <v>Escavação, carga e transporte de material de 3ª categoria - executado com escavadeira de 1,40 m3 e caminhão basculante de 12 m3 e com caminho de serviço pavimentado - DMT de    200 a    400 m</v>
          </cell>
          <cell r="E13690" t="str">
            <v>m3</v>
          </cell>
          <cell r="F13690">
            <v>38.46</v>
          </cell>
        </row>
        <row r="13691">
          <cell r="A13691" t="str">
            <v>SETOP RO-00192</v>
          </cell>
          <cell r="D13691" t="str">
            <v>Escavação, carga e transporte de material de 3ª categoria - executado com escavadeira de 1,40 m3 e caminhão basculante de 12 m3 e com caminho de serviço pavimentado - DMT de    400 a    600 m</v>
          </cell>
          <cell r="E13691" t="str">
            <v>m3</v>
          </cell>
          <cell r="F13691">
            <v>38.75</v>
          </cell>
        </row>
        <row r="13692">
          <cell r="A13692" t="str">
            <v>SETOP RO-00193</v>
          </cell>
          <cell r="D13692" t="str">
            <v>Escavação, carga e transporte de material de 3ª categoria - executado com escavadeira de 1,40 m3 e caminhão basculante de 12 m3 e com caminho de serviço pavimentado - DMT de    600 a    800 m</v>
          </cell>
          <cell r="E13692" t="str">
            <v>m3</v>
          </cell>
          <cell r="F13692">
            <v>39.04</v>
          </cell>
        </row>
        <row r="13693">
          <cell r="A13693" t="str">
            <v>SETOP RO-00194</v>
          </cell>
          <cell r="D13693" t="str">
            <v>Escavação, carga e transporte de material de 3ª categoria - executado com escavadeira de 1,40 m3 e caminhão basculante de 12 m3 e com caminho de serviço pavimentado - DMT de    800 a 1.000 m</v>
          </cell>
          <cell r="E13693" t="str">
            <v>m3</v>
          </cell>
          <cell r="F13693">
            <v>39.33</v>
          </cell>
        </row>
        <row r="13694">
          <cell r="A13694" t="str">
            <v>SETOP RO-00195</v>
          </cell>
          <cell r="D13694" t="str">
            <v>Escavação, carga e transporte de material de 3ª categoria - executado com escavadeira de 1,40 m3 e caminhão basculante de 12 m3 e com caminho de serviço pavimentado - DMT de 1.000 a 1.200 m</v>
          </cell>
          <cell r="E13694" t="str">
            <v>m3</v>
          </cell>
          <cell r="F13694">
            <v>40.369999999999997</v>
          </cell>
        </row>
        <row r="13695">
          <cell r="A13695" t="str">
            <v>SETOP RO-00196</v>
          </cell>
          <cell r="D13695" t="str">
            <v>Escavação, carga e transporte de material de 3ª categoria - executado com escavadeira de 1,40 m3 e caminhão basculante de 12 m3 e com caminho de serviço pavimentado - DMT de 1.200 a 1.400 m</v>
          </cell>
          <cell r="E13695" t="str">
            <v>m3</v>
          </cell>
          <cell r="F13695">
            <v>40.6</v>
          </cell>
        </row>
        <row r="13696">
          <cell r="A13696" t="str">
            <v>SETOP RO-00197</v>
          </cell>
          <cell r="D13696" t="str">
            <v>Escavação, carga e transporte de material de 3ª categoria - executado com escavadeira de 1,40 m3 e caminhão basculante de 12 m3 e com caminho de serviço pavimentado - DMT de 1.400 a 1.600 m</v>
          </cell>
          <cell r="E13696" t="str">
            <v>m3</v>
          </cell>
          <cell r="F13696">
            <v>40.83</v>
          </cell>
        </row>
        <row r="13697">
          <cell r="A13697" t="str">
            <v>SETOP RO-00198</v>
          </cell>
          <cell r="D13697" t="str">
            <v>Escavação, carga e transporte de material de 3ª categoria - executado com escavadeira de 1,40 m3 e caminhão basculante de 12 m3 e com caminho de serviço pavimentado - DMT de 1.600 a 1.800 m</v>
          </cell>
          <cell r="E13697" t="str">
            <v>m3</v>
          </cell>
          <cell r="F13697">
            <v>41.06</v>
          </cell>
        </row>
        <row r="13698">
          <cell r="A13698" t="str">
            <v>SETOP RO-00199</v>
          </cell>
          <cell r="D13698" t="str">
            <v>Escavação, carga e transporte de material de 3ª categoria - executado com escavadeira de 1,40 m3 e caminhão basculante de 12 m3 e com caminho de serviço pavimentado - DMT de 1.800 a 2.000 m</v>
          </cell>
          <cell r="E13698" t="str">
            <v>m3</v>
          </cell>
          <cell r="F13698">
            <v>41.29</v>
          </cell>
        </row>
        <row r="13699">
          <cell r="A13699" t="str">
            <v>SETOP RO-00200</v>
          </cell>
          <cell r="D13699" t="str">
            <v>Escavação, carga e transporte de material de 3ª categoria - executado com escavadeira de 1,40 m3 e caminhão basculante de 12 m3 e com caminho de serviço pavimentado - DMT de 2.000 a 2.500 m</v>
          </cell>
          <cell r="E13699" t="str">
            <v>m3</v>
          </cell>
          <cell r="F13699">
            <v>41.75</v>
          </cell>
        </row>
        <row r="13700">
          <cell r="A13700" t="str">
            <v>SETOP RO-00201</v>
          </cell>
          <cell r="D13700" t="str">
            <v>Escavação, carga e transporte de material de 3ª categoria - executado com escavadeira de 1,40 m3 e caminhão basculante de 12 m3 e com caminho de serviço pavimentado - DMT de 2.500 a 3.000 m</v>
          </cell>
          <cell r="E13700" t="str">
            <v>m3</v>
          </cell>
          <cell r="F13700">
            <v>43.25</v>
          </cell>
        </row>
        <row r="13701">
          <cell r="A13701" t="str">
            <v>SETOP RO-00202</v>
          </cell>
          <cell r="D13701" t="str">
            <v>Escavação, carga e transporte de material de 3ª categoria - executado com escavadeira de 1,40 m3 e caminhão basculante de 12 m3 e com caminho de serviço pavimentado - DMT de 3.000 m</v>
          </cell>
          <cell r="E13701" t="str">
            <v>m3</v>
          </cell>
          <cell r="F13701">
            <v>43.64</v>
          </cell>
        </row>
        <row r="13702">
          <cell r="A13702" t="str">
            <v>SETOP RO-00005</v>
          </cell>
          <cell r="D13702" t="str">
            <v>Escavação, carga e transporte de solos moles - DMT até 50 m</v>
          </cell>
          <cell r="E13702" t="str">
            <v>m3</v>
          </cell>
          <cell r="F13702">
            <v>7.77</v>
          </cell>
        </row>
        <row r="13703">
          <cell r="A13703" t="str">
            <v>SETOP RO-00006</v>
          </cell>
          <cell r="D13703" t="str">
            <v>Escavação, carga e transporte de solos moles - executado com caminhão basculante de 12 m3 e com caminho de serviço em leito natural - DMT de      50 a    200 m</v>
          </cell>
          <cell r="E13703" t="str">
            <v>m3</v>
          </cell>
          <cell r="F13703">
            <v>18.98</v>
          </cell>
        </row>
        <row r="13704">
          <cell r="A13704" t="str">
            <v>SETOP RO-00007</v>
          </cell>
          <cell r="D13704" t="str">
            <v>Escavação, carga e transporte de solos moles - executado com caminhão basculante de 12 m3 e com caminho de serviço em leito natural - DMT de    200 a    400 m</v>
          </cell>
          <cell r="E13704" t="str">
            <v>m3</v>
          </cell>
          <cell r="F13704">
            <v>19.559999999999999</v>
          </cell>
        </row>
        <row r="13705">
          <cell r="A13705" t="str">
            <v>SETOP RO-00008</v>
          </cell>
          <cell r="D13705" t="str">
            <v>Escavação, carga e transporte de solos moles - executado com caminhão basculante de 12 m3 e com caminho de serviço em leito natural - DMT de    400 a    600 m</v>
          </cell>
          <cell r="E13705" t="str">
            <v>m3</v>
          </cell>
          <cell r="F13705">
            <v>20.04</v>
          </cell>
        </row>
        <row r="13706">
          <cell r="A13706" t="str">
            <v>SETOP RO-00009</v>
          </cell>
          <cell r="D13706" t="str">
            <v>Escavação, carga e transporte de solos moles - executado com caminhão basculante de 12 m3 e com caminho de serviço em leito natural - DMT de    600 a    800 m</v>
          </cell>
          <cell r="E13706" t="str">
            <v>m3</v>
          </cell>
          <cell r="F13706">
            <v>20.420000000000002</v>
          </cell>
        </row>
        <row r="13707">
          <cell r="A13707" t="str">
            <v>SETOP RO-00010</v>
          </cell>
          <cell r="D13707" t="str">
            <v>Escavação, carga e transporte de solos moles - executado com caminhão basculante de 12 m3 e com caminho de serviço em leito natural - DMT de    800 a 1.000 m</v>
          </cell>
          <cell r="E13707" t="str">
            <v>m3</v>
          </cell>
          <cell r="F13707">
            <v>20.8</v>
          </cell>
        </row>
        <row r="13708">
          <cell r="A13708" t="str">
            <v>SETOP RO-00011</v>
          </cell>
          <cell r="D13708" t="str">
            <v>Escavação, carga e transporte de solos moles - executado com caminhão basculante de 12 m3 e com caminho de serviço em leito natural - DMT de 1.000 a 1.200 m</v>
          </cell>
          <cell r="E13708" t="str">
            <v>m3</v>
          </cell>
          <cell r="F13708">
            <v>21.19</v>
          </cell>
        </row>
        <row r="13709">
          <cell r="A13709" t="str">
            <v>SETOP RO-00012</v>
          </cell>
          <cell r="D13709" t="str">
            <v>Escavação, carga e transporte de solos moles - executado com caminhão basculante de 12 m3 e com caminho de serviço em leito natural - DMT de 1.200 a 1.400 m</v>
          </cell>
          <cell r="E13709" t="str">
            <v>m3</v>
          </cell>
          <cell r="F13709">
            <v>23.43</v>
          </cell>
        </row>
        <row r="13710">
          <cell r="A13710" t="str">
            <v>SETOP RO-00013</v>
          </cell>
          <cell r="D13710" t="str">
            <v>Escavação, carga e transporte de solos moles - executado com caminhão basculante de 12 m3 e com caminho de serviço em leito natural - DMT de 1.400 a 1.600 m</v>
          </cell>
          <cell r="E13710" t="str">
            <v>m3</v>
          </cell>
          <cell r="F13710">
            <v>23.87</v>
          </cell>
        </row>
        <row r="13711">
          <cell r="A13711" t="str">
            <v>SETOP RO-00014</v>
          </cell>
          <cell r="D13711" t="str">
            <v>Escavação, carga e transporte de solos moles - executado com caminhão basculante de 12 m3 e com caminho de serviço em leito natural - DMT de 1.600 a 1.800 m</v>
          </cell>
          <cell r="E13711" t="str">
            <v>m3</v>
          </cell>
          <cell r="F13711">
            <v>24.15</v>
          </cell>
        </row>
        <row r="13712">
          <cell r="A13712" t="str">
            <v>SETOP RO-00015</v>
          </cell>
          <cell r="D13712" t="str">
            <v>Escavação, carga e transporte de solos moles - executado com caminhão basculante de 12 m3 e com caminho de serviço em leito natural - DMT de 1.800 a 2.000 m</v>
          </cell>
          <cell r="E13712" t="str">
            <v>m3</v>
          </cell>
          <cell r="F13712">
            <v>24.59</v>
          </cell>
        </row>
        <row r="13713">
          <cell r="A13713" t="str">
            <v>SETOP RO-00016</v>
          </cell>
          <cell r="D13713" t="str">
            <v>Escavação, carga e transporte de solos moles - executado com caminhão basculante de 12 m3 e com caminho de serviço em leito natural - DMT de 2.000 a 2.500 m</v>
          </cell>
          <cell r="E13713" t="str">
            <v>m3</v>
          </cell>
          <cell r="F13713">
            <v>25.16</v>
          </cell>
        </row>
        <row r="13714">
          <cell r="A13714" t="str">
            <v>SETOP RO-00017</v>
          </cell>
          <cell r="D13714" t="str">
            <v>Escavação, carga e transporte de solos moles - executado com caminhão basculante de 12 m3 e com caminho de serviço em leito natural - DMT de 2.500 a 3.000 m</v>
          </cell>
          <cell r="E13714" t="str">
            <v>m3</v>
          </cell>
          <cell r="F13714">
            <v>26.17</v>
          </cell>
        </row>
        <row r="13715">
          <cell r="A13715" t="str">
            <v>SETOP RO-00018</v>
          </cell>
          <cell r="D13715" t="str">
            <v>Escavação, carga e transporte de solos moles - executado com caminhão basculante de 12 m3 e com caminho de serviço em leito natural - DMT de 3.000 m</v>
          </cell>
          <cell r="E13715" t="str">
            <v>m3</v>
          </cell>
          <cell r="F13715">
            <v>26.6</v>
          </cell>
        </row>
        <row r="13716">
          <cell r="A13716" t="str">
            <v>SETOP RO-00019</v>
          </cell>
          <cell r="D13716" t="str">
            <v>Escavação, carga e transporte de solos moles - executado com caminhão basculante de 12 m3 e com caminho de serviço em revestimento primário - DMT de      50 a    200 m</v>
          </cell>
          <cell r="E13716" t="str">
            <v>m3</v>
          </cell>
          <cell r="F13716">
            <v>18.600000000000001</v>
          </cell>
        </row>
        <row r="13717">
          <cell r="A13717" t="str">
            <v>SETOP RO-00020</v>
          </cell>
          <cell r="D13717" t="str">
            <v>Escavação, carga e transporte de solos moles - executado com caminhão basculante de 12 m3 e com caminho de serviço em revestimento primário - DMT de    200 a    400 m</v>
          </cell>
          <cell r="E13717" t="str">
            <v>m3</v>
          </cell>
          <cell r="F13717">
            <v>18.98</v>
          </cell>
        </row>
        <row r="13718">
          <cell r="A13718" t="str">
            <v>SETOP RO-00021</v>
          </cell>
          <cell r="D13718" t="str">
            <v>Escavação, carga e transporte de solos moles - executado com caminhão basculante de 12 m3 e com caminho de serviço em revestimento primário - DMT de    400 a    600 m</v>
          </cell>
          <cell r="E13718" t="str">
            <v>m3</v>
          </cell>
          <cell r="F13718">
            <v>19.27</v>
          </cell>
        </row>
        <row r="13719">
          <cell r="A13719" t="str">
            <v>SETOP RO-00022</v>
          </cell>
          <cell r="D13719" t="str">
            <v>Escavação, carga e transporte de solos moles - executado com caminhão basculante de 12 m3 e com caminho de serviço em revestimento primário - DMT de    600 a    800 m</v>
          </cell>
          <cell r="E13719" t="str">
            <v>m3</v>
          </cell>
          <cell r="F13719">
            <v>19.559999999999999</v>
          </cell>
        </row>
        <row r="13720">
          <cell r="A13720" t="str">
            <v>SETOP RO-00023</v>
          </cell>
          <cell r="D13720" t="str">
            <v>Escavação, carga e transporte de solos moles - executado com caminhão basculante de 12 m3 e com caminho de serviço em revestimento primário - DMT de    800 a 1.000 m</v>
          </cell>
          <cell r="E13720" t="str">
            <v>m3</v>
          </cell>
          <cell r="F13720">
            <v>19.75</v>
          </cell>
        </row>
        <row r="13721">
          <cell r="A13721" t="str">
            <v>SETOP RO-00024</v>
          </cell>
          <cell r="D13721" t="str">
            <v>Escavação, carga e transporte de solos moles - executado com caminhão basculante de 12 m3 e com caminho de serviço em revestimento primário - DMT de 1.000 a 1.200 m</v>
          </cell>
          <cell r="E13721" t="str">
            <v>m3</v>
          </cell>
          <cell r="F13721">
            <v>20.04</v>
          </cell>
        </row>
        <row r="13722">
          <cell r="A13722" t="str">
            <v>SETOP RO-00025</v>
          </cell>
          <cell r="D13722" t="str">
            <v>Escavação, carga e transporte de solos moles - executado com caminhão basculante de 12 m3 e com caminho de serviço em revestimento primário - DMT de 1.200 a 1.400 m</v>
          </cell>
          <cell r="E13722" t="str">
            <v>m3</v>
          </cell>
          <cell r="F13722">
            <v>20.23</v>
          </cell>
        </row>
        <row r="13723">
          <cell r="A13723" t="str">
            <v>SETOP RO-00026</v>
          </cell>
          <cell r="D13723" t="str">
            <v>Escavação, carga e transporte de solos moles - executado com caminhão basculante de 12 m3 e com caminho de serviço em revestimento primário - DMT de 1.400 a 1.600 m</v>
          </cell>
          <cell r="E13723" t="str">
            <v>m3</v>
          </cell>
          <cell r="F13723">
            <v>20.52</v>
          </cell>
        </row>
        <row r="13724">
          <cell r="A13724" t="str">
            <v>SETOP RO-00027</v>
          </cell>
          <cell r="D13724" t="str">
            <v>Escavação, carga e transporte de solos moles - executado com caminhão basculante de 12 m3 e com caminho de serviço em revestimento primário - DMT de 1.600 a 1.800 m</v>
          </cell>
          <cell r="E13724" t="str">
            <v>m3</v>
          </cell>
          <cell r="F13724">
            <v>20.71</v>
          </cell>
        </row>
        <row r="13725">
          <cell r="A13725" t="str">
            <v>SETOP RO-00028</v>
          </cell>
          <cell r="D13725" t="str">
            <v>Escavação, carga e transporte de solos moles - executado com caminhão basculante de 12 m3 e com caminho de serviço em revestimento primário - DMT de 1.800 a 2.000 m</v>
          </cell>
          <cell r="E13725" t="str">
            <v>m3</v>
          </cell>
          <cell r="F13725">
            <v>20.9</v>
          </cell>
        </row>
        <row r="13726">
          <cell r="A13726" t="str">
            <v>SETOP RO-00029</v>
          </cell>
          <cell r="D13726" t="str">
            <v>Escavação, carga e transporte de solos moles - executado com caminhão basculante de 12 m3 e com caminho de serviço em revestimento primário - DMT de 2.000 a 2.500 m</v>
          </cell>
          <cell r="E13726" t="str">
            <v>m3</v>
          </cell>
          <cell r="F13726">
            <v>21.28</v>
          </cell>
        </row>
        <row r="13727">
          <cell r="A13727" t="str">
            <v>SETOP RO-00030</v>
          </cell>
          <cell r="D13727" t="str">
            <v>Escavação, carga e transporte de solos moles - executado com caminhão basculante de 12 m3 e com caminho de serviço em revestimento primário - DMT de 2.500 a 3.000 m</v>
          </cell>
          <cell r="E13727" t="str">
            <v>m3</v>
          </cell>
          <cell r="F13727">
            <v>24.01</v>
          </cell>
        </row>
        <row r="13728">
          <cell r="A13728" t="str">
            <v>SETOP RO-00031</v>
          </cell>
          <cell r="D13728" t="str">
            <v>Escavação, carga e transporte de solos moles - executado com caminhão basculante de 12 m3 e com caminho de serviço em revestimento primário - DMT de 3.000 m</v>
          </cell>
          <cell r="E13728" t="str">
            <v>m3</v>
          </cell>
          <cell r="F13728">
            <v>24.3</v>
          </cell>
        </row>
        <row r="13729">
          <cell r="A13729" t="str">
            <v>SETOP RO-00032</v>
          </cell>
          <cell r="D13729" t="str">
            <v>Escavação, carga e transporte de solos moles - executado com caminhão basculante de 12 m3 e com caminho de serviço pavimentado - DMT de      50 a    200 m</v>
          </cell>
          <cell r="E13729" t="str">
            <v>m3</v>
          </cell>
          <cell r="F13729">
            <v>18.5</v>
          </cell>
        </row>
        <row r="13730">
          <cell r="A13730" t="str">
            <v>SETOP RO-00033</v>
          </cell>
          <cell r="D13730" t="str">
            <v>Escavação, carga e transporte de solos moles - executado com caminhão basculante de 12 m3 e com caminho de serviço pavimentado - DMT de    200 a    400 m</v>
          </cell>
          <cell r="E13730" t="str">
            <v>m3</v>
          </cell>
          <cell r="F13730">
            <v>18.79</v>
          </cell>
        </row>
        <row r="13731">
          <cell r="A13731" t="str">
            <v>SETOP RO-00034</v>
          </cell>
          <cell r="D13731" t="str">
            <v>Escavação, carga e transporte de solos moles - executado com caminhão basculante de 12 m3 e com caminho de serviço pavimentado - DMT de    400 a    600 m</v>
          </cell>
          <cell r="E13731" t="str">
            <v>m3</v>
          </cell>
          <cell r="F13731">
            <v>19.079999999999998</v>
          </cell>
        </row>
        <row r="13732">
          <cell r="A13732" t="str">
            <v>SETOP RO-00035</v>
          </cell>
          <cell r="D13732" t="str">
            <v>Escavação, carga e transporte de solos moles - executado com caminhão basculante de 12 m3 e com caminho de serviço pavimentado - DMT de    600 a    800 m</v>
          </cell>
          <cell r="E13732" t="str">
            <v>m3</v>
          </cell>
          <cell r="F13732">
            <v>19.27</v>
          </cell>
        </row>
        <row r="13733">
          <cell r="A13733" t="str">
            <v>SETOP RO-00036</v>
          </cell>
          <cell r="D13733" t="str">
            <v>Escavação, carga e transporte de solos moles - executado com caminhão basculante de 12 m3 e com caminho de serviço pavimentado - DMT de    800 a 1.000 m</v>
          </cell>
          <cell r="E13733" t="str">
            <v>m3</v>
          </cell>
          <cell r="F13733">
            <v>19.46</v>
          </cell>
        </row>
        <row r="13734">
          <cell r="A13734" t="str">
            <v>SETOP RO-00037</v>
          </cell>
          <cell r="D13734" t="str">
            <v>Escavação, carga e transporte de solos moles - executado com caminhão basculante de 12 m3 e com caminho de serviço pavimentado - DMT de 1.000 a 1.200 m</v>
          </cell>
          <cell r="E13734" t="str">
            <v>m3</v>
          </cell>
          <cell r="F13734">
            <v>19.649999999999999</v>
          </cell>
        </row>
        <row r="13735">
          <cell r="A13735" t="str">
            <v>SETOP RO-00038</v>
          </cell>
          <cell r="D13735" t="str">
            <v>Escavação, carga e transporte de solos moles - executado com caminhão basculante de 12 m3 e com caminho de serviço pavimentado - DMT de 1.200 a 1.400 m</v>
          </cell>
          <cell r="E13735" t="str">
            <v>m3</v>
          </cell>
          <cell r="F13735">
            <v>19.84</v>
          </cell>
        </row>
        <row r="13736">
          <cell r="A13736" t="str">
            <v>SETOP RO-00039</v>
          </cell>
          <cell r="D13736" t="str">
            <v>Escavação, carga e transporte de solos moles - executado com caminhão basculante de 12 m3 e com caminho de serviço pavimentado - DMT de 1.400 a 1.600 m</v>
          </cell>
          <cell r="E13736" t="str">
            <v>m3</v>
          </cell>
          <cell r="F13736">
            <v>20.04</v>
          </cell>
        </row>
        <row r="13737">
          <cell r="A13737" t="str">
            <v>SETOP RO-00040</v>
          </cell>
          <cell r="D13737" t="str">
            <v>Escavação, carga e transporte de solos moles - executado com caminhão basculante de 12 m3 e com caminho de serviço pavimentado - DMT de 1.600 a 1.800 m</v>
          </cell>
          <cell r="E13737" t="str">
            <v>m3</v>
          </cell>
          <cell r="F13737">
            <v>20.23</v>
          </cell>
        </row>
        <row r="13738">
          <cell r="A13738" t="str">
            <v>SETOP RO-00041</v>
          </cell>
          <cell r="D13738" t="str">
            <v>Escavação, carga e transporte de solos moles - executado com caminhão basculante de 12 m3 e com caminho de serviço pavimentado - DMT de 1.800 a 2.000 m</v>
          </cell>
          <cell r="E13738" t="str">
            <v>m3</v>
          </cell>
          <cell r="F13738">
            <v>20.420000000000002</v>
          </cell>
        </row>
        <row r="13739">
          <cell r="A13739" t="str">
            <v>SETOP RO-00042</v>
          </cell>
          <cell r="D13739" t="str">
            <v>Escavação, carga e transporte de solos moles - executado com caminhão basculante de 12 m3 e com caminho de serviço pavimentado - DMT de 2.000 a 2.500 m</v>
          </cell>
          <cell r="E13739" t="str">
            <v>m3</v>
          </cell>
          <cell r="F13739">
            <v>20.71</v>
          </cell>
        </row>
        <row r="13740">
          <cell r="A13740" t="str">
            <v>SETOP RO-00043</v>
          </cell>
          <cell r="D13740" t="str">
            <v>Escavação, carga e transporte de solos moles - executado com caminhão basculante de 12 m3 e com caminho de serviço pavimentado - DMT de 2.500 a 3.000 m</v>
          </cell>
          <cell r="E13740" t="str">
            <v>m3</v>
          </cell>
          <cell r="F13740">
            <v>21.28</v>
          </cell>
        </row>
        <row r="13741">
          <cell r="A13741" t="str">
            <v>SETOP RO-00044</v>
          </cell>
          <cell r="D13741" t="str">
            <v>Escavação, carga e transporte de solos moles - executado com caminhão basculante de 12 m3 e com caminho de serviço pavimentado - DMT de 3.000 m</v>
          </cell>
          <cell r="E13741" t="str">
            <v>m3</v>
          </cell>
          <cell r="F13741">
            <v>23.58</v>
          </cell>
        </row>
        <row r="13742">
          <cell r="A13742" t="str">
            <v>SETOP RO-00227</v>
          </cell>
          <cell r="D13742" t="str">
            <v>Escavação de vala em material de 3ª categoria - resistência a compressão acima de 110 MPa - com escavadeira e rompedor hidráulico 1.500 kg (Exclui carga e transporte)</v>
          </cell>
          <cell r="E13742" t="str">
            <v>m3</v>
          </cell>
          <cell r="F13742">
            <v>743.18</v>
          </cell>
        </row>
        <row r="13743">
          <cell r="A13743" t="str">
            <v>SETOP RO-00223</v>
          </cell>
          <cell r="D13743" t="str">
            <v>Escavação de vala em material de 3ª categoria - resistência a compressão até 50 MPa - com escavadeira e rompedor hidráulico 1.500 kg (Exclui carga e transporte)</v>
          </cell>
          <cell r="E13743" t="str">
            <v>m3</v>
          </cell>
          <cell r="F13743">
            <v>41.59</v>
          </cell>
        </row>
        <row r="13744">
          <cell r="A13744" t="str">
            <v>SETOP RO-00224</v>
          </cell>
          <cell r="D13744" t="str">
            <v>Escavação de vala em material de 3ª categoria - resistência a compressão de 50 a 70 MPa - com escavadeira e rompedor hidráulico 1.500 kg (Exclui carga e transporte)</v>
          </cell>
          <cell r="E13744" t="str">
            <v>m3</v>
          </cell>
          <cell r="F13744">
            <v>78.11</v>
          </cell>
        </row>
        <row r="13745">
          <cell r="A13745" t="str">
            <v>SETOP RO-00225</v>
          </cell>
          <cell r="D13745" t="str">
            <v>Escavação de vala em material de 3ª categoria - resistência a compressão de 70 a 90 MPa - com escavadeira e rompedor hidráulico 1.500 kg (Exclui carga e transporte)</v>
          </cell>
          <cell r="E13745" t="str">
            <v>m3</v>
          </cell>
          <cell r="F13745">
            <v>144.84</v>
          </cell>
        </row>
        <row r="13746">
          <cell r="A13746" t="str">
            <v>SETOP RO-00226</v>
          </cell>
          <cell r="D13746" t="str">
            <v>Escavação de vala em material de 3ª categoria - resistência a compressão de 90 a 110 MPa - com escavadeira e rompedor hidráulico 1.500 kg (Exclui carga e transporte)</v>
          </cell>
          <cell r="E13746" t="str">
            <v>m3</v>
          </cell>
          <cell r="F13746">
            <v>234.15</v>
          </cell>
        </row>
        <row r="13747">
          <cell r="A13747" t="str">
            <v>SETOP RO-00222</v>
          </cell>
          <cell r="D13747" t="str">
            <v>Escavação de vala em material de 3ª categoria (Exclui carga e transporte)</v>
          </cell>
          <cell r="E13747" t="str">
            <v>m3</v>
          </cell>
          <cell r="F13747">
            <v>147.56</v>
          </cell>
        </row>
        <row r="13748">
          <cell r="A13748" t="str">
            <v>SETOP RO-00045</v>
          </cell>
          <cell r="D13748" t="str">
            <v>Escavação e transporte em material de 1ª categoria - com trator sobre esteiras - DMT até 50 m</v>
          </cell>
          <cell r="E13748" t="str">
            <v>m3</v>
          </cell>
          <cell r="F13748">
            <v>2.39</v>
          </cell>
        </row>
        <row r="13749">
          <cell r="A13749" t="str">
            <v>SETOP RO-00085</v>
          </cell>
          <cell r="D13749" t="str">
            <v>Escavação e transporte em material de 2ª categoria - com trator sobre esteiras - DMT até 50 m</v>
          </cell>
          <cell r="E13749" t="str">
            <v>m3</v>
          </cell>
          <cell r="F13749">
            <v>6.61</v>
          </cell>
        </row>
        <row r="13750">
          <cell r="A13750" t="str">
            <v>SETOP RO-00212</v>
          </cell>
          <cell r="D13750" t="str">
            <v>Escavação em material de 3ª categoria - resistência a compressão acima de 110 MPa - com escavadeira e rompedor hidráulico 1.500 kg (Exclui carga e transporte)</v>
          </cell>
          <cell r="E13750" t="str">
            <v>m3</v>
          </cell>
          <cell r="F13750">
            <v>525.89</v>
          </cell>
        </row>
        <row r="13751">
          <cell r="A13751" t="str">
            <v>SETOP RO-00208</v>
          </cell>
          <cell r="D13751" t="str">
            <v>Escavação em material de 3ª categoria - resistência a compressão até 50 MPa - com escavadeira e rompedor hidráulico 1.500 kg (Exclui carga e transporte)</v>
          </cell>
          <cell r="E13751" t="str">
            <v>m3</v>
          </cell>
          <cell r="F13751">
            <v>28.98</v>
          </cell>
        </row>
        <row r="13752">
          <cell r="A13752" t="str">
            <v>SETOP RO-00209</v>
          </cell>
          <cell r="D13752" t="str">
            <v>Escavação em material de 3ª categoria - resistência a compressão de 50 a 70 MPa - com escavadeira e rompedor hidráulico 1.500 kg (Exclui carga e transporte)</v>
          </cell>
          <cell r="E13752" t="str">
            <v>m3</v>
          </cell>
          <cell r="F13752">
            <v>55.22</v>
          </cell>
        </row>
        <row r="13753">
          <cell r="A13753" t="str">
            <v>SETOP RO-00210</v>
          </cell>
          <cell r="D13753" t="str">
            <v>Escavação em material de 3ª categoria - resistência a compressão de 70 a 90 MPa - com escavadeira e rompedor hidráulico 1.500 kg (Exclui carga e transporte)</v>
          </cell>
          <cell r="E13753" t="str">
            <v>m3</v>
          </cell>
          <cell r="F13753">
            <v>104.25</v>
          </cell>
        </row>
        <row r="13754">
          <cell r="A13754" t="str">
            <v>SETOP RO-00211</v>
          </cell>
          <cell r="D13754" t="str">
            <v>Escavação em material de 3ª categoria - resistência a compressão de 90 a 110 MPa - com escavadeira e rompedor hidráulico 1.500 kg (Exclui carga e transporte)</v>
          </cell>
          <cell r="E13754" t="str">
            <v>m3</v>
          </cell>
          <cell r="F13754">
            <v>168.45</v>
          </cell>
        </row>
        <row r="13755">
          <cell r="A13755" t="str">
            <v>SETOP RO-00218</v>
          </cell>
          <cell r="D13755" t="str">
            <v>Escavação manual de vala em material de 1ª categoria na profundidade de 0 a 1,50 m</v>
          </cell>
          <cell r="E13755" t="str">
            <v>m3</v>
          </cell>
          <cell r="F13755">
            <v>71.709999999999994</v>
          </cell>
        </row>
        <row r="13756">
          <cell r="A13756" t="str">
            <v>SETOP RO-00219</v>
          </cell>
          <cell r="D13756" t="str">
            <v>Escavação manual de vala em material de 1ª categoria na profundidade de 1,50 a 3,00 m</v>
          </cell>
          <cell r="E13756" t="str">
            <v>m3</v>
          </cell>
          <cell r="F13756">
            <v>92.21</v>
          </cell>
        </row>
        <row r="13757">
          <cell r="A13757" t="str">
            <v>SETOP RO-00220</v>
          </cell>
          <cell r="D13757" t="str">
            <v>Escavação mecânica de vala com descarga lateral em material de 1ª categoria</v>
          </cell>
          <cell r="E13757" t="str">
            <v>m3</v>
          </cell>
          <cell r="F13757">
            <v>6.77</v>
          </cell>
        </row>
        <row r="13758">
          <cell r="A13758" t="str">
            <v>SETOP RO-00221</v>
          </cell>
          <cell r="D13758" t="str">
            <v>Escavação mecânica de vala com descarga lateral em material de 2ª categoria</v>
          </cell>
          <cell r="E13758" t="str">
            <v>m3</v>
          </cell>
          <cell r="F13758">
            <v>10.44</v>
          </cell>
        </row>
        <row r="13759">
          <cell r="A13759" t="str">
            <v>SETOP RO-01092</v>
          </cell>
          <cell r="D13759" t="str">
            <v>Expurgo de jazida</v>
          </cell>
          <cell r="E13759" t="str">
            <v>m3</v>
          </cell>
          <cell r="F13759">
            <v>3.33</v>
          </cell>
        </row>
        <row r="13760">
          <cell r="A13760" t="str">
            <v>SETOP RO-00207</v>
          </cell>
          <cell r="D13760" t="str">
            <v>Fragmentação de blocos de rocha com escavadeira e rompedor hidráulico 1.500 kg</v>
          </cell>
          <cell r="E13760" t="str">
            <v>m3</v>
          </cell>
          <cell r="F13760">
            <v>31.21</v>
          </cell>
        </row>
        <row r="13761">
          <cell r="A13761" t="str">
            <v>SETOP RO-01091</v>
          </cell>
          <cell r="D13761" t="str">
            <v>Limpeza mecanizada da camada vegetal</v>
          </cell>
          <cell r="E13761" t="str">
            <v>m2</v>
          </cell>
          <cell r="F13761">
            <v>0.59</v>
          </cell>
        </row>
        <row r="13762">
          <cell r="A13762" t="str">
            <v>SETOP RO-00233</v>
          </cell>
          <cell r="D13762" t="str">
            <v>Manutenção de caminho de serviço</v>
          </cell>
          <cell r="E13762" t="str">
            <v>km</v>
          </cell>
          <cell r="F13762">
            <v>73.62</v>
          </cell>
        </row>
        <row r="13763">
          <cell r="A13763" t="str">
            <v>SETOP RO-00203</v>
          </cell>
          <cell r="D13763" t="str">
            <v>Pré-fissuramento de material de 3ª categoria</v>
          </cell>
          <cell r="E13763" t="str">
            <v>m2</v>
          </cell>
          <cell r="F13763">
            <v>124.66</v>
          </cell>
        </row>
        <row r="13764">
          <cell r="A13764" t="str">
            <v>SETOP RO-00231</v>
          </cell>
          <cell r="D13764" t="str">
            <v>Reaterro e compactação com soquete vibratório</v>
          </cell>
          <cell r="E13764" t="str">
            <v>m3</v>
          </cell>
          <cell r="F13764">
            <v>22</v>
          </cell>
        </row>
        <row r="13765">
          <cell r="A13765" t="str">
            <v>SETOP RO-00232</v>
          </cell>
          <cell r="D13765" t="str">
            <v>Regularização de superfície com motoniveladora</v>
          </cell>
          <cell r="E13765" t="str">
            <v>m2</v>
          </cell>
          <cell r="F13765">
            <v>0.08</v>
          </cell>
        </row>
        <row r="13766">
          <cell r="A13766" t="str">
            <v>SETOP RO-3870</v>
          </cell>
          <cell r="D13766" t="str">
            <v>Transporte em caminhão basculante com capacidade de 12 m3 - rodovia em leito natural</v>
          </cell>
          <cell r="E13766" t="str">
            <v>TxKM</v>
          </cell>
          <cell r="F13766">
            <v>0.91</v>
          </cell>
        </row>
        <row r="13767">
          <cell r="A13767" t="str">
            <v>SETOP RO-3871</v>
          </cell>
          <cell r="D13767" t="str">
            <v>Transporte em caminhão basculante com capacidade de 12 m3 - rodovia em revestimento primário</v>
          </cell>
          <cell r="E13767" t="str">
            <v>TxKM</v>
          </cell>
          <cell r="F13767">
            <v>0.73</v>
          </cell>
        </row>
        <row r="13768">
          <cell r="A13768" t="str">
            <v>SETOP RO-3872</v>
          </cell>
          <cell r="D13768" t="str">
            <v>Transporte em caminhão basculante com capacidade de 12 m3 - rodovia pavimentada</v>
          </cell>
          <cell r="E13768" t="str">
            <v>TxKM</v>
          </cell>
          <cell r="F13768">
            <v>0.6</v>
          </cell>
        </row>
        <row r="13769">
          <cell r="A13769" t="str">
            <v>SETOP RO-00234</v>
          </cell>
          <cell r="D13769" t="str">
            <v>Umedecimento de caminho de serviço</v>
          </cell>
          <cell r="E13769" t="str">
            <v>km</v>
          </cell>
          <cell r="F13769">
            <v>288.39999999999998</v>
          </cell>
        </row>
        <row r="13770">
          <cell r="A13770" t="str">
            <v>SETOP 250</v>
          </cell>
          <cell r="D13770" t="str">
            <v>Drenagem</v>
          </cell>
        </row>
        <row r="13771">
          <cell r="A13771" t="str">
            <v>SETOP RO-8475</v>
          </cell>
          <cell r="D13771" t="str">
            <v>Boca de Bueiro duplo celular de concreto moldado em loco, de 2,00 x 2,00 m com esconsidade de 0º - areia e brita comerciais (Execução, incluindo fornecimento, carga e transporte de todos os materiais, exclui escavação) - (Caderno de Bueiros Celulares RT 01.45)</v>
          </cell>
          <cell r="E13771" t="str">
            <v>un</v>
          </cell>
          <cell r="F13771">
            <v>21547.61</v>
          </cell>
        </row>
        <row r="13772">
          <cell r="A13772" t="str">
            <v>SETOP RO-8476</v>
          </cell>
          <cell r="D13772"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E13772" t="str">
            <v>un</v>
          </cell>
          <cell r="F13772">
            <v>19573.02</v>
          </cell>
        </row>
        <row r="13773">
          <cell r="A13773" t="str">
            <v>SETOP RO-8477</v>
          </cell>
          <cell r="D13773" t="str">
            <v>Boca de Bueiro duplo celular de concreto moldado em loco, de 2,00 x 2,00 m com esconsidade de 15º - areia e brita comerciais (Execução, incluindo fornecimento, carga e transporte de todos os materiais, exclui escavação) - (Caderno de Bueiros Celulares RT 01.45)</v>
          </cell>
          <cell r="E13773" t="str">
            <v>un</v>
          </cell>
          <cell r="F13773">
            <v>21649.77</v>
          </cell>
        </row>
        <row r="13774">
          <cell r="A13774" t="str">
            <v>SETOP RO-8479</v>
          </cell>
          <cell r="D13774"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E13774" t="str">
            <v>un</v>
          </cell>
          <cell r="F13774">
            <v>19618.3</v>
          </cell>
        </row>
        <row r="13775">
          <cell r="A13775" t="str">
            <v>SETOP RO-8480</v>
          </cell>
          <cell r="D13775" t="str">
            <v>Boca de Bueiro duplo celular de concreto moldado em loco, de 2,00 x 2,00 m com esconsidade de 30º - areia e brita comerciais (Execução, incluindo fornecimento, carga e transporte de todos os materiais, exclui escavação) - (Caderno de Bueiros Celulares RT 01.45)</v>
          </cell>
          <cell r="E13775" t="str">
            <v>un</v>
          </cell>
          <cell r="F13775">
            <v>23469.35</v>
          </cell>
        </row>
        <row r="13776">
          <cell r="A13776" t="str">
            <v>SETOP RO-8481</v>
          </cell>
          <cell r="D13776"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E13776" t="str">
            <v>un</v>
          </cell>
          <cell r="F13776">
            <v>21261.02</v>
          </cell>
        </row>
        <row r="13777">
          <cell r="A13777" t="str">
            <v>SETOP RO-8482</v>
          </cell>
          <cell r="D13777" t="str">
            <v>Boca de Bueiro duplo celular de concreto moldado em loco, de 2,00 x 2,00 m com esconsidade de 45º - areia e brita comerciais (Execução, incluindo fornecimento, carga e transporte de todos os materiais, exclui escavação) - (Caderno de Bueiros Celulares RT 01.45)</v>
          </cell>
          <cell r="E13777" t="str">
            <v>un</v>
          </cell>
          <cell r="F13777">
            <v>27548.71</v>
          </cell>
        </row>
        <row r="13778">
          <cell r="A13778" t="str">
            <v>SETOP RO-8483</v>
          </cell>
          <cell r="D13778"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E13778" t="str">
            <v>un</v>
          </cell>
          <cell r="F13778">
            <v>24919.07</v>
          </cell>
        </row>
        <row r="13779">
          <cell r="A13779" t="str">
            <v>SETOP RO-8484</v>
          </cell>
          <cell r="D13779" t="str">
            <v>Boca de Bueiro duplo celular de concreto moldado em loco, de 2,00 x 2,50 m com esconsidade de 0º - areia e brita comerciais (Execução, incluindo fornecimento, carga e transporte de todos os materiais, exclui escavação) - (Caderno de Bueiros Celulares RT 01.45)</v>
          </cell>
          <cell r="E13779" t="str">
            <v>un</v>
          </cell>
          <cell r="F13779">
            <v>27299.360000000001</v>
          </cell>
        </row>
        <row r="13780">
          <cell r="A13780" t="str">
            <v>SETOP RO-8485</v>
          </cell>
          <cell r="D13780"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E13780" t="str">
            <v>un</v>
          </cell>
          <cell r="F13780">
            <v>24860.32</v>
          </cell>
        </row>
        <row r="13781">
          <cell r="A13781" t="str">
            <v>SETOP RO-8486</v>
          </cell>
          <cell r="D13781" t="str">
            <v>Boca de Bueiro duplo celular de concreto moldado em loco, de 2,00 x 2,50 m com esconsidade de 15º - areia e brita comerciais (Execução, incluindo fornecimento, carga e transporte de todos os materiais, exclui escavação) - (Caderno de Bueiros Celulares RT 01.45)</v>
          </cell>
          <cell r="E13781" t="str">
            <v>un</v>
          </cell>
          <cell r="F13781">
            <v>27769.67</v>
          </cell>
        </row>
        <row r="13782">
          <cell r="A13782" t="str">
            <v>SETOP RO-8487</v>
          </cell>
          <cell r="D13782"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E13782" t="str">
            <v>un</v>
          </cell>
          <cell r="F13782">
            <v>25252.74</v>
          </cell>
        </row>
        <row r="13783">
          <cell r="A13783" t="str">
            <v>SETOP RO-8488</v>
          </cell>
          <cell r="D13783" t="str">
            <v>Boca de Bueiro duplo celular de concreto moldado em loco, de 2,00 x 2,50 m com esconsidade de 30º - areia e brita comerciais (Execução, incluindo fornecimento, carga e transporte de todos os materiais, exclui escavação) - (Caderno de Bueiros Celulares RT 01.45)</v>
          </cell>
          <cell r="E13783" t="str">
            <v>un</v>
          </cell>
          <cell r="F13783">
            <v>30212.14</v>
          </cell>
        </row>
        <row r="13784">
          <cell r="A13784" t="str">
            <v>SETOP RO-8489</v>
          </cell>
          <cell r="D13784"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E13784" t="str">
            <v>un</v>
          </cell>
          <cell r="F13784">
            <v>27482.74</v>
          </cell>
        </row>
        <row r="13785">
          <cell r="A13785" t="str">
            <v>SETOP RO-8490</v>
          </cell>
          <cell r="D13785" t="str">
            <v>Boca de Bueiro duplo celular de concreto moldado em loco, de 2,00 x 2,50 m com esconsidade de 45º - areia e brita comerciais (Execução, incluindo fornecimento, carga e transporte de todos os materiais, exclui escavação) - (Caderno de Bueiros Celulares RT 01.45)</v>
          </cell>
          <cell r="E13785" t="str">
            <v>un</v>
          </cell>
          <cell r="F13785">
            <v>35642.800000000003</v>
          </cell>
        </row>
        <row r="13786">
          <cell r="A13786" t="str">
            <v>SETOP RO-8491</v>
          </cell>
          <cell r="D13786"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E13786" t="str">
            <v>un</v>
          </cell>
          <cell r="F13786">
            <v>32400.18</v>
          </cell>
        </row>
        <row r="13787">
          <cell r="A13787" t="str">
            <v>SETOP RO-8492</v>
          </cell>
          <cell r="D13787" t="str">
            <v>Boca de Bueiro duplo celular de concreto moldado em loco, de 2,00 x 3,00 m com esconsidade de 0º - areia e brita comerciais (Execução, incluindo fornecimento, carga e transporte de todos os materiais, exclui escavação) - (Caderno de Bueiros Celulares RT 01.45)</v>
          </cell>
          <cell r="E13787" t="str">
            <v>un</v>
          </cell>
          <cell r="F13787">
            <v>35592.120000000003</v>
          </cell>
        </row>
        <row r="13788">
          <cell r="A13788" t="str">
            <v>SETOP RO-8493</v>
          </cell>
          <cell r="D13788"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E13788" t="str">
            <v>un</v>
          </cell>
          <cell r="F13788">
            <v>32365.68</v>
          </cell>
        </row>
        <row r="13789">
          <cell r="A13789" t="str">
            <v>SETOP RO-8494</v>
          </cell>
          <cell r="D13789" t="str">
            <v>Boca de Bueiro duplo celular de concreto moldado em loco, de 2,00 x 3,00 m com esconsidade de 15º - areia e brita comerciais (Execução, incluindo fornecimento, carga e transporte de todos os materiais, exclui escavação) - (Caderno de Bueiros Celulares RT 01.45)</v>
          </cell>
          <cell r="E13789" t="str">
            <v>un</v>
          </cell>
          <cell r="F13789">
            <v>36583.79</v>
          </cell>
        </row>
        <row r="13790">
          <cell r="A13790" t="str">
            <v>SETOP RO-8495</v>
          </cell>
          <cell r="D13790"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E13790" t="str">
            <v>un</v>
          </cell>
          <cell r="F13790">
            <v>33213.46</v>
          </cell>
        </row>
        <row r="13791">
          <cell r="A13791" t="str">
            <v>SETOP RO-8496</v>
          </cell>
          <cell r="D13791" t="str">
            <v>Boca de Bueiro duplo celular de concreto moldado em loco, de 2,00 x 3,00 m com esconsidade de 30º - areia e brita comerciais (Execução, incluindo fornecimento, carga e transporte de todos os materiais, exclui escavação) - (Caderno de Bueiros Celulares RT 01.45)</v>
          </cell>
          <cell r="E13791" t="str">
            <v>un</v>
          </cell>
          <cell r="F13791">
            <v>39827.01</v>
          </cell>
        </row>
        <row r="13792">
          <cell r="A13792" t="str">
            <v>SETOP RO-8497</v>
          </cell>
          <cell r="D13792"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E13792" t="str">
            <v>un</v>
          </cell>
          <cell r="F13792">
            <v>36205.5</v>
          </cell>
        </row>
        <row r="13793">
          <cell r="A13793" t="str">
            <v>SETOP RO-8498</v>
          </cell>
          <cell r="D13793" t="str">
            <v>Boca de Bueiro duplo celular de concreto moldado em loco, de 2,00 x 3,00 m com esconsidade de 45º - areia e brita comerciais (Execução, incluindo fornecimento, carga e transporte de todos os materiais, exclui escavação) - (Caderno de Bueiros Celulares RT 01.45)</v>
          </cell>
          <cell r="E13793" t="str">
            <v>un</v>
          </cell>
          <cell r="F13793">
            <v>47063.56</v>
          </cell>
        </row>
        <row r="13794">
          <cell r="A13794" t="str">
            <v>SETOP RO-8499</v>
          </cell>
          <cell r="D13794"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E13794" t="str">
            <v>un</v>
          </cell>
          <cell r="F13794">
            <v>42828.01</v>
          </cell>
        </row>
        <row r="13795">
          <cell r="A13795" t="str">
            <v>SETOP RO-8500</v>
          </cell>
          <cell r="D13795" t="str">
            <v>Boca de Bueiro duplo celular de concreto moldado em loco, de 2,50 x 2,50 m com esconsidade de 0º - areia e brita comerciais (Execução, incluindo fornecimento, carga e transporte de todos os materiais, exclui escavação) - (Caderno de Bueiros Celulares RT 01.45)</v>
          </cell>
          <cell r="E13795" t="str">
            <v>un</v>
          </cell>
          <cell r="F13795">
            <v>29019.51</v>
          </cell>
        </row>
        <row r="13796">
          <cell r="A13796" t="str">
            <v>SETOP RO-8501</v>
          </cell>
          <cell r="D13796"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E13796" t="str">
            <v>un</v>
          </cell>
          <cell r="F13796">
            <v>26339.77</v>
          </cell>
        </row>
        <row r="13797">
          <cell r="A13797" t="str">
            <v>SETOP RO-8503</v>
          </cell>
          <cell r="D13797" t="str">
            <v>Boca de Bueiro duplo celular de concreto moldado em loco, de 2,50 x 2,50 m com esconsidade de 15º - areia e brita comerciais (Execução, incluindo fornecimento, carga e transporte de todos os materiais, exclui escavação) - (Caderno de Bueiros Celulares RT 01.45)</v>
          </cell>
          <cell r="E13797" t="str">
            <v>un</v>
          </cell>
          <cell r="F13797">
            <v>29479.09</v>
          </cell>
        </row>
        <row r="13798">
          <cell r="A13798" t="str">
            <v>SETOP RO-8504</v>
          </cell>
          <cell r="D13798"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E13798" t="str">
            <v>un</v>
          </cell>
          <cell r="F13798">
            <v>26712.51</v>
          </cell>
        </row>
        <row r="13799">
          <cell r="A13799" t="str">
            <v>SETOP RO-8505</v>
          </cell>
          <cell r="D13799" t="str">
            <v>Boca de Bueiro duplo celular de concreto moldado em loco, de 2,50 x 2,50 m com esconsidade de 30º - areia e brita comerciais (Execução, incluindo fornecimento, carga e transporte de todos os materiais, exclui escavação) - (Caderno de Bueiros Celulares RT 01.45)</v>
          </cell>
          <cell r="E13799" t="str">
            <v>un</v>
          </cell>
          <cell r="F13799">
            <v>32111.47</v>
          </cell>
        </row>
        <row r="13800">
          <cell r="A13800" t="str">
            <v>SETOP RO-8506</v>
          </cell>
          <cell r="D13800"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E13800" t="str">
            <v>un</v>
          </cell>
          <cell r="F13800">
            <v>29103.26</v>
          </cell>
        </row>
        <row r="13801">
          <cell r="A13801" t="str">
            <v>SETOP RO-8507</v>
          </cell>
          <cell r="D13801" t="str">
            <v>Boca de Bueiro duplo celular de concreto moldado em loco, de 2,50 x 2,50 m com esconsidade de 45º - areia e brita comerciais (Execução, incluindo fornecimento, carga e transporte de todos os materiais, exclui escavação) - (Caderno de Bueiros Celulares RT 01.45)</v>
          </cell>
          <cell r="E13801" t="str">
            <v>un</v>
          </cell>
          <cell r="F13801">
            <v>37948.720000000001</v>
          </cell>
        </row>
        <row r="13802">
          <cell r="A13802" t="str">
            <v>SETOP RO-8508</v>
          </cell>
          <cell r="D13802"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E13802" t="str">
            <v>un</v>
          </cell>
          <cell r="F13802">
            <v>34364.620000000003</v>
          </cell>
        </row>
        <row r="13803">
          <cell r="A13803" t="str">
            <v>SETOP RO-8509</v>
          </cell>
          <cell r="D13803" t="str">
            <v>Boca de Bueiro duplo celular de concreto moldado em loco, de 2,50 x 3,00 m com esconsidade de 0º - areia e brita comerciais (Execução, incluindo fornecimento, carga e transporte de todos os materiais, exclui escavação) - (Caderno de Bueiros Celulares RT 01.45)</v>
          </cell>
          <cell r="E13803" t="str">
            <v>un</v>
          </cell>
          <cell r="F13803">
            <v>37611.89</v>
          </cell>
        </row>
        <row r="13804">
          <cell r="A13804" t="str">
            <v>SETOP RO-8510</v>
          </cell>
          <cell r="D13804"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E13804" t="str">
            <v>un</v>
          </cell>
          <cell r="F13804">
            <v>34117.599999999999</v>
          </cell>
        </row>
        <row r="13805">
          <cell r="A13805" t="str">
            <v>SETOP RO-8511</v>
          </cell>
          <cell r="D13805" t="str">
            <v>Boca de Bueiro duplo celular de concreto moldado em loco, de 2,50 x 3,00 m com esconsidade de 15º - areia e brita comerciais (Execução, incluindo fornecimento, carga e transporte de todos os materiais, exclui escavação) - (Caderno de Bueiros Celulares RT 01.45)</v>
          </cell>
          <cell r="E13805" t="str">
            <v>un</v>
          </cell>
          <cell r="F13805">
            <v>38604.94</v>
          </cell>
        </row>
        <row r="13806">
          <cell r="A13806" t="str">
            <v>SETOP RO-8512</v>
          </cell>
          <cell r="D13806"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E13806" t="str">
            <v>un</v>
          </cell>
          <cell r="F13806">
            <v>34957.160000000003</v>
          </cell>
        </row>
        <row r="13807">
          <cell r="A13807" t="str">
            <v>SETOP RO-8513</v>
          </cell>
          <cell r="D13807" t="str">
            <v>Boca de Bueiro duplo celular de concreto moldado em loco, de 2,50 x 3,00 m com esconsidade de 30º - areia e brita comerciais (Execução, incluindo fornecimento, carga e transporte de todos os materiais, exclui escavação) - (Caderno de Bueiros Celulares RT 01.45)</v>
          </cell>
          <cell r="E13807" t="str">
            <v>un</v>
          </cell>
          <cell r="F13807">
            <v>42074.05</v>
          </cell>
        </row>
        <row r="13808">
          <cell r="A13808" t="str">
            <v>SETOP RO-8514</v>
          </cell>
          <cell r="D13808"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E13808" t="str">
            <v>un</v>
          </cell>
          <cell r="F13808">
            <v>38142.68</v>
          </cell>
        </row>
        <row r="13809">
          <cell r="A13809" t="str">
            <v>SETOP RO-8515</v>
          </cell>
          <cell r="D13809" t="str">
            <v>Boca de Bueiro duplo celular de concreto moldado em loco, de 2,50 x 3,00 m com esconsidade de 45º - areia e brita comerciais (Execução, incluindo fornecimento, carga e transporte de todos os materiais, exclui escavação) - (Caderno de Bueiros Celulares RT 01.45)</v>
          </cell>
          <cell r="E13809" t="str">
            <v>un</v>
          </cell>
          <cell r="F13809">
            <v>49729.82</v>
          </cell>
        </row>
        <row r="13810">
          <cell r="A13810" t="str">
            <v>SETOP RO-8516</v>
          </cell>
          <cell r="D13810"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E13810" t="str">
            <v>un</v>
          </cell>
          <cell r="F13810">
            <v>45134.52</v>
          </cell>
        </row>
        <row r="13811">
          <cell r="A13811" t="str">
            <v>SETOP RO-8517</v>
          </cell>
          <cell r="D13811" t="str">
            <v>Boca de Bueiro duplo celular de concreto moldado em loco, de 3,00 x 2,00 m com esconsidade de 0º - areia e brita comerciais (Execução, incluindo fornecimento, carga e transporte de todos os materiais, exclui escavação) - (Caderno de Bueiros Celulares RT 01.45)</v>
          </cell>
          <cell r="E13811" t="str">
            <v>un</v>
          </cell>
          <cell r="F13811">
            <v>24738.52</v>
          </cell>
        </row>
        <row r="13812">
          <cell r="A13812" t="str">
            <v>SETOP RO-8518</v>
          </cell>
          <cell r="D13812"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E13812" t="str">
            <v>un</v>
          </cell>
          <cell r="F13812">
            <v>22333.9</v>
          </cell>
        </row>
        <row r="13813">
          <cell r="A13813" t="str">
            <v>SETOP RO-8519</v>
          </cell>
          <cell r="D13813" t="str">
            <v>Boca de Bueiro duplo celular de concreto moldado em loco, de 3,00 x 2,00 m com esconsidade de 15º - areia e brita comerciais (Execução, incluindo fornecimento, carga e transporte de todos os materiais, exclui escavação) - (Caderno de Bueiros Celulares RT 01.45)</v>
          </cell>
          <cell r="E13813" t="str">
            <v>un</v>
          </cell>
          <cell r="F13813">
            <v>24841.59</v>
          </cell>
        </row>
        <row r="13814">
          <cell r="A13814" t="str">
            <v>SETOP RO-8520</v>
          </cell>
          <cell r="D13814"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E13814" t="str">
            <v>un</v>
          </cell>
          <cell r="F13814">
            <v>22364.77</v>
          </cell>
        </row>
        <row r="13815">
          <cell r="A13815" t="str">
            <v>SETOP RO-8521</v>
          </cell>
          <cell r="D13815" t="str">
            <v>Boca de Bueiro duplo celular de concreto moldado em loco, de 3,00 x 2,00 m com esconsidade de 30º - areia e brita comerciais (Execução, incluindo fornecimento, carga e transporte de todos os materiais, exclui escavação) - (Caderno de Bueiros Celulares RT 01.45)</v>
          </cell>
          <cell r="E13815" t="str">
            <v>un</v>
          </cell>
          <cell r="F13815">
            <v>26997.94</v>
          </cell>
        </row>
        <row r="13816">
          <cell r="A13816" t="str">
            <v>SETOP RO-8522</v>
          </cell>
          <cell r="D13816"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E13816" t="str">
            <v>un</v>
          </cell>
          <cell r="F13816">
            <v>24293.759999999998</v>
          </cell>
        </row>
        <row r="13817">
          <cell r="A13817" t="str">
            <v>SETOP RO-8523</v>
          </cell>
          <cell r="D13817" t="str">
            <v>Boca de Bueiro duplo celular de concreto moldado em loco, de 3,00 x 2,00 m com esconsidade de 45º - areia e brita comerciais (Execução, incluindo fornecimento, carga e transporte de todos os materiais, exclui escavação) - (Caderno de Bueiros Celulares RT 01.45)</v>
          </cell>
          <cell r="E13817" t="str">
            <v>un</v>
          </cell>
          <cell r="F13817">
            <v>31946.09</v>
          </cell>
        </row>
        <row r="13818">
          <cell r="A13818" t="str">
            <v>SETOP RO-8524</v>
          </cell>
          <cell r="D13818"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E13818" t="str">
            <v>un</v>
          </cell>
          <cell r="F13818">
            <v>28673.49</v>
          </cell>
        </row>
        <row r="13819">
          <cell r="A13819" t="str">
            <v>SETOP RO-8525</v>
          </cell>
          <cell r="D13819" t="str">
            <v>Boca de Bueiro duplo celular de concreto moldado em loco, de 3,00 x 2,50 m com esconsidade de 0º - areia e brita comerciais (Execução, incluindo fornecimento, carga e transporte de todos os materiais, exclui escavação) - (Caderno de Bueiros Celulares RT 01.45)</v>
          </cell>
          <cell r="E13819" t="str">
            <v>un</v>
          </cell>
          <cell r="F13819">
            <v>30743.83</v>
          </cell>
        </row>
        <row r="13820">
          <cell r="A13820" t="str">
            <v>SETOP RO-8526</v>
          </cell>
          <cell r="D13820"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E13820" t="str">
            <v>un</v>
          </cell>
          <cell r="F13820">
            <v>27822.25</v>
          </cell>
        </row>
        <row r="13821">
          <cell r="A13821" t="str">
            <v>SETOP RO-8527</v>
          </cell>
          <cell r="D13821" t="str">
            <v>Boca de Bueiro duplo celular de concreto moldado em loco, de 3,00 x 2,50 m com esconsidade de 15º - areia e brita comerciais (Execução, incluindo fornecimento, carga e transporte de todos os materiais, exclui escavação) - (Caderno de Bueiros Celulares RT 01.45)</v>
          </cell>
          <cell r="E13821" t="str">
            <v>un</v>
          </cell>
          <cell r="F13821">
            <v>31243.73</v>
          </cell>
        </row>
        <row r="13822">
          <cell r="A13822" t="str">
            <v>SETOP RO-8528</v>
          </cell>
          <cell r="D13822"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E13822" t="str">
            <v>un</v>
          </cell>
          <cell r="F13822">
            <v>28226.36</v>
          </cell>
        </row>
        <row r="13823">
          <cell r="A13823" t="str">
            <v>SETOP RO-8529</v>
          </cell>
          <cell r="D13823" t="str">
            <v>Boca de Bueiro duplo celular de concreto moldado em loco, de 3,00 x 2,50 m com esconsidade de 30º - areia e brita comerciais (Execução, incluindo fornecimento, carga e transporte de todos os materiais, exclui escavação) - (Caderno de Bueiros Celulares RT 01.45)</v>
          </cell>
          <cell r="E13823" t="str">
            <v>un</v>
          </cell>
          <cell r="F13823">
            <v>34061.9</v>
          </cell>
        </row>
        <row r="13824">
          <cell r="A13824" t="str">
            <v>SETOP RO-8530</v>
          </cell>
          <cell r="D13824"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E13824" t="str">
            <v>un</v>
          </cell>
          <cell r="F13824">
            <v>30774.71</v>
          </cell>
        </row>
        <row r="13825">
          <cell r="A13825" t="str">
            <v>SETOP RO-8531</v>
          </cell>
          <cell r="D13825" t="str">
            <v>Boca de Bueiro duplo celular de concreto moldado em loco, de 3,00 x 2,50 m com esconsidade de 45º - areia e brita comerciais (Execução, incluindo fornecimento, carga e transporte de todos os materiais, exclui escavação) - (Caderno de Bueiros Celulares RT 01.45)</v>
          </cell>
          <cell r="E13825" t="str">
            <v>un</v>
          </cell>
          <cell r="F13825">
            <v>40305.5</v>
          </cell>
        </row>
        <row r="13826">
          <cell r="A13826" t="str">
            <v>SETOP RO-8532</v>
          </cell>
          <cell r="D13826"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E13826" t="str">
            <v>un</v>
          </cell>
          <cell r="F13826">
            <v>36379.879999999997</v>
          </cell>
        </row>
        <row r="13827">
          <cell r="A13827" t="str">
            <v>SETOP RO-8533</v>
          </cell>
          <cell r="D13827" t="str">
            <v>Boca de Bueiro duplo celular de concreto moldado em loco, de 3,00 x 3,00 m com esconsidade de 0º - areia e brita comerciais (Execução, incluindo fornecimento, carga e transporte de todos os materiais, exclui escavação) - (Caderno de Bueiros Celulares RT 01.45)</v>
          </cell>
          <cell r="E13827" t="str">
            <v>un</v>
          </cell>
          <cell r="F13827">
            <v>39633.64</v>
          </cell>
        </row>
        <row r="13828">
          <cell r="A13828" t="str">
            <v>SETOP RO-8534</v>
          </cell>
          <cell r="D13828"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E13828" t="str">
            <v>un</v>
          </cell>
          <cell r="F13828">
            <v>35870.86</v>
          </cell>
        </row>
        <row r="13829">
          <cell r="A13829" t="str">
            <v>SETOP RO-8535</v>
          </cell>
          <cell r="D13829" t="str">
            <v>Boca de Bueiro duplo celular de concreto moldado em loco, de 3,00 x 3,00 m com esconsidade de 15º - areia e brita comerciais (Execução, incluindo fornecimento, carga e transporte de todos os materiais, exclui escavação) - (Caderno de Bueiros Celulares RT 01.45)</v>
          </cell>
          <cell r="E13829" t="str">
            <v>un</v>
          </cell>
          <cell r="F13829">
            <v>40624.1</v>
          </cell>
        </row>
        <row r="13830">
          <cell r="A13830" t="str">
            <v>SETOP RO-8536</v>
          </cell>
          <cell r="D13830"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E13830" t="str">
            <v>un</v>
          </cell>
          <cell r="F13830">
            <v>36699.519999999997</v>
          </cell>
        </row>
        <row r="13831">
          <cell r="A13831" t="str">
            <v>SETOP RO-8537</v>
          </cell>
          <cell r="D13831" t="str">
            <v>Boca de Bueiro duplo celular de concreto moldado em loco, de 3,00 x 3,00 m com esconsidade de 30º - areia e brita comerciais (Execução, incluindo fornecimento, carga e transporte de todos os materiais, exclui escavação) - (Caderno de Bueiros Celulares RT 01.45)</v>
          </cell>
          <cell r="E13831" t="str">
            <v>un</v>
          </cell>
          <cell r="F13831">
            <v>44317.36</v>
          </cell>
        </row>
        <row r="13832">
          <cell r="A13832" t="str">
            <v>SETOP RO-8538</v>
          </cell>
          <cell r="D13832"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E13832" t="str">
            <v>un</v>
          </cell>
          <cell r="F13832">
            <v>40077.279999999999</v>
          </cell>
        </row>
        <row r="13833">
          <cell r="A13833" t="str">
            <v>SETOP RO-8540</v>
          </cell>
          <cell r="D13833" t="str">
            <v>Boca de Bueiro duplo celular de concreto moldado em loco, de 3,00 x 3,00 m com esconsidade de 45º - areia e brita comerciais (Execução, incluindo fornecimento, carga e transporte de todos os materiais, exclui escavação) - (Caderno de Bueiros Celulares RT 01.45)</v>
          </cell>
          <cell r="E13833" t="str">
            <v>un</v>
          </cell>
          <cell r="F13833">
            <v>52517.78</v>
          </cell>
        </row>
        <row r="13834">
          <cell r="A13834" t="str">
            <v>SETOP RO-8541</v>
          </cell>
          <cell r="D13834"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E13834" t="str">
            <v>un</v>
          </cell>
          <cell r="F13834">
            <v>47523.97</v>
          </cell>
        </row>
        <row r="13835">
          <cell r="A13835" t="str">
            <v>SETOP RO-8542</v>
          </cell>
          <cell r="D13835" t="str">
            <v>Boca de Bueiro duplo celular de concreto moldado em loco, de 3,50 x 2,50 m com esconsidade de 0º - areia e brita comerciais (Execução, incluindo fornecimento, carga e transporte de todos os materiais, exclui escavação) - (Caderno de Bueiros Celulares RT 01.45)</v>
          </cell>
          <cell r="E13835" t="str">
            <v>un</v>
          </cell>
          <cell r="F13835">
            <v>32466.22</v>
          </cell>
        </row>
        <row r="13836">
          <cell r="A13836" t="str">
            <v>SETOP RO-8543</v>
          </cell>
          <cell r="D13836"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E13836" t="str">
            <v>un</v>
          </cell>
          <cell r="F13836">
            <v>29303.29</v>
          </cell>
        </row>
        <row r="13837">
          <cell r="A13837" t="str">
            <v>SETOP RO-8544</v>
          </cell>
          <cell r="D13837" t="str">
            <v>Boca de Bueiro duplo celular de concreto moldado em loco, de 3,50 x 2,50 m com esconsidade de 15º - areia e brita comerciais (Execução, incluindo fornecimento, carga e transporte de todos os materiais, exclui escavação) - (Caderno de Bueiros Celulares RT 01.45)</v>
          </cell>
          <cell r="E13837" t="str">
            <v>un</v>
          </cell>
          <cell r="F13837">
            <v>33039.18</v>
          </cell>
        </row>
        <row r="13838">
          <cell r="A13838" t="str">
            <v>SETOP RO-8545</v>
          </cell>
          <cell r="D13838"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E13838" t="str">
            <v>un</v>
          </cell>
          <cell r="F13838">
            <v>29772.16</v>
          </cell>
        </row>
        <row r="13839">
          <cell r="A13839" t="str">
            <v>SETOP RO-8546</v>
          </cell>
          <cell r="D13839" t="str">
            <v>Boca de Bueiro duplo celular de concreto moldado em loco, de 3,50 x 2,50 m com esconsidade de 30º - areia e brita comerciais (Execução, incluindo fornecimento, carga e transporte de todos os materiais, exclui escavação) - (Caderno de Bueiros Celulares RT 01.45)</v>
          </cell>
          <cell r="E13839" t="str">
            <v>un</v>
          </cell>
          <cell r="F13839">
            <v>36262.65</v>
          </cell>
        </row>
        <row r="13840">
          <cell r="A13840" t="str">
            <v>SETOP RO-8547</v>
          </cell>
          <cell r="D13840"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E13840" t="str">
            <v>un</v>
          </cell>
          <cell r="F13840">
            <v>32697.15</v>
          </cell>
        </row>
        <row r="13841">
          <cell r="A13841" t="str">
            <v>SETOP RO-8548</v>
          </cell>
          <cell r="D13841" t="str">
            <v>Boca de Bueiro duplo celular de concreto moldado em loco, de 3,50 x 2,50 m com esconsidade de 45º - areia e brita comerciais (Execução, incluindo fornecimento, carga e transporte de todos os materiais, exclui escavação) - (Caderno de Bueiros Celulares RT 01.45)</v>
          </cell>
          <cell r="E13841" t="str">
            <v>un</v>
          </cell>
          <cell r="F13841">
            <v>43011.61</v>
          </cell>
        </row>
        <row r="13842">
          <cell r="A13842" t="str">
            <v>SETOP RO-8549</v>
          </cell>
          <cell r="D13842"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E13842" t="str">
            <v>un</v>
          </cell>
          <cell r="F13842">
            <v>38744.5</v>
          </cell>
        </row>
        <row r="13843">
          <cell r="A13843" t="str">
            <v>SETOP RO-8550</v>
          </cell>
          <cell r="D13843" t="str">
            <v>Boca de Bueiro duplo celular de concreto moldado em loco, de 3,50 x 3,00 m com esconsidade de 0º - areia e brita comerciais (Execução, incluindo fornecimento, carga e transporte de todos os materiais, exclui escavação) - (Caderno de Bueiros Celulares RT 01.45)</v>
          </cell>
          <cell r="E13843" t="str">
            <v>un</v>
          </cell>
          <cell r="F13843">
            <v>41894.050000000003</v>
          </cell>
        </row>
        <row r="13844">
          <cell r="A13844" t="str">
            <v>SETOP RO-8551</v>
          </cell>
          <cell r="D13844"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E13844" t="str">
            <v>un</v>
          </cell>
          <cell r="F13844">
            <v>37864.07</v>
          </cell>
        </row>
        <row r="13845">
          <cell r="A13845" t="str">
            <v>SETOP RO-8552</v>
          </cell>
          <cell r="D13845" t="str">
            <v>Boca de Bueiro duplo celular de concreto moldado em loco, de 3,50 x 3,00 m com esconsidade de 15º - areia e brita comerciais (Execução, incluindo fornecimento, carga e transporte de todos os materiais, exclui escavação) - (Caderno de Bueiros Celulares RT 01.45)</v>
          </cell>
          <cell r="E13845" t="str">
            <v>un</v>
          </cell>
          <cell r="F13845">
            <v>42789.16</v>
          </cell>
        </row>
        <row r="13846">
          <cell r="A13846" t="str">
            <v>SETOP RO-8553</v>
          </cell>
          <cell r="D13846"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E13846" t="str">
            <v>un</v>
          </cell>
          <cell r="F13846">
            <v>38586.480000000003</v>
          </cell>
        </row>
        <row r="13847">
          <cell r="A13847" t="str">
            <v>SETOP RO-8554</v>
          </cell>
          <cell r="D13847" t="str">
            <v>Boca de Bueiro duplo celular de concreto moldado em loco, de 3,50 x 3,00 m com esconsidade de 30º - areia e brita comerciais (Execução, incluindo fornecimento, carga e transporte de todos os materiais, exclui escavação) - (Caderno de Bueiros Celulares RT 01.45)</v>
          </cell>
          <cell r="E13847" t="str">
            <v>un</v>
          </cell>
          <cell r="F13847">
            <v>46915.77</v>
          </cell>
        </row>
        <row r="13848">
          <cell r="A13848" t="str">
            <v>SETOP RO-8555</v>
          </cell>
          <cell r="D13848"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E13848" t="str">
            <v>un</v>
          </cell>
          <cell r="F13848">
            <v>42365.19</v>
          </cell>
        </row>
        <row r="13849">
          <cell r="A13849" t="str">
            <v>SETOP RO-8556</v>
          </cell>
          <cell r="D13849" t="str">
            <v>Boca de Bueiro duplo celular de concreto moldado em loco, de 3,50 x 3,00 m com esconsidade de 45º - areia e brita comerciais (Execução, incluindo fornecimento, carga e transporte de todos os materiais, exclui escavação) - (Caderno de Bueiros Celulares RT 01.45)</v>
          </cell>
          <cell r="E13849" t="str">
            <v>un</v>
          </cell>
          <cell r="F13849">
            <v>55686.87</v>
          </cell>
        </row>
        <row r="13850">
          <cell r="A13850" t="str">
            <v>SETOP RO-8557</v>
          </cell>
          <cell r="D13850"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E13850" t="str">
            <v>un</v>
          </cell>
          <cell r="F13850">
            <v>50314.81</v>
          </cell>
        </row>
        <row r="13851">
          <cell r="A13851" t="str">
            <v>SETOP RO-8558</v>
          </cell>
          <cell r="D13851" t="str">
            <v>Boca de Bueiro duplo celular de concreto moldado em loco, de 3,50 x 3,50 m com esconsidade de 0º - areia e brita comerciais (Execução, incluindo fornecimento, carga e transporte de todos os materiais, exclui escavação) - (Caderno de Bueiros Celulares RT 01.45)</v>
          </cell>
          <cell r="E13851" t="str">
            <v>un</v>
          </cell>
          <cell r="F13851">
            <v>51750.720000000001</v>
          </cell>
        </row>
        <row r="13852">
          <cell r="A13852" t="str">
            <v>SETOP RO-8559</v>
          </cell>
          <cell r="D13852"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E13852" t="str">
            <v>un</v>
          </cell>
          <cell r="F13852">
            <v>47069.4</v>
          </cell>
        </row>
        <row r="13853">
          <cell r="A13853" t="str">
            <v>SETOP RO-8560</v>
          </cell>
          <cell r="D13853" t="str">
            <v>Boca de Bueiro duplo celular de concreto moldado em loco, de 3,50 x 3,50 m com esconsidade de 15º - areia e brita comerciais (Execução, incluindo fornecimento, carga e transporte de todos os materiais, exclui escavação) - (Caderno de Bueiros Celulares RT 01.45)</v>
          </cell>
          <cell r="E13853" t="str">
            <v>un</v>
          </cell>
          <cell r="F13853">
            <v>52980.09</v>
          </cell>
        </row>
        <row r="13854">
          <cell r="A13854" t="str">
            <v>SETOP RO-8561</v>
          </cell>
          <cell r="D13854"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E13854" t="str">
            <v>un</v>
          </cell>
          <cell r="F13854">
            <v>48086.28</v>
          </cell>
        </row>
        <row r="13855">
          <cell r="A13855" t="str">
            <v>SETOP RO-8562</v>
          </cell>
          <cell r="D13855" t="str">
            <v>Boca de Bueiro duplo celular de concreto moldado em loco, de 3,50 x 3,50 m com esconsidade de 30º - areia e brita comerciais (Execução, incluindo fornecimento, carga e transporte de todos os materiais, exclui escavação) - (Caderno de Bueiros Celulares RT 01.45)</v>
          </cell>
          <cell r="E13855" t="str">
            <v>un</v>
          </cell>
          <cell r="F13855">
            <v>58336.87</v>
          </cell>
        </row>
        <row r="13856">
          <cell r="A13856" t="str">
            <v>SETOP RO-8563</v>
          </cell>
          <cell r="D13856"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E13856" t="str">
            <v>un</v>
          </cell>
          <cell r="F13856">
            <v>53043.13</v>
          </cell>
        </row>
        <row r="13857">
          <cell r="A13857" t="str">
            <v>SETOP RO-8564</v>
          </cell>
          <cell r="D13857" t="str">
            <v>Boca de Bueiro duplo celular de concreto moldado em loco, de 3,50 x 3,50 m com esconsidade de 45º - areia e brita comerciais (Execução, incluindo fornecimento, carga e transporte de todos os materiais, exclui escavação) - (Caderno de Bueiros Celulares RT 01.45)</v>
          </cell>
          <cell r="E13857" t="str">
            <v>un</v>
          </cell>
          <cell r="F13857">
            <v>69698.009999999995</v>
          </cell>
        </row>
        <row r="13858">
          <cell r="A13858" t="str">
            <v>SETOP RO-8565</v>
          </cell>
          <cell r="D13858"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E13858" t="str">
            <v>un</v>
          </cell>
          <cell r="F13858">
            <v>63452.23</v>
          </cell>
        </row>
        <row r="13859">
          <cell r="A13859" t="str">
            <v>SETOP RO-8566</v>
          </cell>
          <cell r="D13859" t="str">
            <v>Boca de Bueiro duplo celular de concreto moldado em loco, de 4,00 x 3,00 m com esconsidade de 0º - areia e brita comerciais (Execução, incluindo fornecimento, carga e transporte de todos os materiais, exclui escavação) - (Caderno de Bueiros Celulares RT 01.45)</v>
          </cell>
          <cell r="E13859" t="str">
            <v>un</v>
          </cell>
          <cell r="F13859">
            <v>44882.26</v>
          </cell>
        </row>
        <row r="13860">
          <cell r="A13860" t="str">
            <v>SETOP RO-8567</v>
          </cell>
          <cell r="D13860"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E13860" t="str">
            <v>un</v>
          </cell>
          <cell r="F13860">
            <v>40583.79</v>
          </cell>
        </row>
        <row r="13861">
          <cell r="A13861" t="str">
            <v>SETOP RO-8568</v>
          </cell>
          <cell r="D13861" t="str">
            <v>Boca de Bueiro duplo celular de concreto moldado em loco, de 4,00 x 3,00 m com esconsidade de 15º - areia e brita comerciais (Execução, incluindo fornecimento, carga e transporte de todos os materiais, exclui escavação) - (Caderno de Bueiros Celulares RT 01.45)</v>
          </cell>
          <cell r="E13861" t="str">
            <v>un</v>
          </cell>
          <cell r="F13861">
            <v>45147.34</v>
          </cell>
        </row>
        <row r="13862">
          <cell r="A13862" t="str">
            <v>SETOP RO-8569</v>
          </cell>
          <cell r="D13862"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E13862" t="str">
            <v>un</v>
          </cell>
          <cell r="F13862">
            <v>40667.86</v>
          </cell>
        </row>
        <row r="13863">
          <cell r="A13863" t="str">
            <v>SETOP RO-8570</v>
          </cell>
          <cell r="D13863" t="str">
            <v>Boca de Bueiro duplo celular de concreto moldado em loco, de 4,00 x 3,00 m com esconsidade de 30º - areia e brita comerciais (Execução, incluindo fornecimento, carga e transporte de todos os materiais, exclui escavação) - (Caderno de Bueiros Celulares RT 01.45)</v>
          </cell>
          <cell r="E13863" t="str">
            <v>un</v>
          </cell>
          <cell r="F13863">
            <v>49568.49</v>
          </cell>
        </row>
        <row r="13864">
          <cell r="A13864" t="str">
            <v>SETOP RO-8571</v>
          </cell>
          <cell r="D13864"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E13864" t="str">
            <v>un</v>
          </cell>
          <cell r="F13864">
            <v>44709.2</v>
          </cell>
        </row>
        <row r="13865">
          <cell r="A13865" t="str">
            <v>SETOP RO-8572</v>
          </cell>
          <cell r="D13865" t="str">
            <v>Boca de Bueiro duplo celular de concreto moldado em loco, de 4,00 x 3,00 m com esconsidade de 45º - areia e brita comerciais (Execução, incluindo fornecimento, carga e transporte de todos os materiais, exclui escavação) - (Caderno de Bueiros Celulares RT 01.45)</v>
          </cell>
          <cell r="E13865" t="str">
            <v>un</v>
          </cell>
          <cell r="F13865">
            <v>58848.26</v>
          </cell>
        </row>
        <row r="13866">
          <cell r="A13866" t="str">
            <v>SETOP RO-8573</v>
          </cell>
          <cell r="D13866"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E13866" t="str">
            <v>un</v>
          </cell>
          <cell r="F13866">
            <v>53097.33</v>
          </cell>
        </row>
        <row r="13867">
          <cell r="A13867" t="str">
            <v>SETOP RO-8574</v>
          </cell>
          <cell r="D13867" t="str">
            <v>Boca de Bueiro duplo celular de concreto moldado em loco, de 4,00 x 3,50 m com esconsidade de 0º - areia e brita comerciais (Execução, incluindo fornecimento, carga e transporte de todos os materiais, exclui escavação) - (Caderno de Bueiros Celulares RT 01.45)</v>
          </cell>
          <cell r="E13867" t="str">
            <v>un</v>
          </cell>
          <cell r="F13867">
            <v>54680.13</v>
          </cell>
        </row>
        <row r="13868">
          <cell r="A13868" t="str">
            <v>SETOP RO-8575</v>
          </cell>
          <cell r="D13868"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E13868" t="str">
            <v>un</v>
          </cell>
          <cell r="F13868">
            <v>49704.45</v>
          </cell>
        </row>
        <row r="13869">
          <cell r="A13869" t="str">
            <v>SETOP RO-8576</v>
          </cell>
          <cell r="D13869" t="str">
            <v>Boca de Bueiro duplo celular de concreto moldado em loco, de 4,00 x 3,50 m com esconsidade de 15º - areia e brita comerciais (Execução, incluindo fornecimento, carga e transporte de todos os materiais, exclui escavação) - (Caderno de Bueiros Celulares RT 01.45)</v>
          </cell>
          <cell r="E13869" t="str">
            <v>un</v>
          </cell>
          <cell r="F13869">
            <v>55687.65</v>
          </cell>
        </row>
        <row r="13870">
          <cell r="A13870" t="str">
            <v>SETOP RO-8577</v>
          </cell>
          <cell r="D13870"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E13870" t="str">
            <v>un</v>
          </cell>
          <cell r="F13870">
            <v>50488.59</v>
          </cell>
        </row>
        <row r="13871">
          <cell r="A13871" t="str">
            <v>SETOP RO-8578</v>
          </cell>
          <cell r="D13871" t="str">
            <v>Boca de Bueiro duplo celular de concreto moldado em loco, de 4,00 x 3,50 m com esconsidade de 30º - areia e brita comerciais (Execução, incluindo fornecimento, carga e transporte de todos os materiais, exclui escavação) - (Caderno de Bueiros Celulares RT 01.45)</v>
          </cell>
          <cell r="E13871" t="str">
            <v>un</v>
          </cell>
          <cell r="F13871">
            <v>61198.25</v>
          </cell>
        </row>
        <row r="13872">
          <cell r="A13872" t="str">
            <v>SETOP RO-8579</v>
          </cell>
          <cell r="D13872"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E13872" t="str">
            <v>un</v>
          </cell>
          <cell r="F13872">
            <v>55564.26</v>
          </cell>
        </row>
        <row r="13873">
          <cell r="A13873" t="str">
            <v>SETOP RO-8580</v>
          </cell>
          <cell r="D13873" t="str">
            <v>Boca de Bueiro duplo celular de concreto moldado em loco, de 4,00 x 3,50 m com esconsidade de 45º - areia e brita comerciais (Execução, incluindo fornecimento, carga e transporte de todos os materiais, exclui escavação) - (Caderno de Bueiros Celulares RT 01.45)</v>
          </cell>
          <cell r="E13873" t="str">
            <v>un</v>
          </cell>
          <cell r="F13873">
            <v>73103.92</v>
          </cell>
        </row>
        <row r="13874">
          <cell r="A13874" t="str">
            <v>SETOP RO-8581</v>
          </cell>
          <cell r="D13874"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E13874" t="str">
            <v>un</v>
          </cell>
          <cell r="F13874">
            <v>66441.37</v>
          </cell>
        </row>
        <row r="13875">
          <cell r="A13875" t="str">
            <v>SETOP RO-8582</v>
          </cell>
          <cell r="D13875" t="str">
            <v>Boca de Bueiro duplo celular de concreto moldado em loco, de 4,00 x 4,00 m com esconsidade de 0º - areia e brita comerciais (Execução, incluindo fornecimento, carga e transporte de todos os materiais, exclui escavação) - (Caderno de Bueiros Celulares RT 01.45)</v>
          </cell>
          <cell r="E13875" t="str">
            <v>un</v>
          </cell>
          <cell r="F13875">
            <v>64286.93</v>
          </cell>
        </row>
        <row r="13876">
          <cell r="A13876" t="str">
            <v>SETOP RO-8583</v>
          </cell>
          <cell r="D13876"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E13876" t="str">
            <v>un</v>
          </cell>
          <cell r="F13876">
            <v>58125.74</v>
          </cell>
        </row>
        <row r="13877">
          <cell r="A13877" t="str">
            <v>SETOP RO-8584</v>
          </cell>
          <cell r="D13877" t="str">
            <v>Boca de Bueiro duplo celular de concreto moldado em loco, de 4,00 x 4,00 m com esconsidade de 15º - areia e brita comerciais (Execução, incluindo fornecimento, carga e transporte de todos os materiais, exclui escavação) - (Caderno de Bueiros Celulares RT 01.45)</v>
          </cell>
          <cell r="E13877" t="str">
            <v>un</v>
          </cell>
          <cell r="F13877">
            <v>65926.240000000005</v>
          </cell>
        </row>
        <row r="13878">
          <cell r="A13878" t="str">
            <v>SETOP RO-8585</v>
          </cell>
          <cell r="D13878"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E13878" t="str">
            <v>un</v>
          </cell>
          <cell r="F13878">
            <v>59441.17</v>
          </cell>
        </row>
        <row r="13879">
          <cell r="A13879" t="str">
            <v>SETOP RO-8586</v>
          </cell>
          <cell r="D13879" t="str">
            <v>Boca de Bueiro duplo celular de concreto moldado em loco, de 4,00 x 4,00 m com esconsidade de 30º - areia e brita comerciais (Execução, incluindo fornecimento, carga e transporte de todos os materiais, exclui escavação) - (Caderno de Bueiros Celulares RT 01.45)</v>
          </cell>
          <cell r="E13879" t="str">
            <v>un</v>
          </cell>
          <cell r="F13879">
            <v>72283.77</v>
          </cell>
        </row>
        <row r="13880">
          <cell r="A13880" t="str">
            <v>SETOP RO-8587</v>
          </cell>
          <cell r="D13880"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E13880" t="str">
            <v>un</v>
          </cell>
          <cell r="F13880">
            <v>65305.39</v>
          </cell>
        </row>
        <row r="13881">
          <cell r="A13881" t="str">
            <v>SETOP RO-8588</v>
          </cell>
          <cell r="D13881" t="str">
            <v>Boca de Bueiro duplo celular de concreto moldado em loco, de 4,00 x 4,00 m com esconsidade de 45º - areia e brita comerciais (Execução, incluindo fornecimento, carga e transporte de todos os materiais, exclui escavação) - (Caderno de Bueiros Celulares RT 01.45)</v>
          </cell>
          <cell r="E13881" t="str">
            <v>un</v>
          </cell>
          <cell r="F13881">
            <v>86043.62</v>
          </cell>
        </row>
        <row r="13882">
          <cell r="A13882" t="str">
            <v>SETOP RO-8589</v>
          </cell>
          <cell r="D13882"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E13882" t="str">
            <v>un</v>
          </cell>
          <cell r="F13882">
            <v>77890.350000000006</v>
          </cell>
        </row>
        <row r="13883">
          <cell r="A13883" t="str">
            <v>SETOP RO-00714</v>
          </cell>
          <cell r="D13883" t="str">
            <v>Boca de Bueiro Duplo Tubular de Concreto D = 1,00 m - esconsidade 0° - areia e brita comerciais - alas esconsas (Execução, incluindo fornecimento, carga e transporte de todos os materiais, exclui escavação) - (Caderno de Drenagem RT 01.47.d)</v>
          </cell>
          <cell r="E13883" t="str">
            <v>un</v>
          </cell>
          <cell r="F13883">
            <v>3066.57</v>
          </cell>
        </row>
        <row r="13884">
          <cell r="A13884" t="str">
            <v>SETOP RO-00715</v>
          </cell>
          <cell r="D13884" t="str">
            <v>Boca de Bueiro Duplo Tubular de Concreto D = 1,00 m - esconsidade 0° - areia extraída e brita produzida - alas esconsas (Execução, incluindo fornecimento, carga e transporte de todos os materiais, exclui escavação) - (Caderno de Drenagem RT 01.47.d)</v>
          </cell>
          <cell r="E13884" t="str">
            <v>un</v>
          </cell>
          <cell r="F13884">
            <v>2452.91</v>
          </cell>
        </row>
        <row r="13885">
          <cell r="A13885" t="str">
            <v>SETOP RO-00716</v>
          </cell>
          <cell r="D13885" t="str">
            <v>Boca de Bueiro Duplo Tubular de Concreto D = 1,00 m - esconsidade 15° - areia e brita comerciais - alas esconsas (Execução, incluindo fornecimento, carga e transporte de todos os materiais, exclui escavação) - (Caderno de Drenagem RT 01.47.d)</v>
          </cell>
          <cell r="E13885" t="str">
            <v>un</v>
          </cell>
          <cell r="F13885">
            <v>3304.53</v>
          </cell>
        </row>
        <row r="13886">
          <cell r="A13886" t="str">
            <v>SETOP RO-00717</v>
          </cell>
          <cell r="D13886" t="str">
            <v>Boca de Bueiro Duplo Tubular de Concreto D = 1,00 m - esconsidade 15° - areia extraída e brita produzida - alas esconsas (Execução, incluindo fornecimento, carga e transporte de todos os materiais, exclui escavação) - (Caderno de Drenagem RT 01.47.d)</v>
          </cell>
          <cell r="E13886" t="str">
            <v>un</v>
          </cell>
          <cell r="F13886">
            <v>2641.25</v>
          </cell>
        </row>
        <row r="13887">
          <cell r="A13887" t="str">
            <v>SETOP RO-00718</v>
          </cell>
          <cell r="D13887" t="str">
            <v>Boca de Bueiro Duplo Tubular de Concreto D = 1,00 m - esconsidade 30° - areia e brita comerciais - alas esconsas (Execução, incluindo fornecimento, carga e transporte de todos os materiais, exclui escavação) - (Caderno de Drenagem RT 01.47.d)</v>
          </cell>
          <cell r="E13887" t="str">
            <v>un</v>
          </cell>
          <cell r="F13887">
            <v>3715.94</v>
          </cell>
        </row>
        <row r="13888">
          <cell r="A13888" t="str">
            <v>SETOP RO-00719</v>
          </cell>
          <cell r="D13888" t="str">
            <v>Boca de Bueiro Duplo Tubular de Concreto D = 1,00 m - esconsidade 30° - areia extraída e brita produzida - alas esconsas (Execução, incluindo fornecimento, carga e transporte de todos os materiais, exclui escavação) - (Caderno de Drenagem RT 01.47.d)</v>
          </cell>
          <cell r="E13888" t="str">
            <v>un</v>
          </cell>
          <cell r="F13888">
            <v>2968.07</v>
          </cell>
        </row>
        <row r="13889">
          <cell r="A13889" t="str">
            <v>SETOP RO-00720</v>
          </cell>
          <cell r="D13889" t="str">
            <v>Boca de Bueiro Duplo Tubular de Concreto D = 1,00 m - esconsidade 45° - areia e brita comerciais - alas esconsas (Execução, incluindo fornecimento, carga e transporte de todos os materiais, exclui escavação) - (Caderno de Drenagem RT 01.47.d)</v>
          </cell>
          <cell r="E13889" t="str">
            <v>un</v>
          </cell>
          <cell r="F13889">
            <v>4783.8900000000003</v>
          </cell>
        </row>
        <row r="13890">
          <cell r="A13890" t="str">
            <v>SETOP RO-00721</v>
          </cell>
          <cell r="D13890" t="str">
            <v>Boca de Bueiro Duplo Tubular de Concreto D = 1,00 m - esconsidade 45° - areia extraída e brita produzida - alas esconsas (Execução, incluindo fornecimento, carga e transporte de todos os materiais, exclui escavação) - (Caderno de Drenagem RT 01.47.d)</v>
          </cell>
          <cell r="E13890" t="str">
            <v>un</v>
          </cell>
          <cell r="F13890">
            <v>3841.16</v>
          </cell>
        </row>
        <row r="13891">
          <cell r="A13891" t="str">
            <v>SETOP RO-00722</v>
          </cell>
          <cell r="D13891" t="str">
            <v>Boca de Bueiro Duplo Tubular de Concreto D = 1,20 m - esconsidade 0° - areia e brita comerciais - alas esconsas (Execução, incluindo fornecimento, carga e transporte de todos os materiais, exclui escavação) - (Caderno de Drenagem RT 01.47.d)</v>
          </cell>
          <cell r="E13891" t="str">
            <v>un</v>
          </cell>
          <cell r="F13891">
            <v>4040.73</v>
          </cell>
        </row>
        <row r="13892">
          <cell r="A13892" t="str">
            <v>SETOP RO-00723</v>
          </cell>
          <cell r="D13892" t="str">
            <v>Boca de Bueiro Duplo Tubular de Concreto D = 1,20 m - esconsidade 0° - areia extraída e brita produzida - alas esconsas (Execução, incluindo fornecimento, carga e transporte de todos os materiais, exclui escavação) - (Caderno de Drenagem RT 01.47.d)</v>
          </cell>
          <cell r="E13892" t="str">
            <v>un</v>
          </cell>
          <cell r="F13892">
            <v>3214.7</v>
          </cell>
        </row>
        <row r="13893">
          <cell r="A13893" t="str">
            <v>SETOP RO-00724</v>
          </cell>
          <cell r="D13893" t="str">
            <v>Boca de Bueiro Duplo Tubular de Concreto D = 1,20 m - esconsidade 15° - areia e brita comerciais - alas esconsas (Execução, incluindo fornecimento, carga e transporte de todos os materiais, exclui escavação) - (Caderno de Drenagem RT 01.47.d)</v>
          </cell>
          <cell r="E13893" t="str">
            <v>un</v>
          </cell>
          <cell r="F13893">
            <v>4283.1099999999997</v>
          </cell>
        </row>
        <row r="13894">
          <cell r="A13894" t="str">
            <v>SETOP RO-00725</v>
          </cell>
          <cell r="D13894" t="str">
            <v>Boca de Bueiro Duplo Tubular de Concreto D = 1,20 m - esconsidade 15° - areia extraída e brita produzida - alas esconsas (Execução, incluindo fornecimento, carga e transporte de todos os materiais, exclui escavação) - (Caderno de Drenagem RT 01.47.d)</v>
          </cell>
          <cell r="E13894" t="str">
            <v>un</v>
          </cell>
          <cell r="F13894">
            <v>3405.99</v>
          </cell>
        </row>
        <row r="13895">
          <cell r="A13895" t="str">
            <v>SETOP RO-00726</v>
          </cell>
          <cell r="D13895" t="str">
            <v>Boca de Bueiro Duplo Tubular de Concreto D = 1,20 m - esconsidade 30° - areia e brita comerciais - alas esconsas (Execução, incluindo fornecimento, carga e transporte de todos os materiais, exclui escavação) - (Caderno de Drenagem RT 01.47.d)</v>
          </cell>
          <cell r="E13895" t="str">
            <v>un</v>
          </cell>
          <cell r="F13895">
            <v>4892.78</v>
          </cell>
        </row>
        <row r="13896">
          <cell r="A13896" t="str">
            <v>SETOP RO-00727</v>
          </cell>
          <cell r="D13896" t="str">
            <v>Boca de Bueiro Duplo Tubular de Concreto D = 1,20 m - esconsidade 30° - areia extraída e brita produzida - alas esconsas (Execução, incluindo fornecimento, carga e transporte de todos os materiais, exclui escavação) - (Caderno de Drenagem RT 01.47.d)</v>
          </cell>
          <cell r="E13896" t="str">
            <v>un</v>
          </cell>
          <cell r="F13896">
            <v>3886.35</v>
          </cell>
        </row>
        <row r="13897">
          <cell r="A13897" t="str">
            <v>SETOP RO-00728</v>
          </cell>
          <cell r="D13897" t="str">
            <v>Boca de Bueiro Duplo Tubular de Concreto D = 1,20 m - esconsidade 45° - areia e brita comerciais - alas esconsas (Execução, incluindo fornecimento, carga e transporte de todos os materiais, exclui escavação) - (Caderno de Drenagem RT 01.47.d)</v>
          </cell>
          <cell r="E13897" t="str">
            <v>un</v>
          </cell>
          <cell r="F13897">
            <v>6114.65</v>
          </cell>
        </row>
        <row r="13898">
          <cell r="A13898" t="str">
            <v>SETOP RO-00729</v>
          </cell>
          <cell r="D13898" t="str">
            <v>Boca de Bueiro Duplo Tubular de Concreto D = 1,20 m - esconsidade 45° - areia extraída e brita produzida - alas esconsas (Execução, incluindo fornecimento, carga e transporte de todos os materiais, exclui escavação) - (Caderno de Drenagem RT 01.47.d)</v>
          </cell>
          <cell r="E13898" t="str">
            <v>un</v>
          </cell>
          <cell r="F13898">
            <v>4846.82</v>
          </cell>
        </row>
        <row r="13899">
          <cell r="A13899" t="str">
            <v>SETOP RO-00730</v>
          </cell>
          <cell r="D13899" t="str">
            <v>Boca de Bueiro Duplo Tubular de Concreto D = 1,50 m - esconsidade 0° - areia e brita comerciais - alas esconsas (Execução, incluindo fornecimento, carga e transporte de todos os materiais, exclui escavação) - (Caderno de Drenagem RT 01.47.d)</v>
          </cell>
          <cell r="E13899" t="str">
            <v>un</v>
          </cell>
          <cell r="F13899">
            <v>6907.56</v>
          </cell>
        </row>
        <row r="13900">
          <cell r="A13900" t="str">
            <v>SETOP RO-00731</v>
          </cell>
          <cell r="D13900" t="str">
            <v>Boca de Bueiro Duplo Tubular de Concreto D = 1,50 m - esconsidade 0° - areia extraída e brita produzida - alas esconsas (Execução, incluindo fornecimento, carga e transporte de todos os materiais, exclui escavação) - (Caderno de Drenagem RT 01.47.d)</v>
          </cell>
          <cell r="E13900" t="str">
            <v>un</v>
          </cell>
          <cell r="F13900">
            <v>5415.94</v>
          </cell>
        </row>
        <row r="13901">
          <cell r="A13901" t="str">
            <v>SETOP RO-00732</v>
          </cell>
          <cell r="D13901" t="str">
            <v>Boca de Bueiro Duplo Tubular de Concreto D = 1,50 m - esconsidade 15° - areia e brita comerciais - alas esconsas (Execução, incluindo fornecimento, carga e transporte de todos os materiais, exclui escavação) - (Caderno de Drenagem RT 01.47.d)</v>
          </cell>
          <cell r="E13901" t="str">
            <v>un</v>
          </cell>
          <cell r="F13901">
            <v>7345.29</v>
          </cell>
        </row>
        <row r="13902">
          <cell r="A13902" t="str">
            <v>SETOP RO-00733</v>
          </cell>
          <cell r="D13902" t="str">
            <v>Boca de Bueiro Duplo Tubular de Concreto D = 1,50 m - esconsidade 15° - areia extraída e brita produzida - alas esconsas (Execução, incluindo fornecimento, carga e transporte de todos os materiais, exclui escavação) - (Caderno de Drenagem RT 01.47.d)</v>
          </cell>
          <cell r="E13902" t="str">
            <v>un</v>
          </cell>
          <cell r="F13902">
            <v>5756.37</v>
          </cell>
        </row>
        <row r="13903">
          <cell r="A13903" t="str">
            <v>SETOP RO-00734</v>
          </cell>
          <cell r="D13903" t="str">
            <v>Boca de Bueiro Duplo Tubular de Concreto D = 1,50 m - esconsidade 30° - areia e brita comerciais - alas esconsas (Execução, incluindo fornecimento, carga e transporte de todos os materiais, exclui escavação) - (Caderno de Drenagem RT 01.47.d)</v>
          </cell>
          <cell r="E13903" t="str">
            <v>un</v>
          </cell>
          <cell r="F13903">
            <v>8386.06</v>
          </cell>
        </row>
        <row r="13904">
          <cell r="A13904" t="str">
            <v>SETOP RO-00735</v>
          </cell>
          <cell r="D13904" t="str">
            <v>Boca de Bueiro Duplo Tubular de Concreto D = 1,50 m - esconsidade 30° - areia extraída e brita produzida - alas esconsas (Execução, incluindo fornecimento, carga e transporte de todos os materiais, exclui escavação) - (Caderno de Drenagem RT 01.47.d)</v>
          </cell>
          <cell r="E13904" t="str">
            <v>un</v>
          </cell>
          <cell r="F13904">
            <v>6563.75</v>
          </cell>
        </row>
        <row r="13905">
          <cell r="A13905" t="str">
            <v>SETOP RO-00736</v>
          </cell>
          <cell r="D13905" t="str">
            <v>Boca de Bueiro Duplo Tubular de Concreto D = 1,50 m - esconsidade 45° - areia e brita comerciais - alas esconsas (Execução, incluindo fornecimento, carga e transporte de todos os materiais, exclui escavação) - (Caderno de Drenagem RT 01.47.d)</v>
          </cell>
          <cell r="E13905" t="str">
            <v>un</v>
          </cell>
          <cell r="F13905">
            <v>10497.91</v>
          </cell>
        </row>
        <row r="13906">
          <cell r="A13906" t="str">
            <v>SETOP RO-00737</v>
          </cell>
          <cell r="D13906" t="str">
            <v>Boca de Bueiro Duplo Tubular de Concreto D = 1,50 m - esconsidade 45° - areia extraída e brita produzida - alas esconsas (Execução, incluindo fornecimento, carga e transporte de todos os materiais, exclui escavação) - (Caderno de Drenagem RT 01.47.d)</v>
          </cell>
          <cell r="E13906" t="str">
            <v>un</v>
          </cell>
          <cell r="F13906">
            <v>8199.92</v>
          </cell>
        </row>
        <row r="13907">
          <cell r="A13907" t="str">
            <v>SETOP RO-8231</v>
          </cell>
          <cell r="D13907" t="str">
            <v>Boca de Bueiro simples celular de concreto moldado em loco, de 1,50 x 1,50 m com esconsidade de 0º - areia e brita comerciais (Execução, incluindo fornecimento, carga e transporte de todos os materiais, exclui escavação) - (Caderno de Bueiros Celulares RT 01.45)</v>
          </cell>
          <cell r="E13907" t="str">
            <v>un</v>
          </cell>
          <cell r="F13907">
            <v>12418.29</v>
          </cell>
        </row>
        <row r="13908">
          <cell r="A13908" t="str">
            <v>SETOP RO-8232</v>
          </cell>
          <cell r="D13908"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E13908" t="str">
            <v>un</v>
          </cell>
          <cell r="F13908">
            <v>11385.65</v>
          </cell>
        </row>
        <row r="13909">
          <cell r="A13909" t="str">
            <v>SETOP RO-8233</v>
          </cell>
          <cell r="D13909" t="str">
            <v>Boca de Bueiro simples celular de concreto moldado em loco, de 1,50 x 1,50 m com esconsidade de 15º - areia e brita comerciais (Execução, incluindo fornecimento, carga e transporte de todos os materiais, exclui escavação) - (Caderno de Bueiros Celulares RT 01.45)</v>
          </cell>
          <cell r="E13909" t="str">
            <v>un</v>
          </cell>
          <cell r="F13909">
            <v>12550.93</v>
          </cell>
        </row>
        <row r="13910">
          <cell r="A13910" t="str">
            <v>SETOP RO-8234</v>
          </cell>
          <cell r="D13910"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E13910" t="str">
            <v>un</v>
          </cell>
          <cell r="F13910">
            <v>11500.99</v>
          </cell>
        </row>
        <row r="13911">
          <cell r="A13911" t="str">
            <v>SETOP RO-8235</v>
          </cell>
          <cell r="D13911" t="str">
            <v>Boca de Bueiro simples celular de concreto moldado em loco, de 1,50 x 1,50 m com esconsidade de 30º - areia e brita comerciais (Execução, incluindo fornecimento, carga e transporte de todos os materiais, exclui escavação) - (Caderno de Bueiros Celulares RT 01.45)</v>
          </cell>
          <cell r="E13911" t="str">
            <v>un</v>
          </cell>
          <cell r="F13911">
            <v>13405.96</v>
          </cell>
        </row>
        <row r="13912">
          <cell r="A13912" t="str">
            <v>SETOP RO-8236</v>
          </cell>
          <cell r="D13912"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E13912" t="str">
            <v>un</v>
          </cell>
          <cell r="F13912">
            <v>12279.95</v>
          </cell>
        </row>
        <row r="13913">
          <cell r="A13913" t="str">
            <v>SETOP RO-8237</v>
          </cell>
          <cell r="D13913" t="str">
            <v>Boca de Bueiro simples celular de concreto moldado em loco, de 1,50 x 1,50 m com esconsidade de 45º - areia e brita comerciais (Execução, incluindo fornecimento, carga e transporte de todos os materiais, exclui escavação) - (Caderno de Bueiros Celulares RT 01.45)</v>
          </cell>
          <cell r="E13913" t="str">
            <v>un</v>
          </cell>
          <cell r="F13913">
            <v>15395.94</v>
          </cell>
        </row>
        <row r="13914">
          <cell r="A13914" t="str">
            <v>SETOP RO-8238</v>
          </cell>
          <cell r="D13914"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E13914" t="str">
            <v>un</v>
          </cell>
          <cell r="F13914">
            <v>14077.07</v>
          </cell>
        </row>
        <row r="13915">
          <cell r="A13915" t="str">
            <v>SETOP RO-8239</v>
          </cell>
          <cell r="D13915" t="str">
            <v>Boca de Bueiro simples celular de concreto moldado em loco, de 2,00 x 2,00 m com esconsidade de 0º - areia e brita comerciais (Execução, incluindo fornecimento, carga e transporte de todos os materiais, exclui escavação) - (Caderno de Bueiros Celulares RT 01.45)</v>
          </cell>
          <cell r="E13915" t="str">
            <v>un</v>
          </cell>
          <cell r="F13915">
            <v>17562.96</v>
          </cell>
        </row>
        <row r="13916">
          <cell r="A13916" t="str">
            <v>SETOP RO-8240</v>
          </cell>
          <cell r="D13916"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E13916" t="str">
            <v>un</v>
          </cell>
          <cell r="F13916">
            <v>16125.11</v>
          </cell>
        </row>
        <row r="13917">
          <cell r="A13917" t="str">
            <v>SETOP RO-8241</v>
          </cell>
          <cell r="D13917" t="str">
            <v>Boca de Bueiro simples celular de concreto moldado em loco, de 2,00 x 2,00 m com esconsidade de 15º - areia e brita comerciais (Execução, incluindo fornecimento, carga e transporte de todos os materiais, exclui escavação) - (Caderno de Bueiros Celulares RT 01.45)</v>
          </cell>
          <cell r="E13917" t="str">
            <v>un</v>
          </cell>
          <cell r="F13917">
            <v>17917.86</v>
          </cell>
        </row>
        <row r="13918">
          <cell r="A13918" t="str">
            <v>SETOP RO-8242</v>
          </cell>
          <cell r="D13918"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E13918" t="str">
            <v>un</v>
          </cell>
          <cell r="F13918">
            <v>16442.34</v>
          </cell>
        </row>
        <row r="13919">
          <cell r="A13919" t="str">
            <v>SETOP RO-8243</v>
          </cell>
          <cell r="D13919" t="str">
            <v>Boca de Bueiro simples celular de concreto moldado em loco, de 2,00 x 2,00 m com esconsidade de 30º - areia e brita comerciais (Execução, incluindo fornecimento, carga e transporte de todos os materiais, exclui escavação) - (Caderno de Bueiros Celulares RT 01.45)</v>
          </cell>
          <cell r="E13919" t="str">
            <v>un</v>
          </cell>
          <cell r="F13919">
            <v>19301.98</v>
          </cell>
        </row>
        <row r="13920">
          <cell r="A13920" t="str">
            <v>SETOP RO-8244</v>
          </cell>
          <cell r="D13920"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E13920" t="str">
            <v>un</v>
          </cell>
          <cell r="F13920">
            <v>17714.099999999999</v>
          </cell>
        </row>
        <row r="13921">
          <cell r="A13921" t="str">
            <v>SETOP RO-8245</v>
          </cell>
          <cell r="D13921" t="str">
            <v>Boca de Bueiro simples celular de concreto moldado em loco, de 2,00 x 2,00 m com esconsidade de 45º - areia e brita comerciais (Execução, incluindo fornecimento, carga e transporte de todos os materiais, exclui escavação) - (Caderno de Bueiros Celulares RT 01.45)</v>
          </cell>
          <cell r="E13921" t="str">
            <v>un</v>
          </cell>
          <cell r="F13921">
            <v>22442.03</v>
          </cell>
        </row>
        <row r="13922">
          <cell r="A13922" t="str">
            <v>SETOP RO-8246</v>
          </cell>
          <cell r="D13922"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E13922" t="str">
            <v>un</v>
          </cell>
          <cell r="F13922">
            <v>20571.48</v>
          </cell>
        </row>
        <row r="13923">
          <cell r="A13923" t="str">
            <v>SETOP RO-8247</v>
          </cell>
          <cell r="D13923" t="str">
            <v>Boca de Bueiro simples celular de concreto moldado em loco, de 2,00 x 2,50 m com esconsidade de 0º - areia e brita comerciais (Execução, incluindo fornecimento, carga e transporte de todos os materiais, exclui escavação) - (Caderno de Bueiros Celulares RT 01.45)</v>
          </cell>
          <cell r="E13923" t="str">
            <v>un</v>
          </cell>
          <cell r="F13923">
            <v>23052.31</v>
          </cell>
        </row>
        <row r="13924">
          <cell r="A13924" t="str">
            <v>SETOP RO-8248</v>
          </cell>
          <cell r="D13924"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E13924" t="str">
            <v>un</v>
          </cell>
          <cell r="F13924">
            <v>21217.119999999999</v>
          </cell>
        </row>
        <row r="13925">
          <cell r="A13925" t="str">
            <v>SETOP RO-8249</v>
          </cell>
          <cell r="D13925" t="str">
            <v>Boca de Bueiro simples celular de concreto moldado em loco, de 2,00 x 2,50 m com esconsidade de 15º - areia e brita comerciais (Execução, incluindo fornecimento, carga e transporte de todos os materiais, exclui escavação) - (Caderno de Bueiros Celulares RT 01.45)</v>
          </cell>
          <cell r="E13925" t="str">
            <v>un</v>
          </cell>
          <cell r="F13925">
            <v>23694.59</v>
          </cell>
        </row>
        <row r="13926">
          <cell r="A13926" t="str">
            <v>SETOP RO-8250</v>
          </cell>
          <cell r="D13926"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E13926" t="str">
            <v>un</v>
          </cell>
          <cell r="F13926">
            <v>21801.88</v>
          </cell>
        </row>
        <row r="13927">
          <cell r="A13927" t="str">
            <v>SETOP RO-8251</v>
          </cell>
          <cell r="D13927" t="str">
            <v>Boca de Bueiro simples celular de concreto moldado em loco, de 2,00 x 2,50 m com esconsidade de 30º - areia e brita comerciais (Execução, incluindo fornecimento, carga e transporte de todos os materiais, exclui escavação) - (Caderno de Bueiros Celulares RT 01.45)</v>
          </cell>
          <cell r="E13927" t="str">
            <v>un</v>
          </cell>
          <cell r="F13927">
            <v>25666.78</v>
          </cell>
        </row>
        <row r="13928">
          <cell r="A13928" t="str">
            <v>SETOP RO-8252</v>
          </cell>
          <cell r="D13928"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E13928" t="str">
            <v>un</v>
          </cell>
          <cell r="F13928">
            <v>23633.89</v>
          </cell>
        </row>
        <row r="13929">
          <cell r="A13929" t="str">
            <v>SETOP RO-8253</v>
          </cell>
          <cell r="D13929" t="str">
            <v>Boca de Bueiro simples celular de concreto moldado em loco, de 2,00 x 2,50 m com esconsidade de 45º - areia e brita comerciais (Execução, incluindo fornecimento, carga e transporte de todos os materiais, exclui escavação) - (Caderno de Bueiros Celulares RT 01.45)</v>
          </cell>
          <cell r="E13929" t="str">
            <v>un</v>
          </cell>
          <cell r="F13929">
            <v>30080.61</v>
          </cell>
        </row>
        <row r="13930">
          <cell r="A13930" t="str">
            <v>SETOP RO-8254</v>
          </cell>
          <cell r="D13930"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E13930" t="str">
            <v>un</v>
          </cell>
          <cell r="F13930">
            <v>27691.35</v>
          </cell>
        </row>
        <row r="13931">
          <cell r="A13931" t="str">
            <v>SETOP RO-8255</v>
          </cell>
          <cell r="D13931" t="str">
            <v>Boca de Bueiro simples celular de concreto moldado em loco, de 2,00 x 3,00 m com esconsidade de 0º - areia e brita comerciais (Execução, incluindo fornecimento, carga e transporte de todos os materiais, exclui escavação) - (Caderno de Bueiros Celulares RT 01.45)</v>
          </cell>
          <cell r="E13931" t="str">
            <v>un</v>
          </cell>
          <cell r="F13931">
            <v>30601.13</v>
          </cell>
        </row>
        <row r="13932">
          <cell r="A13932" t="str">
            <v>SETOP RO-8256</v>
          </cell>
          <cell r="D13932"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E13932" t="str">
            <v>un</v>
          </cell>
          <cell r="F13932">
            <v>28044.37</v>
          </cell>
        </row>
        <row r="13933">
          <cell r="A13933" t="str">
            <v>SETOP RO-8257</v>
          </cell>
          <cell r="D13933" t="str">
            <v>Boca de Bueiro simples celular de concreto moldado em loco, de 2,00 x 3,00 m com esconsidade de 15º - areia e brita comerciais (Execução, incluindo fornecimento, carga e transporte de todos os materiais, exclui escavação) - (Caderno de Bueiros Celulares RT 01.45)</v>
          </cell>
          <cell r="E13933" t="str">
            <v>un</v>
          </cell>
          <cell r="F13933">
            <v>31916.9</v>
          </cell>
        </row>
        <row r="13934">
          <cell r="A13934" t="str">
            <v>SETOP RO-8258</v>
          </cell>
          <cell r="D13934"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E13934" t="str">
            <v>un</v>
          </cell>
          <cell r="F13934">
            <v>29241</v>
          </cell>
        </row>
        <row r="13935">
          <cell r="A13935" t="str">
            <v>SETOP RO-8259</v>
          </cell>
          <cell r="D13935" t="str">
            <v>Boca de Bueiro simples celular de concreto moldado em loco, de 2,00 x 3,00 m com esconsidade de 30º - areia e brita comerciais (Execução, incluindo fornecimento, carga e transporte de todos os materiais, exclui escavação) - (Caderno de Bueiros Celulares RT 01.45)</v>
          </cell>
          <cell r="E13935" t="str">
            <v>un</v>
          </cell>
          <cell r="F13935">
            <v>34602.050000000003</v>
          </cell>
        </row>
        <row r="13936">
          <cell r="A13936" t="str">
            <v>SETOP RO-8260</v>
          </cell>
          <cell r="D13936"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E13936" t="str">
            <v>un</v>
          </cell>
          <cell r="F13936">
            <v>31753.61</v>
          </cell>
        </row>
        <row r="13937">
          <cell r="A13937" t="str">
            <v>SETOP RO-8261</v>
          </cell>
          <cell r="D13937" t="str">
            <v>Boca de Bueiro simples celular de concreto moldado em loco, de 2,00 x 3,00 m com esconsidade de 45º - areia e brita comerciais (Execução, incluindo fornecimento, carga e transporte de todos os materiais, exclui escavação) - (Caderno de Bueiros Celulares RT 01.45)</v>
          </cell>
          <cell r="E13937" t="str">
            <v>un</v>
          </cell>
          <cell r="F13937">
            <v>40615.96</v>
          </cell>
        </row>
        <row r="13938">
          <cell r="A13938" t="str">
            <v>SETOP RO-8262</v>
          </cell>
          <cell r="D13938"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E13938" t="str">
            <v>un</v>
          </cell>
          <cell r="F13938">
            <v>37328.03</v>
          </cell>
        </row>
        <row r="13939">
          <cell r="A13939" t="str">
            <v>SETOP RO-8263</v>
          </cell>
          <cell r="D13939" t="str">
            <v>Boca de Bueiro simples celular de concreto moldado em loco, de 2,50 x 2,50 m com esconsidade de 0º - areia e brita comerciais (Execução, incluindo fornecimento, carga e transporte de todos os materiais, exclui escavação) - (Caderno de Bueiros Celulares RT 01.45)</v>
          </cell>
          <cell r="E13939" t="str">
            <v>un</v>
          </cell>
          <cell r="F13939">
            <v>23918.44</v>
          </cell>
        </row>
        <row r="13940">
          <cell r="A13940" t="str">
            <v>SETOP RO-8264</v>
          </cell>
          <cell r="D13940"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E13940" t="str">
            <v>un</v>
          </cell>
          <cell r="F13940">
            <v>21962.58</v>
          </cell>
        </row>
        <row r="13941">
          <cell r="A13941" t="str">
            <v>SETOP RO-8265</v>
          </cell>
          <cell r="D13941" t="str">
            <v>Boca de Bueiro simples celular de concreto moldado em loco, de 2,50 x 2,50 m com esconsidade de 15º - areia e brita comerciais (Execução, incluindo fornecimento, carga e transporte de todos os materiais, exclui escavação) - (Caderno de Bueiros Celulares RT 01.45)</v>
          </cell>
          <cell r="E13941" t="str">
            <v>un</v>
          </cell>
          <cell r="F13941">
            <v>24510.560000000001</v>
          </cell>
        </row>
        <row r="13942">
          <cell r="A13942" t="str">
            <v>SETOP RO-8266</v>
          </cell>
          <cell r="D13942"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E13942" t="str">
            <v>un</v>
          </cell>
          <cell r="F13942">
            <v>22493.42</v>
          </cell>
        </row>
        <row r="13943">
          <cell r="A13943" t="str">
            <v>SETOP RO-8267</v>
          </cell>
          <cell r="D13943" t="str">
            <v>Boca de Bueiro simples celular de concreto moldado em loco, de 2,50 x 2,50 m com esconsidade de 30º - areia e brita comerciais (Execução, incluindo fornecimento, carga e transporte de todos os materiais, exclui escavação) - (Caderno de Bueiros Celulares RT 01.45)</v>
          </cell>
          <cell r="E13943" t="str">
            <v>un</v>
          </cell>
          <cell r="F13943">
            <v>26570.04</v>
          </cell>
        </row>
        <row r="13944">
          <cell r="A13944" t="str">
            <v>SETOP RO-8268</v>
          </cell>
          <cell r="D13944"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E13944" t="str">
            <v>un</v>
          </cell>
          <cell r="F13944">
            <v>24398.560000000001</v>
          </cell>
        </row>
        <row r="13945">
          <cell r="A13945" t="str">
            <v>SETOP RO-8269</v>
          </cell>
          <cell r="D13945" t="str">
            <v>Boca de Bueiro simples celular de concreto moldado em loco, de 2,50 x 2,50 m com esconsidade de 45º - areia e brita comerciais (Execução, incluindo fornecimento, carga e transporte de todos os materiais, exclui escavação) - (Caderno de Bueiros Celulares RT 01.45)</v>
          </cell>
          <cell r="E13945" t="str">
            <v>un</v>
          </cell>
          <cell r="F13945">
            <v>31194.41</v>
          </cell>
        </row>
        <row r="13946">
          <cell r="A13946" t="str">
            <v>SETOP RO-8270</v>
          </cell>
          <cell r="D13946"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E13946" t="str">
            <v>un</v>
          </cell>
          <cell r="F13946">
            <v>28634.14</v>
          </cell>
        </row>
        <row r="13947">
          <cell r="A13947" t="str">
            <v>SETOP RO-8271</v>
          </cell>
          <cell r="D13947" t="str">
            <v>Boca de Bueiro simples celular de concreto moldado em loco, de 2,50 x 3,00 m com esconsidade de 0º - areia e brita comerciais (Execução, incluindo fornecimento, carga e transporte de todos os materiais, exclui escavação) - (Caderno de Bueiros Celulares RT 01.45)</v>
          </cell>
          <cell r="E13947" t="str">
            <v>un</v>
          </cell>
          <cell r="F13947">
            <v>31618.62</v>
          </cell>
        </row>
        <row r="13948">
          <cell r="A13948" t="str">
            <v>SETOP RO-8272</v>
          </cell>
          <cell r="D13948"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E13948" t="str">
            <v>un</v>
          </cell>
          <cell r="F13948">
            <v>28927.87</v>
          </cell>
        </row>
        <row r="13949">
          <cell r="A13949" t="str">
            <v>SETOP RO-8273</v>
          </cell>
          <cell r="D13949" t="str">
            <v>Boca de Bueiro simples celular de concreto moldado em loco, de 2,50 x 3,00 m com esconsidade de 15º - areia e brita comerciais (Execução, incluindo fornecimento, carga e transporte de todos os materiais, exclui escavação) - (Caderno de Bueiros Celulares RT 01.45)</v>
          </cell>
          <cell r="E13949" t="str">
            <v>un</v>
          </cell>
          <cell r="F13949">
            <v>32882.699999999997</v>
          </cell>
        </row>
        <row r="13950">
          <cell r="A13950" t="str">
            <v>SETOP RO-8274</v>
          </cell>
          <cell r="D13950"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E13950" t="str">
            <v>un</v>
          </cell>
          <cell r="F13950">
            <v>30067.759999999998</v>
          </cell>
        </row>
        <row r="13951">
          <cell r="A13951" t="str">
            <v>SETOP RO-8275</v>
          </cell>
          <cell r="D13951" t="str">
            <v>Boca de Bueiro simples celular de concreto moldado em loco, de 2,50 x 3,00 m com esconsidade de 30º - areia e brita comerciais (Execução, incluindo fornecimento, carga e transporte de todos os materiais, exclui escavação) - (Caderno de Bueiros Celulares RT 01.45)</v>
          </cell>
          <cell r="E13951" t="str">
            <v>un</v>
          </cell>
          <cell r="F13951">
            <v>35752.86</v>
          </cell>
        </row>
        <row r="13952">
          <cell r="A13952" t="str">
            <v>SETOP RO-8276</v>
          </cell>
          <cell r="D13952"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E13952" t="str">
            <v>un</v>
          </cell>
          <cell r="F13952">
            <v>32730.42</v>
          </cell>
        </row>
        <row r="13953">
          <cell r="A13953" t="str">
            <v>SETOP RO-8277</v>
          </cell>
          <cell r="D13953" t="str">
            <v>Boca de Bueiro simples celular de concreto moldado em loco, de 2,50 x 3,00 m com esconsidade de 45º - areia e brita comerciais (Execução, incluindo fornecimento, carga e transporte de todos os materiais, exclui escavação) - (Caderno de Bueiros Celulares RT 01.45)</v>
          </cell>
          <cell r="E13953" t="str">
            <v>un</v>
          </cell>
          <cell r="F13953">
            <v>41945.29</v>
          </cell>
        </row>
        <row r="13954">
          <cell r="A13954" t="str">
            <v>SETOP RO-8278</v>
          </cell>
          <cell r="D13954"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E13954" t="str">
            <v>un</v>
          </cell>
          <cell r="F13954">
            <v>38467.360000000001</v>
          </cell>
        </row>
        <row r="13955">
          <cell r="A13955" t="str">
            <v>SETOP RO-8279</v>
          </cell>
          <cell r="D13955" t="str">
            <v>Boca de Bueiro simples celular de concreto moldado em loco, de 3,00 x 2,00 m com esconsidade de 0º - areia e brita comerciais (Execução, incluindo fornecimento, carga e transporte de todos os materiais, exclui escavação) - (Caderno de Bueiros Celulares RT 01.45)</v>
          </cell>
          <cell r="E13955" t="str">
            <v>un</v>
          </cell>
          <cell r="F13955">
            <v>19161.939999999999</v>
          </cell>
        </row>
        <row r="13956">
          <cell r="A13956" t="str">
            <v>SETOP RO-8280</v>
          </cell>
          <cell r="D13956"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E13956" t="str">
            <v>un</v>
          </cell>
          <cell r="F13956">
            <v>17508.75</v>
          </cell>
        </row>
        <row r="13957">
          <cell r="A13957" t="str">
            <v>SETOP RO-8281</v>
          </cell>
          <cell r="D13957" t="str">
            <v>Boca de Bueiro simples celular de concreto moldado em loco, de 3,00 x 2,00 m com esconsidade de 15º - areia e brita comerciais (Execução, incluindo fornecimento, carga e transporte de todos os materiais, exclui escavação) - (Caderno de Bueiros Celulares RT 01.45)</v>
          </cell>
          <cell r="E13957" t="str">
            <v>un</v>
          </cell>
          <cell r="F13957">
            <v>19410.82</v>
          </cell>
        </row>
        <row r="13958">
          <cell r="A13958" t="str">
            <v>SETOP RO-8282</v>
          </cell>
          <cell r="D13958"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E13958" t="str">
            <v>un</v>
          </cell>
          <cell r="F13958">
            <v>17712.3</v>
          </cell>
        </row>
        <row r="13959">
          <cell r="A13959" t="str">
            <v>SETOP RO-8283</v>
          </cell>
          <cell r="D13959" t="str">
            <v>Boca de Bueiro simples celular de concreto moldado em loco, de 3,00 x 2,00 m com esconsidade de 30º - areia e brita comerciais (Execução, incluindo fornecimento, carga e transporte de todos os materiais, exclui escavação) - (Caderno de Bueiros Celulares RT 01.45)</v>
          </cell>
          <cell r="E13959" t="str">
            <v>un</v>
          </cell>
          <cell r="F13959">
            <v>20982.59</v>
          </cell>
        </row>
        <row r="13960">
          <cell r="A13960" t="str">
            <v>SETOP RO-8284</v>
          </cell>
          <cell r="D13960"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E13960" t="str">
            <v>un</v>
          </cell>
          <cell r="F13960">
            <v>19146.14</v>
          </cell>
        </row>
        <row r="13961">
          <cell r="A13961" t="str">
            <v>SETOP RO-8285</v>
          </cell>
          <cell r="D13961" t="str">
            <v>Boca de Bueiro simples celular de concreto moldado em loco, de 3,00 x 2,00 m com esconsidade de 45º - areia e brita comerciais (Execução, incluindo fornecimento, carga e transporte de todos os materiais, exclui escavação) - (Caderno de Bueiros Celulares RT 01.45)</v>
          </cell>
          <cell r="E13961" t="str">
            <v>un</v>
          </cell>
          <cell r="F13961">
            <v>24503.65</v>
          </cell>
        </row>
        <row r="13962">
          <cell r="A13962" t="str">
            <v>SETOP RO-8286</v>
          </cell>
          <cell r="D13962"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E13962" t="str">
            <v>un</v>
          </cell>
          <cell r="F13962">
            <v>22329.62</v>
          </cell>
        </row>
        <row r="13963">
          <cell r="A13963" t="str">
            <v>SETOP RO-8287</v>
          </cell>
          <cell r="D13963" t="str">
            <v>Boca de Bueiro simples celular de concreto moldado em loco, de 3,00 x 2,50 m com esconsidade de 0º - areia e brita comerciais (Execução, incluindo fornecimento, carga e transporte de todos os materiais, exclui escavação) - (Caderno de Bueiros Celulares RT 01.45)</v>
          </cell>
          <cell r="E13963" t="str">
            <v>un</v>
          </cell>
          <cell r="F13963">
            <v>24782.58</v>
          </cell>
        </row>
        <row r="13964">
          <cell r="A13964" t="str">
            <v>SETOP RO-8288</v>
          </cell>
          <cell r="D13964"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E13964" t="str">
            <v>un</v>
          </cell>
          <cell r="F13964">
            <v>22706.69</v>
          </cell>
        </row>
        <row r="13965">
          <cell r="A13965" t="str">
            <v>SETOP RO-8289</v>
          </cell>
          <cell r="D13965" t="str">
            <v>Boca de Bueiro simples celular de concreto moldado em loco, de 3,00 x 2,50 m com esconsidade de 15º - areia e brita comerciais (Execução, incluindo fornecimento, carga e transporte de todos os materiais, exclui escavação) - (Caderno de Bueiros Celulares RT 01.45)</v>
          </cell>
          <cell r="E13965" t="str">
            <v>un</v>
          </cell>
          <cell r="F13965">
            <v>25343.74</v>
          </cell>
        </row>
        <row r="13966">
          <cell r="A13966" t="str">
            <v>SETOP RO-8290</v>
          </cell>
          <cell r="D13966"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E13966" t="str">
            <v>un</v>
          </cell>
          <cell r="F13966">
            <v>23201.38</v>
          </cell>
        </row>
        <row r="13967">
          <cell r="A13967" t="str">
            <v>SETOP RO-8291</v>
          </cell>
          <cell r="D13967" t="str">
            <v>Boca de Bueiro simples celular de concreto moldado em loco, de 3,00 x 2,50 m com esconsidade de 30º - areia e brita comerciais (Execução, incluindo fornecimento, carga e transporte de todos os materiais, exclui escavação) - (Caderno de Bueiros Celulares RT 01.45)</v>
          </cell>
          <cell r="E13967" t="str">
            <v>un</v>
          </cell>
          <cell r="F13967">
            <v>27042.75</v>
          </cell>
        </row>
        <row r="13968">
          <cell r="A13968" t="str">
            <v>SETOP RO-8292</v>
          </cell>
          <cell r="D13968"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E13968" t="str">
            <v>un</v>
          </cell>
          <cell r="F13968">
            <v>24731.55</v>
          </cell>
        </row>
        <row r="13969">
          <cell r="A13969" t="str">
            <v>SETOP RO-8293</v>
          </cell>
          <cell r="D13969" t="str">
            <v>Boca de Bueiro simples celular de concreto moldado em loco, de 3,00 x 2,50 m com esconsidade de 45º - areia e brita comerciais (Execução, incluindo fornecimento, carga e transporte de todos os materiais, exclui escavação) - (Caderno de Bueiros Celulares RT 01.45)</v>
          </cell>
          <cell r="E13969" t="str">
            <v>un</v>
          </cell>
          <cell r="F13969">
            <v>32326.26</v>
          </cell>
        </row>
        <row r="13970">
          <cell r="A13970" t="str">
            <v>SETOP RO-8294</v>
          </cell>
          <cell r="D13970"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E13970" t="str">
            <v>un</v>
          </cell>
          <cell r="F13970">
            <v>29595.5</v>
          </cell>
        </row>
        <row r="13971">
          <cell r="A13971" t="str">
            <v>SETOP RO-8295</v>
          </cell>
          <cell r="D13971" t="str">
            <v>Boca de Bueiro simples celular de concreto moldado em loco, de 3,00 x 3,00 m com esconsidade de 0º - areia e brita comerciais (Execução, incluindo fornecimento, carga e transporte de todos os materiais, exclui escavação) - (Caderno de Bueiros Celulares RT 01.45)</v>
          </cell>
          <cell r="E13971" t="str">
            <v>un</v>
          </cell>
          <cell r="F13971">
            <v>32636.07</v>
          </cell>
        </row>
        <row r="13972">
          <cell r="A13972" t="str">
            <v>SETOP RO-8296</v>
          </cell>
          <cell r="D13972"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E13972" t="str">
            <v>un</v>
          </cell>
          <cell r="F13972">
            <v>29811.47</v>
          </cell>
        </row>
        <row r="13973">
          <cell r="A13973" t="str">
            <v>SETOP RO-8297</v>
          </cell>
          <cell r="D13973" t="str">
            <v>Boca de Bueiro simples celular de concreto moldado em loco, de 3,00 x 3,00 m com esconsidade de 15º - areia e brita comerciais (Execução, incluindo fornecimento, carga e transporte de todos os materiais, exclui escavação) - (Caderno de Bueiros Celulares RT 01.45)</v>
          </cell>
          <cell r="E13973" t="str">
            <v>un</v>
          </cell>
          <cell r="F13973">
            <v>33899.800000000003</v>
          </cell>
        </row>
        <row r="13974">
          <cell r="A13974" t="str">
            <v>SETOP RO-8298</v>
          </cell>
          <cell r="D13974"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E13974" t="str">
            <v>un</v>
          </cell>
          <cell r="F13974">
            <v>30945.81</v>
          </cell>
        </row>
        <row r="13975">
          <cell r="A13975" t="str">
            <v>SETOP RO-8299</v>
          </cell>
          <cell r="D13975" t="str">
            <v>Boca de Bueiro simples celular de concreto moldado em loco, de 3,00 x 3,00 m com esconsidade de 30º - areia e brita comerciais (Execução, incluindo fornecimento, carga e transporte de todos os materiais, exclui escavação) - (Caderno de Bueiros Celulares RT 01.45)</v>
          </cell>
          <cell r="E13975" t="str">
            <v>un</v>
          </cell>
          <cell r="F13975">
            <v>36835.24</v>
          </cell>
        </row>
        <row r="13976">
          <cell r="A13976" t="str">
            <v>SETOP RO-8300</v>
          </cell>
          <cell r="D13976"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E13976" t="str">
            <v>un</v>
          </cell>
          <cell r="F13976">
            <v>33678.089999999997</v>
          </cell>
        </row>
        <row r="13977">
          <cell r="A13977" t="str">
            <v>SETOP RO-8301</v>
          </cell>
          <cell r="D13977" t="str">
            <v>Boca de Bueiro simples celular de concreto moldado em loco, de 3,00 x 3,00 m com esconsidade de 45º - areia e brita comerciais (Execução, incluindo fornecimento, carga e transporte de todos os materiais, exclui escavação) - (Caderno de Bueiros Celulares RT 01.45)</v>
          </cell>
          <cell r="E13977" t="str">
            <v>un</v>
          </cell>
          <cell r="F13977">
            <v>43338.87</v>
          </cell>
        </row>
        <row r="13978">
          <cell r="A13978" t="str">
            <v>SETOP RO-8302</v>
          </cell>
          <cell r="D13978"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E13978" t="str">
            <v>un</v>
          </cell>
          <cell r="F13978">
            <v>39671.57</v>
          </cell>
        </row>
        <row r="13979">
          <cell r="A13979" t="str">
            <v>SETOP RO-8303</v>
          </cell>
          <cell r="D13979" t="str">
            <v>Boca de Bueiro simples celular de concreto moldado em loco, de 3,50 x 2,50 m com esconsidade de 0º - areia e brita comerciais (Execução, incluindo fornecimento, carga e transporte de todos os materiais, exclui escavação) - (Caderno de Bueiros Celulares RT 01.45)</v>
          </cell>
          <cell r="E13979" t="str">
            <v>un</v>
          </cell>
          <cell r="F13979">
            <v>25650.94</v>
          </cell>
        </row>
        <row r="13980">
          <cell r="A13980" t="str">
            <v>SETOP RO-8304</v>
          </cell>
          <cell r="D13980"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E13980" t="str">
            <v>un</v>
          </cell>
          <cell r="F13980">
            <v>23453.73</v>
          </cell>
        </row>
        <row r="13981">
          <cell r="A13981" t="str">
            <v>SETOP RO-8305</v>
          </cell>
          <cell r="D13981" t="str">
            <v>Boca de Bueiro simples celular de concreto moldado em loco, de 3,50 x 2,50 m com esconsidade de 15º - areia e brita comerciais (Execução, incluindo fornecimento, carga e transporte de todos os materiais, exclui escavação) - (Caderno de Bueiros Celulares RT 01.45)</v>
          </cell>
          <cell r="E13981" t="str">
            <v>un</v>
          </cell>
          <cell r="F13981">
            <v>26154.2</v>
          </cell>
        </row>
        <row r="13982">
          <cell r="A13982" t="str">
            <v>SETOP RO-8306</v>
          </cell>
          <cell r="D13982"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E13982" t="str">
            <v>un</v>
          </cell>
          <cell r="F13982">
            <v>23887.42</v>
          </cell>
        </row>
        <row r="13983">
          <cell r="A13983" t="str">
            <v>SETOP RO-8307</v>
          </cell>
          <cell r="D13983" t="str">
            <v>Boca de Bueiro simples celular de concreto moldado em loco, de 3,50 x 2,50 m com esconsidade de 30º - areia e brita comerciais (Execução, incluindo fornecimento, carga e transporte de todos os materiais, exclui escavação) - (Caderno de Bueiros Celulares RT 01.45)</v>
          </cell>
          <cell r="E13983" t="str">
            <v>un</v>
          </cell>
          <cell r="F13983">
            <v>28507.27</v>
          </cell>
        </row>
        <row r="13984">
          <cell r="A13984" t="str">
            <v>SETOP RO-8308</v>
          </cell>
          <cell r="D13984"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E13984" t="str">
            <v>un</v>
          </cell>
          <cell r="F13984">
            <v>26056.19</v>
          </cell>
        </row>
        <row r="13985">
          <cell r="A13985" t="str">
            <v>SETOP RO-8309</v>
          </cell>
          <cell r="D13985" t="str">
            <v>Boca de Bueiro simples celular de concreto moldado em loco, de 3,50 x 2,50 m com esconsidade de 45º - areia e brita comerciais (Execução, incluindo fornecimento, carga e transporte de todos os materiais, exclui escavação) - (Caderno de Bueiros Celulares RT 01.45)</v>
          </cell>
          <cell r="E13985" t="str">
            <v>un</v>
          </cell>
          <cell r="F13985">
            <v>34006.33</v>
          </cell>
        </row>
        <row r="13986">
          <cell r="A13986" t="str">
            <v>SETOP RO-8310</v>
          </cell>
          <cell r="D13986"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E13986" t="str">
            <v>un</v>
          </cell>
          <cell r="F13986">
            <v>31104.58</v>
          </cell>
        </row>
        <row r="13987">
          <cell r="A13987" t="str">
            <v>SETOP RO-8311</v>
          </cell>
          <cell r="D13987" t="str">
            <v>Boca de Bueiro simples celular de concreto moldado em loco, de 3,50 x 3,00 m com esconsidade de 0º - areia e brita comerciais (Execução, incluindo fornecimento, carga e transporte de todos os materiais, exclui escavação) - (Caderno de Bueiros Celulares RT 01.45)</v>
          </cell>
          <cell r="E13987" t="str">
            <v>un</v>
          </cell>
          <cell r="F13987">
            <v>33798.07</v>
          </cell>
        </row>
        <row r="13988">
          <cell r="A13988" t="str">
            <v>SETOP RO-8312</v>
          </cell>
          <cell r="D13988"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E13988" t="str">
            <v>un</v>
          </cell>
          <cell r="F13988">
            <v>30840.12</v>
          </cell>
        </row>
        <row r="13989">
          <cell r="A13989" t="str">
            <v>SETOP RO-8313</v>
          </cell>
          <cell r="D13989" t="str">
            <v>Boca de Bueiro simples celular de concreto moldado em loco, de 3,50 x 3,00 m com esconsidade de 15º - areia e brita comerciais (Execução, incluindo fornecimento, carga e transporte de todos os materiais, exclui escavação) - (Caderno de Bueiros Celulares RT 01.45)</v>
          </cell>
          <cell r="E13989" t="str">
            <v>un</v>
          </cell>
          <cell r="F13989">
            <v>34944.58</v>
          </cell>
        </row>
        <row r="13990">
          <cell r="A13990" t="str">
            <v>SETOP RO-8314</v>
          </cell>
          <cell r="D13990"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E13990" t="str">
            <v>un</v>
          </cell>
          <cell r="F13990">
            <v>31852.18</v>
          </cell>
        </row>
        <row r="13991">
          <cell r="A13991" t="str">
            <v>SETOP RO-8315</v>
          </cell>
          <cell r="D13991" t="str">
            <v>Boca de Bueiro simples celular de concreto moldado em loco, de 3,50 x 3,00 m com esconsidade de 30º - areia e brita comerciais (Execução, incluindo fornecimento, carga e transporte de todos os materiais, exclui escavação) - (Caderno de Bueiros Celulares RT 01.45)</v>
          </cell>
          <cell r="E13991" t="str">
            <v>un</v>
          </cell>
          <cell r="F13991">
            <v>38070.300000000003</v>
          </cell>
        </row>
        <row r="13992">
          <cell r="A13992" t="str">
            <v>SETOP RO-8316</v>
          </cell>
          <cell r="D13992"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E13992" t="str">
            <v>un</v>
          </cell>
          <cell r="F13992">
            <v>34758.79</v>
          </cell>
        </row>
        <row r="13993">
          <cell r="A13993" t="str">
            <v>SETOP RO-8317</v>
          </cell>
          <cell r="D13993" t="str">
            <v>Boca de Bueiro simples celular de concreto moldado em loco, de 3,50 x 3,00 m com esconsidade de 45º - areia e brita comerciais (Execução, incluindo fornecimento, carga e transporte de todos os materiais, exclui escavação) - (Caderno de Bueiros Celulares RT 01.45)</v>
          </cell>
          <cell r="E13993" t="str">
            <v>un</v>
          </cell>
          <cell r="F13993">
            <v>45135.07</v>
          </cell>
        </row>
        <row r="13994">
          <cell r="A13994" t="str">
            <v>SETOP RO-8318</v>
          </cell>
          <cell r="D13994"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E13994" t="str">
            <v>un</v>
          </cell>
          <cell r="F13994">
            <v>41278.89</v>
          </cell>
        </row>
        <row r="13995">
          <cell r="A13995" t="str">
            <v>SETOP RO-8319</v>
          </cell>
          <cell r="D13995" t="str">
            <v>Boca de Bueiro simples celular de concreto moldado em loco, de 3,50 x 3,50 m com esconsidade de 0º - areia e brita comerciais (Execução, incluindo fornecimento, carga e transporte de todos os materiais, exclui escavação) - (Caderno de Bueiros Celulares RT 01.45)</v>
          </cell>
          <cell r="E13995" t="str">
            <v>un</v>
          </cell>
          <cell r="F13995">
            <v>42844.63</v>
          </cell>
        </row>
        <row r="13996">
          <cell r="A13996" t="str">
            <v>SETOP RO-8320</v>
          </cell>
          <cell r="D13996"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E13996" t="str">
            <v>un</v>
          </cell>
          <cell r="F13996">
            <v>39341.629999999997</v>
          </cell>
        </row>
        <row r="13997">
          <cell r="A13997" t="str">
            <v>SETOP RO-8321</v>
          </cell>
          <cell r="D13997" t="str">
            <v>Boca de Bueiro simples celular de concreto moldado em loco, de 3,50 x 3,50 m com esconsidade de 15º - areia e brita comerciais (Execução, incluindo fornecimento, carga e transporte de todos os materiais, exclui escavação) - (Caderno de Bueiros Celulares RT 01.45)</v>
          </cell>
          <cell r="E13997" t="str">
            <v>un</v>
          </cell>
          <cell r="F13997">
            <v>44620.29</v>
          </cell>
        </row>
        <row r="13998">
          <cell r="A13998" t="str">
            <v>SETOP RO-8322</v>
          </cell>
          <cell r="D13998"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E13998" t="str">
            <v>un</v>
          </cell>
          <cell r="F13998">
            <v>40945.68</v>
          </cell>
        </row>
        <row r="13999">
          <cell r="A13999" t="str">
            <v>SETOP RO-8323</v>
          </cell>
          <cell r="D13999" t="str">
            <v>Boca de Bueiro simples celular de concreto moldado em loco, de 3,50 x 3,50 m com esconsidade de 30º - areia e brita comerciais (Execução, incluindo fornecimento, carga e transporte de todos os materiais, exclui escavação) - (Caderno de Bueiros Celulares RT 01.45)</v>
          </cell>
          <cell r="E13999" t="str">
            <v>un</v>
          </cell>
          <cell r="F13999">
            <v>48908.27</v>
          </cell>
        </row>
        <row r="14000">
          <cell r="A14000" t="str">
            <v>SETOP RO-8324</v>
          </cell>
          <cell r="D14000"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E14000" t="str">
            <v>un</v>
          </cell>
          <cell r="F14000">
            <v>44975.17</v>
          </cell>
        </row>
        <row r="14001">
          <cell r="A14001" t="str">
            <v>SETOP RO-8325</v>
          </cell>
          <cell r="D14001" t="str">
            <v>Boca de Bueiro simples celular de concreto moldado em loco, de 3,50 x 3,50 m com esconsidade de 45º - areia e brita comerciais (Execução, incluindo fornecimento, carga e transporte de todos os materiais, exclui escavação) - (Caderno de Bueiros Celulares RT 01.45)</v>
          </cell>
          <cell r="E14001" t="str">
            <v>un</v>
          </cell>
          <cell r="F14001">
            <v>58435.89</v>
          </cell>
        </row>
        <row r="14002">
          <cell r="A14002" t="str">
            <v>SETOP RO-8326</v>
          </cell>
          <cell r="D14002"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E14002" t="str">
            <v>un</v>
          </cell>
          <cell r="F14002">
            <v>53856</v>
          </cell>
        </row>
        <row r="14003">
          <cell r="A14003" t="str">
            <v>SETOP RO-8327</v>
          </cell>
          <cell r="D14003" t="str">
            <v>Boca de Bueiro simples celular de concreto moldado em loco, de 4,00 x 3,00 m com esconsidade de 0º - areia e brita comerciais (Execução, incluindo fornecimento, carga e transporte de todos os materiais, exclui escavação) - (Caderno de Bueiros Celulares RT 01.45)</v>
          </cell>
          <cell r="E14003" t="str">
            <v>un</v>
          </cell>
          <cell r="F14003">
            <v>35325.74</v>
          </cell>
        </row>
        <row r="14004">
          <cell r="A14004" t="str">
            <v>SETOP RO-8328</v>
          </cell>
          <cell r="D14004"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E14004" t="str">
            <v>un</v>
          </cell>
          <cell r="F14004">
            <v>32232.65</v>
          </cell>
        </row>
        <row r="14005">
          <cell r="A14005" t="str">
            <v>SETOP RO-8329</v>
          </cell>
          <cell r="D14005" t="str">
            <v>Boca de Bueiro simples celular de concreto moldado em loco, de 4,00 x 3,00 m com esconsidade de 15º - areia e brita comerciais (Execução, incluindo fornecimento, carga e transporte de todos os materiais, exclui escavação) - (Caderno de Bueiros Celulares RT 01.45)</v>
          </cell>
          <cell r="E14005" t="str">
            <v>un</v>
          </cell>
          <cell r="F14005">
            <v>36335.86</v>
          </cell>
        </row>
        <row r="14006">
          <cell r="A14006" t="str">
            <v>SETOP RO-8330</v>
          </cell>
          <cell r="D14006"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E14006" t="str">
            <v>un</v>
          </cell>
          <cell r="F14006">
            <v>33104.43</v>
          </cell>
        </row>
        <row r="14007">
          <cell r="A14007" t="str">
            <v>SETOP RO-8331</v>
          </cell>
          <cell r="D14007" t="str">
            <v>Boca de Bueiro simples celular de concreto moldado em loco, de 4,00 x 3,00 m com esconsidade de 30º - areia e brita comerciais (Execução, incluindo fornecimento, carga e transporte de todos os materiais, exclui escavação) - (Caderno de Bueiros Celulares RT 01.45)</v>
          </cell>
          <cell r="E14007" t="str">
            <v>un</v>
          </cell>
          <cell r="F14007">
            <v>39532.660000000003</v>
          </cell>
        </row>
        <row r="14008">
          <cell r="A14008" t="str">
            <v>SETOP RO-8332</v>
          </cell>
          <cell r="D14008"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E14008" t="str">
            <v>un</v>
          </cell>
          <cell r="F14008">
            <v>36065.51</v>
          </cell>
        </row>
        <row r="14009">
          <cell r="A14009" t="str">
            <v>SETOP RO-8333</v>
          </cell>
          <cell r="D14009" t="str">
            <v>Boca de Bueiro simples celular de concreto moldado em loco, de 4,00 x 3,00 m com esconsidade de 45º - areia e brita comerciais (Execução, incluindo fornecimento, carga e transporte de todos os materiais, exclui escavação) - (Caderno de Bueiros Celulares RT 01.45)</v>
          </cell>
          <cell r="E14009" t="str">
            <v>un</v>
          </cell>
          <cell r="F14009">
            <v>46676.93</v>
          </cell>
        </row>
        <row r="14010">
          <cell r="A14010" t="str">
            <v>SETOP RO-8334</v>
          </cell>
          <cell r="D14010"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E14010" t="str">
            <v>un</v>
          </cell>
          <cell r="F14010">
            <v>42630.74</v>
          </cell>
        </row>
        <row r="14011">
          <cell r="A14011" t="str">
            <v>SETOP RO-8335</v>
          </cell>
          <cell r="D14011" t="str">
            <v>Boca de Bueiro simples celular de concreto moldado em loco, de 4,00 x 4,00 m com esconsidade de 0º - areia e brita comerciais (Execução, incluindo fornecimento, carga e transporte de todos os materiais, exclui escavação) - (Caderno de Bueiros Celulares RT 01.45)</v>
          </cell>
          <cell r="E14011" t="str">
            <v>un</v>
          </cell>
          <cell r="F14011">
            <v>49775.199999999997</v>
          </cell>
        </row>
        <row r="14012">
          <cell r="A14012" t="str">
            <v>SETOP RO-8336</v>
          </cell>
          <cell r="D14012"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E14012" t="str">
            <v>un</v>
          </cell>
          <cell r="F14012">
            <v>45059.15</v>
          </cell>
        </row>
        <row r="14013">
          <cell r="A14013" t="str">
            <v>SETOP RO-8337</v>
          </cell>
          <cell r="D14013" t="str">
            <v>Boca de Bueiro simples celular de concreto moldado em loco, de 4,00 x 4,00 m com esconsidade de 15º - areia e brita comerciais (Execução, incluindo fornecimento, carga e transporte de todos os materiais, exclui escavação) - (Caderno de Bueiros Celulares RT 01.45)</v>
          </cell>
          <cell r="E14013" t="str">
            <v>un</v>
          </cell>
          <cell r="F14013">
            <v>55806.94</v>
          </cell>
        </row>
        <row r="14014">
          <cell r="A14014" t="str">
            <v>SETOP RO-8338</v>
          </cell>
          <cell r="D14014"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E14014" t="str">
            <v>un</v>
          </cell>
          <cell r="F14014">
            <v>50817.3</v>
          </cell>
        </row>
        <row r="14015">
          <cell r="A14015" t="str">
            <v>SETOP RO-8339</v>
          </cell>
          <cell r="D14015" t="str">
            <v>Boca de Bueiro simples celular de concreto moldado em loco, de 4,00 x 4,00 m com esconsidade de 30º - areia e brita comerciais (Execução, incluindo fornecimento, carga e transporte de todos os materiais, exclui escavação) - (Caderno de Bueiros Celulares RT 01.45)</v>
          </cell>
          <cell r="E14015" t="str">
            <v>un</v>
          </cell>
          <cell r="F14015">
            <v>60937.59</v>
          </cell>
        </row>
        <row r="14016">
          <cell r="A14016" t="str">
            <v>SETOP RO-8340</v>
          </cell>
          <cell r="D14016"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E14016" t="str">
            <v>un</v>
          </cell>
          <cell r="F14016">
            <v>55627.99</v>
          </cell>
        </row>
        <row r="14017">
          <cell r="A14017" t="str">
            <v>SETOP RO-8341</v>
          </cell>
          <cell r="D14017" t="str">
            <v>Boca de Bueiro simples celular de concreto moldado em loco, de 4,00 x 4,00 m com esconsidade de 45º - areia e brita comerciais (Execução, incluindo fornecimento, carga e transporte de todos os materiais, exclui escavação) - (Caderno de Bueiros Celulares RT 01.45)</v>
          </cell>
          <cell r="E14017" t="str">
            <v>un</v>
          </cell>
          <cell r="F14017">
            <v>72233.960000000006</v>
          </cell>
        </row>
        <row r="14018">
          <cell r="A14018" t="str">
            <v>SETOP RO-8342</v>
          </cell>
          <cell r="D14018"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E14018" t="str">
            <v>un</v>
          </cell>
          <cell r="F14018">
            <v>66124.509999999995</v>
          </cell>
        </row>
        <row r="14019">
          <cell r="A14019" t="str">
            <v>SETOP RO-00656</v>
          </cell>
          <cell r="D14019" t="str">
            <v>Boca de Bueiro Simples Tubular de Concreto D = 0,60 m - esconsidade 0° - areia e brita comerciais - alas esconsas (Execução, incluindo fornecimento, carga e transporte de todos os materiais, exclui escavação) - (Caderno de Drenagem RT 01.47.d)</v>
          </cell>
          <cell r="E14019" t="str">
            <v>un</v>
          </cell>
          <cell r="F14019">
            <v>952.41</v>
          </cell>
        </row>
        <row r="14020">
          <cell r="A14020" t="str">
            <v>SETOP RO-00657</v>
          </cell>
          <cell r="D14020" t="str">
            <v>Boca de Bueiro Simples Tubular de Concreto D = 0,60 m - esconsidade 0° - areia extraída e brita produzida - alas esconsas (Execução, incluindo fornecimento, carga e transporte de todos os materiais, exclui escavação) - (Caderno de Drenagem RT 01.47.d)</v>
          </cell>
          <cell r="E14020" t="str">
            <v>un</v>
          </cell>
          <cell r="F14020">
            <v>782.12</v>
          </cell>
        </row>
        <row r="14021">
          <cell r="A14021" t="str">
            <v>SETOP RO-00658</v>
          </cell>
          <cell r="D14021" t="str">
            <v>Boca de Bueiro Simples Tubular de Concreto D = 0,60 m - esconsidade 15° - areia e brita comerciais - alas esconsas (Execução, incluindo fornecimento, carga e transporte de todos os materiais, exclui escavação) - (Caderno de Drenagem RT 01.47.d)</v>
          </cell>
          <cell r="E14021" t="str">
            <v>un</v>
          </cell>
          <cell r="F14021">
            <v>1025.8599999999999</v>
          </cell>
        </row>
        <row r="14022">
          <cell r="A14022" t="str">
            <v>SETOP RO-00659</v>
          </cell>
          <cell r="D14022" t="str">
            <v>Boca de Bueiro Simples Tubular de Concreto D = 0,60 m - esconsidade 15° - areia extraída e brita produzida - alas esconsas (Execução, incluindo fornecimento, carga e transporte de todos os materiais, exclui escavação) - (Caderno de Drenagem RT 01.47.d)</v>
          </cell>
          <cell r="E14022" t="str">
            <v>un</v>
          </cell>
          <cell r="F14022">
            <v>841.32</v>
          </cell>
        </row>
        <row r="14023">
          <cell r="A14023" t="str">
            <v>SETOP RO-00660</v>
          </cell>
          <cell r="D14023" t="str">
            <v>Boca de Bueiro Simples Tubular de Concreto D = 0,60 m - esconsidade 30° - areia e brita comerciais - alas esconsas (Execução, incluindo fornecimento, carga e transporte de todos os materiais, exclui escavação) - (Caderno de Drenagem RT 01.47.d)</v>
          </cell>
          <cell r="E14023" t="str">
            <v>un</v>
          </cell>
          <cell r="F14023">
            <v>1113.67</v>
          </cell>
        </row>
        <row r="14024">
          <cell r="A14024" t="str">
            <v>SETOP RO-00661</v>
          </cell>
          <cell r="D14024" t="str">
            <v>Boca de Bueiro Simples Tubular de Concreto D = 0,60 m - esconsidade 30° - areia extraída e brita produzida - alas esconsas (Execução, incluindo fornecimento, carga e transporte de todos os materiais, exclui escavação) - (Caderno de Drenagem RT 01.47.d)</v>
          </cell>
          <cell r="E14024" t="str">
            <v>un</v>
          </cell>
          <cell r="F14024">
            <v>918.89</v>
          </cell>
        </row>
        <row r="14025">
          <cell r="A14025" t="str">
            <v>SETOP RO-00662</v>
          </cell>
          <cell r="D14025" t="str">
            <v>Boca de Bueiro Simples Tubular de Concreto D = 0,60 m - esconsidade 45° - areia e brita comerciais - alas esconsas (Execução, incluindo fornecimento, carga e transporte de todos os materiais, exclui escavação) - (Caderno de Drenagem RT 01.47.d)</v>
          </cell>
          <cell r="E14025" t="str">
            <v>un</v>
          </cell>
          <cell r="F14025">
            <v>1439.54</v>
          </cell>
        </row>
        <row r="14026">
          <cell r="A14026" t="str">
            <v>SETOP RO-00663</v>
          </cell>
          <cell r="D14026" t="str">
            <v>Boca de Bueiro Simples Tubular de Concreto D = 0,60 m - esconsidade 45° - areia extraída e brita produzida - alas esconsas (Execução, incluindo fornecimento, carga e transporte de todos os materiais, exclui escavação) - (Caderno de Drenagem RT 01.47.d)</v>
          </cell>
          <cell r="E14026" t="str">
            <v>un</v>
          </cell>
          <cell r="F14026">
            <v>1175.99</v>
          </cell>
        </row>
        <row r="14027">
          <cell r="A14027" t="str">
            <v>SETOP RO-00664</v>
          </cell>
          <cell r="D14027" t="str">
            <v>Boca de Bueiro Simples Tubular de Concreto D = 0,80 m - esconsidade 0° - areia e brita comerciais - alas esconsas (Execução, incluindo fornecimento, carga e transporte de todos os materiais, exclui escavação) - (Caderno de Drenagem RT 01.47.d)</v>
          </cell>
          <cell r="E14027" t="str">
            <v>un</v>
          </cell>
          <cell r="F14027">
            <v>1431.14</v>
          </cell>
        </row>
        <row r="14028">
          <cell r="A14028" t="str">
            <v>SETOP RO-00665</v>
          </cell>
          <cell r="D14028" t="str">
            <v>Boca de Bueiro Simples Tubular de Concreto D = 0,80 m - esconsidade 0° - areia extraída e brita produzida - alas esconsas (Execução, incluindo fornecimento, carga e transporte de todos os materiais, exclui escavação) - (Caderno de Drenagem RT 01.47.d)</v>
          </cell>
          <cell r="E14028" t="str">
            <v>un</v>
          </cell>
          <cell r="F14028">
            <v>1178.97</v>
          </cell>
        </row>
        <row r="14029">
          <cell r="A14029" t="str">
            <v>SETOP RO-00666</v>
          </cell>
          <cell r="D14029" t="str">
            <v>Boca de Bueiro Simples Tubular de Concreto D = 0,80 m - esconsidade 15° - areia e brita comerciais - alas esconsas (Execução, incluindo fornecimento, carga e transporte de todos os materiais, exclui escavação) - (Caderno de Drenagem RT 01.47.d)</v>
          </cell>
          <cell r="E14029" t="str">
            <v>un</v>
          </cell>
          <cell r="F14029">
            <v>1503.32</v>
          </cell>
        </row>
        <row r="14030">
          <cell r="A14030" t="str">
            <v>SETOP RO-00667</v>
          </cell>
          <cell r="D14030" t="str">
            <v>Boca de Bueiro Simples Tubular de Concreto D = 0,80 m - esconsidade 15° - areia extraída e brita produzida - alas esconsas (Execução, incluindo fornecimento, carga e transporte de todos os materiais, exclui escavação) - (Caderno de Drenagem RT 01.47.d)</v>
          </cell>
          <cell r="E14030" t="str">
            <v>un</v>
          </cell>
          <cell r="F14030">
            <v>1237.6300000000001</v>
          </cell>
        </row>
        <row r="14031">
          <cell r="A14031" t="str">
            <v>SETOP RO-00668</v>
          </cell>
          <cell r="D14031" t="str">
            <v>Boca de Bueiro Simples Tubular de Concreto D = 0,80 m - esconsidade 30° - areia e brita comerciais - alas esconsas (Execução, incluindo fornecimento, carga e transporte de todos os materiais, exclui escavação) - (Caderno de Drenagem RT 01.47.d)</v>
          </cell>
          <cell r="E14031" t="str">
            <v>un</v>
          </cell>
          <cell r="F14031">
            <v>1727.06</v>
          </cell>
        </row>
        <row r="14032">
          <cell r="A14032" t="str">
            <v>SETOP RO-00669</v>
          </cell>
          <cell r="D14032" t="str">
            <v>Boca de Bueiro Simples Tubular de Concreto D = 0,80 m - esconsidade 30° - areia extraída e brita produzida - alas esconsas (Execução, incluindo fornecimento, carga e transporte de todos os materiais, exclui escavação) - (Caderno de Drenagem RT 01.47.d)</v>
          </cell>
          <cell r="E14032" t="str">
            <v>un</v>
          </cell>
          <cell r="F14032">
            <v>1417.9</v>
          </cell>
        </row>
        <row r="14033">
          <cell r="A14033" t="str">
            <v>SETOP RO-00670</v>
          </cell>
          <cell r="D14033" t="str">
            <v>Boca de Bueiro Simples Tubular de Concreto D = 0,80 m - esconsidade 45° - areia e brita comerciais - alas esconsas (Execução, incluindo fornecimento, carga e transporte de todos os materiais, exclui escavação) - (Caderno de Drenagem RT 01.47.d)</v>
          </cell>
          <cell r="E14033" t="str">
            <v>un</v>
          </cell>
          <cell r="F14033">
            <v>2137.64</v>
          </cell>
        </row>
        <row r="14034">
          <cell r="A14034" t="str">
            <v>SETOP RO-00671</v>
          </cell>
          <cell r="D14034" t="str">
            <v>Boca de Bueiro Simples Tubular de Concreto D = 0,80 m - esconsidade 45° - areia extraída e brita produzida - alas esconsas (Execução, incluindo fornecimento, carga e transporte de todos os materiais, exclui escavação) - (Caderno de Drenagem RT 01.47.d)</v>
          </cell>
          <cell r="E14034" t="str">
            <v>un</v>
          </cell>
          <cell r="F14034">
            <v>1752.37</v>
          </cell>
        </row>
        <row r="14035">
          <cell r="A14035" t="str">
            <v>SETOP RO-00672</v>
          </cell>
          <cell r="D14035" t="str">
            <v>Boca de Bueiro Simples Tubular de Concreto D = 1,00 m - esconsidade 0° - areia e brita comerciais - alas esconsas (Execução, incluindo fornecimento, carga e transporte de todos os materiais, exclui escavação) - (Caderno de Drenagem RT 01.47.d)</v>
          </cell>
          <cell r="E14035" t="str">
            <v>un</v>
          </cell>
          <cell r="F14035">
            <v>2214.17</v>
          </cell>
        </row>
        <row r="14036">
          <cell r="A14036" t="str">
            <v>SETOP RO-00673</v>
          </cell>
          <cell r="D14036" t="str">
            <v>Boca de Bueiro Simples Tubular de Concreto D = 1,00 m - esconsidade 0° - areia extraída e brita produzida - alas esconsas (Execução, incluindo fornecimento, carga e transporte de todos os materiais, exclui escavação) - (Caderno de Drenagem RT 01.47.d)</v>
          </cell>
          <cell r="E14036" t="str">
            <v>un</v>
          </cell>
          <cell r="F14036">
            <v>1790.8</v>
          </cell>
        </row>
        <row r="14037">
          <cell r="A14037" t="str">
            <v>SETOP RO-00674</v>
          </cell>
          <cell r="D14037" t="str">
            <v>Boca de Bueiro Simples Tubular de Concreto D = 1,00 m - esconsidade 15° - areia e brita comerciais - alas esconsas (Execução, incluindo fornecimento, carga e transporte de todos os materiais, exclui escavação) - (Caderno de Drenagem RT 01.47.d)</v>
          </cell>
          <cell r="E14037" t="str">
            <v>un</v>
          </cell>
          <cell r="F14037">
            <v>2350.81</v>
          </cell>
        </row>
        <row r="14038">
          <cell r="A14038" t="str">
            <v>SETOP RO-00675</v>
          </cell>
          <cell r="D14038" t="str">
            <v>Boca de Bueiro Simples Tubular de Concreto D = 1,00 m - esconsidade 15° - areia extraída e brita produzida - alas esconsas (Execução, incluindo fornecimento, carga e transporte de todos os materiais, exclui escavação) - (Caderno de Drenagem RT 01.47.d)</v>
          </cell>
          <cell r="E14038" t="str">
            <v>un</v>
          </cell>
          <cell r="F14038">
            <v>1899.53</v>
          </cell>
        </row>
        <row r="14039">
          <cell r="A14039" t="str">
            <v>SETOP RO-00676</v>
          </cell>
          <cell r="D14039" t="str">
            <v>Boca de Bueiro Simples Tubular de Concreto D = 1,00 m - esconsidade 30° - areia e brita comerciais - alas esconsas (Execução, incluindo fornecimento, carga e transporte de todos os materiais, exclui escavação) - (Caderno de Drenagem RT 01.47.d)</v>
          </cell>
          <cell r="E14039" t="str">
            <v>un</v>
          </cell>
          <cell r="F14039">
            <v>2676.93</v>
          </cell>
        </row>
        <row r="14040">
          <cell r="A14040" t="str">
            <v>SETOP RO-00677</v>
          </cell>
          <cell r="D14040" t="str">
            <v>Boca de Bueiro Simples Tubular de Concreto D = 1,00 m - esconsidade 30° - areia extraída e brita produzida - alas esconsas (Execução, incluindo fornecimento, carga e transporte de todos os materiais, exclui escavação) - (Caderno de Drenagem RT 01.47.d)</v>
          </cell>
          <cell r="E14040" t="str">
            <v>un</v>
          </cell>
          <cell r="F14040">
            <v>2160.3000000000002</v>
          </cell>
        </row>
        <row r="14041">
          <cell r="A14041" t="str">
            <v>SETOP RO-00678</v>
          </cell>
          <cell r="D14041" t="str">
            <v>Boca de Bueiro Simples Tubular de Concreto D = 1,00 m - esconsidade 45° - areia e brita comerciais - alas esconsas (Execução, incluindo fornecimento, carga e transporte de todos os materiais, exclui escavação) - (Caderno de Drenagem RT 01.47.d)</v>
          </cell>
          <cell r="E14041" t="str">
            <v>un</v>
          </cell>
          <cell r="F14041">
            <v>3335.23</v>
          </cell>
        </row>
        <row r="14042">
          <cell r="A14042" t="str">
            <v>SETOP RO-00679</v>
          </cell>
          <cell r="D14042" t="str">
            <v>Boca de Bueiro Simples Tubular de Concreto D = 1,00 m - esconsidade 45° - areia extraída e brita produzida - alas esconsas (Execução, incluindo fornecimento, carga e transporte de todos os materiais, exclui escavação) - (Caderno de Drenagem RT 01.47.d)</v>
          </cell>
          <cell r="E14042" t="str">
            <v>un</v>
          </cell>
          <cell r="F14042">
            <v>2684.1</v>
          </cell>
        </row>
        <row r="14043">
          <cell r="A14043" t="str">
            <v>SETOP RO-00680</v>
          </cell>
          <cell r="D14043" t="str">
            <v>Boca de Bueiro Simples Tubular de Concreto D = 1,20 m - esconsidade 0° - areia e brita comerciais - alas esconsas (Execução, incluindo fornecimento, carga e transporte de todos os materiais, exclui escavação) - (Caderno de Drenagem RT 01.47.d)</v>
          </cell>
          <cell r="E14043" t="str">
            <v>un</v>
          </cell>
          <cell r="F14043">
            <v>2880.2</v>
          </cell>
        </row>
        <row r="14044">
          <cell r="A14044" t="str">
            <v>SETOP RO-00681</v>
          </cell>
          <cell r="D14044" t="str">
            <v>Boca de Bueiro Simples Tubular de Concreto D = 1,20 m - esconsidade 0° - areia extraída e brita produzida - alas esconsas (Execução, incluindo fornecimento, carga e transporte de todos os materiais, exclui escavação) - (Caderno de Drenagem RT 01.47.d)</v>
          </cell>
          <cell r="E14044" t="str">
            <v>un</v>
          </cell>
          <cell r="F14044">
            <v>2321.5500000000002</v>
          </cell>
        </row>
        <row r="14045">
          <cell r="A14045" t="str">
            <v>SETOP RO-00682</v>
          </cell>
          <cell r="D14045" t="str">
            <v>Boca de Bueiro Simples Tubular de Concreto D = 1,20 m - esconsidade 15° - areia e brita comerciais - alas esconsas (Execução, incluindo fornecimento, carga e transporte de todos os materiais, exclui escavação) - (Caderno de Drenagem RT 01.47.d)</v>
          </cell>
          <cell r="E14045" t="str">
            <v>un</v>
          </cell>
          <cell r="F14045">
            <v>3046.13</v>
          </cell>
        </row>
        <row r="14046">
          <cell r="A14046" t="str">
            <v>SETOP RO-00683</v>
          </cell>
          <cell r="D14046" t="str">
            <v>Boca de Bueiro Simples Tubular de Concreto D = 1,20 m - esconsidade 15° - areia extraída e brita produzida - alas esconsas (Execução, incluindo fornecimento, carga e transporte de todos os materiais, exclui escavação) - (Caderno de Drenagem RT 01.47.d)</v>
          </cell>
          <cell r="E14046" t="str">
            <v>un</v>
          </cell>
          <cell r="F14046">
            <v>2453.52</v>
          </cell>
        </row>
        <row r="14047">
          <cell r="A14047" t="str">
            <v>SETOP RO-00684</v>
          </cell>
          <cell r="D14047" t="str">
            <v>Boca de Bueiro Simples Tubular de Concreto D = 1,20 m - esconsidade 30° - areia e brita comerciais - alas esconsas (Execução, incluindo fornecimento, carga e transporte de todos os materiais, exclui escavação) - (Caderno de Drenagem RT 01.47.d)</v>
          </cell>
          <cell r="E14047" t="str">
            <v>un</v>
          </cell>
          <cell r="F14047">
            <v>3476.06</v>
          </cell>
        </row>
        <row r="14048">
          <cell r="A14048" t="str">
            <v>SETOP RO-00685</v>
          </cell>
          <cell r="D14048" t="str">
            <v>Boca de Bueiro Simples Tubular de Concreto D = 1,20 m - esconsidade 30° - areia extraída e brita produzida - alas esconsas (Execução, incluindo fornecimento, carga e transporte de todos os materiais, exclui escavação) - (Caderno de Drenagem RT 01.47.d)</v>
          </cell>
          <cell r="E14048" t="str">
            <v>un</v>
          </cell>
          <cell r="F14048">
            <v>2795.08</v>
          </cell>
        </row>
        <row r="14049">
          <cell r="A14049" t="str">
            <v>SETOP RO-00686</v>
          </cell>
          <cell r="D14049" t="str">
            <v>Boca de Bueiro Simples Tubular de Concreto D = 1,20 m - esconsidade 45° - areia e brita comerciais - alas esconsas (Execução, incluindo fornecimento, carga e transporte de todos os materiais, exclui escavação) - (Caderno de Drenagem RT 01.47.d)</v>
          </cell>
          <cell r="E14049" t="str">
            <v>un</v>
          </cell>
          <cell r="F14049">
            <v>4389.1899999999996</v>
          </cell>
        </row>
        <row r="14050">
          <cell r="A14050" t="str">
            <v>SETOP RO-00687</v>
          </cell>
          <cell r="D14050" t="str">
            <v>Boca de Bueiro Simples Tubular de Concreto D = 1,20 m - esconsidade 45° - areia extraída e brita produzida - alas esconsas (Execução, incluindo fornecimento, carga e transporte de todos os materiais, exclui escavação) - (Caderno de Drenagem RT 01.47.d)</v>
          </cell>
          <cell r="E14050" t="str">
            <v>un</v>
          </cell>
          <cell r="F14050">
            <v>3517.91</v>
          </cell>
        </row>
        <row r="14051">
          <cell r="A14051" t="str">
            <v>SETOP RO-00688</v>
          </cell>
          <cell r="D14051" t="str">
            <v>Boca de Bueiro Simples Tubular de Concreto D = 1,50 m - esconsidade 0° - areia e brita comerciais - alas esconsas (Execução, incluindo fornecimento, carga e transporte de todos os materiais, exclui escavação) - (Caderno de Drenagem RT 01.47.d)</v>
          </cell>
          <cell r="E14051" t="str">
            <v>un</v>
          </cell>
          <cell r="F14051">
            <v>5096.3900000000003</v>
          </cell>
        </row>
        <row r="14052">
          <cell r="A14052" t="str">
            <v>SETOP RO-00689</v>
          </cell>
          <cell r="D14052" t="str">
            <v>Boca de Bueiro Simples Tubular de Concreto D = 1,50 m - esconsidade 0° - areia extraída e brita produzida - alas esconsas (Execução, incluindo fornecimento, carga e transporte de todos os materiais, exclui escavação) - (Caderno de Drenagem RT 01.47.d)</v>
          </cell>
          <cell r="E14052" t="str">
            <v>un</v>
          </cell>
          <cell r="F14052">
            <v>4053.19</v>
          </cell>
        </row>
        <row r="14053">
          <cell r="A14053" t="str">
            <v>SETOP RO-00690</v>
          </cell>
          <cell r="D14053" t="str">
            <v>Boca de Bueiro Simples Tubular de Concreto D = 1,50 m - esconsidade 15° - areia e brita comerciais - alas esconsas (Execução, incluindo fornecimento, carga e transporte de todos os materiais, exclui escavação) - (Caderno de Drenagem RT 01.47.d)</v>
          </cell>
          <cell r="E14053" t="str">
            <v>un</v>
          </cell>
          <cell r="F14053">
            <v>5381.95</v>
          </cell>
        </row>
        <row r="14054">
          <cell r="A14054" t="str">
            <v>SETOP RO-00691</v>
          </cell>
          <cell r="D14054" t="str">
            <v>Boca de Bueiro Simples Tubular de Concreto D = 1,50 m - esconsidade 15° - areia extraída e brita produzida - alas esconsas (Execução, incluindo fornecimento, carga e transporte de todos os materiais, exclui escavação) - (Caderno de Drenagem RT 01.47.d)</v>
          </cell>
          <cell r="E14054" t="str">
            <v>un</v>
          </cell>
          <cell r="F14054">
            <v>4280.0600000000004</v>
          </cell>
        </row>
        <row r="14055">
          <cell r="A14055" t="str">
            <v>SETOP RO-00692</v>
          </cell>
          <cell r="D14055" t="str">
            <v>Boca de Bueiro Simples Tubular de Concreto D = 1,50 m - esconsidade 30° - areia e brita comerciais - alas esconsas (Execução, incluindo fornecimento, carga e transporte de todos os materiais, exclui escavação) - (Caderno de Drenagem RT 01.47.d)</v>
          </cell>
          <cell r="E14055" t="str">
            <v>un</v>
          </cell>
          <cell r="F14055">
            <v>6123.49</v>
          </cell>
        </row>
        <row r="14056">
          <cell r="A14056" t="str">
            <v>SETOP RO-00693</v>
          </cell>
          <cell r="D14056" t="str">
            <v>Boca de Bueiro Simples Tubular de Concreto D = 1,50 m - esconsidade 30° - areia extraída e brita produzida - alas esconsas (Execução, incluindo fornecimento, carga e transporte de todos os materiais, exclui escavação) - (Caderno de Drenagem RT 01.47.d)</v>
          </cell>
          <cell r="E14056" t="str">
            <v>un</v>
          </cell>
          <cell r="F14056">
            <v>4862.0200000000004</v>
          </cell>
        </row>
        <row r="14057">
          <cell r="A14057" t="str">
            <v>SETOP RO-00694</v>
          </cell>
          <cell r="D14057" t="str">
            <v>Boca de Bueiro Simples Tubular de Concreto D = 1,50 m - esconsidade 45° - areia e brita comerciais - alas esconsas (Execução, incluindo fornecimento, carga e transporte de todos os materiais, exclui escavação) - (Caderno de Drenagem RT 01.47.d)</v>
          </cell>
          <cell r="E14057" t="str">
            <v>un</v>
          </cell>
          <cell r="F14057">
            <v>7775.85</v>
          </cell>
        </row>
        <row r="14058">
          <cell r="A14058" t="str">
            <v>SETOP RO-00695</v>
          </cell>
          <cell r="D14058" t="str">
            <v>Boca de Bueiro Simples Tubular de Concreto D = 1,50 m - esconsidade 45° - areia extraída e brita produzida - alas esconsas (Execução, incluindo fornecimento, carga e transporte de todos os materiais, exclui escavação) - (Caderno de Drenagem RT 01.47.d)</v>
          </cell>
          <cell r="E14058" t="str">
            <v>un</v>
          </cell>
          <cell r="F14058">
            <v>6153.3</v>
          </cell>
        </row>
        <row r="14059">
          <cell r="A14059" t="str">
            <v>SETOP RO-8623</v>
          </cell>
          <cell r="D14059" t="str">
            <v>Boca de Bueiro triplo celular de concreto moldado em loco, de 2,00 x 2,00 m com esconsidade de 0º - areia e brita comerciais (Execução, incluindo fornecimento, carga e transporte de todos os materiais, exclui escavação) - (Caderno de Bueiros Celulares RT 01.45)</v>
          </cell>
          <cell r="E14059" t="str">
            <v>un</v>
          </cell>
          <cell r="F14059">
            <v>25541.54</v>
          </cell>
        </row>
        <row r="14060">
          <cell r="A14060" t="str">
            <v>SETOP RO-8624</v>
          </cell>
          <cell r="D14060"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E14060" t="str">
            <v>un</v>
          </cell>
          <cell r="F14060">
            <v>23028.93</v>
          </cell>
        </row>
        <row r="14061">
          <cell r="A14061" t="str">
            <v>SETOP RO-8625</v>
          </cell>
          <cell r="D14061" t="str">
            <v>Boca de Bueiro triplo celular de concreto moldado em loco, de 2,00 x 2,00 m com esconsidade de 15º - areia e brita comerciais (Execução, incluindo fornecimento, carga e transporte de todos os materiais, exclui escavação) - (Caderno de Bueiros Celulares RT 01.45)</v>
          </cell>
          <cell r="E14061" t="str">
            <v>un</v>
          </cell>
          <cell r="F14061">
            <v>25481.35</v>
          </cell>
        </row>
        <row r="14062">
          <cell r="A14062" t="str">
            <v>SETOP RO-8627</v>
          </cell>
          <cell r="D14062"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E14062" t="str">
            <v>un</v>
          </cell>
          <cell r="F14062">
            <v>22862.05</v>
          </cell>
        </row>
        <row r="14063">
          <cell r="A14063" t="str">
            <v>SETOP RO-8628</v>
          </cell>
          <cell r="D14063" t="str">
            <v>Boca de Bueiro triplo celular de concreto moldado em loco, de 2,00 x 2,00 m com esconsidade de 30º - areia e brita comerciais (Execução, incluindo fornecimento, carga e transporte de todos os materiais, exclui escavação) - (Caderno de Bueiros Celulares RT 01.45)</v>
          </cell>
          <cell r="E14063" t="str">
            <v>un</v>
          </cell>
          <cell r="F14063">
            <v>27634.29</v>
          </cell>
        </row>
        <row r="14064">
          <cell r="A14064" t="str">
            <v>SETOP RO-8629</v>
          </cell>
          <cell r="D14064"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E14064" t="str">
            <v>un</v>
          </cell>
          <cell r="F14064">
            <v>24806.15</v>
          </cell>
        </row>
        <row r="14065">
          <cell r="A14065" t="str">
            <v>SETOP RO-8630</v>
          </cell>
          <cell r="D14065" t="str">
            <v>Boca de Bueiro triplo celular de concreto moldado em loco, de 2,00 x 2,00 m com esconsidade de 45º - areia e brita comerciais (Execução, incluindo fornecimento, carga e transporte de todos os materiais, exclui escavação) - (Caderno de Bueiros Celulares RT 01.45)</v>
          </cell>
          <cell r="E14065" t="str">
            <v>un</v>
          </cell>
          <cell r="F14065">
            <v>32646.81</v>
          </cell>
        </row>
        <row r="14066">
          <cell r="A14066" t="str">
            <v>SETOP RO-8632</v>
          </cell>
          <cell r="D14066"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E14066" t="str">
            <v>un</v>
          </cell>
          <cell r="F14066">
            <v>29257.439999999999</v>
          </cell>
        </row>
        <row r="14067">
          <cell r="A14067" t="str">
            <v>SETOP RO-8633</v>
          </cell>
          <cell r="D14067" t="str">
            <v>Boca de Bueiro triplo celular de concreto moldado em loco, de 3,00 x 2,00 m com esconsidade de 0º - areia e brita comerciais (Execução, incluindo fornecimento, carga e transporte de todos os materiais, exclui escavação) - (Caderno de Bueiros Celulares RT 01.45)</v>
          </cell>
          <cell r="E14067" t="str">
            <v>un</v>
          </cell>
          <cell r="F14067">
            <v>30322.15</v>
          </cell>
        </row>
        <row r="14068">
          <cell r="A14068" t="str">
            <v>SETOP RO-8634</v>
          </cell>
          <cell r="D14068"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E14068" t="str">
            <v>un</v>
          </cell>
          <cell r="F14068">
            <v>27165.46</v>
          </cell>
        </row>
        <row r="14069">
          <cell r="A14069" t="str">
            <v>SETOP RO-8635</v>
          </cell>
          <cell r="D14069" t="str">
            <v>Boca de Bueiro triplo celular de concreto moldado em loco, de 3,00 x 2,00 m com esconsidade de 15º - areia e brita comerciais (Execução, incluindo fornecimento, carga e transporte de todos os materiais, exclui escavação) - (Caderno de Bueiros Celulares RT 01.45)</v>
          </cell>
          <cell r="E14069" t="str">
            <v>un</v>
          </cell>
          <cell r="F14069">
            <v>30019.119999999999</v>
          </cell>
        </row>
        <row r="14070">
          <cell r="A14070" t="str">
            <v>SETOP RO-8636</v>
          </cell>
          <cell r="D14070"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E14070" t="str">
            <v>un</v>
          </cell>
          <cell r="F14070">
            <v>26764.01</v>
          </cell>
        </row>
        <row r="14071">
          <cell r="A14071" t="str">
            <v>SETOP RO-8637</v>
          </cell>
          <cell r="D14071" t="str">
            <v>Boca de Bueiro triplo celular de concreto moldado em loco, de 3,00 x 2,00 m com esconsidade de 30º - areia e brita comerciais (Execução, incluindo fornecimento, carga e transporte de todos os materiais, exclui escavação) - (Caderno de Bueiros Celulares RT 01.45)</v>
          </cell>
          <cell r="E14071" t="str">
            <v>un</v>
          </cell>
          <cell r="F14071">
            <v>32787.58</v>
          </cell>
        </row>
        <row r="14072">
          <cell r="A14072" t="str">
            <v>SETOP RO-8638</v>
          </cell>
          <cell r="D14072"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E14072" t="str">
            <v>un</v>
          </cell>
          <cell r="F14072">
            <v>29215.03</v>
          </cell>
        </row>
        <row r="14073">
          <cell r="A14073" t="str">
            <v>SETOP RO-8640</v>
          </cell>
          <cell r="D14073" t="str">
            <v>Boca de Bueiro triplo celular de concreto moldado em loco, de 3,00 x 2,00 m com esconsidade de 45º - areia e brita comerciais (Execução, incluindo fornecimento, carga e transporte de todos os materiais, exclui escavação) - (Caderno de Bueiros Celulares RT 01.45)</v>
          </cell>
          <cell r="E14073" t="str">
            <v>un</v>
          </cell>
          <cell r="F14073">
            <v>38918.839999999997</v>
          </cell>
        </row>
        <row r="14074">
          <cell r="A14074" t="str">
            <v>SETOP RO-8641</v>
          </cell>
          <cell r="D14074"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E14074" t="str">
            <v>un</v>
          </cell>
          <cell r="F14074">
            <v>34618.25</v>
          </cell>
        </row>
        <row r="14075">
          <cell r="A14075" t="str">
            <v>SETOP RO-8642</v>
          </cell>
          <cell r="D14075" t="str">
            <v>Boca de Bueiro triplo celular de concreto moldado em loco, de 3,00 x 3,00 m com esconsidade de 0º - areia e brita comerciais (Execução, incluindo fornecimento, carga e transporte de todos os materiais, exclui escavação) - (Caderno de Bueiros Celulares RT 01.45)</v>
          </cell>
          <cell r="E14075" t="str">
            <v>un</v>
          </cell>
          <cell r="F14075">
            <v>43905.45</v>
          </cell>
        </row>
        <row r="14076">
          <cell r="A14076" t="str">
            <v>SETOP RO-8643</v>
          </cell>
          <cell r="D14076"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E14076" t="str">
            <v>un</v>
          </cell>
          <cell r="F14076">
            <v>39204.639999999999</v>
          </cell>
        </row>
        <row r="14077">
          <cell r="A14077" t="str">
            <v>SETOP RO-8644</v>
          </cell>
          <cell r="D14077" t="str">
            <v>Boca de Bueiro triplo celular de concreto moldado em loco, de 3,00 x 3,00 m com esconsidade de 15º - areia e brita comerciais (Execução, incluindo fornecimento, carga e transporte de todos os materiais, exclui escavação) - (Caderno de Bueiros Celulares RT 01.45)</v>
          </cell>
          <cell r="E14077" t="str">
            <v>un</v>
          </cell>
          <cell r="F14077">
            <v>47396.17</v>
          </cell>
        </row>
        <row r="14078">
          <cell r="A14078" t="str">
            <v>SETOP RO-8645</v>
          </cell>
          <cell r="D14078"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E14078" t="str">
            <v>un</v>
          </cell>
          <cell r="F14078">
            <v>42500.35</v>
          </cell>
        </row>
        <row r="14079">
          <cell r="A14079" t="str">
            <v>SETOP RO-8646</v>
          </cell>
          <cell r="D14079" t="str">
            <v>Boca de Bueiro triplo celular de concreto moldado em loco, de 3,00 x 3,00 m com esconsidade de 30º - areia e brita comerciais (Execução, incluindo fornecimento, carga e transporte de todos os materiais, exclui escavação) - (Caderno de Bueiros Celulares RT 01.45)</v>
          </cell>
          <cell r="E14079" t="str">
            <v>un</v>
          </cell>
          <cell r="F14079">
            <v>51444.77</v>
          </cell>
        </row>
        <row r="14080">
          <cell r="A14080" t="str">
            <v>SETOP RO-8647</v>
          </cell>
          <cell r="D14080"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E14080" t="str">
            <v>un</v>
          </cell>
          <cell r="F14080">
            <v>46163.040000000001</v>
          </cell>
        </row>
        <row r="14081">
          <cell r="A14081" t="str">
            <v>SETOP RO-8648</v>
          </cell>
          <cell r="D14081" t="str">
            <v>Boca de Bueiro triplo celular de concreto moldado em loco, de 3,00 x 3,00 m com esconsidade de 45º - areia e brita comerciais (Execução, incluindo fornecimento, carga e transporte de todos os materiais, exclui escavação) - (Caderno de Bueiros Celulares RT 01.45)</v>
          </cell>
          <cell r="E14081" t="str">
            <v>un</v>
          </cell>
          <cell r="F14081">
            <v>61398.48</v>
          </cell>
        </row>
        <row r="14082">
          <cell r="A14082" t="str">
            <v>SETOP RO-8649</v>
          </cell>
          <cell r="D14082"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E14082" t="str">
            <v>un</v>
          </cell>
          <cell r="F14082">
            <v>55120.72</v>
          </cell>
        </row>
        <row r="14083">
          <cell r="A14083" t="str">
            <v>SETOP RO-8650</v>
          </cell>
          <cell r="D14083" t="str">
            <v>Boca de Bueiro triplo celular de concreto moldado em loco, de 3,50 x 3,50 m com esconsidade de 0º - areia e brita comerciais (Execução, incluindo fornecimento, carga e transporte de todos os materiais, exclui escavação) - (Caderno de Bueiros Celulares RT 01.45)</v>
          </cell>
          <cell r="E14083" t="str">
            <v>un</v>
          </cell>
          <cell r="F14083">
            <v>49873.65</v>
          </cell>
        </row>
        <row r="14084">
          <cell r="A14084" t="str">
            <v>SETOP RO-8651</v>
          </cell>
          <cell r="D14084"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E14084" t="str">
            <v>un</v>
          </cell>
          <cell r="F14084">
            <v>44771.64</v>
          </cell>
        </row>
        <row r="14085">
          <cell r="A14085" t="str">
            <v>SETOP RO-8652</v>
          </cell>
          <cell r="D14085" t="str">
            <v>Boca de Bueiro triplo celular de concreto moldado em loco, de 3,50 x 3,50 m com esconsidade de 15º - areia e brita comerciais (Execução, incluindo fornecimento, carga e transporte de todos os materiais, exclui escavação) - (Caderno de Bueiros Celulares RT 01.45)</v>
          </cell>
          <cell r="E14085" t="str">
            <v>un</v>
          </cell>
          <cell r="F14085">
            <v>50500.2</v>
          </cell>
        </row>
        <row r="14086">
          <cell r="A14086" t="str">
            <v>SETOP RO-8653</v>
          </cell>
          <cell r="D14086"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E14086" t="str">
            <v>un</v>
          </cell>
          <cell r="F14086">
            <v>45187.88</v>
          </cell>
        </row>
        <row r="14087">
          <cell r="A14087" t="str">
            <v>SETOP RO-8654</v>
          </cell>
          <cell r="D14087" t="str">
            <v>Boca de Bueiro triplo celular de concreto moldado em loco, de 3,50 x 3,50 m com esconsidade de 30º - areia e brita comerciais (Execução, incluindo fornecimento, carga e transporte de todos os materiais, exclui escavação) - (Caderno de Bueiros Celulares RT 01.45)</v>
          </cell>
          <cell r="E14087" t="str">
            <v>un</v>
          </cell>
          <cell r="F14087">
            <v>54937.43</v>
          </cell>
        </row>
        <row r="14088">
          <cell r="A14088" t="str">
            <v>SETOP RO-8655</v>
          </cell>
          <cell r="D14088"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E14088" t="str">
            <v>un</v>
          </cell>
          <cell r="F14088">
            <v>49191.49</v>
          </cell>
        </row>
        <row r="14089">
          <cell r="A14089" t="str">
            <v>SETOP RO-8656</v>
          </cell>
          <cell r="D14089" t="str">
            <v>Boca de Bueiro triplo celular de concreto moldado em loco, de 3,50 x 3,50 m com esconsidade de 45º - areia e brita comerciais (Execução, incluindo fornecimento, carga e transporte de todos os materiais, exclui escavação) - (Caderno de Bueiros Celulares RT 01.45)</v>
          </cell>
          <cell r="E14089" t="str">
            <v>un</v>
          </cell>
          <cell r="F14089">
            <v>65717.179999999993</v>
          </cell>
        </row>
        <row r="14090">
          <cell r="A14090" t="str">
            <v>SETOP RO-8657</v>
          </cell>
          <cell r="D14090"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E14090" t="str">
            <v>un</v>
          </cell>
          <cell r="F14090">
            <v>58870.53</v>
          </cell>
        </row>
        <row r="14091">
          <cell r="A14091" t="str">
            <v>SETOP RO-00756</v>
          </cell>
          <cell r="D14091" t="str">
            <v>Boca de Bueiro Triplo Tubular de Concreto D = 1,00 m - esconsidade 0° - areia e brita comerciais - alas esconsas (Execução, incluindo fornecimento, carga e transporte de todos os materiais, exclui escavação) - (Caderno de Drenagem RT 01.47.d)</v>
          </cell>
          <cell r="E14091" t="str">
            <v>un</v>
          </cell>
          <cell r="F14091">
            <v>3990.76</v>
          </cell>
        </row>
        <row r="14092">
          <cell r="A14092" t="str">
            <v>SETOP RO-00757</v>
          </cell>
          <cell r="D14092" t="str">
            <v>Boca de Bueiro Triplo Tubular de Concreto D = 1,00 m - esconsidade 0° - areia extraída e brita produzida - alas esconsas (Execução, incluindo fornecimento, carga e transporte de todos os materiais, exclui escavação) - (Caderno de Drenagem RT 01.47.d)</v>
          </cell>
          <cell r="E14092" t="str">
            <v>un</v>
          </cell>
          <cell r="F14092">
            <v>3171.7</v>
          </cell>
        </row>
        <row r="14093">
          <cell r="A14093" t="str">
            <v>SETOP RO-00758</v>
          </cell>
          <cell r="D14093" t="str">
            <v>Boca de Bueiro Triplo Tubular de Concreto D = 1,00 m - esconsidade 15° - areia e brita comerciais - alas esconsas (Execução, incluindo fornecimento, carga e transporte de todos os materiais, exclui escavação) - (Caderno de Drenagem RT 01.47.d)</v>
          </cell>
          <cell r="E14093" t="str">
            <v>un</v>
          </cell>
          <cell r="F14093">
            <v>4222.47</v>
          </cell>
        </row>
        <row r="14094">
          <cell r="A14094" t="str">
            <v>SETOP RO-00759</v>
          </cell>
          <cell r="D14094" t="str">
            <v>Boca de Bueiro Triplo Tubular de Concreto D = 1,00 m - esconsidade 15° - areia extraída e brita produzida - alas esconsas (Execução, incluindo fornecimento, carga e transporte de todos os materiais, exclui escavação) - (Caderno de Drenagem RT 01.47.d)</v>
          </cell>
          <cell r="E14094" t="str">
            <v>un</v>
          </cell>
          <cell r="F14094">
            <v>3354.75</v>
          </cell>
        </row>
        <row r="14095">
          <cell r="A14095" t="str">
            <v>SETOP RO-00760</v>
          </cell>
          <cell r="D14095" t="str">
            <v>Boca de Bueiro Triplo Tubular de Concreto D = 1,00 m - esconsidade 30° - areia e brita comerciais - alas esconsas (Execução, incluindo fornecimento, carga e transporte de todos os materiais, exclui escavação) - (Caderno de Drenagem RT 01.47.d)</v>
          </cell>
          <cell r="E14095" t="str">
            <v>un</v>
          </cell>
          <cell r="F14095">
            <v>4790.84</v>
          </cell>
        </row>
        <row r="14096">
          <cell r="A14096" t="str">
            <v>SETOP RO-00761</v>
          </cell>
          <cell r="D14096" t="str">
            <v>Boca de Bueiro Triplo Tubular de Concreto D = 1,00 m - esconsidade 30° - areia extraída e brita produzida - alas esconsas (Execução, incluindo fornecimento, carga e transporte de todos os materiais, exclui escavação) - (Caderno de Drenagem RT 01.47.d)</v>
          </cell>
          <cell r="E14096" t="str">
            <v>un</v>
          </cell>
          <cell r="F14096">
            <v>3804.17</v>
          </cell>
        </row>
        <row r="14097">
          <cell r="A14097" t="str">
            <v>SETOP RO-00762</v>
          </cell>
          <cell r="D14097" t="str">
            <v>Boca de Bueiro Triplo Tubular de Concreto D = 1,00 m - esconsidade 45° - areia e brita comerciais - alas esconsas (Execução, incluindo fornecimento, carga e transporte de todos os materiais, exclui escavação) - (Caderno de Drenagem RT 01.47.d)</v>
          </cell>
          <cell r="E14097" t="str">
            <v>un</v>
          </cell>
          <cell r="F14097">
            <v>5924.65</v>
          </cell>
        </row>
        <row r="14098">
          <cell r="A14098" t="str">
            <v>SETOP RO-00763</v>
          </cell>
          <cell r="D14098" t="str">
            <v>Boca de Bueiro Triplo Tubular de Concreto D = 1,00 m - esconsidade 45° - areia extraída e brita produzida - alas esconsas (Execução, incluindo fornecimento, carga e transporte de todos os materiais, exclui escavação) - (Caderno de Drenagem RT 01.47.d)</v>
          </cell>
          <cell r="E14098" t="str">
            <v>un</v>
          </cell>
          <cell r="F14098">
            <v>4697.8599999999997</v>
          </cell>
        </row>
        <row r="14099">
          <cell r="A14099" t="str">
            <v>SETOP RO-00764</v>
          </cell>
          <cell r="D14099" t="str">
            <v>Boca de Bueiro Triplo Tubular de Concreto D = 1,20 m - esconsidade 0° - areia e brita comerciais - alas esconsas (Execução, incluindo fornecimento, carga e transporte de todos os materiais, exclui escavação) - (Caderno de Drenagem RT 01.47.d)</v>
          </cell>
          <cell r="E14099" t="str">
            <v>un</v>
          </cell>
          <cell r="F14099">
            <v>5201.22</v>
          </cell>
        </row>
        <row r="14100">
          <cell r="A14100" t="str">
            <v>SETOP RO-00765</v>
          </cell>
          <cell r="D14100" t="str">
            <v>Boca de Bueiro Triplo Tubular de Concreto D = 1,20 m - esconsidade 0° - areia extraída e brita produzida - alas esconsas (Execução, incluindo fornecimento, carga e transporte de todos os materiais, exclui escavação) - (Caderno de Drenagem RT 01.47.d)</v>
          </cell>
          <cell r="E14100" t="str">
            <v>un</v>
          </cell>
          <cell r="F14100">
            <v>4107.82</v>
          </cell>
        </row>
        <row r="14101">
          <cell r="A14101" t="str">
            <v>SETOP RO-00766</v>
          </cell>
          <cell r="D14101" t="str">
            <v>Boca de Bueiro Triplo Tubular de Concreto D = 1,20 m - esconsidade 15° - areia e brita comerciais - alas esconsas (Execução, incluindo fornecimento, carga e transporte de todos os materiais, exclui escavação) - (Caderno de Drenagem RT 01.47.d)</v>
          </cell>
          <cell r="E14101" t="str">
            <v>un</v>
          </cell>
          <cell r="F14101">
            <v>5563.84</v>
          </cell>
        </row>
        <row r="14102">
          <cell r="A14102" t="str">
            <v>SETOP RO-00767</v>
          </cell>
          <cell r="D14102" t="str">
            <v>Boca de Bueiro Triplo Tubular de Concreto D = 1,20 m - esconsidade 15° - areia extraída e brita produzida - alas esconsas (Execução, incluindo fornecimento, carga e transporte de todos os materiais, exclui escavação) - (Caderno de Drenagem RT 01.47.d)</v>
          </cell>
          <cell r="E14102" t="str">
            <v>un</v>
          </cell>
          <cell r="F14102">
            <v>4392.6499999999996</v>
          </cell>
        </row>
        <row r="14103">
          <cell r="A14103" t="str">
            <v>SETOP RO-00768</v>
          </cell>
          <cell r="D14103" t="str">
            <v>Boca de Bueiro Triplo Tubular de Concreto D = 1,20 m - esconsidade 30° - areia e brita comerciais - alas esconsas (Execução, incluindo fornecimento, carga e transporte de todos os materiais, exclui escavação) - (Caderno de Drenagem RT 01.47.d)</v>
          </cell>
          <cell r="E14103" t="str">
            <v>un</v>
          </cell>
          <cell r="F14103">
            <v>6309.45</v>
          </cell>
        </row>
        <row r="14104">
          <cell r="A14104" t="str">
            <v>SETOP RO-00769</v>
          </cell>
          <cell r="D14104" t="str">
            <v>Boca de Bueiro Triplo Tubular de Concreto D = 1,20 m - esconsidade 30° - areia extraída e brita produzida - alas esconsas (Execução, incluindo fornecimento, carga e transporte de todos os materiais, exclui escavação) - (Caderno de Drenagem RT 01.47.d)</v>
          </cell>
          <cell r="E14104" t="str">
            <v>un</v>
          </cell>
          <cell r="F14104">
            <v>4977.58</v>
          </cell>
        </row>
        <row r="14105">
          <cell r="A14105" t="str">
            <v>SETOP RO-00770</v>
          </cell>
          <cell r="D14105" t="str">
            <v>Boca de Bueiro Triplo Tubular de Concreto D = 1,20 m - esconsidade 45° - areia e brita comerciais - alas esconsas (Execução, incluindo fornecimento, carga e transporte de todos os materiais, exclui escavação) - (Caderno de Drenagem RT 01.47.d)</v>
          </cell>
          <cell r="E14105" t="str">
            <v>un</v>
          </cell>
          <cell r="F14105">
            <v>7840.11</v>
          </cell>
        </row>
        <row r="14106">
          <cell r="A14106" t="str">
            <v>SETOP RO-00771</v>
          </cell>
          <cell r="D14106" t="str">
            <v>Boca de Bueiro Triplo Tubular de Concreto D = 1,20 m - esconsidade 45° - areia extraída e brita produzida - alas esconsas (Execução, incluindo fornecimento, carga e transporte de todos os materiais, exclui escavação) - (Caderno de Drenagem RT 01.47.d)</v>
          </cell>
          <cell r="E14106" t="str">
            <v>un</v>
          </cell>
          <cell r="F14106">
            <v>6175.73</v>
          </cell>
        </row>
        <row r="14107">
          <cell r="A14107" t="str">
            <v>SETOP RO-00772</v>
          </cell>
          <cell r="D14107" t="str">
            <v>Boca de Bueiro Triplo Tubular de Concreto D = 1,50 m - esconsidade 0° - areia e brita comerciais - alas esconsas (Execução, incluindo fornecimento, carga e transporte de todos os materiais, exclui escavação) - (Caderno de Drenagem RT 01.47.d)</v>
          </cell>
          <cell r="E14107" t="str">
            <v>un</v>
          </cell>
          <cell r="F14107">
            <v>8928.56</v>
          </cell>
        </row>
        <row r="14108">
          <cell r="A14108" t="str">
            <v>SETOP RO-00773</v>
          </cell>
          <cell r="D14108" t="str">
            <v>Boca de Bueiro Triplo Tubular de Concreto D = 1,50 m - esconsidade 0° - areia extraída e brita produzida - alas esconsas (Execução, incluindo fornecimento, carga e transporte de todos os materiais, exclui escavação) - (Caderno de Drenagem RT 01.47.d)</v>
          </cell>
          <cell r="E14108" t="str">
            <v>un</v>
          </cell>
          <cell r="F14108">
            <v>6941.01</v>
          </cell>
        </row>
        <row r="14109">
          <cell r="A14109" t="str">
            <v>SETOP RO-00774</v>
          </cell>
          <cell r="D14109" t="str">
            <v>Boca de Bueiro Triplo Tubular de Concreto D = 1,50 m - esconsidade 15° - areia e brita comerciais - alas esconsas (Execução, incluindo fornecimento, carga e transporte de todos os materiais, exclui escavação) - (Caderno de Drenagem RT 01.47.d)</v>
          </cell>
          <cell r="E14109" t="str">
            <v>un</v>
          </cell>
          <cell r="F14109">
            <v>9405.4599999999991</v>
          </cell>
        </row>
        <row r="14110">
          <cell r="A14110" t="str">
            <v>SETOP RO-00775</v>
          </cell>
          <cell r="D14110" t="str">
            <v>Boca de Bueiro Triplo Tubular de Concreto D = 1,50 m - esconsidade 15° - areia extraída e brita produzida - alas esconsas (Execução, incluindo fornecimento, carga e transporte de todos os materiais, exclui escavação) - (Caderno de Drenagem RT 01.47.d)</v>
          </cell>
          <cell r="E14110" t="str">
            <v>un</v>
          </cell>
          <cell r="F14110">
            <v>7315.78</v>
          </cell>
        </row>
        <row r="14111">
          <cell r="A14111" t="str">
            <v>SETOP RO-00776</v>
          </cell>
          <cell r="D14111" t="str">
            <v>Boca de Bueiro Triplo Tubular de Concreto D = 1,50 m - esconsidade 30° - areia e brita comerciais - alas esconsas (Execução, incluindo fornecimento, carga e transporte de todos os materiais, exclui escavação) - (Caderno de Drenagem RT 01.47.d)</v>
          </cell>
          <cell r="E14111" t="str">
            <v>un</v>
          </cell>
          <cell r="F14111">
            <v>10751.84</v>
          </cell>
        </row>
        <row r="14112">
          <cell r="A14112" t="str">
            <v>SETOP RO-00777</v>
          </cell>
          <cell r="D14112" t="str">
            <v>Boca de Bueiro Triplo Tubular de Concreto D = 1,50 m - esconsidade 30° - areia extraída e brita produzida - alas esconsas (Execução, incluindo fornecimento, carga e transporte de todos os materiais, exclui escavação) - (Caderno de Drenagem RT 01.47.d)</v>
          </cell>
          <cell r="E14112" t="str">
            <v>un</v>
          </cell>
          <cell r="F14112">
            <v>8349.44</v>
          </cell>
        </row>
        <row r="14113">
          <cell r="A14113" t="str">
            <v>SETOP RO-00778</v>
          </cell>
          <cell r="D14113" t="str">
            <v>Boca de Bueiro Triplo Tubular de Concreto D = 1,50 m - esconsidade 45° - areia e brita comerciais - alas esconsas (Execução, incluindo fornecimento, carga e transporte de todos os materiais, exclui escavação) - (Caderno de Drenagem RT 01.47.d)</v>
          </cell>
          <cell r="E14113" t="str">
            <v>un</v>
          </cell>
          <cell r="F14113">
            <v>13394.54</v>
          </cell>
        </row>
        <row r="14114">
          <cell r="A14114" t="str">
            <v>SETOP RO-00779</v>
          </cell>
          <cell r="D14114" t="str">
            <v>Boca de Bueiro Triplo Tubular de Concreto D = 1,50 m - esconsidade 45° - areia extraída e brita produzida - alas esconsas (Execução, incluindo fornecimento, carga e transporte de todos os materiais, exclui escavação) - (Caderno de Drenagem RT 01.47.d)</v>
          </cell>
          <cell r="E14114" t="str">
            <v>un</v>
          </cell>
          <cell r="F14114">
            <v>10386.25</v>
          </cell>
        </row>
        <row r="14115">
          <cell r="A14115" t="str">
            <v>SETOP RO-8348</v>
          </cell>
          <cell r="D14115"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E14115" t="str">
            <v>m</v>
          </cell>
          <cell r="F14115">
            <v>4539.08</v>
          </cell>
        </row>
        <row r="14116">
          <cell r="A14116" t="str">
            <v>SETOP RO-8350</v>
          </cell>
          <cell r="D14116"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E14116" t="str">
            <v>m</v>
          </cell>
          <cell r="F14116">
            <v>4022.75</v>
          </cell>
        </row>
        <row r="14117">
          <cell r="A14117" t="str">
            <v>SETOP RO-8352</v>
          </cell>
          <cell r="D14117"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E14117" t="str">
            <v>m</v>
          </cell>
          <cell r="F14117">
            <v>4581.3</v>
          </cell>
        </row>
        <row r="14118">
          <cell r="A14118" t="str">
            <v>SETOP RO-8353</v>
          </cell>
          <cell r="D14118"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E14118" t="str">
            <v>m</v>
          </cell>
          <cell r="F14118">
            <v>4100.34</v>
          </cell>
        </row>
        <row r="14119">
          <cell r="A14119" t="str">
            <v>SETOP RO-8354</v>
          </cell>
          <cell r="D14119"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E14119" t="str">
            <v>m</v>
          </cell>
          <cell r="F14119">
            <v>4887.21</v>
          </cell>
        </row>
        <row r="14120">
          <cell r="A14120" t="str">
            <v>SETOP RO-8355</v>
          </cell>
          <cell r="D14120"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E14120" t="str">
            <v>m</v>
          </cell>
          <cell r="F14120">
            <v>4370.87</v>
          </cell>
        </row>
        <row r="14121">
          <cell r="A14121" t="str">
            <v>SETOP RO-8356</v>
          </cell>
          <cell r="D14121"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E14121" t="str">
            <v>m</v>
          </cell>
          <cell r="F14121">
            <v>5352.73</v>
          </cell>
        </row>
        <row r="14122">
          <cell r="A14122" t="str">
            <v>SETOP RO-8357</v>
          </cell>
          <cell r="D14122"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E14122" t="str">
            <v>m</v>
          </cell>
          <cell r="F14122">
            <v>4836.3900000000003</v>
          </cell>
        </row>
        <row r="14123">
          <cell r="A14123" t="str">
            <v>SETOP RO-8358</v>
          </cell>
          <cell r="D14123"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E14123" t="str">
            <v>m</v>
          </cell>
          <cell r="F14123">
            <v>5041.76</v>
          </cell>
        </row>
        <row r="14124">
          <cell r="A14124" t="str">
            <v>SETOP RO-8359</v>
          </cell>
          <cell r="D14124"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E14124" t="str">
            <v>m</v>
          </cell>
          <cell r="F14124">
            <v>4486.12</v>
          </cell>
        </row>
        <row r="14125">
          <cell r="A14125" t="str">
            <v>SETOP RO-8360</v>
          </cell>
          <cell r="D14125"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E14125" t="str">
            <v>m</v>
          </cell>
          <cell r="F14125">
            <v>5165.95</v>
          </cell>
        </row>
        <row r="14126">
          <cell r="A14126" t="str">
            <v>SETOP RO-8361</v>
          </cell>
          <cell r="D14126"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E14126" t="str">
            <v>m</v>
          </cell>
          <cell r="F14126">
            <v>4645.6899999999996</v>
          </cell>
        </row>
        <row r="14127">
          <cell r="A14127" t="str">
            <v>SETOP RO-8362</v>
          </cell>
          <cell r="D14127"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E14127" t="str">
            <v>m</v>
          </cell>
          <cell r="F14127">
            <v>5391.91</v>
          </cell>
        </row>
        <row r="14128">
          <cell r="A14128" t="str">
            <v>SETOP RO-8363</v>
          </cell>
          <cell r="D14128"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E14128" t="str">
            <v>m</v>
          </cell>
          <cell r="F14128">
            <v>4836.28</v>
          </cell>
        </row>
        <row r="14129">
          <cell r="A14129" t="str">
            <v>SETOP RO-8364</v>
          </cell>
          <cell r="D14129"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E14129" t="str">
            <v>m</v>
          </cell>
          <cell r="F14129">
            <v>5784.57</v>
          </cell>
        </row>
        <row r="14130">
          <cell r="A14130" t="str">
            <v>SETOP RO-8365</v>
          </cell>
          <cell r="D14130"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E14130" t="str">
            <v>m</v>
          </cell>
          <cell r="F14130">
            <v>5228.93</v>
          </cell>
        </row>
        <row r="14131">
          <cell r="A14131" t="str">
            <v>SETOP RO-8366</v>
          </cell>
          <cell r="D14131"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E14131" t="str">
            <v>m</v>
          </cell>
          <cell r="F14131">
            <v>5631.47</v>
          </cell>
        </row>
        <row r="14132">
          <cell r="A14132" t="str">
            <v>SETOP RO-8367</v>
          </cell>
          <cell r="D14132"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E14132" t="str">
            <v>m</v>
          </cell>
          <cell r="F14132">
            <v>5036.53</v>
          </cell>
        </row>
        <row r="14133">
          <cell r="A14133" t="str">
            <v>SETOP RO-8368</v>
          </cell>
          <cell r="D14133"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E14133" t="str">
            <v>m</v>
          </cell>
          <cell r="F14133">
            <v>5836.62</v>
          </cell>
        </row>
        <row r="14134">
          <cell r="A14134" t="str">
            <v>SETOP RO-8369</v>
          </cell>
          <cell r="D14134"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E14134" t="str">
            <v>m</v>
          </cell>
          <cell r="F14134">
            <v>5277.06</v>
          </cell>
        </row>
        <row r="14135">
          <cell r="A14135" t="str">
            <v>SETOP RO-8370</v>
          </cell>
          <cell r="D14135"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E14135" t="str">
            <v>m</v>
          </cell>
          <cell r="F14135">
            <v>5974.54</v>
          </cell>
        </row>
        <row r="14136">
          <cell r="A14136" t="str">
            <v>SETOP RO-8371</v>
          </cell>
          <cell r="D14136"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E14136" t="str">
            <v>m</v>
          </cell>
          <cell r="F14136">
            <v>5379.6</v>
          </cell>
        </row>
        <row r="14137">
          <cell r="A14137" t="str">
            <v>SETOP RO-8372</v>
          </cell>
          <cell r="D14137"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E14137" t="str">
            <v>m</v>
          </cell>
          <cell r="F14137">
            <v>6543.28</v>
          </cell>
        </row>
        <row r="14138">
          <cell r="A14138" t="str">
            <v>SETOP RO-8373</v>
          </cell>
          <cell r="D14138"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E14138" t="str">
            <v>m</v>
          </cell>
          <cell r="F14138">
            <v>5948.34</v>
          </cell>
        </row>
        <row r="14139">
          <cell r="A14139" t="str">
            <v>SETOP RO-8374</v>
          </cell>
          <cell r="D14139"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E14139" t="str">
            <v>m</v>
          </cell>
          <cell r="F14139">
            <v>5752.06</v>
          </cell>
        </row>
        <row r="14140">
          <cell r="A14140" t="str">
            <v>SETOP RO-8375</v>
          </cell>
          <cell r="D14140"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E14140" t="str">
            <v>m</v>
          </cell>
          <cell r="F14140">
            <v>5126.21</v>
          </cell>
        </row>
        <row r="14141">
          <cell r="A14141" t="str">
            <v>SETOP RO-8376</v>
          </cell>
          <cell r="D14141"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E14141" t="str">
            <v>m</v>
          </cell>
          <cell r="F14141">
            <v>6443.98</v>
          </cell>
        </row>
        <row r="14142">
          <cell r="A14142" t="str">
            <v>SETOP RO-8377</v>
          </cell>
          <cell r="D14142"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E14142" t="str">
            <v>m</v>
          </cell>
          <cell r="F14142">
            <v>5853.51</v>
          </cell>
        </row>
        <row r="14143">
          <cell r="A14143" t="str">
            <v>SETOP RO-8378</v>
          </cell>
          <cell r="D14143"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E14143" t="str">
            <v>m</v>
          </cell>
          <cell r="F14143">
            <v>6956.64</v>
          </cell>
        </row>
        <row r="14144">
          <cell r="A14144" t="str">
            <v>SETOP RO-8379</v>
          </cell>
          <cell r="D14144"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E14144" t="str">
            <v>m</v>
          </cell>
          <cell r="F14144">
            <v>6195.93</v>
          </cell>
        </row>
        <row r="14145">
          <cell r="A14145" t="str">
            <v>SETOP RO-8380</v>
          </cell>
          <cell r="D14145"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E14145" t="str">
            <v>m</v>
          </cell>
          <cell r="F14145">
            <v>7685.28</v>
          </cell>
        </row>
        <row r="14146">
          <cell r="A14146" t="str">
            <v>SETOP RO-8381</v>
          </cell>
          <cell r="D14146"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E14146" t="str">
            <v>m</v>
          </cell>
          <cell r="F14146">
            <v>6924.57</v>
          </cell>
        </row>
        <row r="14147">
          <cell r="A14147" t="str">
            <v>SETOP RO-8382</v>
          </cell>
          <cell r="D14147"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E14147" t="str">
            <v>m</v>
          </cell>
          <cell r="F14147">
            <v>6383.49</v>
          </cell>
        </row>
        <row r="14148">
          <cell r="A14148" t="str">
            <v>SETOP RO-8383</v>
          </cell>
          <cell r="D14148"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E14148" t="str">
            <v>m</v>
          </cell>
          <cell r="F14148">
            <v>5718.35</v>
          </cell>
        </row>
        <row r="14149">
          <cell r="A14149" t="str">
            <v>SETOP RO-8384</v>
          </cell>
          <cell r="D14149"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E14149" t="str">
            <v>m</v>
          </cell>
          <cell r="F14149">
            <v>7250.49</v>
          </cell>
        </row>
        <row r="14150">
          <cell r="A14150" t="str">
            <v>SETOP RO-8385</v>
          </cell>
          <cell r="D14150"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E14150" t="str">
            <v>m</v>
          </cell>
          <cell r="F14150">
            <v>6620.72</v>
          </cell>
        </row>
        <row r="14151">
          <cell r="A14151" t="str">
            <v>SETOP RO-8386</v>
          </cell>
          <cell r="D14151"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E14151" t="str">
            <v>m</v>
          </cell>
          <cell r="F14151">
            <v>7618.81</v>
          </cell>
        </row>
        <row r="14152">
          <cell r="A14152" t="str">
            <v>SETOP RO-8387</v>
          </cell>
          <cell r="D14152"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E14152" t="str">
            <v>m</v>
          </cell>
          <cell r="F14152">
            <v>6808.32</v>
          </cell>
        </row>
        <row r="14153">
          <cell r="A14153" t="str">
            <v>SETOP RO-8388</v>
          </cell>
          <cell r="D14153"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E14153" t="str">
            <v>m</v>
          </cell>
          <cell r="F14153">
            <v>8327.2099999999991</v>
          </cell>
        </row>
        <row r="14154">
          <cell r="A14154" t="str">
            <v>SETOP RO-8389</v>
          </cell>
          <cell r="D14154"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E14154" t="str">
            <v>m</v>
          </cell>
          <cell r="F14154">
            <v>7516.72</v>
          </cell>
        </row>
        <row r="14155">
          <cell r="A14155" t="str">
            <v>SETOP RO-8390</v>
          </cell>
          <cell r="D14155"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E14155" t="str">
            <v>m</v>
          </cell>
          <cell r="F14155">
            <v>6313.98</v>
          </cell>
        </row>
        <row r="14156">
          <cell r="A14156" t="str">
            <v>SETOP RO-8391</v>
          </cell>
          <cell r="D14156"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E14156" t="str">
            <v>m</v>
          </cell>
          <cell r="F14156">
            <v>5518.44</v>
          </cell>
        </row>
        <row r="14157">
          <cell r="A14157" t="str">
            <v>SETOP RO-8392</v>
          </cell>
          <cell r="D14157"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E14157" t="str">
            <v>m</v>
          </cell>
          <cell r="F14157">
            <v>7088.89</v>
          </cell>
        </row>
        <row r="14158">
          <cell r="A14158" t="str">
            <v>SETOP RO-8393</v>
          </cell>
          <cell r="D14158"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E14158" t="str">
            <v>m</v>
          </cell>
          <cell r="F14158">
            <v>6328.72</v>
          </cell>
        </row>
        <row r="14159">
          <cell r="A14159" t="str">
            <v>SETOP RO-8394</v>
          </cell>
          <cell r="D14159"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E14159" t="str">
            <v>m</v>
          </cell>
          <cell r="F14159">
            <v>7920.03</v>
          </cell>
        </row>
        <row r="14160">
          <cell r="A14160" t="str">
            <v>SETOP RO-8395</v>
          </cell>
          <cell r="D14160"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E14160" t="str">
            <v>m</v>
          </cell>
          <cell r="F14160">
            <v>7124.48</v>
          </cell>
        </row>
        <row r="14161">
          <cell r="A14161" t="str">
            <v>SETOP RO-8396</v>
          </cell>
          <cell r="D14161"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E14161" t="str">
            <v>m</v>
          </cell>
          <cell r="F14161">
            <v>9130.8700000000008</v>
          </cell>
        </row>
        <row r="14162">
          <cell r="A14162" t="str">
            <v>SETOP RO-8397</v>
          </cell>
          <cell r="D14162"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E14162" t="str">
            <v>m</v>
          </cell>
          <cell r="F14162">
            <v>8195.18</v>
          </cell>
        </row>
        <row r="14163">
          <cell r="A14163" t="str">
            <v>SETOP RO-8398</v>
          </cell>
          <cell r="D14163"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E14163" t="str">
            <v>m</v>
          </cell>
          <cell r="F14163">
            <v>6933.45</v>
          </cell>
        </row>
        <row r="14164">
          <cell r="A14164" t="str">
            <v>SETOP RO-8399</v>
          </cell>
          <cell r="D14164"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E14164" t="str">
            <v>m</v>
          </cell>
          <cell r="F14164">
            <v>6089.43</v>
          </cell>
        </row>
        <row r="14165">
          <cell r="A14165" t="str">
            <v>SETOP RO-8400</v>
          </cell>
          <cell r="D14165"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E14165" t="str">
            <v>m</v>
          </cell>
          <cell r="F14165">
            <v>7740.75</v>
          </cell>
        </row>
        <row r="14166">
          <cell r="A14166" t="str">
            <v>SETOP RO-8401</v>
          </cell>
          <cell r="D14166"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E14166" t="str">
            <v>m</v>
          </cell>
          <cell r="F14166">
            <v>6932.1</v>
          </cell>
        </row>
        <row r="14167">
          <cell r="A14167" t="str">
            <v>SETOP RO-8402</v>
          </cell>
          <cell r="D14167"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E14167" t="str">
            <v>m</v>
          </cell>
          <cell r="F14167">
            <v>8532.41</v>
          </cell>
        </row>
        <row r="14168">
          <cell r="A14168" t="str">
            <v>SETOP RO-8403</v>
          </cell>
          <cell r="D14168"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E14168" t="str">
            <v>m</v>
          </cell>
          <cell r="F14168">
            <v>7688.39</v>
          </cell>
        </row>
        <row r="14169">
          <cell r="A14169" t="str">
            <v>SETOP RO-8404</v>
          </cell>
          <cell r="D14169"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E14169" t="str">
            <v>m</v>
          </cell>
          <cell r="F14169">
            <v>9783.1</v>
          </cell>
        </row>
        <row r="14170">
          <cell r="A14170" t="str">
            <v>SETOP RO-8405</v>
          </cell>
          <cell r="D14170"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E14170" t="str">
            <v>m</v>
          </cell>
          <cell r="F14170">
            <v>8788.4500000000007</v>
          </cell>
        </row>
        <row r="14171">
          <cell r="A14171" t="str">
            <v>SETOP RO-8406</v>
          </cell>
          <cell r="D14171"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E14171" t="str">
            <v>m</v>
          </cell>
          <cell r="F14171">
            <v>7589.78</v>
          </cell>
        </row>
        <row r="14172">
          <cell r="A14172" t="str">
            <v>SETOP RO-8407</v>
          </cell>
          <cell r="D14172"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E14172" t="str">
            <v>m</v>
          </cell>
          <cell r="F14172">
            <v>6695.98</v>
          </cell>
        </row>
        <row r="14173">
          <cell r="A14173" t="str">
            <v>SETOP RO-8408</v>
          </cell>
          <cell r="D14173"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E14173" t="str">
            <v>m</v>
          </cell>
          <cell r="F14173">
            <v>8671.91</v>
          </cell>
        </row>
        <row r="14174">
          <cell r="A14174" t="str">
            <v>SETOP RO-8409</v>
          </cell>
          <cell r="D14174"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E14174" t="str">
            <v>m</v>
          </cell>
          <cell r="F14174">
            <v>7814.79</v>
          </cell>
        </row>
        <row r="14175">
          <cell r="A14175" t="str">
            <v>SETOP RO-8410</v>
          </cell>
          <cell r="D14175"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E14175" t="str">
            <v>m</v>
          </cell>
          <cell r="F14175">
            <v>9237.32</v>
          </cell>
        </row>
        <row r="14176">
          <cell r="A14176" t="str">
            <v>SETOP RO-8411</v>
          </cell>
          <cell r="D14176"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E14176" t="str">
            <v>m</v>
          </cell>
          <cell r="F14176">
            <v>8343.51</v>
          </cell>
        </row>
        <row r="14177">
          <cell r="A14177" t="str">
            <v>SETOP RO-8412</v>
          </cell>
          <cell r="D14177"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E14177" t="str">
            <v>m</v>
          </cell>
          <cell r="F14177">
            <v>10531.47</v>
          </cell>
        </row>
        <row r="14178">
          <cell r="A14178" t="str">
            <v>SETOP RO-8413</v>
          </cell>
          <cell r="D14178"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E14178" t="str">
            <v>m</v>
          </cell>
          <cell r="F14178">
            <v>9477.86</v>
          </cell>
        </row>
        <row r="14179">
          <cell r="A14179" t="str">
            <v>SETOP RO-8414</v>
          </cell>
          <cell r="D14179"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E14179" t="str">
            <v>m</v>
          </cell>
          <cell r="F14179">
            <v>7803.86</v>
          </cell>
        </row>
        <row r="14180">
          <cell r="A14180" t="str">
            <v>SETOP RO-8415</v>
          </cell>
          <cell r="D14180"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E14180" t="str">
            <v>m</v>
          </cell>
          <cell r="F14180">
            <v>6876.53</v>
          </cell>
        </row>
        <row r="14181">
          <cell r="A14181" t="str">
            <v>SETOP RO-8416</v>
          </cell>
          <cell r="D14181"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E14181" t="str">
            <v>m</v>
          </cell>
          <cell r="F14181">
            <v>9353.9599999999991</v>
          </cell>
        </row>
        <row r="14182">
          <cell r="A14182" t="str">
            <v>SETOP RO-8417</v>
          </cell>
          <cell r="D14182"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E14182" t="str">
            <v>m</v>
          </cell>
          <cell r="F14182">
            <v>8462.01</v>
          </cell>
        </row>
        <row r="14183">
          <cell r="A14183" t="str">
            <v>SETOP RO-8418</v>
          </cell>
          <cell r="D14183"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E14183" t="str">
            <v>m</v>
          </cell>
          <cell r="F14183">
            <v>10697.23</v>
          </cell>
        </row>
        <row r="14184">
          <cell r="A14184" t="str">
            <v>SETOP RO-8419</v>
          </cell>
          <cell r="D14184"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E14184" t="str">
            <v>m</v>
          </cell>
          <cell r="F14184">
            <v>9606.18</v>
          </cell>
        </row>
        <row r="14185">
          <cell r="A14185" t="str">
            <v>SETOP RO-8420</v>
          </cell>
          <cell r="D14185"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E14185" t="str">
            <v>m</v>
          </cell>
          <cell r="F14185">
            <v>11890.38</v>
          </cell>
        </row>
        <row r="14186">
          <cell r="A14186" t="str">
            <v>SETOP RO-8421</v>
          </cell>
          <cell r="D14186"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E14186" t="str">
            <v>m</v>
          </cell>
          <cell r="F14186">
            <v>10799.33</v>
          </cell>
        </row>
        <row r="14187">
          <cell r="A14187" t="str">
            <v>SETOP RO-8422</v>
          </cell>
          <cell r="D14187"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E14187" t="str">
            <v>m</v>
          </cell>
          <cell r="F14187">
            <v>8608.17</v>
          </cell>
        </row>
        <row r="14188">
          <cell r="A14188" t="str">
            <v>SETOP RO-8423</v>
          </cell>
          <cell r="D14188"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E14188" t="str">
            <v>m</v>
          </cell>
          <cell r="F14188">
            <v>7631.06</v>
          </cell>
        </row>
        <row r="14189">
          <cell r="A14189" t="str">
            <v>SETOP RO-8424</v>
          </cell>
          <cell r="D14189"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E14189" t="str">
            <v>m</v>
          </cell>
          <cell r="F14189">
            <v>10098.14</v>
          </cell>
        </row>
        <row r="14190">
          <cell r="A14190" t="str">
            <v>SETOP RO-8425</v>
          </cell>
          <cell r="D14190"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E14190" t="str">
            <v>m</v>
          </cell>
          <cell r="F14190">
            <v>9157.7099999999991</v>
          </cell>
        </row>
        <row r="14191">
          <cell r="A14191" t="str">
            <v>SETOP RO-8426</v>
          </cell>
          <cell r="D14191"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E14191" t="str">
            <v>m</v>
          </cell>
          <cell r="F14191">
            <v>11432.68</v>
          </cell>
        </row>
        <row r="14192">
          <cell r="A14192" t="str">
            <v>SETOP RO-8427</v>
          </cell>
          <cell r="D14192"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E14192" t="str">
            <v>m</v>
          </cell>
          <cell r="F14192">
            <v>10282.67</v>
          </cell>
        </row>
        <row r="14193">
          <cell r="A14193" t="str">
            <v>SETOP RO-8428</v>
          </cell>
          <cell r="D14193"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E14193" t="str">
            <v>m</v>
          </cell>
          <cell r="F14193">
            <v>13330.8</v>
          </cell>
        </row>
        <row r="14194">
          <cell r="A14194" t="str">
            <v>SETOP RO-8429</v>
          </cell>
          <cell r="D14194"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E14194" t="str">
            <v>m</v>
          </cell>
          <cell r="F14194">
            <v>12001.38</v>
          </cell>
        </row>
        <row r="14195">
          <cell r="A14195" t="str">
            <v>SETOP RO-8430</v>
          </cell>
          <cell r="D14195"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E14195" t="str">
            <v>m</v>
          </cell>
          <cell r="F14195">
            <v>9351.34</v>
          </cell>
        </row>
        <row r="14196">
          <cell r="A14196" t="str">
            <v>SETOP RO-8431</v>
          </cell>
          <cell r="D14196"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E14196" t="str">
            <v>m</v>
          </cell>
          <cell r="F14196">
            <v>8325.75</v>
          </cell>
        </row>
        <row r="14197">
          <cell r="A14197" t="str">
            <v>SETOP RO-8432</v>
          </cell>
          <cell r="D14197"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E14197" t="str">
            <v>m</v>
          </cell>
          <cell r="F14197">
            <v>11275.88</v>
          </cell>
        </row>
        <row r="14198">
          <cell r="A14198" t="str">
            <v>SETOP RO-8433</v>
          </cell>
          <cell r="D14198"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E14198" t="str">
            <v>m</v>
          </cell>
          <cell r="F14198">
            <v>10285.67</v>
          </cell>
        </row>
        <row r="14199">
          <cell r="A14199" t="str">
            <v>SETOP RO-8434</v>
          </cell>
          <cell r="D14199"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E14199" t="str">
            <v>m</v>
          </cell>
          <cell r="F14199">
            <v>12401.89</v>
          </cell>
        </row>
        <row r="14200">
          <cell r="A14200" t="str">
            <v>SETOP RO-8435</v>
          </cell>
          <cell r="D14200"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E14200" t="str">
            <v>m</v>
          </cell>
          <cell r="F14200">
            <v>11192.93</v>
          </cell>
        </row>
        <row r="14201">
          <cell r="A14201" t="str">
            <v>SETOP RO-8436</v>
          </cell>
          <cell r="D14201"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E14201" t="str">
            <v>m</v>
          </cell>
          <cell r="F14201">
            <v>14119.82</v>
          </cell>
        </row>
        <row r="14202">
          <cell r="A14202" t="str">
            <v>SETOP RO-8437</v>
          </cell>
          <cell r="D14202"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E14202" t="str">
            <v>m</v>
          </cell>
          <cell r="F14202">
            <v>12722.28</v>
          </cell>
        </row>
        <row r="14203">
          <cell r="A14203" t="str">
            <v>SETOP RO-8438</v>
          </cell>
          <cell r="D14203"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E14203" t="str">
            <v>m</v>
          </cell>
          <cell r="F14203">
            <v>10414.370000000001</v>
          </cell>
        </row>
        <row r="14204">
          <cell r="A14204" t="str">
            <v>SETOP RO-8439</v>
          </cell>
          <cell r="D14204"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E14204" t="str">
            <v>m</v>
          </cell>
          <cell r="F14204">
            <v>9140.44</v>
          </cell>
        </row>
        <row r="14205">
          <cell r="A14205" t="str">
            <v>SETOP RO-8440</v>
          </cell>
          <cell r="D14205"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E14205" t="str">
            <v>m</v>
          </cell>
          <cell r="F14205">
            <v>12291.1</v>
          </cell>
        </row>
        <row r="14206">
          <cell r="A14206" t="str">
            <v>SETOP RO-8441</v>
          </cell>
          <cell r="D14206"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E14206" t="str">
            <v>m</v>
          </cell>
          <cell r="F14206">
            <v>11080.05</v>
          </cell>
        </row>
        <row r="14207">
          <cell r="A14207" t="str">
            <v>SETOP RO-8442</v>
          </cell>
          <cell r="D14207"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E14207" t="str">
            <v>m</v>
          </cell>
          <cell r="F14207">
            <v>13855.17</v>
          </cell>
        </row>
        <row r="14208">
          <cell r="A14208" t="str">
            <v>SETOP RO-8455</v>
          </cell>
          <cell r="D14208"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E14208" t="str">
            <v>m</v>
          </cell>
          <cell r="F14208">
            <v>12581.24</v>
          </cell>
        </row>
        <row r="14209">
          <cell r="A14209" t="str">
            <v>SETOP RO-8456</v>
          </cell>
          <cell r="D14209"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E14209" t="str">
            <v>m</v>
          </cell>
          <cell r="F14209">
            <v>15694.81</v>
          </cell>
        </row>
        <row r="14210">
          <cell r="A14210" t="str">
            <v>SETOP RO-8457</v>
          </cell>
          <cell r="D14210"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E14210" t="str">
            <v>m</v>
          </cell>
          <cell r="F14210">
            <v>14228.37</v>
          </cell>
        </row>
        <row r="14211">
          <cell r="A14211" t="str">
            <v>SETOP RO-8458</v>
          </cell>
          <cell r="D14211"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E14211" t="str">
            <v>m</v>
          </cell>
          <cell r="F14211">
            <v>11196.6</v>
          </cell>
        </row>
        <row r="14212">
          <cell r="A14212" t="str">
            <v>SETOP RO-8459</v>
          </cell>
          <cell r="D14212"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E14212" t="str">
            <v>m</v>
          </cell>
          <cell r="F14212">
            <v>9863.7099999999991</v>
          </cell>
        </row>
        <row r="14213">
          <cell r="A14213" t="str">
            <v>SETOP RO-8460</v>
          </cell>
          <cell r="D14213"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E14213" t="str">
            <v>m</v>
          </cell>
          <cell r="F14213">
            <v>13395.14</v>
          </cell>
        </row>
        <row r="14214">
          <cell r="A14214" t="str">
            <v>SETOP RO-8461</v>
          </cell>
          <cell r="D14214"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E14214" t="str">
            <v>m</v>
          </cell>
          <cell r="F14214">
            <v>12125.14</v>
          </cell>
        </row>
        <row r="14215">
          <cell r="A14215" t="str">
            <v>SETOP RO-8462</v>
          </cell>
          <cell r="D14215"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E14215" t="str">
            <v>m</v>
          </cell>
          <cell r="F14215">
            <v>14681.93</v>
          </cell>
        </row>
        <row r="14216">
          <cell r="A14216" t="str">
            <v>SETOP RO-8463</v>
          </cell>
          <cell r="D14216"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E14216" t="str">
            <v>m</v>
          </cell>
          <cell r="F14216">
            <v>13349.04</v>
          </cell>
        </row>
        <row r="14217">
          <cell r="A14217" t="str">
            <v>SETOP RO-8464</v>
          </cell>
          <cell r="D14217"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E14217" t="str">
            <v>m</v>
          </cell>
          <cell r="F14217">
            <v>16415.25</v>
          </cell>
        </row>
        <row r="14218">
          <cell r="A14218" t="str">
            <v>SETOP RO-8465</v>
          </cell>
          <cell r="D14218"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E14218" t="str">
            <v>m</v>
          </cell>
          <cell r="F14218">
            <v>14880.68</v>
          </cell>
        </row>
        <row r="14219">
          <cell r="A14219" t="str">
            <v>SETOP RO-8466</v>
          </cell>
          <cell r="D14219"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E14219" t="str">
            <v>m</v>
          </cell>
          <cell r="F14219">
            <v>12153.9</v>
          </cell>
        </row>
        <row r="14220">
          <cell r="A14220" t="str">
            <v>SETOP RO-8468</v>
          </cell>
          <cell r="D14220"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E14220" t="str">
            <v>m</v>
          </cell>
          <cell r="F14220">
            <v>10762.06</v>
          </cell>
        </row>
        <row r="14221">
          <cell r="A14221" t="str">
            <v>SETOP RO-8469</v>
          </cell>
          <cell r="D14221"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E14221" t="str">
            <v>m</v>
          </cell>
          <cell r="F14221">
            <v>14448.58</v>
          </cell>
        </row>
        <row r="14222">
          <cell r="A14222" t="str">
            <v>SETOP RO-8470</v>
          </cell>
          <cell r="D14222"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E14222" t="str">
            <v>m</v>
          </cell>
          <cell r="F14222">
            <v>13119.63</v>
          </cell>
        </row>
        <row r="14223">
          <cell r="A14223" t="str">
            <v>SETOP RO-8471</v>
          </cell>
          <cell r="D14223"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E14223" t="str">
            <v>m</v>
          </cell>
          <cell r="F14223">
            <v>15679.71</v>
          </cell>
        </row>
        <row r="14224">
          <cell r="A14224" t="str">
            <v>SETOP RO-8472</v>
          </cell>
          <cell r="D14224"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E14224" t="str">
            <v>m</v>
          </cell>
          <cell r="F14224">
            <v>14287.87</v>
          </cell>
        </row>
        <row r="14225">
          <cell r="A14225" t="str">
            <v>SETOP RO-8473</v>
          </cell>
          <cell r="D14225"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E14225" t="str">
            <v>m</v>
          </cell>
          <cell r="F14225">
            <v>17412.39</v>
          </cell>
        </row>
        <row r="14226">
          <cell r="A14226" t="str">
            <v>SETOP RO-8474</v>
          </cell>
          <cell r="D14226"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E14226" t="str">
            <v>m</v>
          </cell>
          <cell r="F14226">
            <v>15808.39</v>
          </cell>
        </row>
        <row r="14227">
          <cell r="A14227" t="str">
            <v>SETOP RO-00697</v>
          </cell>
          <cell r="D14227" t="str">
            <v>Corpo de Bueiro Duplo Tubular de Concreto D = 1,00 m PA1 - areia e brita comerciais (Execução, incluindo fornecimento, carga e transporte de todos os materiais, exclui escavação) - (Caderno de Drenagem RT 01.47.d)</v>
          </cell>
          <cell r="E14227" t="str">
            <v>m</v>
          </cell>
          <cell r="F14227">
            <v>1822.89</v>
          </cell>
        </row>
        <row r="14228">
          <cell r="A14228" t="str">
            <v>SETOP RO-00696</v>
          </cell>
          <cell r="D14228" t="str">
            <v>Corpo de Bueiro Duplo Tubular de Concreto D = 1,00 m PA1 - areia extraída e brita produzida (Execução, incluindo fornecimento, carga e transporte de todos os materiais, exclui escavação) - (Caderno de Drenagem RT 01.47.d)</v>
          </cell>
          <cell r="E14228" t="str">
            <v>m</v>
          </cell>
          <cell r="F14228">
            <v>1662.63</v>
          </cell>
        </row>
        <row r="14229">
          <cell r="A14229" t="str">
            <v>SETOP RO-00703</v>
          </cell>
          <cell r="D14229" t="str">
            <v>Corpo de Bueiro Duplo Tubular de Concreto D = 1,00 m PA2 - areia e brita comerciais (Execução, incluindo fornecimento, carga e transporte de todos os materiais, exclui escavação) - (Caderno de Drenagem RT 01.47.d)</v>
          </cell>
          <cell r="E14229" t="str">
            <v>m</v>
          </cell>
          <cell r="F14229">
            <v>2024.59</v>
          </cell>
        </row>
        <row r="14230">
          <cell r="A14230" t="str">
            <v>SETOP RO-00702</v>
          </cell>
          <cell r="D14230" t="str">
            <v>Corpo de Bueiro Duplo Tubular de Concreto D = 1,00 m PA2 - areia extraída e brita produzida (Execução, incluindo fornecimento, carga e transporte de todos os materiais, exclui escavação) - (Caderno de Drenagem RT 01.47.d)</v>
          </cell>
          <cell r="E14230" t="str">
            <v>m</v>
          </cell>
          <cell r="F14230">
            <v>1864.33</v>
          </cell>
        </row>
        <row r="14231">
          <cell r="A14231" t="str">
            <v>SETOP RO-00709</v>
          </cell>
          <cell r="D14231" t="str">
            <v>Corpo de Bueiro Duplo Tubular de Concreto D = 1,00 m PA3 - areia e brita comerciais (Execução, incluindo fornecimento, carga e transporte de todos os materiais, exclui escavação) - (Caderno de Drenagem RT 01.47.d)</v>
          </cell>
          <cell r="E14231" t="str">
            <v>m</v>
          </cell>
          <cell r="F14231">
            <v>2045.83</v>
          </cell>
        </row>
        <row r="14232">
          <cell r="A14232" t="str">
            <v>SETOP RO-00708</v>
          </cell>
          <cell r="D14232" t="str">
            <v>Corpo de Bueiro Duplo Tubular de Concreto D = 1,00 m PA3 - areia extraída e brita produzida (Execução, incluindo fornecimento, carga e transporte de todos os materiais, exclui escavação) - (Caderno de Drenagem RT 01.47.d)</v>
          </cell>
          <cell r="E14232" t="str">
            <v>m</v>
          </cell>
          <cell r="F14232">
            <v>1885.14</v>
          </cell>
        </row>
        <row r="14233">
          <cell r="A14233" t="str">
            <v>SETOP RO-00699</v>
          </cell>
          <cell r="D14233" t="str">
            <v>Corpo de Bueiro Duplo Tubular de Concreto D = 1,20 m PA1 - areia e brita comerciais (Execução, incluindo fornecimento, carga e transporte de todos os materiais, exclui escavação) - (Caderno de Drenagem RT 01.47.d)</v>
          </cell>
          <cell r="E14233" t="str">
            <v>m</v>
          </cell>
          <cell r="F14233">
            <v>2588.5500000000002</v>
          </cell>
        </row>
        <row r="14234">
          <cell r="A14234" t="str">
            <v>SETOP RO-00698</v>
          </cell>
          <cell r="D14234" t="str">
            <v>Corpo de Bueiro Duplo Tubular de Concreto D = 1,20 m PA1 - areia extraída e brita produzida (Execução, incluindo fornecimento, carga e transporte de todos os materiais, exclui escavação) - (Caderno de Drenagem RT 01.47.d)</v>
          </cell>
          <cell r="E14234" t="str">
            <v>m</v>
          </cell>
          <cell r="F14234">
            <v>2362.48</v>
          </cell>
        </row>
        <row r="14235">
          <cell r="A14235" t="str">
            <v>SETOP RO-00705</v>
          </cell>
          <cell r="D14235" t="str">
            <v>Corpo de Bueiro Duplo Tubular de Concreto D = 1,20 m PA2 - areia e brita comerciais (Execução, incluindo fornecimento, carga e transporte de todos os materiais, exclui escavação) - (Caderno de Drenagem RT 01.47.d)</v>
          </cell>
          <cell r="E14235" t="str">
            <v>m</v>
          </cell>
          <cell r="F14235">
            <v>2719.53</v>
          </cell>
        </row>
        <row r="14236">
          <cell r="A14236" t="str">
            <v>SETOP RO-00704</v>
          </cell>
          <cell r="D14236" t="str">
            <v>Corpo de Bueiro Duplo Tubular de Concreto D = 1,20 m PA2 - areia extraída e brita produzida (Execução, incluindo fornecimento, carga e transporte de todos os materiais, exclui escavação) - (Caderno de Drenagem RT 01.47.d)</v>
          </cell>
          <cell r="E14236" t="str">
            <v>m</v>
          </cell>
          <cell r="F14236">
            <v>2493.46</v>
          </cell>
        </row>
        <row r="14237">
          <cell r="A14237" t="str">
            <v>SETOP RO-00711</v>
          </cell>
          <cell r="D14237" t="str">
            <v>Corpo de Bueiro Duplo Tubular de Concreto D = 1,20 m PA3 - areia e brita comerciais (Execução, incluindo fornecimento, carga e transporte de todos os materiais, exclui escavação) - (Caderno de Drenagem RT 01.47.d)</v>
          </cell>
          <cell r="E14237" t="str">
            <v>m</v>
          </cell>
          <cell r="F14237">
            <v>3222.65</v>
          </cell>
        </row>
        <row r="14238">
          <cell r="A14238" t="str">
            <v>SETOP RO-00710</v>
          </cell>
          <cell r="D14238" t="str">
            <v>Corpo de Bueiro Duplo Tubular de Concreto D = 1,20 m PA3 - areia extraída e brita produzida (Execução, incluindo fornecimento, carga e transporte de todos os materiais, exclui escavação) - (Caderno de Drenagem RT 01.47.d)</v>
          </cell>
          <cell r="E14238" t="str">
            <v>m</v>
          </cell>
          <cell r="F14238">
            <v>2995.67</v>
          </cell>
        </row>
        <row r="14239">
          <cell r="A14239" t="str">
            <v>SETOP RO-00701</v>
          </cell>
          <cell r="D14239" t="str">
            <v>Corpo de Bueiro Duplo Tubular de Concreto D = 1,50 m PA1 - areia e brita comerciais (Execução, incluindo fornecimento, carga e transporte de todos os materiais, exclui escavação) - (Caderno de Drenagem RT 01.47.d)</v>
          </cell>
          <cell r="E14239" t="str">
            <v>m</v>
          </cell>
          <cell r="F14239">
            <v>4204.08</v>
          </cell>
        </row>
        <row r="14240">
          <cell r="A14240" t="str">
            <v>SETOP RO-00700</v>
          </cell>
          <cell r="D14240" t="str">
            <v>Corpo de Bueiro Duplo Tubular de Concreto D = 1,50 m PA1 - areia extraída e brita produzida (Execução, incluindo fornecimento, carga e transporte de todos os materiais, exclui escavação) - (Caderno de Drenagem RT 01.47.d)</v>
          </cell>
          <cell r="E14240" t="str">
            <v>m</v>
          </cell>
          <cell r="F14240">
            <v>3858.92</v>
          </cell>
        </row>
        <row r="14241">
          <cell r="A14241" t="str">
            <v>SETOP RO-00707</v>
          </cell>
          <cell r="D14241" t="str">
            <v>Corpo de Bueiro Duplo Tubular de Concreto D = 1,50 m PA2 - areia e brita comerciais (Execução, incluindo fornecimento, carga e transporte de todos os materiais, exclui escavação) - (Caderno de Drenagem RT 01.47.d)</v>
          </cell>
          <cell r="E14241" t="str">
            <v>m</v>
          </cell>
          <cell r="F14241">
            <v>4227.16</v>
          </cell>
        </row>
        <row r="14242">
          <cell r="A14242" t="str">
            <v>SETOP RO-00706</v>
          </cell>
          <cell r="D14242" t="str">
            <v>Corpo de Bueiro Duplo Tubular de Concreto D = 1,50 m PA2 - areia extraída e brita produzida (Execução, incluindo fornecimento, carga e transporte de todos os materiais, exclui escavação) - (Caderno de Drenagem RT 01.47.d)</v>
          </cell>
          <cell r="E14242" t="str">
            <v>m</v>
          </cell>
          <cell r="F14242">
            <v>3882</v>
          </cell>
        </row>
        <row r="14243">
          <cell r="A14243" t="str">
            <v>SETOP RO-00713</v>
          </cell>
          <cell r="D14243" t="str">
            <v>Corpo de Bueiro Duplo Tubular de Concreto D = 1,50 m PA3 - areia e brita comerciais (Execução, incluindo fornecimento, carga e transporte de todos os materiais, exclui escavação) - (Caderno de Drenagem RT 01.47.d)</v>
          </cell>
          <cell r="E14243" t="str">
            <v>m</v>
          </cell>
          <cell r="F14243">
            <v>4295.0600000000004</v>
          </cell>
        </row>
        <row r="14244">
          <cell r="A14244" t="str">
            <v>SETOP RO-00712</v>
          </cell>
          <cell r="D14244" t="str">
            <v>Corpo de Bueiro Duplo Tubular de Concreto D = 1,50 m PA3 - areia extraída e brita produzida (Execução, incluindo fornecimento, carga e transporte de todos os materiais, exclui escavação) - (Caderno de Drenagem RT 01.47.d)</v>
          </cell>
          <cell r="E14244" t="str">
            <v>m</v>
          </cell>
          <cell r="F14244">
            <v>3948.24</v>
          </cell>
        </row>
        <row r="14245">
          <cell r="A14245" t="str">
            <v>SETOP RO-8059</v>
          </cell>
          <cell r="D14245"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E14245" t="str">
            <v>m</v>
          </cell>
          <cell r="F14245">
            <v>1869.87</v>
          </cell>
        </row>
        <row r="14246">
          <cell r="A14246" t="str">
            <v>SETOP RO-8060</v>
          </cell>
          <cell r="D14246"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E14246" t="str">
            <v>m</v>
          </cell>
          <cell r="F14246">
            <v>1686.97</v>
          </cell>
        </row>
        <row r="14247">
          <cell r="A14247" t="str">
            <v>SETOP RO-8061</v>
          </cell>
          <cell r="D14247"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E14247" t="str">
            <v>m</v>
          </cell>
          <cell r="F14247">
            <v>1778.95</v>
          </cell>
        </row>
        <row r="14248">
          <cell r="A14248" t="str">
            <v>SETOP RO-8062</v>
          </cell>
          <cell r="D14248"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E14248" t="str">
            <v>m</v>
          </cell>
          <cell r="F14248">
            <v>1614.39</v>
          </cell>
        </row>
        <row r="14249">
          <cell r="A14249" t="str">
            <v>SETOP RO-8063</v>
          </cell>
          <cell r="D14249"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E14249" t="str">
            <v>m</v>
          </cell>
          <cell r="F14249">
            <v>1955.89</v>
          </cell>
        </row>
        <row r="14250">
          <cell r="A14250" t="str">
            <v>SETOP RO-8064</v>
          </cell>
          <cell r="D14250"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E14250" t="str">
            <v>m</v>
          </cell>
          <cell r="F14250">
            <v>1772.99</v>
          </cell>
        </row>
        <row r="14251">
          <cell r="A14251" t="str">
            <v>SETOP RO-8065</v>
          </cell>
          <cell r="D14251"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E14251" t="str">
            <v>m</v>
          </cell>
          <cell r="F14251">
            <v>2115.1999999999998</v>
          </cell>
        </row>
        <row r="14252">
          <cell r="A14252" t="str">
            <v>SETOP RO-8066</v>
          </cell>
          <cell r="D14252"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E14252" t="str">
            <v>m</v>
          </cell>
          <cell r="F14252">
            <v>1882.55</v>
          </cell>
        </row>
        <row r="14253">
          <cell r="A14253" t="str">
            <v>SETOP RO-8067</v>
          </cell>
          <cell r="D14253"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E14253" t="str">
            <v>m</v>
          </cell>
          <cell r="F14253">
            <v>2739.31</v>
          </cell>
        </row>
        <row r="14254">
          <cell r="A14254" t="str">
            <v>SETOP RO-8068</v>
          </cell>
          <cell r="D14254"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E14254" t="str">
            <v>m</v>
          </cell>
          <cell r="F14254">
            <v>2445.86</v>
          </cell>
        </row>
        <row r="14255">
          <cell r="A14255" t="str">
            <v>SETOP RO-8069</v>
          </cell>
          <cell r="D14255"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E14255" t="str">
            <v>m</v>
          </cell>
          <cell r="F14255">
            <v>2724.28</v>
          </cell>
        </row>
        <row r="14256">
          <cell r="A14256" t="str">
            <v>SETOP RO-8070</v>
          </cell>
          <cell r="D14256"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E14256" t="str">
            <v>m</v>
          </cell>
          <cell r="F14256">
            <v>2449.17</v>
          </cell>
        </row>
        <row r="14257">
          <cell r="A14257" t="str">
            <v>SETOP RO-8072</v>
          </cell>
          <cell r="D14257"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E14257" t="str">
            <v>m</v>
          </cell>
          <cell r="F14257">
            <v>2956.89</v>
          </cell>
        </row>
        <row r="14258">
          <cell r="A14258" t="str">
            <v>SETOP RO-8095</v>
          </cell>
          <cell r="D14258"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E14258" t="str">
            <v>m</v>
          </cell>
          <cell r="F14258">
            <v>2663.44</v>
          </cell>
        </row>
        <row r="14259">
          <cell r="A14259" t="str">
            <v>SETOP RO-8096</v>
          </cell>
          <cell r="D14259"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E14259" t="str">
            <v>m</v>
          </cell>
          <cell r="F14259">
            <v>3282.76</v>
          </cell>
        </row>
        <row r="14260">
          <cell r="A14260" t="str">
            <v>SETOP RO-8097</v>
          </cell>
          <cell r="D14260"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E14260" t="str">
            <v>m</v>
          </cell>
          <cell r="F14260">
            <v>2989.3</v>
          </cell>
        </row>
        <row r="14261">
          <cell r="A14261" t="str">
            <v>SETOP RO-8098</v>
          </cell>
          <cell r="D14261"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E14261" t="str">
            <v>m</v>
          </cell>
          <cell r="F14261">
            <v>3068.88</v>
          </cell>
        </row>
        <row r="14262">
          <cell r="A14262" t="str">
            <v>SETOP RO-8099</v>
          </cell>
          <cell r="D14262"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E14262" t="str">
            <v>m</v>
          </cell>
          <cell r="F14262">
            <v>2749.23</v>
          </cell>
        </row>
        <row r="14263">
          <cell r="A14263" t="str">
            <v>SETOP RO-8111</v>
          </cell>
          <cell r="D14263"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E14263" t="str">
            <v>m</v>
          </cell>
          <cell r="F14263">
            <v>3109.51</v>
          </cell>
        </row>
        <row r="14264">
          <cell r="A14264" t="str">
            <v>SETOP RO-8116</v>
          </cell>
          <cell r="D14264"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E14264" t="str">
            <v>m</v>
          </cell>
          <cell r="F14264">
            <v>2808.2</v>
          </cell>
        </row>
        <row r="14265">
          <cell r="A14265" t="str">
            <v>SETOP RO-8117</v>
          </cell>
          <cell r="D14265"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E14265" t="str">
            <v>m</v>
          </cell>
          <cell r="F14265">
            <v>3301.64</v>
          </cell>
        </row>
        <row r="14266">
          <cell r="A14266" t="str">
            <v>SETOP RO-8118</v>
          </cell>
          <cell r="D14266"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E14266" t="str">
            <v>m</v>
          </cell>
          <cell r="F14266">
            <v>2981.99</v>
          </cell>
        </row>
        <row r="14267">
          <cell r="A14267" t="str">
            <v>SETOP RO-8119</v>
          </cell>
          <cell r="D14267"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E14267" t="str">
            <v>m</v>
          </cell>
          <cell r="F14267">
            <v>3600.18</v>
          </cell>
        </row>
        <row r="14268">
          <cell r="A14268" t="str">
            <v>SETOP RO-8120</v>
          </cell>
          <cell r="D14268"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E14268" t="str">
            <v>m</v>
          </cell>
          <cell r="F14268">
            <v>3280.53</v>
          </cell>
        </row>
        <row r="14269">
          <cell r="A14269" t="str">
            <v>SETOP RO-8124</v>
          </cell>
          <cell r="D14269"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E14269" t="str">
            <v>m</v>
          </cell>
          <cell r="F14269">
            <v>3468.28</v>
          </cell>
        </row>
        <row r="14270">
          <cell r="A14270" t="str">
            <v>SETOP RO-8125</v>
          </cell>
          <cell r="D14270"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E14270" t="str">
            <v>m</v>
          </cell>
          <cell r="F14270">
            <v>3122.42</v>
          </cell>
        </row>
        <row r="14271">
          <cell r="A14271" t="str">
            <v>SETOP RO-8126</v>
          </cell>
          <cell r="D14271"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E14271" t="str">
            <v>m</v>
          </cell>
          <cell r="F14271">
            <v>3547.36</v>
          </cell>
        </row>
        <row r="14272">
          <cell r="A14272" t="str">
            <v>SETOP RO-8127</v>
          </cell>
          <cell r="D14272"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E14272" t="str">
            <v>m</v>
          </cell>
          <cell r="F14272">
            <v>3219.85</v>
          </cell>
        </row>
        <row r="14273">
          <cell r="A14273" t="str">
            <v>SETOP RO-8128</v>
          </cell>
          <cell r="D14273"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E14273" t="str">
            <v>m</v>
          </cell>
          <cell r="F14273">
            <v>3717.23</v>
          </cell>
        </row>
        <row r="14274">
          <cell r="A14274" t="str">
            <v>SETOP RO-8129</v>
          </cell>
          <cell r="D14274"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E14274" t="str">
            <v>m</v>
          </cell>
          <cell r="F14274">
            <v>3371.37</v>
          </cell>
        </row>
        <row r="14275">
          <cell r="A14275" t="str">
            <v>SETOP RO-8130</v>
          </cell>
          <cell r="D14275"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E14275" t="str">
            <v>m</v>
          </cell>
          <cell r="F14275">
            <v>4001.6</v>
          </cell>
        </row>
        <row r="14276">
          <cell r="A14276" t="str">
            <v>SETOP RO-8131</v>
          </cell>
          <cell r="D14276"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E14276" t="str">
            <v>m</v>
          </cell>
          <cell r="F14276">
            <v>3655.74</v>
          </cell>
        </row>
        <row r="14277">
          <cell r="A14277" t="str">
            <v>SETOP RO-8132</v>
          </cell>
          <cell r="D14277"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E14277" t="str">
            <v>m</v>
          </cell>
          <cell r="F14277">
            <v>3451.01</v>
          </cell>
        </row>
        <row r="14278">
          <cell r="A14278" t="str">
            <v>SETOP RO-8138</v>
          </cell>
          <cell r="D14278"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E14278" t="str">
            <v>m</v>
          </cell>
          <cell r="F14278">
            <v>3095.75</v>
          </cell>
        </row>
        <row r="14279">
          <cell r="A14279" t="str">
            <v>SETOP RO-8139</v>
          </cell>
          <cell r="D14279"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E14279" t="str">
            <v>m</v>
          </cell>
          <cell r="F14279">
            <v>3746.67</v>
          </cell>
        </row>
        <row r="14280">
          <cell r="A14280" t="str">
            <v>SETOP RO-8140</v>
          </cell>
          <cell r="D14280"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E14280" t="str">
            <v>m</v>
          </cell>
          <cell r="F14280">
            <v>3409.75</v>
          </cell>
        </row>
        <row r="14281">
          <cell r="A14281" t="str">
            <v>SETOP RO-8141</v>
          </cell>
          <cell r="D14281"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E14281" t="str">
            <v>m</v>
          </cell>
          <cell r="F14281">
            <v>4158.07</v>
          </cell>
        </row>
        <row r="14282">
          <cell r="A14282" t="str">
            <v>SETOP RO-8142</v>
          </cell>
          <cell r="D14282"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E14282" t="str">
            <v>m</v>
          </cell>
          <cell r="F14282">
            <v>3724.24</v>
          </cell>
        </row>
        <row r="14283">
          <cell r="A14283" t="str">
            <v>SETOP RO-8143</v>
          </cell>
          <cell r="D14283"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E14283" t="str">
            <v>m</v>
          </cell>
          <cell r="F14283">
            <v>4629.67</v>
          </cell>
        </row>
        <row r="14284">
          <cell r="A14284" t="str">
            <v>SETOP RO-8144</v>
          </cell>
          <cell r="D14284"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E14284" t="str">
            <v>m</v>
          </cell>
          <cell r="F14284">
            <v>4195.83</v>
          </cell>
        </row>
        <row r="14285">
          <cell r="A14285" t="str">
            <v>SETOP RO-8155</v>
          </cell>
          <cell r="D14285"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E14285" t="str">
            <v>m</v>
          </cell>
          <cell r="F14285">
            <v>3892.01</v>
          </cell>
        </row>
        <row r="14286">
          <cell r="A14286" t="str">
            <v>SETOP RO-8157</v>
          </cell>
          <cell r="D14286"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E14286" t="str">
            <v>m</v>
          </cell>
          <cell r="F14286">
            <v>3510.55</v>
          </cell>
        </row>
        <row r="14287">
          <cell r="A14287" t="str">
            <v>SETOP RO-8159</v>
          </cell>
          <cell r="D14287"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E14287" t="str">
            <v>m</v>
          </cell>
          <cell r="F14287">
            <v>4237.26</v>
          </cell>
        </row>
        <row r="14288">
          <cell r="A14288" t="str">
            <v>SETOP RO-8161</v>
          </cell>
          <cell r="D14288"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E14288" t="str">
            <v>m</v>
          </cell>
          <cell r="F14288">
            <v>3874.14</v>
          </cell>
        </row>
        <row r="14289">
          <cell r="A14289" t="str">
            <v>SETOP RO-8162</v>
          </cell>
          <cell r="D14289"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E14289" t="str">
            <v>m</v>
          </cell>
          <cell r="F14289">
            <v>4572.87</v>
          </cell>
        </row>
        <row r="14290">
          <cell r="A14290" t="str">
            <v>SETOP RO-8163</v>
          </cell>
          <cell r="D14290"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E14290" t="str">
            <v>m</v>
          </cell>
          <cell r="F14290">
            <v>4106.29</v>
          </cell>
        </row>
        <row r="14291">
          <cell r="A14291" t="str">
            <v>SETOP RO-8164</v>
          </cell>
          <cell r="D14291"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E14291" t="str">
            <v>m</v>
          </cell>
          <cell r="F14291">
            <v>4986.78</v>
          </cell>
        </row>
        <row r="14292">
          <cell r="A14292" t="str">
            <v>SETOP RO-8165</v>
          </cell>
          <cell r="D14292"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E14292" t="str">
            <v>m</v>
          </cell>
          <cell r="F14292">
            <v>4520.2</v>
          </cell>
        </row>
        <row r="14293">
          <cell r="A14293" t="str">
            <v>SETOP RO-8166</v>
          </cell>
          <cell r="D14293"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E14293" t="str">
            <v>m</v>
          </cell>
          <cell r="F14293">
            <v>3747.59</v>
          </cell>
        </row>
        <row r="14294">
          <cell r="A14294" t="str">
            <v>SETOP RO-8167</v>
          </cell>
          <cell r="D14294"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E14294" t="str">
            <v>m</v>
          </cell>
          <cell r="F14294">
            <v>3305.36</v>
          </cell>
        </row>
        <row r="14295">
          <cell r="A14295" t="str">
            <v>SETOP RO-8168</v>
          </cell>
          <cell r="D14295"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E14295" t="str">
            <v>m</v>
          </cell>
          <cell r="F14295">
            <v>4098.91</v>
          </cell>
        </row>
        <row r="14296">
          <cell r="A14296" t="str">
            <v>SETOP RO-8169</v>
          </cell>
          <cell r="D14296"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E14296" t="str">
            <v>m</v>
          </cell>
          <cell r="F14296">
            <v>3675.02</v>
          </cell>
        </row>
        <row r="14297">
          <cell r="A14297" t="str">
            <v>SETOP RO-8170</v>
          </cell>
          <cell r="D14297"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E14297" t="str">
            <v>m</v>
          </cell>
          <cell r="F14297">
            <v>4795.01</v>
          </cell>
        </row>
        <row r="14298">
          <cell r="A14298" t="str">
            <v>SETOP RO-8171</v>
          </cell>
          <cell r="D14298"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E14298" t="str">
            <v>m</v>
          </cell>
          <cell r="F14298">
            <v>4352.78</v>
          </cell>
        </row>
        <row r="14299">
          <cell r="A14299" t="str">
            <v>SETOP RO-8172</v>
          </cell>
          <cell r="D14299"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E14299" t="str">
            <v>m</v>
          </cell>
          <cell r="F14299">
            <v>5593</v>
          </cell>
        </row>
        <row r="14300">
          <cell r="A14300" t="str">
            <v>SETOP RO-8173</v>
          </cell>
          <cell r="D14300"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E14300" t="str">
            <v>m</v>
          </cell>
          <cell r="F14300">
            <v>5069.58</v>
          </cell>
        </row>
        <row r="14301">
          <cell r="A14301" t="str">
            <v>SETOP RO-8174</v>
          </cell>
          <cell r="D14301"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E14301" t="str">
            <v>m</v>
          </cell>
          <cell r="F14301">
            <v>4179.71</v>
          </cell>
        </row>
        <row r="14302">
          <cell r="A14302" t="str">
            <v>SETOP RO-8175</v>
          </cell>
          <cell r="D14302"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E14302" t="str">
            <v>m</v>
          </cell>
          <cell r="F14302">
            <v>3704.73</v>
          </cell>
        </row>
        <row r="14303">
          <cell r="A14303" t="str">
            <v>SETOP RO-8176</v>
          </cell>
          <cell r="D14303"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E14303" t="str">
            <v>m</v>
          </cell>
          <cell r="F14303">
            <v>4504.72</v>
          </cell>
        </row>
        <row r="14304">
          <cell r="A14304" t="str">
            <v>SETOP RO-8177</v>
          </cell>
          <cell r="D14304"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E14304" t="str">
            <v>m</v>
          </cell>
          <cell r="F14304">
            <v>4048.08</v>
          </cell>
        </row>
        <row r="14305">
          <cell r="A14305" t="str">
            <v>SETOP RO-8178</v>
          </cell>
          <cell r="D14305"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E14305" t="str">
            <v>m</v>
          </cell>
          <cell r="F14305">
            <v>5202.84</v>
          </cell>
        </row>
        <row r="14306">
          <cell r="A14306" t="str">
            <v>SETOP RO-8179</v>
          </cell>
          <cell r="D14306"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E14306" t="str">
            <v>m</v>
          </cell>
          <cell r="F14306">
            <v>4727.8599999999997</v>
          </cell>
        </row>
        <row r="14307">
          <cell r="A14307" t="str">
            <v>SETOP RO-8180</v>
          </cell>
          <cell r="D14307"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E14307" t="str">
            <v>m</v>
          </cell>
          <cell r="F14307">
            <v>5884.56</v>
          </cell>
        </row>
        <row r="14308">
          <cell r="A14308" t="str">
            <v>SETOP RO-8181</v>
          </cell>
          <cell r="D14308"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E14308" t="str">
            <v>m</v>
          </cell>
          <cell r="F14308">
            <v>5321.83</v>
          </cell>
        </row>
        <row r="14309">
          <cell r="A14309" t="str">
            <v>SETOP RO-8182</v>
          </cell>
          <cell r="D14309"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E14309" t="str">
            <v>m</v>
          </cell>
          <cell r="F14309">
            <v>4600.7</v>
          </cell>
        </row>
        <row r="14310">
          <cell r="A14310" t="str">
            <v>SETOP RO-8183</v>
          </cell>
          <cell r="D14310"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E14310" t="str">
            <v>m</v>
          </cell>
          <cell r="F14310">
            <v>4092.96</v>
          </cell>
        </row>
        <row r="14311">
          <cell r="A14311" t="str">
            <v>SETOP RO-8184</v>
          </cell>
          <cell r="D14311"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E14311" t="str">
            <v>m</v>
          </cell>
          <cell r="F14311">
            <v>5059.29</v>
          </cell>
        </row>
        <row r="14312">
          <cell r="A14312" t="str">
            <v>SETOP RO-8185</v>
          </cell>
          <cell r="D14312"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E14312" t="str">
            <v>m</v>
          </cell>
          <cell r="F14312">
            <v>4569.8900000000003</v>
          </cell>
        </row>
        <row r="14313">
          <cell r="A14313" t="str">
            <v>SETOP RO-8186</v>
          </cell>
          <cell r="D14313"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E14313" t="str">
            <v>m</v>
          </cell>
          <cell r="F14313">
            <v>5631.93</v>
          </cell>
        </row>
        <row r="14314">
          <cell r="A14314" t="str">
            <v>SETOP RO-8187</v>
          </cell>
          <cell r="D14314"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E14314" t="str">
            <v>m</v>
          </cell>
          <cell r="F14314">
            <v>5124.1899999999996</v>
          </cell>
        </row>
        <row r="14315">
          <cell r="A14315" t="str">
            <v>SETOP RO-8188</v>
          </cell>
          <cell r="D14315"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E14315" t="str">
            <v>m</v>
          </cell>
          <cell r="F14315">
            <v>6529.3</v>
          </cell>
        </row>
        <row r="14316">
          <cell r="A14316" t="str">
            <v>SETOP RO-8189</v>
          </cell>
          <cell r="D14316"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E14316" t="str">
            <v>m</v>
          </cell>
          <cell r="F14316">
            <v>5927.27</v>
          </cell>
        </row>
        <row r="14317">
          <cell r="A14317" t="str">
            <v>SETOP RO-8190</v>
          </cell>
          <cell r="D14317"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E14317" t="str">
            <v>m</v>
          </cell>
          <cell r="F14317">
            <v>4668.21</v>
          </cell>
        </row>
        <row r="14318">
          <cell r="A14318" t="str">
            <v>SETOP RO-8191</v>
          </cell>
          <cell r="D14318"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E14318" t="str">
            <v>m</v>
          </cell>
          <cell r="F14318">
            <v>4151.07</v>
          </cell>
        </row>
        <row r="14319">
          <cell r="A14319" t="str">
            <v>SETOP RO-8192</v>
          </cell>
          <cell r="D14319"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E14319" t="str">
            <v>m</v>
          </cell>
          <cell r="F14319">
            <v>5586.24</v>
          </cell>
        </row>
        <row r="14320">
          <cell r="A14320" t="str">
            <v>SETOP RO-8193</v>
          </cell>
          <cell r="D14320"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E14320" t="str">
            <v>m</v>
          </cell>
          <cell r="F14320">
            <v>5087.45</v>
          </cell>
        </row>
        <row r="14321">
          <cell r="A14321" t="str">
            <v>SETOP RO-8194</v>
          </cell>
          <cell r="D14321"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E14321" t="str">
            <v>m</v>
          </cell>
          <cell r="F14321">
            <v>6401.49</v>
          </cell>
        </row>
        <row r="14322">
          <cell r="A14322" t="str">
            <v>SETOP RO-8195</v>
          </cell>
          <cell r="D14322"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E14322" t="str">
            <v>m</v>
          </cell>
          <cell r="F14322">
            <v>5790.06</v>
          </cell>
        </row>
        <row r="14323">
          <cell r="A14323" t="str">
            <v>SETOP RO-8196</v>
          </cell>
          <cell r="D14323"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E14323" t="str">
            <v>m</v>
          </cell>
          <cell r="F14323">
            <v>7648.28</v>
          </cell>
        </row>
        <row r="14324">
          <cell r="A14324" t="str">
            <v>SETOP RO-8197</v>
          </cell>
          <cell r="D14324"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E14324" t="str">
            <v>m</v>
          </cell>
          <cell r="F14324">
            <v>7036.84</v>
          </cell>
        </row>
        <row r="14325">
          <cell r="A14325" t="str">
            <v>SETOP RO-8198</v>
          </cell>
          <cell r="D14325"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E14325" t="str">
            <v>m</v>
          </cell>
          <cell r="F14325">
            <v>5173.3100000000004</v>
          </cell>
        </row>
        <row r="14326">
          <cell r="A14326" t="str">
            <v>SETOP RO-8199</v>
          </cell>
          <cell r="D14326"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E14326" t="str">
            <v>m</v>
          </cell>
          <cell r="F14326">
            <v>4623.41</v>
          </cell>
        </row>
        <row r="14327">
          <cell r="A14327" t="str">
            <v>SETOP RO-8200</v>
          </cell>
          <cell r="D14327"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E14327" t="str">
            <v>m</v>
          </cell>
          <cell r="F14327">
            <v>6061.99</v>
          </cell>
        </row>
        <row r="14328">
          <cell r="A14328" t="str">
            <v>SETOP RO-8201</v>
          </cell>
          <cell r="D14328"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E14328" t="str">
            <v>m</v>
          </cell>
          <cell r="F14328">
            <v>5530.44</v>
          </cell>
        </row>
        <row r="14329">
          <cell r="A14329" t="str">
            <v>SETOP RO-8202</v>
          </cell>
          <cell r="D14329"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E14329" t="str">
            <v>m</v>
          </cell>
          <cell r="F14329">
            <v>6885.45</v>
          </cell>
        </row>
        <row r="14330">
          <cell r="A14330" t="str">
            <v>SETOP RO-8203</v>
          </cell>
          <cell r="D14330"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E14330" t="str">
            <v>m</v>
          </cell>
          <cell r="F14330">
            <v>6234.71</v>
          </cell>
        </row>
        <row r="14331">
          <cell r="A14331" t="str">
            <v>SETOP RO-8204</v>
          </cell>
          <cell r="D14331"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E14331" t="str">
            <v>m</v>
          </cell>
          <cell r="F14331">
            <v>7947.72</v>
          </cell>
        </row>
        <row r="14332">
          <cell r="A14332" t="str">
            <v>SETOP RO-8206</v>
          </cell>
          <cell r="D14332"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E14332" t="str">
            <v>m</v>
          </cell>
          <cell r="F14332">
            <v>7193.52</v>
          </cell>
        </row>
        <row r="14333">
          <cell r="A14333" t="str">
            <v>SETOP RO-8207</v>
          </cell>
          <cell r="D14333"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E14333" t="str">
            <v>m</v>
          </cell>
          <cell r="F14333">
            <v>5567.08</v>
          </cell>
        </row>
        <row r="14334">
          <cell r="A14334" t="str">
            <v>SETOP RO-8208</v>
          </cell>
          <cell r="D14334"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E14334" t="str">
            <v>m</v>
          </cell>
          <cell r="F14334">
            <v>4984.4399999999996</v>
          </cell>
        </row>
        <row r="14335">
          <cell r="A14335" t="str">
            <v>SETOP RO-8209</v>
          </cell>
          <cell r="D14335"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E14335" t="str">
            <v>m</v>
          </cell>
          <cell r="F14335">
            <v>6508.4</v>
          </cell>
        </row>
        <row r="14336">
          <cell r="A14336" t="str">
            <v>SETOP RO-8210</v>
          </cell>
          <cell r="D14336"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E14336" t="str">
            <v>m</v>
          </cell>
          <cell r="F14336">
            <v>5944.09</v>
          </cell>
        </row>
        <row r="14337">
          <cell r="A14337" t="str">
            <v>SETOP RO-8211</v>
          </cell>
          <cell r="D14337"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E14337" t="str">
            <v>m</v>
          </cell>
          <cell r="F14337">
            <v>7356.24</v>
          </cell>
        </row>
        <row r="14338">
          <cell r="A14338" t="str">
            <v>SETOP RO-8212</v>
          </cell>
          <cell r="D14338"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E14338" t="str">
            <v>m</v>
          </cell>
          <cell r="F14338">
            <v>6666.2</v>
          </cell>
        </row>
        <row r="14339">
          <cell r="A14339" t="str">
            <v>SETOP RO-8213</v>
          </cell>
          <cell r="D14339"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E14339" t="str">
            <v>m</v>
          </cell>
          <cell r="F14339">
            <v>8448.98</v>
          </cell>
        </row>
        <row r="14340">
          <cell r="A14340" t="str">
            <v>SETOP RO-8214</v>
          </cell>
          <cell r="D14340"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E14340" t="str">
            <v>m</v>
          </cell>
          <cell r="F14340">
            <v>7648.93</v>
          </cell>
        </row>
        <row r="14341">
          <cell r="A14341" t="str">
            <v>SETOP RO-8215</v>
          </cell>
          <cell r="D14341"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E14341" t="str">
            <v>m</v>
          </cell>
          <cell r="F14341">
            <v>6311.31</v>
          </cell>
        </row>
        <row r="14342">
          <cell r="A14342" t="str">
            <v>SETOP RO-8216</v>
          </cell>
          <cell r="D14342"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E14342" t="str">
            <v>m</v>
          </cell>
          <cell r="F14342">
            <v>5599.77</v>
          </cell>
        </row>
        <row r="14343">
          <cell r="A14343" t="str">
            <v>SETOP RO-8217</v>
          </cell>
          <cell r="D14343"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E14343" t="str">
            <v>m</v>
          </cell>
          <cell r="F14343">
            <v>7308.21</v>
          </cell>
        </row>
        <row r="14344">
          <cell r="A14344" t="str">
            <v>SETOP RO-8218</v>
          </cell>
          <cell r="D14344"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E14344" t="str">
            <v>m</v>
          </cell>
          <cell r="F14344">
            <v>6628.12</v>
          </cell>
        </row>
        <row r="14345">
          <cell r="A14345" t="str">
            <v>SETOP RO-8219</v>
          </cell>
          <cell r="D14345"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E14345" t="str">
            <v>m</v>
          </cell>
          <cell r="F14345">
            <v>8348.4599999999991</v>
          </cell>
        </row>
        <row r="14346">
          <cell r="A14346" t="str">
            <v>SETOP RO-8220</v>
          </cell>
          <cell r="D14346"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E14346" t="str">
            <v>m</v>
          </cell>
          <cell r="F14346">
            <v>7636.92</v>
          </cell>
        </row>
        <row r="14347">
          <cell r="A14347" t="str">
            <v>SETOP RO-8221</v>
          </cell>
          <cell r="D14347"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E14347" t="str">
            <v>m</v>
          </cell>
          <cell r="F14347">
            <v>9521.15</v>
          </cell>
        </row>
        <row r="14348">
          <cell r="A14348" t="str">
            <v>SETOP RO-8222</v>
          </cell>
          <cell r="D14348"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E14348" t="str">
            <v>m</v>
          </cell>
          <cell r="F14348">
            <v>8699.6</v>
          </cell>
        </row>
        <row r="14349">
          <cell r="A14349" t="str">
            <v>SETOP RO-8223</v>
          </cell>
          <cell r="D14349"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E14349" t="str">
            <v>m</v>
          </cell>
          <cell r="F14349">
            <v>7256.17</v>
          </cell>
        </row>
        <row r="14350">
          <cell r="A14350" t="str">
            <v>SETOP RO-8224</v>
          </cell>
          <cell r="D14350"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E14350" t="str">
            <v>m</v>
          </cell>
          <cell r="F14350">
            <v>6466.02</v>
          </cell>
        </row>
        <row r="14351">
          <cell r="A14351" t="str">
            <v>SETOP RO-8225</v>
          </cell>
          <cell r="D14351"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E14351" t="str">
            <v>m</v>
          </cell>
          <cell r="F14351">
            <v>8394.75</v>
          </cell>
        </row>
        <row r="14352">
          <cell r="A14352" t="str">
            <v>SETOP RO-8226</v>
          </cell>
          <cell r="D14352"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E14352" t="str">
            <v>m</v>
          </cell>
          <cell r="F14352">
            <v>7636.05</v>
          </cell>
        </row>
        <row r="14353">
          <cell r="A14353" t="str">
            <v>SETOP RO-8227</v>
          </cell>
          <cell r="D14353"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E14353" t="str">
            <v>m</v>
          </cell>
          <cell r="F14353">
            <v>9470.42</v>
          </cell>
        </row>
        <row r="14354">
          <cell r="A14354" t="str">
            <v>SETOP RO-8228</v>
          </cell>
          <cell r="D14354"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E14354" t="str">
            <v>m</v>
          </cell>
          <cell r="F14354">
            <v>8680.2800000000007</v>
          </cell>
        </row>
        <row r="14355">
          <cell r="A14355" t="str">
            <v>SETOP RO-8229</v>
          </cell>
          <cell r="D14355"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E14355" t="str">
            <v>m</v>
          </cell>
          <cell r="F14355">
            <v>11012.7</v>
          </cell>
        </row>
        <row r="14356">
          <cell r="A14356" t="str">
            <v>SETOP RO-8230</v>
          </cell>
          <cell r="D14356"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E14356" t="str">
            <v>m</v>
          </cell>
          <cell r="F14356">
            <v>10099.44</v>
          </cell>
        </row>
        <row r="14357">
          <cell r="A14357" t="str">
            <v>SETOP RO-00627</v>
          </cell>
          <cell r="D14357" t="str">
            <v>Corpo de Bueiro Simples Tubular de Concreto D = 0,60 m PA1 - areia e brita comerciais (Execução, incluindo fornecimento, carga e transporte de todos os materiais, exclui escavação) - (Caderno de Drenagem RT 01.47.d)</v>
          </cell>
          <cell r="E14357" t="str">
            <v>m</v>
          </cell>
          <cell r="F14357">
            <v>441.83</v>
          </cell>
        </row>
        <row r="14358">
          <cell r="A14358" t="str">
            <v>SETOP RO-00626</v>
          </cell>
          <cell r="D14358" t="str">
            <v>Corpo de Bueiro Simples Tubular de Concreto D = 0,60 m PA1 - areia extraída e brita produzida (Execução, incluindo fornecimento, carga e transporte de todos os materiais, exclui escavação) - (Caderno de Drenagem RT 01.47.d)</v>
          </cell>
          <cell r="E14358" t="str">
            <v>m</v>
          </cell>
          <cell r="F14358">
            <v>404.76</v>
          </cell>
        </row>
        <row r="14359">
          <cell r="A14359" t="str">
            <v>SETOP RO-00637</v>
          </cell>
          <cell r="D14359" t="str">
            <v>Corpo de Bueiro Simples Tubular de Concreto D = 0,60 m PA2 - areia e brita comerciais (Execução, incluindo fornecimento, carga e transporte de todos os materiais, exclui escavação) - (Caderno de Drenagem RT 01.47.d)</v>
          </cell>
          <cell r="E14359" t="str">
            <v>m</v>
          </cell>
          <cell r="F14359">
            <v>477.89</v>
          </cell>
        </row>
        <row r="14360">
          <cell r="A14360" t="str">
            <v>SETOP RO-00636</v>
          </cell>
          <cell r="D14360" t="str">
            <v>Corpo de Bueiro Simples Tubular de Concreto D = 0,60 m PA2 - areia extraída e brita produzida (Execução, incluindo fornecimento, carga e transporte de todos os materiais, exclui escavação) - (Caderno de Drenagem RT 01.47.d)</v>
          </cell>
          <cell r="E14360" t="str">
            <v>m</v>
          </cell>
          <cell r="F14360">
            <v>440.82</v>
          </cell>
        </row>
        <row r="14361">
          <cell r="A14361" t="str">
            <v>SETOP RO-00647</v>
          </cell>
          <cell r="D14361" t="str">
            <v>Corpo de Bueiro Simples Tubular de Concreto D = 0,60 m PA3 - areia e brita comerciais (Execução, incluindo fornecimento, carga e transporte de todos os materiais, exclui escavação) - (Caderno de Drenagem RT 01.47.d)</v>
          </cell>
          <cell r="E14361" t="str">
            <v>m</v>
          </cell>
          <cell r="F14361">
            <v>561.91</v>
          </cell>
        </row>
        <row r="14362">
          <cell r="A14362" t="str">
            <v>SETOP RO-00646</v>
          </cell>
          <cell r="D14362" t="str">
            <v>Corpo de Bueiro Simples Tubular de Concreto D = 0,60 m PA3 - areia extraída e brita produzida (Execução, incluindo fornecimento, carga e transporte de todos os materiais, exclui escavação) - (Caderno de Drenagem RT 01.47.d)</v>
          </cell>
          <cell r="E14362" t="str">
            <v>m</v>
          </cell>
          <cell r="F14362">
            <v>524.84</v>
          </cell>
        </row>
        <row r="14363">
          <cell r="A14363" t="str">
            <v>SETOP RO-00629</v>
          </cell>
          <cell r="D14363" t="str">
            <v>Corpo de Bueiro Simples Tubular de Concreto D = 0,80 m PA1 - areia e brita comerciais (Execução, incluindo fornecimento, carga e transporte de todos os materiais, exclui escavação) - (Caderno de Drenagem RT 01.47.d)</v>
          </cell>
          <cell r="E14363" t="str">
            <v>m</v>
          </cell>
          <cell r="F14363">
            <v>728.15</v>
          </cell>
        </row>
        <row r="14364">
          <cell r="A14364" t="str">
            <v>SETOP RO-00628</v>
          </cell>
          <cell r="D14364" t="str">
            <v>Corpo de Bueiro Simples Tubular de Concreto D = 0,80 m PA1 - areia extraída e brita produzida (Execução, incluindo fornecimento, carga e transporte de todos os materiais, exclui escavação) - (Caderno de Drenagem RT 01.47.d)</v>
          </cell>
          <cell r="E14364" t="str">
            <v>m</v>
          </cell>
          <cell r="F14364">
            <v>669.36</v>
          </cell>
        </row>
        <row r="14365">
          <cell r="A14365" t="str">
            <v>SETOP RO-00639</v>
          </cell>
          <cell r="D14365" t="str">
            <v>Corpo de Bueiro Simples Tubular de Concreto D = 0,80 m PA2 - areia e brita comerciais (Execução, incluindo fornecimento, carga e transporte de todos os materiais, exclui escavação) - (Caderno de Drenagem RT 01.47.d)</v>
          </cell>
          <cell r="E14365" t="str">
            <v>m</v>
          </cell>
          <cell r="F14365">
            <v>767.53</v>
          </cell>
        </row>
        <row r="14366">
          <cell r="A14366" t="str">
            <v>SETOP RO-00638</v>
          </cell>
          <cell r="D14366" t="str">
            <v>Corpo de Bueiro Simples Tubular de Concreto D = 0,80 m PA2 - areia extraída e brita produzida (Execução, incluindo fornecimento, carga e transporte de todos os materiais, exclui escavação) - (Caderno de Drenagem RT 01.47.d)</v>
          </cell>
          <cell r="E14366" t="str">
            <v>m</v>
          </cell>
          <cell r="F14366">
            <v>708.74</v>
          </cell>
        </row>
        <row r="14367">
          <cell r="A14367" t="str">
            <v>SETOP RO-00649</v>
          </cell>
          <cell r="D14367" t="str">
            <v>Corpo de Bueiro Simples Tubular de Concreto D = 0,80 m PA3 - areia e brita comerciais (Execução, incluindo fornecimento, carga e transporte de todos os materiais, exclui escavação) - (Caderno de Drenagem RT 01.47.d)</v>
          </cell>
          <cell r="E14367" t="str">
            <v>m</v>
          </cell>
          <cell r="F14367">
            <v>831.78</v>
          </cell>
        </row>
        <row r="14368">
          <cell r="A14368" t="str">
            <v>SETOP RO-00648</v>
          </cell>
          <cell r="D14368" t="str">
            <v>Corpo de Bueiro Simples Tubular de Concreto D = 0,80 m PA3 - areia extraída e brita produzida (Execução, incluindo fornecimento, carga e transporte de todos os materiais, exclui escavação) - (Caderno de Drenagem RT 01.47.d)</v>
          </cell>
          <cell r="E14368" t="str">
            <v>m</v>
          </cell>
          <cell r="F14368">
            <v>772.93</v>
          </cell>
        </row>
        <row r="14369">
          <cell r="A14369" t="str">
            <v>SETOP RO-00631</v>
          </cell>
          <cell r="D14369" t="str">
            <v>Corpo de Bueiro Simples Tubular de Concreto D = 1,00 m PA1 - areia e brita comerciais (Execução, incluindo fornecimento, carga e transporte de todos os materiais, exclui escavação) - (Caderno de Drenagem RT 01.47.d)</v>
          </cell>
          <cell r="E14369" t="str">
            <v>m</v>
          </cell>
          <cell r="F14369">
            <v>965.15</v>
          </cell>
        </row>
        <row r="14370">
          <cell r="A14370" t="str">
            <v>SETOP RO-00630</v>
          </cell>
          <cell r="D14370" t="str">
            <v>Corpo de Bueiro Simples Tubular de Concreto D = 1,00 m PA1 - areia extraída e brita produzida (Execução, incluindo fornecimento, carga e transporte de todos os materiais, exclui escavação) - (Caderno de Drenagem RT 01.47.d)</v>
          </cell>
          <cell r="E14370" t="str">
            <v>m</v>
          </cell>
          <cell r="F14370">
            <v>880.36</v>
          </cell>
        </row>
        <row r="14371">
          <cell r="A14371" t="str">
            <v>SETOP RO-00641</v>
          </cell>
          <cell r="D14371" t="str">
            <v>Corpo de Bueiro Simples Tubular de Concreto D = 1,00 m PA2 - areia e brita comerciais (Execução, incluindo fornecimento, carga e transporte de todos os materiais, exclui escavação) - (Caderno de Drenagem RT 01.47.d)</v>
          </cell>
          <cell r="E14371" t="str">
            <v>m</v>
          </cell>
          <cell r="F14371">
            <v>1066</v>
          </cell>
        </row>
        <row r="14372">
          <cell r="A14372" t="str">
            <v>SETOP RO-00640</v>
          </cell>
          <cell r="D14372" t="str">
            <v>Corpo de Bueiro Simples Tubular de Concreto D = 1,00 m PA2 - areia extraída e brita produzida (Execução, incluindo fornecimento, carga e transporte de todos os materiais, exclui escavação) - (Caderno de Drenagem RT 01.47.d)</v>
          </cell>
          <cell r="E14372" t="str">
            <v>m</v>
          </cell>
          <cell r="F14372">
            <v>981.21</v>
          </cell>
        </row>
        <row r="14373">
          <cell r="A14373" t="str">
            <v>SETOP RO-00651</v>
          </cell>
          <cell r="D14373" t="str">
            <v>Corpo de Bueiro Simples Tubular de Concreto D = 1,00 m PA3 - areia e brita comerciais (Execução, incluindo fornecimento, carga e transporte de todos os materiais, exclui escavação) - (Caderno de Drenagem RT 01.47.d)</v>
          </cell>
          <cell r="E14373" t="str">
            <v>m</v>
          </cell>
          <cell r="F14373">
            <v>1076.6099999999999</v>
          </cell>
        </row>
        <row r="14374">
          <cell r="A14374" t="str">
            <v>SETOP RO-00650</v>
          </cell>
          <cell r="D14374" t="str">
            <v>Corpo de Bueiro Simples Tubular de Concreto D = 1,00 m PA3 - areia extraída e brita produzida (Execução, incluindo fornecimento, carga e transporte de todos os materiais, exclui escavação) - (Caderno de Drenagem RT 01.47.d)</v>
          </cell>
          <cell r="E14374" t="str">
            <v>m</v>
          </cell>
          <cell r="F14374">
            <v>991.61</v>
          </cell>
        </row>
        <row r="14375">
          <cell r="A14375" t="str">
            <v>SETOP RO-00633</v>
          </cell>
          <cell r="D14375" t="str">
            <v>Corpo de Bueiro Simples Tubular de Concreto D = 1,20 m PA1 - areia e brita comerciais (Execução, incluindo fornecimento, carga e transporte de todos os materiais, exclui escavação) - (Caderno de Drenagem RT 01.47.d)</v>
          </cell>
          <cell r="E14375" t="str">
            <v>m</v>
          </cell>
          <cell r="F14375">
            <v>1368.1</v>
          </cell>
        </row>
        <row r="14376">
          <cell r="A14376" t="str">
            <v>SETOP RO-00632</v>
          </cell>
          <cell r="D14376" t="str">
            <v>Corpo de Bueiro Simples Tubular de Concreto D = 1,20 m PA1 - areia extraída e brita produzida (Execução, incluindo fornecimento, carga e transporte de todos os materiais, exclui escavação) - (Caderno de Drenagem RT 01.47.d)</v>
          </cell>
          <cell r="E14376" t="str">
            <v>m</v>
          </cell>
          <cell r="F14376">
            <v>1247.45</v>
          </cell>
        </row>
        <row r="14377">
          <cell r="A14377" t="str">
            <v>SETOP RO-00643</v>
          </cell>
          <cell r="D14377" t="str">
            <v>Corpo de Bueiro Simples Tubular de Concreto D = 1,20 m PA2 - areia e brita comerciais (Execução, incluindo fornecimento, carga e transporte de todos os materiais, exclui escavação) - (Caderno de Drenagem RT 01.47.d)</v>
          </cell>
          <cell r="E14377" t="str">
            <v>m</v>
          </cell>
          <cell r="F14377">
            <v>1433.59</v>
          </cell>
        </row>
        <row r="14378">
          <cell r="A14378" t="str">
            <v>SETOP RO-00642</v>
          </cell>
          <cell r="D14378" t="str">
            <v>Corpo de Bueiro Simples Tubular de Concreto D = 1,20 m PA2 - areia extraída e brita produzida (Execução, incluindo fornecimento, carga e transporte de todos os materiais, exclui escavação) - (Caderno de Drenagem RT 01.47.d)</v>
          </cell>
          <cell r="E14378" t="str">
            <v>m</v>
          </cell>
          <cell r="F14378">
            <v>1312.94</v>
          </cell>
        </row>
        <row r="14379">
          <cell r="A14379" t="str">
            <v>SETOP RO-00653</v>
          </cell>
          <cell r="D14379" t="str">
            <v>Corpo de Bueiro Simples Tubular de Concreto D = 1,20 m PA3 - areia e brita comerciais (Execução, incluindo fornecimento, carga e transporte de todos os materiais, exclui escavação) - (Caderno de Drenagem RT 01.47.d)</v>
          </cell>
          <cell r="E14379" t="str">
            <v>m</v>
          </cell>
          <cell r="F14379">
            <v>1685.14</v>
          </cell>
        </row>
        <row r="14380">
          <cell r="A14380" t="str">
            <v>SETOP RO-00652</v>
          </cell>
          <cell r="D14380" t="str">
            <v>Corpo de Bueiro Simples Tubular de Concreto D = 1,20 m PA3 - areia extraída e brita produzida (Execução, incluindo fornecimento, carga e transporte de todos os materiais, exclui escavação) - (Caderno de Drenagem RT 01.47.d)</v>
          </cell>
          <cell r="E14380" t="str">
            <v>m</v>
          </cell>
          <cell r="F14380">
            <v>1564.05</v>
          </cell>
        </row>
        <row r="14381">
          <cell r="A14381" t="str">
            <v>SETOP RO-00635</v>
          </cell>
          <cell r="D14381" t="str">
            <v>Corpo de Bueiro Simples Tubular de Concreto D = 1,50 m PA1 - areia e brita comerciais (Execução, incluindo fornecimento, carga e transporte de todos os materiais, exclui escavação) - (Caderno de Drenagem RT 01.47.d)</v>
          </cell>
          <cell r="E14381" t="str">
            <v>m</v>
          </cell>
          <cell r="F14381">
            <v>2196.56</v>
          </cell>
        </row>
        <row r="14382">
          <cell r="A14382" t="str">
            <v>SETOP RO-00634</v>
          </cell>
          <cell r="D14382" t="str">
            <v>Corpo de Bueiro Simples Tubular de Concreto D = 1,50 m PA1 - areia extraída e brita produzida (Execução, incluindo fornecimento, carga e transporte de todos os materiais, exclui escavação) - (Caderno de Drenagem RT 01.47.d)</v>
          </cell>
          <cell r="E14382" t="str">
            <v>m</v>
          </cell>
          <cell r="F14382">
            <v>2013.24</v>
          </cell>
        </row>
        <row r="14383">
          <cell r="A14383" t="str">
            <v>SETOP RO-00645</v>
          </cell>
          <cell r="D14383" t="str">
            <v>Corpo de Bueiro Simples Tubular de Concreto D = 1,50 m PA2 - areia e brita comerciais (Execução, incluindo fornecimento, carga e transporte de todos os materiais, exclui escavação) - (Caderno de Drenagem RT 01.47.d)</v>
          </cell>
          <cell r="E14383" t="str">
            <v>m</v>
          </cell>
          <cell r="F14383">
            <v>2208.1</v>
          </cell>
        </row>
        <row r="14384">
          <cell r="A14384" t="str">
            <v>SETOP RO-00644</v>
          </cell>
          <cell r="D14384" t="str">
            <v>Corpo de Bueiro Simples Tubular de Concreto D = 1,50 m PA2 - areia extraída e brita produzida (Execução, incluindo fornecimento, carga e transporte de todos os materiais, exclui escavação) - (Caderno de Drenagem RT 01.47.d)</v>
          </cell>
          <cell r="E14384" t="str">
            <v>m</v>
          </cell>
          <cell r="F14384">
            <v>2024.78</v>
          </cell>
        </row>
        <row r="14385">
          <cell r="A14385" t="str">
            <v>SETOP RO-00655</v>
          </cell>
          <cell r="D14385" t="str">
            <v>Corpo de Bueiro Simples Tubular de Concreto D = 1,50 m PA3 - areia e brita comerciais (Execução, incluindo fornecimento, carga e transporte de todos os materiais, exclui escavação) - (Caderno de Drenagem RT 01.47.d)</v>
          </cell>
          <cell r="E14385" t="str">
            <v>m</v>
          </cell>
          <cell r="F14385">
            <v>2242.0500000000002</v>
          </cell>
        </row>
        <row r="14386">
          <cell r="A14386" t="str">
            <v>SETOP RO-00654</v>
          </cell>
          <cell r="D14386" t="str">
            <v>Corpo de Bueiro Simples Tubular de Concreto D = 1,50 m PA3 - areia extraída e brita produzida (Execução, incluindo fornecimento, carga e transporte de todos os materiais, exclui escavação) - (Caderno de Drenagem RT 01.47.d)</v>
          </cell>
          <cell r="E14386" t="str">
            <v>m</v>
          </cell>
          <cell r="F14386">
            <v>2057.91</v>
          </cell>
        </row>
        <row r="14387">
          <cell r="A14387" t="str">
            <v>SETOP RO-8590</v>
          </cell>
          <cell r="D14387"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E14387" t="str">
            <v>m</v>
          </cell>
          <cell r="F14387">
            <v>6343.32</v>
          </cell>
        </row>
        <row r="14388">
          <cell r="A14388" t="str">
            <v>SETOP RO-8591</v>
          </cell>
          <cell r="D14388"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E14388" t="str">
            <v>m</v>
          </cell>
          <cell r="F14388">
            <v>5602.8</v>
          </cell>
        </row>
        <row r="14389">
          <cell r="A14389" t="str">
            <v>SETOP RO-8592</v>
          </cell>
          <cell r="D14389"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E14389" t="str">
            <v>m</v>
          </cell>
          <cell r="F14389">
            <v>6535.47</v>
          </cell>
        </row>
        <row r="14390">
          <cell r="A14390" t="str">
            <v>SETOP RO-8593</v>
          </cell>
          <cell r="D14390"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E14390" t="str">
            <v>m</v>
          </cell>
          <cell r="F14390">
            <v>5848.66</v>
          </cell>
        </row>
        <row r="14391">
          <cell r="A14391" t="str">
            <v>SETOP RO-8594</v>
          </cell>
          <cell r="D14391"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E14391" t="str">
            <v>m</v>
          </cell>
          <cell r="F14391">
            <v>6745.08</v>
          </cell>
        </row>
        <row r="14392">
          <cell r="A14392" t="str">
            <v>SETOP RO-8595</v>
          </cell>
          <cell r="D14392"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E14392" t="str">
            <v>m</v>
          </cell>
          <cell r="F14392">
            <v>6004.56</v>
          </cell>
        </row>
        <row r="14393">
          <cell r="A14393" t="str">
            <v>SETOP RO-8596</v>
          </cell>
          <cell r="D14393"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E14393" t="str">
            <v>m</v>
          </cell>
          <cell r="F14393">
            <v>7516.23</v>
          </cell>
        </row>
        <row r="14394">
          <cell r="A14394" t="str">
            <v>SETOP RO-8597</v>
          </cell>
          <cell r="D14394"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E14394" t="str">
            <v>m</v>
          </cell>
          <cell r="F14394">
            <v>6775.7</v>
          </cell>
        </row>
        <row r="14395">
          <cell r="A14395" t="str">
            <v>SETOP RO-8598</v>
          </cell>
          <cell r="D14395"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E14395" t="str">
            <v>m</v>
          </cell>
          <cell r="F14395">
            <v>8966.14</v>
          </cell>
        </row>
        <row r="14396">
          <cell r="A14396" t="str">
            <v>SETOP RO-8599</v>
          </cell>
          <cell r="D14396"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E14396" t="str">
            <v>m</v>
          </cell>
          <cell r="F14396">
            <v>7818.55</v>
          </cell>
        </row>
        <row r="14397">
          <cell r="A14397" t="str">
            <v>SETOP RO-8600</v>
          </cell>
          <cell r="D14397"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E14397" t="str">
            <v>m</v>
          </cell>
          <cell r="F14397">
            <v>10213.129999999999</v>
          </cell>
        </row>
        <row r="14398">
          <cell r="A14398" t="str">
            <v>SETOP RO-8601</v>
          </cell>
          <cell r="D14398"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E14398" t="str">
            <v>m</v>
          </cell>
          <cell r="F14398">
            <v>9119.25</v>
          </cell>
        </row>
        <row r="14399">
          <cell r="A14399" t="str">
            <v>SETOP RO-8602</v>
          </cell>
          <cell r="D14399"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E14399" t="str">
            <v>m</v>
          </cell>
          <cell r="F14399">
            <v>11666.15</v>
          </cell>
        </row>
        <row r="14400">
          <cell r="A14400" t="str">
            <v>SETOP RO-8603</v>
          </cell>
          <cell r="D14400"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E14400" t="str">
            <v>m</v>
          </cell>
          <cell r="F14400">
            <v>10518.57</v>
          </cell>
        </row>
        <row r="14401">
          <cell r="A14401" t="str">
            <v>SETOP RO-8604</v>
          </cell>
          <cell r="D14401"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E14401" t="str">
            <v>m</v>
          </cell>
          <cell r="F14401">
            <v>13528.36</v>
          </cell>
        </row>
        <row r="14402">
          <cell r="A14402" t="str">
            <v>SETOP RO-8605</v>
          </cell>
          <cell r="D14402"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E14402" t="str">
            <v>m</v>
          </cell>
          <cell r="F14402">
            <v>12179.09</v>
          </cell>
        </row>
        <row r="14403">
          <cell r="A14403" t="str">
            <v>SETOP RO-8606</v>
          </cell>
          <cell r="D14403"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E14403" t="str">
            <v>m</v>
          </cell>
          <cell r="F14403">
            <v>10748.96</v>
          </cell>
        </row>
        <row r="14404">
          <cell r="A14404" t="str">
            <v>SETOP RO-8607</v>
          </cell>
          <cell r="D14404"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E14404" t="str">
            <v>m</v>
          </cell>
          <cell r="F14404">
            <v>9470.36</v>
          </cell>
        </row>
        <row r="14405">
          <cell r="A14405" t="str">
            <v>SETOP RO-8608</v>
          </cell>
          <cell r="D14405"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E14405" t="str">
            <v>m</v>
          </cell>
          <cell r="F14405">
            <v>12374.1</v>
          </cell>
        </row>
        <row r="14406">
          <cell r="A14406" t="str">
            <v>SETOP RO-8609</v>
          </cell>
          <cell r="D14406"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E14406" t="str">
            <v>m</v>
          </cell>
          <cell r="F14406">
            <v>11149.22</v>
          </cell>
        </row>
        <row r="14407">
          <cell r="A14407" t="str">
            <v>SETOP RO-8610</v>
          </cell>
          <cell r="D14407"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E14407" t="str">
            <v>m</v>
          </cell>
          <cell r="F14407">
            <v>13465.17</v>
          </cell>
        </row>
        <row r="14408">
          <cell r="A14408" t="str">
            <v>SETOP RO-8611</v>
          </cell>
          <cell r="D14408"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E14408" t="str">
            <v>m</v>
          </cell>
          <cell r="F14408">
            <v>12186.57</v>
          </cell>
        </row>
        <row r="14409">
          <cell r="A14409" t="str">
            <v>SETOP RO-8612</v>
          </cell>
          <cell r="D14409"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E14409" t="str">
            <v>m</v>
          </cell>
          <cell r="F14409">
            <v>15079.53</v>
          </cell>
        </row>
        <row r="14410">
          <cell r="A14410" t="str">
            <v>SETOP RO-8613</v>
          </cell>
          <cell r="D14410"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E14410" t="str">
            <v>m</v>
          </cell>
          <cell r="F14410">
            <v>13573.04</v>
          </cell>
        </row>
        <row r="14411">
          <cell r="A14411" t="str">
            <v>SETOP RO-8614</v>
          </cell>
          <cell r="D14411"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E14411" t="str">
            <v>m</v>
          </cell>
          <cell r="F14411">
            <v>12112.26</v>
          </cell>
        </row>
        <row r="14412">
          <cell r="A14412" t="str">
            <v>SETOP RO-8615</v>
          </cell>
          <cell r="D14412"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E14412" t="str">
            <v>m</v>
          </cell>
          <cell r="F14412">
            <v>10708.2</v>
          </cell>
        </row>
        <row r="14413">
          <cell r="A14413" t="str">
            <v>SETOP RO-8616</v>
          </cell>
          <cell r="D14413"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E14413" t="str">
            <v>m</v>
          </cell>
          <cell r="F14413">
            <v>14445.8</v>
          </cell>
        </row>
        <row r="14414">
          <cell r="A14414" t="str">
            <v>SETOP RO-8618</v>
          </cell>
          <cell r="D14414"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E14414" t="str">
            <v>m</v>
          </cell>
          <cell r="F14414">
            <v>13095.45</v>
          </cell>
        </row>
        <row r="14415">
          <cell r="A14415" t="str">
            <v>SETOP RO-8619</v>
          </cell>
          <cell r="D14415"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E14415" t="str">
            <v>m</v>
          </cell>
          <cell r="F14415">
            <v>16596.97</v>
          </cell>
        </row>
        <row r="14416">
          <cell r="A14416" t="str">
            <v>SETOP RO-8620</v>
          </cell>
          <cell r="D14416"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E14416" t="str">
            <v>m</v>
          </cell>
          <cell r="F14416">
            <v>14945.36</v>
          </cell>
        </row>
        <row r="14417">
          <cell r="A14417" t="str">
            <v>SETOP RO-8621</v>
          </cell>
          <cell r="D14417"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E14417" t="str">
            <v>m</v>
          </cell>
          <cell r="F14417">
            <v>18951.09</v>
          </cell>
        </row>
        <row r="14418">
          <cell r="A14418" t="str">
            <v>SETOP RO-8622</v>
          </cell>
          <cell r="D14418"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E14418" t="str">
            <v>m</v>
          </cell>
          <cell r="F14418">
            <v>17046.71</v>
          </cell>
        </row>
        <row r="14419">
          <cell r="A14419" t="str">
            <v>SETOP RO-00739</v>
          </cell>
          <cell r="D14419" t="str">
            <v>Corpo de Bueiro Triplo Tubular de Concreto D = 1,00 m PA1 - areia e brita comerciais (Execução, incluindo fornecimento, carga e transporte de todos os materiais, exclui escavação) - (Caderno de Drenagem RT 01.47.d)</v>
          </cell>
          <cell r="E14419" t="str">
            <v>m</v>
          </cell>
          <cell r="F14419">
            <v>2680.63</v>
          </cell>
        </row>
        <row r="14420">
          <cell r="A14420" t="str">
            <v>SETOP RO-00738</v>
          </cell>
          <cell r="D14420" t="str">
            <v>Corpo de Bueiro Triplo Tubular de Concreto D = 1,00 m PA1 - areia extraída e brita produzida (Execução, incluindo fornecimento, carga e transporte de todos os materiais, exclui escavação) - (Caderno de Drenagem RT 01.47.d)</v>
          </cell>
          <cell r="E14420" t="str">
            <v>m</v>
          </cell>
          <cell r="F14420">
            <v>2444.89</v>
          </cell>
        </row>
        <row r="14421">
          <cell r="A14421" t="str">
            <v>SETOP RO-00741</v>
          </cell>
          <cell r="D14421" t="str">
            <v>Corpo de Bueiro Triplo Tubular de Concreto D = 1,00 m PA2 - areia e brita comerciais (Execução, incluindo fornecimento, carga e transporte de todos os materiais, exclui escavação) - (Caderno de Drenagem RT 01.47.d)</v>
          </cell>
          <cell r="E14421" t="str">
            <v>m</v>
          </cell>
          <cell r="F14421">
            <v>2983.18</v>
          </cell>
        </row>
        <row r="14422">
          <cell r="A14422" t="str">
            <v>SETOP RO-00740</v>
          </cell>
          <cell r="D14422" t="str">
            <v>Corpo de Bueiro Triplo Tubular de Concreto D = 1,00 m PA2 - areia extraída e brita produzida (Execução, incluindo fornecimento, carga e transporte de todos os materiais, exclui escavação) - (Caderno de Drenagem RT 01.47.d)</v>
          </cell>
          <cell r="E14422" t="str">
            <v>m</v>
          </cell>
          <cell r="F14422">
            <v>2747.44</v>
          </cell>
        </row>
        <row r="14423">
          <cell r="A14423" t="str">
            <v>SETOP RO-00743</v>
          </cell>
          <cell r="D14423" t="str">
            <v>Corpo de Bueiro Triplo Tubular de Concreto D = 1,00 m PA3 - areia e brita comerciais (Execução, incluindo fornecimento, carga e transporte de todos os materiais, exclui escavação) - (Caderno de Drenagem RT 01.47.d)</v>
          </cell>
          <cell r="E14423" t="str">
            <v>m</v>
          </cell>
          <cell r="F14423">
            <v>3015.03</v>
          </cell>
        </row>
        <row r="14424">
          <cell r="A14424" t="str">
            <v>SETOP RO-00742</v>
          </cell>
          <cell r="D14424" t="str">
            <v>Corpo de Bueiro Triplo Tubular de Concreto D = 1,00 m PA3 - areia extraída e brita produzida (Execução, incluindo fornecimento, carga e transporte de todos os materiais, exclui escavação) - (Caderno de Drenagem RT 01.47.d)</v>
          </cell>
          <cell r="E14424" t="str">
            <v>m</v>
          </cell>
          <cell r="F14424">
            <v>2778.67</v>
          </cell>
        </row>
        <row r="14425">
          <cell r="A14425" t="str">
            <v>SETOP RO-00745</v>
          </cell>
          <cell r="D14425" t="str">
            <v>Corpo de Bueiro Triplo Tubular de Concreto D = 1,20 m PA1 - areia e brita comerciais (Execução, incluindo fornecimento, carga e transporte de todos os materiais, exclui escavação) - (Caderno de Drenagem RT 01.47.d)</v>
          </cell>
          <cell r="E14425" t="str">
            <v>m</v>
          </cell>
          <cell r="F14425">
            <v>3809.04</v>
          </cell>
        </row>
        <row r="14426">
          <cell r="A14426" t="str">
            <v>SETOP RO-00744</v>
          </cell>
          <cell r="D14426" t="str">
            <v>Corpo de Bueiro Triplo Tubular de Concreto D = 1,20 m PA1 - areia extraída e brita produzida (Execução, incluindo fornecimento, carga e transporte de todos os materiais, exclui escavação) - (Caderno de Drenagem RT 01.47.d)</v>
          </cell>
          <cell r="E14426" t="str">
            <v>m</v>
          </cell>
          <cell r="F14426">
            <v>3477.53</v>
          </cell>
        </row>
        <row r="14427">
          <cell r="A14427" t="str">
            <v>SETOP RO-00747</v>
          </cell>
          <cell r="D14427" t="str">
            <v>Corpo de Bueiro Triplo Tubular de Concreto D = 1,20 m PA2 - areia e brita comerciais (Execução, incluindo fornecimento, carga e transporte de todos os materiais, exclui escavação) - (Caderno de Drenagem RT 01.47.d)</v>
          </cell>
          <cell r="E14427" t="str">
            <v>m</v>
          </cell>
          <cell r="F14427">
            <v>4005.51</v>
          </cell>
        </row>
        <row r="14428">
          <cell r="A14428" t="str">
            <v>SETOP RO-00746</v>
          </cell>
          <cell r="D14428" t="str">
            <v>Corpo de Bueiro Triplo Tubular de Concreto D = 1,20 m PA2 - areia extraída e brita produzida (Execução, incluindo fornecimento, carga e transporte de todos os materiais, exclui escavação) - (Caderno de Drenagem RT 01.47.d)</v>
          </cell>
          <cell r="E14428" t="str">
            <v>m</v>
          </cell>
          <cell r="F14428">
            <v>3674</v>
          </cell>
        </row>
        <row r="14429">
          <cell r="A14429" t="str">
            <v>SETOP RO-00749</v>
          </cell>
          <cell r="D14429" t="str">
            <v>Corpo de Bueiro Triplo Tubular de Concreto D = 1,20 m PA3 - areia e brita comerciais (Execução, incluindo fornecimento, carga e transporte de todos os materiais, exclui escavação) - (Caderno de Drenagem RT 01.47.d)</v>
          </cell>
          <cell r="E14429" t="str">
            <v>m</v>
          </cell>
          <cell r="F14429">
            <v>4760.18</v>
          </cell>
        </row>
        <row r="14430">
          <cell r="A14430" t="str">
            <v>SETOP RO-00748</v>
          </cell>
          <cell r="D14430" t="str">
            <v>Corpo de Bueiro Triplo Tubular de Concreto D = 1,20 m PA3 - areia extraída e brita produzida (Execução, incluindo fornecimento, carga e transporte de todos os materiais, exclui escavação) - (Caderno de Drenagem RT 01.47.d)</v>
          </cell>
          <cell r="E14430" t="str">
            <v>m</v>
          </cell>
          <cell r="F14430">
            <v>4427.3100000000004</v>
          </cell>
        </row>
        <row r="14431">
          <cell r="A14431" t="str">
            <v>SETOP RO-00751</v>
          </cell>
          <cell r="D14431" t="str">
            <v>Corpo de Bueiro Triplo Tubular de Concreto D = 1,50 m PA1 - areia e brita comerciais (Execução, incluindo fornecimento, carga e transporte de todos os materiais, exclui escavação) - (Caderno de Drenagem RT 01.47.d)</v>
          </cell>
          <cell r="E14431" t="str">
            <v>m</v>
          </cell>
          <cell r="F14431">
            <v>6211.62</v>
          </cell>
        </row>
        <row r="14432">
          <cell r="A14432" t="str">
            <v>SETOP RO-00750</v>
          </cell>
          <cell r="D14432" t="str">
            <v>Corpo de Bueiro Triplo Tubular de Concreto D = 1,50 m PA1 - areia extraída e brita produzida (Execução, incluindo fornecimento, carga e transporte de todos os materiais, exclui escavação) - (Caderno de Drenagem RT 01.47.d)</v>
          </cell>
          <cell r="E14432" t="str">
            <v>m</v>
          </cell>
          <cell r="F14432">
            <v>5704.6</v>
          </cell>
        </row>
        <row r="14433">
          <cell r="A14433" t="str">
            <v>SETOP RO-00753</v>
          </cell>
          <cell r="D14433" t="str">
            <v>Corpo de Bueiro Triplo Tubular de Concreto D = 1,50 m PA2 - areia e brita comerciais (Execução, incluindo fornecimento, carga e transporte de todos os materiais, exclui escavação) - (Caderno de Drenagem RT 01.47.d)</v>
          </cell>
          <cell r="E14433" t="str">
            <v>m</v>
          </cell>
          <cell r="F14433">
            <v>6246.24</v>
          </cell>
        </row>
        <row r="14434">
          <cell r="A14434" t="str">
            <v>SETOP RO-00752</v>
          </cell>
          <cell r="D14434" t="str">
            <v>Corpo de Bueiro Triplo Tubular de Concreto D = 1,50 m PA2 - areia extraída e brita produzida (Execução, incluindo fornecimento, carga e transporte de todos os materiais, exclui escavação) - (Caderno de Drenagem RT 01.47.d)</v>
          </cell>
          <cell r="E14434" t="str">
            <v>m</v>
          </cell>
          <cell r="F14434">
            <v>5739.22</v>
          </cell>
        </row>
        <row r="14435">
          <cell r="A14435" t="str">
            <v>SETOP RO-00755</v>
          </cell>
          <cell r="D14435" t="str">
            <v>Corpo de Bueiro Triplo Tubular de Concreto D = 1,50 m PA3 - areia e brita comerciais (Execução, incluindo fornecimento, carga e transporte de todos os materiais, exclui escavação) - (Caderno de Drenagem RT 01.47.d)</v>
          </cell>
          <cell r="E14435" t="str">
            <v>m</v>
          </cell>
          <cell r="F14435">
            <v>6348.09</v>
          </cell>
        </row>
        <row r="14436">
          <cell r="A14436" t="str">
            <v>SETOP RO-00754</v>
          </cell>
          <cell r="D14436" t="str">
            <v>Corpo de Bueiro Triplo Tubular de Concreto D = 1,50 m PA3 - areia extraída e brita produzida (Execução, incluindo fornecimento, carga e transporte de todos os materiais, exclui escavação) - (Caderno de Drenagem RT 01.47.d)</v>
          </cell>
          <cell r="E14436" t="str">
            <v>m</v>
          </cell>
          <cell r="F14436">
            <v>5838.59</v>
          </cell>
        </row>
        <row r="14437">
          <cell r="A14437" t="str">
            <v>SETOP RO-00790</v>
          </cell>
          <cell r="D14437" t="str">
            <v>Dentes para bueiros duplos D = 1,00 m - areia e brita comerciais (Execução, incluindo fornecimento, carga e transporte de todos os materiais, exclui escavação) - (Caderno de Drenagem RT 01.47.d)</v>
          </cell>
          <cell r="E14437" t="str">
            <v>un</v>
          </cell>
          <cell r="F14437">
            <v>94.14</v>
          </cell>
        </row>
        <row r="14438">
          <cell r="A14438" t="str">
            <v>SETOP RO-00791</v>
          </cell>
          <cell r="D14438" t="str">
            <v>Dentes para bueiros duplos D = 1,00 m - areia extraída e brita produzida (Execução, incluindo fornecimento, carga e transporte de todos os materiais, exclui escavação) - (Caderno de Drenagem RT 01.47.d)</v>
          </cell>
          <cell r="E14438" t="str">
            <v>un</v>
          </cell>
          <cell r="F14438">
            <v>70.22</v>
          </cell>
        </row>
        <row r="14439">
          <cell r="A14439" t="str">
            <v>SETOP RO-00792</v>
          </cell>
          <cell r="D14439" t="str">
            <v>Dentes para bueiros duplos D = 1,20 m - areia e brita comerciais (Execução, incluindo fornecimento, carga e transporte de todos os materiais, exclui escavação) - (Caderno de Drenagem RT 01.47.d)</v>
          </cell>
          <cell r="E14439" t="str">
            <v>un</v>
          </cell>
          <cell r="F14439">
            <v>109.42</v>
          </cell>
        </row>
        <row r="14440">
          <cell r="A14440" t="str">
            <v>SETOP RO-00793</v>
          </cell>
          <cell r="D14440" t="str">
            <v>Dentes para bueiros duplos D = 1,20 m - areia extraída e brita produzida (Execução, incluindo fornecimento, carga e transporte de todos os materiais, exclui escavação) - (Caderno de Drenagem RT 01.47.d)</v>
          </cell>
          <cell r="E14440" t="str">
            <v>un</v>
          </cell>
          <cell r="F14440">
            <v>81.510000000000005</v>
          </cell>
        </row>
        <row r="14441">
          <cell r="A14441" t="str">
            <v>SETOP RO-00794</v>
          </cell>
          <cell r="D14441" t="str">
            <v>Dentes para bueiros duplos D = 1,50 m - areia e brita comerciais (Execução, incluindo fornecimento, carga e transporte de todos os materiais, exclui escavação) - (Caderno de Drenagem RT 01.47.d)</v>
          </cell>
          <cell r="E14441" t="str">
            <v>un</v>
          </cell>
          <cell r="F14441">
            <v>128.54</v>
          </cell>
        </row>
        <row r="14442">
          <cell r="A14442" t="str">
            <v>SETOP RO-00795</v>
          </cell>
          <cell r="D14442" t="str">
            <v>Dentes para bueiros duplos D = 1,50 m - areia extraída e brita produzida (Execução, incluindo fornecimento, carga e transporte de todos os materiais, exclui escavação) - (Caderno de Drenagem RT 01.47.d)</v>
          </cell>
          <cell r="E14442" t="str">
            <v>un</v>
          </cell>
          <cell r="F14442">
            <v>95.45</v>
          </cell>
        </row>
        <row r="14443">
          <cell r="A14443" t="str">
            <v>SETOP RO-00780</v>
          </cell>
          <cell r="D14443" t="str">
            <v>Dentes para bueiros simples D = 0,60 m - areia e brita comerciais (Execução, incluindo fornecimento, carga e transporte de todos os materiais, exclui escavação) - (Caderno de Drenagem RT 01.47.d)</v>
          </cell>
          <cell r="E14443" t="str">
            <v>un</v>
          </cell>
          <cell r="F14443">
            <v>31.75</v>
          </cell>
        </row>
        <row r="14444">
          <cell r="A14444" t="str">
            <v>SETOP RO-00781</v>
          </cell>
          <cell r="D14444" t="str">
            <v>Dentes para bueiros simples D = 0,60 m - areia extraída e brita produzida (Execução, incluindo fornecimento, carga e transporte de todos os materiais, exclui escavação) - (Caderno de Drenagem RT 01.47.d)</v>
          </cell>
          <cell r="E14444" t="str">
            <v>un</v>
          </cell>
          <cell r="F14444">
            <v>24.18</v>
          </cell>
        </row>
        <row r="14445">
          <cell r="A14445" t="str">
            <v>SETOP RO-00782</v>
          </cell>
          <cell r="D14445" t="str">
            <v>Dentes para bueiros simples D = 0,80 m - areia e brita comerciais (Execução, incluindo fornecimento, carga e transporte de todos os materiais, exclui escavação) - (Caderno de Drenagem RT 01.47.d)</v>
          </cell>
          <cell r="E14445" t="str">
            <v>un</v>
          </cell>
          <cell r="F14445">
            <v>38.15</v>
          </cell>
        </row>
        <row r="14446">
          <cell r="A14446" t="str">
            <v>SETOP RO-00783</v>
          </cell>
          <cell r="D14446" t="str">
            <v>Dentes para bueiros simples D = 0,80 m - areia extraída e brita produzida (Execução, incluindo fornecimento, carga e transporte de todos os materiais, exclui escavação) - (Caderno de Drenagem RT 01.47.d)</v>
          </cell>
          <cell r="E14446" t="str">
            <v>un</v>
          </cell>
          <cell r="F14446">
            <v>28.59</v>
          </cell>
        </row>
        <row r="14447">
          <cell r="A14447" t="str">
            <v>SETOP RO-00784</v>
          </cell>
          <cell r="D14447" t="str">
            <v>Dentes para bueiros simples D = 1,00 m - areia e brita comerciais (Execução, incluindo fornecimento, carga e transporte de todos os materiais, exclui escavação) - (Caderno de Drenagem RT 01.47.d)</v>
          </cell>
          <cell r="E14447" t="str">
            <v>un</v>
          </cell>
          <cell r="F14447">
            <v>47.03</v>
          </cell>
        </row>
        <row r="14448">
          <cell r="A14448" t="str">
            <v>SETOP RO-00785</v>
          </cell>
          <cell r="D14448" t="str">
            <v>Dentes para bueiros simples D = 1,00 m - areia extraída e brita produzida (Execução, incluindo fornecimento, carga e transporte de todos os materiais, exclui escavação) - (Caderno de Drenagem RT 01.47.d)</v>
          </cell>
          <cell r="E14448" t="str">
            <v>un</v>
          </cell>
          <cell r="F14448">
            <v>35.47</v>
          </cell>
        </row>
        <row r="14449">
          <cell r="A14449" t="str">
            <v>SETOP RO-00786</v>
          </cell>
          <cell r="D14449" t="str">
            <v>Dentes para bueiros simples D = 1,20 m - areia e brita comerciais (Execução, incluindo fornecimento, carga e transporte de todos os materiais, exclui escavação) - (Caderno de Drenagem RT 01.47.d)</v>
          </cell>
          <cell r="E14449" t="str">
            <v>un</v>
          </cell>
          <cell r="F14449">
            <v>53.43</v>
          </cell>
        </row>
        <row r="14450">
          <cell r="A14450" t="str">
            <v>SETOP RO-00787</v>
          </cell>
          <cell r="D14450" t="str">
            <v>Dentes para bueiros simples D = 1,20 m - areia extraída e brita produzida (Execução, incluindo fornecimento, carga e transporte de todos os materiais, exclui escavação) - (Caderno de Drenagem RT 01.47.d)</v>
          </cell>
          <cell r="E14450" t="str">
            <v>un</v>
          </cell>
          <cell r="F14450">
            <v>39.880000000000003</v>
          </cell>
        </row>
        <row r="14451">
          <cell r="A14451" t="str">
            <v>SETOP RO-00788</v>
          </cell>
          <cell r="D14451" t="str">
            <v>Dentes para bueiros simples D = 1,50 m - areia e brita comerciais (Execução, incluindo fornecimento, carga e transporte de todos os materiais, exclui escavação) - (Caderno de Drenagem RT 01.47.d)</v>
          </cell>
          <cell r="E14451" t="str">
            <v>un</v>
          </cell>
          <cell r="F14451">
            <v>64.87</v>
          </cell>
        </row>
        <row r="14452">
          <cell r="A14452" t="str">
            <v>SETOP RO-00789</v>
          </cell>
          <cell r="D14452" t="str">
            <v>Dentes para bueiros simples D = 1,50 m - areia extraída e brita produzida (Execução, incluindo fornecimento, carga e transporte de todos os materiais, exclui escavação) - (Caderno de Drenagem RT 01.47.d)</v>
          </cell>
          <cell r="E14452" t="str">
            <v>un</v>
          </cell>
          <cell r="F14452">
            <v>48.52</v>
          </cell>
        </row>
        <row r="14453">
          <cell r="A14453" t="str">
            <v>SETOP RO-00796</v>
          </cell>
          <cell r="D14453" t="str">
            <v>Dentes para bueiros triplos D = 1,00 m - areia e brita comerciais (Execução, incluindo fornecimento, carga e transporte de todos os materiais, exclui escavação) - (Caderno de Drenagem RT 01.47.d)</v>
          </cell>
          <cell r="E14453" t="str">
            <v>un</v>
          </cell>
          <cell r="F14453">
            <v>139.97999999999999</v>
          </cell>
        </row>
        <row r="14454">
          <cell r="A14454" t="str">
            <v>SETOP RO-00797</v>
          </cell>
          <cell r="D14454" t="str">
            <v>Dentes para bueiros triplos D = 1,00 m - areia extraída e brita produzida (Execução, incluindo fornecimento, carga e transporte de todos os materiais, exclui escavação) - (Caderno de Drenagem RT 01.47.d)</v>
          </cell>
          <cell r="E14454" t="str">
            <v>un</v>
          </cell>
          <cell r="F14454">
            <v>104.1</v>
          </cell>
        </row>
        <row r="14455">
          <cell r="A14455" t="str">
            <v>SETOP RO-00798</v>
          </cell>
          <cell r="D14455" t="str">
            <v>Dentes para bueiros triplos D = 1,20 m - areia e brita comerciais (Execução, incluindo fornecimento, carga e transporte de todos os materiais, exclui escavação) - (Caderno de Drenagem RT 01.47.d)</v>
          </cell>
          <cell r="E14455" t="str">
            <v>un</v>
          </cell>
          <cell r="F14455">
            <v>161.65</v>
          </cell>
        </row>
        <row r="14456">
          <cell r="A14456" t="str">
            <v>SETOP RO-00799</v>
          </cell>
          <cell r="D14456" t="str">
            <v>Dentes para bueiros triplos D = 1,20 m - areia extraída e brita produzida (Execução, incluindo fornecimento, carga e transporte de todos os materiais, exclui escavação) - (Caderno de Drenagem RT 01.47.d)</v>
          </cell>
          <cell r="E14456" t="str">
            <v>un</v>
          </cell>
          <cell r="F14456">
            <v>119.79</v>
          </cell>
        </row>
        <row r="14457">
          <cell r="A14457" t="str">
            <v>SETOP RO-00800</v>
          </cell>
          <cell r="D14457" t="str">
            <v>Dentes para bueiros triplos D = 1,50 m - areia e brita comerciais (Execução, incluindo fornecimento, carga e transporte de todos os materiais, exclui escavação) - (Caderno de Drenagem RT 01.47.d)</v>
          </cell>
          <cell r="E14457" t="str">
            <v>un</v>
          </cell>
          <cell r="F14457">
            <v>193.49</v>
          </cell>
        </row>
        <row r="14458">
          <cell r="A14458" t="str">
            <v>SETOP RO-00801</v>
          </cell>
          <cell r="D14458" t="str">
            <v>Dentes para bueiros triplos D = 1,50 m - areia extraída e brita produzida (Execução, incluindo fornecimento, carga e transporte de todos os materiais, exclui escavação) - (Caderno de Drenagem RT 01.47.d)</v>
          </cell>
          <cell r="E14458" t="str">
            <v>un</v>
          </cell>
          <cell r="F14458">
            <v>143.25</v>
          </cell>
        </row>
        <row r="14459">
          <cell r="A14459" t="str">
            <v>SETOP 251</v>
          </cell>
          <cell r="D14459" t="str">
            <v>Pavimentação</v>
          </cell>
        </row>
        <row r="14460">
          <cell r="A14460" t="str">
            <v>SETOP RO-00326</v>
          </cell>
          <cell r="D14460" t="str">
            <v>Base com mistura em usina de solo melhorado com 3% de cimento, com material de jazida - Compactado na energia modificada (Execução, incluído escavação e carga do material de jazida, fornecimento e carga do cimento, exclui os transportes até a usina e pista)</v>
          </cell>
          <cell r="E14460" t="str">
            <v>m3</v>
          </cell>
          <cell r="F14460">
            <v>58.78</v>
          </cell>
        </row>
        <row r="14461">
          <cell r="A14461" t="str">
            <v>SETOP RO-00321</v>
          </cell>
          <cell r="D14461" t="str">
            <v>Base com mistura na pista de solo melhorado com 3% de cimento, com material de jazida - Compactado na energia modificada (Execução, incluído escavação e carga do material de jazida, fornecimento e carga do cimento, exclui o transporte)</v>
          </cell>
          <cell r="E14461" t="str">
            <v>m3</v>
          </cell>
          <cell r="F14461">
            <v>50.9</v>
          </cell>
        </row>
        <row r="14462">
          <cell r="A14462" t="str">
            <v>SETOP RO-00320</v>
          </cell>
          <cell r="D14462" t="str">
            <v>Base com mistura na pista de solo-cal com 7% de cal, com material de jazida - Compactado na energia intermediária (Execução, incluído escavação e carga do material de jazida, fornecimento e carga da cal, exclui o transporte)</v>
          </cell>
          <cell r="E14462" t="str">
            <v>m3</v>
          </cell>
          <cell r="F14462">
            <v>114.46</v>
          </cell>
        </row>
        <row r="14463">
          <cell r="A14463" t="str">
            <v>SETOP RO-00332</v>
          </cell>
          <cell r="D14463"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E14463" t="str">
            <v>m3</v>
          </cell>
          <cell r="F14463">
            <v>64.37</v>
          </cell>
        </row>
        <row r="14464">
          <cell r="A14464" t="str">
            <v>SETOP RO-00318</v>
          </cell>
          <cell r="D14464" t="str">
            <v>Base de solo estabilizado granulometricamente sem mistura com material de jazida - Compactado na energia modificada (Execução, incluído escavação e carga do material de jazida, exclui o transporte)</v>
          </cell>
          <cell r="E14464" t="str">
            <v>m3</v>
          </cell>
          <cell r="F14464">
            <v>12.71</v>
          </cell>
        </row>
        <row r="14465">
          <cell r="A14465" t="str">
            <v>SETOP RO-00328</v>
          </cell>
          <cell r="D14465"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E14465" t="str">
            <v>m3</v>
          </cell>
          <cell r="F14465">
            <v>92.49</v>
          </cell>
        </row>
        <row r="14466">
          <cell r="A14466" t="str">
            <v>SETOP RO-00327</v>
          </cell>
          <cell r="D14466"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E14466" t="str">
            <v>m3</v>
          </cell>
          <cell r="F14466">
            <v>35.39</v>
          </cell>
        </row>
        <row r="14467">
          <cell r="A14467" t="str">
            <v>SETOP RO-00330</v>
          </cell>
          <cell r="D14467"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E14467" t="str">
            <v>m3</v>
          </cell>
          <cell r="F14467">
            <v>158.13999999999999</v>
          </cell>
        </row>
        <row r="14468">
          <cell r="A14468" t="str">
            <v>SETOP RO-00329</v>
          </cell>
          <cell r="D14468"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E14468" t="str">
            <v>m3</v>
          </cell>
          <cell r="F14468">
            <v>79.569999999999993</v>
          </cell>
        </row>
        <row r="14469">
          <cell r="A14469" t="str">
            <v>SETOP RO-00323</v>
          </cell>
          <cell r="D14469"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E14469" t="str">
            <v>m3</v>
          </cell>
          <cell r="F14469">
            <v>78.44</v>
          </cell>
        </row>
        <row r="14470">
          <cell r="A14470" t="str">
            <v>SETOP RO-00322</v>
          </cell>
          <cell r="D14470"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E14470" t="str">
            <v>m3</v>
          </cell>
          <cell r="F14470">
            <v>21.34</v>
          </cell>
        </row>
        <row r="14471">
          <cell r="A14471" t="str">
            <v>SETOP RO-00325</v>
          </cell>
          <cell r="D14471"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E14471" t="str">
            <v>m3</v>
          </cell>
          <cell r="F14471">
            <v>145.37</v>
          </cell>
        </row>
        <row r="14472">
          <cell r="A14472" t="str">
            <v>SETOP RO-00324</v>
          </cell>
          <cell r="D14472"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E14472" t="str">
            <v>m3</v>
          </cell>
          <cell r="F14472">
            <v>65.41</v>
          </cell>
        </row>
        <row r="14473">
          <cell r="A14473" t="str">
            <v>SETOP RO-00319</v>
          </cell>
          <cell r="D14473" t="str">
            <v>Base estabilizada granulometricamente com mistura na pista de solos, com material de jazida - Compactado na energia modificada (Execução, incluído escavação e carga do material de jazida, exclui o transporte)</v>
          </cell>
          <cell r="E14473" t="str">
            <v>m3</v>
          </cell>
          <cell r="F14473">
            <v>13.65</v>
          </cell>
        </row>
        <row r="14474">
          <cell r="A14474" t="str">
            <v>SETOP RO-00331</v>
          </cell>
          <cell r="D14474" t="str">
            <v>Base estabilizada granulometricamente executada com recicladora com mistura de solos, com material de jazida - Compactado na energia modificada (Execução, incluído escavação e carga do material de jazida, exclui o transporte)</v>
          </cell>
          <cell r="E14474" t="str">
            <v>m3</v>
          </cell>
          <cell r="F14474">
            <v>29.32</v>
          </cell>
        </row>
        <row r="14475">
          <cell r="A14475" t="str">
            <v>SETOP RO-00333</v>
          </cell>
          <cell r="D14475"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E14475" t="str">
            <v>m3</v>
          </cell>
          <cell r="F14475">
            <v>94.92</v>
          </cell>
        </row>
        <row r="14476">
          <cell r="A14476" t="str">
            <v>SETOP RO-00334</v>
          </cell>
          <cell r="D14476"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E14476" t="str">
            <v>m3</v>
          </cell>
          <cell r="F14476">
            <v>162.66</v>
          </cell>
        </row>
        <row r="14477">
          <cell r="A14477" t="str">
            <v>SETOP RO-00352</v>
          </cell>
          <cell r="D14477" t="str">
            <v>Base ou sub-base com mistura em usina de solo-cimento com 7% de cimento, com material de jazida - Compactado na energia normal (Execução, incluído escavação e carga do material de jazida, fornecimento e carga do cimento, exclui o transporte)</v>
          </cell>
          <cell r="E14477" t="str">
            <v>m3</v>
          </cell>
          <cell r="F14477">
            <v>102.45</v>
          </cell>
        </row>
        <row r="14478">
          <cell r="A14478" t="str">
            <v>SETOP RO-00335</v>
          </cell>
          <cell r="D14478" t="str">
            <v>Base ou sub-base com mistura na pista de solo-cimento com 7% de cimento, com material de jazida - Compactado na energia normal (Execução, incluído escavação e carga do material de jazida, fornecimento e carga do cimento, exclui o transporte)</v>
          </cell>
          <cell r="E14478" t="str">
            <v>m3</v>
          </cell>
          <cell r="F14478">
            <v>99.2</v>
          </cell>
        </row>
        <row r="14479">
          <cell r="A14479" t="str">
            <v>SETOP RO-00357</v>
          </cell>
          <cell r="D14479"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E14479" t="str">
            <v>m3</v>
          </cell>
          <cell r="F14479">
            <v>128.4</v>
          </cell>
        </row>
        <row r="14480">
          <cell r="A14480" t="str">
            <v>SETOP RO-00345</v>
          </cell>
          <cell r="D14480" t="str">
            <v>Base ou sub-base de brita graduada simples com brita comercial - Compactado na energia modificada (Execução, incluído fornecimento e carga da brita, exclui o transporte)</v>
          </cell>
          <cell r="E14480" t="str">
            <v>m3</v>
          </cell>
          <cell r="F14480">
            <v>213.94</v>
          </cell>
        </row>
        <row r="14481">
          <cell r="A14481" t="str">
            <v>SETOP RO-00344</v>
          </cell>
          <cell r="D14481" t="str">
            <v>Base ou sub-base de brita graduada simples com brita produzida - Compactado na energia modificada (Execução, incluído fornecimento e carga da brita, exclui o transporte)</v>
          </cell>
          <cell r="E14481" t="str">
            <v>m3</v>
          </cell>
          <cell r="F14481">
            <v>108.33</v>
          </cell>
        </row>
        <row r="14482">
          <cell r="A14482" t="str">
            <v>SETOP RO-00347</v>
          </cell>
          <cell r="D14482" t="str">
            <v>Base ou sub-base de brita graduada simples executada com vibroacabadora - brita comercial - Compactado na energia modificada (Execução, incluído fornecimento e carga da brita, exclui o transporte)</v>
          </cell>
          <cell r="E14482" t="str">
            <v>m3</v>
          </cell>
          <cell r="F14482">
            <v>214.44</v>
          </cell>
        </row>
        <row r="14483">
          <cell r="A14483" t="str">
            <v>SETOP RO-00346</v>
          </cell>
          <cell r="D14483" t="str">
            <v>Base ou sub-base de brita graduada simples executada com vibroacabadora - brita produzida - Compactado na energia modificada (Execução, incluído fornecimento e carga da brita, exclui o transporte)</v>
          </cell>
          <cell r="E14483" t="str">
            <v>m3</v>
          </cell>
          <cell r="F14483">
            <v>108.83</v>
          </cell>
        </row>
        <row r="14484">
          <cell r="A14484" t="str">
            <v>SETOP RO-00349</v>
          </cell>
          <cell r="D14484" t="str">
            <v>Base ou sub-base de brita graduada tratada com cimento com brita comercial - Compactado na energia modificada(Execução, incluído  fornecimento e carga do cimento e da brita, exclui o transporte)</v>
          </cell>
          <cell r="E14484" t="str">
            <v>m3</v>
          </cell>
          <cell r="F14484">
            <v>268.26</v>
          </cell>
        </row>
        <row r="14485">
          <cell r="A14485" t="str">
            <v>SETOP RO-00348</v>
          </cell>
          <cell r="D14485" t="str">
            <v>Base ou sub-base de brita graduada tratada com cimento com brita produzida - Compactado na energia modificada (Execução, incluído  fornecimento e carga do cimento e da brita, exclui o transporte)</v>
          </cell>
          <cell r="E14485" t="str">
            <v>m3</v>
          </cell>
          <cell r="F14485">
            <v>168.62</v>
          </cell>
        </row>
        <row r="14486">
          <cell r="A14486" t="str">
            <v>SETOP RO-00351</v>
          </cell>
          <cell r="D14486" t="str">
            <v>Base ou sub-base de brita graduada tratada com cimento executada com vibroacabadora - brita comercial - Compactado na energia modificada (Execução, incluído  fornecimento e carga do cimento e da brita, exclui o transporte)</v>
          </cell>
          <cell r="E14486" t="str">
            <v>m3</v>
          </cell>
          <cell r="F14486">
            <v>268.76</v>
          </cell>
        </row>
        <row r="14487">
          <cell r="A14487" t="str">
            <v>SETOP RO-00350</v>
          </cell>
          <cell r="D14487" t="str">
            <v>Base ou sub-base de brita graduada tratada com cimento executada com vibroacabadora - brita produzida - Compactado na energia modificada (Execução, incluído  fornecimento e carga do cimento e da brita, exclui o transporte)</v>
          </cell>
          <cell r="E14487" t="str">
            <v>m3</v>
          </cell>
          <cell r="F14487">
            <v>169.12</v>
          </cell>
        </row>
        <row r="14488">
          <cell r="A14488" t="str">
            <v>SETOP RO-00343</v>
          </cell>
          <cell r="D14488" t="str">
            <v>Base ou sub-base de macadame hidráulico com brita comercial (Execução, incluído fornecimento e carga da brita, exclui o transporte)</v>
          </cell>
          <cell r="E14488" t="str">
            <v>m3</v>
          </cell>
          <cell r="F14488">
            <v>185.13</v>
          </cell>
        </row>
        <row r="14489">
          <cell r="A14489" t="str">
            <v>SETOP RO-00342</v>
          </cell>
          <cell r="D14489" t="str">
            <v>Base ou sub-base de macadame hidráulico com brita produzida (Execução, incluído fornecimento e carga da brita, exclui o transporte)</v>
          </cell>
          <cell r="E14489" t="str">
            <v>m3</v>
          </cell>
          <cell r="F14489">
            <v>91.73</v>
          </cell>
        </row>
        <row r="14490">
          <cell r="A14490" t="str">
            <v>SETOP RO-00341</v>
          </cell>
          <cell r="D14490" t="str">
            <v>Base ou sub-base de macadame seco com brita comercial (Execução, incluído fornecimento e carga da brita, exclui o transporte)</v>
          </cell>
          <cell r="E14490" t="str">
            <v>m3</v>
          </cell>
          <cell r="F14490">
            <v>180.01</v>
          </cell>
        </row>
        <row r="14491">
          <cell r="A14491" t="str">
            <v>SETOP RO-00340</v>
          </cell>
          <cell r="D14491" t="str">
            <v>Base ou sub-base de macadame seco com brita produzida (Execução, incluído fornecimento e carga da brita, exclui o transporte)</v>
          </cell>
          <cell r="E14491" t="str">
            <v>m3</v>
          </cell>
          <cell r="F14491">
            <v>86.61</v>
          </cell>
        </row>
        <row r="14492">
          <cell r="A14492" t="str">
            <v>SETOP RO-00356</v>
          </cell>
          <cell r="D14492"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E14492" t="str">
            <v>m3</v>
          </cell>
          <cell r="F14492">
            <v>186.87</v>
          </cell>
        </row>
        <row r="14493">
          <cell r="A14493" t="str">
            <v>SETOP RO-00355</v>
          </cell>
          <cell r="D14493"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E14493" t="str">
            <v>m3</v>
          </cell>
          <cell r="F14493">
            <v>110.66</v>
          </cell>
        </row>
        <row r="14494">
          <cell r="A14494" t="str">
            <v>SETOP RO-00353</v>
          </cell>
          <cell r="D14494"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E14494" t="str">
            <v>m3</v>
          </cell>
          <cell r="F14494">
            <v>38.53</v>
          </cell>
        </row>
        <row r="14495">
          <cell r="A14495" t="str">
            <v>SETOP RO-00354</v>
          </cell>
          <cell r="D14495"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E14495" t="str">
            <v>m3</v>
          </cell>
          <cell r="F14495">
            <v>38.729999999999997</v>
          </cell>
        </row>
        <row r="14496">
          <cell r="A14496" t="str">
            <v>SETOP RO-00337</v>
          </cell>
          <cell r="D14496"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E14496" t="str">
            <v>m3</v>
          </cell>
          <cell r="F14496">
            <v>122.16</v>
          </cell>
        </row>
        <row r="14497">
          <cell r="A14497" t="str">
            <v>SETOP RO-00336</v>
          </cell>
          <cell r="D14497"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E14497" t="str">
            <v>m3</v>
          </cell>
          <cell r="F14497">
            <v>69.2</v>
          </cell>
        </row>
        <row r="14498">
          <cell r="A14498" t="str">
            <v>SETOP RO-00338</v>
          </cell>
          <cell r="D14498"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E14498" t="str">
            <v>m3</v>
          </cell>
          <cell r="F14498">
            <v>24.48</v>
          </cell>
        </row>
        <row r="14499">
          <cell r="A14499" t="str">
            <v>SETOP RO-00339</v>
          </cell>
          <cell r="D14499"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E14499" t="str">
            <v>m3</v>
          </cell>
          <cell r="F14499">
            <v>24.68</v>
          </cell>
        </row>
        <row r="14500">
          <cell r="A14500" t="str">
            <v>SETOP RO-00359</v>
          </cell>
          <cell r="D14500"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E14500" t="str">
            <v>m3</v>
          </cell>
          <cell r="F14500">
            <v>133.75</v>
          </cell>
        </row>
        <row r="14501">
          <cell r="A14501" t="str">
            <v>SETOP RO-00358</v>
          </cell>
          <cell r="D14501"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E14501" t="str">
            <v>m3</v>
          </cell>
          <cell r="F14501">
            <v>42.91</v>
          </cell>
        </row>
        <row r="14502">
          <cell r="A14502" t="str">
            <v>SETOP RO-00360</v>
          </cell>
          <cell r="D14502"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E14502" t="str">
            <v>m3</v>
          </cell>
          <cell r="F14502">
            <v>193.35</v>
          </cell>
        </row>
        <row r="14503">
          <cell r="A14503" t="str">
            <v>SETOP RO-00460</v>
          </cell>
          <cell r="D14503"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E14503" t="str">
            <v>t</v>
          </cell>
          <cell r="F14503">
            <v>192.85</v>
          </cell>
        </row>
        <row r="14504">
          <cell r="A14504" t="str">
            <v>SETOP RO-00459</v>
          </cell>
          <cell r="D14504"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E14504" t="str">
            <v>t</v>
          </cell>
          <cell r="F14504">
            <v>142.82</v>
          </cell>
        </row>
        <row r="14505">
          <cell r="A14505" t="str">
            <v>SETOP RO-00462</v>
          </cell>
          <cell r="D14505"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E14505" t="str">
            <v>t</v>
          </cell>
          <cell r="F14505">
            <v>198.23</v>
          </cell>
        </row>
        <row r="14506">
          <cell r="A14506" t="str">
            <v>SETOP RO-00461</v>
          </cell>
          <cell r="D14506"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E14506" t="str">
            <v>t</v>
          </cell>
          <cell r="F14506">
            <v>147.22</v>
          </cell>
        </row>
        <row r="14507">
          <cell r="A14507" t="str">
            <v>SETOP RO-00464</v>
          </cell>
          <cell r="D14507"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E14507" t="str">
            <v>t</v>
          </cell>
          <cell r="F14507">
            <v>197.68</v>
          </cell>
        </row>
        <row r="14508">
          <cell r="A14508" t="str">
            <v>SETOP RO-00463</v>
          </cell>
          <cell r="D14508"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E14508" t="str">
            <v>t</v>
          </cell>
          <cell r="F14508">
            <v>146.19</v>
          </cell>
        </row>
        <row r="14509">
          <cell r="A14509" t="str">
            <v>SETOP RO-00466</v>
          </cell>
          <cell r="D14509"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E14509" t="str">
            <v>t</v>
          </cell>
          <cell r="F14509">
            <v>231.3</v>
          </cell>
        </row>
        <row r="14510">
          <cell r="A14510" t="str">
            <v>SETOP RO-00465</v>
          </cell>
          <cell r="D14510"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E14510" t="str">
            <v>t</v>
          </cell>
          <cell r="F14510">
            <v>181.02</v>
          </cell>
        </row>
        <row r="14511">
          <cell r="A14511" t="str">
            <v>SETOP RO-00468</v>
          </cell>
          <cell r="D14511"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E14511" t="str">
            <v>t</v>
          </cell>
          <cell r="F14511">
            <v>236.7</v>
          </cell>
        </row>
        <row r="14512">
          <cell r="A14512" t="str">
            <v>SETOP RO-00467</v>
          </cell>
          <cell r="D14512"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E14512" t="str">
            <v>t</v>
          </cell>
          <cell r="F14512">
            <v>185.45</v>
          </cell>
        </row>
        <row r="14513">
          <cell r="A14513" t="str">
            <v>SETOP RO-00470</v>
          </cell>
          <cell r="D14513"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E14513" t="str">
            <v>t</v>
          </cell>
          <cell r="F14513">
            <v>242.29</v>
          </cell>
        </row>
        <row r="14514">
          <cell r="A14514" t="str">
            <v>SETOP RO-00469</v>
          </cell>
          <cell r="D14514"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E14514" t="str">
            <v>t</v>
          </cell>
          <cell r="F14514">
            <v>191.47</v>
          </cell>
        </row>
        <row r="14515">
          <cell r="A14515" t="str">
            <v>SETOP RO-00472</v>
          </cell>
          <cell r="D14515" t="str">
            <v>Concreto asfáltico usinado em usina de asfalto gravimétrica 120t/h com borracha - faixa A - brita comercial (Execução, incluindo o fornecimento e a carga da brita e massa, exclui o transporte da brita e massa e o fornecimento e transporte do material betuminoso)</v>
          </cell>
          <cell r="E14515" t="str">
            <v>t</v>
          </cell>
          <cell r="F14515">
            <v>236.45</v>
          </cell>
        </row>
        <row r="14516">
          <cell r="A14516" t="str">
            <v>SETOP RO-00471</v>
          </cell>
          <cell r="D14516" t="str">
            <v>Concreto asfáltico usinado em usina de asfalto gravimétrica 120t/h com borracha - faixa A - brita produzida (Execução, incluindo o fornecimento e a carga da brita e massa, exclui o transporte da brita e massa e o fornecimento e transporte do material betuminoso)</v>
          </cell>
          <cell r="E14516" t="str">
            <v>t</v>
          </cell>
          <cell r="F14516">
            <v>191.1</v>
          </cell>
        </row>
        <row r="14517">
          <cell r="A14517" t="str">
            <v>SETOP RO-00474</v>
          </cell>
          <cell r="D14517" t="str">
            <v>Concreto asfáltico usinado em usina de asfalto gravimétrica 120t/h com borracha - faixa B - brita comercial (Execução, incluindo o fornecimento e a carga da brita e massa, exclui o transporte da  brita e massa e o fornecimento e transporte do material betuminoso)</v>
          </cell>
          <cell r="E14517" t="str">
            <v>t</v>
          </cell>
          <cell r="F14517">
            <v>242.55</v>
          </cell>
        </row>
        <row r="14518">
          <cell r="A14518" t="str">
            <v>SETOP RO-00473</v>
          </cell>
          <cell r="D14518" t="str">
            <v>Concreto asfáltico usinado em usina de asfalto gravimétrica 120t/h com borracha - faixa B - brita produzida (Execução, incluindo o fornecimento e a carga da brita e massa, exclui o transporte da  brita e massa e o fornecimento e transporte do material betuminoso)</v>
          </cell>
          <cell r="E14518" t="str">
            <v>t</v>
          </cell>
          <cell r="F14518">
            <v>196.98</v>
          </cell>
        </row>
        <row r="14519">
          <cell r="A14519" t="str">
            <v>SETOP RO-00476</v>
          </cell>
          <cell r="D14519" t="str">
            <v>Concreto asfáltico usinado em usina de asfalto gravimétrica 120t/h com borracha - faixa C - brita comercial (Execução, incluindo o fornecimento e a carga da brita e massa, exclui o transporte da  brita e massa e o fornecimento e transporte do material betuminoso)</v>
          </cell>
          <cell r="E14519" t="str">
            <v>t</v>
          </cell>
          <cell r="F14519">
            <v>244.28</v>
          </cell>
        </row>
        <row r="14520">
          <cell r="A14520" t="str">
            <v>SETOP RO-00475</v>
          </cell>
          <cell r="D14520" t="str">
            <v>Concreto asfáltico usinado em usina de asfalto gravimétrica 120t/h com borracha - faixa C - brita produzida (Execução, incluindo o fornecimento e a carga da brita e massa, exclui o transporte da  brita e massa e o fornecimento e transporte do material betuminoso)</v>
          </cell>
          <cell r="E14520" t="str">
            <v>t</v>
          </cell>
          <cell r="F14520">
            <v>199.88</v>
          </cell>
        </row>
        <row r="14521">
          <cell r="A14521" t="str">
            <v>SETOP RO-00478</v>
          </cell>
          <cell r="D14521"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E14521" t="str">
            <v>t</v>
          </cell>
          <cell r="F14521">
            <v>241.47</v>
          </cell>
        </row>
        <row r="14522">
          <cell r="A14522" t="str">
            <v>SETOP RO-00477</v>
          </cell>
          <cell r="D14522"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E14522" t="str">
            <v>t</v>
          </cell>
          <cell r="F14522">
            <v>190.83</v>
          </cell>
        </row>
        <row r="14523">
          <cell r="A14523" t="str">
            <v>SETOP RO-00273</v>
          </cell>
          <cell r="D14523" t="str">
            <v>Execução de revestimento primário com material de jazida - Compactado na energia intermediária (Execução, incluído escavação e carga do material de jazida, exclui o transporte)</v>
          </cell>
          <cell r="E14523" t="str">
            <v>m3</v>
          </cell>
          <cell r="F14523">
            <v>11.88</v>
          </cell>
        </row>
        <row r="14524">
          <cell r="A14524" t="str">
            <v>SETOP RO-00274</v>
          </cell>
          <cell r="D14524" t="str">
            <v>Fresagem contínua de revestimento asfáltico - espessura de 2,0 cm (Execução, incluído a carga do material do material fresado, exclui o transporte do material fresado)</v>
          </cell>
          <cell r="E14524" t="str">
            <v>m3</v>
          </cell>
          <cell r="F14524">
            <v>120.06</v>
          </cell>
        </row>
        <row r="14525">
          <cell r="A14525" t="str">
            <v>SETOP RO-00275</v>
          </cell>
          <cell r="D14525" t="str">
            <v>Fresagem contínua de revestimento asfáltico - espessura de 3,0 cm (Execução, incluído a carga do material do material fresado, exclui o transporte do material fresado)</v>
          </cell>
          <cell r="E14525" t="str">
            <v>m3</v>
          </cell>
          <cell r="F14525">
            <v>83.85</v>
          </cell>
        </row>
        <row r="14526">
          <cell r="A14526" t="str">
            <v>SETOP RO-00276</v>
          </cell>
          <cell r="D14526" t="str">
            <v>Fresagem contínua de revestimento asfáltico - espessura de 4,0 cm (Execução, incluído a carga do material do material fresado, exclui o transporte do material fresado)</v>
          </cell>
          <cell r="E14526" t="str">
            <v>m3</v>
          </cell>
          <cell r="F14526">
            <v>65.900000000000006</v>
          </cell>
        </row>
        <row r="14527">
          <cell r="A14527" t="str">
            <v>SETOP RO-00277</v>
          </cell>
          <cell r="D14527" t="str">
            <v>Fresagem contínua de revestimento asfáltico - espessura de 5,0 cm (Execução, incluído a carga do material do material fresado, exclui o transporte do material fresado)</v>
          </cell>
          <cell r="E14527" t="str">
            <v>m3</v>
          </cell>
          <cell r="F14527">
            <v>56.1</v>
          </cell>
        </row>
        <row r="14528">
          <cell r="A14528" t="str">
            <v>SETOP RO-00278</v>
          </cell>
          <cell r="D14528" t="str">
            <v>Fresagem descontínua de revestimento asfáltico - espessura de 2,0 cm (Execução, incluído a carga do material do material fresado, exclui o transporte do material fresado)</v>
          </cell>
          <cell r="E14528" t="str">
            <v>m3</v>
          </cell>
          <cell r="F14528">
            <v>173.58</v>
          </cell>
        </row>
        <row r="14529">
          <cell r="A14529" t="str">
            <v>SETOP RO-00279</v>
          </cell>
          <cell r="D14529" t="str">
            <v>Fresagem descontínua de revestimento asfáltico - espessura de 3,0 cm (Execução, incluído a carga do material do material fresado, exclui o transporte do material fresado)</v>
          </cell>
          <cell r="E14529" t="str">
            <v>m3</v>
          </cell>
          <cell r="F14529">
            <v>122.77</v>
          </cell>
        </row>
        <row r="14530">
          <cell r="A14530" t="str">
            <v>SETOP RO-00280</v>
          </cell>
          <cell r="D14530" t="str">
            <v>Fresagem descontínua de revestimento asfáltico - espessura de 4,0 cm (Execução, incluído a carga do material do material fresado, exclui o transporte do material fresado)</v>
          </cell>
          <cell r="E14530" t="str">
            <v>m3</v>
          </cell>
          <cell r="F14530">
            <v>97.77</v>
          </cell>
        </row>
        <row r="14531">
          <cell r="A14531" t="str">
            <v>SETOP RO-00281</v>
          </cell>
          <cell r="D14531" t="str">
            <v>Fresagem descontínua de revestimento asfáltico - espessura de 5,0 cm (Execução, incluído a carga do material do material fresado, exclui o transporte do material fresado)</v>
          </cell>
          <cell r="E14531" t="str">
            <v>m3</v>
          </cell>
          <cell r="F14531">
            <v>84.06</v>
          </cell>
        </row>
        <row r="14532">
          <cell r="A14532" t="str">
            <v>SETOP RO-00387</v>
          </cell>
          <cell r="D14532" t="str">
            <v>Imprimação com asfalto diluído (Execução, exclui fornecimento e transporte do material betuminoso até a obra)</v>
          </cell>
          <cell r="E14532" t="str">
            <v>m2</v>
          </cell>
          <cell r="F14532">
            <v>0.36</v>
          </cell>
        </row>
        <row r="14533">
          <cell r="A14533" t="str">
            <v>SETOP RO-00388</v>
          </cell>
          <cell r="D14533" t="str">
            <v>Imprimação com emulsão asfáltica (Execução, exclui fornecimento e transporte do material betuminoso até a obra)</v>
          </cell>
          <cell r="E14533" t="str">
            <v>m2</v>
          </cell>
          <cell r="F14533">
            <v>0.39</v>
          </cell>
        </row>
        <row r="14534">
          <cell r="A14534" t="str">
            <v>SETOP RO-00392</v>
          </cell>
          <cell r="D14534" t="str">
            <v>Lama asfáltica com espessura de 0,3 cm - faixa I - areia e brita comerciais (Execução, incluindo o fornecimento e carga da areia e da brita, exclui o transporte da areia e brita e o fornecimento e transporte do material betuminoso até a obra)</v>
          </cell>
          <cell r="E14534" t="str">
            <v>m2</v>
          </cell>
          <cell r="F14534">
            <v>0.6</v>
          </cell>
        </row>
        <row r="14535">
          <cell r="A14535" t="str">
            <v>SETOP RO-00391</v>
          </cell>
          <cell r="D14535" t="str">
            <v>Lama asfáltica com espessura de 0,3 cm - faixa I - areia extraída e brita produzida (Execução, incluindo o fornecimento e carga da areia e da brita, exclui o transporte da areia e brita e o fornecimento e transporte do material betuminoso até a obra)</v>
          </cell>
          <cell r="E14535" t="str">
            <v>m2</v>
          </cell>
          <cell r="F14535">
            <v>0.43</v>
          </cell>
        </row>
        <row r="14536">
          <cell r="A14536" t="str">
            <v>SETOP RO-00394</v>
          </cell>
          <cell r="D14536" t="str">
            <v>Lama asfáltica com espessura de 0,6 cm - faixa II - areia e brita comerciais (Execução, incluindo o fornecimento e carga da areia e da brita, exclui o transporte da areia e brita e o fornecimento e transporte do material betuminoso até a obra)</v>
          </cell>
          <cell r="E14536" t="str">
            <v>m2</v>
          </cell>
          <cell r="F14536">
            <v>1.1000000000000001</v>
          </cell>
        </row>
        <row r="14537">
          <cell r="A14537" t="str">
            <v>SETOP RO-00393</v>
          </cell>
          <cell r="D14537" t="str">
            <v>Lama asfáltica com espessura de 0,6 cm - faixa II - areia extraída e brita produzida (Execução, incluindo o fornecimento e carga da areia e da brita, exclui o transporte da areia e brita e o fornecimento e transporte do material betuminoso até a obra)</v>
          </cell>
          <cell r="E14537" t="str">
            <v>m2</v>
          </cell>
          <cell r="F14537">
            <v>0.79</v>
          </cell>
        </row>
        <row r="14538">
          <cell r="A14538" t="str">
            <v>SETOP RO-00396</v>
          </cell>
          <cell r="D14538" t="str">
            <v>Lama asfáltica com espessura de 0,9 cm - faixa III - areia e brita comerciais (Execução, incluindo o fornecimento e carga da areia e da brita, exclui o transporte da areia e brita e o fornecimento e transporte do material betuminoso até a obra)</v>
          </cell>
          <cell r="E14538" t="str">
            <v>m2</v>
          </cell>
          <cell r="F14538">
            <v>1.77</v>
          </cell>
        </row>
        <row r="14539">
          <cell r="A14539" t="str">
            <v>SETOP RO-00395</v>
          </cell>
          <cell r="D14539" t="str">
            <v>Lama asfáltica com espessura de 0,9 cm - faixa III - areia extraída e brita produzida (Execução, incluindo o fornecimento e carga da areia e da brita, exclui o transporte da areia e brita e o fornecimento e transporte do material betuminoso até a obra)</v>
          </cell>
          <cell r="E14539" t="str">
            <v>m2</v>
          </cell>
          <cell r="F14539">
            <v>1.26</v>
          </cell>
        </row>
        <row r="14540">
          <cell r="A14540" t="str">
            <v>SETOP RO-00398</v>
          </cell>
          <cell r="D14540" t="str">
            <v>Lama asfáltica com espessura de 1,2 cm - faixa IV - areia e brita comerciais (Execução, incluindo o fornecimento e carga da areia e da brita, exclui o transporte da areia e brita e o fornecimento e transporte do material betuminoso até a obra)</v>
          </cell>
          <cell r="E14540" t="str">
            <v>m2</v>
          </cell>
          <cell r="F14540">
            <v>3.45</v>
          </cell>
        </row>
        <row r="14541">
          <cell r="A14541" t="str">
            <v>SETOP RO-00397</v>
          </cell>
          <cell r="D14541" t="str">
            <v>Lama asfáltica com espessura de 1,2 cm - faixa IV - areia extraída e brita produzida (Execução, incluindo o fornecimento e carga da areia e da brita, exclui o transporte da areia e brita e o fornecimento e transporte do material betuminoso até a obra)</v>
          </cell>
          <cell r="E14541" t="str">
            <v>m2</v>
          </cell>
          <cell r="F14541">
            <v>2.39</v>
          </cell>
        </row>
        <row r="14542">
          <cell r="A14542" t="str">
            <v>SETOP RO-00375</v>
          </cell>
          <cell r="D14542" t="str">
            <v>Macadame betuminoso por penetração - faixa A - brita comercial (Execução, incluído o fornecimento e carga da brita, exclui o transporte da brita e fornecimento e transporte do material betuminoso)</v>
          </cell>
          <cell r="E14542" t="str">
            <v>m3</v>
          </cell>
          <cell r="F14542">
            <v>214.2</v>
          </cell>
        </row>
        <row r="14543">
          <cell r="A14543" t="str">
            <v>SETOP RO-00374</v>
          </cell>
          <cell r="D14543" t="str">
            <v>Macadame betuminoso por penetração - faixa A - brita produzida (Execução, incluído o fornecimento e carga da brita, exclui o transporte da brita e fornecimento e transporte do material betuminoso)</v>
          </cell>
          <cell r="E14543" t="str">
            <v>m3</v>
          </cell>
          <cell r="F14543">
            <v>121.54</v>
          </cell>
        </row>
        <row r="14544">
          <cell r="A14544" t="str">
            <v>SETOP RO-00377</v>
          </cell>
          <cell r="D14544" t="str">
            <v>Macadame betuminoso por penetração - faixa B - brita comercial (Execução, incluído o fornecimento e carga da brita, exclui o transporte da brita e fornecimento e transporte do material betuminoso)</v>
          </cell>
          <cell r="E14544" t="str">
            <v>m3</v>
          </cell>
          <cell r="F14544">
            <v>214.84</v>
          </cell>
        </row>
        <row r="14545">
          <cell r="A14545" t="str">
            <v>SETOP RO-00376</v>
          </cell>
          <cell r="D14545" t="str">
            <v>Macadame betuminoso por penetração - faixa B - brita produzida (Execução, incluído o fornecimento e carga da brita, exclui o transporte da brita e fornecimento e transporte do material betuminoso)</v>
          </cell>
          <cell r="E14545" t="str">
            <v>m3</v>
          </cell>
          <cell r="F14545">
            <v>122.14</v>
          </cell>
        </row>
        <row r="14546">
          <cell r="A14546" t="str">
            <v>SETOP RO-00379</v>
          </cell>
          <cell r="D14546" t="str">
            <v>Macadame betuminoso por penetração - faixa C - brita comercial (Execução, incluído o fornecimento e carga da brita, exclui o transporte da brita e fornecimento e transporte do material betuminoso)</v>
          </cell>
          <cell r="E14546" t="str">
            <v>m3</v>
          </cell>
          <cell r="F14546">
            <v>218.53</v>
          </cell>
        </row>
        <row r="14547">
          <cell r="A14547" t="str">
            <v>SETOP RO-00378</v>
          </cell>
          <cell r="D14547" t="str">
            <v>Macadame betuminoso por penetração - faixa C - brita produzida (Execução, incluído o fornecimento e carga da brita, exclui o transporte da brita e fornecimento e transporte do material betuminoso)</v>
          </cell>
          <cell r="E14547" t="str">
            <v>m3</v>
          </cell>
          <cell r="F14547">
            <v>122.85</v>
          </cell>
        </row>
        <row r="14548">
          <cell r="A14548" t="str">
            <v>SETOP RO-00381</v>
          </cell>
          <cell r="D14548" t="str">
            <v>Macadame betuminoso por penetração - faixa D - brita comercial (Execução, incluído o fornecimento e carga da brita, exclui o transporte da brita e fornecimento e transporte do material betuminoso)</v>
          </cell>
          <cell r="E14548" t="str">
            <v>m3</v>
          </cell>
          <cell r="F14548">
            <v>220.79</v>
          </cell>
        </row>
        <row r="14549">
          <cell r="A14549" t="str">
            <v>SETOP RO-00380</v>
          </cell>
          <cell r="D14549" t="str">
            <v>Macadame betuminoso por penetração - faixa D - brita produzida (Execução, incluído o fornecimento e carga da brita, exclui o transporte da brita e fornecimento e transporte do material betuminoso)</v>
          </cell>
          <cell r="E14549" t="str">
            <v>m3</v>
          </cell>
          <cell r="F14549">
            <v>123.09</v>
          </cell>
        </row>
        <row r="14550">
          <cell r="A14550" t="str">
            <v>SETOP RO-00383</v>
          </cell>
          <cell r="D14550" t="str">
            <v>Macadame betuminoso por penetração com asfalto com polímero - faixa A - brita comercial (Execução, incluído o fornecimento e carga da brita, exclui o transporte da brita e fornecimento e transporte do material betuminoso)</v>
          </cell>
          <cell r="E14550" t="str">
            <v>m3</v>
          </cell>
          <cell r="F14550">
            <v>231.23</v>
          </cell>
        </row>
        <row r="14551">
          <cell r="A14551" t="str">
            <v>SETOP RO-00382</v>
          </cell>
          <cell r="D14551" t="str">
            <v>Macadame betuminoso por penetração com asfalto com polímero - faixa A - brita produzida (Execução, incluído o fornecimento e carga da brita, exclui o transporte da brita e fornecimento e transporte do material betuminoso)</v>
          </cell>
          <cell r="E14551" t="str">
            <v>m3</v>
          </cell>
          <cell r="F14551">
            <v>141.63</v>
          </cell>
        </row>
        <row r="14552">
          <cell r="A14552" t="str">
            <v>SETOP RO-00384</v>
          </cell>
          <cell r="D14552" t="str">
            <v>Manta sintética para recapeamento asfáltico com geotêxtil RT - 09 (Execução, incluindo fornecimento e transporte dos materiais)</v>
          </cell>
          <cell r="E14552" t="str">
            <v>m2</v>
          </cell>
          <cell r="F14552">
            <v>5.3</v>
          </cell>
        </row>
        <row r="14553">
          <cell r="A14553" t="str">
            <v>SETOP RO-00402</v>
          </cell>
          <cell r="D14553" t="str">
            <v>Microrrevestimento a frio com emulsão modificada com polímero de 0,8 cm - brita comercial (Execução, incluindo o fornecimento e carga da brita, exclui o transporte da brita e o fornecimento e transporte do material betuminoso até a obra)</v>
          </cell>
          <cell r="E14553" t="str">
            <v>m2</v>
          </cell>
          <cell r="F14553">
            <v>2.48</v>
          </cell>
        </row>
        <row r="14554">
          <cell r="A14554" t="str">
            <v>SETOP RO-00401</v>
          </cell>
          <cell r="D14554" t="str">
            <v>Microrrevestimento a frio com emulsão modificada com polímero de 0,8 cm - brita produzida (Execução, incluindo o fornecimento e carga da brita, exclui o transporte da brita e o fornecimento e transporte do material betuminoso até a obra)</v>
          </cell>
          <cell r="E14554" t="str">
            <v>m2</v>
          </cell>
          <cell r="F14554">
            <v>1.94</v>
          </cell>
        </row>
        <row r="14555">
          <cell r="A14555" t="str">
            <v>SETOP RO-00406</v>
          </cell>
          <cell r="D14555" t="str">
            <v>Microrrevestimento a frio com emulsão modificada com polímero de 1,5 cm - brita comercial (Execução, incluindo o fornecimento e carga da brita, exclui o transporte da brita e o fornecimento e transporte do material betuminoso até a obra)</v>
          </cell>
          <cell r="E14555" t="str">
            <v>m2</v>
          </cell>
          <cell r="F14555">
            <v>4.25</v>
          </cell>
        </row>
        <row r="14556">
          <cell r="A14556" t="str">
            <v>SETOP RO-00405</v>
          </cell>
          <cell r="D14556" t="str">
            <v>Microrrevestimento a frio com emulsão modificada com polímero de 1,5 cm - brita produzida (Execução, incluindo o fornecimento e carga da brita, exclui o transporte da brita e o fornecimento e transporte do material betuminoso até a obra)</v>
          </cell>
          <cell r="E14556" t="str">
            <v>m2</v>
          </cell>
          <cell r="F14556">
            <v>3.23</v>
          </cell>
        </row>
        <row r="14557">
          <cell r="A14557" t="str">
            <v>SETOP RO-00410</v>
          </cell>
          <cell r="D14557" t="str">
            <v>Microrrevestimento a frio com emulsão modificada com polímero de 2,0 cm - brita comercial (Execução, incluindo o fornecimento e carga da brita, exclui o transporte da brita e o fornecimento e transporte do material betuminoso até a obra)</v>
          </cell>
          <cell r="E14557" t="str">
            <v>m2</v>
          </cell>
          <cell r="F14557">
            <v>5.82</v>
          </cell>
        </row>
        <row r="14558">
          <cell r="A14558" t="str">
            <v>SETOP RO-00409</v>
          </cell>
          <cell r="D14558" t="str">
            <v>Microrrevestimento a frio com emulsão modificada com polímero de 2,0 cm - brita produzida (Execução, incluindo o fornecimento e carga da brita, exclui o transporte da brita e o fornecimento e transporte do material betuminoso até a obra)</v>
          </cell>
          <cell r="E14558" t="str">
            <v>m2</v>
          </cell>
          <cell r="F14558">
            <v>4.43</v>
          </cell>
        </row>
        <row r="14559">
          <cell r="A14559" t="str">
            <v>SETOP RO-00390</v>
          </cell>
          <cell r="D14559" t="str">
            <v>Pintura de ligação - emulsão com polímero (Execução, exclui fornecimento e transporte do material betuminoso até a obra)</v>
          </cell>
          <cell r="E14559" t="str">
            <v>m2</v>
          </cell>
          <cell r="F14559">
            <v>0.3</v>
          </cell>
        </row>
        <row r="14560">
          <cell r="A14560" t="str">
            <v>SETOP RO-00389</v>
          </cell>
          <cell r="D14560" t="str">
            <v>Pintura de ligação (Execução, exclui fornecimento e transporte do material betuminoso até a obra)</v>
          </cell>
          <cell r="E14560" t="str">
            <v>m2</v>
          </cell>
          <cell r="F14560">
            <v>0.3</v>
          </cell>
        </row>
        <row r="14561">
          <cell r="A14561" t="str">
            <v>SETOP RO-00444</v>
          </cell>
          <cell r="D14561" t="str">
            <v>Pré-misturado a frio - faixa A - areia e brita comerciais (Execução, incluindo o fornecimento e carga da areia e da brita, exclui o transporte da areia e da brita e o fornecimento e transporte do material betuminoso até a obra)</v>
          </cell>
          <cell r="E14561" t="str">
            <v>m3</v>
          </cell>
          <cell r="F14561">
            <v>330.46</v>
          </cell>
        </row>
        <row r="14562">
          <cell r="A14562" t="str">
            <v>SETOP RO-00443</v>
          </cell>
          <cell r="D14562" t="str">
            <v>Pré-misturado a frio - faixa A - areia extraída e brita produzida (Execução, incluindo o fornecimento e carga da areia e da brita, exclui o transporte da areia e da brita e o fornecimento e transporte do material betuminoso até a obra)</v>
          </cell>
          <cell r="E14562" t="str">
            <v>m3</v>
          </cell>
          <cell r="F14562">
            <v>226.47</v>
          </cell>
        </row>
        <row r="14563">
          <cell r="A14563" t="str">
            <v>SETOP RO-00446</v>
          </cell>
          <cell r="D14563" t="str">
            <v>Pré-misturado a frio - faixa B - areia e brita comerciais (Execução, incluindo o fornecimento e carga da areia e da brita, exclui o transporte da areia e da brita e o fornecimento e transporte do material betuminoso até a obra)</v>
          </cell>
          <cell r="E14563" t="str">
            <v>m3</v>
          </cell>
          <cell r="F14563">
            <v>339.54</v>
          </cell>
        </row>
        <row r="14564">
          <cell r="A14564" t="str">
            <v>SETOP RO-00445</v>
          </cell>
          <cell r="D14564" t="str">
            <v>Pré-misturado a frio - faixa B - areia extraída e brita produzida (Execução, incluindo o fornecimento e carga da areia e da brita, exclui o transporte da areia e da brita e o fornecimento e transporte do material betuminoso até a obra)</v>
          </cell>
          <cell r="E14564" t="str">
            <v>m3</v>
          </cell>
          <cell r="F14564">
            <v>214.76</v>
          </cell>
        </row>
        <row r="14565">
          <cell r="A14565" t="str">
            <v>SETOP RO-00448</v>
          </cell>
          <cell r="D14565" t="str">
            <v>Pré-misturado a frio - faixa C - areia e brita comerciais (Execução, incluindo o fornecimento e carga da areia e da brita, exclui o transporte da areia e da brita e o fornecimento e transporte do material betuminoso até a obra)</v>
          </cell>
          <cell r="E14565" t="str">
            <v>m3</v>
          </cell>
          <cell r="F14565">
            <v>324.8</v>
          </cell>
        </row>
        <row r="14566">
          <cell r="A14566" t="str">
            <v>SETOP RO-00447</v>
          </cell>
          <cell r="D14566" t="str">
            <v>Pré-misturado a frio - faixa C - areia extraída e brita produzida (Execução, incluindo o fornecimento e carga da areia e da brita, exclui o transporte da areia e da brita e o fornecimento e transporte do material betuminoso até a obra)</v>
          </cell>
          <cell r="E14566" t="str">
            <v>m3</v>
          </cell>
          <cell r="F14566">
            <v>212.32</v>
          </cell>
        </row>
        <row r="14567">
          <cell r="A14567" t="str">
            <v>SETOP RO-00450</v>
          </cell>
          <cell r="D14567" t="str">
            <v>Pré-misturado a frio - faixa D - areia e brita comerciais (Execução, incluindo o fornecimento e carga da areia e da brita, exclui o transporte da areia e da brita e o fornecimento e transporte do material betuminoso até a obra)</v>
          </cell>
          <cell r="E14567" t="str">
            <v>m3</v>
          </cell>
          <cell r="F14567">
            <v>341.71</v>
          </cell>
        </row>
        <row r="14568">
          <cell r="A14568" t="str">
            <v>SETOP RO-00449</v>
          </cell>
          <cell r="D14568" t="str">
            <v>Pré-misturado a frio - faixa D - areia extraída e brita produzida (Execução, incluindo o fornecimento e carga da areia e da brita, exclui o transporte da areia e da brita e o fornecimento e transporte do material betuminoso até a obra)</v>
          </cell>
          <cell r="E14568" t="str">
            <v>m3</v>
          </cell>
          <cell r="F14568">
            <v>229.87</v>
          </cell>
        </row>
        <row r="14569">
          <cell r="A14569" t="str">
            <v>SETOP RO-00452</v>
          </cell>
          <cell r="D14569"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E14569" t="str">
            <v>m3</v>
          </cell>
          <cell r="F14569">
            <v>348.72</v>
          </cell>
        </row>
        <row r="14570">
          <cell r="A14570" t="str">
            <v>SETOP RO-00451</v>
          </cell>
          <cell r="D14570"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E14570" t="str">
            <v>m3</v>
          </cell>
          <cell r="F14570">
            <v>226.47</v>
          </cell>
        </row>
        <row r="14571">
          <cell r="A14571" t="str">
            <v>SETOP RO-00454</v>
          </cell>
          <cell r="D14571"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E14571" t="str">
            <v>m3</v>
          </cell>
          <cell r="F14571">
            <v>339.54</v>
          </cell>
        </row>
        <row r="14572">
          <cell r="A14572" t="str">
            <v>SETOP RO-00453</v>
          </cell>
          <cell r="D14572"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E14572" t="str">
            <v>m3</v>
          </cell>
          <cell r="F14572">
            <v>214.76</v>
          </cell>
        </row>
        <row r="14573">
          <cell r="A14573" t="str">
            <v>SETOP RO-00456</v>
          </cell>
          <cell r="D14573"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E14573" t="str">
            <v>m3</v>
          </cell>
          <cell r="F14573">
            <v>344.14</v>
          </cell>
        </row>
        <row r="14574">
          <cell r="A14574" t="str">
            <v>SETOP RO-00455</v>
          </cell>
          <cell r="D14574"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E14574" t="str">
            <v>m3</v>
          </cell>
          <cell r="F14574">
            <v>234.04</v>
          </cell>
        </row>
        <row r="14575">
          <cell r="A14575" t="str">
            <v>SETOP RO-00458</v>
          </cell>
          <cell r="D14575"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E14575" t="str">
            <v>m3</v>
          </cell>
          <cell r="F14575">
            <v>340.48</v>
          </cell>
        </row>
        <row r="14576">
          <cell r="A14576" t="str">
            <v>SETOP RO-00457</v>
          </cell>
          <cell r="D14576"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E14576" t="str">
            <v>m3</v>
          </cell>
          <cell r="F14576">
            <v>229.18</v>
          </cell>
        </row>
        <row r="14577">
          <cell r="A14577" t="str">
            <v>SETOP RO-00364</v>
          </cell>
          <cell r="D14577" t="str">
            <v>Reciclagem com adição de 25% de brita comercial e incorporação do revestimento asfáltico à base - compactado na energia modificada (Execução, incluído fornecimento e carga da brita, exclui o transporte)</v>
          </cell>
          <cell r="E14577" t="str">
            <v>m3</v>
          </cell>
          <cell r="F14577">
            <v>96.48</v>
          </cell>
        </row>
        <row r="14578">
          <cell r="A14578" t="str">
            <v>SETOP RO-00366</v>
          </cell>
          <cell r="D14578" t="str">
            <v>Reciclagem com adição de 25% de brita comercial, 3% de cimento e incorporação do revestimento asfáltico à base - compactado na energia modificada (Execução, incluído fornecimento e carga da brita e do cimento, exclui o transporte)</v>
          </cell>
          <cell r="E14578" t="str">
            <v>m3</v>
          </cell>
          <cell r="F14578">
            <v>134.43</v>
          </cell>
        </row>
        <row r="14579">
          <cell r="A14579" t="str">
            <v>SETOP RO-00363</v>
          </cell>
          <cell r="D14579" t="str">
            <v>Reciclagem com adição de 25% de brita produzida e incorporação do revestimento asfáltico à base - compactado na energia modificada (Execução, incluído fornecimento e carga da brita, exclui o transporte)</v>
          </cell>
          <cell r="E14579" t="str">
            <v>m3</v>
          </cell>
          <cell r="F14579">
            <v>66.56</v>
          </cell>
        </row>
        <row r="14580">
          <cell r="A14580" t="str">
            <v>SETOP RO-00365</v>
          </cell>
          <cell r="D14580" t="str">
            <v>Reciclagem com adição de 25% de brita produzida, 3% de cimento e incorporação do revestimento asfáltico à base - compactado na energia modificada (Execução, incluído fornecimento e carga da brita e do cimento, exclui o transporte)</v>
          </cell>
          <cell r="E14580" t="str">
            <v>m3</v>
          </cell>
          <cell r="F14580">
            <v>104.5</v>
          </cell>
        </row>
        <row r="14581">
          <cell r="A14581" t="str">
            <v>SETOP RO-00362</v>
          </cell>
          <cell r="D14581" t="str">
            <v>Reciclagem com adição de 3% cimento e incorporação do revestimento asfáltico à base - compactado na energia modificada (Execução, incluído fornecimento e carga do cimento, exclui o transporte)</v>
          </cell>
          <cell r="E14581" t="str">
            <v>m3</v>
          </cell>
          <cell r="F14581">
            <v>79.540000000000006</v>
          </cell>
        </row>
        <row r="14582">
          <cell r="A14582" t="str">
            <v>SETOP RO-00361</v>
          </cell>
          <cell r="D14582" t="str">
            <v>Reciclagem simples com incorporação do revestimento asfáltico à base - compactado na energia modificada</v>
          </cell>
          <cell r="E14582" t="str">
            <v>m3</v>
          </cell>
          <cell r="F14582">
            <v>41.59</v>
          </cell>
        </row>
        <row r="14583">
          <cell r="A14583" t="str">
            <v>SETOP RO-00372</v>
          </cell>
          <cell r="D14583" t="str">
            <v>Reestabilização de camada de base com adição de 30% de material fresado retirado da pista (Execução, incluído a carga do material fresado da pista, exclui a fresagem e o transporte)</v>
          </cell>
          <cell r="E14583" t="str">
            <v>m3</v>
          </cell>
          <cell r="F14583">
            <v>12.47</v>
          </cell>
        </row>
        <row r="14584">
          <cell r="A14584" t="str">
            <v>SETOP RO-00367</v>
          </cell>
          <cell r="D14584" t="str">
            <v>Reestabilização de camada de base sem adição de material</v>
          </cell>
          <cell r="E14584" t="str">
            <v>m3</v>
          </cell>
          <cell r="F14584">
            <v>8.58</v>
          </cell>
        </row>
        <row r="14585">
          <cell r="A14585" t="str">
            <v>SETOP RO-00369</v>
          </cell>
          <cell r="D14585" t="str">
            <v>Reestabilização, executada com recicladora, de camada de base com adição de 3% de cimento (Execução, incluído fornecimento e carga do cimento, exclui o transporte)</v>
          </cell>
          <cell r="E14585" t="str">
            <v>m3</v>
          </cell>
          <cell r="F14585">
            <v>65.349999999999994</v>
          </cell>
        </row>
        <row r="14586">
          <cell r="A14586" t="str">
            <v>SETOP RO-00371</v>
          </cell>
          <cell r="D14586" t="str">
            <v>Reestabilização, executada com recicladora, de camada de base com adição de 30% de brita comercial (Execução, incluído fornecimento e carga da brita, exclui o transporte)</v>
          </cell>
          <cell r="E14586" t="str">
            <v>m3</v>
          </cell>
          <cell r="F14586">
            <v>90.52</v>
          </cell>
        </row>
        <row r="14587">
          <cell r="A14587" t="str">
            <v>SETOP RO-00370</v>
          </cell>
          <cell r="D14587" t="str">
            <v>Reestabilização, executada com recicladora, de camada de base com adição de 30% de brita produzida (Execução, incluído fornecimento e carga da brita, exclui o transporte)</v>
          </cell>
          <cell r="E14587" t="str">
            <v>m3</v>
          </cell>
          <cell r="F14587">
            <v>56.85</v>
          </cell>
        </row>
        <row r="14588">
          <cell r="A14588" t="str">
            <v>SETOP RO-00368</v>
          </cell>
          <cell r="D14588" t="str">
            <v>Reestabilização, executada com recicladora, de camada de base com adição de 30% de material de jazida (Execução, incluído escavação e carga do material de jazida, exclui o transporte)</v>
          </cell>
          <cell r="E14588" t="str">
            <v>m3</v>
          </cell>
          <cell r="F14588">
            <v>31.37</v>
          </cell>
        </row>
        <row r="14589">
          <cell r="A14589" t="str">
            <v>SETOP RO-00373</v>
          </cell>
          <cell r="D14589" t="str">
            <v>Reestabilização, executada com recicladora, de camada de base com adição de 30% de material fresado retirado da pista (Execução, incluído a carga do material fresado da pista, exclui a fresagem e o transporte)</v>
          </cell>
          <cell r="E14589" t="str">
            <v>m3</v>
          </cell>
          <cell r="F14589">
            <v>27.76</v>
          </cell>
        </row>
        <row r="14590">
          <cell r="A14590" t="str">
            <v>SETOP RO-00270</v>
          </cell>
          <cell r="D14590" t="str">
            <v>Reforço do subleito com material de jazida - Compactado na energia intermediária (Execução, incluído escavação e carga do material de jazida, exclui o transporte)</v>
          </cell>
          <cell r="E14590" t="str">
            <v>m3</v>
          </cell>
          <cell r="F14590">
            <v>11.88</v>
          </cell>
        </row>
        <row r="14591">
          <cell r="A14591" t="str">
            <v>SETOP RO-00269</v>
          </cell>
          <cell r="D14591" t="str">
            <v>Regularização do subleito - Compactado na energia intermediária</v>
          </cell>
          <cell r="E14591" t="str">
            <v>m2</v>
          </cell>
          <cell r="F14591">
            <v>1.19</v>
          </cell>
        </row>
        <row r="14592">
          <cell r="A14592" t="str">
            <v>SETOP RO-00268</v>
          </cell>
          <cell r="D14592" t="str">
            <v>Regularização do subleito - Compactado na energia internormal</v>
          </cell>
          <cell r="E14592" t="str">
            <v>m2</v>
          </cell>
          <cell r="F14592">
            <v>1.06</v>
          </cell>
        </row>
        <row r="14593">
          <cell r="A14593" t="str">
            <v>SETOP RO-00267</v>
          </cell>
          <cell r="D14593" t="str">
            <v>Regularização do subleito - Compactado na energia normal</v>
          </cell>
          <cell r="E14593" t="str">
            <v>m2</v>
          </cell>
          <cell r="F14593">
            <v>0.97</v>
          </cell>
        </row>
        <row r="14594">
          <cell r="A14594" t="str">
            <v>SETOP RO-00296</v>
          </cell>
          <cell r="D14594"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E14594" t="str">
            <v>m3</v>
          </cell>
          <cell r="F14594">
            <v>58.38</v>
          </cell>
        </row>
        <row r="14595">
          <cell r="A14595" t="str">
            <v>SETOP RO-00297</v>
          </cell>
          <cell r="D14595"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E14595" t="str">
            <v>m3</v>
          </cell>
          <cell r="F14595">
            <v>58.58</v>
          </cell>
        </row>
        <row r="14596">
          <cell r="A14596" t="str">
            <v>SETOP RO-00288</v>
          </cell>
          <cell r="D14596" t="str">
            <v>Sub-base com mistura na pista de solo melhorado com 3% de cimento, com material de jazida - Compactado na energia intermediária (Execução, incluído escavação e carga do material de jazida, fornecimento e carga do cimento, exclui o transporte)</v>
          </cell>
          <cell r="E14596" t="str">
            <v>m3</v>
          </cell>
          <cell r="F14596">
            <v>50.49</v>
          </cell>
        </row>
        <row r="14597">
          <cell r="A14597" t="str">
            <v>SETOP RO-00289</v>
          </cell>
          <cell r="D14597" t="str">
            <v>Sub-base com mistura na pista de solo melhorado com 3% de cimento, com material de jazida - Compactado na energia intermodificada (Execução, incluído escavação e carga do material de jazida, fornecimento e carga do cimento, exclui o transporte)</v>
          </cell>
          <cell r="E14597" t="str">
            <v>m3</v>
          </cell>
          <cell r="F14597">
            <v>50.7</v>
          </cell>
        </row>
        <row r="14598">
          <cell r="A14598" t="str">
            <v>SETOP RO-00287</v>
          </cell>
          <cell r="D14598" t="str">
            <v>Sub-base com mistura na pista de solo-cal com 7% de cal, com material de jazida - Compactado na energia normal (Execução, incluído escavação e carga do material de jazida, fornecimento e carga da cal, exclui o transporte)</v>
          </cell>
          <cell r="E14598" t="str">
            <v>m3</v>
          </cell>
          <cell r="F14598">
            <v>114.05</v>
          </cell>
        </row>
        <row r="14599">
          <cell r="A14599" t="str">
            <v>SETOP RO-00313</v>
          </cell>
          <cell r="D14599"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E14599" t="str">
            <v>m3</v>
          </cell>
          <cell r="F14599">
            <v>63.96</v>
          </cell>
        </row>
        <row r="14600">
          <cell r="A14600" t="str">
            <v>SETOP RO-00305</v>
          </cell>
          <cell r="D14600" t="str">
            <v>Sub-base de brita graduada tratada com cimento com brita comercial - Compactado na energia intermediária (Execução, incluído fornecimento e carga da brita, fornecimento e carga do cimento, exclui os transportes até a usina e pista)</v>
          </cell>
          <cell r="E14600" t="str">
            <v>m3</v>
          </cell>
          <cell r="F14600">
            <v>267.88</v>
          </cell>
        </row>
        <row r="14601">
          <cell r="A14601" t="str">
            <v>SETOP RO-00306</v>
          </cell>
          <cell r="D14601" t="str">
            <v>Sub-base de brita graduada tratada com cimento com brita comercial - Compactado na energia intermodificada (Execução, incluído fornecimento e carga da brita, fornecimento e carga do cimento, exclui os transportes até a usina e pista)</v>
          </cell>
          <cell r="E14601" t="str">
            <v>m3</v>
          </cell>
          <cell r="F14601">
            <v>268.08999999999997</v>
          </cell>
        </row>
        <row r="14602">
          <cell r="A14602" t="str">
            <v>SETOP RO-00304</v>
          </cell>
          <cell r="D14602" t="str">
            <v>Sub-base de brita graduada tratada com cimento com brita produzida - Compactado na energia intermediária (Execução, incluído fornecimento e carga da brita, fornecimento e carga do cimento, exclui os transportes até a usina e pista)</v>
          </cell>
          <cell r="E14602" t="str">
            <v>m3</v>
          </cell>
          <cell r="F14602">
            <v>168.25</v>
          </cell>
        </row>
        <row r="14603">
          <cell r="A14603" t="str">
            <v>SETOP RO-00307</v>
          </cell>
          <cell r="D14603" t="str">
            <v>Sub-base de brita graduada tratada com cimento com brita produzida - Compactado na energia intermodificada (Execução, incluído fornecimento e carga da brita, fornecimento e carga do cimento, exclui os transportes até a usina e pista)</v>
          </cell>
          <cell r="E14603" t="str">
            <v>m3</v>
          </cell>
          <cell r="F14603">
            <v>168.45</v>
          </cell>
        </row>
        <row r="14604">
          <cell r="A14604" t="str">
            <v>SETOP RO-00308</v>
          </cell>
          <cell r="D14604" t="str">
            <v>Sub-base de brita graduada tratada com cimento executada com vibroacabadora - brita comercial - Compactado na energia intermediária (Execução, incluído fornecimento e carga da brita, fornecimento e carga do cimento, exclui os transportes até a usina e pista)</v>
          </cell>
          <cell r="E14604" t="str">
            <v>m3</v>
          </cell>
          <cell r="F14604">
            <v>268.39999999999998</v>
          </cell>
        </row>
        <row r="14605">
          <cell r="A14605" t="str">
            <v>SETOP RO-00310</v>
          </cell>
          <cell r="D14605" t="str">
            <v>Sub-base de brita graduada tratada com cimento executada com vibroacabadora - brita comercial - Compactado na energia Intermodificada (Execução, incluído fornecimento e carga da brita, fornecimento e carga do cimento, exclui os transportes até a usina e pista)</v>
          </cell>
          <cell r="E14605" t="str">
            <v>m3</v>
          </cell>
          <cell r="F14605">
            <v>268.58999999999997</v>
          </cell>
        </row>
        <row r="14606">
          <cell r="A14606" t="str">
            <v>SETOP RO-00309</v>
          </cell>
          <cell r="D14606" t="str">
            <v>Sub-base de brita graduada tratada com cimento executada com vibroacabadora - brita produzida - Compactado na energia intermediária (Execução, incluído fornecimento e carga da brita, fornecimento e carga do cimento, exclui os transportes até a usina e pista)</v>
          </cell>
          <cell r="E14606" t="str">
            <v>m3</v>
          </cell>
          <cell r="F14606">
            <v>168.76</v>
          </cell>
        </row>
        <row r="14607">
          <cell r="A14607" t="str">
            <v>SETOP RO-00311</v>
          </cell>
          <cell r="D14607" t="str">
            <v>Sub-base de brita graduada tratada com cimento executada com vibroacabadora - brita produzida - Compactado na energia Intermodificada (Execução, incluído fornecimento e carga da brita, fornecimento e carga do cimento, exclui os transportes até a usina e pista)</v>
          </cell>
          <cell r="E14607" t="str">
            <v>m3</v>
          </cell>
          <cell r="F14607">
            <v>168.95</v>
          </cell>
        </row>
        <row r="14608">
          <cell r="A14608" t="str">
            <v>SETOP RO-00317</v>
          </cell>
          <cell r="D14608" t="str">
            <v>Sub-base de concreto usinada em central de concreto de 150 m3/h e compactada com rolo - brita comercial (Execução, incluindo o fornecimento e carga do cimento, brita e do concreto, exclui o transporte do cimento, brita e concreto)</v>
          </cell>
          <cell r="E14608" t="str">
            <v>m3</v>
          </cell>
          <cell r="F14608">
            <v>264.20999999999998</v>
          </cell>
        </row>
        <row r="14609">
          <cell r="A14609" t="str">
            <v>SETOP RO-00316</v>
          </cell>
          <cell r="D14609" t="str">
            <v>Sub-base de concreto usinada em central de concreto de 150 m3/h e compactada com rolo - brita produzida (Execução, incluindo o fornecimento e carga do cimento, brita e do concreto, exclui o transporte do cimento, brita e concreto)</v>
          </cell>
          <cell r="E14609" t="str">
            <v>m3</v>
          </cell>
          <cell r="F14609">
            <v>161.94999999999999</v>
          </cell>
        </row>
        <row r="14610">
          <cell r="A14610" t="str">
            <v>SETOP RO-00283</v>
          </cell>
          <cell r="D14610" t="str">
            <v>Sub-base de solo estabilizado granulometricamente sem mistura com material de jazida - Compactado na energia intermediária (Execução, incluído escavação e carga do material de jazida, exclui o transporte)</v>
          </cell>
          <cell r="E14610" t="str">
            <v>m3</v>
          </cell>
          <cell r="F14610">
            <v>11.98</v>
          </cell>
        </row>
        <row r="14611">
          <cell r="A14611" t="str">
            <v>SETOP RO-00284</v>
          </cell>
          <cell r="D14611" t="str">
            <v>Sub-base de solo estabilizado granulometricamente sem mistura com material de jazida - Compactado na energia intermodificada (Execução, incluído escavação e carga do material de jazida, exclui o transporte)</v>
          </cell>
          <cell r="E14611" t="str">
            <v>m3</v>
          </cell>
          <cell r="F14611">
            <v>12.56</v>
          </cell>
        </row>
        <row r="14612">
          <cell r="A14612" t="str">
            <v>SETOP RO-00299</v>
          </cell>
          <cell r="D14612"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E14612" t="str">
            <v>m3</v>
          </cell>
          <cell r="F14612">
            <v>92.09</v>
          </cell>
        </row>
        <row r="14613">
          <cell r="A14613" t="str">
            <v>SETOP RO-00298</v>
          </cell>
          <cell r="D14613"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E14613" t="str">
            <v>m3</v>
          </cell>
          <cell r="F14613">
            <v>34.99</v>
          </cell>
        </row>
        <row r="14614">
          <cell r="A14614" t="str">
            <v>SETOP RO-00301</v>
          </cell>
          <cell r="D14614"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E14614" t="str">
            <v>m3</v>
          </cell>
          <cell r="F14614">
            <v>157.74</v>
          </cell>
        </row>
        <row r="14615">
          <cell r="A14615" t="str">
            <v>SETOP RO-00302</v>
          </cell>
          <cell r="D14615"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E14615" t="str">
            <v>m3</v>
          </cell>
          <cell r="F14615">
            <v>157.94</v>
          </cell>
        </row>
        <row r="14616">
          <cell r="A14616" t="str">
            <v>SETOP RO-00300</v>
          </cell>
          <cell r="D14616"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E14616" t="str">
            <v>m3</v>
          </cell>
          <cell r="F14616">
            <v>79.17</v>
          </cell>
        </row>
        <row r="14617">
          <cell r="A14617" t="str">
            <v>SETOP RO-00303</v>
          </cell>
          <cell r="D14617"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E14617" t="str">
            <v>m3</v>
          </cell>
          <cell r="F14617">
            <v>79.37</v>
          </cell>
        </row>
        <row r="14618">
          <cell r="A14618" t="str">
            <v>SETOP RO-00291</v>
          </cell>
          <cell r="D14618"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E14618" t="str">
            <v>m3</v>
          </cell>
          <cell r="F14618">
            <v>78.03</v>
          </cell>
        </row>
        <row r="14619">
          <cell r="A14619" t="str">
            <v>SETOP RO-00290</v>
          </cell>
          <cell r="D14619"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E14619" t="str">
            <v>m3</v>
          </cell>
          <cell r="F14619">
            <v>20.93</v>
          </cell>
        </row>
        <row r="14620">
          <cell r="A14620" t="str">
            <v>SETOP RO-00293</v>
          </cell>
          <cell r="D14620"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E14620" t="str">
            <v>m3</v>
          </cell>
          <cell r="F14620">
            <v>143.57</v>
          </cell>
        </row>
        <row r="14621">
          <cell r="A14621" t="str">
            <v>SETOP RO-00295</v>
          </cell>
          <cell r="D14621"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E14621" t="str">
            <v>m3</v>
          </cell>
          <cell r="F14621">
            <v>143.78</v>
          </cell>
        </row>
        <row r="14622">
          <cell r="A14622" t="str">
            <v>SETOP RO-00292</v>
          </cell>
          <cell r="D14622"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E14622" t="str">
            <v>m3</v>
          </cell>
          <cell r="F14622">
            <v>65</v>
          </cell>
        </row>
        <row r="14623">
          <cell r="A14623" t="str">
            <v>SETOP RO-00294</v>
          </cell>
          <cell r="D14623"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E14623" t="str">
            <v>m3</v>
          </cell>
          <cell r="F14623">
            <v>65.209999999999994</v>
          </cell>
        </row>
        <row r="14624">
          <cell r="A14624" t="str">
            <v>SETOP RO-00285</v>
          </cell>
          <cell r="D14624" t="str">
            <v>Sub-base estabilizada granulometricamente com mistura na pista de solos, com material de jazida - Compactado na energia intermediária (Execução, incluído escavação e carga dos materiais de jazida, exclui o transporte)</v>
          </cell>
          <cell r="E14624" t="str">
            <v>m3</v>
          </cell>
          <cell r="F14624">
            <v>13.24</v>
          </cell>
        </row>
        <row r="14625">
          <cell r="A14625" t="str">
            <v>SETOP RO-00286</v>
          </cell>
          <cell r="D14625" t="str">
            <v>Sub-base estabilizada granulometricamente com mistura na pista de solos, com material de jazida - Compactado na energia intermodificada (Execução, incluído escavação e carga dos materiais de jazida, exclui o transporte)</v>
          </cell>
          <cell r="E14625" t="str">
            <v>m3</v>
          </cell>
          <cell r="F14625">
            <v>13.45</v>
          </cell>
        </row>
        <row r="14626">
          <cell r="A14626" t="str">
            <v>SETOP RO-00312</v>
          </cell>
          <cell r="D14626" t="str">
            <v>Sub-base estabilizada granulometricamente, executada com recicladora, com mistura de solos, com material de jazida - Compactado na energia intermediária (Execução, incluído escavação e carga do material de jazida, exclui o transporte)</v>
          </cell>
          <cell r="E14626" t="str">
            <v>m3</v>
          </cell>
          <cell r="F14626">
            <v>29.12</v>
          </cell>
        </row>
        <row r="14627">
          <cell r="A14627" t="str">
            <v>SETOP RO-00314</v>
          </cell>
          <cell r="D14627"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E14627" t="str">
            <v>m3</v>
          </cell>
          <cell r="F14627">
            <v>96.47</v>
          </cell>
        </row>
        <row r="14628">
          <cell r="A14628" t="str">
            <v>SETOP RO-00315</v>
          </cell>
          <cell r="D14628"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E14628" t="str">
            <v>m3</v>
          </cell>
          <cell r="F14628">
            <v>162.25</v>
          </cell>
        </row>
        <row r="14629">
          <cell r="A14629" t="str">
            <v>SETOP RO-00272</v>
          </cell>
          <cell r="D14629" t="str">
            <v>Subleito de solo melhorado com 3% de cal e mistura na pista com material de jazida - Compactado na energia normal (Execução, incluindo escavação e carga do material de jazida e o fornecimento e carga da cal, exclui o transporte)</v>
          </cell>
          <cell r="E14629" t="str">
            <v>m3</v>
          </cell>
          <cell r="F14629">
            <v>56.6</v>
          </cell>
        </row>
        <row r="14630">
          <cell r="A14630" t="str">
            <v>SETOP RO-00271</v>
          </cell>
          <cell r="D14630" t="str">
            <v>Subleito melhorado com adição de 3% de cal - Compactado na energia normal (Execução, incluindo o fornecimento e carga da cal, exclui o transporte)</v>
          </cell>
          <cell r="E14630" t="str">
            <v>m3</v>
          </cell>
          <cell r="F14630">
            <v>51.37</v>
          </cell>
        </row>
        <row r="14631">
          <cell r="A14631" t="str">
            <v>SETOP RO-00504</v>
          </cell>
          <cell r="D14631" t="str">
            <v>Transporte de areia extraída ou comercial até a pista com caminhão basculante de 12 m3 em piso com revestimento primário</v>
          </cell>
          <cell r="E14631" t="str">
            <v>TxKM</v>
          </cell>
          <cell r="F14631">
            <v>0.73</v>
          </cell>
        </row>
        <row r="14632">
          <cell r="A14632" t="str">
            <v>SETOP RO-00505</v>
          </cell>
          <cell r="D14632" t="str">
            <v>Transporte de areia extraída ou comercial até a pista com caminhão basculante de 12 m3 em piso de leito natural</v>
          </cell>
          <cell r="E14632" t="str">
            <v>TxKM</v>
          </cell>
          <cell r="F14632">
            <v>0.91</v>
          </cell>
        </row>
        <row r="14633">
          <cell r="A14633" t="str">
            <v>SETOP RO-00503</v>
          </cell>
          <cell r="D14633" t="str">
            <v>Transporte de areia extraída ou comercial até a pista com caminhão basculante de 12 m3 em piso pavimentado</v>
          </cell>
          <cell r="E14633" t="str">
            <v>TxKM</v>
          </cell>
          <cell r="F14633">
            <v>0.6</v>
          </cell>
        </row>
        <row r="14634">
          <cell r="A14634" t="str">
            <v>SETOP RO-00507</v>
          </cell>
          <cell r="D14634" t="str">
            <v>Transporte de areia extraida ou comercial até a usina de solos com caminhão basculante de 12 m3 em piso com revestimento primário</v>
          </cell>
          <cell r="E14634" t="str">
            <v>TxKM</v>
          </cell>
          <cell r="F14634">
            <v>0.73</v>
          </cell>
        </row>
        <row r="14635">
          <cell r="A14635" t="str">
            <v>SETOP RO-00508</v>
          </cell>
          <cell r="D14635" t="str">
            <v>Transporte de areia extraida ou comercial até a usina de solos com caminhão basculante de 12 m3 em piso de leito natural</v>
          </cell>
          <cell r="E14635" t="str">
            <v>TxKM</v>
          </cell>
          <cell r="F14635">
            <v>0.91</v>
          </cell>
        </row>
        <row r="14636">
          <cell r="A14636" t="str">
            <v>SETOP RO-00506</v>
          </cell>
          <cell r="D14636" t="str">
            <v>Transporte de areia extraida ou comercial até a usina de solos com caminhão basculante de 12 m3 em piso pavimentado</v>
          </cell>
          <cell r="E14636" t="str">
            <v>TxKM</v>
          </cell>
          <cell r="F14636">
            <v>0.6</v>
          </cell>
        </row>
        <row r="14637">
          <cell r="A14637" t="str">
            <v>SETOP RO-00534</v>
          </cell>
          <cell r="D14637" t="str">
            <v>Transporte de areia extraída ou comercial para execução de lama asfáltica com caminhão basculante de 12 m3 em piso com revestimento primário</v>
          </cell>
          <cell r="E14637" t="str">
            <v>TxKM</v>
          </cell>
          <cell r="F14637">
            <v>0.73</v>
          </cell>
        </row>
        <row r="14638">
          <cell r="A14638" t="str">
            <v>SETOP RO-00535</v>
          </cell>
          <cell r="D14638" t="str">
            <v>Transporte de areia extraída ou comercial para execução de lama asfáltica com caminhão basculante de 12 m3 em piso de leito natural</v>
          </cell>
          <cell r="E14638" t="str">
            <v>TxKM</v>
          </cell>
          <cell r="F14638">
            <v>0.91</v>
          </cell>
        </row>
        <row r="14639">
          <cell r="A14639" t="str">
            <v>SETOP RO-00533</v>
          </cell>
          <cell r="D14639" t="str">
            <v>Transporte de areia extraída ou comercial para execução de lama asfáltica com caminhão basculante de 12 m3 em piso pavimentado</v>
          </cell>
          <cell r="E14639" t="str">
            <v>TxKM</v>
          </cell>
          <cell r="F14639">
            <v>0.6</v>
          </cell>
        </row>
        <row r="14640">
          <cell r="A14640" t="str">
            <v>SETOP RO-7709</v>
          </cell>
          <cell r="D14640" t="str">
            <v>Transporte de areia extraída ou comercial para execução de tratamento antipó com caminhão basculante de 12 m3 em piso com revestimento primário</v>
          </cell>
          <cell r="E14640" t="str">
            <v>TxKM</v>
          </cell>
          <cell r="F14640">
            <v>0.73</v>
          </cell>
        </row>
        <row r="14641">
          <cell r="A14641" t="str">
            <v>SETOP RO-7710</v>
          </cell>
          <cell r="D14641" t="str">
            <v>Transporte de areia extraída ou comercial para execução de tratamento antipó com caminhão basculante de 12 m3 em piso de leito natural</v>
          </cell>
          <cell r="E14641" t="str">
            <v>TxKM</v>
          </cell>
          <cell r="F14641">
            <v>0.91</v>
          </cell>
        </row>
        <row r="14642">
          <cell r="A14642" t="str">
            <v>SETOP RO-7708</v>
          </cell>
          <cell r="D14642" t="str">
            <v>Transporte de areia extraída ou comercial para execução de tratamento antipó com caminhão basculante de 12 m3 em piso pavimentado</v>
          </cell>
          <cell r="E14642" t="str">
            <v>TxKM</v>
          </cell>
          <cell r="F14642">
            <v>0.6</v>
          </cell>
        </row>
        <row r="14643">
          <cell r="A14643" t="str">
            <v>SETOP RO-7721</v>
          </cell>
          <cell r="D14643" t="str">
            <v>Transporte de areia extraída ou comercial para usinagem de concreto asfáltico com caminhão basculante de 12 m3 em piso com revestimento primário</v>
          </cell>
          <cell r="E14643" t="str">
            <v>TxKM</v>
          </cell>
          <cell r="F14643">
            <v>0.73</v>
          </cell>
        </row>
        <row r="14644">
          <cell r="A14644" t="str">
            <v>SETOP RO-7722</v>
          </cell>
          <cell r="D14644" t="str">
            <v>Transporte de areia extraída ou comercial para usinagem de concreto asfáltico com caminhão basculante de 12 m3 em piso de leito natural</v>
          </cell>
          <cell r="E14644" t="str">
            <v>TxKM</v>
          </cell>
          <cell r="F14644">
            <v>0.91</v>
          </cell>
        </row>
        <row r="14645">
          <cell r="A14645" t="str">
            <v>SETOP RO-7720</v>
          </cell>
          <cell r="D14645" t="str">
            <v>Transporte de areia extraída ou comercial para usinagem de concreto asfáltico com caminhão basculante de 12 m3 em piso pavimentado</v>
          </cell>
          <cell r="E14645" t="str">
            <v>TxKM</v>
          </cell>
          <cell r="F14645">
            <v>0.6</v>
          </cell>
        </row>
        <row r="14646">
          <cell r="A14646" t="str">
            <v>SETOP RO-7712</v>
          </cell>
          <cell r="D14646" t="str">
            <v>Transporte de areia extraída ou comercial para usinagem de pré-misturado a frio com caminhão basculante de 12 m3 em piso com revestimento primário</v>
          </cell>
          <cell r="E14646" t="str">
            <v>TxKM</v>
          </cell>
          <cell r="F14646">
            <v>0.73</v>
          </cell>
        </row>
        <row r="14647">
          <cell r="A14647" t="str">
            <v>SETOP RO-7713</v>
          </cell>
          <cell r="D14647" t="str">
            <v>Transporte de areia extraída ou comercial para usinagem de pré-misturado a frio com caminhão basculante de 12 m3 em piso de leito natural</v>
          </cell>
          <cell r="E14647" t="str">
            <v>TxKM</v>
          </cell>
          <cell r="F14647">
            <v>0.91</v>
          </cell>
        </row>
        <row r="14648">
          <cell r="A14648" t="str">
            <v>SETOP RO-7711</v>
          </cell>
          <cell r="D14648" t="str">
            <v>Transporte de areia extraída ou comercial para usinagem de pré-misturado a frio com caminhão basculante de 12 m3 em piso pavimentado</v>
          </cell>
          <cell r="E14648" t="str">
            <v>TxKM</v>
          </cell>
          <cell r="F14648">
            <v>0.6</v>
          </cell>
        </row>
        <row r="14649">
          <cell r="A14649" t="str">
            <v>SETOP RO-7730</v>
          </cell>
          <cell r="D14649" t="str">
            <v>Transporte de areia extraída ou comercial para usinagem em central de concreto com caminhão basculante de 12 m3 em piso com revestimento primário</v>
          </cell>
          <cell r="E14649" t="str">
            <v>TxKM</v>
          </cell>
          <cell r="F14649">
            <v>0.73</v>
          </cell>
        </row>
        <row r="14650">
          <cell r="A14650" t="str">
            <v>SETOP RO-7731</v>
          </cell>
          <cell r="D14650" t="str">
            <v>Transporte de areia extraída ou comercial para usinagem em central de concreto com caminhão basculante de 12 m3 em piso de leito natural</v>
          </cell>
          <cell r="E14650" t="str">
            <v>TxKM</v>
          </cell>
          <cell r="F14650">
            <v>0.91</v>
          </cell>
        </row>
        <row r="14651">
          <cell r="A14651" t="str">
            <v>SETOP RO-7729</v>
          </cell>
          <cell r="D14651" t="str">
            <v>Transporte de areia extraída ou comercial para usinagem em central de concreto com caminhão basculante de 12 m3 em piso pavimentado</v>
          </cell>
          <cell r="E14651" t="str">
            <v>TxKM</v>
          </cell>
          <cell r="F14651">
            <v>0.6</v>
          </cell>
        </row>
        <row r="14652">
          <cell r="A14652" t="str">
            <v>SETOP RO-00516</v>
          </cell>
          <cell r="D14652" t="str">
            <v>Transporte de bica corrida produzida ou comercial até a pista com caminhão basculante de 12 m3 em piso com revestimento primário</v>
          </cell>
          <cell r="E14652" t="str">
            <v>TxKM</v>
          </cell>
          <cell r="F14652">
            <v>0.73</v>
          </cell>
        </row>
        <row r="14653">
          <cell r="A14653" t="str">
            <v>SETOP RO-00517</v>
          </cell>
          <cell r="D14653" t="str">
            <v>Transporte de bica corrida produzida ou comercial até a pista com caminhão basculante de 12 m3 em piso de leito natural</v>
          </cell>
          <cell r="E14653" t="str">
            <v>TxKM</v>
          </cell>
          <cell r="F14653">
            <v>0.91</v>
          </cell>
        </row>
        <row r="14654">
          <cell r="A14654" t="str">
            <v>SETOP RO-00515</v>
          </cell>
          <cell r="D14654" t="str">
            <v>Transporte de bica corrida produzida ou comercial até a pista com caminhão basculante de 12 m3 em piso pavimentado</v>
          </cell>
          <cell r="E14654" t="str">
            <v>TxKM</v>
          </cell>
          <cell r="F14654">
            <v>0.6</v>
          </cell>
        </row>
        <row r="14655">
          <cell r="A14655" t="str">
            <v>SETOP RO-00519</v>
          </cell>
          <cell r="D14655" t="str">
            <v>Transporte de bica corrida produzida ou comercial até a usina de solos com caminhão basculante de 12 m3 em piso com revestimento primário</v>
          </cell>
          <cell r="E14655" t="str">
            <v>TxKM</v>
          </cell>
          <cell r="F14655">
            <v>0.73</v>
          </cell>
        </row>
        <row r="14656">
          <cell r="A14656" t="str">
            <v>SETOP RO-00520</v>
          </cell>
          <cell r="D14656" t="str">
            <v>Transporte de bica corrida produzida ou comercial até a usina de solos com caminhão basculante de 12 m3 em piso de leito natural</v>
          </cell>
          <cell r="E14656" t="str">
            <v>TxKM</v>
          </cell>
          <cell r="F14656">
            <v>0.91</v>
          </cell>
        </row>
        <row r="14657">
          <cell r="A14657" t="str">
            <v>SETOP RO-00518</v>
          </cell>
          <cell r="D14657" t="str">
            <v>Transporte de bica corrida produzida ou comercial até a usina de solos com caminhão basculante de 12 m3 em piso pavimentado</v>
          </cell>
          <cell r="E14657" t="str">
            <v>TxKM</v>
          </cell>
          <cell r="F14657">
            <v>0.6</v>
          </cell>
        </row>
        <row r="14658">
          <cell r="A14658" t="str">
            <v>SETOP RO-00510</v>
          </cell>
          <cell r="D14658" t="str">
            <v>Transporte de brita produzida ou comercial até a pista com caminhão basculante de 12 m3 em piso com revestimento primário</v>
          </cell>
          <cell r="E14658" t="str">
            <v>TxKM</v>
          </cell>
          <cell r="F14658">
            <v>0.73</v>
          </cell>
        </row>
        <row r="14659">
          <cell r="A14659" t="str">
            <v>SETOP RO-00511</v>
          </cell>
          <cell r="D14659" t="str">
            <v>Transporte de brita produzida ou comercial até a pista com caminhão basculante de 12 m3 em piso de leito natural</v>
          </cell>
          <cell r="E14659" t="str">
            <v>TxKM</v>
          </cell>
          <cell r="F14659">
            <v>0.91</v>
          </cell>
        </row>
        <row r="14660">
          <cell r="A14660" t="str">
            <v>SETOP RO-00509</v>
          </cell>
          <cell r="D14660" t="str">
            <v>Transporte de brita produzida ou comercial até a pista com caminhão basculante de 12 m3 em piso pavimentado</v>
          </cell>
          <cell r="E14660" t="str">
            <v>TxKM</v>
          </cell>
          <cell r="F14660">
            <v>0.6</v>
          </cell>
        </row>
        <row r="14661">
          <cell r="A14661" t="str">
            <v>SETOP RO-00513</v>
          </cell>
          <cell r="D14661" t="str">
            <v>Transporte de brita produzida ou comercial até a usina de solos com caminhão basculante de 12 m3 em piso com revestimento primário</v>
          </cell>
          <cell r="E14661" t="str">
            <v>TxKM</v>
          </cell>
          <cell r="F14661">
            <v>0.73</v>
          </cell>
        </row>
        <row r="14662">
          <cell r="A14662" t="str">
            <v>SETOP RO-00514</v>
          </cell>
          <cell r="D14662" t="str">
            <v>Transporte de brita produzida ou comercial até a usina de solos com caminhão basculante de 12 m3 em piso de leito natural</v>
          </cell>
          <cell r="E14662" t="str">
            <v>TxKM</v>
          </cell>
          <cell r="F14662">
            <v>0.91</v>
          </cell>
        </row>
        <row r="14663">
          <cell r="A14663" t="str">
            <v>SETOP RO-00512</v>
          </cell>
          <cell r="D14663" t="str">
            <v>Transporte de brita produzida ou comercial até a usina de solos com caminhão basculante de 12 m3 em piso pavimentado</v>
          </cell>
          <cell r="E14663" t="str">
            <v>TxKM</v>
          </cell>
          <cell r="F14663">
            <v>0.6</v>
          </cell>
        </row>
        <row r="14664">
          <cell r="A14664" t="str">
            <v>SETOP RO-00537</v>
          </cell>
          <cell r="D14664" t="str">
            <v>Transporte de brita produzida ou comercial para execução de lama asfáltica com caminhão basculante de 12 m3 em piso com revestimento primário</v>
          </cell>
          <cell r="E14664" t="str">
            <v>TxKM</v>
          </cell>
          <cell r="F14664">
            <v>0.73</v>
          </cell>
        </row>
        <row r="14665">
          <cell r="A14665" t="str">
            <v>SETOP RO-00538</v>
          </cell>
          <cell r="D14665" t="str">
            <v>Transporte de brita produzida ou comercial para execução de lama asfáltica com caminhão basculante de 12 m3 em piso de leito natural</v>
          </cell>
          <cell r="E14665" t="str">
            <v>TxKM</v>
          </cell>
          <cell r="F14665">
            <v>0.91</v>
          </cell>
        </row>
        <row r="14666">
          <cell r="A14666" t="str">
            <v>SETOP RO-00536</v>
          </cell>
          <cell r="D14666" t="str">
            <v>Transporte de brita produzida ou comercial para execução de lama asfáltica com caminhão basculante de 12 m3 em piso pavimentado</v>
          </cell>
          <cell r="E14666" t="str">
            <v>TxKM</v>
          </cell>
          <cell r="F14666">
            <v>0.6</v>
          </cell>
        </row>
        <row r="14667">
          <cell r="A14667" t="str">
            <v>SETOP RO-7703</v>
          </cell>
          <cell r="D14667" t="str">
            <v>Transporte de brita produzida ou comercial para execução de microrrevestimento a frio com caminhão basculante de 12 m3 em piso com revestimento primário</v>
          </cell>
          <cell r="E14667" t="str">
            <v>TxKM</v>
          </cell>
          <cell r="F14667">
            <v>0.73</v>
          </cell>
        </row>
        <row r="14668">
          <cell r="A14668" t="str">
            <v>SETOP RO-7704</v>
          </cell>
          <cell r="D14668" t="str">
            <v>Transporte de brita produzida ou comercial para execução de microrrevestimento a frio com caminhão basculante de 12 m3 em piso de leito natural</v>
          </cell>
          <cell r="E14668" t="str">
            <v>TxKM</v>
          </cell>
          <cell r="F14668">
            <v>0.91</v>
          </cell>
        </row>
        <row r="14669">
          <cell r="A14669" t="str">
            <v>SETOP RO-7702</v>
          </cell>
          <cell r="D14669" t="str">
            <v>Transporte de brita produzida ou comercial para execução de microrrevestimento a frio com caminhão basculante de 12 m3 em piso pavimentado</v>
          </cell>
          <cell r="E14669" t="str">
            <v>TxKM</v>
          </cell>
          <cell r="F14669">
            <v>0.6</v>
          </cell>
        </row>
        <row r="14670">
          <cell r="A14670" t="str">
            <v>SETOP RO-7706</v>
          </cell>
          <cell r="D14670" t="str">
            <v>Transporte de brita produzida ou comercial para execução de tratamento superficial com caminhão basculante de 12 m3 em piso com revestimento primário</v>
          </cell>
          <cell r="E14670" t="str">
            <v>TxKM</v>
          </cell>
          <cell r="F14670">
            <v>0.73</v>
          </cell>
        </row>
        <row r="14671">
          <cell r="A14671" t="str">
            <v>SETOP RO-7707</v>
          </cell>
          <cell r="D14671" t="str">
            <v>Transporte de brita produzida ou comercial para execução de tratamento superficial com caminhão basculante de 12 m3 em piso de leito natural</v>
          </cell>
          <cell r="E14671" t="str">
            <v>TxKM</v>
          </cell>
          <cell r="F14671">
            <v>0.91</v>
          </cell>
        </row>
        <row r="14672">
          <cell r="A14672" t="str">
            <v>SETOP RO-7705</v>
          </cell>
          <cell r="D14672" t="str">
            <v>Transporte de brita produzida ou comercial para execução de tratamento superficial com caminhão basculante de 12 m3 em piso pavimentado</v>
          </cell>
          <cell r="E14672" t="str">
            <v>TxKM</v>
          </cell>
          <cell r="F14672">
            <v>0.6</v>
          </cell>
        </row>
        <row r="14673">
          <cell r="A14673" t="str">
            <v>SETOP RO-7724</v>
          </cell>
          <cell r="D14673" t="str">
            <v>Transporte de brita produzida ou comercial para usinagem de concreto asfáltico com caminhão basculante de 12 m3 em piso com revestimento primário</v>
          </cell>
          <cell r="E14673" t="str">
            <v>TxKM</v>
          </cell>
          <cell r="F14673">
            <v>0.73</v>
          </cell>
        </row>
        <row r="14674">
          <cell r="A14674" t="str">
            <v>SETOP RO-7725</v>
          </cell>
          <cell r="D14674" t="str">
            <v>Transporte de brita produzida ou comercial para usinagem de concreto asfáltico com caminhão basculante de 12 m3 em piso de leito natural</v>
          </cell>
          <cell r="E14674" t="str">
            <v>TxKM</v>
          </cell>
          <cell r="F14674">
            <v>0.91</v>
          </cell>
        </row>
        <row r="14675">
          <cell r="A14675" t="str">
            <v>SETOP RO-7723</v>
          </cell>
          <cell r="D14675" t="str">
            <v>Transporte de brita produzida ou comercial para usinagem de concreto asfáltico com caminhão basculante de 12 m3 em piso pavimentado</v>
          </cell>
          <cell r="E14675" t="str">
            <v>TxKM</v>
          </cell>
          <cell r="F14675">
            <v>0.6</v>
          </cell>
        </row>
        <row r="14676">
          <cell r="A14676" t="str">
            <v>SETOP RO-7715</v>
          </cell>
          <cell r="D14676" t="str">
            <v>Transporte de brita produzida ou comercial para usinagem de pré-misturado a frio com caminhão basculante de 12 m3 em piso com revestimento primário</v>
          </cell>
          <cell r="E14676" t="str">
            <v>TxKM</v>
          </cell>
          <cell r="F14676">
            <v>0.73</v>
          </cell>
        </row>
        <row r="14677">
          <cell r="A14677" t="str">
            <v>SETOP RO-7716</v>
          </cell>
          <cell r="D14677" t="str">
            <v>Transporte de brita produzida ou comercial para usinagem de pré-misturado a frio com caminhão basculante de 12 m3 em piso de leito natural</v>
          </cell>
          <cell r="E14677" t="str">
            <v>TxKM</v>
          </cell>
          <cell r="F14677">
            <v>0.91</v>
          </cell>
        </row>
        <row r="14678">
          <cell r="A14678" t="str">
            <v>SETOP RO-7714</v>
          </cell>
          <cell r="D14678" t="str">
            <v>Transporte de brita produzida ou comercial para usinagem de pré-misturado a frio com caminhão basculante de 12 m3 em piso pavimentado</v>
          </cell>
          <cell r="E14678" t="str">
            <v>TxKM</v>
          </cell>
          <cell r="F14678">
            <v>0.6</v>
          </cell>
        </row>
        <row r="14679">
          <cell r="A14679" t="str">
            <v>SETOP RO-7733</v>
          </cell>
          <cell r="D14679" t="str">
            <v>Transporte de brita produzida ou comercial para usinagem em central de concreto com caminhão basculante de 12 m3 em piso com revestimento primário</v>
          </cell>
          <cell r="E14679" t="str">
            <v>TxKM</v>
          </cell>
          <cell r="F14679">
            <v>0.73</v>
          </cell>
        </row>
        <row r="14680">
          <cell r="A14680" t="str">
            <v>SETOP RO-7734</v>
          </cell>
          <cell r="D14680" t="str">
            <v>Transporte de brita produzida ou comercial para usinagem em central de concreto com caminhão basculante de 12 m3 em piso de leito natural</v>
          </cell>
          <cell r="E14680" t="str">
            <v>TxKM</v>
          </cell>
          <cell r="F14680">
            <v>0.91</v>
          </cell>
        </row>
        <row r="14681">
          <cell r="A14681" t="str">
            <v>SETOP RO-7732</v>
          </cell>
          <cell r="D14681" t="str">
            <v>Transporte de brita produzida ou comercial para usinagem em central de concreto com caminhão basculante de 12 m3 em piso pavimentado</v>
          </cell>
          <cell r="E14681" t="str">
            <v>TxKM</v>
          </cell>
          <cell r="F14681">
            <v>0.6</v>
          </cell>
        </row>
        <row r="14682">
          <cell r="A14682" t="str">
            <v>SETOP RO-7736</v>
          </cell>
          <cell r="D14682" t="str">
            <v>Transporte de cimento em saco até a pista com caminhão carroceria de 15 t em piso com revestimento primário</v>
          </cell>
          <cell r="E14682" t="str">
            <v>TxKM</v>
          </cell>
          <cell r="F14682">
            <v>0.87</v>
          </cell>
        </row>
        <row r="14683">
          <cell r="A14683" t="str">
            <v>SETOP RO-7737</v>
          </cell>
          <cell r="D14683" t="str">
            <v>Transporte de cimento em saco até a pista com caminhão carroceria de 15 t em piso de leito natural</v>
          </cell>
          <cell r="E14683" t="str">
            <v>TxKM</v>
          </cell>
          <cell r="F14683">
            <v>1.0900000000000001</v>
          </cell>
        </row>
        <row r="14684">
          <cell r="A14684" t="str">
            <v>SETOP RO-7735</v>
          </cell>
          <cell r="D14684" t="str">
            <v>Transporte de cimento em saco até a pista com caminhão carroceria de 15 t em piso pavimentado</v>
          </cell>
          <cell r="E14684" t="str">
            <v>TxKM</v>
          </cell>
          <cell r="F14684">
            <v>0.71</v>
          </cell>
        </row>
        <row r="14685">
          <cell r="A14685" t="str">
            <v>SETOP RO-7739</v>
          </cell>
          <cell r="D14685" t="str">
            <v>Transporte de cimento ou cal a granel até o canteiro, usina de asfalto ou solos com caminhão tipo silo de 30 m3 em piso com revestimento primário</v>
          </cell>
          <cell r="E14685" t="str">
            <v>TxKM</v>
          </cell>
          <cell r="F14685">
            <v>0.6</v>
          </cell>
        </row>
        <row r="14686">
          <cell r="A14686" t="str">
            <v>SETOP RO-7740</v>
          </cell>
          <cell r="D14686" t="str">
            <v>Transporte de cimento ou cal a granel até o canteiro, usina de asfalto ou solos com caminhão tipo silo de 30 m3 em piso de leito natural</v>
          </cell>
          <cell r="E14686" t="str">
            <v>TxKM</v>
          </cell>
          <cell r="F14686">
            <v>0.75</v>
          </cell>
        </row>
        <row r="14687">
          <cell r="A14687" t="str">
            <v>SETOP RO-7738</v>
          </cell>
          <cell r="D14687" t="str">
            <v>Transporte de cimento ou cal a granel até o canteiro, usina de asfalto ou solos com caminhão tipo silo de 30 m3 em piso pavimentado</v>
          </cell>
          <cell r="E14687" t="str">
            <v>TxKM</v>
          </cell>
          <cell r="F14687">
            <v>0.49</v>
          </cell>
        </row>
        <row r="14688">
          <cell r="A14688" t="str">
            <v>SETOP RO-7727</v>
          </cell>
          <cell r="D14688" t="str">
            <v>Transporte de concreto asfáltico da usina até a pista  com caminhão basculante de 12 m3 em piso com revestimento primário</v>
          </cell>
          <cell r="E14688" t="str">
            <v>TxKM</v>
          </cell>
          <cell r="F14688">
            <v>0.73</v>
          </cell>
        </row>
        <row r="14689">
          <cell r="A14689" t="str">
            <v>SETOP RO-7728</v>
          </cell>
          <cell r="D14689" t="str">
            <v>Transporte de concreto asfáltico da usina até a pista  com caminhão basculante de 12 m3 em piso de leito natural</v>
          </cell>
          <cell r="E14689" t="str">
            <v>TxKM</v>
          </cell>
          <cell r="F14689">
            <v>0.91</v>
          </cell>
        </row>
        <row r="14690">
          <cell r="A14690" t="str">
            <v>SETOP RO-7726</v>
          </cell>
          <cell r="D14690" t="str">
            <v>Transporte de concreto asfáltico da usina até a pista  com caminhão basculante de 12 m3 em piso pavimentado</v>
          </cell>
          <cell r="E14690" t="str">
            <v>TxKM</v>
          </cell>
          <cell r="F14690">
            <v>0.6</v>
          </cell>
        </row>
        <row r="14691">
          <cell r="A14691" t="str">
            <v>SETOP RO-7742</v>
          </cell>
          <cell r="D14691" t="str">
            <v>Transporte de concreto da central de concreto até a pista com caminhão basculante de 7 m3 em piso com revestimento primário</v>
          </cell>
          <cell r="E14691" t="str">
            <v>TxKM</v>
          </cell>
          <cell r="F14691">
            <v>0.76</v>
          </cell>
        </row>
        <row r="14692">
          <cell r="A14692" t="str">
            <v>SETOP RO-7743</v>
          </cell>
          <cell r="D14692" t="str">
            <v>Transporte de concreto da central de concreto até a pista com caminhão basculante de 7 m3 em piso de leito natural</v>
          </cell>
          <cell r="E14692" t="str">
            <v>TxKM</v>
          </cell>
          <cell r="F14692">
            <v>0.95</v>
          </cell>
        </row>
        <row r="14693">
          <cell r="A14693" t="str">
            <v>SETOP RO-7741</v>
          </cell>
          <cell r="D14693" t="str">
            <v>Transporte de concreto da central de concreto até a pista com caminhão basculante de 7 m3 em piso pavimentado</v>
          </cell>
          <cell r="E14693" t="str">
            <v>TxKM</v>
          </cell>
          <cell r="F14693">
            <v>0.64</v>
          </cell>
        </row>
        <row r="14694">
          <cell r="A14694" t="str">
            <v>SETOP RO-7745</v>
          </cell>
          <cell r="D14694" t="str">
            <v>Transporte de concreto da central de concreto até a pista com caminhão betoneira de 8 m3 em piso com revestimento primário</v>
          </cell>
          <cell r="E14694" t="str">
            <v>TxKM</v>
          </cell>
          <cell r="F14694">
            <v>0.78</v>
          </cell>
        </row>
        <row r="14695">
          <cell r="A14695" t="str">
            <v>SETOP RO-7746</v>
          </cell>
          <cell r="D14695" t="str">
            <v>Transporte de concreto da central de concreto até a pista com caminhão betoneira de 8 m3 em piso de leito natural</v>
          </cell>
          <cell r="E14695" t="str">
            <v>TxKM</v>
          </cell>
          <cell r="F14695">
            <v>0.97</v>
          </cell>
        </row>
        <row r="14696">
          <cell r="A14696" t="str">
            <v>SETOP RO-7744</v>
          </cell>
          <cell r="D14696" t="str">
            <v>Transporte de concreto da central de concreto até a pista com caminhão betoneira de 8 m3 em piso pavimentado</v>
          </cell>
          <cell r="E14696" t="str">
            <v>TxKM</v>
          </cell>
          <cell r="F14696">
            <v>0.64</v>
          </cell>
        </row>
        <row r="14697">
          <cell r="A14697" t="str">
            <v>SETOP RO-00522</v>
          </cell>
          <cell r="D14697" t="str">
            <v>Transporte de escória de aciaria até a pista com caminhão basculante de 12 m3 em piso com revestimento primário</v>
          </cell>
          <cell r="E14697" t="str">
            <v>TxKM</v>
          </cell>
          <cell r="F14697">
            <v>0.73</v>
          </cell>
        </row>
        <row r="14698">
          <cell r="A14698" t="str">
            <v>SETOP RO-00523</v>
          </cell>
          <cell r="D14698" t="str">
            <v>Transporte de escória de aciaria até a pista com caminhão basculante de 12 m3 em piso de leito natural</v>
          </cell>
          <cell r="E14698" t="str">
            <v>TxKM</v>
          </cell>
          <cell r="F14698">
            <v>0.91</v>
          </cell>
        </row>
        <row r="14699">
          <cell r="A14699" t="str">
            <v>SETOP RO-00521</v>
          </cell>
          <cell r="D14699" t="str">
            <v>Transporte de escória de aciaria até a pista com caminhão basculante de 12 m3 em piso pavimentado</v>
          </cell>
          <cell r="E14699" t="str">
            <v>TxKM</v>
          </cell>
          <cell r="F14699">
            <v>0.6</v>
          </cell>
        </row>
        <row r="14700">
          <cell r="A14700" t="str">
            <v>SETOP RO-00525</v>
          </cell>
          <cell r="D14700" t="str">
            <v>Transporte de escória de aciaria até a usina de solos com caminhão basculante de 12 m3 em piso com revestimento primário</v>
          </cell>
          <cell r="E14700" t="str">
            <v>TxKM</v>
          </cell>
          <cell r="F14700">
            <v>0.73</v>
          </cell>
        </row>
        <row r="14701">
          <cell r="A14701" t="str">
            <v>SETOP RO-00526</v>
          </cell>
          <cell r="D14701" t="str">
            <v>Transporte de escória de aciaria até a usina de solos com caminhão basculante de 12 m3 em piso de leito natural</v>
          </cell>
          <cell r="E14701" t="str">
            <v>TxKM</v>
          </cell>
          <cell r="F14701">
            <v>0.91</v>
          </cell>
        </row>
        <row r="14702">
          <cell r="A14702" t="str">
            <v>SETOP RO-00524</v>
          </cell>
          <cell r="D14702" t="str">
            <v>Transporte de escória de aciaria até a usina de solos com caminhão basculante de 12 m3 em piso pavimentado</v>
          </cell>
          <cell r="E14702" t="str">
            <v>TxKM</v>
          </cell>
          <cell r="F14702">
            <v>0.6</v>
          </cell>
        </row>
        <row r="14703">
          <cell r="A14703" t="str">
            <v>SETOP RO-7748</v>
          </cell>
          <cell r="D14703" t="str">
            <v>Transporte de fíler para lama asfáltica ou microrrevestimento a frio com caminhão carroceria de 9 t em piso com revestimento primário</v>
          </cell>
          <cell r="E14703" t="str">
            <v>TxKM</v>
          </cell>
          <cell r="F14703">
            <v>0.9</v>
          </cell>
        </row>
        <row r="14704">
          <cell r="A14704" t="str">
            <v>SETOP RO-7749</v>
          </cell>
          <cell r="D14704" t="str">
            <v>Transporte de fíler para lama asfáltica ou microrrevestimento a frio com caminhão carroceria de 9 t em piso de leito natural</v>
          </cell>
          <cell r="E14704" t="str">
            <v>TxKM</v>
          </cell>
          <cell r="F14704">
            <v>1.1200000000000001</v>
          </cell>
        </row>
        <row r="14705">
          <cell r="A14705" t="str">
            <v>SETOP RO-7747</v>
          </cell>
          <cell r="D14705" t="str">
            <v>Transporte de fíler para lama asfáltica ou microrrevestimento a frio com caminhão carroceria de 9 t em piso pavimentado</v>
          </cell>
          <cell r="E14705" t="str">
            <v>TxKM</v>
          </cell>
          <cell r="F14705">
            <v>0.73</v>
          </cell>
        </row>
        <row r="14706">
          <cell r="A14706" t="str">
            <v>SETOP RO-00498</v>
          </cell>
          <cell r="D14706" t="str">
            <v>Transporte de material de jazida até a pista com caminhão basculante de 12 m3 em piso com revestimento primário</v>
          </cell>
          <cell r="E14706" t="str">
            <v>TxKM</v>
          </cell>
          <cell r="F14706">
            <v>0.73</v>
          </cell>
        </row>
        <row r="14707">
          <cell r="A14707" t="str">
            <v>SETOP RO-00499</v>
          </cell>
          <cell r="D14707" t="str">
            <v>Transporte de material de jazida até a pista com caminhão basculante de 12 m3 em piso de leito natural</v>
          </cell>
          <cell r="E14707" t="str">
            <v>TxKM</v>
          </cell>
          <cell r="F14707">
            <v>0.91</v>
          </cell>
        </row>
        <row r="14708">
          <cell r="A14708" t="str">
            <v>SETOP RO-00497</v>
          </cell>
          <cell r="D14708" t="str">
            <v>Transporte de material de jazida até a pista com caminhão basculante de 12 m3 em piso pavimentado</v>
          </cell>
          <cell r="E14708" t="str">
            <v>TxKM</v>
          </cell>
          <cell r="F14708">
            <v>0.6</v>
          </cell>
        </row>
        <row r="14709">
          <cell r="A14709" t="str">
            <v>SETOP RO-00501</v>
          </cell>
          <cell r="D14709" t="str">
            <v>Transporte de material de jazida até a usina de solos com caminhão basculante de 12 m3 em piso com revestimento primário</v>
          </cell>
          <cell r="E14709" t="str">
            <v>TxKM</v>
          </cell>
          <cell r="F14709">
            <v>0.73</v>
          </cell>
        </row>
        <row r="14710">
          <cell r="A14710" t="str">
            <v>SETOP RO-00502</v>
          </cell>
          <cell r="D14710" t="str">
            <v>Transporte de material de jazida até a usina de solos com caminhão basculante de 12 m3 em piso de leito natural</v>
          </cell>
          <cell r="E14710" t="str">
            <v>TxKM</v>
          </cell>
          <cell r="F14710">
            <v>0.91</v>
          </cell>
        </row>
        <row r="14711">
          <cell r="A14711" t="str">
            <v>SETOP RO-00500</v>
          </cell>
          <cell r="D14711" t="str">
            <v>Transporte de material de jazida até a usina de solos com caminhão basculante de 12 m3 em piso pavimentado</v>
          </cell>
          <cell r="E14711" t="str">
            <v>TxKM</v>
          </cell>
          <cell r="F14711">
            <v>0.6</v>
          </cell>
        </row>
        <row r="14712">
          <cell r="A14712" t="str">
            <v>SETOP RO-00495</v>
          </cell>
          <cell r="D14712" t="str">
            <v>Transporte de material fresado até a pista com caminhão basculante de 12 m3 em piso com revestimento primário</v>
          </cell>
          <cell r="E14712" t="str">
            <v>TxKM</v>
          </cell>
          <cell r="F14712">
            <v>0.73</v>
          </cell>
        </row>
        <row r="14713">
          <cell r="A14713" t="str">
            <v>SETOP RO-00496</v>
          </cell>
          <cell r="D14713" t="str">
            <v>Transporte de material fresado até a pista com caminhão basculante de 12 m3 em piso de leito natural</v>
          </cell>
          <cell r="E14713" t="str">
            <v>TxKM</v>
          </cell>
          <cell r="F14713">
            <v>0.91</v>
          </cell>
        </row>
        <row r="14714">
          <cell r="A14714" t="str">
            <v>SETOP RO-00494</v>
          </cell>
          <cell r="D14714" t="str">
            <v>Transporte de material fresado até a pista com caminhão basculante de 12 m3 em piso pavimentado</v>
          </cell>
          <cell r="E14714" t="str">
            <v>TxKM</v>
          </cell>
          <cell r="F14714">
            <v>0.6</v>
          </cell>
        </row>
        <row r="14715">
          <cell r="A14715" t="str">
            <v>SETOP RO-00492</v>
          </cell>
          <cell r="D14715" t="str">
            <v>Transporte de material fresado até o depósito com caminhão basculante de 12 m3 em piso com revestimento primário</v>
          </cell>
          <cell r="E14715" t="str">
            <v>TxKM</v>
          </cell>
          <cell r="F14715">
            <v>0.73</v>
          </cell>
        </row>
        <row r="14716">
          <cell r="A14716" t="str">
            <v>SETOP RO-00493</v>
          </cell>
          <cell r="D14716" t="str">
            <v>Transporte de material fresado até o depósito com caminhão basculante de 12 m3 em piso de leito natural</v>
          </cell>
          <cell r="E14716" t="str">
            <v>TxKM</v>
          </cell>
          <cell r="F14716">
            <v>0.91</v>
          </cell>
        </row>
        <row r="14717">
          <cell r="A14717" t="str">
            <v>SETOP RO-00491</v>
          </cell>
          <cell r="D14717" t="str">
            <v>Transporte de material fresado até o depósito com caminhão basculante de 12 m3 em piso pavimentado</v>
          </cell>
          <cell r="E14717" t="str">
            <v>TxKM</v>
          </cell>
          <cell r="F14717">
            <v>0.6</v>
          </cell>
        </row>
        <row r="14718">
          <cell r="A14718" t="str">
            <v>SETOP RO-00531</v>
          </cell>
          <cell r="D14718" t="str">
            <v>Transporte de mistura executada em usina de solos até a pista com caminhão basculante de 12 m3 em piso com revestimento primário</v>
          </cell>
          <cell r="E14718" t="str">
            <v>TxKM</v>
          </cell>
          <cell r="F14718">
            <v>0.73</v>
          </cell>
        </row>
        <row r="14719">
          <cell r="A14719" t="str">
            <v>SETOP RO-00532</v>
          </cell>
          <cell r="D14719" t="str">
            <v>Transporte de mistura executada em usina de solos até a pista com caminhão basculante de 12 m3 em piso de leito natural</v>
          </cell>
          <cell r="E14719" t="str">
            <v>TxKM</v>
          </cell>
          <cell r="F14719">
            <v>0.91</v>
          </cell>
        </row>
        <row r="14720">
          <cell r="A14720" t="str">
            <v>SETOP RO-00530</v>
          </cell>
          <cell r="D14720" t="str">
            <v>Transporte de mistura executada em usina de solos até a pista com caminhão basculante de 12 m3 em piso pavimentado</v>
          </cell>
          <cell r="E14720" t="str">
            <v>TxKM</v>
          </cell>
          <cell r="F14720">
            <v>0.6</v>
          </cell>
        </row>
        <row r="14721">
          <cell r="A14721" t="str">
            <v>SETOP RO-00528</v>
          </cell>
          <cell r="D14721" t="str">
            <v>Transporte de pedra ou rachão produzida ou comercial até a pista com caminhão basculante de 12 m3 em piso com revestimento primário</v>
          </cell>
          <cell r="E14721" t="str">
            <v>TxKM</v>
          </cell>
          <cell r="F14721">
            <v>0.73</v>
          </cell>
        </row>
        <row r="14722">
          <cell r="A14722" t="str">
            <v>SETOP RO-00529</v>
          </cell>
          <cell r="D14722" t="str">
            <v>Transporte de pedra ou rachão produzida ou comercial até a pista com caminhão basculante de 12 m3 em piso de leito natural</v>
          </cell>
          <cell r="E14722" t="str">
            <v>TxKM</v>
          </cell>
          <cell r="F14722">
            <v>0.91</v>
          </cell>
        </row>
        <row r="14723">
          <cell r="A14723" t="str">
            <v>SETOP RO-00527</v>
          </cell>
          <cell r="D14723" t="str">
            <v>Transporte de pedra ou rachão produzida ou comercial até a pista com caminhão basculante de 12 m3 em piso pavimentado</v>
          </cell>
          <cell r="E14723" t="str">
            <v>TxKM</v>
          </cell>
          <cell r="F14723">
            <v>0.6</v>
          </cell>
        </row>
        <row r="14724">
          <cell r="A14724" t="str">
            <v>SETOP RO-7718</v>
          </cell>
          <cell r="D14724" t="str">
            <v>Transporte de pré-misturado a frio da usina até a pista  com caminhão basculante de 12 m3 em piso com revestimento primário</v>
          </cell>
          <cell r="E14724" t="str">
            <v>TxKM</v>
          </cell>
          <cell r="F14724">
            <v>0.73</v>
          </cell>
        </row>
        <row r="14725">
          <cell r="A14725" t="str">
            <v>SETOP RO-7719</v>
          </cell>
          <cell r="D14725" t="str">
            <v>Transporte de pré-misturado a frio da usina até a pista  com caminhão basculante de 12 m3 em piso de leito natural</v>
          </cell>
          <cell r="E14725" t="str">
            <v>TxKM</v>
          </cell>
          <cell r="F14725">
            <v>0.91</v>
          </cell>
        </row>
        <row r="14726">
          <cell r="A14726" t="str">
            <v>SETOP RO-7717</v>
          </cell>
          <cell r="D14726" t="str">
            <v>Transporte de pré-misturado a frio da usina até a pista  com caminhão basculante de 12 m3 em piso pavimentado</v>
          </cell>
          <cell r="E14726" t="str">
            <v>TxKM</v>
          </cell>
          <cell r="F14726">
            <v>0.6</v>
          </cell>
        </row>
        <row r="14727">
          <cell r="A14727" t="str">
            <v>SETOP RO-00442</v>
          </cell>
          <cell r="D14727" t="str">
            <v>Tratamento antipó - areia comercial (Execução, incluindo o fornecimento e carga da areia, exclui o transporte da areia)</v>
          </cell>
          <cell r="E14727" t="str">
            <v>m2</v>
          </cell>
          <cell r="F14727">
            <v>1.65</v>
          </cell>
        </row>
        <row r="14728">
          <cell r="A14728" t="str">
            <v>SETOP RO-00441</v>
          </cell>
          <cell r="D14728" t="str">
            <v>Tratamento antipó - areia extraída (Execução, incluindo o fornecimento e carga da areia, exclui o transporte da areia)</v>
          </cell>
          <cell r="E14728" t="str">
            <v>m2</v>
          </cell>
          <cell r="F14728">
            <v>1.32</v>
          </cell>
        </row>
        <row r="14729">
          <cell r="A14729" t="str">
            <v>SETOP RO-00428</v>
          </cell>
          <cell r="D14729" t="str">
            <v>Tratamento superficial duplo com banho diluído - brita comercial (Execução, incluindo o fornecimento e carga da brita, exclui o transporte da brita e o fornecimento e transporte do material betuminoso até a obra)</v>
          </cell>
          <cell r="E14729" t="str">
            <v>m2</v>
          </cell>
          <cell r="F14729">
            <v>5.8</v>
          </cell>
        </row>
        <row r="14730">
          <cell r="A14730" t="str">
            <v>SETOP RO-00427</v>
          </cell>
          <cell r="D14730" t="str">
            <v>Tratamento superficial duplo com banho diluído - brita produzida (Execução, incluindo o fornecimento e carga da brita, exclui o transporte da brita e o fornecimento e transporte do material betuminoso até a obra)</v>
          </cell>
          <cell r="E14730" t="str">
            <v>m2</v>
          </cell>
          <cell r="F14730">
            <v>3.87</v>
          </cell>
        </row>
        <row r="14731">
          <cell r="A14731" t="str">
            <v>SETOP RO-00430</v>
          </cell>
          <cell r="D14731" t="str">
            <v>Tratamento superficial duplo com banho diluído com emulsão com polímero - brita comercial (Execução, incluindo o fornecimento e carga da brita, exclui o transporte da brita e o fornecimento e transporte do material betuminoso até a obra)</v>
          </cell>
          <cell r="E14731" t="str">
            <v>m2</v>
          </cell>
          <cell r="F14731">
            <v>5.8</v>
          </cell>
        </row>
        <row r="14732">
          <cell r="A14732" t="str">
            <v>SETOP RO-00429</v>
          </cell>
          <cell r="D14732" t="str">
            <v>Tratamento superficial duplo com banho diluído com emulsão com polímero - brita produzida (Execução, incluindo o fornecimento e carga da brita, exclui o transporte da brita e o fornecimento e transporte do material betuminoso até a obra)</v>
          </cell>
          <cell r="E14732" t="str">
            <v>m2</v>
          </cell>
          <cell r="F14732">
            <v>3.87</v>
          </cell>
        </row>
        <row r="14733">
          <cell r="A14733" t="str">
            <v>SETOP RO-00424</v>
          </cell>
          <cell r="D14733" t="str">
            <v>Tratamento superficial duplo com emulsão - brita comercial (Execução, incluindo o fornecimento e carga da brita, exclui o transporte da brita e o fornecimento e transporte do material betuminoso até a obra)</v>
          </cell>
          <cell r="E14733" t="str">
            <v>m2</v>
          </cell>
          <cell r="F14733">
            <v>5.3</v>
          </cell>
        </row>
        <row r="14734">
          <cell r="A14734" t="str">
            <v>SETOP RO-00423</v>
          </cell>
          <cell r="D14734" t="str">
            <v>Tratamento superficial duplo com emulsão - brita produzida (Execução, incluindo o fornecimento e carga da brita, exclui o transporte da brita e o fornecimento e transporte do material betuminoso até a obra)</v>
          </cell>
          <cell r="E14734" t="str">
            <v>m2</v>
          </cell>
          <cell r="F14734">
            <v>3.36</v>
          </cell>
        </row>
        <row r="14735">
          <cell r="A14735" t="str">
            <v>SETOP RO-00426</v>
          </cell>
          <cell r="D14735" t="str">
            <v>Tratamento superficial duplo com emulsão com polímero - brita comercial (Execução, incluindo o fornecimento e carga da brita, exclui o transporte da brita e o fornecimento e transporte do material betuminoso até a obra)</v>
          </cell>
          <cell r="E14735" t="str">
            <v>m2</v>
          </cell>
          <cell r="F14735">
            <v>5.3</v>
          </cell>
        </row>
        <row r="14736">
          <cell r="A14736" t="str">
            <v>SETOP RO-00425</v>
          </cell>
          <cell r="D14736" t="str">
            <v>Tratamento superficial duplo com emulsão com polímero - brita produzida (Execução, incluindo o fornecimento e carga da brita, exclui o transporte da brita e o fornecimento e transporte do material betuminoso até a obra)</v>
          </cell>
          <cell r="E14736" t="str">
            <v>m2</v>
          </cell>
          <cell r="F14736">
            <v>3.36</v>
          </cell>
        </row>
        <row r="14737">
          <cell r="A14737" t="str">
            <v>SETOP RO-00418</v>
          </cell>
          <cell r="D14737" t="str">
            <v>Tratamento superficial simples com banho diluído - brita comercial (Execução, incluindo o fornecimento e carga da brita, exclui o transporte da brita e o fornecimento e transporte do material betuminoso até a obra)</v>
          </cell>
          <cell r="E14737" t="str">
            <v>m2</v>
          </cell>
          <cell r="F14737">
            <v>2.09</v>
          </cell>
        </row>
        <row r="14738">
          <cell r="A14738" t="str">
            <v>SETOP RO-00417</v>
          </cell>
          <cell r="D14738" t="str">
            <v>Tratamento superficial simples com banho diluído - brita produzida (Execução, incluindo o fornecimento e carga da brita, exclui o transporte da brita e o fornecimento e transporte do material betuminoso até a obra)</v>
          </cell>
          <cell r="E14738" t="str">
            <v>m2</v>
          </cell>
          <cell r="F14738">
            <v>1.44</v>
          </cell>
        </row>
        <row r="14739">
          <cell r="A14739" t="str">
            <v>SETOP RO-00420</v>
          </cell>
          <cell r="D14739" t="str">
            <v>Tratamento superficial simples com banho diluído com emulsão com polímero - brita comercial (Execução, incluindo o fornecimento e carga da brita, exclui o transporte da brita e o fornecimento e transporte do material betuminoso até a obra)</v>
          </cell>
          <cell r="E14739" t="str">
            <v>m2</v>
          </cell>
          <cell r="F14739">
            <v>2.09</v>
          </cell>
        </row>
        <row r="14740">
          <cell r="A14740" t="str">
            <v>SETOP RO-00419</v>
          </cell>
          <cell r="D14740" t="str">
            <v>Tratamento superficial simples com banho diluído com emulsão com polímero - brita produzida (Execução, incluindo o fornecimento e carga da brita, exclui o transporte da brita e o fornecimento e transporte do material betuminoso até a obra)</v>
          </cell>
          <cell r="E14740" t="str">
            <v>m2</v>
          </cell>
          <cell r="F14740">
            <v>1.44</v>
          </cell>
        </row>
        <row r="14741">
          <cell r="A14741" t="str">
            <v>SETOP RO-00414</v>
          </cell>
          <cell r="D14741" t="str">
            <v>Tratamento superficial simples com emulsão - brita comercial (Execução, incluindo o fornecimento e carga da brita, exclui o transporte da brita e o fornecimento e transporte do material betuminoso até a obra)</v>
          </cell>
          <cell r="E14741" t="str">
            <v>m2</v>
          </cell>
          <cell r="F14741">
            <v>1.87</v>
          </cell>
        </row>
        <row r="14742">
          <cell r="A14742" t="str">
            <v>SETOP RO-00413</v>
          </cell>
          <cell r="D14742" t="str">
            <v>Tratamento superficial simples com emulsão - brita produzida (Execução, incluindo o fornecimento e carga da brita, exclui o transporte da brita e o fornecimento e transporte do material betuminoso até a obra)</v>
          </cell>
          <cell r="E14742" t="str">
            <v>m2</v>
          </cell>
          <cell r="F14742">
            <v>1.22</v>
          </cell>
        </row>
        <row r="14743">
          <cell r="A14743" t="str">
            <v>SETOP RO-00416</v>
          </cell>
          <cell r="D14743" t="str">
            <v>Tratamento superficial simples com emulsão com polímero - brita comercial (Execução, incluindo o fornecimento e carga da brita, exclui o transporte da brita e o fornecimento e transporte do material betuminoso até a obra)</v>
          </cell>
          <cell r="E14743" t="str">
            <v>m2</v>
          </cell>
          <cell r="F14743">
            <v>1.87</v>
          </cell>
        </row>
        <row r="14744">
          <cell r="A14744" t="str">
            <v>SETOP RO-00415</v>
          </cell>
          <cell r="D14744" t="str">
            <v>Tratamento superficial simples com emulsão com polímero - brita produzida (Execução, incluindo o fornecimento e carga da brita, exclui o transporte da brita e o fornecimento e transporte do material betuminoso até a obra)</v>
          </cell>
          <cell r="E14744" t="str">
            <v>m2</v>
          </cell>
          <cell r="F14744">
            <v>1.22</v>
          </cell>
        </row>
        <row r="14745">
          <cell r="A14745" t="str">
            <v>SETOP RO-00438</v>
          </cell>
          <cell r="D14745" t="str">
            <v>Tratamento superficial triplo com banho diluído - brita comercial (Execução, incluindo o fornecimento e carga da brita, exclui o transporte da brita e o fornecimento e transporte do material betuminoso até a obra)</v>
          </cell>
          <cell r="E14745" t="str">
            <v>m2</v>
          </cell>
          <cell r="F14745">
            <v>6.46</v>
          </cell>
        </row>
        <row r="14746">
          <cell r="A14746" t="str">
            <v>SETOP RO-00437</v>
          </cell>
          <cell r="D14746" t="str">
            <v>Tratamento superficial triplo com banho diluído - brita produzida (Execução, incluindo o fornecimento e carga da brita, exclui o transporte da brita e o fornecimento e transporte do material betuminoso até a obra)</v>
          </cell>
          <cell r="E14746" t="str">
            <v>m2</v>
          </cell>
          <cell r="F14746">
            <v>4.28</v>
          </cell>
        </row>
        <row r="14747">
          <cell r="A14747" t="str">
            <v>SETOP RO-00440</v>
          </cell>
          <cell r="D14747" t="str">
            <v>Tratamento superficial triplo com banho diluído com emulsão com polímero - brita comercial (Execução, incluindo o fornecimento e carga da brita, exclui o transporte da brita e o fornecimento e transporte do material betuminoso até a obra)</v>
          </cell>
          <cell r="E14747" t="str">
            <v>m2</v>
          </cell>
          <cell r="F14747">
            <v>6.31</v>
          </cell>
        </row>
        <row r="14748">
          <cell r="A14748" t="str">
            <v>SETOP RO-00439</v>
          </cell>
          <cell r="D14748" t="str">
            <v>Tratamento superficial triplo com banho diluído com emulsão com polímero - brita produzida (Execução, incluindo o fornecimento e carga da brita, exclui o transporte da brita e o fornecimento e transporte do material betuminoso até a obra)</v>
          </cell>
          <cell r="E14748" t="str">
            <v>m2</v>
          </cell>
          <cell r="F14748">
            <v>4.28</v>
          </cell>
        </row>
        <row r="14749">
          <cell r="A14749" t="str">
            <v>SETOP RO-00434</v>
          </cell>
          <cell r="D14749" t="str">
            <v>Tratamento superficial triplo com emulsão - brita comercial (Execução, incluindo o fornecimento e carga da brita, exclui o transporte da brita e o fornecimento e transporte do material betuminoso até a obra)</v>
          </cell>
          <cell r="E14749" t="str">
            <v>m2</v>
          </cell>
          <cell r="F14749">
            <v>5.81</v>
          </cell>
        </row>
        <row r="14750">
          <cell r="A14750" t="str">
            <v>SETOP RO-00433</v>
          </cell>
          <cell r="D14750" t="str">
            <v>Tratamento superficial triplo com emulsão - brita produzida (Execução, incluindo o fornecimento e carga da brita, exclui o transporte da brita e o fornecimento e transporte do material betuminoso até a obra)</v>
          </cell>
          <cell r="E14750" t="str">
            <v>m2</v>
          </cell>
          <cell r="F14750">
            <v>3.68</v>
          </cell>
        </row>
        <row r="14751">
          <cell r="A14751" t="str">
            <v>SETOP RO-00436</v>
          </cell>
          <cell r="D14751" t="str">
            <v>Tratamento superficial triplo com emulsão com polímero - brita comercial (Execução, incluindo o fornecimento e carga da brita, exclui o transporte da brita e o fornecimento e transporte do material betuminoso até a obra)</v>
          </cell>
          <cell r="E14751" t="str">
            <v>m2</v>
          </cell>
          <cell r="F14751">
            <v>5.81</v>
          </cell>
        </row>
        <row r="14752">
          <cell r="A14752" t="str">
            <v>SETOP RO-00435</v>
          </cell>
          <cell r="D14752" t="str">
            <v>Tratamento superficial triplo com emulsão com polímero - brita produzida (Execução, incluindo o fornecimento e carga da brita, exclui o transporte da brita e o fornecimento e transporte do material betuminoso até a obra)</v>
          </cell>
          <cell r="E14752" t="str">
            <v>m2</v>
          </cell>
          <cell r="F14752">
            <v>3.78</v>
          </cell>
        </row>
        <row r="14753">
          <cell r="A14753" t="str">
            <v>SETOP RO-00385</v>
          </cell>
          <cell r="D14753" t="str">
            <v>Varredura da superfície para execução de revestimento asfáltico</v>
          </cell>
          <cell r="E14753" t="str">
            <v>m2</v>
          </cell>
          <cell r="F14753">
            <v>7.0000000000000007E-2</v>
          </cell>
        </row>
        <row r="14754">
          <cell r="A14754" t="str">
            <v>SETOP 253</v>
          </cell>
          <cell r="D14754" t="str">
            <v>Pavimento de Concreto</v>
          </cell>
        </row>
        <row r="14755">
          <cell r="A14755" t="str">
            <v>SETOP RO-00489</v>
          </cell>
          <cell r="D14755" t="str">
            <v>Cura com pintura asfáltica para camadas granulares executadas ou recicladas com adição de cimento (Execução, incluindo fornecimento e transporte dos materiais)</v>
          </cell>
          <cell r="E14755" t="str">
            <v>m2</v>
          </cell>
          <cell r="F14755">
            <v>0.2</v>
          </cell>
        </row>
        <row r="14756">
          <cell r="A14756" t="str">
            <v>SETOP RO-00490</v>
          </cell>
          <cell r="D14756" t="str">
            <v>Cura com pintura asfáltica para pavimento de concreto compactado com rolo (Execução, incluindo fornecimento e transporte dos materiais)</v>
          </cell>
          <cell r="E14756" t="str">
            <v>m2</v>
          </cell>
          <cell r="F14756">
            <v>0.3</v>
          </cell>
        </row>
        <row r="14757">
          <cell r="A14757" t="str">
            <v>SETOP RO-00483</v>
          </cell>
          <cell r="D14757" t="str">
            <v>Pavimento de concreto com equipamento de pequeno porte - areia e brita comerciais (Execução, incluindo o fornecimento e carga do cimento da areia e da brita, exclui o transporte do cimento da areia e da brita)</v>
          </cell>
          <cell r="E14757" t="str">
            <v>m3</v>
          </cell>
          <cell r="F14757">
            <v>692.79</v>
          </cell>
        </row>
        <row r="14758">
          <cell r="A14758" t="str">
            <v>SETOP RO-00484</v>
          </cell>
          <cell r="D14758" t="str">
            <v>Pavimento de concreto com equipamento de pequeno porte - areia extraída e brita produzida (Execução, incluindo o fornecimento e carga do cimento da areia e da brita, exclui o transporte do cimento da areia e da brita)</v>
          </cell>
          <cell r="E14758" t="str">
            <v>m3</v>
          </cell>
          <cell r="F14758">
            <v>584.24</v>
          </cell>
        </row>
        <row r="14759">
          <cell r="A14759" t="str">
            <v>SETOP RO-00480</v>
          </cell>
          <cell r="D14759"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E14759" t="str">
            <v>m3</v>
          </cell>
          <cell r="F14759">
            <v>382.95</v>
          </cell>
        </row>
        <row r="14760">
          <cell r="A14760" t="str">
            <v>SETOP RO-00479</v>
          </cell>
          <cell r="D14760"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E14760" t="str">
            <v>m3</v>
          </cell>
          <cell r="F14760">
            <v>283.77999999999997</v>
          </cell>
        </row>
        <row r="14761">
          <cell r="A14761" t="str">
            <v>SETOP RO-00482</v>
          </cell>
          <cell r="D14761" t="str">
            <v>Pavimento de concreto usinado em central de concreto de 150 m3/h e aplicado com fôrmas deslizantes - areia e brita comerciais (Execução, incluindo o fornecimento e carga do cimeno, areia, brita e do concreto, exclui o transporte do cimento. areia, brita e concreto)</v>
          </cell>
          <cell r="E14761" t="str">
            <v>m3</v>
          </cell>
          <cell r="F14761">
            <v>393.09</v>
          </cell>
        </row>
        <row r="14762">
          <cell r="A14762" t="str">
            <v>SETOP RO-00481</v>
          </cell>
          <cell r="D14762"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E14762" t="str">
            <v>m3</v>
          </cell>
          <cell r="F14762">
            <v>293.92</v>
          </cell>
        </row>
        <row r="14763">
          <cell r="A14763" t="str">
            <v>SETOP RO-00486</v>
          </cell>
          <cell r="D14763" t="str">
            <v>Pavimento de concreto usinado em central de concreto de 150 m3/h e compactado com rolo - brita comercial (Execução, incluindo o fornecimento e carga do cimeno, brita e do concreto, exclui o transporte do cimento, brita e concreto)</v>
          </cell>
          <cell r="E14763" t="str">
            <v>m3</v>
          </cell>
          <cell r="F14763">
            <v>309.29000000000002</v>
          </cell>
        </row>
        <row r="14764">
          <cell r="A14764" t="str">
            <v>SETOP RO-00485</v>
          </cell>
          <cell r="D14764" t="str">
            <v>Pavimento de concreto usinado em central de concreto de 150 m3/h e compactado com rolo - brita produzida (Execução, incluindo o fornecimento e carga do cimento, brita e do concreto, exclui o transporte do cimento, brita e concreto)</v>
          </cell>
          <cell r="E14764" t="str">
            <v>m3</v>
          </cell>
          <cell r="F14764">
            <v>211.78</v>
          </cell>
        </row>
        <row r="14765">
          <cell r="A14765" t="str">
            <v>SETOP RO-00488</v>
          </cell>
          <cell r="D14765" t="str">
            <v>Serragem de juntas em pavimento de concreto, limpeza e enchimento com selante a frio(Execução, incluindo fornecimento e transporte dos materiais)</v>
          </cell>
          <cell r="E14765" t="str">
            <v>m</v>
          </cell>
          <cell r="F14765">
            <v>19.11</v>
          </cell>
        </row>
        <row r="14766">
          <cell r="A14766" t="str">
            <v>SETOP 254</v>
          </cell>
          <cell r="D14766" t="str">
            <v>Sinalização Horizontal</v>
          </cell>
        </row>
        <row r="14767">
          <cell r="A14767" t="str">
            <v>SETOP RO-19879</v>
          </cell>
          <cell r="D14767" t="str">
            <v>Aplicação de demarcação de contraste na cor preta em pavimento de concreto com sistema a frio para recebimento de pintura de setas e zebrados (Incluindo fornecimento e transporte de todos os materiais)</v>
          </cell>
          <cell r="E14767" t="str">
            <v>m2</v>
          </cell>
          <cell r="F14767">
            <v>7.2</v>
          </cell>
        </row>
        <row r="14768">
          <cell r="A14768" t="str">
            <v>SETOP RO-19878</v>
          </cell>
          <cell r="D14768" t="str">
            <v>Aplicação de demarcação de contraste na cor preta em pavimento de concreto com sistema a quente para recebimento de pintura de setas e zebrados (Incluindo fornecimento e transporte de todos os materiais)</v>
          </cell>
          <cell r="E14768" t="str">
            <v>m2</v>
          </cell>
          <cell r="F14768">
            <v>10.96</v>
          </cell>
        </row>
        <row r="14769">
          <cell r="A14769" t="str">
            <v>SETOP RO-19877</v>
          </cell>
          <cell r="D14769" t="str">
            <v>Aplicação de demarcação de contraste na cor preta em pavimento de concreto para recebimento de pintura de faixa a frio (Incluindo fornecimento e transporte de todos os materiais)</v>
          </cell>
          <cell r="E14769" t="str">
            <v>m2</v>
          </cell>
          <cell r="F14769">
            <v>1.1399999999999999</v>
          </cell>
        </row>
        <row r="14770">
          <cell r="A14770" t="str">
            <v>SETOP RO-19876</v>
          </cell>
          <cell r="D14770" t="str">
            <v>Aplicação de demarcação de contraste na cor preta em pavimento de concreto para recebimento de pintura de faixa a quente (Incluindo fornecimento e transporte de todos os materiais)</v>
          </cell>
          <cell r="E14770" t="str">
            <v>m2</v>
          </cell>
          <cell r="F14770">
            <v>1.73</v>
          </cell>
        </row>
        <row r="14771">
          <cell r="A14771" t="str">
            <v>SETOP RO-19875</v>
          </cell>
          <cell r="D14771" t="str">
            <v>Aplicação de primer promotor de aderência em pavimento de concreto com sistema a frio para recebimento de pintura de setas e zebrados (Incluindo fornecimento e transporte de todos os materiais)</v>
          </cell>
          <cell r="E14771" t="str">
            <v>m2</v>
          </cell>
          <cell r="F14771">
            <v>7.2</v>
          </cell>
        </row>
        <row r="14772">
          <cell r="A14772" t="str">
            <v>SETOP RO-19874</v>
          </cell>
          <cell r="D14772" t="str">
            <v>Aplicação de primer promotor de aderência em pavimento de concreto com sistema a quente para recebimento de pintura de setas e zebrados (Incluindo fornecimento e transporte de todos os materiais)</v>
          </cell>
          <cell r="E14772" t="str">
            <v>m2</v>
          </cell>
          <cell r="F14772">
            <v>10.96</v>
          </cell>
        </row>
        <row r="14773">
          <cell r="A14773" t="str">
            <v>SETOP RO-19868</v>
          </cell>
          <cell r="D14773" t="str">
            <v>Aplicação de primer promotor de aderência em pavimento de concreto para recebimento de pintura de faixa com sistema a frio (Incluindo fornecimento e transporte de todos os materiais)</v>
          </cell>
          <cell r="E14773" t="str">
            <v>m2</v>
          </cell>
          <cell r="F14773">
            <v>1.1399999999999999</v>
          </cell>
        </row>
        <row r="14774">
          <cell r="A14774" t="str">
            <v>SETOP RO-19867</v>
          </cell>
          <cell r="D14774" t="str">
            <v>Aplicação de primer promotor de aderência em pavimento de concreto para recebimento de pintura de faixa com sistema a quente (Incluindo fornecimento e transporte de todos os materiais)</v>
          </cell>
          <cell r="E14774" t="str">
            <v>m2</v>
          </cell>
          <cell r="F14774">
            <v>1.73</v>
          </cell>
        </row>
        <row r="14775">
          <cell r="A14775" t="str">
            <v>SETOP RO-19836</v>
          </cell>
          <cell r="D14775" t="str">
            <v>Laminado elastoplástico para sinalização horizontal - espessura de 1,50 mm - fornecimento e implantação (Incluindo fornecimento e transporte de todos os materiais)</v>
          </cell>
          <cell r="E14775" t="str">
            <v>m2</v>
          </cell>
          <cell r="F14775">
            <v>184.74</v>
          </cell>
        </row>
        <row r="14776">
          <cell r="A14776" t="str">
            <v>SETOP RO-19858</v>
          </cell>
          <cell r="D14776" t="str">
            <v>Manutenção/recomposição de sinalização - pintura de faixa com tinta acrílica - espessura úmida de 0,40 mm (Incluindo fornecimento e transporte de todos os materiais)</v>
          </cell>
          <cell r="E14776" t="str">
            <v>m2</v>
          </cell>
          <cell r="F14776">
            <v>4.6500000000000004</v>
          </cell>
        </row>
        <row r="14777">
          <cell r="A14777" t="str">
            <v>SETOP RO-19859</v>
          </cell>
          <cell r="D14777" t="str">
            <v>Manutenção/recomposição de sinalização - pintura de faixa com tinta acrílica - espessura úmida de 0,60 mm (Incluindo fornecimento e transporte de todos os materiais)</v>
          </cell>
          <cell r="E14777" t="str">
            <v>m2</v>
          </cell>
          <cell r="F14777">
            <v>5.36</v>
          </cell>
        </row>
        <row r="14778">
          <cell r="A14778" t="str">
            <v>SETOP RO-19860</v>
          </cell>
          <cell r="D14778" t="str">
            <v>Manutenção/recomposição de sinalização - pintura de faixa com tinta acrílica emulsionada em água - espessura úmida de 0,30 mm (Incluindo fornecimento e transporte de todos os materiais)</v>
          </cell>
          <cell r="E14778" t="str">
            <v>m2</v>
          </cell>
          <cell r="F14778">
            <v>4.05</v>
          </cell>
        </row>
        <row r="14779">
          <cell r="A14779" t="str">
            <v>SETOP RO-19861</v>
          </cell>
          <cell r="D14779" t="str">
            <v>Manutenção/recomposição de sinalização - pintura de faixa com tinta acrílica emulsionada em água - espessura úmida de 0,50 mm (Incluindo fornecimento e transporte de todos os materiais)</v>
          </cell>
          <cell r="E14779" t="str">
            <v>m2</v>
          </cell>
          <cell r="F14779">
            <v>4.58</v>
          </cell>
        </row>
        <row r="14780">
          <cell r="A14780" t="str">
            <v>SETOP RO-19862</v>
          </cell>
          <cell r="D14780" t="str">
            <v>Pintura de faixa com plástico a frio bicomponente à base de resinas metacrílicas por dispersão (estrutura)  (Incluindo fornecimento e transporte de todos os materiais)</v>
          </cell>
          <cell r="E14780" t="str">
            <v>m2</v>
          </cell>
          <cell r="F14780">
            <v>117.22</v>
          </cell>
        </row>
        <row r="14781">
          <cell r="A14781" t="str">
            <v>SETOP RO-19863</v>
          </cell>
          <cell r="D14781" t="str">
            <v>Pintura de faixa com plástico a frio bicomponente à base de resinas metacrílicas por extrusão (alto relevo)  (Incluindo fornecimento e transporte de todos os materiais)</v>
          </cell>
          <cell r="E14781" t="str">
            <v>m2</v>
          </cell>
          <cell r="F14781">
            <v>210.52</v>
          </cell>
        </row>
        <row r="14782">
          <cell r="A14782" t="str">
            <v>SETOP RO-19864</v>
          </cell>
          <cell r="D14782" t="str">
            <v>Pintura de faixa com plástico a frio bicomponente à base de resinas metacrílicas por extrusão (plano) - espessura de 1,50 mm (Incluindo fornecimento e transporte de todos os materiais)</v>
          </cell>
          <cell r="E14782" t="str">
            <v>m2</v>
          </cell>
          <cell r="F14782">
            <v>117.22</v>
          </cell>
        </row>
        <row r="14783">
          <cell r="A14783" t="str">
            <v>SETOP RO-19865</v>
          </cell>
          <cell r="D14783" t="str">
            <v>Pintura de faixa com plástico a frio bicomponente à base de resinas metacrílicas por extrusão (plano) - espessura de 3,00 mm (Incluindo fornecimento e transporte de todos os materiais)</v>
          </cell>
          <cell r="E14783" t="str">
            <v>m2</v>
          </cell>
          <cell r="F14783">
            <v>218.63</v>
          </cell>
        </row>
        <row r="14784">
          <cell r="A14784" t="str">
            <v>SETOP RO-19866</v>
          </cell>
          <cell r="D14784" t="str">
            <v>Pintura de faixa com plástico a frio tricomponente à base de resinas metacrílicas por aspersão - espessura de 0,60 mm (Incluindo fornecimento e transporte de todos os materiais)</v>
          </cell>
          <cell r="E14784" t="str">
            <v>m2</v>
          </cell>
          <cell r="F14784">
            <v>64.13</v>
          </cell>
        </row>
        <row r="14785">
          <cell r="A14785" t="str">
            <v>SETOP RO-19837</v>
          </cell>
          <cell r="D14785" t="str">
            <v>Pintura de faixa com termoplástico em alto relevo tipo I por extrusão - relevo duplo com base (Incluindo fornecimento e transporte de todos os materiais)</v>
          </cell>
          <cell r="E14785" t="str">
            <v>m2</v>
          </cell>
          <cell r="F14785">
            <v>105.27</v>
          </cell>
        </row>
        <row r="14786">
          <cell r="A14786" t="str">
            <v>SETOP RO-19838</v>
          </cell>
          <cell r="D14786" t="str">
            <v>Pintura de faixa com termoplástico em alto relevo tipo II por extrusão - relevo simples ranhurado com base (Incluindo fornecimento e transporte de todos os materiais)</v>
          </cell>
          <cell r="E14786" t="str">
            <v>m2</v>
          </cell>
          <cell r="F14786">
            <v>131.63999999999999</v>
          </cell>
        </row>
        <row r="14787">
          <cell r="A14787" t="str">
            <v>SETOP RO-19839</v>
          </cell>
          <cell r="D14787" t="str">
            <v>Pintura de faixa com termoplástico em alto relevo tipo III por extrusão - relevo simples com base (Incluindo fornecimento e transporte de todos os materiais)</v>
          </cell>
          <cell r="E14787" t="str">
            <v>m2</v>
          </cell>
          <cell r="F14787">
            <v>114.37</v>
          </cell>
        </row>
        <row r="14788">
          <cell r="A14788" t="str">
            <v>SETOP RO-19840</v>
          </cell>
          <cell r="D14788" t="str">
            <v>Pintura de faixa com termoplástico em alto relevo tipo IV por extrusão - relevo simples sem base (Incluindo fornecimento e transporte de todos os materiais)</v>
          </cell>
          <cell r="E14788" t="str">
            <v>m2</v>
          </cell>
          <cell r="F14788">
            <v>66.06</v>
          </cell>
        </row>
        <row r="14789">
          <cell r="A14789" t="str">
            <v>SETOP RO-19841</v>
          </cell>
          <cell r="D14789" t="str">
            <v>Pintura de faixa com termoplástico em alto relevo tipo V por extrusão - relevo multipontos sem base (gotas) (Incluindo fornecimento e transporte de todos os materiais)</v>
          </cell>
          <cell r="E14789" t="str">
            <v>m2</v>
          </cell>
          <cell r="F14789">
            <v>52.53</v>
          </cell>
        </row>
        <row r="14790">
          <cell r="A14790" t="str">
            <v>SETOP RO-19842</v>
          </cell>
          <cell r="D14790" t="str">
            <v>Pintura de faixa com termoplástico em alto relevo tipo VI por extrusão - relevo multipontos sem base (calotas) (Incluindo fornecimento e transporte de todos os materiais)</v>
          </cell>
          <cell r="E14790" t="str">
            <v>m2</v>
          </cell>
          <cell r="F14790">
            <v>51.13</v>
          </cell>
        </row>
        <row r="14791">
          <cell r="A14791" t="str">
            <v>SETOP RO-19843</v>
          </cell>
          <cell r="D14791" t="str">
            <v>Pintura de faixa com termoplástico por aspersão - espessura de 1,50 mm (Incluindo fornecimento e transporte de todos os materiais)</v>
          </cell>
          <cell r="E14791" t="str">
            <v>m2</v>
          </cell>
          <cell r="F14791">
            <v>7.07</v>
          </cell>
        </row>
        <row r="14792">
          <cell r="A14792" t="str">
            <v>SETOP RO-19844</v>
          </cell>
          <cell r="D14792" t="str">
            <v>Pintura de faixa com tinta acrílica - espessura úmida de 0,40 mm (Incluindo fornecimento e transporte de todos os materiais)</v>
          </cell>
          <cell r="E14792" t="str">
            <v>m2</v>
          </cell>
          <cell r="F14792">
            <v>6.11</v>
          </cell>
        </row>
        <row r="14793">
          <cell r="A14793" t="str">
            <v>SETOP RO-19845</v>
          </cell>
          <cell r="D14793" t="str">
            <v>Pintura de faixa com tinta acrílica - espessura úmida de 0,60 mm (Incluindo fornecimento e transporte de todos os materiais)</v>
          </cell>
          <cell r="E14793" t="str">
            <v>m2</v>
          </cell>
          <cell r="F14793">
            <v>7.09</v>
          </cell>
        </row>
        <row r="14794">
          <cell r="A14794" t="str">
            <v>SETOP RO-19846</v>
          </cell>
          <cell r="D14794" t="str">
            <v>Pintura de faixa com tinta acrílica emulsionada em água - espessura úmida de 0,30 mm (Incluindo fornecimento e transporte de todos os materiais)</v>
          </cell>
          <cell r="E14794" t="str">
            <v>m2</v>
          </cell>
          <cell r="F14794">
            <v>5.4</v>
          </cell>
        </row>
        <row r="14795">
          <cell r="A14795" t="str">
            <v>SETOP RO-19847</v>
          </cell>
          <cell r="D14795" t="str">
            <v>Pintura de faixa com tinta acrílica emulsionada em água - espessura úmida de 0,50 mm (Incluindo fornecimento e transporte de todos os materiais)</v>
          </cell>
          <cell r="E14795" t="str">
            <v>m2</v>
          </cell>
          <cell r="F14795">
            <v>6.16</v>
          </cell>
        </row>
        <row r="14796">
          <cell r="A14796" t="str">
            <v>SETOP RO-19848</v>
          </cell>
          <cell r="D14796" t="str">
            <v>Pintura de setas e zebrados com termoplástico por aspersão - espessura de 1,50 mm (Incluindo fornecimento e transporte de todos os materiais)</v>
          </cell>
          <cell r="E14796" t="str">
            <v>m2</v>
          </cell>
          <cell r="F14796">
            <v>13.22</v>
          </cell>
        </row>
        <row r="14797">
          <cell r="A14797" t="str">
            <v>SETOP RO-19849</v>
          </cell>
          <cell r="D14797" t="str">
            <v xml:space="preserve">Pintura de setas e zebrados com termoplástico por extrusão - espessura de 3,00 mm (Incluindo fornecimento e transporte de todos os materiais)
</v>
          </cell>
          <cell r="E14797" t="str">
            <v>m2</v>
          </cell>
          <cell r="F14797">
            <v>13.22</v>
          </cell>
        </row>
        <row r="14798">
          <cell r="A14798" t="str">
            <v>SETOP RO-19852</v>
          </cell>
          <cell r="D14798" t="str">
            <v>Pintura de setas e zebrados com tinta acrílica - espessura úmida de 0,40 mm (Incluindo fornecimento e transporte de todos os materiais)</v>
          </cell>
          <cell r="E14798" t="str">
            <v>m2</v>
          </cell>
          <cell r="F14798">
            <v>19.75</v>
          </cell>
        </row>
        <row r="14799">
          <cell r="A14799" t="str">
            <v>SETOP RO-19855</v>
          </cell>
          <cell r="D14799" t="str">
            <v>Pintura de setas e zebrados com tinta acrílica - espessura úmida de 0,60 mm (Incluindo fornecimento e transporte de todos os materiais)</v>
          </cell>
          <cell r="E14799" t="str">
            <v>m2</v>
          </cell>
          <cell r="F14799">
            <v>20.21</v>
          </cell>
        </row>
        <row r="14800">
          <cell r="A14800" t="str">
            <v>SETOP RO-19856</v>
          </cell>
          <cell r="D14800" t="str">
            <v>Pintura de setas e zebrados com tinta acrílica emulsionada em água - espessura úmida de 0,30 mm (Incluindo fornecimento e transporte de todos os materiais)</v>
          </cell>
          <cell r="E14800" t="str">
            <v>m2</v>
          </cell>
          <cell r="F14800">
            <v>19.239999999999998</v>
          </cell>
        </row>
        <row r="14801">
          <cell r="A14801" t="str">
            <v>SETOP RO-19857</v>
          </cell>
          <cell r="D14801" t="str">
            <v>Pintura de setas e zebrados com tinta acrílica emulsionada em água - espessura úmida de 0,50 mm (Incluindo fornecimento e transporte de todos os materiais)</v>
          </cell>
          <cell r="E14801" t="str">
            <v>m2</v>
          </cell>
          <cell r="F14801">
            <v>19.57</v>
          </cell>
        </row>
        <row r="14802">
          <cell r="A14802" t="str">
            <v>SETOP RO-19869</v>
          </cell>
          <cell r="D14802" t="str">
            <v>Remoção de sinalização horizontal com maçarico (Incluindo fornecimento e transporte de todos os materiais)</v>
          </cell>
          <cell r="E14802" t="str">
            <v>m2</v>
          </cell>
          <cell r="F14802">
            <v>3.74</v>
          </cell>
        </row>
        <row r="14803">
          <cell r="A14803" t="str">
            <v>SETOP RO-19870</v>
          </cell>
          <cell r="D14803" t="str">
            <v>Remoção de sinalização horizontal por fresagem</v>
          </cell>
          <cell r="E14803" t="str">
            <v>m2</v>
          </cell>
          <cell r="F14803">
            <v>4.83</v>
          </cell>
        </row>
        <row r="14804">
          <cell r="A14804" t="str">
            <v>SETOP RO-19871</v>
          </cell>
          <cell r="D14804" t="str">
            <v>Remoção de sinalização horizontal tipo pintura acrílica por jateamento abrasivo úmido com vidro - utilização de 3 vezes (Incluindo fornecimento e transporte de todos os materiais)</v>
          </cell>
          <cell r="E14804" t="str">
            <v>m2</v>
          </cell>
          <cell r="F14804">
            <v>59.82</v>
          </cell>
        </row>
        <row r="14805">
          <cell r="A14805" t="str">
            <v>SETOP RO-19872</v>
          </cell>
          <cell r="D14805" t="str">
            <v>Termoplástico pré-formado para sinalização horizontal - espessura de 2,00 mm - fornecimento e implantação (Incluindo fornecimento e transporte de todos os materiais)</v>
          </cell>
          <cell r="E14805" t="str">
            <v>m2</v>
          </cell>
          <cell r="F14805">
            <v>341.4</v>
          </cell>
        </row>
        <row r="14806">
          <cell r="A14806" t="str">
            <v>SETOP 255</v>
          </cell>
          <cell r="D14806" t="str">
            <v>Conservação</v>
          </cell>
        </row>
        <row r="14807">
          <cell r="A14807" t="str">
            <v>SETOP RO-00539</v>
          </cell>
          <cell r="D14807" t="str">
            <v>Armação em aço CA-25 - fornecimento, preparo e colocação</v>
          </cell>
          <cell r="E14807" t="str">
            <v>Kg</v>
          </cell>
          <cell r="F14807">
            <v>10.02</v>
          </cell>
        </row>
        <row r="14808">
          <cell r="A14808" t="str">
            <v>SETOP RO-00540</v>
          </cell>
          <cell r="D14808" t="str">
            <v>Armação em aço CA-50 - fornecimento, preparo e colocação</v>
          </cell>
          <cell r="E14808" t="str">
            <v>Kg</v>
          </cell>
          <cell r="F14808">
            <v>10.119999999999999</v>
          </cell>
        </row>
        <row r="14809">
          <cell r="A14809" t="str">
            <v>SETOP RO-00541</v>
          </cell>
          <cell r="D14809" t="str">
            <v>Armação em aço CA-60 - fornecimento, preparo e colocação</v>
          </cell>
          <cell r="E14809" t="str">
            <v>Kg</v>
          </cell>
          <cell r="F14809">
            <v>12.18</v>
          </cell>
        </row>
        <row r="14810">
          <cell r="A14810" t="str">
            <v>SETOP RO-9516</v>
          </cell>
          <cell r="D14810" t="str">
            <v>Corte de tubos de aço galvanizado com espessura de até 3,75 mm com esmerilhadeira elétrica manual</v>
          </cell>
          <cell r="E14810" t="str">
            <v>un</v>
          </cell>
          <cell r="F14810">
            <v>30.5</v>
          </cell>
        </row>
        <row r="14811">
          <cell r="A14811" t="str">
            <v>SETOP 256</v>
          </cell>
          <cell r="D14811" t="str">
            <v>Obras de Arte Especiais</v>
          </cell>
        </row>
        <row r="14812">
          <cell r="A14812" t="str">
            <v>SETOP RO-00617</v>
          </cell>
          <cell r="D14812" t="str">
            <v>Adensamento de concreto por vibrador de imersão</v>
          </cell>
          <cell r="E14812" t="str">
            <v>m3</v>
          </cell>
          <cell r="F14812">
            <v>3.27</v>
          </cell>
        </row>
        <row r="14813">
          <cell r="A14813" t="str">
            <v>SETOP RO-00555</v>
          </cell>
          <cell r="D14813" t="str">
            <v>Argamassa autoadensável confeccionada em misturador e lançamento manual para reparos e grauteamento (Execução, incluindo fornecimento e carga dos materiais, exclui transporte)</v>
          </cell>
          <cell r="E14813" t="str">
            <v>m3</v>
          </cell>
          <cell r="F14813">
            <v>3506.53</v>
          </cell>
        </row>
        <row r="14814">
          <cell r="A14814" t="str">
            <v>SETOP RO-00548</v>
          </cell>
          <cell r="D14814" t="str">
            <v>Argamassa confeccionada em betoneira e lançamento manual de cimento, cal hidratada e areia 1:0,5:3,5 - areia comercial (Execução, incluindo fornecimento de todos os materiais e a carga da areia e da cal, exclui transporte da areia e da cal)</v>
          </cell>
          <cell r="E14814" t="str">
            <v>m3</v>
          </cell>
          <cell r="F14814">
            <v>382.93</v>
          </cell>
        </row>
        <row r="14815">
          <cell r="A14815" t="str">
            <v>SETOP RO-00549</v>
          </cell>
          <cell r="D14815" t="str">
            <v>Argamassa confeccionada em betoneira e lançamento manual de cimento, cal hidratada e areia 1:0,5:3,5 - areia extraída (Execução, incluindo fornecimento de todos os materiais e a carga da areia e da cal, exclui transporte da areia e da cal)</v>
          </cell>
          <cell r="E14815" t="str">
            <v>m3</v>
          </cell>
          <cell r="F14815">
            <v>313.58999999999997</v>
          </cell>
        </row>
        <row r="14816">
          <cell r="A14816" t="str">
            <v>SETOP RO-00546</v>
          </cell>
          <cell r="D14816" t="str">
            <v>Argamassa confeccionada em betoneira e lançamento manual de cimento e areia 1:3 - areia comercial (Execução, incluindo fornecimento de todos os materiais e a carga da areia, exclui transporte da areia)</v>
          </cell>
          <cell r="E14816" t="str">
            <v>m3</v>
          </cell>
          <cell r="F14816">
            <v>410.34</v>
          </cell>
        </row>
        <row r="14817">
          <cell r="A14817" t="str">
            <v>SETOP RO-00547</v>
          </cell>
          <cell r="D14817" t="str">
            <v>Argamassa confeccionada em betoneira e lançamento manual de cimento e areia 1:3 - areia extraída (Execução, incluindo fornecimento de todos os materiais e a carga da areia, exclui transporte da areia)</v>
          </cell>
          <cell r="E14817" t="str">
            <v>m3</v>
          </cell>
          <cell r="F14817">
            <v>325.49</v>
          </cell>
        </row>
        <row r="14818">
          <cell r="A14818" t="str">
            <v>SETOP RO-00552</v>
          </cell>
          <cell r="D14818" t="str">
            <v>Argamassa confeccionada em betoneira e lançamento manual de cimento e areia 1:3 com 1,25% de silicato de alumínio - areia comercial (Execução, incluindo fornecimento de todos os materiais e a carga da areia, exclui transporte da areia)</v>
          </cell>
          <cell r="E14818" t="str">
            <v>m3</v>
          </cell>
          <cell r="F14818">
            <v>424.8</v>
          </cell>
        </row>
        <row r="14819">
          <cell r="A14819" t="str">
            <v>SETOP RO-00553</v>
          </cell>
          <cell r="D14819" t="str">
            <v>Argamassa confeccionada em betoneira e lançamento manual de cimento e areia 1:3 com 1,25% de silicato de alumínio - areia extraída (Execução, incluindo fornecimento de todos os materiais e a carga da areia, exclui transporte da areia)</v>
          </cell>
          <cell r="E14819" t="str">
            <v>m3</v>
          </cell>
          <cell r="F14819">
            <v>339.94</v>
          </cell>
        </row>
        <row r="14820">
          <cell r="A14820" t="str">
            <v>SETOP RO-00550</v>
          </cell>
          <cell r="D14820" t="str">
            <v>Argamassa confeccionada em betoneira e lançamento manual de cimento e areia 1:3 com 8% de microssílica - areia comercial (Execução, incluindo fornecimento de todos os materiais e a carga da areia, exclui transporte da areia)</v>
          </cell>
          <cell r="E14820" t="str">
            <v>m3</v>
          </cell>
          <cell r="F14820">
            <v>524.24</v>
          </cell>
        </row>
        <row r="14821">
          <cell r="A14821" t="str">
            <v>SETOP RO-00551</v>
          </cell>
          <cell r="D14821" t="str">
            <v>Argamassa confeccionada em betoneira e lançamento manual de cimento e areia 1:3 com 8% de microssílica - areia extraída (Execução, incluindo fornecimento de todos os materiais e a carga da areia, exclui transporte da areia)</v>
          </cell>
          <cell r="E14821" t="str">
            <v>m3</v>
          </cell>
          <cell r="F14821">
            <v>411.07</v>
          </cell>
        </row>
        <row r="14822">
          <cell r="A14822" t="str">
            <v>SETOP RO-00554</v>
          </cell>
          <cell r="D14822" t="str">
            <v>Argamassa confeccionada em misturador e lançamento manual para reparos e grauteamento (Execução, incluindo fornecimento e carga dos materiais, exclui transporte)</v>
          </cell>
          <cell r="E14822" t="str">
            <v>m3</v>
          </cell>
          <cell r="F14822">
            <v>3402.29</v>
          </cell>
        </row>
        <row r="14823">
          <cell r="A14823" t="str">
            <v>SETOP RO-00542</v>
          </cell>
          <cell r="D14823" t="str">
            <v>Armação em aço CA-50 para Obras de Arte Especiais - fornecimento, preparo e colocação</v>
          </cell>
          <cell r="E14823" t="str">
            <v>Kg</v>
          </cell>
          <cell r="F14823">
            <v>10.24</v>
          </cell>
        </row>
        <row r="14824">
          <cell r="A14824" t="str">
            <v>SETOP RO-00543</v>
          </cell>
          <cell r="D14824" t="str">
            <v>Chumbador tipo espera em aço A36 para fixação de estrutura metálica em concreto - fornecimento e instalação</v>
          </cell>
          <cell r="E14824" t="str">
            <v>Kg</v>
          </cell>
          <cell r="F14824">
            <v>13.96</v>
          </cell>
        </row>
        <row r="14825">
          <cell r="A14825" t="str">
            <v>SETOP RO-00591</v>
          </cell>
          <cell r="D14825"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E14825" t="str">
            <v>m3</v>
          </cell>
          <cell r="F14825">
            <v>468.1</v>
          </cell>
        </row>
        <row r="14826">
          <cell r="A14826" t="str">
            <v>SETOP RO-00592</v>
          </cell>
          <cell r="D14826"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E14826" t="str">
            <v>m3</v>
          </cell>
          <cell r="F14826">
            <v>354.28</v>
          </cell>
        </row>
        <row r="14827">
          <cell r="A14827" t="str">
            <v>SETOP RO-00559</v>
          </cell>
          <cell r="D14827"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E14827" t="str">
            <v>m3</v>
          </cell>
          <cell r="F14827">
            <v>335.12</v>
          </cell>
        </row>
        <row r="14828">
          <cell r="A14828" t="str">
            <v>SETOP RO-00560</v>
          </cell>
          <cell r="D14828"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E14828" t="str">
            <v>m3</v>
          </cell>
          <cell r="F14828">
            <v>216.47</v>
          </cell>
        </row>
        <row r="14829">
          <cell r="A14829" t="str">
            <v>SETOP RO-00561</v>
          </cell>
          <cell r="D14829"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E14829" t="str">
            <v>m3</v>
          </cell>
          <cell r="F14829">
            <v>346.46</v>
          </cell>
        </row>
        <row r="14830">
          <cell r="A14830" t="str">
            <v>SETOP RO-00562</v>
          </cell>
          <cell r="D14830"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E14830" t="str">
            <v>m3</v>
          </cell>
          <cell r="F14830">
            <v>228.79</v>
          </cell>
        </row>
        <row r="14831">
          <cell r="A14831" t="str">
            <v>SETOP RO-00587</v>
          </cell>
          <cell r="D14831"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E14831" t="str">
            <v>m3</v>
          </cell>
          <cell r="F14831">
            <v>486.41</v>
          </cell>
        </row>
        <row r="14832">
          <cell r="A14832" t="str">
            <v>SETOP RO-00588</v>
          </cell>
          <cell r="D14832"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E14832" t="str">
            <v>m3</v>
          </cell>
          <cell r="F14832">
            <v>377.53</v>
          </cell>
        </row>
        <row r="14833">
          <cell r="A14833" t="str">
            <v>SETOP RO-00585</v>
          </cell>
          <cell r="D14833"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E14833" t="str">
            <v>m3</v>
          </cell>
          <cell r="F14833">
            <v>447.73</v>
          </cell>
        </row>
        <row r="14834">
          <cell r="A14834" t="str">
            <v>SETOP RO-00586</v>
          </cell>
          <cell r="D14834"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E14834" t="str">
            <v>m3</v>
          </cell>
          <cell r="F14834">
            <v>336.52</v>
          </cell>
        </row>
        <row r="14835">
          <cell r="A14835" t="str">
            <v>SETOP RO-00563</v>
          </cell>
          <cell r="D14835" t="str">
            <v>Concreto confeccionado em betoneira e lançamento manual com fck = 15 MPa - areia e brita comerciais (Execução, incluindo fornecimento de todos os materiais e a carga da areia e brita, exclui transporte da areia e da brita)</v>
          </cell>
          <cell r="E14835" t="str">
            <v>m3</v>
          </cell>
          <cell r="F14835">
            <v>373.58</v>
          </cell>
        </row>
        <row r="14836">
          <cell r="A14836" t="str">
            <v>SETOP RO-00564</v>
          </cell>
          <cell r="D14836" t="str">
            <v>Concreto confeccionado em betoneira e lançamento manual com fck = 15 MPa - areia extraída e brita produzida (Execução, incluindo fornecimento de todos os materiais e a carga da areia e brita, exclui transporte da areia e da brita)</v>
          </cell>
          <cell r="E14836" t="str">
            <v>m3</v>
          </cell>
          <cell r="F14836">
            <v>261.23</v>
          </cell>
        </row>
        <row r="14837">
          <cell r="A14837" t="str">
            <v>SETOP RO-00565</v>
          </cell>
          <cell r="D14837" t="str">
            <v>Concreto confeccionado em betoneira e lançamento manual com fck = 20 MPa - areia e brita comerciais (Execução, incluindo fornecimento de todos os materiais e a carga da areia e brita, exclui transporte da areia e da brita)</v>
          </cell>
          <cell r="E14837" t="str">
            <v>m3</v>
          </cell>
          <cell r="F14837">
            <v>389.66</v>
          </cell>
        </row>
        <row r="14838">
          <cell r="A14838" t="str">
            <v>SETOP RO-00566</v>
          </cell>
          <cell r="D14838" t="str">
            <v>Concreto confeccionado em betoneira e lançamento manual com fck = 20 MPa - areia extraída e brita produzida (Execução, incluindo fornecimento de todos os materiais e a carga da areia e brita, exclui transporte da areia e da brita)</v>
          </cell>
          <cell r="E14838" t="str">
            <v>m3</v>
          </cell>
          <cell r="F14838">
            <v>278.72000000000003</v>
          </cell>
        </row>
        <row r="14839">
          <cell r="A14839" t="str">
            <v>SETOP RO-00567</v>
          </cell>
          <cell r="D14839" t="str">
            <v>Concreto confeccionado em betoneira e lançamento manual com fck = 25 MPa - areia e brita comerciais (Execução, incluindo fornecimento de todos os materiais e a carga da areia e brita, exclui transporte da areia e da brita)</v>
          </cell>
          <cell r="E14839" t="str">
            <v>m3</v>
          </cell>
          <cell r="F14839">
            <v>407.69</v>
          </cell>
        </row>
        <row r="14840">
          <cell r="A14840" t="str">
            <v>SETOP RO-00568</v>
          </cell>
          <cell r="D14840" t="str">
            <v>Concreto confeccionado em betoneira e lançamento manual com fck = 25 MPa - areia extraída e brita produzida (Execução, incluindo fornecimento de todos os materiais e a carga da areia e brita, exclui transporte da areia e da brita)</v>
          </cell>
          <cell r="E14840" t="str">
            <v>m3</v>
          </cell>
          <cell r="F14840">
            <v>298.33999999999997</v>
          </cell>
        </row>
        <row r="14841">
          <cell r="A14841" t="str">
            <v>SETOP RO-00569</v>
          </cell>
          <cell r="D14841" t="str">
            <v>Concreto confeccionado em betoneira e lançamento manual com fck = 30 MPa - areia e brita comerciais (Execução, incluindo fornecimento de todos os materiais e a carga da areia e brita, exclui transporte da areia e da brita)</v>
          </cell>
          <cell r="E14841" t="str">
            <v>m3</v>
          </cell>
          <cell r="F14841">
            <v>427.76</v>
          </cell>
        </row>
        <row r="14842">
          <cell r="A14842" t="str">
            <v>SETOP RO-00570</v>
          </cell>
          <cell r="D14842" t="str">
            <v>Concreto confeccionado em betoneira e lançamento manual com fck = 30 MPa - areia extraída e brita produzida (Execução, incluindo fornecimento de todos os materiais e a carga da areia e brita, exclui transporte da areia e da brita)</v>
          </cell>
          <cell r="E14842" t="str">
            <v>m3</v>
          </cell>
          <cell r="F14842">
            <v>320.19</v>
          </cell>
        </row>
        <row r="14843">
          <cell r="A14843" t="str">
            <v>SETOP RO-00571</v>
          </cell>
          <cell r="D14843" t="str">
            <v>Concreto confeccionado em central dosadora de 30 m3/h com fck = 20 MPa - areia e brita comerciais (Execução, incluindo fornecimento de todos os materiais e a carga da areia e brita, exclui o lançamento do concreto e o transporte da areia e da brita)</v>
          </cell>
          <cell r="E14843" t="str">
            <v>m3</v>
          </cell>
          <cell r="F14843">
            <v>335.03</v>
          </cell>
        </row>
        <row r="14844">
          <cell r="A14844" t="str">
            <v>SETOP RO-00572</v>
          </cell>
          <cell r="D14844" t="str">
            <v>Concreto confeccionado em central dosadora de 30 m3/h com fck = 20 MPa - areia extraída e brita produzida (Execução, incluindo fornecimento de todos os materiais e a carga da areia e brita, exclui o lançamento do concreto e o transporte da areia e da brita)</v>
          </cell>
          <cell r="E14844" t="str">
            <v>m3</v>
          </cell>
          <cell r="F14844">
            <v>223.74</v>
          </cell>
        </row>
        <row r="14845">
          <cell r="A14845" t="str">
            <v>SETOP RO-00573</v>
          </cell>
          <cell r="D14845" t="str">
            <v>Concreto confeccionado em central dosadora de 30 m3/h com fck = 25 MPa - areia e brita comerciais (Execução, incluindo fornecimento de todos os materiais e a carga da areia e brita, exclui o lançamento do concreto e o transporte da areia e da brita)</v>
          </cell>
          <cell r="E14845" t="str">
            <v>m3</v>
          </cell>
          <cell r="F14845">
            <v>347.04</v>
          </cell>
        </row>
        <row r="14846">
          <cell r="A14846" t="str">
            <v>SETOP RO-00574</v>
          </cell>
          <cell r="D14846" t="str">
            <v>Concreto confeccionado em central dosadora de 30 m3/h com fck = 25 MPa - areia extraída e brita produzida (Execução, incluindo fornecimento de todos os materiais e a carga da areia e brita, exclui o lançamento do concreto e o transporte da areia e da brita)</v>
          </cell>
          <cell r="E14846" t="str">
            <v>m3</v>
          </cell>
          <cell r="F14846">
            <v>236.84</v>
          </cell>
        </row>
        <row r="14847">
          <cell r="A14847" t="str">
            <v>SETOP RO-00575</v>
          </cell>
          <cell r="D14847" t="str">
            <v>Concreto confeccionado em central dosadora de 30 m3/h com fck = 30 MPa - areia e brita comerciais (Execução, incluindo fornecimento de todos os materiais e a carga da areia e brita, exclui o lançamento do concreto e o transporte da areia e da brita)</v>
          </cell>
          <cell r="E14847" t="str">
            <v>m3</v>
          </cell>
          <cell r="F14847">
            <v>362.7</v>
          </cell>
        </row>
        <row r="14848">
          <cell r="A14848" t="str">
            <v>SETOP RO-00576</v>
          </cell>
          <cell r="D14848" t="str">
            <v>Concreto confeccionado em central dosadora de 30 m3/h com fck = 30 MPa - areia extraída e brita produzida (Execução, incluindo fornecimento de todos os materiais e a carga da areia e brita, exclui o lançamento do concreto e o transporte da areia e da brita)</v>
          </cell>
          <cell r="E14848" t="str">
            <v>m3</v>
          </cell>
          <cell r="F14848">
            <v>253.93</v>
          </cell>
        </row>
        <row r="14849">
          <cell r="A14849" t="str">
            <v>SETOP RO-00593</v>
          </cell>
          <cell r="D14849" t="str">
            <v>Concreto confeccionado em central dosadora de 30 m3/h com fctm,k = 4,5 MPa - areia e brita comerciais (Execução, incluindo fornecimento de todos os materiais e a carga da areia e brita, exclui o lançamento do concreto e o transporte da areia e da brita)</v>
          </cell>
          <cell r="E14849" t="str">
            <v>m3</v>
          </cell>
          <cell r="F14849">
            <v>392.19</v>
          </cell>
        </row>
        <row r="14850">
          <cell r="A14850" t="str">
            <v>SETOP RO-00594</v>
          </cell>
          <cell r="D14850" t="str">
            <v>Concreto confeccionado em central dosadora de 30 m3/h com fctm,k = 4,5 MPa - areia extraída e brita produzida (Execução, incluindo fornecimento de todos os materiais e a carga da areia e brita, exclui o lançamento do concreto e o transporte da areia e da brita)</v>
          </cell>
          <cell r="E14850" t="str">
            <v>m3</v>
          </cell>
          <cell r="F14850">
            <v>283.64</v>
          </cell>
        </row>
        <row r="14851">
          <cell r="A14851" t="str">
            <v>SETOP RO-00595</v>
          </cell>
          <cell r="D14851" t="str">
            <v>Concreto confeccionado em central dosadora de 40 m3/h com fck = 20 MPa - areia e brita comerciais (Execução, incluindo fornecimento de todos os materiais e a carga da areia e brita, exclui o lançamento do concreto e o transporte da areia e da brita)</v>
          </cell>
          <cell r="E14851" t="str">
            <v>m3</v>
          </cell>
          <cell r="F14851">
            <v>330.64</v>
          </cell>
        </row>
        <row r="14852">
          <cell r="A14852" t="str">
            <v>SETOP RO-00596</v>
          </cell>
          <cell r="D14852" t="str">
            <v>Concreto confeccionado em central dosadora de 40 m3/h com fck = 20 MPa - areia extraída e brita produzida (Execução, incluindo fornecimento de todos os materiais e a carga da areia e brita, exclui o lançamento do concreto e o transporte da areia e da brita)</v>
          </cell>
          <cell r="E14852" t="str">
            <v>m3</v>
          </cell>
          <cell r="F14852">
            <v>219.35</v>
          </cell>
        </row>
        <row r="14853">
          <cell r="A14853" t="str">
            <v>SETOP RO-00597</v>
          </cell>
          <cell r="D14853" t="str">
            <v>Concreto confeccionado em central dosadora de 40 m3/h com fck = 25 MPa - areia e brita comerciais (Execução, incluindo fornecimento de todos os materiais e a carga da areia e brita, exclui o lançamento do concreto e o transporte da areia e da brita)</v>
          </cell>
          <cell r="E14853" t="str">
            <v>m3</v>
          </cell>
          <cell r="F14853">
            <v>342.61</v>
          </cell>
        </row>
        <row r="14854">
          <cell r="A14854" t="str">
            <v>SETOP RO-00598</v>
          </cell>
          <cell r="D14854" t="str">
            <v>Concreto confeccionado em central dosadora de 40 m3/h com fck = 25 MPa - areia extraída e brita produzida (Execução, incluindo fornecimento de todos os materiais e a carga da areia e brita, exclui o lançamento do concreto e o transporte da areia e da brita)</v>
          </cell>
          <cell r="E14854" t="str">
            <v>m3</v>
          </cell>
          <cell r="F14854">
            <v>232.42</v>
          </cell>
        </row>
        <row r="14855">
          <cell r="A14855" t="str">
            <v>SETOP RO-00599</v>
          </cell>
          <cell r="D14855" t="str">
            <v>Concreto confeccionado em central dosadora de 40 m3/h com fck = 30 MPa - areia e brita comerciais (Execução, incluindo fornecimento de todos os materiais e a carga da areia e brita, exclui o lançamento do concreto e o transporte da areia e da brita)</v>
          </cell>
          <cell r="E14855" t="str">
            <v>m3</v>
          </cell>
          <cell r="F14855">
            <v>358.31</v>
          </cell>
        </row>
        <row r="14856">
          <cell r="A14856" t="str">
            <v>SETOP RO-00600</v>
          </cell>
          <cell r="D14856" t="str">
            <v>Concreto confeccionado em central dosadora de 40 m3/h com fck = 30 MPa - areia extraída e brita produzida (Execução, incluindo fornecimento de todos os materiais e a carga da areia e brita, exclui o lançamento do concreto e o transporte da areia e da brita)</v>
          </cell>
          <cell r="E14856" t="str">
            <v>m3</v>
          </cell>
          <cell r="F14856">
            <v>249.55</v>
          </cell>
        </row>
        <row r="14857">
          <cell r="A14857" t="str">
            <v>SETOP RO-00808</v>
          </cell>
          <cell r="D14857" t="str">
            <v>Concreto fck = 30 MPa para projeção via seca - confecção em betoneira - areia e brita comerciais (Execução, incluindo fornecimento e carga dos materiais, exclui transporte)</v>
          </cell>
          <cell r="E14857" t="str">
            <v>m3</v>
          </cell>
          <cell r="F14857">
            <v>567.66</v>
          </cell>
        </row>
        <row r="14858">
          <cell r="A14858" t="str">
            <v>SETOP RO-00809</v>
          </cell>
          <cell r="D14858" t="str">
            <v>Concreto fck = 30 MPa para projeção via seca - confecção em betoneira - areia extraída e brita produzida (Execução, incluindo fornecimento e carga dos materiais, exclui transporte)</v>
          </cell>
          <cell r="E14858" t="str">
            <v>m3</v>
          </cell>
          <cell r="F14858">
            <v>448.71</v>
          </cell>
        </row>
        <row r="14859">
          <cell r="A14859" t="str">
            <v>SETOP RO-00810</v>
          </cell>
          <cell r="D14859" t="str">
            <v>Concreto fck = 40 MPa para projeção via seca - confecção em betoneira - areia e brita comerciais (Execução, incluindo fornecimento e carga dos materiais, exclui transporte)</v>
          </cell>
          <cell r="E14859" t="str">
            <v>m3</v>
          </cell>
          <cell r="F14859">
            <v>654.29999999999995</v>
          </cell>
        </row>
        <row r="14860">
          <cell r="A14860" t="str">
            <v>SETOP RO-00811</v>
          </cell>
          <cell r="D14860" t="str">
            <v>Concreto fck = 40 MPa para projeção via seca - confecção em betoneira - areia extraída e brita produzida (Execução, incluindo fornecimento e carga dos materiais, exclui transporte)</v>
          </cell>
          <cell r="E14860" t="str">
            <v>m3</v>
          </cell>
          <cell r="F14860">
            <v>539.66</v>
          </cell>
        </row>
        <row r="14861">
          <cell r="A14861" t="str">
            <v>SETOP RO-00557</v>
          </cell>
          <cell r="D14861" t="str">
            <v>Concreto magro confeccionado em betoneira e lançamento manual - areia e brita comerciais (Execução, incluindo fornecimento de todos os materiais e a carga da areia e brita, exclui transporte da areia e da brita)</v>
          </cell>
          <cell r="E14861" t="str">
            <v>m3</v>
          </cell>
          <cell r="F14861">
            <v>360.44</v>
          </cell>
        </row>
        <row r="14862">
          <cell r="A14862" t="str">
            <v>SETOP RO-00558</v>
          </cell>
          <cell r="D14862" t="str">
            <v>Concreto magro confeccionado em betoneira e lançamento manual - areia extraída e brita produzida (Execução, incluindo fornecimento de todos os materiais e a carga da areia e brita, exclui transporte da areia e da brita)</v>
          </cell>
          <cell r="E14862" t="str">
            <v>m3</v>
          </cell>
          <cell r="F14862">
            <v>254.59</v>
          </cell>
        </row>
        <row r="14863">
          <cell r="A14863" t="str">
            <v>SETOP RO-00577</v>
          </cell>
          <cell r="D14863"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E14863" t="str">
            <v>m3</v>
          </cell>
          <cell r="F14863">
            <v>371.51</v>
          </cell>
        </row>
        <row r="14864">
          <cell r="A14864" t="str">
            <v>SETOP RO-00578</v>
          </cell>
          <cell r="D14864"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E14864" t="str">
            <v>m3</v>
          </cell>
          <cell r="F14864">
            <v>273.56</v>
          </cell>
        </row>
        <row r="14865">
          <cell r="A14865" t="str">
            <v>SETOP RO-00579</v>
          </cell>
          <cell r="D14865"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E14865" t="str">
            <v>m3</v>
          </cell>
          <cell r="F14865">
            <v>389.98</v>
          </cell>
        </row>
        <row r="14866">
          <cell r="A14866" t="str">
            <v>SETOP RO-00580</v>
          </cell>
          <cell r="D14866"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E14866" t="str">
            <v>m3</v>
          </cell>
          <cell r="F14866">
            <v>284.39999999999998</v>
          </cell>
        </row>
        <row r="14867">
          <cell r="A14867" t="str">
            <v>SETOP RO-00581</v>
          </cell>
          <cell r="D14867"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E14867" t="str">
            <v>m3</v>
          </cell>
          <cell r="F14867">
            <v>413.77</v>
          </cell>
        </row>
        <row r="14868">
          <cell r="A14868" t="str">
            <v>SETOP RO-00582</v>
          </cell>
          <cell r="D14868"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E14868" t="str">
            <v>m3</v>
          </cell>
          <cell r="F14868">
            <v>310.33999999999997</v>
          </cell>
        </row>
        <row r="14869">
          <cell r="A14869" t="str">
            <v>SETOP RO-00583</v>
          </cell>
          <cell r="D14869"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E14869" t="str">
            <v>m3</v>
          </cell>
          <cell r="F14869">
            <v>440.33</v>
          </cell>
        </row>
        <row r="14870">
          <cell r="A14870" t="str">
            <v>SETOP RO-00584</v>
          </cell>
          <cell r="D14870"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E14870" t="str">
            <v>m3</v>
          </cell>
          <cell r="F14870">
            <v>339.28</v>
          </cell>
        </row>
        <row r="14871">
          <cell r="A14871" t="str">
            <v>SETOP RO-00601</v>
          </cell>
          <cell r="D14871"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E14871" t="str">
            <v>m3</v>
          </cell>
          <cell r="F14871">
            <v>354.23</v>
          </cell>
        </row>
        <row r="14872">
          <cell r="A14872" t="str">
            <v>SETOP RO-00602</v>
          </cell>
          <cell r="D14872"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E14872" t="str">
            <v>m3</v>
          </cell>
          <cell r="F14872">
            <v>256.27999999999997</v>
          </cell>
        </row>
        <row r="14873">
          <cell r="A14873" t="str">
            <v>SETOP RO-00603</v>
          </cell>
          <cell r="D14873"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E14873" t="str">
            <v>m3</v>
          </cell>
          <cell r="F14873">
            <v>371.44</v>
          </cell>
        </row>
        <row r="14874">
          <cell r="A14874" t="str">
            <v>SETOP RO-00604</v>
          </cell>
          <cell r="D14874"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E14874" t="str">
            <v>m3</v>
          </cell>
          <cell r="F14874">
            <v>265.87</v>
          </cell>
        </row>
        <row r="14875">
          <cell r="A14875" t="str">
            <v>SETOP RO-00605</v>
          </cell>
          <cell r="D14875" t="str">
            <v>Concreto para bombeamento confeccionado em central dosadora de 40 m3/h com fck = 35 MPa - areia e brita comerciais (Execução, incluindo fornecimento e carga dos materiais, exclui transporte e lançamento)</v>
          </cell>
          <cell r="E14875" t="str">
            <v>m3</v>
          </cell>
          <cell r="F14875">
            <v>393.55</v>
          </cell>
        </row>
        <row r="14876">
          <cell r="A14876" t="str">
            <v>SETOP RO-00606</v>
          </cell>
          <cell r="D14876"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E14876" t="str">
            <v>m3</v>
          </cell>
          <cell r="F14876">
            <v>290.11</v>
          </cell>
        </row>
        <row r="14877">
          <cell r="A14877" t="str">
            <v>SETOP RO-00607</v>
          </cell>
          <cell r="D14877"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E14877" t="str">
            <v>m3</v>
          </cell>
          <cell r="F14877">
            <v>418.25</v>
          </cell>
        </row>
        <row r="14878">
          <cell r="A14878" t="str">
            <v>SETOP RO-00608</v>
          </cell>
          <cell r="D14878"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E14878" t="str">
            <v>m3</v>
          </cell>
          <cell r="F14878">
            <v>317.20999999999998</v>
          </cell>
        </row>
        <row r="14879">
          <cell r="A14879" t="str">
            <v>SETOP RO-00802</v>
          </cell>
          <cell r="D14879" t="str">
            <v>Concreto projetado via seca fck = 30 MPa aplicado em pisos (Execução, incluindo o fornecimento do concreto, exclui o transporte dos agregados)</v>
          </cell>
          <cell r="E14879" t="str">
            <v>m3</v>
          </cell>
          <cell r="F14879">
            <v>792.44</v>
          </cell>
        </row>
        <row r="14880">
          <cell r="A14880" t="str">
            <v>SETOP RO-00803</v>
          </cell>
          <cell r="D14880" t="str">
            <v>Concreto projetado via seca fck = 30 MPa aplicado em superfícies inclinadas e verticais (Execução, incluindo o fornecimento do concreto, exclui o transporte dos agregados)</v>
          </cell>
          <cell r="E14880" t="str">
            <v>m3</v>
          </cell>
          <cell r="F14880">
            <v>820.32</v>
          </cell>
        </row>
        <row r="14881">
          <cell r="A14881" t="str">
            <v>SETOP RO-00804</v>
          </cell>
          <cell r="D14881" t="str">
            <v>Concreto projetado via seca fck = 30 MPa aplicado em teto (Execução, incluindo o fornecimento do concreto, exclui o transporte dos agregados)</v>
          </cell>
          <cell r="E14881" t="str">
            <v>m3</v>
          </cell>
          <cell r="F14881">
            <v>906.2</v>
          </cell>
        </row>
        <row r="14882">
          <cell r="A14882" t="str">
            <v>SETOP RO-00805</v>
          </cell>
          <cell r="D14882" t="str">
            <v>Concreto projetado via seca fck = 40 MPa aplicado em pisos (Execução, incluindo o fornecimento do concreto, exclui o transporte dos agregados)</v>
          </cell>
          <cell r="E14882" t="str">
            <v>m3</v>
          </cell>
          <cell r="F14882">
            <v>879.08</v>
          </cell>
        </row>
        <row r="14883">
          <cell r="A14883" t="str">
            <v>SETOP RO-00806</v>
          </cell>
          <cell r="D14883" t="str">
            <v>Concreto projetado via seca fck = 40 MPa aplicado em superfícies inclinadas e verticais (Execução, incluindo o fornecimento do concreto, exclui o transporte dos agregados)</v>
          </cell>
          <cell r="E14883" t="str">
            <v>m3</v>
          </cell>
          <cell r="F14883">
            <v>906.96</v>
          </cell>
        </row>
        <row r="14884">
          <cell r="A14884" t="str">
            <v>SETOP RO-00807</v>
          </cell>
          <cell r="D14884" t="str">
            <v>Concreto projetado via seca fck = 40 MPa aplicado em teto (Execução, incluindo o fornecimento do concreto, exclui o transporte dos agregados)</v>
          </cell>
          <cell r="E14884" t="str">
            <v>m3</v>
          </cell>
          <cell r="F14884">
            <v>992.84</v>
          </cell>
        </row>
        <row r="14885">
          <cell r="A14885" t="str">
            <v>SETOP RO-00589</v>
          </cell>
          <cell r="D14885" t="str">
            <v>Concreto submerso confeccionado em central dosadora de 30 m3/h com fck = 25 MPa - areia e brita comerciais (Execução, incluindo fornecimento de todos os materiais e a carga da areia e brita, exclui o lançamento do concreto e o transporte da areia e da brita)</v>
          </cell>
          <cell r="E14885" t="str">
            <v>m3</v>
          </cell>
          <cell r="F14885">
            <v>401.85</v>
          </cell>
        </row>
        <row r="14886">
          <cell r="A14886" t="str">
            <v>SETOP RO-00590</v>
          </cell>
          <cell r="D14886"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E14886" t="str">
            <v>m3</v>
          </cell>
          <cell r="F14886">
            <v>304.97000000000003</v>
          </cell>
        </row>
        <row r="14887">
          <cell r="A14887" t="str">
            <v>SETOP RO-00611</v>
          </cell>
          <cell r="D14887" t="str">
            <v>Lançamento livre de concreto usinado em central dosadora de 30 m3/h por meio de caminhão betoneira</v>
          </cell>
          <cell r="E14887" t="str">
            <v>m3</v>
          </cell>
          <cell r="F14887">
            <v>3.51</v>
          </cell>
        </row>
        <row r="14888">
          <cell r="A14888" t="str">
            <v>SETOP RO-00614</v>
          </cell>
          <cell r="D14888" t="str">
            <v>Lançamento livre de concreto usinado em central dosadora de 40 m3/h por meio de caminhão betoneira</v>
          </cell>
          <cell r="E14888" t="str">
            <v>m3</v>
          </cell>
          <cell r="F14888">
            <v>2.63</v>
          </cell>
        </row>
        <row r="14889">
          <cell r="A14889" t="str">
            <v>SETOP RO-00609</v>
          </cell>
          <cell r="D14889" t="str">
            <v>Lançamento manual de concreto usinado em central dosadora de 30 m3/h</v>
          </cell>
          <cell r="E14889" t="str">
            <v>m3</v>
          </cell>
          <cell r="F14889">
            <v>10.59</v>
          </cell>
        </row>
        <row r="14890">
          <cell r="A14890" t="str">
            <v>SETOP RO-00610</v>
          </cell>
          <cell r="D14890" t="str">
            <v>Lançamento manual de concreto usinado em central dosadora de 40 m3/h</v>
          </cell>
          <cell r="E14890" t="str">
            <v>m3</v>
          </cell>
          <cell r="F14890">
            <v>9.93</v>
          </cell>
        </row>
        <row r="14891">
          <cell r="A14891" t="str">
            <v>SETOP RO-00613</v>
          </cell>
          <cell r="D14891" t="str">
            <v>Lançamento mecânico de concreto usinado em central dosadora de 30 m3/h com bomba lança sobre chassi com capacidade de 50 m3/h</v>
          </cell>
          <cell r="E14891" t="str">
            <v>m3</v>
          </cell>
          <cell r="F14891">
            <v>19.16</v>
          </cell>
        </row>
        <row r="14892">
          <cell r="A14892" t="str">
            <v>SETOP RO-00612</v>
          </cell>
          <cell r="D14892" t="str">
            <v>Lançamento mecânico de concreto usinado em central dosadora de 30 m3/h com bomba rebocável com capacidade de 30 m3/h</v>
          </cell>
          <cell r="E14892" t="str">
            <v>m3</v>
          </cell>
          <cell r="F14892">
            <v>14.43</v>
          </cell>
        </row>
        <row r="14893">
          <cell r="A14893" t="str">
            <v>SETOP RO-00616</v>
          </cell>
          <cell r="D14893" t="str">
            <v>Lançamento mecânico de concreto usinado em central dosadora de 40 m3/h com bomba lança sobre chassi com capacidade de 41 m3/h</v>
          </cell>
          <cell r="E14893" t="str">
            <v>m3</v>
          </cell>
          <cell r="F14893">
            <v>10.93</v>
          </cell>
        </row>
        <row r="14894">
          <cell r="A14894" t="str">
            <v>SETOP RO-00615</v>
          </cell>
          <cell r="D14894" t="str">
            <v>Lançamento mecânico de concreto usinado em central dosadora de 40 m3/h com bomba lança sobre chassi com capacidade de 50 m3/h</v>
          </cell>
          <cell r="E14894" t="str">
            <v>m3</v>
          </cell>
          <cell r="F14894">
            <v>16.059999999999999</v>
          </cell>
        </row>
        <row r="14895">
          <cell r="A14895" t="str">
            <v>SETOP RO-00556</v>
          </cell>
          <cell r="D14895" t="str">
            <v>Microconcreto confeccionado em misturador e lançamento manual para reparos e grauteamento (Execução, incluindo fornecimento e carga dos materiais, exclui transporte)</v>
          </cell>
          <cell r="E14895" t="str">
            <v>m3</v>
          </cell>
          <cell r="F14895">
            <v>3086.21</v>
          </cell>
        </row>
        <row r="14896">
          <cell r="A14896" t="str">
            <v>SETOP RO-00544</v>
          </cell>
          <cell r="D14896" t="str">
            <v>Tela de aço eletrossoldada - fornecimento, preparo e colocação</v>
          </cell>
          <cell r="E14896" t="str">
            <v>Kg</v>
          </cell>
          <cell r="F14896">
            <v>10.59</v>
          </cell>
        </row>
        <row r="14897">
          <cell r="A14897" t="str">
            <v>SETOP RO-00545</v>
          </cell>
          <cell r="D14897" t="str">
            <v>Treliça nervurada com três barras longitudinais interligadas por duas diagonais sinusoidal - fornecimento e instalação</v>
          </cell>
          <cell r="E14897" t="str">
            <v>Kg</v>
          </cell>
          <cell r="F14897">
            <v>10.41</v>
          </cell>
        </row>
        <row r="14898">
          <cell r="A14898" t="str">
            <v>SETOP 258</v>
          </cell>
          <cell r="D14898" t="str">
            <v>Composições Auxiliares</v>
          </cell>
        </row>
        <row r="14899">
          <cell r="A14899" t="str">
            <v>SETOP RO-00951</v>
          </cell>
          <cell r="D14899" t="str">
            <v>Argamassa autoadensável confeccionada em misturador e lançamento manual para reparos e grauteamento (Execução, incluindo fornecimento, carga e transporte de todos os materiais)</v>
          </cell>
          <cell r="E14899" t="str">
            <v>m3</v>
          </cell>
          <cell r="F14899">
            <v>3506.53</v>
          </cell>
        </row>
        <row r="14900">
          <cell r="A14900" t="str">
            <v>SETOP RO-00944</v>
          </cell>
          <cell r="D14900" t="str">
            <v>Argamassa confeccionada em betoneira e lançamento manual de cimento, cal hidratada e areia 1:0,5:3,5 - areia comercial (Execução, incluindo fornecimento, carga e transporte de todos os materiais)</v>
          </cell>
          <cell r="E14900" t="str">
            <v>m3</v>
          </cell>
          <cell r="F14900">
            <v>405.09</v>
          </cell>
        </row>
        <row r="14901">
          <cell r="A14901" t="str">
            <v>SETOP RO-00945</v>
          </cell>
          <cell r="D14901" t="str">
            <v>Argamassa confeccionada em betoneira e lançamento manual de cimento, cal hidratada e areia 1:0,5:3,5 - areia extraída (Execução, incluindo fornecimento, carga e transporte de todos os materiais)</v>
          </cell>
          <cell r="E14901" t="str">
            <v>m3</v>
          </cell>
          <cell r="F14901">
            <v>322.58</v>
          </cell>
        </row>
        <row r="14902">
          <cell r="A14902" t="str">
            <v>SETOP RO-00942</v>
          </cell>
          <cell r="D14902" t="str">
            <v>Argamassa confeccionada em betoneira e lançamento manual de cimento e areia 1:3 - areia comercial (Execução, incluindo fornecimento, carga e transporte de todos os materiais)</v>
          </cell>
          <cell r="E14902" t="str">
            <v>m3</v>
          </cell>
          <cell r="F14902">
            <v>437.46</v>
          </cell>
        </row>
        <row r="14903">
          <cell r="A14903" t="str">
            <v>SETOP RO-00943</v>
          </cell>
          <cell r="D14903" t="str">
            <v>Argamassa confeccionada em betoneira e lançamento manual de cimento e areia 1:3 - areia extraída (Execução, incluindo fornecimento, carga e transporte de todos os materiais)</v>
          </cell>
          <cell r="E14903" t="str">
            <v>m3</v>
          </cell>
          <cell r="F14903">
            <v>336.49</v>
          </cell>
        </row>
        <row r="14904">
          <cell r="A14904" t="str">
            <v>SETOP RO-00948</v>
          </cell>
          <cell r="D14904" t="str">
            <v>Argamassa confeccionada em betoneira e lançamento manual de cimento e areia 1:3 com 1,25% de silicato de alumínio - areia comercial (Execução, incluindo fornecimento, carga e transporte de todos os materiais)</v>
          </cell>
          <cell r="E14904" t="str">
            <v>m3</v>
          </cell>
          <cell r="F14904">
            <v>451.91</v>
          </cell>
        </row>
        <row r="14905">
          <cell r="A14905" t="str">
            <v>SETOP RO-00949</v>
          </cell>
          <cell r="D14905" t="str">
            <v>Argamassa confeccionada em betoneira e lançamento manual de cimento e areia 1:3 com 1,25% de silicato de alumínio - areia extraída (Execução, incluindo fornecimento, carga e transporte de todos os materiais)</v>
          </cell>
          <cell r="E14905" t="str">
            <v>m3</v>
          </cell>
          <cell r="F14905">
            <v>350.94</v>
          </cell>
        </row>
        <row r="14906">
          <cell r="A14906" t="str">
            <v>SETOP RO-00946</v>
          </cell>
          <cell r="D14906" t="str">
            <v>Argamassa confeccionada em betoneira e lançamento manual de cimento e areia 1:3 com 8% de microssílica - areia comercial (Execução, incluindo fornecimento, carga e transporte de todos os materiais)</v>
          </cell>
          <cell r="E14906" t="str">
            <v>m3</v>
          </cell>
          <cell r="F14906">
            <v>550.4</v>
          </cell>
        </row>
        <row r="14907">
          <cell r="A14907" t="str">
            <v>SETOP RO-00947</v>
          </cell>
          <cell r="D14907" t="str">
            <v>Argamassa confeccionada em betoneira e lançamento manual de cimento e areia 1:3 com 8% de microssílica - areia extraída (Execução, incluindo fornecimento, carga e transporte de todos os materiais)</v>
          </cell>
          <cell r="E14907" t="str">
            <v>m3</v>
          </cell>
          <cell r="F14907">
            <v>421.68</v>
          </cell>
        </row>
        <row r="14908">
          <cell r="A14908" t="str">
            <v>SETOP RO-00950</v>
          </cell>
          <cell r="D14908" t="str">
            <v>Argamassa confeccionada em misturador e lançamento manual para reparos e grauteamento (Execução, incluindo fornecimento, carga e transporte de todos os materiais)</v>
          </cell>
          <cell r="E14908" t="str">
            <v>m3</v>
          </cell>
          <cell r="F14908">
            <v>3402.29</v>
          </cell>
        </row>
        <row r="14909">
          <cell r="A14909" t="str">
            <v>SETOP RO-00827</v>
          </cell>
          <cell r="D14909" t="str">
            <v>Carga e manobra de aduelas de concreto pré-moldadas em cavalo mecânico com semirreboque 22 t - carga com caminhão guindauto de 45 t.m</v>
          </cell>
          <cell r="E14909" t="str">
            <v>t</v>
          </cell>
          <cell r="F14909">
            <v>20.23</v>
          </cell>
        </row>
        <row r="14910">
          <cell r="A14910" t="str">
            <v>SETOP RO-00831</v>
          </cell>
          <cell r="D14910" t="str">
            <v>Carga, manobra e descarga de agregados ou solos em caminhão basculante de 12 m³ - carga com carregadeira de 3,40 m³ e descarga em distribuidor autopropelido</v>
          </cell>
          <cell r="E14910" t="str">
            <v>t</v>
          </cell>
          <cell r="F14910">
            <v>3.08</v>
          </cell>
        </row>
        <row r="14911">
          <cell r="A14911" t="str">
            <v>SETOP RO-00832</v>
          </cell>
          <cell r="D14911" t="str">
            <v>Carga, manobra e descarga de agregados ou solos em caminhão basculante de 12 m³ - carga com carregadeira de 3,40 m³ e descarga em distribuidor rebocável</v>
          </cell>
          <cell r="E14911" t="str">
            <v>t</v>
          </cell>
          <cell r="F14911">
            <v>7.75</v>
          </cell>
        </row>
        <row r="14912">
          <cell r="A14912" t="str">
            <v>SETOP RO-00833</v>
          </cell>
          <cell r="D14912" t="str">
            <v>Carga, manobra e descarga de agregados ou solos em caminhão basculante de 12 m³ - carga com carregadeira de 3,40 m³ e descarga livre</v>
          </cell>
          <cell r="E14912" t="str">
            <v>t</v>
          </cell>
          <cell r="F14912">
            <v>2.4900000000000002</v>
          </cell>
        </row>
        <row r="14913">
          <cell r="A14913" t="str">
            <v>SETOP RO-00828</v>
          </cell>
          <cell r="D14913" t="str">
            <v>Carga, manobra e descarga de agregados ou solos em caminhão basculante de 12 m³ - carga com carregadeira de 3,40 m³ (exclusa) e descarga em distribuidor autopropelido</v>
          </cell>
          <cell r="E14913" t="str">
            <v>t</v>
          </cell>
          <cell r="F14913">
            <v>2.11</v>
          </cell>
        </row>
        <row r="14914">
          <cell r="A14914" t="str">
            <v>SETOP RO-00829</v>
          </cell>
          <cell r="D14914" t="str">
            <v>Carga, manobra e descarga de agregados ou solos em caminhão basculante de 12 m³ - carga com carregadeira de 3,40 m³ (exclusa) e descarga em distribuidor rebocável</v>
          </cell>
          <cell r="E14914" t="str">
            <v>t</v>
          </cell>
          <cell r="F14914">
            <v>6.81</v>
          </cell>
        </row>
        <row r="14915">
          <cell r="A14915" t="str">
            <v>SETOP RO-00830</v>
          </cell>
          <cell r="D14915" t="str">
            <v>Carga, manobra e descarga de agregados ou solos em caminhão basculante de 12 m³ - carga com carregadeira de 3,40 m³ (exclusa) e descarga livre</v>
          </cell>
          <cell r="E14915" t="str">
            <v>t</v>
          </cell>
          <cell r="F14915">
            <v>1.52</v>
          </cell>
        </row>
        <row r="14916">
          <cell r="A14916" t="str">
            <v>SETOP RO-00834</v>
          </cell>
          <cell r="D14916" t="str">
            <v>Carga, manobra e descarga de agregados ou solos em caminhão basculante de 12 m³ - carga com escavadeira de 1,40 m³ (exclusa) e descarga livre</v>
          </cell>
          <cell r="E14916" t="str">
            <v>t</v>
          </cell>
          <cell r="F14916">
            <v>1.79</v>
          </cell>
        </row>
        <row r="14917">
          <cell r="A14917" t="str">
            <v>SETOP RO-00836</v>
          </cell>
          <cell r="D14917" t="str">
            <v>Carga, manobra e descarga de agregados ou solos em caminhão basculante de 12 m³ - carga em usina de solos de 300 t/h e descarga em distribuidor autopropelido</v>
          </cell>
          <cell r="E14917" t="str">
            <v>t</v>
          </cell>
          <cell r="F14917">
            <v>2.87</v>
          </cell>
        </row>
        <row r="14918">
          <cell r="A14918" t="str">
            <v>SETOP RO-00837</v>
          </cell>
          <cell r="D14918" t="str">
            <v>Carga, manobra e descarga de agregados ou solos em caminhão basculante de 12 m³ - carga em usina de solos de 300 t/h e descarga em vibroacabadora</v>
          </cell>
          <cell r="E14918" t="str">
            <v>t</v>
          </cell>
          <cell r="F14918">
            <v>4.6399999999999997</v>
          </cell>
        </row>
        <row r="14919">
          <cell r="A14919" t="str">
            <v>SETOP RO-00838</v>
          </cell>
          <cell r="D14919" t="str">
            <v>Carga, manobra e descarga de agregados ou solos em caminhão basculante de 12 m³ - carga em usina de solos de 300 t/h e descarga livre</v>
          </cell>
          <cell r="E14919" t="str">
            <v>t</v>
          </cell>
          <cell r="F14919">
            <v>2.4500000000000002</v>
          </cell>
        </row>
        <row r="14920">
          <cell r="A14920" t="str">
            <v>SETOP RO-00835</v>
          </cell>
          <cell r="D14920" t="str">
            <v>Carga, manobra e descarga de agregados ou solos em caminhão basculante de 12 m³ - carga em usina de 60 t/h (PMF) e descarga livre</v>
          </cell>
          <cell r="E14920" t="str">
            <v>t</v>
          </cell>
          <cell r="F14920">
            <v>8.33</v>
          </cell>
        </row>
        <row r="14921">
          <cell r="A14921" t="str">
            <v>SETOP RO-00842</v>
          </cell>
          <cell r="D14921" t="str">
            <v>Carga, manobra e descarga de agregados ou solos em caminhão basculante de 6 m³ - carga com carregadeira de 1,72 m³ e descarga em distribuidor autopropelido</v>
          </cell>
          <cell r="E14921" t="str">
            <v>t</v>
          </cell>
          <cell r="F14921">
            <v>3.7</v>
          </cell>
        </row>
        <row r="14922">
          <cell r="A14922" t="str">
            <v>SETOP RO-00843</v>
          </cell>
          <cell r="D14922" t="str">
            <v>Carga, manobra e descarga de agregados ou solos em caminhão basculante de 6 m³ - carga com carregadeira de 1,72 m³ e descarga em distribuidor rebocável</v>
          </cell>
          <cell r="E14922" t="str">
            <v>t</v>
          </cell>
          <cell r="F14922">
            <v>6.36</v>
          </cell>
        </row>
        <row r="14923">
          <cell r="A14923" t="str">
            <v>SETOP RO-00844</v>
          </cell>
          <cell r="D14923" t="str">
            <v>Carga, manobra e descarga de agregados ou solos em caminhão basculante de 6 m³ - carga com carregadeira de 1,72 m³ e descarga livre</v>
          </cell>
          <cell r="E14923" t="str">
            <v>t</v>
          </cell>
          <cell r="F14923">
            <v>2.84</v>
          </cell>
        </row>
        <row r="14924">
          <cell r="A14924" t="str">
            <v>SETOP RO-00839</v>
          </cell>
          <cell r="D14924" t="str">
            <v>Carga, manobra e descarga de agregados ou solos em caminhão basculante de 6 m³ - carga com carregadeira de 1,72 m³ (exclusa) e descarga em distribuidor autopropelido</v>
          </cell>
          <cell r="E14924" t="str">
            <v>t</v>
          </cell>
          <cell r="F14924">
            <v>2.81</v>
          </cell>
        </row>
        <row r="14925">
          <cell r="A14925" t="str">
            <v>SETOP RO-00840</v>
          </cell>
          <cell r="D14925" t="str">
            <v>Carga, manobra e descarga de agregados ou solos em caminhão basculante de 6 m³ - carga com carregadeira de 1,72 m³ (exclusa) e descarga em distribuidor rebocável</v>
          </cell>
          <cell r="E14925" t="str">
            <v>t</v>
          </cell>
          <cell r="F14925">
            <v>2.62</v>
          </cell>
        </row>
        <row r="14926">
          <cell r="A14926" t="str">
            <v>SETOP RO-00841</v>
          </cell>
          <cell r="D14926" t="str">
            <v>Carga, manobra e descarga de agregados ou solos em caminhão basculante de 6 m³ - carga com carregadeira de 1,72 m³ (exclusa) e descarga livre</v>
          </cell>
          <cell r="E14926" t="str">
            <v>t</v>
          </cell>
          <cell r="F14926">
            <v>1.95</v>
          </cell>
        </row>
        <row r="14927">
          <cell r="A14927" t="str">
            <v>SETOP RO-00846</v>
          </cell>
          <cell r="D14927" t="str">
            <v>Carga, manobra e descarga de agregados ou solos em caminhão basculante de 6 m³ - carga com escavadeira de 1,40 m³ e descarga livre</v>
          </cell>
          <cell r="E14927" t="str">
            <v>t</v>
          </cell>
          <cell r="F14927">
            <v>2.14</v>
          </cell>
        </row>
        <row r="14928">
          <cell r="A14928" t="str">
            <v>SETOP RO-00845</v>
          </cell>
          <cell r="D14928" t="str">
            <v>Carga, manobra e descarga de agregados ou solos em caminhão basculante de 6 m³ - carga com escavadeira de 1,40 m³ (exclusa) e descarga livre</v>
          </cell>
          <cell r="E14928" t="str">
            <v>t</v>
          </cell>
          <cell r="F14928">
            <v>1.8</v>
          </cell>
        </row>
        <row r="14929">
          <cell r="A14929" t="str">
            <v>SETOP RO-00848</v>
          </cell>
          <cell r="D14929" t="str">
            <v>Carga, manobra e descarga de blocos de rocha em caminhão basculante de 8 m³ - carga com escavadeira de 1,40 m³ e descarga livre</v>
          </cell>
          <cell r="E14929" t="str">
            <v>t</v>
          </cell>
          <cell r="F14929">
            <v>3.66</v>
          </cell>
        </row>
        <row r="14930">
          <cell r="A14930" t="str">
            <v>SETOP RO-00847</v>
          </cell>
          <cell r="D14930" t="str">
            <v>Carga, manobra e descarga de blocos de rocha em caminhão basculante de 8 m³ - carga com escavadeira de 1,40 m³ (exclusa) e descarga livre</v>
          </cell>
          <cell r="E14930" t="str">
            <v>t</v>
          </cell>
          <cell r="F14930">
            <v>2.75</v>
          </cell>
        </row>
        <row r="14931">
          <cell r="A14931" t="str">
            <v>SETOP RO-00849</v>
          </cell>
          <cell r="D14931" t="str">
            <v>Carga, manobra e descarga de blocos de rocha em caminhão basculante de 8 m³ - carga com retroescavadeira de 0,29 m³ e descarga livre</v>
          </cell>
          <cell r="E14931" t="str">
            <v>t</v>
          </cell>
          <cell r="F14931">
            <v>17.079999999999998</v>
          </cell>
        </row>
        <row r="14932">
          <cell r="A14932" t="str">
            <v>SETOP RO-00850</v>
          </cell>
          <cell r="D14932" t="str">
            <v>Carga, manobra e descarga de cimento ou cal a granel em caminhão silo de 30 m³</v>
          </cell>
          <cell r="E14932" t="str">
            <v>t</v>
          </cell>
          <cell r="F14932">
            <v>14.74</v>
          </cell>
        </row>
        <row r="14933">
          <cell r="A14933" t="str">
            <v>SETOP RO-00851</v>
          </cell>
          <cell r="D14933" t="str">
            <v>Carga, manobra e descarga de concreto asfáltico com borracha em caminhão basculante de 12 m³ - carga em usina de asfalto 120 t/h e descarga em vibroacabadora</v>
          </cell>
          <cell r="E14933" t="str">
            <v>t</v>
          </cell>
          <cell r="F14933">
            <v>7.62</v>
          </cell>
        </row>
        <row r="14934">
          <cell r="A14934" t="str">
            <v>SETOP RO-00852</v>
          </cell>
          <cell r="D14934" t="str">
            <v>Carga, manobra e descarga de concreto com caminhão betoneira de 8 m³ - carga em central de concreto de 30 m³/h e descarga livre</v>
          </cell>
          <cell r="E14934" t="str">
            <v>t</v>
          </cell>
          <cell r="F14934">
            <v>17.02</v>
          </cell>
        </row>
        <row r="14935">
          <cell r="A14935" t="str">
            <v>SETOP RO-00853</v>
          </cell>
          <cell r="D14935" t="str">
            <v>Carga, manobra e descarga de concreto com caminhão betoneira de 8 m³ - carga em central de concreto de 40 m³/h e descarga livre</v>
          </cell>
          <cell r="E14935" t="str">
            <v>t</v>
          </cell>
          <cell r="F14935">
            <v>15.6</v>
          </cell>
        </row>
        <row r="14936">
          <cell r="A14936" t="str">
            <v>SETOP RO-6135</v>
          </cell>
          <cell r="D14936" t="str">
            <v>Carga, manobra e descarga de concreto de cimento em caminhão basculante de 7 m³ - carga em central de concreto de 150 m³/h e descarga em vibroacabadora</v>
          </cell>
          <cell r="E14936" t="str">
            <v>t</v>
          </cell>
          <cell r="F14936">
            <v>2.97</v>
          </cell>
        </row>
        <row r="14937">
          <cell r="A14937" t="str">
            <v>SETOP RO-6139</v>
          </cell>
          <cell r="D14937" t="str">
            <v>Carga, manobra e descarga de fresagem contínua solta - espessura de 2,0 cm em caminhão basculante de 12 m³ - carga com fresadora e descarga livre</v>
          </cell>
          <cell r="E14937" t="str">
            <v>t</v>
          </cell>
          <cell r="F14937">
            <v>3.5</v>
          </cell>
        </row>
        <row r="14938">
          <cell r="A14938" t="str">
            <v>SETOP RO-6140</v>
          </cell>
          <cell r="D14938" t="str">
            <v>Carga, manobra e descarga de fresagem contínua solta - espessura de 3,0 cm em caminhão basculante de 12 m³ - carga com fresadora e descarga livre</v>
          </cell>
          <cell r="E14938" t="str">
            <v>t</v>
          </cell>
          <cell r="F14938">
            <v>2.7</v>
          </cell>
        </row>
        <row r="14939">
          <cell r="A14939" t="str">
            <v>SETOP RO-6141</v>
          </cell>
          <cell r="D14939" t="str">
            <v>Carga, manobra e descarga de fresagem contínua solta - espessura de 4,0 cm em caminhão basculante de 12 m³ - carga com fresadora e descarga livre</v>
          </cell>
          <cell r="E14939" t="str">
            <v>t</v>
          </cell>
          <cell r="F14939">
            <v>2.2999999999999998</v>
          </cell>
        </row>
        <row r="14940">
          <cell r="A14940" t="str">
            <v>SETOP RO-6142</v>
          </cell>
          <cell r="D14940" t="str">
            <v>Carga, manobra e descarga de fresagem contínua solta - espessura de 5,0 cm em caminhão basculante de 12 m³ - carga com fresadora e descarga livre</v>
          </cell>
          <cell r="E14940" t="str">
            <v>t</v>
          </cell>
          <cell r="F14940">
            <v>2.41</v>
          </cell>
        </row>
        <row r="14941">
          <cell r="A14941" t="str">
            <v>SETOP RO-6143</v>
          </cell>
          <cell r="D14941" t="str">
            <v>Carga, manobra e descarga de fresagem descontínua solta - espessura de 2,0 cm em caminhão basculante de 12 m³ - carga com fresadora e descarga livre</v>
          </cell>
          <cell r="E14941" t="str">
            <v>t</v>
          </cell>
          <cell r="F14941">
            <v>6.52</v>
          </cell>
        </row>
        <row r="14942">
          <cell r="A14942" t="str">
            <v>SETOP RO-6144</v>
          </cell>
          <cell r="D14942" t="str">
            <v>Carga, manobra e descarga de fresagem descontínua solta - espessura de 3,0 cm em caminhão basculante de 12 m³ - carga com fresadora e descarga livre</v>
          </cell>
          <cell r="E14942" t="str">
            <v>t</v>
          </cell>
          <cell r="F14942">
            <v>4.8600000000000003</v>
          </cell>
        </row>
        <row r="14943">
          <cell r="A14943" t="str">
            <v>SETOP RO-6145</v>
          </cell>
          <cell r="D14943" t="str">
            <v>Carga, manobra e descarga de fresagem descontínua solta - espessura de 4,0 cm em caminhão basculante de 12 m³ - carga com fresadora e descarga livre</v>
          </cell>
          <cell r="E14943" t="str">
            <v>t</v>
          </cell>
          <cell r="F14943">
            <v>4.0599999999999996</v>
          </cell>
        </row>
        <row r="14944">
          <cell r="A14944" t="str">
            <v>SETOP RO-6146</v>
          </cell>
          <cell r="D14944" t="str">
            <v>Carga, manobra e descarga de fresagem descontínua solta - espessura de 5,0 cm em caminhão basculante de 12 m³ - carga com fresadora e descarga livre</v>
          </cell>
          <cell r="E14944" t="str">
            <v>t</v>
          </cell>
          <cell r="F14944">
            <v>4.01</v>
          </cell>
        </row>
        <row r="14945">
          <cell r="A14945" t="str">
            <v>SETOP RO-00854</v>
          </cell>
          <cell r="D14945" t="str">
            <v>Carga, manobra e descarga de materiais diversos em caminhão carroceria com capacidade de 11 t e com guindauto de 45 t.m</v>
          </cell>
          <cell r="E14945" t="str">
            <v>t</v>
          </cell>
          <cell r="F14945">
            <v>24.86</v>
          </cell>
        </row>
        <row r="14946">
          <cell r="A14946" t="str">
            <v>SETOP RO-00855</v>
          </cell>
          <cell r="D14946" t="str">
            <v>Carga, manobra e descarga de materiais diversos em caminhão carroceria com capacidade de 7 t e com guindauto de 20 t.m</v>
          </cell>
          <cell r="E14946" t="str">
            <v>t</v>
          </cell>
          <cell r="F14946">
            <v>21.82</v>
          </cell>
        </row>
        <row r="14947">
          <cell r="A14947" t="str">
            <v>SETOP RO-00856</v>
          </cell>
          <cell r="D14947" t="str">
            <v>Carga, manobra e descarga de materiais diversos em caminhão carroceria de 15 t - carga e descarga com caminhão guindauto de 20 t.m</v>
          </cell>
          <cell r="E14947" t="str">
            <v>t</v>
          </cell>
          <cell r="F14947">
            <v>32.81</v>
          </cell>
        </row>
        <row r="14948">
          <cell r="A14948" t="str">
            <v>SETOP RO-00857</v>
          </cell>
          <cell r="D14948" t="str">
            <v>Carga, manobra e descarga de materiais diversos em caminhão carroceria de 15 t - carga e descarga manuais</v>
          </cell>
          <cell r="E14948" t="str">
            <v>t</v>
          </cell>
          <cell r="F14948">
            <v>32.869999999999997</v>
          </cell>
        </row>
        <row r="14949">
          <cell r="A14949" t="str">
            <v>SETOP RO-00858</v>
          </cell>
          <cell r="D14949" t="str">
            <v>Carga, manobra e descarga de materiais diversos em caminhão carroceria de 5 t - carga e descarga manuais</v>
          </cell>
          <cell r="E14949" t="str">
            <v>t</v>
          </cell>
          <cell r="F14949">
            <v>29.05</v>
          </cell>
        </row>
        <row r="14950">
          <cell r="A14950" t="str">
            <v>SETOP RO-00859</v>
          </cell>
          <cell r="D14950" t="str">
            <v>Carga, manobra e descarga de materiais diversos em caminhão carroceria de 9 t - carga e descarga manuais</v>
          </cell>
          <cell r="E14950" t="str">
            <v>t</v>
          </cell>
          <cell r="F14950">
            <v>26.44</v>
          </cell>
        </row>
        <row r="14951">
          <cell r="A14951" t="str">
            <v>SETOP RO-00860</v>
          </cell>
          <cell r="D14951" t="str">
            <v>Carga, manobra e descarga de material demolido em caminhão basculante de 6 m³ - carga com carregadeira de 1,72 m³ e descarga livre</v>
          </cell>
          <cell r="E14951" t="str">
            <v>t</v>
          </cell>
          <cell r="F14951">
            <v>3</v>
          </cell>
        </row>
        <row r="14952">
          <cell r="A14952" t="str">
            <v>SETOP RO-00861</v>
          </cell>
          <cell r="D14952" t="str">
            <v>Carga, manobra e descarga de mistura betuminosa a frio em caminhão basculante de 12 m³ - carga em usina de 60 t/h (PMF) e descarga em vibroacabadora</v>
          </cell>
          <cell r="E14952" t="str">
            <v>t</v>
          </cell>
          <cell r="F14952">
            <v>9.89</v>
          </cell>
        </row>
        <row r="14953">
          <cell r="A14953" t="str">
            <v>SETOP RO-00862</v>
          </cell>
          <cell r="D14953" t="str">
            <v>Carga, manobra e descarga de mistura betuminosa a frio em caminhão basculante de 6 m³ - carga em usina de 60 t/h (PMF) e descarga em vibroacabadora</v>
          </cell>
          <cell r="E14953" t="str">
            <v>t</v>
          </cell>
          <cell r="F14953">
            <v>8.76</v>
          </cell>
        </row>
        <row r="14954">
          <cell r="A14954" t="str">
            <v>SETOP RO-00863</v>
          </cell>
          <cell r="D14954" t="str">
            <v>Carga, manobra e descarga de mistura betuminosa a frio em caminhão basculante de 6 m³ - carga em usina de 60 t/h (PMF) e descarga manual</v>
          </cell>
          <cell r="E14954" t="str">
            <v>t</v>
          </cell>
          <cell r="F14954">
            <v>25.1</v>
          </cell>
        </row>
        <row r="14955">
          <cell r="A14955" t="str">
            <v>SETOP RO-00864</v>
          </cell>
          <cell r="D14955" t="str">
            <v>Carga, manobra e descarga de mistura betuminosa a quente em caminhão basculante de 12 m³ - carga em usina de asfalto 120 t/h e descarga em vibroacabadora</v>
          </cell>
          <cell r="E14955" t="str">
            <v>t</v>
          </cell>
          <cell r="F14955">
            <v>6.78</v>
          </cell>
        </row>
        <row r="14956">
          <cell r="A14956" t="str">
            <v>SETOP RO-00865</v>
          </cell>
          <cell r="D14956" t="str">
            <v>Carga, manobra e descarga de mistura betuminosa a quente em caminhão basculante de 6 m³ - carga em usina de asfalto 120 t/h e descarga em vibroacabadora</v>
          </cell>
          <cell r="E14956" t="str">
            <v>t</v>
          </cell>
          <cell r="F14956">
            <v>5.29</v>
          </cell>
        </row>
        <row r="14957">
          <cell r="A14957" t="str">
            <v>SETOP RO-00866</v>
          </cell>
          <cell r="D14957" t="str">
            <v>Carga, manobra e descarga de mistura betuminosa a quente em caminhão basculante de 6 m³ - carga em usina de asfalto 120 t/h e descarga manual</v>
          </cell>
          <cell r="E14957" t="str">
            <v>t</v>
          </cell>
          <cell r="F14957">
            <v>21.93</v>
          </cell>
        </row>
        <row r="14958">
          <cell r="A14958" t="str">
            <v>SETOP RO-00867</v>
          </cell>
          <cell r="D14958" t="str">
            <v>Carga, manobra e descarga de mistura betuminosa a quente em caminhão com caçamba térmica de 6 m³ - carga em usina de asfalto de 120 t/h e descarga manual</v>
          </cell>
          <cell r="E14958" t="str">
            <v>t</v>
          </cell>
          <cell r="F14958">
            <v>31.22</v>
          </cell>
        </row>
        <row r="14959">
          <cell r="A14959" t="str">
            <v>SETOP RO-00868</v>
          </cell>
          <cell r="D14959" t="str">
            <v>Carga, manobra e descarga de trituração de galhos e troncos em caminhão basculante de 6 m³ - carga com trituradora e descarga livre</v>
          </cell>
          <cell r="E14959" t="str">
            <v>t</v>
          </cell>
          <cell r="F14959">
            <v>97.68</v>
          </cell>
        </row>
        <row r="14960">
          <cell r="A14960" t="str">
            <v>SETOP RO-00872</v>
          </cell>
          <cell r="D14960" t="str">
            <v>Carga, manobra e descarga de vigas pré-moldadas de até 500 kN em cavalo mecânico com dolly de 4 eixos com capacidade de 57 t</v>
          </cell>
          <cell r="E14960" t="str">
            <v>un</v>
          </cell>
          <cell r="F14960">
            <v>4162.8999999999996</v>
          </cell>
        </row>
        <row r="14961">
          <cell r="A14961" t="str">
            <v>SETOP RO-00869</v>
          </cell>
          <cell r="D14961" t="str">
            <v>Carga, manobra e descarga de vigas pré-moldadas de 1.000 a 1.250 kN em cavalo mecânico com reboques de 5 e 4 eixos com capacidade de 130 t</v>
          </cell>
          <cell r="E14961" t="str">
            <v>un</v>
          </cell>
          <cell r="F14961">
            <v>8865.76</v>
          </cell>
        </row>
        <row r="14962">
          <cell r="A14962" t="str">
            <v>SETOP RO-00870</v>
          </cell>
          <cell r="D14962" t="str">
            <v>Carga, manobra e descarga de vigas pré-moldadas de 500 a 750 kN em cavalo mecânico com dollys de 3 e 4 eixos com capacidade de 77 t</v>
          </cell>
          <cell r="E14962" t="str">
            <v>un</v>
          </cell>
          <cell r="F14962">
            <v>4209.28</v>
          </cell>
        </row>
        <row r="14963">
          <cell r="A14963" t="str">
            <v>SETOP RO-00871</v>
          </cell>
          <cell r="D14963" t="str">
            <v>Carga, manobra e descarga de vigas pré-moldadas de 750 a 1.000 kN em cavalo mecânico com dollys de 5 e 4 eixos com capacidade de 111 t</v>
          </cell>
          <cell r="E14963" t="str">
            <v>un</v>
          </cell>
          <cell r="F14963">
            <v>8528.56</v>
          </cell>
        </row>
        <row r="14964">
          <cell r="A14964" t="str">
            <v>SETOP RO-00991</v>
          </cell>
          <cell r="D14964" t="str">
            <v>Concreto autoadensável com silicato de alumínio confeccionado em central dosadora de 30 m3/h com fck = 25 Mpa - areia e brita comerciais (Execução, incluindo fornecimento, carga e transporte de todos os materiais, exclui o lançamento)</v>
          </cell>
          <cell r="E14964" t="str">
            <v>m3</v>
          </cell>
          <cell r="F14964">
            <v>502.32</v>
          </cell>
        </row>
        <row r="14965">
          <cell r="A14965" t="str">
            <v>SETOP RO-00992</v>
          </cell>
          <cell r="D14965" t="str">
            <v>Concreto autoadensável com silicato de alumínio confeccionado em central dosadora de 30 m3/h com fck = 25 Mpa - areia extraída e brita produzida (Execução, incluindo fornecimento, carga e transporte de todos os materiais, exclui o lançamento)</v>
          </cell>
          <cell r="E14965" t="str">
            <v>m3</v>
          </cell>
          <cell r="F14965">
            <v>368.15</v>
          </cell>
        </row>
        <row r="14966">
          <cell r="A14966" t="str">
            <v>SETOP RO-00955</v>
          </cell>
          <cell r="D14966" t="str">
            <v>Concreto ciclópico confeccionado em betoneira e lançamento manual com fck = 15 Mpa - areia, brita e pedra de mão comerciais (Execução, incluindo fornecimento, carga e transporte de todos os materiais)</v>
          </cell>
          <cell r="E14966" t="str">
            <v>m3</v>
          </cell>
          <cell r="F14966">
            <v>375.5</v>
          </cell>
        </row>
        <row r="14967">
          <cell r="A14967" t="str">
            <v>SETOP RO-00956</v>
          </cell>
          <cell r="D14967" t="str">
            <v>Concreto ciclópico confeccionado em betoneira e lançamento manual com fck = 15 Mpa - areia extraída, brita e pedra de mão produzidas (Execução, incluindo fornecimento, carga e transporte de todos os materiais)</v>
          </cell>
          <cell r="E14967" t="str">
            <v>m3</v>
          </cell>
          <cell r="F14967">
            <v>232.85</v>
          </cell>
        </row>
        <row r="14968">
          <cell r="A14968" t="str">
            <v>SETOP RO-00957</v>
          </cell>
          <cell r="D14968" t="str">
            <v>Concreto ciclópico confeccionado em betoneira e lançamento manual com fck = 20 MPa - areia, brita e pedra de mão comerciais (Execução, incluindo fornecimento, carga e transporte de todos os materiais)</v>
          </cell>
          <cell r="E14968" t="str">
            <v>m3</v>
          </cell>
          <cell r="F14968">
            <v>386.52</v>
          </cell>
        </row>
        <row r="14969">
          <cell r="A14969" t="str">
            <v>SETOP RO-00958</v>
          </cell>
          <cell r="D14969" t="str">
            <v>Concreto ciclópico confeccionado em betoneira e lançamento manual com fck = 20 Mpa - areia extraída, brita e pedra de mão produzidas (Execução, incluindo fornecimento, carga e transporte de todos os materiais)</v>
          </cell>
          <cell r="E14969" t="str">
            <v>m3</v>
          </cell>
          <cell r="F14969">
            <v>245.05</v>
          </cell>
        </row>
        <row r="14970">
          <cell r="A14970" t="str">
            <v>SETOP RO-00987</v>
          </cell>
          <cell r="D14970" t="str">
            <v>Concreto com 10% de microssílica confeccionado em central dosadora de 30 m3/h com fck = 45 Mpa - areia e brita comerciais (Execução, incluindo fornecimento, carga e transporte de todos os materiais, exclui o lançamento)</v>
          </cell>
          <cell r="E14970" t="str">
            <v>m3</v>
          </cell>
          <cell r="F14970">
            <v>521.52</v>
          </cell>
        </row>
        <row r="14971">
          <cell r="A14971" t="str">
            <v>SETOP RO-00988</v>
          </cell>
          <cell r="D14971" t="str">
            <v>Concreto com 10% de microssílica confeccionado em central dosadora de 30 m3/h com fck = 45 Mpa - areia extraída e brita produzida (Execução, incluindo fornecimento, carga e transporte de todos os materiais, exclui o lançamento)</v>
          </cell>
          <cell r="E14971" t="str">
            <v>m3</v>
          </cell>
          <cell r="F14971">
            <v>391.77</v>
          </cell>
        </row>
        <row r="14972">
          <cell r="A14972" t="str">
            <v>SETOP RO-00985</v>
          </cell>
          <cell r="D14972" t="str">
            <v>Concreto com 8% de microssílica confeccionado em central dosadora de 30 m3/h com fck = 40 Mpa - areia e brita comerciais (Execução, incluindo fornecimento, carga e transporte de todos os materiais, exclui o lançamento)</v>
          </cell>
          <cell r="E14972" t="str">
            <v>m3</v>
          </cell>
          <cell r="F14972">
            <v>483.59</v>
          </cell>
        </row>
        <row r="14973">
          <cell r="A14973" t="str">
            <v>SETOP RO-00986</v>
          </cell>
          <cell r="D14973" t="str">
            <v>Concreto com 8% de microssílica confeccionado em central dosadora de 30 m3/h com fck = 40 Mpa - areia extraída e brita produzida (Execução, incluindo fornecimento, carga e transporte de todos os materiais, exclui o lançamento)</v>
          </cell>
          <cell r="E14973" t="str">
            <v>m3</v>
          </cell>
          <cell r="F14973">
            <v>351.06</v>
          </cell>
        </row>
        <row r="14974">
          <cell r="A14974" t="str">
            <v>SETOP RO-00959</v>
          </cell>
          <cell r="D14974" t="str">
            <v>Concreto confeccionado em betoneira e lançamento manual com fck = 15 MPa - areia e brita comerciais (Execução, incluindo fornecimento, carga e transporte de todos os materiais)</v>
          </cell>
          <cell r="E14974" t="str">
            <v>m3</v>
          </cell>
          <cell r="F14974">
            <v>410.98</v>
          </cell>
        </row>
        <row r="14975">
          <cell r="A14975" t="str">
            <v>SETOP RO-00960</v>
          </cell>
          <cell r="D14975" t="str">
            <v>Concreto confeccionado em betoneira e lançamento manual com fck = 15 MPa - areia extraída e brita produzida (Execução, incluindo fornecimento, carga e transporte de todos os materiais)</v>
          </cell>
          <cell r="E14975" t="str">
            <v>m3</v>
          </cell>
          <cell r="F14975">
            <v>276.39999999999998</v>
          </cell>
        </row>
        <row r="14976">
          <cell r="A14976" t="str">
            <v>SETOP RO-00961</v>
          </cell>
          <cell r="D14976" t="str">
            <v>Concreto confeccionado em betoneira e lançamento manual com fck = 20 MPa - areia e brita comerciais (Execução, incluindo fornecimento, carga e transporte de todos os materiais)</v>
          </cell>
          <cell r="E14976" t="str">
            <v>m3</v>
          </cell>
          <cell r="F14976">
            <v>426.6</v>
          </cell>
        </row>
        <row r="14977">
          <cell r="A14977" t="str">
            <v>SETOP RO-00962</v>
          </cell>
          <cell r="D14977" t="str">
            <v>Concreto confeccionado em betoneira e lançamento manual com fck = 20 MPa - areia extraída e brita produzida (Execução, incluindo fornecimento, carga e transporte de todos os materiais)</v>
          </cell>
          <cell r="E14977" t="str">
            <v>m3</v>
          </cell>
          <cell r="F14977">
            <v>293.70999999999998</v>
          </cell>
        </row>
        <row r="14978">
          <cell r="A14978" t="str">
            <v>SETOP RO-00963</v>
          </cell>
          <cell r="D14978" t="str">
            <v>Concreto confeccionado em betoneira e lançamento manual com fck = 25 MPa - areia e brita comerciais (Execução, incluindo fornecimento, carga e transporte de todos os materiais)</v>
          </cell>
          <cell r="E14978" t="str">
            <v>m3</v>
          </cell>
          <cell r="F14978">
            <v>444.13</v>
          </cell>
        </row>
        <row r="14979">
          <cell r="A14979" t="str">
            <v>SETOP RO-00964</v>
          </cell>
          <cell r="D14979" t="str">
            <v>Concreto confeccionado em betoneira e lançamento manual com fck = 25 MPa - areia extraída e brita produzida (Execução, incluindo fornecimento, carga e transporte de todos os materiais)</v>
          </cell>
          <cell r="E14979" t="str">
            <v>m3</v>
          </cell>
          <cell r="F14979">
            <v>313.12</v>
          </cell>
        </row>
        <row r="14980">
          <cell r="A14980" t="str">
            <v>SETOP RO-00965</v>
          </cell>
          <cell r="D14980" t="str">
            <v>Concreto confeccionado em betoneira e lançamento manual com fck = 30 MPa - areia e brita comerciais (Execução, incluindo fornecimento, carga e transporte de todos os materiais)</v>
          </cell>
          <cell r="E14980" t="str">
            <v>m3</v>
          </cell>
          <cell r="F14980">
            <v>463.64</v>
          </cell>
        </row>
        <row r="14981">
          <cell r="A14981" t="str">
            <v>SETOP RO-00966</v>
          </cell>
          <cell r="D14981" t="str">
            <v>Concreto confeccionado em betoneira e lançamento manual com fck = 30 MPa - areia extraída e brita produzida (Execução, incluindo fornecimento, carga e transporte de todos os materiais)</v>
          </cell>
          <cell r="E14981" t="str">
            <v>m3</v>
          </cell>
          <cell r="F14981">
            <v>334.74</v>
          </cell>
        </row>
        <row r="14982">
          <cell r="A14982" t="str">
            <v>SETOP RO-00969</v>
          </cell>
          <cell r="D14982" t="str">
            <v>Concreto confeccionado em betoneira e lançamento manual para pré-moldados (mourões) com fck = 25 MPa - areia e brita comerciais (Execução, incluindo fornecimento, carga e transporte de todos os materiais)</v>
          </cell>
          <cell r="E14982" t="str">
            <v>m3</v>
          </cell>
          <cell r="F14982">
            <v>459.2</v>
          </cell>
        </row>
        <row r="14983">
          <cell r="A14983" t="str">
            <v>SETOP RO-24324</v>
          </cell>
          <cell r="D14983" t="str">
            <v>Concreto confeccionado em betoneira e lançamento manual para pré-moldados (mourões) com fck = 25 MPa - areia e brita comerciais (Execução, incluindo fornecimento de todos os materiais e a carga da areia e brita, exclui transporte da areia e da brita)</v>
          </cell>
          <cell r="E14983" t="str">
            <v>m3</v>
          </cell>
          <cell r="F14983">
            <v>424.93</v>
          </cell>
        </row>
        <row r="14984">
          <cell r="A14984" t="str">
            <v>SETOP RO-00970</v>
          </cell>
          <cell r="D14984" t="str">
            <v>Concreto confeccionado em betoneira e lançamento manual para pré-moldados (mourões) com fck = 25 MPa - areia extraída e brita produzida (Execução, incluindo fornecimento, carga e transporte de todos os materiais)</v>
          </cell>
          <cell r="E14984" t="str">
            <v>m3</v>
          </cell>
          <cell r="F14984">
            <v>332.58</v>
          </cell>
        </row>
        <row r="14985">
          <cell r="A14985" t="str">
            <v>SETOP RO-24325</v>
          </cell>
          <cell r="D14985" t="str">
            <v>Concreto confeccionado em betoneira e lançamento manual para pré-moldados (mourões) com fck = 25 MPa - areia extraída e brita produzida (Execução, incluindo fornecimento de todos os materiais e a carga da areia e brita, exclui transporte da areia e da brita)</v>
          </cell>
          <cell r="E14985" t="str">
            <v>m3</v>
          </cell>
          <cell r="F14985">
            <v>318.68</v>
          </cell>
        </row>
        <row r="14986">
          <cell r="A14986" t="str">
            <v>SETOP RO-00971</v>
          </cell>
          <cell r="D14986" t="str">
            <v>Concreto confeccionado em central dosadora de 30 m3/h com fck = 20 MPa - areia e brita comerciais (Execução, incluindo fornecimento, carga e transporte de todos os materiais, exclui o lançamento)</v>
          </cell>
          <cell r="E14986" t="str">
            <v>m3</v>
          </cell>
          <cell r="F14986">
            <v>372.1</v>
          </cell>
        </row>
        <row r="14987">
          <cell r="A14987" t="str">
            <v>SETOP RO-00972</v>
          </cell>
          <cell r="D14987" t="str">
            <v>Concreto confeccionado em central dosadora de 30 m3/h com fck = 20 MPa - areia extraída e brita produzida (Execução, incluindo fornecimento, carga e transporte de todos os materiais, exclui o lançamento)</v>
          </cell>
          <cell r="E14987" t="str">
            <v>m3</v>
          </cell>
          <cell r="F14987">
            <v>238.77</v>
          </cell>
        </row>
        <row r="14988">
          <cell r="A14988" t="str">
            <v>SETOP RO-00973</v>
          </cell>
          <cell r="D14988" t="str">
            <v>Concreto confeccionado em central dosadora de 30 m3/h com fck = 25 MPa - areia e brita comerciais (Execução, incluindo fornecimento, carga e transporte de todos os materiais, exclui o lançamento)</v>
          </cell>
          <cell r="E14988" t="str">
            <v>m3</v>
          </cell>
          <cell r="F14988">
            <v>383.75</v>
          </cell>
        </row>
        <row r="14989">
          <cell r="A14989" t="str">
            <v>SETOP RO-00974</v>
          </cell>
          <cell r="D14989" t="str">
            <v>Concreto confeccionado em central dosadora de 30 m3/h com fck = 25 MPa - areia extraída e brita produzida (Execução, incluindo fornecimento, carga e transporte de todos os materiais, exclui o lançamento)</v>
          </cell>
          <cell r="E14989" t="str">
            <v>m3</v>
          </cell>
          <cell r="F14989">
            <v>251.73</v>
          </cell>
        </row>
        <row r="14990">
          <cell r="A14990" t="str">
            <v>SETOP RO-00975</v>
          </cell>
          <cell r="D14990" t="str">
            <v>Concreto confeccionado em central dosadora de 30 m3/h com fck = 30 MPa - areia e brita comerciais (Execução, incluindo fornecimento, carga e transporte de todos os materiais, exclui o lançamento)</v>
          </cell>
          <cell r="E14990" t="str">
            <v>m3</v>
          </cell>
          <cell r="F14990">
            <v>398.96</v>
          </cell>
        </row>
        <row r="14991">
          <cell r="A14991" t="str">
            <v>SETOP RO-00976</v>
          </cell>
          <cell r="D14991" t="str">
            <v>Concreto confeccionado em central dosadora de 30 m3/h com fck = 30 MPa - areia extraída e brita produzida (Execução, incluindo fornecimento, carga e transporte de todos os materiais, exclui o lançamento)</v>
          </cell>
          <cell r="E14991" t="str">
            <v>m3</v>
          </cell>
          <cell r="F14991">
            <v>268.64</v>
          </cell>
        </row>
        <row r="14992">
          <cell r="A14992" t="str">
            <v>SETOP RO-00993</v>
          </cell>
          <cell r="D14992" t="str">
            <v>Concreto confeccionado em central dosadora de 30 m3/h com fctm,k = 4,5 MPa - areia e brita comerciais (Execução, incluindo fornecimento de todos os materiais e a carga e transporte da areia e brita, exclui o lançamento do concreto)</v>
          </cell>
          <cell r="E14992" t="str">
            <v>m3</v>
          </cell>
          <cell r="F14992">
            <v>427.19</v>
          </cell>
        </row>
        <row r="14993">
          <cell r="A14993" t="str">
            <v>SETOP RO-00994</v>
          </cell>
          <cell r="D14993" t="str">
            <v>Concreto confeccionado em central dosadora de 30 m3/h com fctm,k = 4,5 MPa - areia extraída e brita produzida (Execução, incluindo fornecimento de todos os materiais e a carga e transporte da areia e brita, exclui o lançamento do concreto)</v>
          </cell>
          <cell r="E14993" t="str">
            <v>m3</v>
          </cell>
          <cell r="F14993">
            <v>297.83</v>
          </cell>
        </row>
        <row r="14994">
          <cell r="A14994" t="str">
            <v>SETOP RO-00995</v>
          </cell>
          <cell r="D14994" t="str">
            <v>Concreto confeccionado em central dosadora de 40 m3/h com fck = 20 MPa - areia e brita comerciais (Execução, incluindo fornecimento, carga e transporte de todos os materiais, exclui o lançamento)</v>
          </cell>
          <cell r="E14994" t="str">
            <v>m3</v>
          </cell>
          <cell r="F14994">
            <v>367.7</v>
          </cell>
        </row>
        <row r="14995">
          <cell r="A14995" t="str">
            <v>SETOP RO-00996</v>
          </cell>
          <cell r="D14995" t="str">
            <v>Concreto confeccionado em central dosadora de 40 m3/h com fck = 20 MPa - areia extraída e brita produzida (Execução, incluindo fornecimento, carga e transporte de todos os materiais, exclui o lançamento)</v>
          </cell>
          <cell r="E14995" t="str">
            <v>m3</v>
          </cell>
          <cell r="F14995">
            <v>234.38</v>
          </cell>
        </row>
        <row r="14996">
          <cell r="A14996" t="str">
            <v>SETOP RO-00997</v>
          </cell>
          <cell r="D14996" t="str">
            <v>Concreto confeccionado em central dosadora de 40 m3/h com fck = 25 MPa - areia e brita comerciais (Execução, incluindo fornecimento, carga e transporte de todos os materiais, exclui o lançamento)</v>
          </cell>
          <cell r="E14996" t="str">
            <v>m3</v>
          </cell>
          <cell r="F14996">
            <v>379.33</v>
          </cell>
        </row>
        <row r="14997">
          <cell r="A14997" t="str">
            <v>SETOP RO-00998</v>
          </cell>
          <cell r="D14997" t="str">
            <v>Concreto confeccionado em central dosadora de 40 m3/h com fck = 25 MPa - areia extraída e brita produzida (Execução, incluindo fornecimento, carga e transporte de todos os materiais, exclui o lançamento)</v>
          </cell>
          <cell r="E14997" t="str">
            <v>m3</v>
          </cell>
          <cell r="F14997">
            <v>247.3</v>
          </cell>
        </row>
        <row r="14998">
          <cell r="A14998" t="str">
            <v>SETOP RO-00999</v>
          </cell>
          <cell r="D14998" t="str">
            <v>Concreto confeccionado em central dosadora de 40 m3/h com fck = 30 MPa - areia e brita comerciais (Execução, incluindo fornecimento, carga e transporte de todos os materiais, exclui o lançamento)</v>
          </cell>
          <cell r="E14998" t="str">
            <v>m3</v>
          </cell>
          <cell r="F14998">
            <v>394.57</v>
          </cell>
        </row>
        <row r="14999">
          <cell r="A14999" t="str">
            <v>SETOP RO-01000</v>
          </cell>
          <cell r="D14999" t="str">
            <v>Concreto confeccionado em central dosadora de 40 m3/h com fck = 30 MPa - areia extraída e brita produzida (Execução, incluindo fornecimento, carga e transporte de todos os materiais, exclui o lançamento)</v>
          </cell>
          <cell r="E14999" t="str">
            <v>m3</v>
          </cell>
          <cell r="F14999">
            <v>264.25</v>
          </cell>
        </row>
        <row r="15000">
          <cell r="A15000" t="str">
            <v>SETOP RO-00953</v>
          </cell>
          <cell r="D15000" t="str">
            <v>Concreto magro confeccionado em betoneira e lançamento manual - areia e brita comerciais (Execução, incluindo fornecimento, carga e transporte de todos os materiais)</v>
          </cell>
          <cell r="E15000" t="str">
            <v>m3</v>
          </cell>
          <cell r="F15000">
            <v>396.93</v>
          </cell>
        </row>
        <row r="15001">
          <cell r="A15001" t="str">
            <v>SETOP RO-00954</v>
          </cell>
          <cell r="D15001" t="str">
            <v>Concreto magro confeccionado em betoneira e lançamento manual - areia extraída e brita produzida (Execução, incluindo fornecimento, carga e transporte de todos os materiais)</v>
          </cell>
          <cell r="E15001" t="str">
            <v>m3</v>
          </cell>
          <cell r="F15001">
            <v>269.39</v>
          </cell>
        </row>
        <row r="15002">
          <cell r="A15002" t="str">
            <v>SETOP RO-00977</v>
          </cell>
          <cell r="D15002" t="str">
            <v>Concreto para bombeamento confeccionado em central dosadora de 30 m3/h com fck = 25 MPa - areia e brita comerciais (Execução, incluindo fornecimento, carga e transporte de todos os materiais, exclui o lançamento)</v>
          </cell>
          <cell r="E15002" t="str">
            <v>m3</v>
          </cell>
          <cell r="F15002">
            <v>406.1</v>
          </cell>
        </row>
        <row r="15003">
          <cell r="A15003" t="str">
            <v>SETOP RO-00978</v>
          </cell>
          <cell r="D15003" t="str">
            <v>Concreto para bombeamento confeccionado em central dosadora de 30 m3/h com fck = 25 MPa - areia extraída e brita produzida (Execução, incluindo fornecimento, carga e transporte de todos os materiais, exclui o lançamento)</v>
          </cell>
          <cell r="E15003" t="str">
            <v>m3</v>
          </cell>
          <cell r="F15003">
            <v>287.58999999999997</v>
          </cell>
        </row>
        <row r="15004">
          <cell r="A15004" t="str">
            <v>SETOP RO-00979</v>
          </cell>
          <cell r="D15004" t="str">
            <v>Concreto para bombeamento confeccionado em central dosadora de 30 m3/h com fck = 30 MPa - areia e brita comerciais (Execução, incluindo fornecimento, carga e transporte de todos os materiais, exclui o lançamento)</v>
          </cell>
          <cell r="E15004" t="str">
            <v>m3</v>
          </cell>
          <cell r="F15004">
            <v>424.03</v>
          </cell>
        </row>
        <row r="15005">
          <cell r="A15005" t="str">
            <v>SETOP RO-00980</v>
          </cell>
          <cell r="D15005" t="str">
            <v>Concreto para bombeamento confeccionado em central dosadora de 30 m3/h com fck = 30 MPa - areia extraída e brita produzida (Execução, incluindo fornecimento, carga e transporte de todos os materiais, exclui o lançamento)</v>
          </cell>
          <cell r="E15005" t="str">
            <v>m3</v>
          </cell>
          <cell r="F15005">
            <v>298.20999999999998</v>
          </cell>
        </row>
        <row r="15006">
          <cell r="A15006" t="str">
            <v>SETOP RO-00981</v>
          </cell>
          <cell r="D15006" t="str">
            <v>Concreto para bombeamento confeccionado em central dosadora de 30 m3/h com fck = 35 MPa - areia e brita comerciais (Execução, incluindo fornecimento, carga e transporte de todos os materiais, exclui o lançamento)</v>
          </cell>
          <cell r="E15006" t="str">
            <v>m3</v>
          </cell>
          <cell r="F15006">
            <v>447.14</v>
          </cell>
        </row>
        <row r="15007">
          <cell r="A15007" t="str">
            <v>SETOP RO-00982</v>
          </cell>
          <cell r="D15007" t="str">
            <v>Concreto para bombeamento confeccionado em central dosadora de 30 m3/h com fck = 35 MPa - areia extraída e brita produzida (Execução, incluindo fornecimento, carga e transporte de todos os materiais, exclui o lançamento)</v>
          </cell>
          <cell r="E15007" t="str">
            <v>m3</v>
          </cell>
          <cell r="F15007">
            <v>323.87</v>
          </cell>
        </row>
        <row r="15008">
          <cell r="A15008" t="str">
            <v>SETOP RO-00983</v>
          </cell>
          <cell r="D15008" t="str">
            <v>Concreto para bombeamento confeccionado em central dosadora de 30 m3/h com fck = 40 MPa - areia e brita comerciais (Execução, incluindo fornecimento, carga e transporte de todos os materiais, exclui o lançamento)</v>
          </cell>
          <cell r="E15008" t="str">
            <v>m3</v>
          </cell>
          <cell r="F15008">
            <v>472.93</v>
          </cell>
        </row>
        <row r="15009">
          <cell r="A15009" t="str">
            <v>SETOP RO-00984</v>
          </cell>
          <cell r="D15009" t="str">
            <v>Concreto para bombeamento confeccionado em central dosadora de 30 m3/h com fck = 40 MPa - areia extraída e brita produzida (Execução, incluindo fornecimento, carga e transporte de todos os materiais, exclui o lançamento)</v>
          </cell>
          <cell r="E15009" t="str">
            <v>m3</v>
          </cell>
          <cell r="F15009">
            <v>352.5</v>
          </cell>
        </row>
        <row r="15010">
          <cell r="A15010" t="str">
            <v>SETOP RO-01001</v>
          </cell>
          <cell r="D15010" t="str">
            <v>Concreto para bombeamento confeccionado em central dosadora de 40 m3/h com fck = 25 MPa - areia e brita comerciais (Execução, incluindo fornecimento, carga e transporte de todos os materiais, exclui o lançamento)</v>
          </cell>
          <cell r="E15010" t="str">
            <v>m3</v>
          </cell>
          <cell r="F15010">
            <v>388.82</v>
          </cell>
        </row>
        <row r="15011">
          <cell r="A15011" t="str">
            <v>SETOP RO-01002</v>
          </cell>
          <cell r="D15011" t="str">
            <v>Concreto para bombeamento confeccionado em central dosadora de 40 m3/h com fck = 25 MPa - areia extraída e brita produzida (Execução, incluindo fornecimento, carga e transporte de todos os materiais, exclui o lançamento)</v>
          </cell>
          <cell r="E15011" t="str">
            <v>m3</v>
          </cell>
          <cell r="F15011">
            <v>270.3</v>
          </cell>
        </row>
        <row r="15012">
          <cell r="A15012" t="str">
            <v>SETOP RO-01003</v>
          </cell>
          <cell r="D15012" t="str">
            <v>Concreto para bombeamento confeccionado em central dosadora de 40 m3/h com fck = 30 MPa - areia e brita comerciais (Execução, incluindo fornecimento, carga e transporte de todos os materiais, exclui o lançamento)</v>
          </cell>
          <cell r="E15012" t="str">
            <v>m3</v>
          </cell>
          <cell r="F15012">
            <v>405.5</v>
          </cell>
        </row>
        <row r="15013">
          <cell r="A15013" t="str">
            <v>SETOP RO-01004</v>
          </cell>
          <cell r="D15013" t="str">
            <v>Concreto para bombeamento confeccionado em central dosadora de 40 m3/h com fck = 30 MPa - areia extraída e brita produzida (Execução, incluindo fornecimento, carga e transporte de todos os materiais, exclui o lançamento)</v>
          </cell>
          <cell r="E15013" t="str">
            <v>m3</v>
          </cell>
          <cell r="F15013">
            <v>279.68</v>
          </cell>
        </row>
        <row r="15014">
          <cell r="A15014" t="str">
            <v>SETOP RO-01005</v>
          </cell>
          <cell r="D15014" t="str">
            <v>Concreto para bombeamento confeccionado em central dosadora de 40 m3/h com fck = 35 MPa - areia e brita comerciais (Execução, incluindo fornecimento, carga e transporte de todos os materiais, exclui o lançamento)</v>
          </cell>
          <cell r="E15014" t="str">
            <v>m3</v>
          </cell>
          <cell r="F15014">
            <v>426.92</v>
          </cell>
        </row>
        <row r="15015">
          <cell r="A15015" t="str">
            <v>SETOP RO-01006</v>
          </cell>
          <cell r="D15015" t="str">
            <v>Concreto para bombeamento confeccionado em central dosadora de 40 m3/h com fck = 35 MPa - areia extraída e brita produzida (Execução, incluindo fornecimento, carga e transporte de todos os materiais, exclui o lançamento)</v>
          </cell>
          <cell r="E15015" t="str">
            <v>m3</v>
          </cell>
          <cell r="F15015">
            <v>303.64</v>
          </cell>
        </row>
        <row r="15016">
          <cell r="A15016" t="str">
            <v>SETOP RO-01007</v>
          </cell>
          <cell r="D15016" t="str">
            <v>Concreto para bombeamento confeccionado em central dosadora de 40 m3/h com fck = 40 MPa - areia e brita comerciais (Execução, incluindo fornecimento, carga e transporte de todos os materiais, exclui o lançamento)</v>
          </cell>
          <cell r="E15016" t="str">
            <v>m3</v>
          </cell>
          <cell r="F15016">
            <v>450.86</v>
          </cell>
        </row>
        <row r="15017">
          <cell r="A15017" t="str">
            <v>SETOP RO-01008</v>
          </cell>
          <cell r="D15017" t="str">
            <v>Concreto para bombeamento confeccionado em central dosadora de 40 m3/h com fck = 40 MPa - areia extraída e brita produzida (Execução, incluindo fornecimento, carga e transporte de todos os materiais, exclui o lançamento)</v>
          </cell>
          <cell r="E15017" t="str">
            <v>m3</v>
          </cell>
          <cell r="F15017">
            <v>330.43</v>
          </cell>
        </row>
        <row r="15018">
          <cell r="A15018" t="str">
            <v>SETOP RO-00967</v>
          </cell>
          <cell r="D15018" t="str">
            <v>Concreto poroso confeccionado em betoneira e lançamento manual para tubos de drenagem com fck = 25 MPa - areia e brita comerciais (Execução, incluindo fornecimento, carga e transporte de todos os materiais)</v>
          </cell>
          <cell r="E15018" t="str">
            <v>m3</v>
          </cell>
          <cell r="F15018">
            <v>412.8</v>
          </cell>
        </row>
        <row r="15019">
          <cell r="A15019" t="str">
            <v>SETOP RO-24322</v>
          </cell>
          <cell r="D15019" t="str">
            <v>Concreto poroso confeccionado em betoneira e lançamento manual para tubos de drenagem com fck = 25 MPa - areia e brita comerciais (Execução, incluindo fornecimento de todos os materiais e a carga da areia e brita, exclui transporte da areia e da brita)</v>
          </cell>
          <cell r="E15019" t="str">
            <v>m3</v>
          </cell>
          <cell r="F15019">
            <v>389.42</v>
          </cell>
        </row>
        <row r="15020">
          <cell r="A15020" t="str">
            <v>SETOP RO-00968</v>
          </cell>
          <cell r="D15020" t="str">
            <v>Concreto poroso confeccionado em betoneira e lançamento manual para tubos de drenagem com fck = 25 MPa - areia extraída e brita produzida (Execução, incluindo fornecimento, carga e transporte de todos os materiais)</v>
          </cell>
          <cell r="E15020" t="str">
            <v>m3</v>
          </cell>
          <cell r="F15020">
            <v>316.14</v>
          </cell>
        </row>
        <row r="15021">
          <cell r="A15021" t="str">
            <v>SETOP RO-24323</v>
          </cell>
          <cell r="D15021" t="str">
            <v>Concreto poroso confeccionado em betoneira e lançamento manual para tubos de drenagem com fck = 25 MPa - areia extraída e brita produzida (Execução, incluindo fornecimento de todos os materiais e a carga da areia e brita, exclui transporte da areia e da brita)</v>
          </cell>
          <cell r="E15021" t="str">
            <v>m3</v>
          </cell>
          <cell r="F15021">
            <v>306.66000000000003</v>
          </cell>
        </row>
        <row r="15022">
          <cell r="A15022" t="str">
            <v>SETOP RO-00989</v>
          </cell>
          <cell r="D15022" t="str">
            <v>Concreto submerso confeccionado em central dosadora de 30 m3/h com fck = 25 MPa - areia e brita comerciais (Execução, incluindo fornecimento, carga e transporte de todos os materiais, exclui o lançamento)</v>
          </cell>
          <cell r="E15022" t="str">
            <v>m3</v>
          </cell>
          <cell r="F15022">
            <v>484.36</v>
          </cell>
        </row>
        <row r="15023">
          <cell r="A15023" t="str">
            <v>SETOP RO-00990</v>
          </cell>
          <cell r="D15023" t="str">
            <v>Concreto submerso confeccionado em central dosadora de 30 m3/h com fck = 25 MPa - areia extraída e brita produzida (Execução, incluindo fornecimento, carga e transporte de todos os materiais, exclui o lançamento)</v>
          </cell>
          <cell r="E15023" t="str">
            <v>m3</v>
          </cell>
          <cell r="F15023">
            <v>317.08</v>
          </cell>
        </row>
        <row r="15024">
          <cell r="A15024" t="str">
            <v>SETOP RO-01136</v>
          </cell>
          <cell r="D15024" t="str">
            <v>Confecção de canaleta meia cana D = 0,20 m - areia e brita comerciais (Incluindo fornecimento e transporte de todos os materiais)</v>
          </cell>
          <cell r="E15024" t="str">
            <v>m</v>
          </cell>
          <cell r="F15024">
            <v>8.57</v>
          </cell>
        </row>
        <row r="15025">
          <cell r="A15025" t="str">
            <v>SETOP RO-01137</v>
          </cell>
          <cell r="D15025" t="str">
            <v>Confecção de canaleta meia cana D = 0,20 m - areia extraída e brita produzida (Incluindo fornecimento e transporte de todos os materiais)</v>
          </cell>
          <cell r="E15025" t="str">
            <v>m</v>
          </cell>
          <cell r="F15025">
            <v>7.06</v>
          </cell>
        </row>
        <row r="15026">
          <cell r="A15026" t="str">
            <v>SETOP RO-01138</v>
          </cell>
          <cell r="D15026" t="str">
            <v>Confecção de canaleta meia cana D = 0,30 m - areia e brita comerciais (Incluindo fornecimento e transporte de todos os materiais)</v>
          </cell>
          <cell r="E15026" t="str">
            <v>m</v>
          </cell>
          <cell r="F15026">
            <v>11.32</v>
          </cell>
        </row>
        <row r="15027">
          <cell r="A15027" t="str">
            <v>SETOP RO-01139</v>
          </cell>
          <cell r="D15027" t="str">
            <v>Confecção de canaleta meia cana D = 0,30 m - areia extraída e brita produzida (Incluindo fornecimento e transporte de todos os materiais)</v>
          </cell>
          <cell r="E15027" t="str">
            <v>m</v>
          </cell>
          <cell r="F15027">
            <v>9.1300000000000008</v>
          </cell>
        </row>
        <row r="15028">
          <cell r="A15028" t="str">
            <v>SETOP RO-01140</v>
          </cell>
          <cell r="D15028" t="str">
            <v>Confecção de canaleta meia cana D = 0,40 m - areia e brita comerciais (Incluindo fornecimento e transporte de todos os materiais)</v>
          </cell>
          <cell r="E15028" t="str">
            <v>m</v>
          </cell>
          <cell r="F15028">
            <v>17.7</v>
          </cell>
        </row>
        <row r="15029">
          <cell r="A15029" t="str">
            <v>SETOP RO-01141</v>
          </cell>
          <cell r="D15029" t="str">
            <v>Confecção de canaleta meia cana D = 0,40 m - areia extraída e brita produzida (Incluindo fornecimento e transporte de todos os materiais)</v>
          </cell>
          <cell r="E15029" t="str">
            <v>m</v>
          </cell>
          <cell r="F15029">
            <v>13.8</v>
          </cell>
        </row>
        <row r="15030">
          <cell r="A15030" t="str">
            <v>SETOP RO-01142</v>
          </cell>
          <cell r="D15030" t="str">
            <v>Confecção de canaleta meia cana D = 0,50 m - areia e brita comerciais (Incluindo fornecimento e transporte de todos os materiais)</v>
          </cell>
          <cell r="E15030" t="str">
            <v>m</v>
          </cell>
          <cell r="F15030">
            <v>25.94</v>
          </cell>
        </row>
        <row r="15031">
          <cell r="A15031" t="str">
            <v>SETOP RO-01143</v>
          </cell>
          <cell r="D15031" t="str">
            <v>Confecção de canaleta meia cana D = 0,50 m - areia extraída e brita produzida (Incluindo fornecimento e transporte de todos os materiais)</v>
          </cell>
          <cell r="E15031" t="str">
            <v>m</v>
          </cell>
          <cell r="F15031">
            <v>19.809999999999999</v>
          </cell>
        </row>
        <row r="15032">
          <cell r="A15032" t="str">
            <v>SETOP RO-01144</v>
          </cell>
          <cell r="D15032" t="str">
            <v>Confecção de canaleta meia cana D = 0,60 m - areia e brita comerciais (Incluindo fornecimento e transporte de todos os materiais)</v>
          </cell>
          <cell r="E15032" t="str">
            <v>m</v>
          </cell>
          <cell r="F15032">
            <v>33.43</v>
          </cell>
        </row>
        <row r="15033">
          <cell r="A15033" t="str">
            <v>SETOP RO-01145</v>
          </cell>
          <cell r="D15033" t="str">
            <v>Confecção de canaleta meia cana D = 0,60 m - areia extraída e brita produzida (Incluindo fornecimento e transporte de todos os materiais)</v>
          </cell>
          <cell r="E15033" t="str">
            <v>m</v>
          </cell>
          <cell r="F15033">
            <v>25.37</v>
          </cell>
        </row>
        <row r="15034">
          <cell r="A15034" t="str">
            <v>SETOP RO-01104</v>
          </cell>
          <cell r="D15034" t="str">
            <v>Confecção de tubos de concreto armado D = 0,60 m PA1 - areia e brita comerciais (Incluindo fornecimento e transporte de todos os materiais)</v>
          </cell>
          <cell r="E15034" t="str">
            <v>m</v>
          </cell>
          <cell r="F15034">
            <v>120.78</v>
          </cell>
        </row>
        <row r="15035">
          <cell r="A15035" t="str">
            <v>SETOP RO-01105</v>
          </cell>
          <cell r="D15035" t="str">
            <v>Confecção de tubos de concreto armado D = 0,60 m PA1 - areia extraída e brita produzida (Incluindo fornecimento e transporte de todos os materiais)</v>
          </cell>
          <cell r="E15035" t="str">
            <v>m</v>
          </cell>
          <cell r="F15035">
            <v>103.11</v>
          </cell>
        </row>
        <row r="15036">
          <cell r="A15036" t="str">
            <v>SETOP RO-01114</v>
          </cell>
          <cell r="D15036" t="str">
            <v>Confecção de tubos de concreto armado D = 0,60 m PA2 - areia e brita comerciais (Incluindo fornecimento e transporte de todos os materiais)</v>
          </cell>
          <cell r="E15036" t="str">
            <v>m</v>
          </cell>
          <cell r="F15036">
            <v>132.91</v>
          </cell>
        </row>
        <row r="15037">
          <cell r="A15037" t="str">
            <v>SETOP RO-01115</v>
          </cell>
          <cell r="D15037" t="str">
            <v>Confecção de tubos de concreto armado D = 0,60 m PA2 - areia extraída e brita produzida (Incluindo fornecimento e transporte de todos os materiais)</v>
          </cell>
          <cell r="E15037" t="str">
            <v>m</v>
          </cell>
          <cell r="F15037">
            <v>115.25</v>
          </cell>
        </row>
        <row r="15038">
          <cell r="A15038" t="str">
            <v>SETOP RO-01124</v>
          </cell>
          <cell r="D15038" t="str">
            <v>Confecção de tubos de concreto armado D = 0,60 m PA3 - areia e brita comerciais (Incluindo fornecimento e transporte de todos os materiais)</v>
          </cell>
          <cell r="E15038" t="str">
            <v>m</v>
          </cell>
          <cell r="F15038">
            <v>193.81</v>
          </cell>
        </row>
        <row r="15039">
          <cell r="A15039" t="str">
            <v>SETOP RO-01125</v>
          </cell>
          <cell r="D15039" t="str">
            <v>Confecção de tubos de concreto armado D = 0,60 m PA3 - areia extraída e brita produzida (Incluindo fornecimento e transporte de todos os materiais)</v>
          </cell>
          <cell r="E15039" t="str">
            <v>m</v>
          </cell>
          <cell r="F15039">
            <v>176.15</v>
          </cell>
        </row>
        <row r="15040">
          <cell r="A15040" t="str">
            <v>SETOP RO-01106</v>
          </cell>
          <cell r="D15040" t="str">
            <v>Confecção de tubos de concreto armado D = 0,80 m PA1 - areia e brita comerciais (Incluindo fornecimento e transporte de todos os materiais)</v>
          </cell>
          <cell r="E15040" t="str">
            <v>m</v>
          </cell>
          <cell r="F15040">
            <v>184.02</v>
          </cell>
        </row>
        <row r="15041">
          <cell r="A15041" t="str">
            <v>SETOP RO-01107</v>
          </cell>
          <cell r="D15041" t="str">
            <v>Confecção de tubos de concreto armado D = 0,80 m PA1 - areia extraída e brita produzida (Incluindo fornecimento e transporte de todos os materiais)</v>
          </cell>
          <cell r="E15041" t="str">
            <v>m</v>
          </cell>
          <cell r="F15041">
            <v>155.87</v>
          </cell>
        </row>
        <row r="15042">
          <cell r="A15042" t="str">
            <v>SETOP RO-01116</v>
          </cell>
          <cell r="D15042" t="str">
            <v>Confecção de tubos de concreto armado D = 0,80 m PA2 - areia e brita comerciais (Incluindo fornecimento e transporte de todos os materiais)</v>
          </cell>
          <cell r="E15042" t="str">
            <v>m</v>
          </cell>
          <cell r="F15042">
            <v>232.51</v>
          </cell>
        </row>
        <row r="15043">
          <cell r="A15043" t="str">
            <v>SETOP RO-01117</v>
          </cell>
          <cell r="D15043" t="str">
            <v>Confecção de tubos de concreto armado D = 0,80 m PA2 - areia extraída e brita produzida (Incluindo fornecimento e transporte de todos os materiais)</v>
          </cell>
          <cell r="E15043" t="str">
            <v>m</v>
          </cell>
          <cell r="F15043">
            <v>204.43</v>
          </cell>
        </row>
        <row r="15044">
          <cell r="A15044" t="str">
            <v>SETOP RO-01126</v>
          </cell>
          <cell r="D15044" t="str">
            <v>Confecção de tubos de concreto armado D = 0,80 m PA3 - areia e brita comerciais (Incluindo fornecimento e transporte de todos os materiais)</v>
          </cell>
          <cell r="E15044" t="str">
            <v>m</v>
          </cell>
          <cell r="F15044">
            <v>329.12</v>
          </cell>
        </row>
        <row r="15045">
          <cell r="A15045" t="str">
            <v>SETOP RO-01127</v>
          </cell>
          <cell r="D15045" t="str">
            <v>Confecção de tubos de concreto armado D = 0,80 m PA3 - areia extraída e brita produzida (Incluindo fornecimento e transporte de todos os materiais)</v>
          </cell>
          <cell r="E15045" t="str">
            <v>m</v>
          </cell>
          <cell r="F15045">
            <v>297.69</v>
          </cell>
        </row>
        <row r="15046">
          <cell r="A15046" t="str">
            <v>SETOP RO-01108</v>
          </cell>
          <cell r="D15046" t="str">
            <v>Confecção de tubos de concreto armado D = 1,00 m PA1 - areia e brita comerciais (Incluindo fornecimento e transporte de todos os materiais)</v>
          </cell>
          <cell r="E15046" t="str">
            <v>m</v>
          </cell>
          <cell r="F15046">
            <v>320.95</v>
          </cell>
        </row>
        <row r="15047">
          <cell r="A15047" t="str">
            <v>SETOP RO-01109</v>
          </cell>
          <cell r="D15047" t="str">
            <v>Confecção de tubos de concreto armado D = 1,00 m PA1 - areia extraída e brita produzida (Incluindo fornecimento e transporte de todos os materiais)</v>
          </cell>
          <cell r="E15047" t="str">
            <v>m</v>
          </cell>
          <cell r="F15047">
            <v>282.36</v>
          </cell>
        </row>
        <row r="15048">
          <cell r="A15048" t="str">
            <v>SETOP RO-01118</v>
          </cell>
          <cell r="D15048" t="str">
            <v>Confecção de tubos de concreto armado D = 1,00 m PA2 - areia e brita comerciais (Incluindo fornecimento e transporte de todos os materiais)</v>
          </cell>
          <cell r="E15048" t="str">
            <v>m</v>
          </cell>
          <cell r="F15048">
            <v>369.45</v>
          </cell>
        </row>
        <row r="15049">
          <cell r="A15049" t="str">
            <v>SETOP RO-01119</v>
          </cell>
          <cell r="D15049" t="str">
            <v>Confecção de tubos de concreto armado D = 1,00 m PA2 - areia extraída e brita produzida (Incluindo fornecimento e transporte de todos os materiais)</v>
          </cell>
          <cell r="E15049" t="str">
            <v>m</v>
          </cell>
          <cell r="F15049">
            <v>330.92</v>
          </cell>
        </row>
        <row r="15050">
          <cell r="A15050" t="str">
            <v>SETOP RO-01128</v>
          </cell>
          <cell r="D15050" t="str">
            <v>Confecção de tubos de concreto armado D = 1,00 m PA3 - areia e brita comerciais (Incluindo fornecimento e transporte de todos os materiais)</v>
          </cell>
          <cell r="E15050" t="str">
            <v>m</v>
          </cell>
          <cell r="F15050">
            <v>466.43</v>
          </cell>
        </row>
        <row r="15051">
          <cell r="A15051" t="str">
            <v>SETOP RO-01129</v>
          </cell>
          <cell r="D15051" t="str">
            <v>Confecção de tubos de concreto armado D = 1,00 m PA3 - areia extraída e brita produzida (Incluindo fornecimento e transporte de todos os materiais)</v>
          </cell>
          <cell r="E15051" t="str">
            <v>m</v>
          </cell>
          <cell r="F15051">
            <v>417.26</v>
          </cell>
        </row>
        <row r="15052">
          <cell r="A15052" t="str">
            <v>SETOP RO-01110</v>
          </cell>
          <cell r="D15052" t="str">
            <v>Confecção de tubos de concreto armado D = 1,20 m PA1 - areia e brita comerciais (Incluindo fornecimento e transporte de todos os materiais)</v>
          </cell>
          <cell r="E15052" t="str">
            <v>m</v>
          </cell>
          <cell r="F15052">
            <v>437.73</v>
          </cell>
        </row>
        <row r="15053">
          <cell r="A15053" t="str">
            <v>SETOP RO-01111</v>
          </cell>
          <cell r="D15053" t="str">
            <v>Confecção de tubos de concreto armado D = 1,20 m PA1 - areia extraída e brita produzida (Incluindo fornecimento e transporte de todos os materiais)</v>
          </cell>
          <cell r="E15053" t="str">
            <v>m</v>
          </cell>
          <cell r="F15053">
            <v>381.53</v>
          </cell>
        </row>
        <row r="15054">
          <cell r="A15054" t="str">
            <v>SETOP RO-01120</v>
          </cell>
          <cell r="D15054" t="str">
            <v>Confecção de tubos de concreto armado D = 1,20 m PA2 - areia e brita comerciais (Incluindo fornecimento e transporte de todos os materiais)</v>
          </cell>
          <cell r="E15054" t="str">
            <v>m</v>
          </cell>
          <cell r="F15054">
            <v>546.84</v>
          </cell>
        </row>
        <row r="15055">
          <cell r="A15055" t="str">
            <v>SETOP RO-01121</v>
          </cell>
          <cell r="D15055" t="str">
            <v>Confecção de tubos de concreto armado D = 1,20 m PA2 - areia extraída e brita produzida (Incluindo fornecimento e transporte de todos os materiais)</v>
          </cell>
          <cell r="E15055" t="str">
            <v>m</v>
          </cell>
          <cell r="F15055">
            <v>490.79</v>
          </cell>
        </row>
        <row r="15056">
          <cell r="A15056" t="str">
            <v>SETOP RO-01130</v>
          </cell>
          <cell r="D15056" t="str">
            <v>Confecção de tubos de concreto armado D = 1,20 m PA3 - areia e brita comerciais (Incluindo fornecimento e transporte de todos os materiais)</v>
          </cell>
          <cell r="E15056" t="str">
            <v>m</v>
          </cell>
          <cell r="F15056">
            <v>720.23</v>
          </cell>
        </row>
        <row r="15057">
          <cell r="A15057" t="str">
            <v>SETOP RO-01131</v>
          </cell>
          <cell r="D15057" t="str">
            <v>Confecção de tubos de concreto armado D = 1,20 m PA3 - areia extraída e brita produzida (Incluindo fornecimento e transporte de todos os materiais)</v>
          </cell>
          <cell r="E15057" t="str">
            <v>m</v>
          </cell>
          <cell r="F15057">
            <v>645.37</v>
          </cell>
        </row>
        <row r="15058">
          <cell r="A15058" t="str">
            <v>SETOP RO-01112</v>
          </cell>
          <cell r="D15058" t="str">
            <v>Confecção de tubos de concreto armado D = 1,50 m PA1 - areia e brita comerciais (Incluindo fornecimento e transporte de todos os materiais)</v>
          </cell>
          <cell r="E15058" t="str">
            <v>m</v>
          </cell>
          <cell r="F15058">
            <v>707.33</v>
          </cell>
        </row>
        <row r="15059">
          <cell r="A15059" t="str">
            <v>SETOP RO-01113</v>
          </cell>
          <cell r="D15059" t="str">
            <v>Confecção de tubos de concreto armado D = 1,50 m PA1 - areia extraída e brita produzida (Incluindo fornecimento e transporte de todos os materiais)</v>
          </cell>
          <cell r="E15059" t="str">
            <v>m</v>
          </cell>
          <cell r="F15059">
            <v>619.54999999999995</v>
          </cell>
        </row>
        <row r="15060">
          <cell r="A15060" t="str">
            <v>SETOP RO-01122</v>
          </cell>
          <cell r="D15060" t="str">
            <v>Confecção de tubos de concreto armado D = 1,50 m PA2 - areia e brita comerciais (Incluindo fornecimento e transporte de todos os materiais)</v>
          </cell>
          <cell r="E15060" t="str">
            <v>m</v>
          </cell>
          <cell r="F15060">
            <v>877.06</v>
          </cell>
        </row>
        <row r="15061">
          <cell r="A15061" t="str">
            <v>SETOP RO-01123</v>
          </cell>
          <cell r="D15061" t="str">
            <v>Confecção de tubos de concreto armado D = 1,50 m PA2 - areia extraída e brita produzida (Incluindo fornecimento e transporte de todos os materiais)</v>
          </cell>
          <cell r="E15061" t="str">
            <v>m</v>
          </cell>
          <cell r="F15061">
            <v>789.51</v>
          </cell>
        </row>
        <row r="15062">
          <cell r="A15062" t="str">
            <v>SETOP RO-01132</v>
          </cell>
          <cell r="D15062" t="str">
            <v>Confecção de tubos de concreto armado D = 1,50 m PA3 - areia e brita comerciais (Incluindo fornecimento e transporte de todos os materiais)</v>
          </cell>
          <cell r="E15062" t="str">
            <v>m</v>
          </cell>
          <cell r="F15062">
            <v>1155.81</v>
          </cell>
        </row>
        <row r="15063">
          <cell r="A15063" t="str">
            <v>SETOP RO-01133</v>
          </cell>
          <cell r="D15063" t="str">
            <v>Confecção de tubos de concreto armado D = 1,50 m PA3 - areia extraída e brita produzida (Incluindo fornecimento e transporte de todos os materiais)</v>
          </cell>
          <cell r="E15063" t="str">
            <v>m</v>
          </cell>
          <cell r="F15063">
            <v>1039.93</v>
          </cell>
        </row>
        <row r="15064">
          <cell r="A15064" t="str">
            <v>SETOP RO-01134</v>
          </cell>
          <cell r="D15064" t="str">
            <v>Confecção de tubos de concreto poroso D = 0,20 m - areia e brita comerciais (Incluindo fornecimento e transporte de todos os materiais)</v>
          </cell>
          <cell r="E15064" t="str">
            <v>m</v>
          </cell>
          <cell r="F15064">
            <v>16.25</v>
          </cell>
        </row>
        <row r="15065">
          <cell r="A15065" t="str">
            <v>SETOP RO-01135</v>
          </cell>
          <cell r="D15065" t="str">
            <v>Confecção de tubos de concreto poroso D = 0,20 m - areia extraída e brita produzida (Incluindo fornecimento e transporte de todos os materiais)</v>
          </cell>
          <cell r="E15065" t="str">
            <v>m</v>
          </cell>
          <cell r="F15065">
            <v>14.02</v>
          </cell>
        </row>
        <row r="15066">
          <cell r="A15066" t="str">
            <v>SETOP RO-01094</v>
          </cell>
          <cell r="D15066" t="str">
            <v>Confecção de tubos de concreto simples D = 0,20 m - areia e brita comerciais (Incluindo fornecimento e transporte de todos os materiais)</v>
          </cell>
          <cell r="E15066" t="str">
            <v>m</v>
          </cell>
          <cell r="F15066">
            <v>16.97</v>
          </cell>
        </row>
        <row r="15067">
          <cell r="A15067" t="str">
            <v>SETOP RO-01095</v>
          </cell>
          <cell r="D15067" t="str">
            <v>Confecção de tubos de concreto simples D = 0,20 m - areia extraída e brita produzida (Incluindo fornecimento e transporte de todos os materiais)</v>
          </cell>
          <cell r="E15067" t="str">
            <v>m</v>
          </cell>
          <cell r="F15067">
            <v>13.95</v>
          </cell>
        </row>
        <row r="15068">
          <cell r="A15068" t="str">
            <v>SETOP RO-01096</v>
          </cell>
          <cell r="D15068" t="str">
            <v>Confecção de tubos de concreto simples D = 0,30 m - areia e brita comerciais (Incluindo fornecimento e transporte de todos os materiais)</v>
          </cell>
          <cell r="E15068" t="str">
            <v>m</v>
          </cell>
          <cell r="F15068">
            <v>22.45</v>
          </cell>
        </row>
        <row r="15069">
          <cell r="A15069" t="str">
            <v>SETOP RO-01097</v>
          </cell>
          <cell r="D15069" t="str">
            <v>Confecção de tubos de concreto simples D = 0,30 m - areia extraída e brita produzida (Incluindo fornecimento e transporte de todos os materiais)</v>
          </cell>
          <cell r="E15069" t="str">
            <v>m</v>
          </cell>
          <cell r="F15069">
            <v>18.09</v>
          </cell>
        </row>
        <row r="15070">
          <cell r="A15070" t="str">
            <v>SETOP RO-01098</v>
          </cell>
          <cell r="D15070" t="str">
            <v>Confecção de tubos de concreto simples D = 0,40 m - areia e brita comerciais (Incluindo fornecimento e transporte de todos os materiais)</v>
          </cell>
          <cell r="E15070" t="str">
            <v>m</v>
          </cell>
          <cell r="F15070">
            <v>35.200000000000003</v>
          </cell>
        </row>
        <row r="15071">
          <cell r="A15071" t="str">
            <v>SETOP RO-01099</v>
          </cell>
          <cell r="D15071" t="str">
            <v>Confecção de tubos de concreto simples D = 0,40 m - areia extraída e brita produzida (Incluindo fornecimento e transporte de todos os materiais)</v>
          </cell>
          <cell r="E15071" t="str">
            <v>m</v>
          </cell>
          <cell r="F15071">
            <v>27.4</v>
          </cell>
        </row>
        <row r="15072">
          <cell r="A15072" t="str">
            <v>SETOP RO-01100</v>
          </cell>
          <cell r="D15072" t="str">
            <v>Confecção de tubos de concreto simples D = 0,50 m - areia e brita comerciais (Incluindo fornecimento e transporte de todos os materiais)</v>
          </cell>
          <cell r="E15072" t="str">
            <v>m</v>
          </cell>
          <cell r="F15072">
            <v>51.66</v>
          </cell>
        </row>
        <row r="15073">
          <cell r="A15073" t="str">
            <v>SETOP RO-01101</v>
          </cell>
          <cell r="D15073" t="str">
            <v>Confecção de tubos de concreto simples D = 0,50 m - areia extraída e brita produzida (Incluindo fornecimento e transporte de todos os materiais)</v>
          </cell>
          <cell r="E15073" t="str">
            <v>m</v>
          </cell>
          <cell r="F15073">
            <v>39.4</v>
          </cell>
        </row>
        <row r="15074">
          <cell r="A15074" t="str">
            <v>SETOP RO-01102</v>
          </cell>
          <cell r="D15074" t="str">
            <v>Confecção de tubos de concreto simples D = 0,60 m - areia e brita comerciais (Incluindo fornecimento e transporte de todos os materiais)</v>
          </cell>
          <cell r="E15074" t="str">
            <v>m</v>
          </cell>
          <cell r="F15074">
            <v>66.81</v>
          </cell>
        </row>
        <row r="15075">
          <cell r="A15075" t="str">
            <v>SETOP RO-01103</v>
          </cell>
          <cell r="D15075" t="str">
            <v>Confecção de tubos de concreto simples D = 0,60 m - areia extraída e brita produzida (Incluindo fornecimento e transporte de todos os materiais)</v>
          </cell>
          <cell r="E15075" t="str">
            <v>m</v>
          </cell>
          <cell r="F15075">
            <v>50.68</v>
          </cell>
        </row>
        <row r="15076">
          <cell r="A15076" t="str">
            <v>SETOP RO-17513</v>
          </cell>
          <cell r="D15076" t="str">
            <v>Corte a plasma manual em chapa de aço-carbono com espessura de 4,00 a 8,00 mm</v>
          </cell>
          <cell r="E15076" t="str">
            <v>m</v>
          </cell>
          <cell r="F15076">
            <v>2.17</v>
          </cell>
        </row>
        <row r="15077">
          <cell r="A15077" t="str">
            <v>SETOP RO-8815</v>
          </cell>
          <cell r="D15077" t="str">
            <v>Corte a plasma manual em chapa de aço-carbono com espessura de 9,00 a 25,00 mm</v>
          </cell>
          <cell r="E15077" t="str">
            <v>m</v>
          </cell>
          <cell r="F15077">
            <v>9.49</v>
          </cell>
        </row>
        <row r="15078">
          <cell r="A15078" t="str">
            <v>SETOP RO-17514</v>
          </cell>
          <cell r="D15078" t="str">
            <v>Corte a plasma manual em chapa de alumínio com espessura de 1,50 mm</v>
          </cell>
          <cell r="E15078" t="str">
            <v>m</v>
          </cell>
          <cell r="F15078">
            <v>1.97</v>
          </cell>
        </row>
        <row r="15079">
          <cell r="A15079" t="str">
            <v>SETOP RO-17506</v>
          </cell>
          <cell r="D15079" t="str">
            <v>Corte de barras de aço CA-50 com maçarico oxiacetileno</v>
          </cell>
          <cell r="E15079" t="str">
            <v>cm2</v>
          </cell>
          <cell r="F15079">
            <v>0.21</v>
          </cell>
        </row>
        <row r="15080">
          <cell r="A15080" t="str">
            <v>SETOP RO-17508</v>
          </cell>
          <cell r="D15080" t="str">
            <v>Corte de cantoneira de alumínio</v>
          </cell>
          <cell r="E15080" t="str">
            <v>un</v>
          </cell>
          <cell r="F15080">
            <v>0.13</v>
          </cell>
        </row>
        <row r="15081">
          <cell r="A15081" t="str">
            <v>SETOP RO-8816</v>
          </cell>
          <cell r="D15081" t="str">
            <v>Corte de chapa de aço com guilhotina hidráulica</v>
          </cell>
          <cell r="E15081" t="str">
            <v>m</v>
          </cell>
          <cell r="F15081">
            <v>4.07</v>
          </cell>
        </row>
        <row r="15082">
          <cell r="A15082" t="str">
            <v>SETOP RO-2164</v>
          </cell>
          <cell r="D15082" t="str">
            <v>Corte de chapas de aço com espessura de 10 mm com maçarico oxiacetileno</v>
          </cell>
          <cell r="E15082" t="str">
            <v>m</v>
          </cell>
          <cell r="F15082">
            <v>3.11</v>
          </cell>
        </row>
        <row r="15083">
          <cell r="A15083" t="str">
            <v>SETOP RO-17512</v>
          </cell>
          <cell r="D15083" t="str">
            <v>Corte de chapas de aço com espessura de 12,5 mm com maçarico oxiacetileno</v>
          </cell>
          <cell r="E15083" t="str">
            <v>m</v>
          </cell>
          <cell r="F15083">
            <v>2.86</v>
          </cell>
        </row>
        <row r="15084">
          <cell r="A15084" t="str">
            <v>SETOP RO-17509</v>
          </cell>
          <cell r="D15084" t="str">
            <v>Corte de chapas de aço com espessura de 3 mm com maçarico oxiacetileno</v>
          </cell>
          <cell r="E15084" t="str">
            <v>m</v>
          </cell>
          <cell r="F15084">
            <v>1.45</v>
          </cell>
        </row>
        <row r="15085">
          <cell r="A15085" t="str">
            <v>SETOP RO-17510</v>
          </cell>
          <cell r="D15085" t="str">
            <v>Corte de chapas de aço com espessura de 5 mm com maçarico oxiacetileno</v>
          </cell>
          <cell r="E15085" t="str">
            <v>m</v>
          </cell>
          <cell r="F15085">
            <v>1.69</v>
          </cell>
        </row>
        <row r="15086">
          <cell r="A15086" t="str">
            <v>SETOP RO-17511</v>
          </cell>
          <cell r="D15086" t="str">
            <v>Corte de chapas de aço com espessura de 6,3 mm com maçarico oxiacetileno</v>
          </cell>
          <cell r="E15086" t="str">
            <v>m</v>
          </cell>
          <cell r="F15086">
            <v>1.88</v>
          </cell>
        </row>
        <row r="15087">
          <cell r="A15087" t="str">
            <v>SETOP RO-2162</v>
          </cell>
          <cell r="D15087" t="str">
            <v>Corte de chapas de aço com espessura de 8 mm com maçarico oxiacetileno</v>
          </cell>
          <cell r="E15087" t="str">
            <v>m</v>
          </cell>
          <cell r="F15087">
            <v>2.1800000000000002</v>
          </cell>
        </row>
        <row r="15088">
          <cell r="A15088" t="str">
            <v>SETOP RO-2163</v>
          </cell>
          <cell r="D15088" t="str">
            <v>Corte de chapas de aço com espessura de 9,5 mm com maçarico oxiacetileno</v>
          </cell>
          <cell r="E15088" t="str">
            <v>m</v>
          </cell>
          <cell r="F15088">
            <v>2.4900000000000002</v>
          </cell>
        </row>
        <row r="15089">
          <cell r="A15089" t="str">
            <v>SETOP RO-5952</v>
          </cell>
          <cell r="D15089" t="str">
            <v>Corte de perfil metálico com máquina policorte com espessura até 1/4"</v>
          </cell>
          <cell r="E15089" t="str">
            <v>un</v>
          </cell>
          <cell r="F15089">
            <v>0.25</v>
          </cell>
        </row>
        <row r="15090">
          <cell r="A15090" t="str">
            <v>SETOP RO-14075</v>
          </cell>
          <cell r="D15090" t="str">
            <v>Corte de perfil metálico com máquina policorte com espessura de até 1/8"</v>
          </cell>
          <cell r="E15090" t="str">
            <v>un</v>
          </cell>
          <cell r="F15090">
            <v>0.2</v>
          </cell>
        </row>
        <row r="15091">
          <cell r="A15091" t="str">
            <v>SETOP RO-6790</v>
          </cell>
          <cell r="D15091" t="str">
            <v>Corte de perfis metálicos com maçarico oxiacetileno</v>
          </cell>
          <cell r="E15091" t="str">
            <v>cm2</v>
          </cell>
          <cell r="F15091">
            <v>0.06</v>
          </cell>
        </row>
        <row r="15092">
          <cell r="A15092" t="str">
            <v>SETOP RO-17515</v>
          </cell>
          <cell r="D15092" t="str">
            <v>Dobramento de chapas metálicas com espessuras de 6,30 a 10,00 mm</v>
          </cell>
          <cell r="E15092" t="str">
            <v>m</v>
          </cell>
          <cell r="F15092">
            <v>3.48</v>
          </cell>
        </row>
        <row r="15093">
          <cell r="A15093" t="str">
            <v>SETOP RO-2165</v>
          </cell>
          <cell r="D15093" t="str">
            <v>Escoramento com estacas de perfis metálicos W 250 x 38,50 kg/m, espaçadas em 1,50 m, intercaladas com prancha de madeira com espessura de 5,00 cm, ficha de 0,20 a 0,40 H e C = 9,00 m - sem reaproveitamento - fornecimento e instalação</v>
          </cell>
          <cell r="E15093" t="str">
            <v>m</v>
          </cell>
          <cell r="F15093">
            <v>5.17</v>
          </cell>
        </row>
        <row r="15094">
          <cell r="A15094" t="str">
            <v>SETOP RO-2169</v>
          </cell>
          <cell r="D15094" t="str">
            <v>Estroncas para valas com D = 15,00 cm - madeira sem reaproveitamento</v>
          </cell>
          <cell r="E15094" t="str">
            <v>m</v>
          </cell>
          <cell r="F15094">
            <v>148.04</v>
          </cell>
        </row>
        <row r="15095">
          <cell r="A15095" t="str">
            <v>SETOP RO-01156</v>
          </cell>
          <cell r="D15095" t="str">
            <v>Formas de compensado resinado 14 mm - uso geral - utilização de 3 vezes - confecção, instalação e retirada (Incluindo fornecimento e transporte de todos os materiais)</v>
          </cell>
          <cell r="E15095" t="str">
            <v>m2</v>
          </cell>
          <cell r="F15095">
            <v>70</v>
          </cell>
        </row>
        <row r="15096">
          <cell r="A15096" t="str">
            <v>SETOP RO-5959</v>
          </cell>
          <cell r="D15096" t="str">
            <v>Fôrmas de tábuas de pinus - utilização de 2 vezes - confecção, instalação e retirada</v>
          </cell>
          <cell r="E15096" t="str">
            <v>m</v>
          </cell>
          <cell r="F15096">
            <v>101.05</v>
          </cell>
        </row>
        <row r="15097">
          <cell r="A15097" t="str">
            <v>SETOP RO-8539</v>
          </cell>
          <cell r="D15097" t="str">
            <v>Junta de dilatação de bueiros celulares</v>
          </cell>
          <cell r="E15097" t="str">
            <v>m</v>
          </cell>
          <cell r="F15097">
            <v>1.1200000000000001</v>
          </cell>
        </row>
        <row r="15098">
          <cell r="A15098" t="str">
            <v>SETOP RO-7883</v>
          </cell>
          <cell r="D15098" t="str">
            <v>Lançamento manual de concreto na vertical para os serviços de drenagem</v>
          </cell>
          <cell r="E15098" t="str">
            <v>m3</v>
          </cell>
          <cell r="F15098">
            <v>81.95</v>
          </cell>
        </row>
        <row r="15099">
          <cell r="A15099" t="str">
            <v>SETOP RO-01077</v>
          </cell>
          <cell r="D15099" t="str">
            <v>Luva de emenda com rosca cônica para aço CA-50 - D = 12,5 mm - fornecimento e instalação</v>
          </cell>
          <cell r="E15099" t="str">
            <v>un</v>
          </cell>
          <cell r="F15099">
            <v>16.2</v>
          </cell>
        </row>
        <row r="15100">
          <cell r="A15100" t="str">
            <v>SETOP RO-01078</v>
          </cell>
          <cell r="D15100" t="str">
            <v>Luva de emenda com rosca cônica para aço CA-50 - D = 16 mm - fornecimento e instalação</v>
          </cell>
          <cell r="E15100" t="str">
            <v>un</v>
          </cell>
          <cell r="F15100">
            <v>23.12</v>
          </cell>
        </row>
        <row r="15101">
          <cell r="A15101" t="str">
            <v>SETOP RO-01079</v>
          </cell>
          <cell r="D15101" t="str">
            <v>Luva de emenda com rosca cônica para aço CA-50 - D = 20 mm - fornecimento e instalação</v>
          </cell>
          <cell r="E15101" t="str">
            <v>un</v>
          </cell>
          <cell r="F15101">
            <v>31.57</v>
          </cell>
        </row>
        <row r="15102">
          <cell r="A15102" t="str">
            <v>SETOP RO-01080</v>
          </cell>
          <cell r="D15102" t="str">
            <v>Luva de emenda com rosca cônica para aço CA-50 - D = 25 mm - fornecimento e instalação</v>
          </cell>
          <cell r="E15102" t="str">
            <v>un</v>
          </cell>
          <cell r="F15102">
            <v>42.27</v>
          </cell>
        </row>
        <row r="15103">
          <cell r="A15103" t="str">
            <v>SETOP RO-01081</v>
          </cell>
          <cell r="D15103" t="str">
            <v>Luva de emenda com rosca cônica para aço CA-50 - D = 32 mm - fornecimento e instalação</v>
          </cell>
          <cell r="E15103" t="str">
            <v>un</v>
          </cell>
          <cell r="F15103">
            <v>70.34</v>
          </cell>
        </row>
        <row r="15104">
          <cell r="A15104" t="str">
            <v>SETOP RO-01082</v>
          </cell>
          <cell r="D15104" t="str">
            <v>Luva de emenda prensada para aço CA-50 - D = 12,5 mm - fornecimento e instalação</v>
          </cell>
          <cell r="E15104" t="str">
            <v>un</v>
          </cell>
          <cell r="F15104">
            <v>20.2</v>
          </cell>
        </row>
        <row r="15105">
          <cell r="A15105" t="str">
            <v>SETOP RO-01083</v>
          </cell>
          <cell r="D15105" t="str">
            <v>Luva de emenda prensada para aço CA-50 - D = 16 mm - fornecimento e instalação</v>
          </cell>
          <cell r="E15105" t="str">
            <v>un</v>
          </cell>
          <cell r="F15105">
            <v>27.79</v>
          </cell>
        </row>
        <row r="15106">
          <cell r="A15106" t="str">
            <v>SETOP RO-01084</v>
          </cell>
          <cell r="D15106" t="str">
            <v>Luva de emenda prensada para aço CA-50 - D = 20 mm - fornecimento e instalação</v>
          </cell>
          <cell r="E15106" t="str">
            <v>un</v>
          </cell>
          <cell r="F15106">
            <v>38.229999999999997</v>
          </cell>
        </row>
        <row r="15107">
          <cell r="A15107" t="str">
            <v>SETOP RO-01085</v>
          </cell>
          <cell r="D15107" t="str">
            <v>Luva de emenda prensada para aço CA-50 - D = 25 mm - fornecimento e instalação</v>
          </cell>
          <cell r="E15107" t="str">
            <v>un</v>
          </cell>
          <cell r="F15107">
            <v>64.47</v>
          </cell>
        </row>
        <row r="15108">
          <cell r="A15108" t="str">
            <v>SETOP RO-01086</v>
          </cell>
          <cell r="D15108" t="str">
            <v>Luva de emenda prensada para aço CA-50 - D = 32 mm - fornecimento e instalação</v>
          </cell>
          <cell r="E15108" t="str">
            <v>un</v>
          </cell>
          <cell r="F15108">
            <v>143.13</v>
          </cell>
        </row>
        <row r="15109">
          <cell r="A15109" t="str">
            <v>SETOP RO-00952</v>
          </cell>
          <cell r="D15109" t="str">
            <v>Microconcreto confeccionado em misturador e lançamento manual para reparos e grauteamento (Execução, incluindo fornecimento, carga e transporte de todos os materiais)</v>
          </cell>
          <cell r="E15109" t="str">
            <v>m3</v>
          </cell>
          <cell r="F15109">
            <v>3086.21</v>
          </cell>
        </row>
        <row r="15110">
          <cell r="A15110" t="str">
            <v>SETOP RO-17516</v>
          </cell>
          <cell r="D15110" t="str">
            <v>Solda de chapas de aço com espessura de 12,5 mm com maçarico oxiacetileno</v>
          </cell>
          <cell r="E15110" t="str">
            <v>m</v>
          </cell>
          <cell r="F15110">
            <v>273.08999999999997</v>
          </cell>
        </row>
        <row r="15111">
          <cell r="A15111" t="str">
            <v>SETOP RO-2170</v>
          </cell>
          <cell r="D15111" t="str">
            <v>Solda de chapas de aço com espessura de 16 mm com maçarico oxiacetileno</v>
          </cell>
          <cell r="E15111" t="str">
            <v>m</v>
          </cell>
          <cell r="F15111">
            <v>619.63</v>
          </cell>
        </row>
        <row r="15112">
          <cell r="A15112" t="str">
            <v>SETOP RO-2166</v>
          </cell>
          <cell r="D15112" t="str">
            <v>Solda de chapas de aço com espessura de 6,3 mm com maçarico oxiacetileno</v>
          </cell>
          <cell r="E15112" t="str">
            <v>m</v>
          </cell>
          <cell r="F15112">
            <v>51.44</v>
          </cell>
        </row>
        <row r="15113">
          <cell r="A15113" t="str">
            <v>SETOP RO-2167</v>
          </cell>
          <cell r="D15113" t="str">
            <v>Solda de chapas de aço com espessura de 8 mm com maçarico oxiacetileno</v>
          </cell>
          <cell r="E15113" t="str">
            <v>m</v>
          </cell>
          <cell r="F15113">
            <v>86.92</v>
          </cell>
        </row>
        <row r="15114">
          <cell r="A15114" t="str">
            <v>SETOP RO-2168</v>
          </cell>
          <cell r="D15114" t="str">
            <v>Solda de chapas de aço com espessura de 9,5 mm com maçarico oxiacetileno</v>
          </cell>
          <cell r="E15114" t="str">
            <v>m</v>
          </cell>
          <cell r="F15114">
            <v>131.57</v>
          </cell>
        </row>
        <row r="15115">
          <cell r="A15115" t="str">
            <v>SETOP RO-01090</v>
          </cell>
          <cell r="D15115" t="str">
            <v>Solda de conectores de cisalhamento tipo "stud bolt" em telhafôrma de aço colaborante para laje mista de aço e concreto</v>
          </cell>
          <cell r="E15115" t="str">
            <v>m2</v>
          </cell>
          <cell r="F15115">
            <v>0.11</v>
          </cell>
        </row>
        <row r="15116">
          <cell r="A15116" t="str">
            <v>SETOP RO-6136</v>
          </cell>
          <cell r="D15116" t="str">
            <v>Solda elétrica de perfis metálicos e chapas de aço com eletrodo E60XX</v>
          </cell>
          <cell r="E15116" t="str">
            <v>Kg</v>
          </cell>
          <cell r="F15116">
            <v>106.41</v>
          </cell>
        </row>
        <row r="15117">
          <cell r="A15117" t="str">
            <v>SETOP RO-2171</v>
          </cell>
          <cell r="D15117" t="str">
            <v>Solda elétrica de perfis metálicos e chapas de aço com eletrodo E70XX</v>
          </cell>
          <cell r="E15117" t="str">
            <v>Kg</v>
          </cell>
          <cell r="F15117">
            <v>68.510000000000005</v>
          </cell>
        </row>
        <row r="15118">
          <cell r="A15118" t="str">
            <v>SETOP RO-17519</v>
          </cell>
          <cell r="D15118" t="str">
            <v>Solda tipo MIG/MAG semiautomática</v>
          </cell>
          <cell r="E15118" t="str">
            <v>Kg</v>
          </cell>
          <cell r="F15118">
            <v>103.16</v>
          </cell>
        </row>
        <row r="15119">
          <cell r="A15119" t="str">
            <v>SETOP RO-01087</v>
          </cell>
          <cell r="D15119" t="str">
            <v>Telha-fôrma em aço galvanizado ASTM A653 grau 40 - E = 0,80 mm - fornecimento e instalação</v>
          </cell>
          <cell r="E15119" t="str">
            <v>m2</v>
          </cell>
          <cell r="F15119">
            <v>139.6</v>
          </cell>
        </row>
        <row r="15120">
          <cell r="A15120" t="str">
            <v>SETOP RO-01088</v>
          </cell>
          <cell r="D15120" t="str">
            <v>Telha-fôrma em aço galvanizado ASTM A653 grau 40 - E = 0,95 mm - fornecimento e instalação</v>
          </cell>
          <cell r="E15120" t="str">
            <v>m2</v>
          </cell>
          <cell r="F15120">
            <v>166.13</v>
          </cell>
        </row>
        <row r="15121">
          <cell r="A15121" t="str">
            <v>SETOP RO-01089</v>
          </cell>
          <cell r="D15121" t="str">
            <v>Telha-fôrma em aço galvanizado ASTM A653 grau 40 - E = 1,25 mm - fornecimento e instalação</v>
          </cell>
          <cell r="E15121" t="str">
            <v>m2</v>
          </cell>
          <cell r="F15121">
            <v>213.68</v>
          </cell>
        </row>
        <row r="15122">
          <cell r="A15122" t="str">
            <v>SETOP RO-00876</v>
          </cell>
          <cell r="D15122" t="str">
            <v>Transporte com caminhão basculante de 12 m³ - rodovia em leito natural</v>
          </cell>
          <cell r="E15122" t="str">
            <v>TxKM</v>
          </cell>
          <cell r="F15122">
            <v>0.91</v>
          </cell>
        </row>
        <row r="15123">
          <cell r="A15123" t="str">
            <v>SETOP RO-00877</v>
          </cell>
          <cell r="D15123" t="str">
            <v>Transporte com caminhão basculante de 12 m³ - rodovia em revestimento primário</v>
          </cell>
          <cell r="E15123" t="str">
            <v>TxKM</v>
          </cell>
          <cell r="F15123">
            <v>0.73</v>
          </cell>
        </row>
        <row r="15124">
          <cell r="A15124" t="str">
            <v>SETOP RO-00878</v>
          </cell>
          <cell r="D15124" t="str">
            <v>Transporte com caminhão basculante de 12 m³ - rodovia pavimentada</v>
          </cell>
          <cell r="E15124" t="str">
            <v>TxKM</v>
          </cell>
          <cell r="F15124">
            <v>0.6</v>
          </cell>
        </row>
        <row r="15125">
          <cell r="A15125" t="str">
            <v>SETOP RO-00879</v>
          </cell>
          <cell r="D15125" t="str">
            <v>Transporte com caminhão basculante de 6 m³ - rodovia em leito natural</v>
          </cell>
          <cell r="E15125" t="str">
            <v>TxKM</v>
          </cell>
          <cell r="F15125">
            <v>1.24</v>
          </cell>
        </row>
        <row r="15126">
          <cell r="A15126" t="str">
            <v>SETOP RO-00880</v>
          </cell>
          <cell r="D15126" t="str">
            <v>Transporte com caminhão basculante de 6 m³ - rodovia em revestimento primário</v>
          </cell>
          <cell r="E15126" t="str">
            <v>TxKM</v>
          </cell>
          <cell r="F15126">
            <v>1</v>
          </cell>
        </row>
        <row r="15127">
          <cell r="A15127" t="str">
            <v>SETOP RO-00881</v>
          </cell>
          <cell r="D15127" t="str">
            <v>Transporte com caminhão basculante de 6 m³ - rodovia pavimentada</v>
          </cell>
          <cell r="E15127" t="str">
            <v>TxKM</v>
          </cell>
          <cell r="F15127">
            <v>0.81</v>
          </cell>
        </row>
        <row r="15128">
          <cell r="A15128" t="str">
            <v>SETOP RO-00882</v>
          </cell>
          <cell r="D15128" t="str">
            <v>Transporte com caminhão betoneira de 8 m³ - rodovia em leito natural</v>
          </cell>
          <cell r="E15128" t="str">
            <v>TxKM</v>
          </cell>
          <cell r="F15128">
            <v>0.97</v>
          </cell>
        </row>
        <row r="15129">
          <cell r="A15129" t="str">
            <v>SETOP RO-00883</v>
          </cell>
          <cell r="D15129" t="str">
            <v>Transporte com caminhão betoneira de 8 m³ - rodovia em revestimento primário</v>
          </cell>
          <cell r="E15129" t="str">
            <v>TxKM</v>
          </cell>
          <cell r="F15129">
            <v>0.78</v>
          </cell>
        </row>
        <row r="15130">
          <cell r="A15130" t="str">
            <v>SETOP RO-00884</v>
          </cell>
          <cell r="D15130" t="str">
            <v>Transporte com caminhão betoneira de 8 m³ - rodovia pavimentada</v>
          </cell>
          <cell r="E15130" t="str">
            <v>TxKM</v>
          </cell>
          <cell r="F15130">
            <v>0.64</v>
          </cell>
        </row>
        <row r="15131">
          <cell r="A15131" t="str">
            <v>SETOP RO-00885</v>
          </cell>
          <cell r="D15131" t="str">
            <v>Transporte com caminhão carroceria com capacidade de 11 t e com guindauto de 45 t.m - rodovia em leito natural</v>
          </cell>
          <cell r="E15131" t="str">
            <v>TxKM</v>
          </cell>
          <cell r="F15131">
            <v>2.11</v>
          </cell>
        </row>
        <row r="15132">
          <cell r="A15132" t="str">
            <v>SETOP RO-00886</v>
          </cell>
          <cell r="D15132" t="str">
            <v>Transporte com caminhão carroceria com capacidade de 11 t e com guindauto de 45 t.m - rodovia em revestimento primário</v>
          </cell>
          <cell r="E15132" t="str">
            <v>TxKM</v>
          </cell>
          <cell r="F15132">
            <v>1.69</v>
          </cell>
        </row>
        <row r="15133">
          <cell r="A15133" t="str">
            <v>SETOP RO-00887</v>
          </cell>
          <cell r="D15133" t="str">
            <v>Transporte com caminhão carroceria com capacidade de 11 t e com guindauto de 45 t.m - rodovia pavimentada</v>
          </cell>
          <cell r="E15133" t="str">
            <v>TxKM</v>
          </cell>
          <cell r="F15133">
            <v>1.38</v>
          </cell>
        </row>
        <row r="15134">
          <cell r="A15134" t="str">
            <v>SETOP RO-00888</v>
          </cell>
          <cell r="D15134" t="str">
            <v>Transporte com caminhão carroceria com capacidade de 7 t e com guindauto de 20 t.m - rodovia em leito natural</v>
          </cell>
          <cell r="E15134" t="str">
            <v>TxKM</v>
          </cell>
          <cell r="F15134">
            <v>2.64</v>
          </cell>
        </row>
        <row r="15135">
          <cell r="A15135" t="str">
            <v>SETOP RO-00889</v>
          </cell>
          <cell r="D15135" t="str">
            <v>Transporte com caminhão carroceria com capacidade de 7 t e com guindauto de 20 t.m - rodovia em revestimento primário</v>
          </cell>
          <cell r="E15135" t="str">
            <v>TxKM</v>
          </cell>
          <cell r="F15135">
            <v>2.11</v>
          </cell>
        </row>
        <row r="15136">
          <cell r="A15136" t="str">
            <v>SETOP RO-00890</v>
          </cell>
          <cell r="D15136" t="str">
            <v>Transporte com caminhão carroceria com capacidade de 7 t e com guindauto de 20 t.m - rodovia pavimentada</v>
          </cell>
          <cell r="E15136" t="str">
            <v>TxKM</v>
          </cell>
          <cell r="F15136">
            <v>1.73</v>
          </cell>
        </row>
        <row r="15137">
          <cell r="A15137" t="str">
            <v>SETOP RO-00891</v>
          </cell>
          <cell r="D15137" t="str">
            <v>Transporte com caminhão carroceria de 15 t - rodovia em leito natural</v>
          </cell>
          <cell r="E15137" t="str">
            <v>TxKM</v>
          </cell>
          <cell r="F15137">
            <v>1.0900000000000001</v>
          </cell>
        </row>
        <row r="15138">
          <cell r="A15138" t="str">
            <v>SETOP RO-00892</v>
          </cell>
          <cell r="D15138" t="str">
            <v>Transporte com caminhão carroceria de 15 t - rodovia em revestimento primário</v>
          </cell>
          <cell r="E15138" t="str">
            <v>TxKM</v>
          </cell>
          <cell r="F15138">
            <v>0.87</v>
          </cell>
        </row>
        <row r="15139">
          <cell r="A15139" t="str">
            <v>SETOP RO-00893</v>
          </cell>
          <cell r="D15139" t="str">
            <v>Transporte com caminhão carroceria de 15 t - rodovia pavimentada</v>
          </cell>
          <cell r="E15139" t="str">
            <v>TxKM</v>
          </cell>
          <cell r="F15139">
            <v>0.71</v>
          </cell>
        </row>
        <row r="15140">
          <cell r="A15140" t="str">
            <v>SETOP RO-00894</v>
          </cell>
          <cell r="D15140" t="str">
            <v>Transporte com caminhão carroceria de 5 t - rodovia em leito natural</v>
          </cell>
          <cell r="E15140" t="str">
            <v>TxKM</v>
          </cell>
          <cell r="F15140">
            <v>1.75</v>
          </cell>
        </row>
        <row r="15141">
          <cell r="A15141" t="str">
            <v>SETOP RO-00895</v>
          </cell>
          <cell r="D15141" t="str">
            <v>Transporte com caminhão carroceria de 5 t - rodovia em revestimento primário</v>
          </cell>
          <cell r="E15141" t="str">
            <v>TxKM</v>
          </cell>
          <cell r="F15141">
            <v>1.4</v>
          </cell>
        </row>
        <row r="15142">
          <cell r="A15142" t="str">
            <v>SETOP RO-00896</v>
          </cell>
          <cell r="D15142" t="str">
            <v>Transporte com caminhão carroceria de 5 t - rodovia pavimentada</v>
          </cell>
          <cell r="E15142" t="str">
            <v>TxKM</v>
          </cell>
          <cell r="F15142">
            <v>1.1399999999999999</v>
          </cell>
        </row>
        <row r="15143">
          <cell r="A15143" t="str">
            <v>SETOP RO-00897</v>
          </cell>
          <cell r="D15143" t="str">
            <v>Transporte com caminhão carroceria de 9 t - rodovia em leito natural</v>
          </cell>
          <cell r="E15143" t="str">
            <v>TxKM</v>
          </cell>
          <cell r="F15143">
            <v>1.1200000000000001</v>
          </cell>
        </row>
        <row r="15144">
          <cell r="A15144" t="str">
            <v>SETOP RO-00898</v>
          </cell>
          <cell r="D15144" t="str">
            <v>Transporte com caminhão carroceria de 9 t - rodovia em revestimento primário</v>
          </cell>
          <cell r="E15144" t="str">
            <v>TxKM</v>
          </cell>
          <cell r="F15144">
            <v>0.9</v>
          </cell>
        </row>
        <row r="15145">
          <cell r="A15145" t="str">
            <v>SETOP RO-00899</v>
          </cell>
          <cell r="D15145" t="str">
            <v>Transporte com caminhão carroceria de 9 t - rodovia pavimentada</v>
          </cell>
          <cell r="E15145" t="str">
            <v>TxKM</v>
          </cell>
          <cell r="F15145">
            <v>0.73</v>
          </cell>
        </row>
        <row r="15146">
          <cell r="A15146" t="str">
            <v>SETOP RO-00900</v>
          </cell>
          <cell r="D15146" t="str">
            <v>Transporte com cavalo mecânico com semirreboque com capacidade de 22 t - rodovia em leito natural</v>
          </cell>
          <cell r="E15146" t="str">
            <v>TxKM</v>
          </cell>
          <cell r="F15146">
            <v>0.66</v>
          </cell>
        </row>
        <row r="15147">
          <cell r="A15147" t="str">
            <v>SETOP RO-00901</v>
          </cell>
          <cell r="D15147" t="str">
            <v>Transporte com cavalo mecânico com semirreboque com capacidade de 22 t - rodovia em revestimento primário</v>
          </cell>
          <cell r="E15147" t="str">
            <v>TxKM</v>
          </cell>
          <cell r="F15147">
            <v>0.53</v>
          </cell>
        </row>
        <row r="15148">
          <cell r="A15148" t="str">
            <v>SETOP RO-00902</v>
          </cell>
          <cell r="D15148" t="str">
            <v>Transporte com cavalo mecânico com semirreboque com capacidade de 22 t - rodovia pavimentada</v>
          </cell>
          <cell r="E15148" t="str">
            <v>TxKM</v>
          </cell>
          <cell r="F15148">
            <v>0.43</v>
          </cell>
        </row>
        <row r="15149">
          <cell r="A15149" t="str">
            <v>SETOP RO-00903</v>
          </cell>
          <cell r="D15149" t="str">
            <v>Transporte de água com caminhão tanque de 10.000 l - rodovia em leito natural</v>
          </cell>
          <cell r="E15149" t="str">
            <v>TxKM</v>
          </cell>
          <cell r="F15149">
            <v>1.97</v>
          </cell>
        </row>
        <row r="15150">
          <cell r="A15150" t="str">
            <v>SETOP RO-00904</v>
          </cell>
          <cell r="D15150" t="str">
            <v>Transporte de água com caminhão tanque de 10.000 l - rodovia em revestimento primário</v>
          </cell>
          <cell r="E15150" t="str">
            <v>TxKM</v>
          </cell>
          <cell r="F15150">
            <v>1.57</v>
          </cell>
        </row>
        <row r="15151">
          <cell r="A15151" t="str">
            <v>SETOP RO-00905</v>
          </cell>
          <cell r="D15151" t="str">
            <v>Transporte de água com caminhão tanque de 10.000 l - rodovia pavimentada</v>
          </cell>
          <cell r="E15151" t="str">
            <v>TxKM</v>
          </cell>
          <cell r="F15151">
            <v>1.29</v>
          </cell>
        </row>
        <row r="15152">
          <cell r="A15152" t="str">
            <v>SETOP RO-00906</v>
          </cell>
          <cell r="D15152" t="str">
            <v>Transporte de água com caminhão tanque de 8.000 l - rodovia em leito natural</v>
          </cell>
          <cell r="E15152" t="str">
            <v>TxKM</v>
          </cell>
          <cell r="F15152">
            <v>1.94</v>
          </cell>
        </row>
        <row r="15153">
          <cell r="A15153" t="str">
            <v>SETOP RO-00907</v>
          </cell>
          <cell r="D15153" t="str">
            <v>Transporte de água com caminhão tanque de 8.000 l - rodovia em revestimento primário</v>
          </cell>
          <cell r="E15153" t="str">
            <v>TxKM</v>
          </cell>
          <cell r="F15153">
            <v>1.55</v>
          </cell>
        </row>
        <row r="15154">
          <cell r="A15154" t="str">
            <v>SETOP RO-00908</v>
          </cell>
          <cell r="D15154" t="str">
            <v>Transporte de água com caminhão tanque de 8.000 l - rodovia pavimentada</v>
          </cell>
          <cell r="E15154" t="str">
            <v>TxKM</v>
          </cell>
          <cell r="F15154">
            <v>1.27</v>
          </cell>
        </row>
        <row r="15155">
          <cell r="A15155" t="str">
            <v>SETOP RO-00909</v>
          </cell>
          <cell r="D15155" t="str">
            <v>Transporte de cimento a granel com caminhão silo de 30 m³ - rodovia em leito natural</v>
          </cell>
          <cell r="E15155" t="str">
            <v>TxKM</v>
          </cell>
          <cell r="F15155">
            <v>0.75</v>
          </cell>
        </row>
        <row r="15156">
          <cell r="A15156" t="str">
            <v>SETOP RO-00910</v>
          </cell>
          <cell r="D15156" t="str">
            <v>Transporte de cimento a granel com caminhão silo de 30 m³ - rodovia em revestimento primário</v>
          </cell>
          <cell r="E15156" t="str">
            <v>TxKM</v>
          </cell>
          <cell r="F15156">
            <v>0.6</v>
          </cell>
        </row>
        <row r="15157">
          <cell r="A15157" t="str">
            <v>SETOP RO-00911</v>
          </cell>
          <cell r="D15157" t="str">
            <v>Transporte de cimento a granel com caminhão silo de 30 m³ - rodovia pavimentada</v>
          </cell>
          <cell r="E15157" t="str">
            <v>TxKM</v>
          </cell>
          <cell r="F15157">
            <v>0.49</v>
          </cell>
        </row>
        <row r="15158">
          <cell r="A15158" t="str">
            <v>SETOP RO-6259</v>
          </cell>
          <cell r="D15158" t="str">
            <v>Transporte de concreto com caminhão basculante de 7 m³ - rodovia em leito natural</v>
          </cell>
          <cell r="E15158" t="str">
            <v>t</v>
          </cell>
          <cell r="F15158">
            <v>0.95</v>
          </cell>
        </row>
        <row r="15159">
          <cell r="A15159" t="str">
            <v>SETOP RO-6260</v>
          </cell>
          <cell r="D15159" t="str">
            <v>Transporte de concreto com caminhão basculante de 7 m³ - rodovia em revestimento primário</v>
          </cell>
          <cell r="E15159" t="str">
            <v>t</v>
          </cell>
          <cell r="F15159">
            <v>0.76</v>
          </cell>
        </row>
        <row r="15160">
          <cell r="A15160" t="str">
            <v>SETOP RO-6261</v>
          </cell>
          <cell r="D15160" t="str">
            <v>Transporte de concreto com caminhão basculante de 7 m³ - rodovia pavimentada</v>
          </cell>
          <cell r="E15160" t="str">
            <v>t</v>
          </cell>
          <cell r="F15160">
            <v>0.64</v>
          </cell>
        </row>
        <row r="15161">
          <cell r="A15161" t="str">
            <v>SETOP RO-00912</v>
          </cell>
          <cell r="D15161" t="str">
            <v>Transporte de detritos com caminhão de hidrojateamento de alta pressão e vácuo de 9 m³ - rodovia em leito natural</v>
          </cell>
          <cell r="E15161" t="str">
            <v>TxKM</v>
          </cell>
          <cell r="F15161">
            <v>1.73</v>
          </cell>
        </row>
        <row r="15162">
          <cell r="A15162" t="str">
            <v>SETOP RO-00913</v>
          </cell>
          <cell r="D15162" t="str">
            <v>Transporte de detritos com caminhão de hidrojateamento de alta pressão e vácuo de 9 m³ - rodovia em revestimento primário</v>
          </cell>
          <cell r="E15162" t="str">
            <v>TxKM</v>
          </cell>
          <cell r="F15162">
            <v>1.39</v>
          </cell>
        </row>
        <row r="15163">
          <cell r="A15163" t="str">
            <v>SETOP RO-00914</v>
          </cell>
          <cell r="D15163" t="str">
            <v>Transporte de detritos com caminhão de hidrojateamento de alta pressão e vácuo de 9 m³ - rodovia pavimentada</v>
          </cell>
          <cell r="E15163" t="str">
            <v>TxKM</v>
          </cell>
          <cell r="F15163">
            <v>1.1299999999999999</v>
          </cell>
        </row>
        <row r="15164">
          <cell r="A15164" t="str">
            <v>SETOP RO-00918</v>
          </cell>
          <cell r="D15164" t="str">
            <v>Transporte de material de 3ª categoria com caminhão basculante de 8 m³ para rocha - rodovia em leito natural</v>
          </cell>
          <cell r="E15164" t="str">
            <v>TxKM</v>
          </cell>
          <cell r="F15164">
            <v>7.0000000000000007E-2</v>
          </cell>
        </row>
        <row r="15165">
          <cell r="A15165" t="str">
            <v>SETOP RO-00919</v>
          </cell>
          <cell r="D15165" t="str">
            <v>Transporte de material de 3ª categoria com caminhão basculante de 8 m³ para rocha - rodovia em revestimento primário</v>
          </cell>
          <cell r="E15165" t="str">
            <v>TxKM</v>
          </cell>
          <cell r="F15165">
            <v>0.05</v>
          </cell>
        </row>
        <row r="15166">
          <cell r="A15166" t="str">
            <v>SETOP RO-00920</v>
          </cell>
          <cell r="D15166" t="str">
            <v>Transporte de material de 3ª categoria com caminhão basculante de 8 m³ para rocha - rodovia pavimentada</v>
          </cell>
          <cell r="E15166" t="str">
            <v>TxKM</v>
          </cell>
          <cell r="F15166">
            <v>0.04</v>
          </cell>
        </row>
        <row r="15167">
          <cell r="A15167" t="str">
            <v>SETOP RO-00921</v>
          </cell>
          <cell r="D15167" t="str">
            <v>Transporte de mistura betuminosa a quente com caminhão com caçamba térmica de 6 m³ - rodovia em leito natural</v>
          </cell>
          <cell r="E15167" t="str">
            <v>TxKM</v>
          </cell>
          <cell r="F15167">
            <v>1.79</v>
          </cell>
        </row>
        <row r="15168">
          <cell r="A15168" t="str">
            <v>SETOP RO-00922</v>
          </cell>
          <cell r="D15168" t="str">
            <v>Transporte de mistura betuminosa a quente com caminhão com caçamba térmica de 6 m³ - rodovia em revestimento primário</v>
          </cell>
          <cell r="E15168" t="str">
            <v>TxKM</v>
          </cell>
          <cell r="F15168">
            <v>1.43</v>
          </cell>
        </row>
        <row r="15169">
          <cell r="A15169" t="str">
            <v>SETOP RO-00923</v>
          </cell>
          <cell r="D15169" t="str">
            <v>Transporte de mistura betuminosa a quente com caminhão com caçamba térmica de 6 m³ - rodovia pavimentada</v>
          </cell>
          <cell r="E15169" t="str">
            <v>TxKM</v>
          </cell>
          <cell r="F15169">
            <v>1.17</v>
          </cell>
        </row>
        <row r="15170">
          <cell r="A15170" t="str">
            <v>SETOP RO-00924</v>
          </cell>
          <cell r="D15170" t="str">
            <v>Transporte em cavalo mecânico com dolly de 4 eixos com capacidade de 57 t - rodovia em leito natural</v>
          </cell>
          <cell r="E15170" t="str">
            <v>km</v>
          </cell>
          <cell r="F15170">
            <v>71.94</v>
          </cell>
        </row>
        <row r="15171">
          <cell r="A15171" t="str">
            <v>SETOP RO-00925</v>
          </cell>
          <cell r="D15171" t="str">
            <v>Transporte em cavalo mecânico com dolly de 4 eixos com capacidade de 57 t - rodovia em revestimento primário</v>
          </cell>
          <cell r="E15171" t="str">
            <v>km</v>
          </cell>
          <cell r="F15171">
            <v>57.53</v>
          </cell>
        </row>
        <row r="15172">
          <cell r="A15172" t="str">
            <v>SETOP RO-00926</v>
          </cell>
          <cell r="D15172" t="str">
            <v>Transporte em cavalo mecânico com dolly de 4 eixos com capacidade de 57 t - rodovia pavimentada</v>
          </cell>
          <cell r="E15172" t="str">
            <v>km</v>
          </cell>
          <cell r="F15172">
            <v>47</v>
          </cell>
        </row>
        <row r="15173">
          <cell r="A15173" t="str">
            <v>SETOP RO-00927</v>
          </cell>
          <cell r="D15173" t="str">
            <v>Transporte em cavalo mecânico com dollys de 3 e 4 eixos com capacidade de 77 t - rodovia em leito natural</v>
          </cell>
          <cell r="E15173" t="str">
            <v>km</v>
          </cell>
          <cell r="F15173">
            <v>81.41</v>
          </cell>
        </row>
        <row r="15174">
          <cell r="A15174" t="str">
            <v>SETOP RO-00928</v>
          </cell>
          <cell r="D15174" t="str">
            <v>Transporte em cavalo mecânico com dollys de 3 e 4 eixos com capacidade de 77 t - rodovia em revestimento primário</v>
          </cell>
          <cell r="E15174" t="str">
            <v>km</v>
          </cell>
          <cell r="F15174">
            <v>65.099999999999994</v>
          </cell>
        </row>
        <row r="15175">
          <cell r="A15175" t="str">
            <v>SETOP RO-00929</v>
          </cell>
          <cell r="D15175" t="str">
            <v>Transporte em cavalo mecânico com dollys de 3 e 4 eixos com capacidade de 77 t - rodovia pavimentada</v>
          </cell>
          <cell r="E15175" t="str">
            <v>km</v>
          </cell>
          <cell r="F15175">
            <v>53.19</v>
          </cell>
        </row>
        <row r="15176">
          <cell r="A15176" t="str">
            <v>SETOP RO-00930</v>
          </cell>
          <cell r="D15176" t="str">
            <v>Transporte em cavalo mecânico com dollys de 5 e 4 eixos com capacidade de 111 t - rodovia em leito natural</v>
          </cell>
          <cell r="E15176" t="str">
            <v>km</v>
          </cell>
          <cell r="F15176">
            <v>163.1</v>
          </cell>
        </row>
        <row r="15177">
          <cell r="A15177" t="str">
            <v>SETOP RO-00931</v>
          </cell>
          <cell r="D15177" t="str">
            <v>Transporte em cavalo mecânico com dollys de 5 e 4 eixos com capacidade de 111 t - rodovia em revestimento primário</v>
          </cell>
          <cell r="E15177" t="str">
            <v>km</v>
          </cell>
          <cell r="F15177">
            <v>130.41</v>
          </cell>
        </row>
        <row r="15178">
          <cell r="A15178" t="str">
            <v>SETOP RO-00932</v>
          </cell>
          <cell r="D15178" t="str">
            <v>Transporte em cavalo mecânico com dollys de 5 e 4 eixos com capacidade de 111 t - rodovia pavimentada</v>
          </cell>
          <cell r="E15178" t="str">
            <v>km</v>
          </cell>
          <cell r="F15178">
            <v>106.55</v>
          </cell>
        </row>
        <row r="15179">
          <cell r="A15179" t="str">
            <v>SETOP RO-00933</v>
          </cell>
          <cell r="D15179" t="str">
            <v>Transporte em cavalo mecânico com reboques de 5 e 4 eixos com capacidade de 130 t - rodovia em leito natural</v>
          </cell>
          <cell r="E15179" t="str">
            <v>km</v>
          </cell>
          <cell r="F15179">
            <v>220.45</v>
          </cell>
        </row>
        <row r="15180">
          <cell r="A15180" t="str">
            <v>SETOP RO-00934</v>
          </cell>
          <cell r="D15180" t="str">
            <v>Transporte em cavalo mecânico com reboques de 5 e 4 eixos com capacidade de 130 t - rodovia em revestimento primário</v>
          </cell>
          <cell r="E15180" t="str">
            <v>km</v>
          </cell>
          <cell r="F15180">
            <v>176.27</v>
          </cell>
        </row>
        <row r="15181">
          <cell r="A15181" t="str">
            <v>SETOP RO-00935</v>
          </cell>
          <cell r="D15181" t="str">
            <v>Transporte em cavalo mecânico com reboques de 5 e 4 eixos com capacidade de 130 t - rodovia pavimentada</v>
          </cell>
          <cell r="E15181" t="str">
            <v>km</v>
          </cell>
          <cell r="F15181">
            <v>144.02000000000001</v>
          </cell>
        </row>
        <row r="15182">
          <cell r="A15182" t="str">
            <v>SETOP 2501</v>
          </cell>
          <cell r="D15182" t="str">
            <v>Serviços com Aço para Obras de Arte Especiais</v>
          </cell>
        </row>
        <row r="15183">
          <cell r="A15183" t="str">
            <v>SETOP RO-19772</v>
          </cell>
          <cell r="D15183" t="str">
            <v>Fôrma em chapa metálica 1/8" para cabeça de tirantes - utilização de 50 vezes - confecção, instalação e retirada (Incluindo fornecimento e transporte de todos os materiais)</v>
          </cell>
          <cell r="E15183" t="str">
            <v>m2</v>
          </cell>
          <cell r="F15183">
            <v>22.5</v>
          </cell>
        </row>
        <row r="15184">
          <cell r="A15184" t="str">
            <v>SETOP 2502</v>
          </cell>
          <cell r="D15184" t="str">
            <v>Obras de Arte Especiais sem Aço</v>
          </cell>
        </row>
        <row r="15185">
          <cell r="A15185" t="str">
            <v>SETOP RO-19756</v>
          </cell>
          <cell r="D15185" t="str">
            <v xml:space="preserve"> Fôrmas de compensado plastificado 14,00 mm - uso geral - utilização de 2 vezes - confecção, instalação e retirada (Incluindo fornecimento e transporte de todos os materiais)</v>
          </cell>
          <cell r="E15185" t="str">
            <v>m2</v>
          </cell>
          <cell r="F15185">
            <v>87.01</v>
          </cell>
        </row>
        <row r="15186">
          <cell r="A15186" t="str">
            <v>SETOP RO-19777</v>
          </cell>
          <cell r="D15186" t="str">
            <v>Fôrma de papelão para pilar de concreto - D = 600,00 mm - confecção, instalação e retirada (Incluindo fornecimento e transporte de todos os materiais)</v>
          </cell>
          <cell r="E15186" t="str">
            <v>m</v>
          </cell>
          <cell r="F15186">
            <v>21.16</v>
          </cell>
        </row>
        <row r="15187">
          <cell r="A15187" t="str">
            <v>SETOP RO-19766</v>
          </cell>
          <cell r="D15187" t="str">
            <v>Fôrmas curvas de compensado plastificado 10,00 mm - uso geral - utilização de 2 vezes - confecção, instalação e retirada (Incluindo fornecimento e transporte de todos os materiais)</v>
          </cell>
          <cell r="E15187" t="str">
            <v>m2</v>
          </cell>
          <cell r="F15187">
            <v>105.39</v>
          </cell>
        </row>
        <row r="15188">
          <cell r="A15188" t="str">
            <v>SETOP RO-19767</v>
          </cell>
          <cell r="D15188" t="str">
            <v>Fôrmas curvas de compensado resinado 10,00 mm - uso geral - utilização de 2 vezes - confecção, instalação e retirada (Incluindo fornecimento e transporte de todos os materiais)</v>
          </cell>
          <cell r="E15188" t="str">
            <v>m2</v>
          </cell>
          <cell r="F15188">
            <v>101.36</v>
          </cell>
        </row>
        <row r="15189">
          <cell r="A15189" t="str">
            <v>SETOP RO-19746</v>
          </cell>
          <cell r="D15189" t="str">
            <v>Fôrmas de compensado plastificado 10,00 mm - uso geral - utilização de 1 vez - confecção, instalação e retirada (Incluindo fornecimento e transporte de todos os materiais)</v>
          </cell>
          <cell r="E15189" t="str">
            <v>m2</v>
          </cell>
          <cell r="F15189">
            <v>115.29</v>
          </cell>
        </row>
        <row r="15190">
          <cell r="A15190" t="str">
            <v>SETOP RO-19750</v>
          </cell>
          <cell r="D15190" t="str">
            <v>Fôrmas de compensado plastificado 10,00 mm - uso geral - utilização de 2 vezes - confecção, instalação e retirada (Incluindo fornecimento e transporte de todos os materiais)</v>
          </cell>
          <cell r="E15190" t="str">
            <v>m2</v>
          </cell>
          <cell r="F15190">
            <v>78.58</v>
          </cell>
        </row>
        <row r="15191">
          <cell r="A15191" t="str">
            <v>SETOP RO-19751</v>
          </cell>
          <cell r="D15191" t="str">
            <v>Fôrmas de compensado plastificado 10,00 mm - uso geral - utilização de 3 vezes - confecção, instalação e retirada (Incluindo fornecimento e transporte de todos os materiais)</v>
          </cell>
          <cell r="E15191" t="str">
            <v>m2</v>
          </cell>
          <cell r="F15191">
            <v>67.739999999999995</v>
          </cell>
        </row>
        <row r="15192">
          <cell r="A15192" t="str">
            <v>SETOP RO-19752</v>
          </cell>
          <cell r="D15192" t="str">
            <v>Fôrmas de compensado plastificado 12,00 mm - uso geral - utilização de 1 vez - confecção, instalação e retirada (Incluindo fornecimento e transporte de todos os materiais)</v>
          </cell>
          <cell r="E15192" t="str">
            <v>m2</v>
          </cell>
          <cell r="F15192">
            <v>130.1</v>
          </cell>
        </row>
        <row r="15193">
          <cell r="A15193" t="str">
            <v>SETOP RO-19753</v>
          </cell>
          <cell r="D15193" t="str">
            <v>Fôrmas de compensado plastificado 12,00 mm - uso geral - utilização de 2 vezes - confecção, instalação e retirada (Incluindo fornecimento e transporte de todos os materiais)</v>
          </cell>
          <cell r="E15193" t="str">
            <v>m2</v>
          </cell>
          <cell r="F15193">
            <v>86.36</v>
          </cell>
        </row>
        <row r="15194">
          <cell r="A15194" t="str">
            <v>SETOP RO-19754</v>
          </cell>
          <cell r="D15194" t="str">
            <v>Fôrmas de compensado plastificado 12,00 mm - uso geral - utilização de 3 vezes - confecção, instalação e retirada (Incluindo fornecimento e transporte de todos os materiais)</v>
          </cell>
          <cell r="E15194" t="str">
            <v>m2</v>
          </cell>
          <cell r="F15194">
            <v>73.19</v>
          </cell>
        </row>
        <row r="15195">
          <cell r="A15195" t="str">
            <v>SETOP RO-19755</v>
          </cell>
          <cell r="D15195" t="str">
            <v>Fôrmas de compensado plastificado 14,00 mm - uso geral - utilização de 1 vez - confecção, instalação e retirada (Incluindo fornecimento e transporte de todos os materiais)</v>
          </cell>
          <cell r="E15195" t="str">
            <v>m2</v>
          </cell>
          <cell r="F15195">
            <v>131.33000000000001</v>
          </cell>
        </row>
        <row r="15196">
          <cell r="A15196" t="str">
            <v>SETOP RO-19757</v>
          </cell>
          <cell r="D15196" t="str">
            <v>Fôrmas de compensado plastificado 14,00 mm - uso geral - utilização de 3 vezes - confecção, instalação e retirada (Incluindo fornecimento e transporte de todos os materiais)</v>
          </cell>
          <cell r="E15196" t="str">
            <v>m2</v>
          </cell>
          <cell r="F15196">
            <v>73.64</v>
          </cell>
        </row>
        <row r="15197">
          <cell r="A15197" t="str">
            <v>SETOP RO-19758</v>
          </cell>
          <cell r="D15197" t="str">
            <v>Fôrmas de compensado resinado 10,00 mm - uso geral - utilização de 1 vez - confecção, instalação e retirada (Incluindo fornecimento e transporte de todos os materiais)</v>
          </cell>
          <cell r="E15197" t="str">
            <v>m2</v>
          </cell>
          <cell r="F15197">
            <v>108.19</v>
          </cell>
        </row>
        <row r="15198">
          <cell r="A15198" t="str">
            <v>SETOP RO-19759</v>
          </cell>
          <cell r="D15198" t="str">
            <v>Fôrmas de compensado resinado 10,00 mm - uso geral - utilização de 2 vezes - confecção, instalação e retirada (Incluindo fornecimento e transporte de todos os materiais)</v>
          </cell>
          <cell r="E15198" t="str">
            <v>m2</v>
          </cell>
          <cell r="F15198">
            <v>74.900000000000006</v>
          </cell>
        </row>
        <row r="15199">
          <cell r="A15199" t="str">
            <v>SETOP RO-19760</v>
          </cell>
          <cell r="D15199" t="str">
            <v>Fôrmas de compensado resinado 10,00 mm - uso geral - utilização de 3 vezes - confecção, instalação e retirada (Incluindo fornecimento e transporte de todos os materiais)</v>
          </cell>
          <cell r="E15199" t="str">
            <v>m2</v>
          </cell>
          <cell r="F15199">
            <v>65.19</v>
          </cell>
        </row>
        <row r="15200">
          <cell r="A15200" t="str">
            <v>SETOP RO-19761</v>
          </cell>
          <cell r="D15200" t="str">
            <v>Fôrmas de compensado resinado 12,00 mm - uso geral - utilização de 1 vez - confecção, instalação e retirada (Incluindo fornecimento e transporte de todos os materiais)</v>
          </cell>
          <cell r="E15200" t="str">
            <v>m2</v>
          </cell>
          <cell r="F15200">
            <v>111.1</v>
          </cell>
        </row>
        <row r="15201">
          <cell r="A15201" t="str">
            <v>SETOP RO-19762</v>
          </cell>
          <cell r="D15201" t="str">
            <v>Fôrmas de compensado resinado 12,00 mm - uso geral - utilização de 2 vezes - confecção, instalação e retirada (Incluindo fornecimento e transporte de todos os materiais)</v>
          </cell>
          <cell r="E15201" t="str">
            <v>m2</v>
          </cell>
          <cell r="F15201">
            <v>76.430000000000007</v>
          </cell>
        </row>
        <row r="15202">
          <cell r="A15202" t="str">
            <v>SETOP RO-19763</v>
          </cell>
          <cell r="D15202" t="str">
            <v>Fôrmas de compensado resinado 12,00 mm - uso geral - utilização de 3 vezes - confecção, instalação e retirada (Incluindo fornecimento e transporte de todos os materiais)</v>
          </cell>
          <cell r="E15202" t="str">
            <v>m2</v>
          </cell>
          <cell r="F15202">
            <v>66.260000000000005</v>
          </cell>
        </row>
        <row r="15203">
          <cell r="A15203" t="str">
            <v>SETOP RO-19764</v>
          </cell>
          <cell r="D15203" t="str">
            <v>Fôrmas de compensado resinado 14,00 mm - uso geral - utilização de 1 vez - confecção, instalação e retirada (Incluindo fornecimento e transporte de todos os materiais)</v>
          </cell>
          <cell r="E15203" t="str">
            <v>m2</v>
          </cell>
          <cell r="F15203">
            <v>121.28</v>
          </cell>
        </row>
        <row r="15204">
          <cell r="A15204" t="str">
            <v>SETOP RO-19765</v>
          </cell>
          <cell r="D15204" t="str">
            <v>Fôrmas de compensado resinado 14,00 mm - uso geral - utilização de 2 vezes - confecção, instalação e retirada (Incluindo fornecimento e transporte de todos os materiais)</v>
          </cell>
          <cell r="E15204" t="str">
            <v>m2</v>
          </cell>
          <cell r="F15204">
            <v>81.77</v>
          </cell>
        </row>
        <row r="15205">
          <cell r="A15205" t="str">
            <v>SETOP RO-19768</v>
          </cell>
          <cell r="D15205" t="str">
            <v>Fôrmas de tábuas de pinus - utilização de 1 vez - confecção, instalação e retirada (Incluindo fornecimento e transporte de todos os materiais)</v>
          </cell>
          <cell r="E15205" t="str">
            <v>m2</v>
          </cell>
          <cell r="F15205">
            <v>144.16</v>
          </cell>
        </row>
        <row r="15206">
          <cell r="A15206" t="str">
            <v xml:space="preserve">SETOP </v>
          </cell>
        </row>
        <row r="15207">
          <cell r="A15207" t="str">
            <v xml:space="preserve">SETOP 
TABELA REFERENCIAL DE PREÇOS UNITÁRIOS PARA CONSULTORIA E PROJETOS
</v>
          </cell>
        </row>
        <row r="15208">
          <cell r="A15208" t="str">
            <v xml:space="preserve">SETOP </v>
          </cell>
        </row>
        <row r="15209">
          <cell r="A15209" t="str">
            <v>SETOP TABELA REFERENCIAL DE PREÇOS UNITÁRIOS PARA CONSULTORIA E PROJETOS</v>
          </cell>
        </row>
        <row r="15210">
          <cell r="A15210" t="str">
            <v>SETOP Região Central - C/ Desoneração</v>
          </cell>
        </row>
        <row r="15211">
          <cell r="A15211" t="str">
            <v>SETOP OUTUBRO/2025</v>
          </cell>
        </row>
        <row r="15212">
          <cell r="A15212" t="str">
            <v xml:space="preserve">SETOP </v>
          </cell>
        </row>
        <row r="15213">
          <cell r="A15213" t="str">
            <v xml:space="preserve">SETOP </v>
          </cell>
        </row>
        <row r="15214">
          <cell r="A15214" t="str">
            <v>SETOP CÓDIGO</v>
          </cell>
          <cell r="D15214" t="str">
            <v>DESCRIÇÃO DO SERVIÇO</v>
          </cell>
          <cell r="E15214" t="str">
            <v>UNIDADE</v>
          </cell>
          <cell r="F15214" t="str">
            <v>CUSTO UNITÁRIO</v>
          </cell>
        </row>
        <row r="15215">
          <cell r="A15215" t="str">
            <v>SETOP 10</v>
          </cell>
          <cell r="D15215" t="str">
            <v>CONSULTORIA</v>
          </cell>
        </row>
        <row r="15216">
          <cell r="A15216" t="str">
            <v>SETOP 15</v>
          </cell>
          <cell r="D15216" t="str">
            <v>PROFISSIONAIS/CONSULTORES</v>
          </cell>
        </row>
        <row r="15217">
          <cell r="A15217" t="str">
            <v>SETOP CO-33060</v>
          </cell>
          <cell r="D15217" t="str">
            <v>ADVOGADO, NÍVEL JÚNIOR, INCLUSIVE ENCARGOS COMPLEMENTARES</v>
          </cell>
          <cell r="E15217" t="str">
            <v>hora</v>
          </cell>
          <cell r="F15217">
            <v>52.96</v>
          </cell>
        </row>
        <row r="15218">
          <cell r="A15218" t="str">
            <v>SETOP CO-33061</v>
          </cell>
          <cell r="D15218" t="str">
            <v>ADVOGADO, NÍVEL PLENO, INCLUSIVE ENCARGOS COMPLEMENTARES</v>
          </cell>
          <cell r="E15218" t="str">
            <v>hora</v>
          </cell>
          <cell r="F15218">
            <v>68.86</v>
          </cell>
        </row>
        <row r="15219">
          <cell r="A15219" t="str">
            <v>SETOP CO-33062</v>
          </cell>
          <cell r="D15219" t="str">
            <v>ADVOGADO, NÍVEL SÊNIOR, INCLUSIVE ENCARGOS COMPLEMENTARES</v>
          </cell>
          <cell r="E15219" t="str">
            <v>hora</v>
          </cell>
          <cell r="F15219">
            <v>122.01</v>
          </cell>
        </row>
        <row r="15220">
          <cell r="A15220" t="str">
            <v>SETOP CO-33116</v>
          </cell>
          <cell r="D15220" t="str">
            <v>AJUDANTE DE TOPÓGRAFO/BALIZA, INCLUSIVE ENCARGOS COMPLEMENTARES</v>
          </cell>
          <cell r="E15220" t="str">
            <v>hora</v>
          </cell>
          <cell r="F15220">
            <v>21.05</v>
          </cell>
        </row>
        <row r="15221">
          <cell r="A15221" t="str">
            <v>SETOP CO-28409</v>
          </cell>
          <cell r="D15221" t="str">
            <v>AJUDANTE ESPECIALIZADO, INCLUSIVE ENCARGOS COMPLEMENTARES</v>
          </cell>
          <cell r="E15221" t="str">
            <v>hora</v>
          </cell>
          <cell r="F15221">
            <v>32.869999999999997</v>
          </cell>
        </row>
        <row r="15222">
          <cell r="A15222" t="str">
            <v>SETOP CO-33089</v>
          </cell>
          <cell r="D15222" t="str">
            <v>ANTROPÓLOGO, NÍVEL JÚNIOR, INCLUSIVE ENCARGOS COMPLEMENTARES</v>
          </cell>
          <cell r="E15222" t="str">
            <v>hora</v>
          </cell>
          <cell r="F15222">
            <v>38.92</v>
          </cell>
        </row>
        <row r="15223">
          <cell r="A15223" t="str">
            <v>SETOP CO-33090</v>
          </cell>
          <cell r="D15223" t="str">
            <v>ANTROPÓLOGO, NÍVEL PLENO, INCLUSIVE ENCARGOS COMPLEMENTARES</v>
          </cell>
          <cell r="E15223" t="str">
            <v>hora</v>
          </cell>
          <cell r="F15223">
            <v>50.01</v>
          </cell>
        </row>
        <row r="15224">
          <cell r="A15224" t="str">
            <v>SETOP CO-33091</v>
          </cell>
          <cell r="D15224" t="str">
            <v>ANTROPÓLOGO, NÍVEL SÊNIOR, INCLUSIVE ENCARGOS COMPLEMENTARES</v>
          </cell>
          <cell r="E15224" t="str">
            <v>hora</v>
          </cell>
          <cell r="F15224">
            <v>76.599999999999994</v>
          </cell>
        </row>
        <row r="15225">
          <cell r="A15225" t="str">
            <v>SETOP CO-33092</v>
          </cell>
          <cell r="D15225" t="str">
            <v>ARQUEÓLOGO, NÍVEL JÚNIOR, INCLUSIVE ENCARGOS COMPLEMENTARES</v>
          </cell>
          <cell r="E15225" t="str">
            <v>hora</v>
          </cell>
          <cell r="F15225">
            <v>33.72</v>
          </cell>
        </row>
        <row r="15226">
          <cell r="A15226" t="str">
            <v>SETOP CO-33093</v>
          </cell>
          <cell r="D15226" t="str">
            <v>ARQUEÓLOGO, NÍVEL PLENO, INCLUSIVE ENCARGOS COMPLEMENTARES</v>
          </cell>
          <cell r="E15226" t="str">
            <v>hora</v>
          </cell>
          <cell r="F15226">
            <v>43.02</v>
          </cell>
        </row>
        <row r="15227">
          <cell r="A15227" t="str">
            <v>SETOP CO-33095</v>
          </cell>
          <cell r="D15227" t="str">
            <v>ARQUEÓLOGO, NÍVEL SÊNIOR, INCLUSIVE ENCARGOS COMPLEMENTARES</v>
          </cell>
          <cell r="E15227" t="str">
            <v>hora</v>
          </cell>
          <cell r="F15227">
            <v>61.75</v>
          </cell>
        </row>
        <row r="15228">
          <cell r="A15228" t="str">
            <v>SETOP CO-33063</v>
          </cell>
          <cell r="D15228" t="str">
            <v>ASSISTENTE SOCIAL, NÍVEL JÚNIOR, INCLUSIVE ENCARGOS COMPLEMENTARES</v>
          </cell>
          <cell r="E15228" t="str">
            <v>hora</v>
          </cell>
          <cell r="F15228">
            <v>37.85</v>
          </cell>
        </row>
        <row r="15229">
          <cell r="A15229" t="str">
            <v>SETOP CO-33064</v>
          </cell>
          <cell r="D15229" t="str">
            <v>ASSISTENTE SOCIAL, NÍVEL PLENO, INCLUSIVE ENCARGOS COMPLEMENTARES</v>
          </cell>
          <cell r="E15229" t="str">
            <v>hora</v>
          </cell>
          <cell r="F15229">
            <v>48.56</v>
          </cell>
        </row>
        <row r="15230">
          <cell r="A15230" t="str">
            <v>SETOP CO-33065</v>
          </cell>
          <cell r="D15230" t="str">
            <v>ASSISTENTE SOCIAL, NÍVEL SÊNIOR, INCLUSIVE ENCARGOS COMPLEMENTARES</v>
          </cell>
          <cell r="E15230" t="str">
            <v>hora</v>
          </cell>
          <cell r="F15230">
            <v>78.459999999999994</v>
          </cell>
        </row>
        <row r="15231">
          <cell r="A15231" t="str">
            <v>SETOP CO-33067</v>
          </cell>
          <cell r="D15231" t="str">
            <v>AUXILIAR ADMINISTRATIVO, INCLUSIVE ENCARGOS COMPLEMENTARES</v>
          </cell>
          <cell r="E15231" t="str">
            <v>hora</v>
          </cell>
          <cell r="F15231">
            <v>23.82</v>
          </cell>
        </row>
        <row r="15232">
          <cell r="A15232" t="str">
            <v>SETOP CO-33068</v>
          </cell>
          <cell r="D15232" t="str">
            <v>AUXILIAR DE LABORATÓRIO, INCLUSIVE ENCARGOS COMPLEMENTARES</v>
          </cell>
          <cell r="E15232" t="str">
            <v>hora</v>
          </cell>
          <cell r="F15232">
            <v>20.65</v>
          </cell>
        </row>
        <row r="15233">
          <cell r="A15233" t="str">
            <v>SETOP CO-33069</v>
          </cell>
          <cell r="D15233" t="str">
            <v>AUXILIAR DE TOPOGRAFIA, INCLUSIVE ENCARGOS COMPLEMENTARES</v>
          </cell>
          <cell r="E15233" t="str">
            <v>hora</v>
          </cell>
          <cell r="F15233">
            <v>21.05</v>
          </cell>
        </row>
        <row r="15234">
          <cell r="A15234" t="str">
            <v>SETOP CO-33066</v>
          </cell>
          <cell r="D15234" t="str">
            <v>AUXILIAR/AJUDANTE DE OBRA, INCLUSIVE ENCARGOS COMPLEMENTARES</v>
          </cell>
          <cell r="E15234" t="str">
            <v>hora</v>
          </cell>
          <cell r="F15234">
            <v>21.68</v>
          </cell>
        </row>
        <row r="15235">
          <cell r="A15235" t="str">
            <v>SETOP CO-33070</v>
          </cell>
          <cell r="D15235" t="str">
            <v>BIÓLOGO, NÍVEL JÚNIOR, INCLUSIVE ENCARGOS COMPLEMENTARES</v>
          </cell>
          <cell r="E15235" t="str">
            <v>hora</v>
          </cell>
          <cell r="F15235">
            <v>36.53</v>
          </cell>
        </row>
        <row r="15236">
          <cell r="A15236" t="str">
            <v>SETOP CO-33071</v>
          </cell>
          <cell r="D15236" t="str">
            <v>BIÓLOGO, NÍVEL PLENO, INCLUSIVE ENCARGOS COMPLEMENTARES</v>
          </cell>
          <cell r="E15236" t="str">
            <v>hora</v>
          </cell>
          <cell r="F15236">
            <v>46.78</v>
          </cell>
        </row>
        <row r="15237">
          <cell r="A15237" t="str">
            <v>SETOP CO-33072</v>
          </cell>
          <cell r="D15237" t="str">
            <v>BIÓLOGO, NÍVEL SÊNIOR, INCLUSIVE ENCARGOS COMPLEMENTARES</v>
          </cell>
          <cell r="E15237" t="str">
            <v>hora</v>
          </cell>
          <cell r="F15237">
            <v>80.400000000000006</v>
          </cell>
        </row>
        <row r="15238">
          <cell r="A15238" t="str">
            <v>SETOP CO-33073</v>
          </cell>
          <cell r="D15238" t="str">
            <v>COORDENADOR AMBIENTAL, NÍVEL JÚNIOR, INCLUSIVE ENCARGOS COMPLEMENTARES</v>
          </cell>
          <cell r="E15238" t="str">
            <v>hora</v>
          </cell>
          <cell r="F15238">
            <v>176.83</v>
          </cell>
        </row>
        <row r="15239">
          <cell r="A15239" t="str">
            <v>SETOP CO-33107</v>
          </cell>
          <cell r="D15239" t="str">
            <v>DESENHISTA/MODELADOR TÉCNICO, INCLUSIVE ENCARGOS COMPLEMENTARES</v>
          </cell>
          <cell r="E15239" t="str">
            <v>hora</v>
          </cell>
          <cell r="F15239">
            <v>31.88</v>
          </cell>
        </row>
        <row r="15240">
          <cell r="A15240" t="str">
            <v>SETOP CO-33074</v>
          </cell>
          <cell r="D15240" t="str">
            <v>ENGENHEIRO AGRIMENSOR, NÍVEL JÚNIOR, INCLUSIVE ENCARGOS COMPLEMENTARES</v>
          </cell>
          <cell r="E15240" t="str">
            <v>hora</v>
          </cell>
          <cell r="F15240">
            <v>126.52</v>
          </cell>
        </row>
        <row r="15241">
          <cell r="A15241" t="str">
            <v>SETOP CO-33075</v>
          </cell>
          <cell r="D15241" t="str">
            <v>ENGENHEIRO AGRIMENSOR, NÍVEL PLENO, INCLUSIVE ENCARGOS COMPLEMENTARES</v>
          </cell>
          <cell r="E15241" t="str">
            <v>hora</v>
          </cell>
          <cell r="F15241">
            <v>135.41999999999999</v>
          </cell>
        </row>
        <row r="15242">
          <cell r="A15242" t="str">
            <v>SETOP CO-33076</v>
          </cell>
          <cell r="D15242" t="str">
            <v>ENGENHEIRO AGRIMENSOR, NÍVEL SÊNIOR, INCLUSIVE ENCARGOS COMPLEMENTARES</v>
          </cell>
          <cell r="E15242" t="str">
            <v>hora</v>
          </cell>
          <cell r="F15242">
            <v>144.32</v>
          </cell>
        </row>
        <row r="15243">
          <cell r="A15243" t="str">
            <v>SETOP CO-33077</v>
          </cell>
          <cell r="D15243" t="str">
            <v>ENGENHEIRO AGRÔNOMO, NÍVEL JÚNIOR, INCLUSIVE ENCARGOS COMPLEMENTARES</v>
          </cell>
          <cell r="E15243" t="str">
            <v>hora</v>
          </cell>
          <cell r="F15243">
            <v>126.52</v>
          </cell>
        </row>
        <row r="15244">
          <cell r="A15244" t="str">
            <v>SETOP CO-33078</v>
          </cell>
          <cell r="D15244" t="str">
            <v>ENGENHEIRO AGRÔNOMO, NÍVEL PLENO, INCLUSIVE ENCARGOS COMPLEMENTARES</v>
          </cell>
          <cell r="E15244" t="str">
            <v>hora</v>
          </cell>
          <cell r="F15244">
            <v>134.61000000000001</v>
          </cell>
        </row>
        <row r="15245">
          <cell r="A15245" t="str">
            <v>SETOP CO-33079</v>
          </cell>
          <cell r="D15245" t="str">
            <v>ENGENHEIRO AGRÔNOMO, NÍVEL SÊNIOR, INCLUSIVE ENCARGOS COMPLEMENTARES</v>
          </cell>
          <cell r="E15245" t="str">
            <v>hora</v>
          </cell>
          <cell r="F15245">
            <v>142.71</v>
          </cell>
        </row>
        <row r="15246">
          <cell r="A15246" t="str">
            <v>SETOP CO-33080</v>
          </cell>
          <cell r="D15246" t="str">
            <v>ENGENHEIRO AMBIENTAL, NÍVEL JÚNIOR, INCLUSIVE ENCARGOS COMPLEMENTARES</v>
          </cell>
          <cell r="E15246" t="str">
            <v>hora</v>
          </cell>
          <cell r="F15246">
            <v>126.52</v>
          </cell>
        </row>
        <row r="15247">
          <cell r="A15247" t="str">
            <v>SETOP CO-33081</v>
          </cell>
          <cell r="D15247" t="str">
            <v>ENGENHEIRO AMBIENTAL, NÍVEL PLENO, INCLUSIVE ENCARGOS COMPLEMENTARES</v>
          </cell>
          <cell r="E15247" t="str">
            <v>hora</v>
          </cell>
          <cell r="F15247">
            <v>138.33000000000001</v>
          </cell>
        </row>
        <row r="15248">
          <cell r="A15248" t="str">
            <v>SETOP CO-33082</v>
          </cell>
          <cell r="D15248" t="str">
            <v>ENGENHEIRO AMBIENTAL, NÍVEL SÊNIOR, INCLUSIVE ENCARGOS COMPLEMENTARES</v>
          </cell>
          <cell r="E15248" t="str">
            <v>hora</v>
          </cell>
          <cell r="F15248">
            <v>150.13999999999999</v>
          </cell>
        </row>
        <row r="15249">
          <cell r="A15249" t="str">
            <v>SETOP CO-27337</v>
          </cell>
          <cell r="D15249" t="str">
            <v>ENGENHEIRO/ARQUITETO, NÍVEL CONSULTOR ESPECIAL, INCLUSIVE ENCARGOS COMPLEMENTARES</v>
          </cell>
          <cell r="E15249" t="str">
            <v>hora</v>
          </cell>
          <cell r="F15249">
            <v>251.15</v>
          </cell>
        </row>
        <row r="15250">
          <cell r="A15250" t="str">
            <v>SETOP CO-27339</v>
          </cell>
          <cell r="D15250" t="str">
            <v>ENGENHEIRO/ARQUITETO, NÍVEL CONSULTOR, INCLUSIVE ENCARGOS COMPLEMENTARES</v>
          </cell>
          <cell r="E15250" t="str">
            <v>hora</v>
          </cell>
          <cell r="F15250">
            <v>219.92</v>
          </cell>
        </row>
        <row r="15251">
          <cell r="A15251" t="str">
            <v>SETOP CO-27342</v>
          </cell>
          <cell r="D15251" t="str">
            <v>ENGENHEIRO/ARQUITETO, NÍVEL COORDENADOR, INCLUSIVE ENCARGOS COMPLEMENTARES</v>
          </cell>
          <cell r="E15251" t="str">
            <v>hora</v>
          </cell>
          <cell r="F15251">
            <v>188.83</v>
          </cell>
        </row>
        <row r="15252">
          <cell r="A15252" t="str">
            <v>SETOP CO-27348</v>
          </cell>
          <cell r="D15252" t="str">
            <v>ENGENHEIRO/ARQUITETO, NÍVEL JÚNIOR, INCLUSIVE ENCARGOS COMPLEMENTARES</v>
          </cell>
          <cell r="E15252" t="str">
            <v>hora</v>
          </cell>
          <cell r="F15252">
            <v>126.52</v>
          </cell>
        </row>
        <row r="15253">
          <cell r="A15253" t="str">
            <v>SETOP CO-27347</v>
          </cell>
          <cell r="D15253" t="str">
            <v>ENGENHEIRO/ARQUITETO, NÍVEL PLENO, INCLUSIVE ENCARGOS COMPLEMENTARES</v>
          </cell>
          <cell r="E15253" t="str">
            <v>hora</v>
          </cell>
          <cell r="F15253">
            <v>144</v>
          </cell>
        </row>
        <row r="15254">
          <cell r="A15254" t="str">
            <v>SETOP CO-27344</v>
          </cell>
          <cell r="D15254" t="str">
            <v>ENGENHEIRO/ARQUITETO, NÍVEL SÊNIOR, INCLUSIVE ENCARGOS COMPLEMENTARES</v>
          </cell>
          <cell r="E15254" t="str">
            <v>hora</v>
          </cell>
          <cell r="F15254">
            <v>161.47999999999999</v>
          </cell>
        </row>
        <row r="15255">
          <cell r="A15255" t="str">
            <v>SETOP CO-13791</v>
          </cell>
          <cell r="D15255" t="str">
            <v>PESQUISADOR TRÁFEGO, INCLUSIVE ENCARGOS COMPLEMENTARES</v>
          </cell>
          <cell r="E15255" t="str">
            <v>hora</v>
          </cell>
          <cell r="F15255">
            <v>24.22</v>
          </cell>
        </row>
        <row r="15256">
          <cell r="A15256" t="str">
            <v>SETOP 215</v>
          </cell>
          <cell r="D15256" t="str">
            <v>DIÁRIA</v>
          </cell>
        </row>
        <row r="15257">
          <cell r="A15257" t="str">
            <v>SETOP CO-24324</v>
          </cell>
          <cell r="D15257" t="str">
            <v>DIÁRIA DE VIAGEM COM OU SEM PERNOITE, INCLUSIVE ALIMENTAÇÃO</v>
          </cell>
          <cell r="E15257" t="str">
            <v>un</v>
          </cell>
          <cell r="F15257">
            <v>258</v>
          </cell>
        </row>
        <row r="15258">
          <cell r="A15258" t="str">
            <v>SETOP 23</v>
          </cell>
          <cell r="D15258" t="str">
            <v>VEÍCULOS PARA VISTORIA/SUPERVISÃO</v>
          </cell>
        </row>
        <row r="15259">
          <cell r="A15259" t="str">
            <v>SETOP CO-27674</v>
          </cell>
          <cell r="D15259"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E15259" t="str">
            <v>mês</v>
          </cell>
          <cell r="F15259">
            <v>2087.61</v>
          </cell>
        </row>
        <row r="15260">
          <cell r="A15260" t="str">
            <v>SETOP CO-27675</v>
          </cell>
          <cell r="D15260"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E15260" t="str">
            <v>km</v>
          </cell>
          <cell r="F15260">
            <v>1.44</v>
          </cell>
        </row>
        <row r="15261">
          <cell r="A15261" t="str">
            <v>SETOP CO-28364</v>
          </cell>
          <cell r="D15261"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E15261" t="str">
            <v>mês</v>
          </cell>
          <cell r="F15261">
            <v>1853.59</v>
          </cell>
        </row>
        <row r="15262">
          <cell r="A15262" t="str">
            <v>SETOP CO-28366</v>
          </cell>
          <cell r="D15262"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E15262" t="str">
            <v>km</v>
          </cell>
          <cell r="F15262">
            <v>1.02</v>
          </cell>
        </row>
        <row r="15263">
          <cell r="A15263" t="str">
            <v>SETOP CO-27676</v>
          </cell>
          <cell r="D15263"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E15263" t="str">
            <v>mês</v>
          </cell>
          <cell r="F15263">
            <v>4506.0600000000004</v>
          </cell>
        </row>
        <row r="15264">
          <cell r="A15264" t="str">
            <v>SETOP CO-27677</v>
          </cell>
          <cell r="D15264"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E15264" t="str">
            <v>km</v>
          </cell>
          <cell r="F15264">
            <v>1.45</v>
          </cell>
        </row>
        <row r="15265">
          <cell r="A15265" t="str">
            <v>SETOP 31</v>
          </cell>
          <cell r="D15265" t="str">
            <v>PROJETO</v>
          </cell>
        </row>
        <row r="15266">
          <cell r="A15266" t="str">
            <v>SETOP 33</v>
          </cell>
          <cell r="D15266" t="str">
            <v>LEVANTAMENTO PLANIALTIMÉTRICO</v>
          </cell>
        </row>
        <row r="15267">
          <cell r="A15267" t="str">
            <v>SETOP CO-27369</v>
          </cell>
          <cell r="D15267" t="str">
            <v>LEVANTAMENTO PLANIALTIMÉTRICO E CADASTRAL - TERRENO MAIOR QUE 50.001 M2</v>
          </cell>
          <cell r="E15267" t="str">
            <v>m2</v>
          </cell>
          <cell r="F15267">
            <v>0.35</v>
          </cell>
        </row>
        <row r="15268">
          <cell r="A15268" t="str">
            <v>SETOP CO-27361</v>
          </cell>
          <cell r="D15268" t="str">
            <v>LEVANTAMENTO PLANIALTIMÉTRICO E CADASTRAL -TERRENO ATÉ 2.000 M2</v>
          </cell>
          <cell r="E15268" t="str">
            <v>un</v>
          </cell>
          <cell r="F15268">
            <v>1284.52</v>
          </cell>
        </row>
        <row r="15269">
          <cell r="A15269" t="str">
            <v>SETOP CO-27367</v>
          </cell>
          <cell r="D15269" t="str">
            <v>LEVANTAMENTO PLANIALTIMÉTRICO E CADASTRAL -TERRENO DE 10.001 A 50.000 M2</v>
          </cell>
          <cell r="E15269" t="str">
            <v>m2</v>
          </cell>
          <cell r="F15269">
            <v>0.45</v>
          </cell>
        </row>
        <row r="15270">
          <cell r="A15270" t="str">
            <v>SETOP CO-27363</v>
          </cell>
          <cell r="D15270" t="str">
            <v>LEVANTAMENTO PLANIALTIMÉTRICO E CADASTRAL -TERRENO DE 2.001 A 10.000 M2</v>
          </cell>
          <cell r="E15270" t="str">
            <v>un</v>
          </cell>
          <cell r="F15270">
            <v>3068.04</v>
          </cell>
        </row>
        <row r="15271">
          <cell r="A15271" t="str">
            <v>SETOP 34</v>
          </cell>
          <cell r="D15271" t="str">
            <v>PLANILHAS ORÇAMENTÁRIAS</v>
          </cell>
        </row>
        <row r="15272">
          <cell r="A15272" t="str">
            <v>SETOP CO-27397</v>
          </cell>
          <cell r="D15272" t="str">
            <v>PLANILHA ORÇAMENTÁRIA PARA CONSTRUÇÕES NOVAS - ÁREA ACIMA DE 10.000 M2</v>
          </cell>
          <cell r="E15272" t="str">
            <v>m2</v>
          </cell>
          <cell r="F15272">
            <v>1.22</v>
          </cell>
        </row>
        <row r="15273">
          <cell r="A15273" t="str">
            <v>SETOP CO-27390</v>
          </cell>
          <cell r="D15273" t="str">
            <v>PLANILHA ORÇAMENTÁRIA PARA CONSTRUÇÕES NOVAS - ÁREA ATÉ 1.000 M2</v>
          </cell>
          <cell r="E15273" t="str">
            <v>m2</v>
          </cell>
          <cell r="F15273">
            <v>4.97</v>
          </cell>
        </row>
        <row r="15274">
          <cell r="A15274" t="str">
            <v>SETOP CO-27391</v>
          </cell>
          <cell r="D15274" t="str">
            <v>PLANILHA ORÇAMENTÁRIA PARA CONSTRUÇÕES NOVAS - ÁREA DE 1.001 M2 A 2.000 M2</v>
          </cell>
          <cell r="E15274" t="str">
            <v>m2</v>
          </cell>
          <cell r="F15274">
            <v>4.32</v>
          </cell>
        </row>
        <row r="15275">
          <cell r="A15275" t="str">
            <v>SETOP CO-27392</v>
          </cell>
          <cell r="D15275" t="str">
            <v>PLANILHA ORÇAMENTÁRIA PARA CONSTRUÇÕES NOVAS - ÁREA DE 2.001 M2 A 4.000 M2</v>
          </cell>
          <cell r="E15275" t="str">
            <v>m2</v>
          </cell>
          <cell r="F15275">
            <v>3.74</v>
          </cell>
        </row>
        <row r="15276">
          <cell r="A15276" t="str">
            <v>SETOP CO-27394</v>
          </cell>
          <cell r="D15276" t="str">
            <v>PLANILHA ORÇAMENTÁRIA PARA CONSTRUÇÕES NOVAS - ÁREA DE 4.001 M2 A 6.000 M2</v>
          </cell>
          <cell r="E15276" t="str">
            <v>m2</v>
          </cell>
          <cell r="F15276">
            <v>3.1</v>
          </cell>
        </row>
        <row r="15277">
          <cell r="A15277" t="str">
            <v>SETOP CO-27395</v>
          </cell>
          <cell r="D15277" t="str">
            <v>PLANILHA ORÇAMENTÁRIA PARA CONSTRUÇÕES NOVAS - ÁREA DE 6.001 M2 A 8.000 M2</v>
          </cell>
          <cell r="E15277" t="str">
            <v>m2</v>
          </cell>
          <cell r="F15277">
            <v>2.4500000000000002</v>
          </cell>
        </row>
        <row r="15278">
          <cell r="A15278" t="str">
            <v>SETOP CO-27396</v>
          </cell>
          <cell r="D15278" t="str">
            <v>PLANILHA ORÇAMENTÁRIA PARA CONSTRUÇÕES NOVAS - ÁREA DE 8.001 M2 A 10.000 M2</v>
          </cell>
          <cell r="E15278" t="str">
            <v>m2</v>
          </cell>
          <cell r="F15278">
            <v>1.87</v>
          </cell>
        </row>
        <row r="15279">
          <cell r="A15279" t="str">
            <v>SETOP CO-27413</v>
          </cell>
          <cell r="D15279" t="str">
            <v>PLANILHA ORÇAMENTÁRIA PARA OBRAS DE INFRAESTRUTURA</v>
          </cell>
          <cell r="E15279" t="str">
            <v>m2</v>
          </cell>
          <cell r="F15279">
            <v>0.14000000000000001</v>
          </cell>
        </row>
        <row r="15280">
          <cell r="A15280" t="str">
            <v>SETOP CO-27388</v>
          </cell>
          <cell r="D15280" t="str">
            <v>PLANILHA ORÇAMENTÁRIA PARA PROJETOS DE IMPLANTAÇÃO DE EDIFICAÇÃO - ÁREA ACIMA DE 16.000 M2</v>
          </cell>
          <cell r="E15280" t="str">
            <v>m2</v>
          </cell>
          <cell r="F15280">
            <v>0.14000000000000001</v>
          </cell>
        </row>
        <row r="15281">
          <cell r="A15281" t="str">
            <v>SETOP CO-27382</v>
          </cell>
          <cell r="D15281" t="str">
            <v>PLANILHA ORÇAMENTÁRIA PARA PROJETOS DE IMPLANTAÇÃO DE EDIFICAÇÃO - ÁREA DE 11.001 M2 ATÉ 13.000 M2</v>
          </cell>
          <cell r="E15281" t="str">
            <v>m2</v>
          </cell>
          <cell r="F15281">
            <v>0.28999999999999998</v>
          </cell>
        </row>
        <row r="15282">
          <cell r="A15282" t="str">
            <v>SETOP CO-27385</v>
          </cell>
          <cell r="D15282" t="str">
            <v>PLANILHA ORÇAMENTÁRIA PARA PROJETOS DE IMPLANTAÇÃO DE EDIFICAÇÃO - ÁREA DE 13.001 M2 ATÉ 16.000 M2</v>
          </cell>
          <cell r="E15282" t="str">
            <v>m2</v>
          </cell>
          <cell r="F15282">
            <v>0.22</v>
          </cell>
        </row>
        <row r="15283">
          <cell r="A15283" t="str">
            <v>SETOP CO-27375</v>
          </cell>
          <cell r="D15283" t="str">
            <v>PLANILHA ORÇAMENTÁRIA PARA PROJETOS DE IMPLANTAÇÃO DE EDIFICAÇÃO - ÁREA DE 6.001 M2 ATÉ 7.000 M2</v>
          </cell>
          <cell r="E15283" t="str">
            <v>m2</v>
          </cell>
          <cell r="F15283">
            <v>0.5</v>
          </cell>
        </row>
        <row r="15284">
          <cell r="A15284" t="str">
            <v>SETOP CO-27378</v>
          </cell>
          <cell r="D15284" t="str">
            <v>PLANILHA ORÇAMENTÁRIA PARA PROJETOS DE IMPLANTAÇÃO DE EDIFICAÇÃO - ÁREA DE 7.001 M2 ATÉ 9.000 M2</v>
          </cell>
          <cell r="E15284" t="str">
            <v>m2</v>
          </cell>
          <cell r="F15284">
            <v>0.43</v>
          </cell>
        </row>
        <row r="15285">
          <cell r="A15285" t="str">
            <v>SETOP CO-27380</v>
          </cell>
          <cell r="D15285" t="str">
            <v>PLANILHA ORÇAMENTÁRIA PARA PROJETOS DE IMPLANTAÇÃO DE EDIFICAÇÃO - ÁREA DE 9.001 M2 ATÉ 11.000 M2</v>
          </cell>
          <cell r="E15285" t="str">
            <v>m2</v>
          </cell>
          <cell r="F15285">
            <v>0.36</v>
          </cell>
        </row>
        <row r="15286">
          <cell r="A15286" t="str">
            <v>SETOP CO-27372</v>
          </cell>
          <cell r="D15286" t="str">
            <v>PLANILHA ORÇAMENTÁRIA PARA PROJETOS DE IMPLANTAÇÃO DE EDIFICAÇÃO ÁREA ATÉ 6.000 M2</v>
          </cell>
          <cell r="E15286" t="str">
            <v>m2</v>
          </cell>
          <cell r="F15286">
            <v>0.57999999999999996</v>
          </cell>
        </row>
        <row r="15287">
          <cell r="A15287" t="str">
            <v>SETOP CO-27405</v>
          </cell>
          <cell r="D15287" t="str">
            <v>PLANILHA ORÇAMENTÁRIA PARA REFORMA E/OU AMPLIAÇÃO DE EDIFICAÇÕES EXISTENTES - ÁREA ACIMA DE 10.000 M2</v>
          </cell>
          <cell r="E15287" t="str">
            <v>m2</v>
          </cell>
          <cell r="F15287">
            <v>1.01</v>
          </cell>
        </row>
        <row r="15288">
          <cell r="A15288" t="str">
            <v>SETOP CO-27400</v>
          </cell>
          <cell r="D15288" t="str">
            <v>PLANILHA ORÇAMENTÁRIA PARA REFORMA E/OU AMPLIAÇÃO DE EDIFICAÇÕES EXISTENTES - ÁREA DE 1.001 M2 A 2.000 M2</v>
          </cell>
          <cell r="E15288" t="str">
            <v>m2</v>
          </cell>
          <cell r="F15288">
            <v>3.6</v>
          </cell>
        </row>
        <row r="15289">
          <cell r="A15289" t="str">
            <v>SETOP CO-27401</v>
          </cell>
          <cell r="D15289" t="str">
            <v>PLANILHA ORÇAMENTÁRIA PARA REFORMA E/OU AMPLIAÇÃO DE EDIFICAÇÕES EXISTENTES - ÁREA DE 2.001 M2 A 4.000 M2</v>
          </cell>
          <cell r="E15289" t="str">
            <v>m2</v>
          </cell>
          <cell r="F15289">
            <v>3.02</v>
          </cell>
        </row>
        <row r="15290">
          <cell r="A15290" t="str">
            <v>SETOP CO-27402</v>
          </cell>
          <cell r="D15290" t="str">
            <v>PLANILHA ORÇAMENTÁRIA PARA REFORMA E/OU AMPLIAÇÃO DE EDIFICAÇÕES EXISTENTES - ÁREA DE 4.001 M2 A 6.000 M2</v>
          </cell>
          <cell r="E15290" t="str">
            <v>m2</v>
          </cell>
          <cell r="F15290">
            <v>2.52</v>
          </cell>
        </row>
        <row r="15291">
          <cell r="A15291" t="str">
            <v>SETOP CO-27403</v>
          </cell>
          <cell r="D15291" t="str">
            <v>PLANILHA ORÇAMENTÁRIA PARA REFORMA E/OU AMPLIAÇÃO DE EDIFICAÇÕES EXISTENTES - ÁREA DE 6.001 M2 A 8.000 M2</v>
          </cell>
          <cell r="E15291" t="str">
            <v>m2</v>
          </cell>
          <cell r="F15291">
            <v>2.02</v>
          </cell>
        </row>
        <row r="15292">
          <cell r="A15292" t="str">
            <v>SETOP CO-27404</v>
          </cell>
          <cell r="D15292" t="str">
            <v>PLANILHA ORÇAMENTÁRIA PARA REFORMA E/OU AMPLIAÇÃO DE EDIFICAÇÕES EXISTENTES - ÁREA DE 8.001 M2 A 10.000 M2</v>
          </cell>
          <cell r="E15292" t="str">
            <v>m2</v>
          </cell>
          <cell r="F15292">
            <v>1.51</v>
          </cell>
        </row>
        <row r="15293">
          <cell r="A15293" t="str">
            <v>SETOP CO-27399</v>
          </cell>
          <cell r="D15293" t="str">
            <v>PLANILHA ORÇAMENTÁRIA PARA REFORMA E/OU AMPLIAÇÃO DE EDIFICAÇÕES EXISTENTES- ÁREA ATÉ 1.000 M2</v>
          </cell>
          <cell r="E15293" t="str">
            <v>m2</v>
          </cell>
          <cell r="F15293">
            <v>4.0999999999999996</v>
          </cell>
        </row>
        <row r="15294">
          <cell r="A15294" t="str">
            <v>SETOP CO-27412</v>
          </cell>
          <cell r="D15294" t="str">
            <v>PLANILHA ORÇAMENTÁRIA PARA REFORMA E/OU AMPLIAÇÃO DE PATRIMÔNIOS HISTÓRICOS - ÁREA ACIMA DE 10.000 M2</v>
          </cell>
          <cell r="E15294" t="str">
            <v>m2</v>
          </cell>
          <cell r="F15294">
            <v>1.51</v>
          </cell>
        </row>
        <row r="15295">
          <cell r="A15295" t="str">
            <v>SETOP CO-27406</v>
          </cell>
          <cell r="D15295" t="str">
            <v>PLANILHA ORÇAMENTÁRIA PARA REFORMA E/OU AMPLIAÇÃO DE PATRIMÔNIOS HISTÓRICOS - ÁREA ATÉ 1.000 M2</v>
          </cell>
          <cell r="E15295" t="str">
            <v>m2</v>
          </cell>
          <cell r="F15295">
            <v>6.12</v>
          </cell>
        </row>
        <row r="15296">
          <cell r="A15296" t="str">
            <v>SETOP CO-27407</v>
          </cell>
          <cell r="D15296" t="str">
            <v>PLANILHA ORÇAMENTÁRIA PARA REFORMA E/OU AMPLIAÇÃO DE PATRIMÔNIOS HISTÓRICOS - ÁREA DE 1.001 M2 A 2.000 M2</v>
          </cell>
          <cell r="E15296" t="str">
            <v>m2</v>
          </cell>
          <cell r="F15296">
            <v>5.33</v>
          </cell>
        </row>
        <row r="15297">
          <cell r="A15297" t="str">
            <v>SETOP CO-27408</v>
          </cell>
          <cell r="D15297" t="str">
            <v>PLANILHA ORÇAMENTÁRIA PARA REFORMA E/OU AMPLIAÇÃO DE PATRIMÔNIOS HISTÓRICOS - ÁREA DE 2.001 M2 A 4.000 M2</v>
          </cell>
          <cell r="E15297" t="str">
            <v>m2</v>
          </cell>
          <cell r="F15297">
            <v>4.6100000000000003</v>
          </cell>
        </row>
        <row r="15298">
          <cell r="A15298" t="str">
            <v>SETOP CO-27409</v>
          </cell>
          <cell r="D15298" t="str">
            <v>PLANILHA ORÇAMENTÁRIA PARA REFORMA E/OU AMPLIAÇÃO DE PATRIMÔNIOS HISTÓRICOS - ÁREA DE 4.001 M2 A 6.000 M2</v>
          </cell>
          <cell r="E15298" t="str">
            <v>m2</v>
          </cell>
          <cell r="F15298">
            <v>3.82</v>
          </cell>
        </row>
        <row r="15299">
          <cell r="A15299" t="str">
            <v>SETOP CO-27410</v>
          </cell>
          <cell r="D15299" t="str">
            <v>PLANILHA ORÇAMENTÁRIA PARA REFORMA E/OU AMPLIAÇÃO DE PATRIMÔNIOS HISTÓRICOS - ÁREA DE 6.001 M2 A 8.000 M2</v>
          </cell>
          <cell r="E15299" t="str">
            <v>m2</v>
          </cell>
          <cell r="F15299">
            <v>3.02</v>
          </cell>
        </row>
        <row r="15300">
          <cell r="A15300" t="str">
            <v>SETOP CO-27411</v>
          </cell>
          <cell r="D15300" t="str">
            <v>PLANILHA ORÇAMENTÁRIA PARA REFORMA E/OU AMPLIAÇÃO DE PATRIMÔNIOS HISTÓRICOS - ÁREA DE 8.001 M2 A 10.000 M2</v>
          </cell>
          <cell r="E15300" t="str">
            <v>m2</v>
          </cell>
          <cell r="F15300">
            <v>2.2999999999999998</v>
          </cell>
        </row>
        <row r="15301">
          <cell r="A15301" t="str">
            <v>SETOP 35</v>
          </cell>
          <cell r="D15301" t="str">
            <v>PROJETOS DE EDIFICAÇÃO</v>
          </cell>
        </row>
        <row r="15302">
          <cell r="A15302" t="str">
            <v>SETOP CO-27417</v>
          </cell>
          <cell r="D15302" t="str">
            <v>ANTEPROJETO DE EDIFICAÇÃO - ÁREA &gt; 3.000 M2</v>
          </cell>
          <cell r="E15302" t="str">
            <v>un</v>
          </cell>
          <cell r="F15302">
            <v>13524.38</v>
          </cell>
        </row>
        <row r="15303">
          <cell r="A15303" t="str">
            <v>SETOP CO-27414</v>
          </cell>
          <cell r="D15303" t="str">
            <v>ANTEPROJETO DE EDIFICAÇÃO - ÁREA &lt;= 600 M2</v>
          </cell>
          <cell r="E15303" t="str">
            <v>un</v>
          </cell>
          <cell r="F15303">
            <v>3937.07</v>
          </cell>
        </row>
        <row r="15304">
          <cell r="A15304" t="str">
            <v>SETOP CO-27416</v>
          </cell>
          <cell r="D15304" t="str">
            <v>ANTEPROJETO DE EDIFICAÇÃO - 1.500 M2 &lt; ÁREA &lt;= 3.000 M2</v>
          </cell>
          <cell r="E15304" t="str">
            <v>un</v>
          </cell>
          <cell r="F15304">
            <v>11809.41</v>
          </cell>
        </row>
        <row r="15305">
          <cell r="A15305" t="str">
            <v>SETOP CO-27415</v>
          </cell>
          <cell r="D15305" t="str">
            <v>ANTEPROJETO DE EDIFICAÇÃO - 600 M2 &lt; ÁREA &lt;= 1.500 M2</v>
          </cell>
          <cell r="E15305" t="str">
            <v>un</v>
          </cell>
          <cell r="F15305">
            <v>7874.14</v>
          </cell>
        </row>
        <row r="15306">
          <cell r="A15306" t="str">
            <v>SETOP CO-27418</v>
          </cell>
          <cell r="D15306" t="str">
            <v>ANTEPROJETO DE IMPLANTAÇÃO DE EDIFICAÇÃO PADRÃO COM ÁREA DE PROJEÇÃO &lt; = 600 M2</v>
          </cell>
          <cell r="E15306" t="str">
            <v>un</v>
          </cell>
          <cell r="F15306">
            <v>2587.59</v>
          </cell>
        </row>
        <row r="15307">
          <cell r="A15307" t="str">
            <v>SETOP CO-27421</v>
          </cell>
          <cell r="D15307" t="str">
            <v>ANTEPROJETO DE IMPLANTAÇÃO DE EDIFICAÇÃO PADRÃO COM ÁREA DE PROJEÇÃO &gt; 3.000 M2</v>
          </cell>
          <cell r="E15307" t="str">
            <v>un</v>
          </cell>
          <cell r="F15307">
            <v>10712.55</v>
          </cell>
        </row>
        <row r="15308">
          <cell r="A15308" t="str">
            <v>SETOP CO-27420</v>
          </cell>
          <cell r="D15308" t="str">
            <v>ANTEPROJETO DE IMPLANTAÇÃO DE EDIFICAÇÃO PADRÃO COM 1.500 &lt; ÁREA DE PROJEÇÃO &lt;= 3.000 M2</v>
          </cell>
          <cell r="E15308" t="str">
            <v>un</v>
          </cell>
          <cell r="F15308">
            <v>8142.91</v>
          </cell>
        </row>
        <row r="15309">
          <cell r="A15309" t="str">
            <v>SETOP CO-27419</v>
          </cell>
          <cell r="D15309" t="str">
            <v>ANTEPROJETO DE IMPLANTAÇÃO DE EDIFICAÇÃO PADRÃO COM 600 M2 &lt; ÁREA DE PROJEÇÃO = 1.500 M2</v>
          </cell>
          <cell r="E15309" t="str">
            <v>un</v>
          </cell>
          <cell r="F15309">
            <v>4078.69</v>
          </cell>
        </row>
        <row r="15310">
          <cell r="A15310" t="str">
            <v>SETOP CO-27493</v>
          </cell>
          <cell r="D15310" t="str">
            <v>COMPATIBILIZAÇÃO DE PROJETOS COM ACIMA DE 100.000 M2</v>
          </cell>
          <cell r="E15310" t="str">
            <v>m2</v>
          </cell>
          <cell r="F15310">
            <v>0.74</v>
          </cell>
        </row>
        <row r="15311">
          <cell r="A15311" t="str">
            <v>SETOP CO-27487</v>
          </cell>
          <cell r="D15311" t="str">
            <v>COMPATIBILIZAÇÃO DE PROJETOS COM ÁREA ATÉ 10.000 M2</v>
          </cell>
          <cell r="E15311" t="str">
            <v>m2</v>
          </cell>
          <cell r="F15311">
            <v>2.8</v>
          </cell>
        </row>
        <row r="15312">
          <cell r="A15312" t="str">
            <v>SETOP CO-27488</v>
          </cell>
          <cell r="D15312" t="str">
            <v>COMPATIBILIZAÇÃO DE PROJETOS COM ÁREA DE 10.001 M2 ATÉ 20.000 M2</v>
          </cell>
          <cell r="E15312" t="str">
            <v>m2</v>
          </cell>
          <cell r="F15312">
            <v>2.46</v>
          </cell>
        </row>
        <row r="15313">
          <cell r="A15313" t="str">
            <v>SETOP CO-27489</v>
          </cell>
          <cell r="D15313" t="str">
            <v>COMPATIBILIZAÇÃO DE PROJETOS COM ÁREA DE 20.001 M2 ATÉ 40.000 M2</v>
          </cell>
          <cell r="E15313" t="str">
            <v>m2</v>
          </cell>
          <cell r="F15313">
            <v>2.1</v>
          </cell>
        </row>
        <row r="15314">
          <cell r="A15314" t="str">
            <v>SETOP CO-27490</v>
          </cell>
          <cell r="D15314" t="str">
            <v>COMPATIBILIZAÇÃO DE PROJETOS COM ÁREA DE 40.001 M2 ATÉ 60.000 M2</v>
          </cell>
          <cell r="E15314" t="str">
            <v>m2</v>
          </cell>
          <cell r="F15314">
            <v>1.77</v>
          </cell>
        </row>
        <row r="15315">
          <cell r="A15315" t="str">
            <v>SETOP CO-27491</v>
          </cell>
          <cell r="D15315" t="str">
            <v>COMPATIBILIZAÇÃO DE PROJETOS COM ÁREA DE 60.001 M2 ATÉ 80.000 M2</v>
          </cell>
          <cell r="E15315" t="str">
            <v>m2</v>
          </cell>
          <cell r="F15315">
            <v>1.43</v>
          </cell>
        </row>
        <row r="15316">
          <cell r="A15316" t="str">
            <v>SETOP CO-27492</v>
          </cell>
          <cell r="D15316" t="str">
            <v>COMPATIBILIZAÇÃO DE PROJETOS COM ÁREA DE 80.001 M2 ATÉ 100.000 M2</v>
          </cell>
          <cell r="E15316" t="str">
            <v>m2</v>
          </cell>
          <cell r="F15316">
            <v>1.0900000000000001</v>
          </cell>
        </row>
        <row r="15317">
          <cell r="A15317" t="str">
            <v>SETOP CO-27494</v>
          </cell>
          <cell r="D15317" t="str">
            <v>COORDENAÇÃO DE PROJETOS</v>
          </cell>
          <cell r="E15317" t="str">
            <v>%</v>
          </cell>
          <cell r="F15317">
            <v>6</v>
          </cell>
        </row>
        <row r="15318">
          <cell r="A15318" t="str">
            <v>SETOP CO-27486</v>
          </cell>
          <cell r="D15318" t="str">
            <v>DESENHO DE CADASTRO DE CONSTRUÇÕES EXISTENTES</v>
          </cell>
          <cell r="E15318" t="str">
            <v>PR A1</v>
          </cell>
          <cell r="F15318">
            <v>493.63</v>
          </cell>
        </row>
        <row r="15319">
          <cell r="A15319" t="str">
            <v>SETOP CO-27470</v>
          </cell>
          <cell r="D15319" t="str">
            <v>DESENHO E CÓPIA DE PROJETOS</v>
          </cell>
          <cell r="E15319" t="str">
            <v>PR A1</v>
          </cell>
          <cell r="F15319">
            <v>442.79</v>
          </cell>
        </row>
        <row r="15320">
          <cell r="A15320" t="str">
            <v>SETOP CO-27423</v>
          </cell>
          <cell r="D15320" t="str">
            <v>DESENVOLVIMENTO E DETALHAMENTO DE PROJETO ARQUITETÔNICO</v>
          </cell>
          <cell r="E15320" t="str">
            <v>PR A1</v>
          </cell>
          <cell r="F15320">
            <v>532.27</v>
          </cell>
        </row>
        <row r="15321">
          <cell r="A15321" t="str">
            <v>SETOP CO-27482</v>
          </cell>
          <cell r="D15321" t="str">
            <v>DESENVOLVIMENTO E DETALHAMENTO DE PROJETOS COMPLEMENTARES</v>
          </cell>
          <cell r="E15321" t="str">
            <v>PR A1</v>
          </cell>
          <cell r="F15321">
            <v>540.51</v>
          </cell>
        </row>
        <row r="15322">
          <cell r="A15322" t="str">
            <v>SETOP CO-27483</v>
          </cell>
          <cell r="D15322" t="str">
            <v>PERSPECTIVA COLORIDA (50X70)CM</v>
          </cell>
          <cell r="E15322" t="str">
            <v>un</v>
          </cell>
          <cell r="F15322">
            <v>1576.39</v>
          </cell>
        </row>
        <row r="15323">
          <cell r="A15323" t="str">
            <v>SETOP CO-27485</v>
          </cell>
          <cell r="D15323" t="str">
            <v>PLANTA HUMANIZADA COLORIDA (50X70)CM</v>
          </cell>
          <cell r="E15323" t="str">
            <v>PR A1</v>
          </cell>
          <cell r="F15323">
            <v>1036.49</v>
          </cell>
        </row>
        <row r="15324">
          <cell r="A15324" t="str">
            <v>SETOP CO-4092</v>
          </cell>
          <cell r="D15324" t="str">
            <v>PROJETO DE ANDAIME FACHADEIRO COM EMISSÃO DE ART</v>
          </cell>
          <cell r="E15324" t="str">
            <v>PR A1</v>
          </cell>
          <cell r="F15324">
            <v>413.41</v>
          </cell>
        </row>
        <row r="15325">
          <cell r="A15325" t="str">
            <v>SETOP CO-4091</v>
          </cell>
          <cell r="D15325" t="str">
            <v>PROJETO DE ELEVADOR COM MEMORIAL DESCRITIVO</v>
          </cell>
          <cell r="E15325" t="str">
            <v>PR A1</v>
          </cell>
          <cell r="F15325">
            <v>766.22</v>
          </cell>
        </row>
        <row r="15326">
          <cell r="A15326" t="str">
            <v>SETOP CO-27471</v>
          </cell>
          <cell r="D15326" t="str">
            <v>PROJETO DE LAYOUT</v>
          </cell>
          <cell r="E15326" t="str">
            <v>PR A1</v>
          </cell>
          <cell r="F15326">
            <v>932.27</v>
          </cell>
        </row>
        <row r="15327">
          <cell r="A15327" t="str">
            <v>SETOP CO-27477</v>
          </cell>
          <cell r="D15327" t="str">
            <v>PROJETO EXECUTIVO DE ACÚSTICA</v>
          </cell>
          <cell r="E15327" t="str">
            <v>PR A1</v>
          </cell>
          <cell r="F15327">
            <v>1574.51</v>
          </cell>
        </row>
        <row r="15328">
          <cell r="A15328" t="str">
            <v>SETOP CO-27478</v>
          </cell>
          <cell r="D15328" t="str">
            <v>PROJETO EXECUTIVO DE AQUECIMENTO SOLAR E REDE DE ÁGUA QUENTE</v>
          </cell>
          <cell r="E15328" t="str">
            <v>PR A1</v>
          </cell>
          <cell r="F15328">
            <v>1334.69</v>
          </cell>
        </row>
        <row r="15329">
          <cell r="A15329" t="str">
            <v>SETOP CO-27429</v>
          </cell>
          <cell r="D15329" t="str">
            <v>PROJETO EXECUTIVO DE AR CONDICIONADO/VENTILAÇÃO/CLIMATIZAÇÃO</v>
          </cell>
          <cell r="E15329" t="str">
            <v>PR A1</v>
          </cell>
          <cell r="F15329">
            <v>1808.2</v>
          </cell>
        </row>
        <row r="15330">
          <cell r="A15330" t="str">
            <v>SETOP CO-27422</v>
          </cell>
          <cell r="D15330" t="str">
            <v>PROJETO EXECUTIVO DE ARQUITETURA</v>
          </cell>
          <cell r="E15330" t="str">
            <v>PR A1</v>
          </cell>
          <cell r="F15330">
            <v>2020.53</v>
          </cell>
        </row>
        <row r="15331">
          <cell r="A15331" t="str">
            <v>SETOP CO-3952</v>
          </cell>
          <cell r="D15331" t="str">
            <v>PROJETO EXECUTIVO DE AUTOMAÇÃO</v>
          </cell>
          <cell r="E15331" t="str">
            <v>PR A1</v>
          </cell>
          <cell r="F15331">
            <v>1651.48</v>
          </cell>
        </row>
        <row r="15332">
          <cell r="A15332" t="str">
            <v>SETOP CO-27432</v>
          </cell>
          <cell r="D15332" t="str">
            <v>PROJETO EXECUTIVO DE CABEAMENTO ESTRUTURADO</v>
          </cell>
          <cell r="E15332" t="str">
            <v>PR A1</v>
          </cell>
          <cell r="F15332">
            <v>1939.48</v>
          </cell>
        </row>
        <row r="15333">
          <cell r="A15333" t="str">
            <v>SETOP CO-27426</v>
          </cell>
          <cell r="D15333" t="str">
            <v>PROJETO EXECUTIVO DE DRENAGEM PLUVIAL</v>
          </cell>
          <cell r="E15333" t="str">
            <v>PR A1</v>
          </cell>
          <cell r="F15333">
            <v>1352.47</v>
          </cell>
        </row>
        <row r="15334">
          <cell r="A15334" t="str">
            <v>SETOP CO-3951</v>
          </cell>
          <cell r="D15334" t="str">
            <v>PROJETO EXECUTIVO DE ENGRADAMENTO DE MADEIRA</v>
          </cell>
          <cell r="E15334" t="str">
            <v>PR A1</v>
          </cell>
          <cell r="F15334">
            <v>767.81</v>
          </cell>
        </row>
        <row r="15335">
          <cell r="A15335" t="str">
            <v>SETOP CO-27473</v>
          </cell>
          <cell r="D15335" t="str">
            <v>PROJETO EXECUTIVO DE ENGRADAMENTO METÁLICO</v>
          </cell>
          <cell r="E15335" t="str">
            <v>PR A1</v>
          </cell>
          <cell r="F15335">
            <v>1349.38</v>
          </cell>
        </row>
        <row r="15336">
          <cell r="A15336" t="str">
            <v>SETOP CO-4093</v>
          </cell>
          <cell r="D15336" t="str">
            <v>PROJETO EXECUTIVO DE ESQUADRIAS</v>
          </cell>
          <cell r="E15336" t="str">
            <v>PR A1</v>
          </cell>
          <cell r="F15336">
            <v>976.18</v>
          </cell>
        </row>
        <row r="15337">
          <cell r="A15337" t="str">
            <v>SETOP CO-27427</v>
          </cell>
          <cell r="D15337" t="str">
            <v>PROJETO EXECUTIVO DE ESTRUTURA DE CONCRETO</v>
          </cell>
          <cell r="E15337" t="str">
            <v>PR A1</v>
          </cell>
          <cell r="F15337">
            <v>1480.18</v>
          </cell>
        </row>
        <row r="15338">
          <cell r="A15338" t="str">
            <v>SETOP CO-27428</v>
          </cell>
          <cell r="D15338" t="str">
            <v>PROJETO EXECUTIVO DE ESTRUTURA METÁLICA</v>
          </cell>
          <cell r="E15338" t="str">
            <v>PR A1</v>
          </cell>
          <cell r="F15338">
            <v>2180.8200000000002</v>
          </cell>
        </row>
        <row r="15339">
          <cell r="A15339" t="str">
            <v>SETOP CO-27480</v>
          </cell>
          <cell r="D15339" t="str">
            <v>PROJETO EXECUTIVO DE GASES MEDICINAIS</v>
          </cell>
          <cell r="E15339" t="str">
            <v>PR A1</v>
          </cell>
          <cell r="F15339">
            <v>1438.06</v>
          </cell>
        </row>
        <row r="15340">
          <cell r="A15340" t="str">
            <v>SETOP CO-4094</v>
          </cell>
          <cell r="D15340" t="str">
            <v>PROJETO EXECUTIVO DE GEOTECNIA</v>
          </cell>
          <cell r="E15340" t="str">
            <v>PR A1</v>
          </cell>
          <cell r="F15340">
            <v>1202</v>
          </cell>
        </row>
        <row r="15341">
          <cell r="A15341" t="str">
            <v>SETOP CO-27481</v>
          </cell>
          <cell r="D15341" t="str">
            <v>PROJETO EXECUTIVO DE GLP</v>
          </cell>
          <cell r="E15341" t="str">
            <v>PR A1</v>
          </cell>
          <cell r="F15341">
            <v>1296.44</v>
          </cell>
        </row>
        <row r="15342">
          <cell r="A15342" t="str">
            <v>SETOP CO-27475</v>
          </cell>
          <cell r="D15342" t="str">
            <v>PROJETO EXECUTIVO DE IMPERMEABILIZAÇÃO</v>
          </cell>
          <cell r="E15342" t="str">
            <v>PR A1</v>
          </cell>
          <cell r="F15342">
            <v>1664.2</v>
          </cell>
        </row>
        <row r="15343">
          <cell r="A15343" t="str">
            <v>SETOP CO-27433</v>
          </cell>
          <cell r="D15343" t="str">
            <v>PROJETO EXECUTIVO DE INFRAESTRUTURA DE CABEAMENTO ESTRUTURADO/CFTV/ALARME/SEGURANÇA/SONORIZAÇÃO</v>
          </cell>
          <cell r="E15343" t="str">
            <v>PR A1</v>
          </cell>
          <cell r="F15343">
            <v>1000.1</v>
          </cell>
        </row>
        <row r="15344">
          <cell r="A15344" t="str">
            <v>SETOP CO-4089</v>
          </cell>
          <cell r="D15344" t="str">
            <v>PROJETO EXECUTIVO DE INFRAESTRUTURA VIÁRIA NO ESTACIONAMENTO</v>
          </cell>
          <cell r="E15344" t="str">
            <v>PR A1</v>
          </cell>
          <cell r="F15344">
            <v>584.72</v>
          </cell>
        </row>
        <row r="15345">
          <cell r="A15345" t="str">
            <v>SETOP CO-27431</v>
          </cell>
          <cell r="D15345" t="str">
            <v>PROJETO EXECUTIVO DE INSTALAÇÕES ELÉTRICAS</v>
          </cell>
          <cell r="E15345" t="str">
            <v>PR A1</v>
          </cell>
          <cell r="F15345">
            <v>1808.2</v>
          </cell>
        </row>
        <row r="15346">
          <cell r="A15346" t="str">
            <v>SETOP CO-27479</v>
          </cell>
          <cell r="D15346" t="str">
            <v>PROJETO EXECUTIVO DE INSTALAÇÕES FLUIDO MECÂNICAS</v>
          </cell>
          <cell r="E15346" t="str">
            <v>PR A1</v>
          </cell>
          <cell r="F15346">
            <v>1438.06</v>
          </cell>
        </row>
        <row r="15347">
          <cell r="A15347" t="str">
            <v>SETOP CO-27430</v>
          </cell>
          <cell r="D15347" t="str">
            <v>PROJETO EXECUTIVO DE INSTALAÇÕES HIDROSSANITÁRIAS</v>
          </cell>
          <cell r="E15347" t="str">
            <v>PR A1</v>
          </cell>
          <cell r="F15347">
            <v>1730.34</v>
          </cell>
        </row>
        <row r="15348">
          <cell r="A15348" t="str">
            <v>SETOP CO-27474</v>
          </cell>
          <cell r="D15348" t="str">
            <v>PROJETO EXECUTIVO DE IRRIGAÇÃO</v>
          </cell>
          <cell r="E15348" t="str">
            <v>PR A1</v>
          </cell>
          <cell r="F15348">
            <v>1652.48</v>
          </cell>
        </row>
        <row r="15349">
          <cell r="A15349" t="str">
            <v>SETOP CO-4086</v>
          </cell>
          <cell r="D15349" t="str">
            <v>PROJETO EXECUTIVO DE LINHA DE VIDA</v>
          </cell>
          <cell r="E15349" t="str">
            <v>PR A1</v>
          </cell>
          <cell r="F15349">
            <v>957.99</v>
          </cell>
        </row>
        <row r="15350">
          <cell r="A15350" t="str">
            <v>SETOP CO-27476</v>
          </cell>
          <cell r="D15350" t="str">
            <v>PROJETO EXECUTIVO DE PAISAGISMO</v>
          </cell>
          <cell r="E15350" t="str">
            <v>PR A1</v>
          </cell>
          <cell r="F15350">
            <v>1386.12</v>
          </cell>
        </row>
        <row r="15351">
          <cell r="A15351" t="str">
            <v>SETOP CO-27468</v>
          </cell>
          <cell r="D15351" t="str">
            <v>PROJETO EXECUTIVO DE PREVENÇÃO E COMBATE A INCÊNDIO</v>
          </cell>
          <cell r="E15351" t="str">
            <v>PR A1</v>
          </cell>
          <cell r="F15351">
            <v>1730.34</v>
          </cell>
        </row>
        <row r="15352">
          <cell r="A15352" t="str">
            <v>SETOP CO-27469</v>
          </cell>
          <cell r="D15352" t="str">
            <v>PROJETO EXECUTIVO DE PROGRAMAÇÃO VISUAL</v>
          </cell>
          <cell r="E15352" t="str">
            <v>PR A1</v>
          </cell>
          <cell r="F15352">
            <v>1249.02</v>
          </cell>
        </row>
        <row r="15353">
          <cell r="A15353" t="str">
            <v>SETOP CO-4090</v>
          </cell>
          <cell r="D15353" t="str">
            <v>PROJETO EXECUTIVO DE SINALIZAÇÃO VIÁRIA INTERNA, HORIZONTAL E VERTICAL (ESTACIONAMENTO)</v>
          </cell>
          <cell r="E15353" t="str">
            <v>PR A1</v>
          </cell>
          <cell r="F15353">
            <v>625.09</v>
          </cell>
        </row>
        <row r="15354">
          <cell r="A15354" t="str">
            <v>SETOP CO-3953</v>
          </cell>
          <cell r="D15354" t="str">
            <v>PROJETO EXECUTIVO DE SONORIZAÇÃO/ALARME/CFTV</v>
          </cell>
          <cell r="E15354" t="str">
            <v>PR A1</v>
          </cell>
          <cell r="F15354">
            <v>1793.1</v>
          </cell>
        </row>
        <row r="15355">
          <cell r="A15355" t="str">
            <v>SETOP CO-27434</v>
          </cell>
          <cell r="D15355" t="str">
            <v>PROJETO EXECUTIVO DE SPDA</v>
          </cell>
          <cell r="E15355" t="str">
            <v>PR A1</v>
          </cell>
          <cell r="F15355">
            <v>1300.72</v>
          </cell>
        </row>
        <row r="15356">
          <cell r="A15356" t="str">
            <v>SETOP CO-27424</v>
          </cell>
          <cell r="D15356" t="str">
            <v>PROJETO EXECUTIVO DE TERRAPLENAGEM - PLANTA</v>
          </cell>
          <cell r="E15356" t="str">
            <v>PR A1</v>
          </cell>
          <cell r="F15356">
            <v>1202</v>
          </cell>
        </row>
        <row r="15357">
          <cell r="A15357" t="str">
            <v>SETOP CO-27425</v>
          </cell>
          <cell r="D15357" t="str">
            <v>PROJETO EXECUTIVO DE TERRAPLENAGEM - SEÇÕES</v>
          </cell>
          <cell r="E15357" t="str">
            <v>PR A1</v>
          </cell>
          <cell r="F15357">
            <v>592.48</v>
          </cell>
        </row>
        <row r="15358">
          <cell r="A15358" t="str">
            <v>SETOP CO-27472</v>
          </cell>
          <cell r="D15358" t="str">
            <v>PROJETO EXECUTIVO LUMINOTÉCNICO</v>
          </cell>
          <cell r="E15358" t="str">
            <v>PR A1</v>
          </cell>
          <cell r="F15358">
            <v>774.86</v>
          </cell>
        </row>
        <row r="15359">
          <cell r="A15359" t="str">
            <v>SETOP CO-27484</v>
          </cell>
          <cell r="D15359" t="str">
            <v>VISTA TRATADA COLORIDA (50X70)CM</v>
          </cell>
          <cell r="E15359" t="str">
            <v>PR A1</v>
          </cell>
          <cell r="F15359">
            <v>1036.49</v>
          </cell>
        </row>
        <row r="15360">
          <cell r="A15360" t="str">
            <v>SETOP 37</v>
          </cell>
          <cell r="D15360" t="str">
            <v>VISTORIA E CADASTRO</v>
          </cell>
        </row>
        <row r="15361">
          <cell r="A15361" t="str">
            <v>SETOP CO-27499</v>
          </cell>
          <cell r="D15361" t="str">
            <v>DESLOCAMENTO INTERMUNICIPAL</v>
          </cell>
          <cell r="E15361" t="str">
            <v>km</v>
          </cell>
          <cell r="F15361">
            <v>1.25</v>
          </cell>
        </row>
        <row r="15362">
          <cell r="A15362" t="str">
            <v>SETOP CO-27498</v>
          </cell>
          <cell r="D15362" t="str">
            <v>TÉCNICO DE NÍVEL MÉDIO, INCLUSIVE ENCARGOS COMPLEMENTARES</v>
          </cell>
          <cell r="E15362" t="str">
            <v>hora</v>
          </cell>
          <cell r="F15362">
            <v>38.93</v>
          </cell>
        </row>
        <row r="15363">
          <cell r="A15363" t="str">
            <v>SETOP 38</v>
          </cell>
          <cell r="D15363" t="str">
            <v>RELATÓRIO TÉCNICO</v>
          </cell>
        </row>
        <row r="15364">
          <cell r="A15364" t="str">
            <v>SETOP CO-27379</v>
          </cell>
          <cell r="D15364" t="str">
            <v>COMO CONSTRUÍDO ("AS BUILT") DE PROJETOS COM  ACIMA DE 100.000 M2</v>
          </cell>
          <cell r="E15364" t="str">
            <v>m2</v>
          </cell>
          <cell r="F15364">
            <v>0.24</v>
          </cell>
        </row>
        <row r="15365">
          <cell r="A15365" t="str">
            <v>SETOP CO-27389</v>
          </cell>
          <cell r="D15365" t="str">
            <v>COMO CONSTRUÍDO ("AS BUILT") DE PROJETOS COM ÁREA ATÉ 10.000 M2</v>
          </cell>
          <cell r="E15365" t="str">
            <v>m2</v>
          </cell>
          <cell r="F15365">
            <v>0.87</v>
          </cell>
        </row>
        <row r="15366">
          <cell r="A15366" t="str">
            <v>SETOP CO-27387</v>
          </cell>
          <cell r="D15366" t="str">
            <v>COMO CONSTRUÍDO ("AS BUILT") DE PROJETOS COM ÁREA DE 10.001 M2 ATÉ 20.000 M2</v>
          </cell>
          <cell r="E15366" t="str">
            <v>m2</v>
          </cell>
          <cell r="F15366">
            <v>0.76</v>
          </cell>
        </row>
        <row r="15367">
          <cell r="A15367" t="str">
            <v>SETOP CO-27386</v>
          </cell>
          <cell r="D15367" t="str">
            <v>COMO CONSTRUÍDO ("AS BUILT") DE PROJETOS COM ÁREA DE 20.001 M2 ATÉ 40.000 M2</v>
          </cell>
          <cell r="E15367" t="str">
            <v>m2</v>
          </cell>
          <cell r="F15367">
            <v>0.65</v>
          </cell>
        </row>
        <row r="15368">
          <cell r="A15368" t="str">
            <v>SETOP CO-27384</v>
          </cell>
          <cell r="D15368" t="str">
            <v>COMO CONSTRUÍDO ("AS BUILT") DE PROJETOS COM ÁREA DE 40.001 M2 ATÉ 60.000 M2</v>
          </cell>
          <cell r="E15368" t="str">
            <v>m2</v>
          </cell>
          <cell r="F15368">
            <v>0.55000000000000004</v>
          </cell>
        </row>
        <row r="15369">
          <cell r="A15369" t="str">
            <v>SETOP CO-27383</v>
          </cell>
          <cell r="D15369" t="str">
            <v>COMO CONSTRUÍDO ("AS BUILT") DE PROJETOS COM ÁREA DE 60.001 M2 ATÉ 80.000 M2</v>
          </cell>
          <cell r="E15369" t="str">
            <v>m2</v>
          </cell>
          <cell r="F15369">
            <v>0.45</v>
          </cell>
        </row>
        <row r="15370">
          <cell r="A15370" t="str">
            <v>SETOP CO-27381</v>
          </cell>
          <cell r="D15370" t="str">
            <v>COMO CONSTRUÍDO ("AS BUILT") DE PROJETOS COM ÁREA DE 80.001 M2 ATÉ 100.000 M2</v>
          </cell>
          <cell r="E15370" t="str">
            <v>m2</v>
          </cell>
          <cell r="F15370">
            <v>0.34</v>
          </cell>
        </row>
        <row r="15371">
          <cell r="A15371" t="str">
            <v>SETOP CO-27439</v>
          </cell>
          <cell r="D15371" t="str">
            <v>ESPECIFICAÇÃO DOS MATERIAIS COM MEMORIAL DESCRITIVO  PARA OBRAS DE INFRAESTRUTURA</v>
          </cell>
          <cell r="E15371" t="str">
            <v>m2</v>
          </cell>
          <cell r="F15371">
            <v>0.09</v>
          </cell>
        </row>
        <row r="15372">
          <cell r="A15372" t="str">
            <v>SETOP CO-27454</v>
          </cell>
          <cell r="D15372" t="str">
            <v>ESPECIFICAÇÃO DOS MATERIAIS COM MEMORIAL DESCRITIVO DE CADA AMBIENTE E EQUIPAMENTOS PARA CONSTRUÇÕES NOVAS - ÁREA ACIMA DE 10.000 M2</v>
          </cell>
          <cell r="E15372" t="str">
            <v>m2</v>
          </cell>
          <cell r="F15372">
            <v>0.61</v>
          </cell>
        </row>
        <row r="15373">
          <cell r="A15373" t="str">
            <v>SETOP CO-27460</v>
          </cell>
          <cell r="D15373" t="str">
            <v>ESPECIFICAÇÃO DOS MATERIAIS COM MEMORIAL DESCRITIVO DE CADA AMBIENTE E EQUIPAMENTOS PARA CONSTRUÇÕES NOVAS - ÁREA ATÉ 1.000 M2</v>
          </cell>
          <cell r="E15373" t="str">
            <v>m2</v>
          </cell>
          <cell r="F15373">
            <v>2.44</v>
          </cell>
        </row>
        <row r="15374">
          <cell r="A15374" t="str">
            <v>SETOP CO-27459</v>
          </cell>
          <cell r="D15374" t="str">
            <v>ESPECIFICAÇÃO DOS MATERIAIS COM MEMORIAL DESCRITIVO DE CADA AMBIENTE E EQUIPAMENTOS PARA CONSTRUÇÕES NOVAS - ÁREA DE 1.001 M2 A 2.000 M2</v>
          </cell>
          <cell r="E15374" t="str">
            <v>m2</v>
          </cell>
          <cell r="F15374">
            <v>2.14</v>
          </cell>
        </row>
        <row r="15375">
          <cell r="A15375" t="str">
            <v>SETOP CO-27458</v>
          </cell>
          <cell r="D15375" t="str">
            <v>ESPECIFICAÇÃO DOS MATERIAIS COM MEMORIAL DESCRITIVO DE CADA AMBIENTE E EQUIPAMENTOS PARA CONSTRUÇÕES NOVAS - ÁREA DE 2.001 M2 A 4.000 M2</v>
          </cell>
          <cell r="E15375" t="str">
            <v>m2</v>
          </cell>
          <cell r="F15375">
            <v>1.83</v>
          </cell>
        </row>
        <row r="15376">
          <cell r="A15376" t="str">
            <v>SETOP CO-27457</v>
          </cell>
          <cell r="D15376" t="str">
            <v>ESPECIFICAÇÃO DOS MATERIAIS COM MEMORIAL DESCRITIVO DE CADA AMBIENTE E EQUIPAMENTOS PARA CONSTRUÇÕES NOVAS - ÁREA DE 4.001 M2 A 6.000 M2</v>
          </cell>
          <cell r="E15376" t="str">
            <v>m2</v>
          </cell>
          <cell r="F15376">
            <v>1.53</v>
          </cell>
        </row>
        <row r="15377">
          <cell r="A15377" t="str">
            <v>SETOP CO-27456</v>
          </cell>
          <cell r="D15377" t="str">
            <v>ESPECIFICAÇÃO DOS MATERIAIS COM MEMORIAL DESCRITIVO DE CADA AMBIENTE E EQUIPAMENTOS PARA CONSTRUÇÕES NOVAS - ÁREA DE 6.001 M2 A 8.000 M2</v>
          </cell>
          <cell r="E15377" t="str">
            <v>m2</v>
          </cell>
          <cell r="F15377">
            <v>1.22</v>
          </cell>
        </row>
        <row r="15378">
          <cell r="A15378" t="str">
            <v>SETOP CO-27455</v>
          </cell>
          <cell r="D15378" t="str">
            <v>ESPECIFICAÇÃO DOS MATERIAIS COM MEMORIAL DESCRITIVO DE CADA AMBIENTE E EQUIPAMENTOS PARA CONSTRUÇÕES NOVAS - ÁREA DE 8.001 M2 A 10.000 M2</v>
          </cell>
          <cell r="E15378" t="str">
            <v>m2</v>
          </cell>
          <cell r="F15378">
            <v>0.92</v>
          </cell>
        </row>
        <row r="15379">
          <cell r="A15379" t="str">
            <v>SETOP CO-27461</v>
          </cell>
          <cell r="D15379" t="str">
            <v>ESPECIFICAÇÃO DOS MATERIAIS COM MEMORIAL DESCRITIVO DE CADA AMBIENTE E EQUIPAMENTOS PARA PROJETOS DE IMPLANTAÇÃO DE EDIFICAÇÃO - ÁREA ACIMA DE 16.000 M2</v>
          </cell>
          <cell r="E15379" t="str">
            <v>m2</v>
          </cell>
          <cell r="F15379">
            <v>0.09</v>
          </cell>
        </row>
        <row r="15380">
          <cell r="A15380" t="str">
            <v>SETOP CO-27463</v>
          </cell>
          <cell r="D15380" t="str">
            <v>ESPECIFICAÇÃO DOS MATERIAIS COM MEMORIAL DESCRITIVO DE CADA AMBIENTE E EQUIPAMENTOS PARA PROJETOS DE IMPLANTAÇÃO DE EDIFICAÇÃO - ÁREA DE 11.001 M2 ATÉ 13.000 M2</v>
          </cell>
          <cell r="E15380" t="str">
            <v>m2</v>
          </cell>
          <cell r="F15380">
            <v>0.15</v>
          </cell>
        </row>
        <row r="15381">
          <cell r="A15381" t="str">
            <v>SETOP CO-27462</v>
          </cell>
          <cell r="D15381" t="str">
            <v>ESPECIFICAÇÃO DOS MATERIAIS COM MEMORIAL DESCRITIVO DE CADA AMBIENTE E EQUIPAMENTOS PARA PROJETOS DE IMPLANTAÇÃO DE EDIFICAÇÃO - ÁREA DE 13.001 M2 ATÉ 16.000 M2</v>
          </cell>
          <cell r="E15381" t="str">
            <v>m2</v>
          </cell>
          <cell r="F15381">
            <v>0.12</v>
          </cell>
        </row>
        <row r="15382">
          <cell r="A15382" t="str">
            <v>SETOP CO-27466</v>
          </cell>
          <cell r="D15382" t="str">
            <v>ESPECIFICAÇÃO DOS MATERIAIS COM MEMORIAL DESCRITIVO DE CADA AMBIENTE E EQUIPAMENTOS PARA PROJETOS DE IMPLANTAÇÃO DE EDIFICAÇÃO - ÁREA DE 6.001 M2 ATÉ 7.000 M2</v>
          </cell>
          <cell r="E15382" t="str">
            <v>m2</v>
          </cell>
          <cell r="F15382">
            <v>0.24</v>
          </cell>
        </row>
        <row r="15383">
          <cell r="A15383" t="str">
            <v>SETOP CO-27465</v>
          </cell>
          <cell r="D15383" t="str">
            <v>ESPECIFICAÇÃO DOS MATERIAIS COM MEMORIAL DESCRITIVO DE CADA AMBIENTE E EQUIPAMENTOS PARA PROJETOS DE IMPLANTAÇÃO DE EDIFICAÇÃO - ÁREA DE 7.001 M2 ATÉ 9.000 M2</v>
          </cell>
          <cell r="E15383" t="str">
            <v>m2</v>
          </cell>
          <cell r="F15383">
            <v>0.21</v>
          </cell>
        </row>
        <row r="15384">
          <cell r="A15384" t="str">
            <v>SETOP CO-27464</v>
          </cell>
          <cell r="D15384" t="str">
            <v>ESPECIFICAÇÃO DOS MATERIAIS COM MEMORIAL DESCRITIVO DE CADA AMBIENTE E EQUIPAMENTOS PARA PROJETOS DE IMPLANTAÇÃO DE EDIFICAÇÃO - ÁREA DE 9.001 M2 ATÉ 11.000 M2</v>
          </cell>
          <cell r="E15384" t="str">
            <v>m2</v>
          </cell>
          <cell r="F15384">
            <v>0.18</v>
          </cell>
        </row>
        <row r="15385">
          <cell r="A15385" t="str">
            <v>SETOP CO-27467</v>
          </cell>
          <cell r="D15385" t="str">
            <v>ESPECIFICAÇÃO DOS MATERIAIS COM MEMORIAL DESCRITIVO DE CADA AMBIENTE E EQUIPAMENTOS PARA PROJETOS DE IMPLANTAÇÃO DE EDIFICAÇÃO ÁREA ATÉ 6.000 M2</v>
          </cell>
          <cell r="E15385" t="str">
            <v>m2</v>
          </cell>
          <cell r="F15385">
            <v>0.27</v>
          </cell>
        </row>
        <row r="15386">
          <cell r="A15386" t="str">
            <v>SETOP CO-27447</v>
          </cell>
          <cell r="D15386" t="str">
            <v>ESPECIFICAÇÃO DOS MATERIAIS COM MEMORIAL DESCRITIVO DE CADA AMBIENTE E EQUIPAMENTOS PARA REFORMA E/OU AMPLIAÇÃO DE EDIFICAÇÕES EXISTENTES - ÁREA ACIMA DE 10.000 M2</v>
          </cell>
          <cell r="E15386" t="str">
            <v>m2</v>
          </cell>
          <cell r="F15386">
            <v>0.52</v>
          </cell>
        </row>
        <row r="15387">
          <cell r="A15387" t="str">
            <v>SETOP CO-27452</v>
          </cell>
          <cell r="D15387" t="str">
            <v>ESPECIFICAÇÃO DOS MATERIAIS COM MEMORIAL DESCRITIVO DE CADA AMBIENTE E EQUIPAMENTOS PARA REFORMA E/OU AMPLIAÇÃO DE EDIFICAÇÕES EXISTENTES - ÁREA DE 1.001 M2 A 2.000 M2</v>
          </cell>
          <cell r="E15387" t="str">
            <v>m2</v>
          </cell>
          <cell r="F15387">
            <v>1.77</v>
          </cell>
        </row>
        <row r="15388">
          <cell r="A15388" t="str">
            <v>SETOP CO-27451</v>
          </cell>
          <cell r="D15388" t="str">
            <v>ESPECIFICAÇÃO DOS MATERIAIS COM MEMORIAL DESCRITIVO DE CADA AMBIENTE E EQUIPAMENTOS PARA REFORMA E/OU AMPLIAÇÃO DE EDIFICAÇÕES EXISTENTES - ÁREA DE 2.001 M2 A 4.000 M2</v>
          </cell>
          <cell r="E15388" t="str">
            <v>m2</v>
          </cell>
          <cell r="F15388">
            <v>1.5</v>
          </cell>
        </row>
        <row r="15389">
          <cell r="A15389" t="str">
            <v>SETOP CO-27450</v>
          </cell>
          <cell r="D15389" t="str">
            <v>ESPECIFICAÇÃO DOS MATERIAIS COM MEMORIAL DESCRITIVO DE CADA AMBIENTE E EQUIPAMENTOS PARA REFORMA E/OU AMPLIAÇÃO DE EDIFICAÇÕES EXISTENTES - ÁREA DE 4.001 M2 A 6.000 M2</v>
          </cell>
          <cell r="E15389" t="str">
            <v>m2</v>
          </cell>
          <cell r="F15389">
            <v>1.25</v>
          </cell>
        </row>
        <row r="15390">
          <cell r="A15390" t="str">
            <v>SETOP CO-27449</v>
          </cell>
          <cell r="D15390" t="str">
            <v>ESPECIFICAÇÃO DOS MATERIAIS COM MEMORIAL DESCRITIVO DE CADA AMBIENTE E EQUIPAMENTOS PARA REFORMA E/OU AMPLIAÇÃO DE EDIFICAÇÕES EXISTENTES - ÁREA DE 6.001 M2 A 8.000 M2</v>
          </cell>
          <cell r="E15390" t="str">
            <v>m2</v>
          </cell>
          <cell r="F15390">
            <v>1.01</v>
          </cell>
        </row>
        <row r="15391">
          <cell r="A15391" t="str">
            <v>SETOP CO-27448</v>
          </cell>
          <cell r="D15391" t="str">
            <v>ESPECIFICAÇÃO DOS MATERIAIS COM MEMORIAL DESCRITIVO DE CADA AMBIENTE E EQUIPAMENTOS PARA REFORMA E/OU AMPLIAÇÃO DE EDIFICAÇÕES EXISTENTES - ÁREA DE 8.001 M2 A 10.000 M2</v>
          </cell>
          <cell r="E15391" t="str">
            <v>m2</v>
          </cell>
          <cell r="F15391">
            <v>0.76</v>
          </cell>
        </row>
        <row r="15392">
          <cell r="A15392" t="str">
            <v>SETOP CO-27453</v>
          </cell>
          <cell r="D15392" t="str">
            <v>ESPECIFICAÇÃO DOS MATERIAIS COM MEMORIAL DESCRITIVO DE CADA AMBIENTE E EQUIPAMENTOS PARA REFORMA E/OU AMPLIAÇÃO DE EDIFICAÇÕES EXISTENTES- ÁREA ATÉ 1.000 M2</v>
          </cell>
          <cell r="E15392" t="str">
            <v>m2</v>
          </cell>
          <cell r="F15392">
            <v>1.99</v>
          </cell>
        </row>
        <row r="15393">
          <cell r="A15393" t="str">
            <v>SETOP CO-27440</v>
          </cell>
          <cell r="D15393" t="str">
            <v>ESPECIFICAÇÃO DOS MATERIAIS COM MEMORIAL DESCRITIVO DE CADA AMBIENTE E EQUIPAMENTOS PARA REFORMA E/OU AMPLIAÇÃO DE PATRIMÔNIOS HISTÓRICOS - ÁREA ACIMA DE 10.000 M2</v>
          </cell>
          <cell r="E15393" t="str">
            <v>m2</v>
          </cell>
          <cell r="F15393">
            <v>0.76</v>
          </cell>
        </row>
        <row r="15394">
          <cell r="A15394" t="str">
            <v>SETOP CO-27446</v>
          </cell>
          <cell r="D15394" t="str">
            <v>ESPECIFICAÇÃO DOS MATERIAIS COM MEMORIAL DESCRITIVO DE CADA AMBIENTE E EQUIPAMENTOS PARA REFORMA E/OU AMPLIAÇÃO DE PATRIMÔNIOS HISTÓRICOS - ÁREA ATÉ 1.000 M2</v>
          </cell>
          <cell r="E15394" t="str">
            <v>m2</v>
          </cell>
          <cell r="F15394">
            <v>2.99</v>
          </cell>
        </row>
        <row r="15395">
          <cell r="A15395" t="str">
            <v>SETOP CO-27445</v>
          </cell>
          <cell r="D15395" t="str">
            <v>ESPECIFICAÇÃO DOS MATERIAIS COM MEMORIAL DESCRITIVO DE CADA AMBIENTE E EQUIPAMENTOS PARA REFORMA E/OU AMPLIAÇÃO DE PATRIMÔNIOS HISTÓRICOS - ÁREA DE 1.001 M2 A 2.000 M2</v>
          </cell>
          <cell r="E15395" t="str">
            <v>m2</v>
          </cell>
          <cell r="F15395">
            <v>2.6</v>
          </cell>
        </row>
        <row r="15396">
          <cell r="A15396" t="str">
            <v>SETOP CO-27444</v>
          </cell>
          <cell r="D15396" t="str">
            <v>ESPECIFICAÇÃO DOS MATERIAIS COM MEMORIAL DESCRITIVO DE CADA AMBIENTE E EQUIPAMENTOS PARA REFORMA E/OU AMPLIAÇÃO DE PATRIMÔNIOS HISTÓRICOS - ÁREA DE 2.001 M2 A 4.000 M2</v>
          </cell>
          <cell r="E15396" t="str">
            <v>m2</v>
          </cell>
          <cell r="F15396">
            <v>2.23</v>
          </cell>
        </row>
        <row r="15397">
          <cell r="A15397" t="str">
            <v>SETOP CO-27443</v>
          </cell>
          <cell r="D15397" t="str">
            <v>ESPECIFICAÇÃO DOS MATERIAIS COM MEMORIAL DESCRITIVO DE CADA AMBIENTE E EQUIPAMENTOS PARA REFORMA E/OU AMPLIAÇÃO DE PATRIMÔNIOS HISTÓRICOS - ÁREA DE 4.001 M2 A 6.000 M2</v>
          </cell>
          <cell r="E15397" t="str">
            <v>m2</v>
          </cell>
          <cell r="F15397">
            <v>1.86</v>
          </cell>
        </row>
        <row r="15398">
          <cell r="A15398" t="str">
            <v>SETOP CO-27442</v>
          </cell>
          <cell r="D15398" t="str">
            <v>ESPECIFICAÇÃO DOS MATERIAIS COM MEMORIAL DESCRITIVO DE CADA AMBIENTE E EQUIPAMENTOS PARA REFORMA E/OU AMPLIAÇÃO DE PATRIMÔNIOS HISTÓRICOS - ÁREA DE 6.001 M2 A 8.000 M2</v>
          </cell>
          <cell r="E15398" t="str">
            <v>m2</v>
          </cell>
          <cell r="F15398">
            <v>1.5</v>
          </cell>
        </row>
        <row r="15399">
          <cell r="A15399" t="str">
            <v>SETOP CO-27441</v>
          </cell>
          <cell r="D15399" t="str">
            <v>ESPECIFICAÇÃO DOS MATERIAIS COM MEMORIAL DESCRITIVO DE CADA AMBIENTE E EQUIPAMENTOS PARA REFORMA E/OU AMPLIAÇÃO DE PATRIMÔNIOS HISTÓRICOS - ÁREA DE 8.001 M2 A 10.000 M2</v>
          </cell>
          <cell r="E15399" t="str">
            <v>m2</v>
          </cell>
          <cell r="F15399">
            <v>1.1299999999999999</v>
          </cell>
        </row>
        <row r="15400">
          <cell r="A15400" t="str">
            <v>SETOP CO-27368</v>
          </cell>
          <cell r="D15400" t="str">
            <v>MANUAL DE USO, OPERAÇÃO E MANUTENÇÃO DAS EDIFICAÇÕES PARA CONSTRUÇÕES NOVAS - ÁREA ACIMA DE 10.000 M2</v>
          </cell>
          <cell r="E15400" t="str">
            <v>m2</v>
          </cell>
          <cell r="F15400">
            <v>0.19</v>
          </cell>
        </row>
        <row r="15401">
          <cell r="A15401" t="str">
            <v>SETOP CO-27377</v>
          </cell>
          <cell r="D15401" t="str">
            <v>MANUAL DE USO, OPERAÇÃO E MANUTENÇÃO DAS EDIFICAÇÕES PARA CONSTRUÇÕES NOVAS - ÁREA ATÉ 1.000 M2</v>
          </cell>
          <cell r="E15401" t="str">
            <v>m2</v>
          </cell>
          <cell r="F15401">
            <v>0.72</v>
          </cell>
        </row>
        <row r="15402">
          <cell r="A15402" t="str">
            <v>SETOP CO-27376</v>
          </cell>
          <cell r="D15402" t="str">
            <v>MANUAL DE USO, OPERAÇÃO E MANUTENÇÃO DAS EDIFICAÇÕES PARA CONSTRUÇÕES NOVAS - ÁREA DE 1.001 M2 A 2.000 M2</v>
          </cell>
          <cell r="E15402" t="str">
            <v>m2</v>
          </cell>
          <cell r="F15402">
            <v>0.65</v>
          </cell>
        </row>
        <row r="15403">
          <cell r="A15403" t="str">
            <v>SETOP CO-27374</v>
          </cell>
          <cell r="D15403" t="str">
            <v>MANUAL DE USO, OPERAÇÃO E MANUTENÇÃO DAS EDIFICAÇÕES PARA CONSTRUÇÕES NOVAS - ÁREA DE 2.001 M2 A 4.000 M2</v>
          </cell>
          <cell r="E15403" t="str">
            <v>m2</v>
          </cell>
          <cell r="F15403">
            <v>0.57999999999999996</v>
          </cell>
        </row>
        <row r="15404">
          <cell r="A15404" t="str">
            <v>SETOP CO-27373</v>
          </cell>
          <cell r="D15404" t="str">
            <v>MANUAL DE USO, OPERAÇÃO E MANUTENÇÃO DAS EDIFICAÇÕES PARA CONSTRUÇÕES NOVAS - ÁREA DE 4.001 M2 A 6.000 M2</v>
          </cell>
          <cell r="E15404" t="str">
            <v>m2</v>
          </cell>
          <cell r="F15404">
            <v>0.43</v>
          </cell>
        </row>
        <row r="15405">
          <cell r="A15405" t="str">
            <v>SETOP CO-27371</v>
          </cell>
          <cell r="D15405" t="str">
            <v>MANUAL DE USO, OPERAÇÃO E MANUTENÇÃO DAS EDIFICAÇÕES PARA CONSTRUÇÕES NOVAS - ÁREA DE 6.001 M2 A 8.000 M2</v>
          </cell>
          <cell r="E15405" t="str">
            <v>m2</v>
          </cell>
          <cell r="F15405">
            <v>0.36</v>
          </cell>
        </row>
        <row r="15406">
          <cell r="A15406" t="str">
            <v>SETOP CO-27370</v>
          </cell>
          <cell r="D15406" t="str">
            <v>MANUAL DE USO, OPERAÇÃO E MANUTENÇÃO DAS EDIFICAÇÕES PARA CONSTRUÇÕES NOVAS - ÁREA DE 8.001 M2 A 10.000 M2</v>
          </cell>
          <cell r="E15406" t="str">
            <v>m2</v>
          </cell>
          <cell r="F15406">
            <v>0.28999999999999998</v>
          </cell>
        </row>
        <row r="15407">
          <cell r="A15407" t="str">
            <v>SETOP CO-27349</v>
          </cell>
          <cell r="D15407" t="str">
            <v>MANUAL DE USO, OPERAÇÃO E MANUTENÇÃO DAS EDIFICAÇÕES PARA PARA REFORMA E/OU AMPLIAÇÃO DE EDIFICAÇÕES EXISTENTES - ÁREA ACIMA DE 10.000 M2</v>
          </cell>
          <cell r="E15407" t="str">
            <v>m2</v>
          </cell>
          <cell r="F15407">
            <v>0.16</v>
          </cell>
        </row>
        <row r="15408">
          <cell r="A15408" t="str">
            <v>SETOP CO-27365</v>
          </cell>
          <cell r="D15408" t="str">
            <v>MANUAL DE USO, OPERAÇÃO E MANUTENÇÃO DAS EDIFICAÇÕES PARA PARA REFORMA E/OU AMPLIAÇÃO DE EDIFICAÇÕES EXISTENTES - ÁREA DE 1.001 M2 A 2.000 M2</v>
          </cell>
          <cell r="E15408" t="str">
            <v>m2</v>
          </cell>
          <cell r="F15408">
            <v>0.53</v>
          </cell>
        </row>
        <row r="15409">
          <cell r="A15409" t="str">
            <v>SETOP CO-27364</v>
          </cell>
          <cell r="D15409" t="str">
            <v>MANUAL DE USO, OPERAÇÃO E MANUTENÇÃO DAS EDIFICAÇÕES PARA PARA REFORMA E/OU AMPLIAÇÃO DE EDIFICAÇÕES EXISTENTES - ÁREA DE 2.001 M2 A 4.000 M2</v>
          </cell>
          <cell r="E15409" t="str">
            <v>m2</v>
          </cell>
          <cell r="F15409">
            <v>0.46</v>
          </cell>
        </row>
        <row r="15410">
          <cell r="A15410" t="str">
            <v>SETOP CO-27362</v>
          </cell>
          <cell r="D15410" t="str">
            <v>MANUAL DE USO, OPERAÇÃO E MANUTENÇÃO DAS EDIFICAÇÕES PARA PARA REFORMA E/OU AMPLIAÇÃO DE EDIFICAÇÕES EXISTENTES - ÁREA DE 4.001 M2 A 6.000 M2</v>
          </cell>
          <cell r="E15410" t="str">
            <v>m2</v>
          </cell>
          <cell r="F15410">
            <v>0.36</v>
          </cell>
        </row>
        <row r="15411">
          <cell r="A15411" t="str">
            <v>SETOP CO-27359</v>
          </cell>
          <cell r="D15411" t="str">
            <v>MANUAL DE USO, OPERAÇÃO E MANUTENÇÃO DAS EDIFICAÇÕES PARA PARA REFORMA E/OU AMPLIAÇÃO DE EDIFICAÇÕES EXISTENTES - ÁREA DE 6.001 M2 A 8.000 M2</v>
          </cell>
          <cell r="E15411" t="str">
            <v>m2</v>
          </cell>
          <cell r="F15411">
            <v>0.28999999999999998</v>
          </cell>
        </row>
        <row r="15412">
          <cell r="A15412" t="str">
            <v>SETOP CO-27353</v>
          </cell>
          <cell r="D15412" t="str">
            <v>MANUAL DE USO, OPERAÇÃO E MANUTENÇÃO DAS EDIFICAÇÕES PARA PARA REFORMA E/OU AMPLIAÇÃO DE EDIFICAÇÕES EXISTENTES - ÁREA DE 8.001 M2 A 10.000 M2</v>
          </cell>
          <cell r="E15412" t="str">
            <v>m2</v>
          </cell>
          <cell r="F15412">
            <v>0.24</v>
          </cell>
        </row>
        <row r="15413">
          <cell r="A15413" t="str">
            <v>SETOP CO-27366</v>
          </cell>
          <cell r="D15413" t="str">
            <v>MANUAL DE USO, OPERAÇÃO E MANUTENÇÃO DAS EDIFICAÇÕES PARA PARA REFORMA E/OU AMPLIAÇÃO DE EDIFICAÇÕES EXISTENTES- ÁREA ATÉ 1.000 M2</v>
          </cell>
          <cell r="E15413" t="str">
            <v>m2</v>
          </cell>
          <cell r="F15413">
            <v>0.62</v>
          </cell>
        </row>
        <row r="15414">
          <cell r="A15414" t="str">
            <v>SETOP CO-27336</v>
          </cell>
          <cell r="D15414" t="str">
            <v>MANUAL DE USO, OPERAÇÃO E MANUTENÇÃO DAS EDIFICAÇÕES PARA REFORMA E/OU AMPLIAÇÃO DE PATRIMÔNIOS HISTÓRICOS - ÁREA ACIMA DE 10.000 M2</v>
          </cell>
          <cell r="E15414" t="str">
            <v>m2</v>
          </cell>
          <cell r="F15414">
            <v>0.23</v>
          </cell>
        </row>
        <row r="15415">
          <cell r="A15415" t="str">
            <v>SETOP CO-27345</v>
          </cell>
          <cell r="D15415" t="str">
            <v xml:space="preserve">MANUAL DE USO, OPERAÇÃO E MANUTENÇÃO DAS EDIFICAÇÕES PARA REFORMA E/OU AMPLIAÇÃO DE PATRIMÔNIOS HISTÓRICOS - ÁREA DE 1.001 M2 A 2.000 M2
</v>
          </cell>
          <cell r="E15415" t="str">
            <v>m2</v>
          </cell>
          <cell r="F15415">
            <v>0.79</v>
          </cell>
        </row>
        <row r="15416">
          <cell r="A15416" t="str">
            <v>SETOP CO-27341</v>
          </cell>
          <cell r="D15416" t="str">
            <v>MANUAL DE USO, OPERAÇÃO E MANUTENÇÃO DAS EDIFICAÇÕES PARA REFORMA E/OU AMPLIAÇÃO DE PATRIMÔNIOS HISTÓRICOS - ÁREA DE 4.001 M2 A 6.000 M2</v>
          </cell>
          <cell r="E15416" t="str">
            <v>m2</v>
          </cell>
          <cell r="F15416">
            <v>0.57999999999999996</v>
          </cell>
        </row>
        <row r="15417">
          <cell r="A15417" t="str">
            <v>SETOP CO-27340</v>
          </cell>
          <cell r="D15417" t="str">
            <v>MANUAL DE USO, OPERAÇÃO E MANUTENÇÃO DAS EDIFICAÇÕES PARA REFORMA E/OU AMPLIAÇÃO DE PATRIMÔNIOS HISTÓRICOS - ÁREA DE 6.001 M2 A 8.000 M2</v>
          </cell>
          <cell r="E15417" t="str">
            <v>m2</v>
          </cell>
          <cell r="F15417">
            <v>0.48</v>
          </cell>
        </row>
        <row r="15418">
          <cell r="A15418" t="str">
            <v>SETOP CO-27338</v>
          </cell>
          <cell r="D15418" t="str">
            <v>MANUAL DE USO, OPERAÇÃO E MANUTENÇÃO DAS EDIFICAÇÕES PARA REFORMA E/OU AMPLIAÇÃO DE PATRIMÔNIOS HISTÓRICOS - ÁREA DE 8.001 M2 A 10.000 M2</v>
          </cell>
          <cell r="E15418" t="str">
            <v>m2</v>
          </cell>
          <cell r="F15418">
            <v>0.35</v>
          </cell>
        </row>
        <row r="15419">
          <cell r="A15419" t="str">
            <v>SETOP CO-27346</v>
          </cell>
          <cell r="D15419" t="str">
            <v>MANUAL DE USO, OPERAÇÃO E MANUTENÇÃO DAS EDIFICAÇÕES PARA REFORMA E/OU AMPLIAÇÃO DE PATRIMÔNIOS HISTÓRICOS- ÁREA ATÉ 1.000 M2</v>
          </cell>
          <cell r="E15419" t="str">
            <v>m2</v>
          </cell>
          <cell r="F15419">
            <v>0.94</v>
          </cell>
        </row>
        <row r="15420">
          <cell r="A15420" t="str">
            <v>SETOP CO-27343</v>
          </cell>
          <cell r="D15420" t="str">
            <v>MANUAL DE USO, OPERAÇÃO E MANUTENÇÃO DAS EDIFICAÇÕES PARA REFORMA E/OU AMPLIAÇÃO DE PATRIMÔNIOS HISTÓRICOS- ÁREA DE 2.001 M2 A 4.000 M2</v>
          </cell>
          <cell r="E15420" t="str">
            <v>m2</v>
          </cell>
          <cell r="F15420">
            <v>0.68</v>
          </cell>
        </row>
        <row r="15421">
          <cell r="A15421" t="str">
            <v>SETOP 39</v>
          </cell>
          <cell r="D15421" t="str">
            <v>CRITÉRIOS PARA PAGAMENTO DE PRANCHA</v>
          </cell>
        </row>
        <row r="15422">
          <cell r="A15422" t="str">
            <v>SETOP CO-27352</v>
          </cell>
          <cell r="D15422" t="str">
            <v>CRITÉRIOS P/ PAGAMENTO DE PRANCHAS - A0</v>
          </cell>
          <cell r="E15422" t="str">
            <v>% A1</v>
          </cell>
          <cell r="F15422">
            <v>170</v>
          </cell>
        </row>
        <row r="15423">
          <cell r="A15423" t="str">
            <v>SETOP CO-27355</v>
          </cell>
          <cell r="D15423" t="str">
            <v>CRITÉRIOS P/ PAGAMENTO DE PRANCHAS - A1 ALONGADO</v>
          </cell>
          <cell r="E15423" t="str">
            <v>% A1</v>
          </cell>
          <cell r="F15423">
            <v>130</v>
          </cell>
        </row>
        <row r="15424">
          <cell r="A15424" t="str">
            <v>SETOP CO-27356</v>
          </cell>
          <cell r="D15424" t="str">
            <v>CRITÉRIOS P/ PAGAMENTO DE PRANCHAS - A2</v>
          </cell>
          <cell r="E15424" t="str">
            <v>% A1</v>
          </cell>
          <cell r="F15424">
            <v>50</v>
          </cell>
        </row>
        <row r="15425">
          <cell r="A15425" t="str">
            <v>SETOP CO-27358</v>
          </cell>
          <cell r="D15425" t="str">
            <v>CRITÉRIOS P/ PAGAMENTO DE PRANCHAS - A3</v>
          </cell>
          <cell r="E15425" t="str">
            <v>% A1</v>
          </cell>
          <cell r="F15425">
            <v>25</v>
          </cell>
        </row>
        <row r="15426">
          <cell r="A15426" t="str">
            <v>SETOP 245</v>
          </cell>
          <cell r="D15426" t="str">
            <v>SONDAGEM</v>
          </cell>
        </row>
        <row r="15427">
          <cell r="A15427" t="str">
            <v>SETOP CO-28390</v>
          </cell>
          <cell r="D15427" t="str">
            <v>MOBILIZAÇÃO E DESMOBILIZAÇÃO DE EQUIPAMENTO DE SONDAGEM A PERCUSSÃO COM ENSAIO DE PENETRAÇÃO PADRÃO (SPT) - (CUSTO FIXO)</v>
          </cell>
          <cell r="E15427" t="str">
            <v>un</v>
          </cell>
          <cell r="F15427">
            <v>873.6</v>
          </cell>
        </row>
        <row r="15428">
          <cell r="A15428" t="str">
            <v>SETOP CO-28389</v>
          </cell>
          <cell r="D15428" t="str">
            <v>MOBILIZAÇÃO E DESMOBILIZAÇÃO DE EQUIPAMENTO DE SONDAGEM A PERCUSSÃO COM ENSAIO DE PENETRAÇÃO PADRÃO (SPT) - (CUSTO VARIÁVEL), EXCLUSIVE CUSTO FIXO</v>
          </cell>
          <cell r="E15428" t="str">
            <v>km</v>
          </cell>
          <cell r="F15428">
            <v>2.04</v>
          </cell>
        </row>
        <row r="15429">
          <cell r="A15429" t="str">
            <v>SETOP CO-28388</v>
          </cell>
          <cell r="D15429" t="str">
            <v>SONDAGEM A PERCUSSÃO COM ENSAIO DE PENETRAÇÃO PADRÃO (SPT), DIÂMETRO 2.1/2", EXCLUSIVE MOBILIZAÇÃO E DESMOBILIZAÇÃO</v>
          </cell>
          <cell r="E15429" t="str">
            <v>m</v>
          </cell>
          <cell r="F15429">
            <v>79.09</v>
          </cell>
        </row>
        <row r="15430">
          <cell r="A15430" t="str">
            <v>SINAPI-I 45333</v>
          </cell>
          <cell r="D15430" t="str">
            <v>ABERTURA PARA ENCAIXE DE CUBA OU LAVATORIO EM BANCADA DE MARMORE/ GRANITO OU OUTRO TIPO DE PEDRA NATURAL</v>
          </cell>
          <cell r="E15430" t="str">
            <v>UN</v>
          </cell>
          <cell r="F15430">
            <v>115.31</v>
          </cell>
        </row>
        <row r="15431">
          <cell r="A15431" t="str">
            <v>SINAPI-I 11270</v>
          </cell>
          <cell r="D15431" t="str">
            <v>ABRACADEIRA DE LATAO PARA FIXACAO DE CABO PARA-RAIO, DIMENSOES 32 X 24 X 24 MM</v>
          </cell>
          <cell r="E15431" t="str">
            <v>UN</v>
          </cell>
          <cell r="F15431">
            <v>3.06</v>
          </cell>
        </row>
        <row r="15432">
          <cell r="A15432" t="str">
            <v>SINAPI-I 412</v>
          </cell>
          <cell r="D15432" t="str">
            <v>ABRACADEIRA DE NYLON PARA AMARRACAO DE CABOS, COMPRIMENTO DE *230* X *7,6* MM</v>
          </cell>
          <cell r="E15432" t="str">
            <v>UN</v>
          </cell>
          <cell r="F15432">
            <v>1.02</v>
          </cell>
        </row>
        <row r="15433">
          <cell r="A15433" t="str">
            <v>SINAPI-I 414</v>
          </cell>
          <cell r="D15433" t="str">
            <v>ABRACADEIRA DE NYLON PARA AMARRACAO DE CABOS, COMPRIMENTO DE 100 X 2,5 MM</v>
          </cell>
          <cell r="E15433" t="str">
            <v>UN</v>
          </cell>
          <cell r="F15433">
            <v>0.06</v>
          </cell>
        </row>
        <row r="15434">
          <cell r="A15434" t="str">
            <v>SINAPI-I 410</v>
          </cell>
          <cell r="D15434" t="str">
            <v>ABRACADEIRA DE NYLON PARA AMARRACAO DE CABOS, COMPRIMENTO DE 150 X *3,6* MM</v>
          </cell>
          <cell r="E15434" t="str">
            <v>UN</v>
          </cell>
          <cell r="F15434">
            <v>0.15</v>
          </cell>
        </row>
        <row r="15435">
          <cell r="A15435" t="str">
            <v>SINAPI-I 411</v>
          </cell>
          <cell r="D15435" t="str">
            <v>ABRACADEIRA DE NYLON PARA AMARRACAO DE CABOS, COMPRIMENTO DE 200 X *4,6* MM</v>
          </cell>
          <cell r="E15435" t="str">
            <v>UN</v>
          </cell>
          <cell r="F15435">
            <v>0.2</v>
          </cell>
        </row>
        <row r="15436">
          <cell r="A15436" t="str">
            <v>SINAPI-I 408</v>
          </cell>
          <cell r="D15436" t="str">
            <v>ABRACADEIRA DE NYLON PARA AMARRACAO DE CABOS, COMPRIMENTO DE 390 X *4,6* MM</v>
          </cell>
          <cell r="E15436" t="str">
            <v>UN</v>
          </cell>
          <cell r="F15436">
            <v>0.99</v>
          </cell>
        </row>
        <row r="15437">
          <cell r="A15437" t="str">
            <v>SINAPI-I 39131</v>
          </cell>
          <cell r="D15437" t="str">
            <v>ABRACADEIRA EM ACO PARA AMARRACAO DE ELETRODUTOS, TIPO D, COM 1 1/2" E CUNHA DE FIXACAO</v>
          </cell>
          <cell r="E15437" t="str">
            <v>UN</v>
          </cell>
          <cell r="F15437">
            <v>3.18</v>
          </cell>
        </row>
        <row r="15438">
          <cell r="A15438" t="str">
            <v>SINAPI-I 394</v>
          </cell>
          <cell r="D15438" t="str">
            <v>ABRACADEIRA EM ACO PARA AMARRACAO DE ELETRODUTOS, TIPO D, COM 1 1/2" E PARAFUSO DE FIXACAO</v>
          </cell>
          <cell r="E15438" t="str">
            <v>UN</v>
          </cell>
          <cell r="F15438">
            <v>3.22</v>
          </cell>
        </row>
        <row r="15439">
          <cell r="A15439" t="str">
            <v>SINAPI-I 39130</v>
          </cell>
          <cell r="D15439" t="str">
            <v>ABRACADEIRA EM ACO PARA AMARRACAO DE ELETRODUTOS, TIPO D, COM 1 1/4" E CUNHA DE FIXACAO</v>
          </cell>
          <cell r="E15439" t="str">
            <v>UN</v>
          </cell>
          <cell r="F15439">
            <v>2.9</v>
          </cell>
        </row>
        <row r="15440">
          <cell r="A15440" t="str">
            <v>SINAPI-I 395</v>
          </cell>
          <cell r="D15440" t="str">
            <v>ABRACADEIRA EM ACO PARA AMARRACAO DE ELETRODUTOS, TIPO D, COM 1 1/4" E PARAFUSO DE FIXACAO</v>
          </cell>
          <cell r="E15440" t="str">
            <v>UN</v>
          </cell>
          <cell r="F15440">
            <v>3.1</v>
          </cell>
        </row>
        <row r="15441">
          <cell r="A15441" t="str">
            <v>SINAPI-I 39129</v>
          </cell>
          <cell r="D15441" t="str">
            <v>ABRACADEIRA EM ACO PARA AMARRACAO DE ELETRODUTOS, TIPO D, COM 1" E CUNHA DE FIXACAO</v>
          </cell>
          <cell r="E15441" t="str">
            <v>UN</v>
          </cell>
          <cell r="F15441">
            <v>1.79</v>
          </cell>
        </row>
        <row r="15442">
          <cell r="A15442" t="str">
            <v>SINAPI-I 393</v>
          </cell>
          <cell r="D15442" t="str">
            <v>ABRACADEIRA EM ACO PARA AMARRACAO DE ELETRODUTOS, TIPO D, COM 1" E PARAFUSO DE FIXACAO</v>
          </cell>
          <cell r="E15442" t="str">
            <v>UN</v>
          </cell>
          <cell r="F15442">
            <v>1.87</v>
          </cell>
        </row>
        <row r="15443">
          <cell r="A15443" t="str">
            <v>SINAPI-I 39127</v>
          </cell>
          <cell r="D15443" t="str">
            <v>ABRACADEIRA EM ACO PARA AMARRACAO DE ELETRODUTOS, TIPO D, COM 1/2" E CUNHA DE FIXACAO</v>
          </cell>
          <cell r="E15443" t="str">
            <v>UN</v>
          </cell>
          <cell r="F15443">
            <v>1.53</v>
          </cell>
        </row>
        <row r="15444">
          <cell r="A15444" t="str">
            <v>SINAPI-I 392</v>
          </cell>
          <cell r="D15444" t="str">
            <v>ABRACADEIRA EM ACO PARA AMARRACAO DE ELETRODUTOS, TIPO D, COM 1/2" E PARAFUSO DE FIXACAO</v>
          </cell>
          <cell r="E15444" t="str">
            <v>UN</v>
          </cell>
          <cell r="F15444">
            <v>1.57</v>
          </cell>
        </row>
        <row r="15445">
          <cell r="A15445" t="str">
            <v>SINAPI-I 39133</v>
          </cell>
          <cell r="D15445" t="str">
            <v>ABRACADEIRA EM ACO PARA AMARRACAO DE ELETRODUTOS, TIPO D, COM 2 1/2" E CUNHA DE FIXACAO</v>
          </cell>
          <cell r="E15445" t="str">
            <v>UN</v>
          </cell>
          <cell r="F15445">
            <v>4.17</v>
          </cell>
        </row>
        <row r="15446">
          <cell r="A15446" t="str">
            <v>SINAPI-I 397</v>
          </cell>
          <cell r="D15446" t="str">
            <v>ABRACADEIRA EM ACO PARA AMARRACAO DE ELETRODUTOS, TIPO D, COM 2 1/2" E PARAFUSO DE FIXACAO</v>
          </cell>
          <cell r="E15446" t="str">
            <v>UN</v>
          </cell>
          <cell r="F15446">
            <v>4.6100000000000003</v>
          </cell>
        </row>
        <row r="15447">
          <cell r="A15447" t="str">
            <v>SINAPI-I 39132</v>
          </cell>
          <cell r="D15447" t="str">
            <v>ABRACADEIRA EM ACO PARA AMARRACAO DE ELETRODUTOS, TIPO D, COM 2" E CUNHA DE FIXACAO</v>
          </cell>
          <cell r="E15447" t="str">
            <v>UN</v>
          </cell>
          <cell r="F15447">
            <v>3.34</v>
          </cell>
        </row>
        <row r="15448">
          <cell r="A15448" t="str">
            <v>SINAPI-I 396</v>
          </cell>
          <cell r="D15448" t="str">
            <v>ABRACADEIRA EM ACO PARA AMARRACAO DE ELETRODUTOS, TIPO D, COM 2" E PARAFUSO DE FIXACAO</v>
          </cell>
          <cell r="E15448" t="str">
            <v>UN</v>
          </cell>
          <cell r="F15448">
            <v>3.58</v>
          </cell>
        </row>
        <row r="15449">
          <cell r="A15449" t="str">
            <v>SINAPI-I 39135</v>
          </cell>
          <cell r="D15449" t="str">
            <v>ABRACADEIRA EM ACO PARA AMARRACAO DE ELETRODUTOS, TIPO D, COM 3 1/2" E CUNHA DE FIXACAO</v>
          </cell>
          <cell r="E15449" t="str">
            <v>UN</v>
          </cell>
          <cell r="F15449">
            <v>6.68</v>
          </cell>
        </row>
        <row r="15450">
          <cell r="A15450" t="str">
            <v>SINAPI-I 39134</v>
          </cell>
          <cell r="D15450" t="str">
            <v>ABRACADEIRA EM ACO PARA AMARRACAO DE ELETRODUTOS, TIPO D, COM 3" E CUNHA DE FIXACAO</v>
          </cell>
          <cell r="E15450" t="str">
            <v>UN</v>
          </cell>
          <cell r="F15450">
            <v>5.57</v>
          </cell>
        </row>
        <row r="15451">
          <cell r="A15451" t="str">
            <v>SINAPI-I 398</v>
          </cell>
          <cell r="D15451" t="str">
            <v>ABRACADEIRA EM ACO PARA AMARRACAO DE ELETRODUTOS, TIPO D, COM 3" E PARAFUSO DE FIXACAO</v>
          </cell>
          <cell r="E15451" t="str">
            <v>UN</v>
          </cell>
          <cell r="F15451">
            <v>5.13</v>
          </cell>
        </row>
        <row r="15452">
          <cell r="A15452" t="str">
            <v>SINAPI-I 39128</v>
          </cell>
          <cell r="D15452" t="str">
            <v>ABRACADEIRA EM ACO PARA AMARRACAO DE ELETRODUTOS, TIPO D, COM 3/4" E CUNHA DE FIXACAO</v>
          </cell>
          <cell r="E15452" t="str">
            <v>UN</v>
          </cell>
          <cell r="F15452">
            <v>1.67</v>
          </cell>
        </row>
        <row r="15453">
          <cell r="A15453" t="str">
            <v>SINAPI-I 400</v>
          </cell>
          <cell r="D15453" t="str">
            <v>ABRACADEIRA EM ACO PARA AMARRACAO DE ELETRODUTOS, TIPO D, COM 3/4" E PARAFUSO DE FIXACAO</v>
          </cell>
          <cell r="E15453" t="str">
            <v>UN</v>
          </cell>
          <cell r="F15453">
            <v>1.63</v>
          </cell>
        </row>
        <row r="15454">
          <cell r="A15454" t="str">
            <v>SINAPI-I 39125</v>
          </cell>
          <cell r="D15454" t="str">
            <v>ABRACADEIRA EM ACO PARA AMARRACAO DE ELETRODUTOS, TIPO D, COM 3/8" E PARAFUSO DE FIXACAO</v>
          </cell>
          <cell r="E15454" t="str">
            <v>UN</v>
          </cell>
          <cell r="F15454">
            <v>1.67</v>
          </cell>
        </row>
        <row r="15455">
          <cell r="A15455" t="str">
            <v>SINAPI-I 39126</v>
          </cell>
          <cell r="D15455" t="str">
            <v>ABRACADEIRA EM ACO PARA AMARRACAO DE ELETRODUTOS, TIPO D, COM 4" E CUNHA DE FIXACAO</v>
          </cell>
          <cell r="E15455" t="str">
            <v>UN</v>
          </cell>
          <cell r="F15455">
            <v>7.51</v>
          </cell>
        </row>
        <row r="15456">
          <cell r="A15456" t="str">
            <v>SINAPI-I 399</v>
          </cell>
          <cell r="D15456" t="str">
            <v>ABRACADEIRA EM ACO PARA AMARRACAO DE ELETRODUTOS, TIPO D, COM 4" E PARAFUSO DE FIXACAO</v>
          </cell>
          <cell r="E15456" t="str">
            <v>UN</v>
          </cell>
          <cell r="F15456">
            <v>6.62</v>
          </cell>
        </row>
        <row r="15457">
          <cell r="A15457" t="str">
            <v>SINAPI-I 39158</v>
          </cell>
          <cell r="D15457" t="str">
            <v>ABRACADEIRA EM ACO PARA AMARRACAO DE ELETRODUTOS, TIPO ECONOMICA (GOTA), COM 8"</v>
          </cell>
          <cell r="E15457" t="str">
            <v>UN</v>
          </cell>
          <cell r="F15457">
            <v>17.78</v>
          </cell>
        </row>
        <row r="15458">
          <cell r="A15458" t="str">
            <v>SINAPI-I 39141</v>
          </cell>
          <cell r="D15458" t="str">
            <v>ABRACADEIRA EM ACO PARA AMARRACAO DE ELETRODUTOS, TIPO U SIMPLES, COM 1 1/2"</v>
          </cell>
          <cell r="E15458" t="str">
            <v>UN</v>
          </cell>
          <cell r="F15458">
            <v>1.29</v>
          </cell>
        </row>
        <row r="15459">
          <cell r="A15459" t="str">
            <v>SINAPI-I 39140</v>
          </cell>
          <cell r="D15459" t="str">
            <v>ABRACADEIRA EM ACO PARA AMARRACAO DE ELETRODUTOS, TIPO U SIMPLES, COM 1 1/4"</v>
          </cell>
          <cell r="E15459" t="str">
            <v>UN</v>
          </cell>
          <cell r="F15459">
            <v>1.17</v>
          </cell>
        </row>
        <row r="15460">
          <cell r="A15460" t="str">
            <v>SINAPI-I 39139</v>
          </cell>
          <cell r="D15460" t="str">
            <v>ABRACADEIRA EM ACO PARA AMARRACAO DE ELETRODUTOS, TIPO U SIMPLES, COM 1"</v>
          </cell>
          <cell r="E15460" t="str">
            <v>UN</v>
          </cell>
          <cell r="F15460">
            <v>0.97</v>
          </cell>
        </row>
        <row r="15461">
          <cell r="A15461" t="str">
            <v>SINAPI-I 39137</v>
          </cell>
          <cell r="D15461" t="str">
            <v>ABRACADEIRA EM ACO PARA AMARRACAO DE ELETRODUTOS, TIPO U SIMPLES, COM 1/2"</v>
          </cell>
          <cell r="E15461" t="str">
            <v>UN</v>
          </cell>
          <cell r="F15461">
            <v>0.67</v>
          </cell>
        </row>
        <row r="15462">
          <cell r="A15462" t="str">
            <v>SINAPI-I 39143</v>
          </cell>
          <cell r="D15462" t="str">
            <v>ABRACADEIRA EM ACO PARA AMARRACAO DE ELETRODUTOS, TIPO U SIMPLES, COM 2 1/2"</v>
          </cell>
          <cell r="E15462" t="str">
            <v>UN</v>
          </cell>
          <cell r="F15462">
            <v>2.66</v>
          </cell>
        </row>
        <row r="15463">
          <cell r="A15463" t="str">
            <v>SINAPI-I 39142</v>
          </cell>
          <cell r="D15463" t="str">
            <v>ABRACADEIRA EM ACO PARA AMARRACAO DE ELETRODUTOS, TIPO U SIMPLES, COM 2"</v>
          </cell>
          <cell r="E15463" t="str">
            <v>UN</v>
          </cell>
          <cell r="F15463">
            <v>1.9</v>
          </cell>
        </row>
        <row r="15464">
          <cell r="A15464" t="str">
            <v>SINAPI-I 39144</v>
          </cell>
          <cell r="D15464" t="str">
            <v>ABRACADEIRA EM ACO PARA AMARRACAO DE ELETRODUTOS, TIPO U SIMPLES, COM 3"</v>
          </cell>
          <cell r="E15464" t="str">
            <v>UN</v>
          </cell>
          <cell r="F15464">
            <v>3.1</v>
          </cell>
        </row>
        <row r="15465">
          <cell r="A15465" t="str">
            <v>SINAPI-I 39138</v>
          </cell>
          <cell r="D15465" t="str">
            <v>ABRACADEIRA EM ACO PARA AMARRACAO DE ELETRODUTOS, TIPO U SIMPLES, COM 3/4"</v>
          </cell>
          <cell r="E15465" t="str">
            <v>UN</v>
          </cell>
          <cell r="F15465">
            <v>0.71</v>
          </cell>
        </row>
        <row r="15466">
          <cell r="A15466" t="str">
            <v>SINAPI-I 39136</v>
          </cell>
          <cell r="D15466" t="str">
            <v>ABRACADEIRA EM ACO PARA AMARRACAO DE ELETRODUTOS, TIPO U SIMPLES, COM 3/8"</v>
          </cell>
          <cell r="E15466" t="str">
            <v>UN</v>
          </cell>
          <cell r="F15466">
            <v>0.47</v>
          </cell>
        </row>
        <row r="15467">
          <cell r="A15467" t="str">
            <v>SINAPI-I 39145</v>
          </cell>
          <cell r="D15467" t="str">
            <v>ABRACADEIRA EM ACO PARA AMARRACAO DE ELETRODUTOS, TIPO U SIMPLES, COM 4"</v>
          </cell>
          <cell r="E15467" t="str">
            <v>UN</v>
          </cell>
          <cell r="F15467">
            <v>5.1100000000000003</v>
          </cell>
        </row>
        <row r="15468">
          <cell r="A15468" t="str">
            <v>SINAPI-I 12615</v>
          </cell>
          <cell r="D15468" t="str">
            <v>ABRACADEIRA PVC, PARA CALHA PLUVIAL, DIAMETRO ENTRE *80 E 100* MM, PARA DRENAGEM PLUVIAL PREDIAL</v>
          </cell>
          <cell r="E15468" t="str">
            <v>UN</v>
          </cell>
          <cell r="F15468">
            <v>13.56</v>
          </cell>
        </row>
        <row r="15469">
          <cell r="A15469" t="str">
            <v>SINAPI-I 11927</v>
          </cell>
          <cell r="D15469" t="str">
            <v>ABRACADEIRA, GALVANIZADA/ZINCADA, ROSCA SEM FIM, PARAFUSO INOX, LARGURA FITA *12,6 A *14 MM, D = 2" A 2 1/2"</v>
          </cell>
          <cell r="E15469" t="str">
            <v>UN</v>
          </cell>
          <cell r="F15469">
            <v>9.1300000000000008</v>
          </cell>
        </row>
        <row r="15470">
          <cell r="A15470" t="str">
            <v>SINAPI-I 11928</v>
          </cell>
          <cell r="D15470" t="str">
            <v>ABRACADEIRA, GALVANIZADA/ZINCADA, ROSCA SEM FIM, PARAFUSO INOX, LARGURA FITA *12,6 A *14 MM, D = 3" A 3 3/4"</v>
          </cell>
          <cell r="E15470" t="str">
            <v>UN</v>
          </cell>
          <cell r="F15470">
            <v>10.46</v>
          </cell>
        </row>
        <row r="15471">
          <cell r="A15471" t="str">
            <v>SINAPI-I 11929</v>
          </cell>
          <cell r="D15471" t="str">
            <v>ABRACADEIRA, GALVANIZADA/ZINCADA, ROSCA SEM FIM, PARAFUSO INOX, LARGURA FITA *12,6 A *14 MM, D = 4" A 4 3/4"</v>
          </cell>
          <cell r="E15471" t="str">
            <v>UN</v>
          </cell>
          <cell r="F15471">
            <v>16.18</v>
          </cell>
        </row>
        <row r="15472">
          <cell r="A15472" t="str">
            <v>SINAPI-I 36801</v>
          </cell>
          <cell r="D15472" t="str">
            <v>ACABAMENTO DE METAL CROMADO PARA REGISTRO PEQUENO, DE PAREDE, 1/2" OU 3/4"</v>
          </cell>
          <cell r="E15472" t="str">
            <v>UN</v>
          </cell>
          <cell r="F15472">
            <v>35.270000000000003</v>
          </cell>
        </row>
        <row r="15473">
          <cell r="A15473" t="str">
            <v>SINAPI-I 36246</v>
          </cell>
          <cell r="D15473" t="str">
            <v>ACABAMENTO SIMPLES/CONVENCIONAL PARA FORRO PVC, TIPO "U" OU "C", COR BRANCA, COMPRIMENTO 6 M</v>
          </cell>
          <cell r="E15473" t="str">
            <v>M</v>
          </cell>
          <cell r="F15473">
            <v>3.9</v>
          </cell>
        </row>
        <row r="15474">
          <cell r="A15474" t="str">
            <v>SINAPI-I 37600</v>
          </cell>
          <cell r="D15474" t="str">
            <v>ACESSORIO DE LIGACAO NAO ELETRICO PARA CARGAS EXPLOSIVAS, TUBO DE 6 M</v>
          </cell>
          <cell r="E15474" t="str">
            <v>UN</v>
          </cell>
        </row>
        <row r="15475">
          <cell r="A15475" t="str">
            <v>SINAPI-I 37599</v>
          </cell>
          <cell r="D15475" t="str">
            <v>ACESSORIO INICIADOR NAO ELETRICO, TUBO DE 6 M, TEMPO DE RETARDO DE *160* MS</v>
          </cell>
          <cell r="E15475" t="str">
            <v>UN</v>
          </cell>
        </row>
        <row r="15476">
          <cell r="A15476" t="str">
            <v>SINAPI-I 1</v>
          </cell>
          <cell r="D15476" t="str">
            <v>ACETILENO - RECARGA DE GAS PARA CILINDRO (NAO INCLUI TROCA/MANUTENCAO DO CILINDRO)</v>
          </cell>
          <cell r="E15476" t="str">
            <v>KG</v>
          </cell>
          <cell r="F15476">
            <v>80</v>
          </cell>
        </row>
        <row r="15477">
          <cell r="A15477" t="str">
            <v>SINAPI-I 3</v>
          </cell>
          <cell r="D15477" t="str">
            <v>ACIDO CLORIDRICO / ACIDO MURIATICO, DILUICAO 10% A 12% PARA USO EM LIMPEZA</v>
          </cell>
          <cell r="E15477" t="str">
            <v>L</v>
          </cell>
          <cell r="F15477">
            <v>21.47</v>
          </cell>
        </row>
        <row r="15478">
          <cell r="A15478" t="str">
            <v>SINAPI-I 43054</v>
          </cell>
          <cell r="D15478" t="str">
            <v>ACO CA-25, 10,0 MM, OU 12,5 MM, OU 16,0 MM, OU 20,0 MM, OU 25,0 MM, VERGALHAO</v>
          </cell>
          <cell r="E15478" t="str">
            <v>KG</v>
          </cell>
          <cell r="F15478">
            <v>8.25</v>
          </cell>
        </row>
        <row r="15479">
          <cell r="A15479" t="str">
            <v>SINAPI-I 42402</v>
          </cell>
          <cell r="D15479" t="str">
            <v>ACO CA-25, 16,0 MM, BARRA DE TRANSFERENCIA</v>
          </cell>
          <cell r="E15479" t="str">
            <v>KG</v>
          </cell>
          <cell r="F15479">
            <v>7.88</v>
          </cell>
        </row>
        <row r="15480">
          <cell r="A15480" t="str">
            <v>SINAPI-I 42403</v>
          </cell>
          <cell r="D15480" t="str">
            <v>ACO CA-25, 20,0 MM, BARRA DE TRANSFERENCIA</v>
          </cell>
          <cell r="E15480" t="str">
            <v>KG</v>
          </cell>
          <cell r="F15480">
            <v>10.11</v>
          </cell>
        </row>
        <row r="15481">
          <cell r="A15481" t="str">
            <v>SINAPI-I 42404</v>
          </cell>
          <cell r="D15481" t="str">
            <v>ACO CA-25, 25,0 MM, BARRA DE TRANSFERENCIA</v>
          </cell>
          <cell r="E15481" t="str">
            <v>KG</v>
          </cell>
          <cell r="F15481">
            <v>10.050000000000001</v>
          </cell>
        </row>
        <row r="15482">
          <cell r="A15482" t="str">
            <v>SINAPI-I 42405</v>
          </cell>
          <cell r="D15482" t="str">
            <v>ACO CA-25, 32,0 MM, BARRA DE TRANSFERENCIA</v>
          </cell>
          <cell r="E15482" t="str">
            <v>KG</v>
          </cell>
          <cell r="F15482">
            <v>10.71</v>
          </cell>
        </row>
        <row r="15483">
          <cell r="A15483" t="str">
            <v>SINAPI-I 34341</v>
          </cell>
          <cell r="D15483" t="str">
            <v>ACO CA-25, 32,0 MM, VERGALHAO</v>
          </cell>
          <cell r="E15483" t="str">
            <v>KG</v>
          </cell>
          <cell r="F15483">
            <v>9.3000000000000007</v>
          </cell>
        </row>
        <row r="15484">
          <cell r="A15484" t="str">
            <v>SINAPI-I 43053</v>
          </cell>
          <cell r="D15484" t="str">
            <v>ACO CA-25, 6,3 MM OU 8,0 MM, VERGALHAO</v>
          </cell>
          <cell r="E15484" t="str">
            <v>KG</v>
          </cell>
          <cell r="F15484">
            <v>7.37</v>
          </cell>
        </row>
        <row r="15485">
          <cell r="A15485" t="str">
            <v>SINAPI-I 43058</v>
          </cell>
          <cell r="D15485" t="str">
            <v>ACO CA-50, 10,0 MM, OU 12,5 MM, OU 16,0 MM, OU 20,0 MM, DOBRADO E CORTADO</v>
          </cell>
          <cell r="E15485" t="str">
            <v>KG</v>
          </cell>
          <cell r="F15485">
            <v>7.64</v>
          </cell>
        </row>
        <row r="15486">
          <cell r="A15486" t="str">
            <v>SINAPI-I 34</v>
          </cell>
          <cell r="D15486" t="str">
            <v>ACO CA-50, 10,0 MM, VERGALHAO</v>
          </cell>
          <cell r="E15486" t="str">
            <v>KG</v>
          </cell>
          <cell r="F15486">
            <v>7.68</v>
          </cell>
        </row>
        <row r="15487">
          <cell r="A15487" t="str">
            <v>SINAPI-I 43055</v>
          </cell>
          <cell r="D15487" t="str">
            <v>ACO CA-50, 12,5 MM OU 16,0 MM, VERGALHAO</v>
          </cell>
          <cell r="E15487" t="str">
            <v>KG</v>
          </cell>
          <cell r="F15487">
            <v>6.65</v>
          </cell>
        </row>
        <row r="15488">
          <cell r="A15488" t="str">
            <v>SINAPI-I 43056</v>
          </cell>
          <cell r="D15488" t="str">
            <v>ACO CA-50, 20,0 MM OU 25,0 MM, VERGALHAO</v>
          </cell>
          <cell r="E15488" t="str">
            <v>KG</v>
          </cell>
          <cell r="F15488">
            <v>7.67</v>
          </cell>
        </row>
        <row r="15489">
          <cell r="A15489" t="str">
            <v>SINAPI-I 43057</v>
          </cell>
          <cell r="D15489" t="str">
            <v>ACO CA-50, 32,0 MM, VERGALHAO</v>
          </cell>
          <cell r="E15489" t="str">
            <v>KG</v>
          </cell>
          <cell r="F15489">
            <v>8.42</v>
          </cell>
        </row>
        <row r="15490">
          <cell r="A15490" t="str">
            <v>SINAPI-I 34449</v>
          </cell>
          <cell r="D15490" t="str">
            <v>ACO CA-50, 6,3 MM, DOBRADO E CORTADO</v>
          </cell>
          <cell r="E15490" t="str">
            <v>KG</v>
          </cell>
          <cell r="F15490">
            <v>9.01</v>
          </cell>
        </row>
        <row r="15491">
          <cell r="A15491" t="str">
            <v>SINAPI-I 32</v>
          </cell>
          <cell r="D15491" t="str">
            <v>ACO CA-50, 6,3 MM, VERGALHAO</v>
          </cell>
          <cell r="E15491" t="str">
            <v>KG</v>
          </cell>
          <cell r="F15491">
            <v>8.1</v>
          </cell>
        </row>
        <row r="15492">
          <cell r="A15492" t="str">
            <v>SINAPI-I 33</v>
          </cell>
          <cell r="D15492" t="str">
            <v>ACO CA-50, 8,0 MM, VERGALHAO</v>
          </cell>
          <cell r="E15492" t="str">
            <v>KG</v>
          </cell>
          <cell r="F15492">
            <v>8.14</v>
          </cell>
        </row>
        <row r="15493">
          <cell r="A15493" t="str">
            <v>SINAPI-I 43061</v>
          </cell>
          <cell r="D15493" t="str">
            <v>ACO CA-60, 4,2 MM OU 5,0 MM, DOBRADO E CORTADO</v>
          </cell>
          <cell r="E15493" t="str">
            <v>KG</v>
          </cell>
          <cell r="F15493">
            <v>7.61</v>
          </cell>
        </row>
        <row r="15494">
          <cell r="A15494" t="str">
            <v>SINAPI-I 43059</v>
          </cell>
          <cell r="D15494" t="str">
            <v>ACO CA-60, 4,2 MM, OU 5,0 MM, OU 6,0 MM, OU 7,0 MM, VERGALHAO</v>
          </cell>
          <cell r="E15494" t="str">
            <v>KG</v>
          </cell>
          <cell r="F15494">
            <v>7.26</v>
          </cell>
        </row>
        <row r="15495">
          <cell r="A15495" t="str">
            <v>SINAPI-I 43062</v>
          </cell>
          <cell r="D15495" t="str">
            <v>ACO CA-60, 6,0 MM OU 7,0 MM, DOBRADO E CORTADO</v>
          </cell>
          <cell r="E15495" t="str">
            <v>KG</v>
          </cell>
          <cell r="F15495">
            <v>8.0500000000000007</v>
          </cell>
        </row>
        <row r="15496">
          <cell r="A15496" t="str">
            <v>SINAPI-I 43060</v>
          </cell>
          <cell r="D15496" t="str">
            <v>ACO CA-60, 8,0 MM OU 9,5 MM, VERGALHAO</v>
          </cell>
          <cell r="E15496" t="str">
            <v>KG</v>
          </cell>
          <cell r="F15496">
            <v>6.33</v>
          </cell>
        </row>
        <row r="15497">
          <cell r="A15497" t="str">
            <v>SINAPI-I 40410</v>
          </cell>
          <cell r="D15497" t="str">
            <v>ACOPLAMENTO RIGIDO EM FERRO FUNDIDO PARA SISTEMA DE TUBULACAO RANHURADA, DN 50 MM (2")</v>
          </cell>
          <cell r="E15497" t="str">
            <v>UN</v>
          </cell>
        </row>
        <row r="15498">
          <cell r="A15498" t="str">
            <v>SINAPI-I 40411</v>
          </cell>
          <cell r="D15498" t="str">
            <v>ACOPLAMENTO RIGIDO EM FERRO FUNDIDO PARA SISTEMA DE TUBULACAO RANHURADA, DN 65 MM (2 1/2")</v>
          </cell>
          <cell r="E15498" t="str">
            <v>UN</v>
          </cell>
        </row>
        <row r="15499">
          <cell r="A15499" t="str">
            <v>SINAPI-I 40412</v>
          </cell>
          <cell r="D15499" t="str">
            <v>ACOPLAMENTO RIGIDO EM FERRO FUNDIDO PARA SISTEMA DE TUBULACAO RANHURADA, DN 80 MM (3")</v>
          </cell>
          <cell r="E15499" t="str">
            <v>UN</v>
          </cell>
        </row>
        <row r="15500">
          <cell r="A15500" t="str">
            <v>SINAPI-I 44254</v>
          </cell>
          <cell r="D15500" t="str">
            <v>ADAPTADOR CPVC, ROSCAVEL, COM FLANGES E ANEL DE VEDACAO, 15 MM, CAIXA D'AGUA PARA AGUA QUENTE</v>
          </cell>
          <cell r="E15500" t="str">
            <v>UN</v>
          </cell>
          <cell r="F15500">
            <v>30.45</v>
          </cell>
        </row>
        <row r="15501">
          <cell r="A15501" t="str">
            <v>SINAPI-I 44255</v>
          </cell>
          <cell r="D15501" t="str">
            <v>ADAPTADOR CPVC, ROSCAVEL, COM FLANGES E ANEL DE VEDACAO, 22 MM, CAIXA D'AGUA PARA AGUA QUENTE</v>
          </cell>
          <cell r="E15501" t="str">
            <v>UN</v>
          </cell>
          <cell r="F15501">
            <v>33.75</v>
          </cell>
        </row>
        <row r="15502">
          <cell r="A15502" t="str">
            <v>SINAPI-I 44256</v>
          </cell>
          <cell r="D15502" t="str">
            <v>ADAPTADOR CPVC, ROSCAVEL, COM FLANGES E ANEL DE VEDACAO, 28 MM, CAIXA D'AGUA PARA AGUA QUENTE</v>
          </cell>
          <cell r="E15502" t="str">
            <v>UN</v>
          </cell>
          <cell r="F15502">
            <v>38.119999999999997</v>
          </cell>
        </row>
        <row r="15503">
          <cell r="A15503" t="str">
            <v>SINAPI-I 44257</v>
          </cell>
          <cell r="D15503" t="str">
            <v>ADAPTADOR CPVC, ROSCAVEL, COM FLANGES E ANEL DE VEDACAO, 35 MM, CAIXA D'AGUA PARA AGUA QUENTE</v>
          </cell>
          <cell r="E15503" t="str">
            <v>UN</v>
          </cell>
          <cell r="F15503">
            <v>60.31</v>
          </cell>
        </row>
        <row r="15504">
          <cell r="A15504" t="str">
            <v>SINAPI-I 44258</v>
          </cell>
          <cell r="D15504" t="str">
            <v>ADAPTADOR CPVC, ROSCAVEL, COM FLANGES E ANEL DE VEDACAO, 42 MM, CAIXA D'AGUA PARA AGUA QUENTE</v>
          </cell>
          <cell r="E15504" t="str">
            <v>UN</v>
          </cell>
          <cell r="F15504">
            <v>68.92</v>
          </cell>
        </row>
        <row r="15505">
          <cell r="A15505" t="str">
            <v>SINAPI-I 44259</v>
          </cell>
          <cell r="D15505" t="str">
            <v>ADAPTADOR CPVC, ROSCAVEL, COM FLANGES E ANEL DE VEDACAO, 54 MM, CAIXA D'AGUA PARA AGUA QUENTE</v>
          </cell>
          <cell r="E15505" t="str">
            <v>UN</v>
          </cell>
          <cell r="F15505">
            <v>94.6</v>
          </cell>
        </row>
        <row r="15506">
          <cell r="A15506" t="str">
            <v>SINAPI-I 37997</v>
          </cell>
          <cell r="D15506" t="str">
            <v>ADAPTADOR CPVC, SOLDAVEL, 15 MM, PARA AGUA QUENTE</v>
          </cell>
          <cell r="E15506" t="str">
            <v>UN</v>
          </cell>
          <cell r="F15506">
            <v>18.14</v>
          </cell>
        </row>
        <row r="15507">
          <cell r="A15507" t="str">
            <v>SINAPI-I 37998</v>
          </cell>
          <cell r="D15507" t="str">
            <v>ADAPTADOR CPVC, SOLDAVEL, 22 MM, PARA AGUA QUENTE</v>
          </cell>
          <cell r="E15507" t="str">
            <v>UN</v>
          </cell>
          <cell r="F15507">
            <v>24.28</v>
          </cell>
        </row>
        <row r="15508">
          <cell r="A15508" t="str">
            <v>SINAPI-I 55</v>
          </cell>
          <cell r="D15508" t="str">
            <v>ADAPTADOR DE COMPRESSAO EM POLIPROPILENO (PP), PARA TUBO EM PEAD, 20 MM X 1/2", PARA LIGACAO PREDIAL DE AGUA (NTS 179)</v>
          </cell>
          <cell r="E15508" t="str">
            <v>UN</v>
          </cell>
          <cell r="F15508">
            <v>6.31</v>
          </cell>
        </row>
        <row r="15509">
          <cell r="A15509" t="str">
            <v>SINAPI-I 61</v>
          </cell>
          <cell r="D15509" t="str">
            <v>ADAPTADOR DE COMPRESSAO EM POLIPROPILENO (PP), PARA TUBO EM PEAD, 20 MM X 3/4", PARA LIGACAO PREDIAL DE AGUA (NTS 179)</v>
          </cell>
          <cell r="E15509" t="str">
            <v>UN</v>
          </cell>
          <cell r="F15509">
            <v>5.97</v>
          </cell>
        </row>
        <row r="15510">
          <cell r="A15510" t="str">
            <v>SINAPI-I 62</v>
          </cell>
          <cell r="D15510" t="str">
            <v>ADAPTADOR DE COMPRESSAO EM POLIPROPILENO (PP), PARA TUBO EM PEAD, 32 MM X 1", PARA LIGACAO PREDIAL DE AGUA (NTS 179)</v>
          </cell>
          <cell r="E15510" t="str">
            <v>UN</v>
          </cell>
          <cell r="F15510">
            <v>12.37</v>
          </cell>
        </row>
        <row r="15511">
          <cell r="A15511" t="str">
            <v>SINAPI-I 10899</v>
          </cell>
          <cell r="D15511" t="str">
            <v>ADAPTADOR EM LATAO, ENGATE RAPIDO 2 1/2" X ROSCA INTERNA 5 FIOS 2 1/2", PARA INSTALACAO PREDIAL DE COMBATE A INCENDIO</v>
          </cell>
          <cell r="E15511" t="str">
            <v>UN</v>
          </cell>
          <cell r="F15511">
            <v>68.989999999999995</v>
          </cell>
        </row>
        <row r="15512">
          <cell r="A15512" t="str">
            <v>SINAPI-I 10900</v>
          </cell>
          <cell r="D15512" t="str">
            <v>ADAPTADOR EM LATAO, ENGATE RAPIDO1 1/2" X ROSCA INTERNA 5 FIOS 2 1/2", PARA INSTALACAO PREDIAL DE COMBATE A INCENDIO</v>
          </cell>
          <cell r="E15512" t="str">
            <v>UN</v>
          </cell>
          <cell r="F15512">
            <v>53.99</v>
          </cell>
        </row>
        <row r="15513">
          <cell r="A15513" t="str">
            <v>SINAPI-I 47</v>
          </cell>
          <cell r="D15513" t="str">
            <v>ADAPTADOR PVC PBA, BOLSA/ROSCA, JE, DN 100 / DE 110 MM</v>
          </cell>
          <cell r="E15513" t="str">
            <v>UN</v>
          </cell>
          <cell r="F15513">
            <v>94.42</v>
          </cell>
        </row>
        <row r="15514">
          <cell r="A15514" t="str">
            <v>SINAPI-I 48</v>
          </cell>
          <cell r="D15514" t="str">
            <v>ADAPTADOR PVC PBA, BOLSA/ROSCA, JE, DN 50 / DE 60 MM</v>
          </cell>
          <cell r="E15514" t="str">
            <v>UN</v>
          </cell>
          <cell r="F15514">
            <v>24.63</v>
          </cell>
        </row>
        <row r="15515">
          <cell r="A15515" t="str">
            <v>SINAPI-I 46</v>
          </cell>
          <cell r="D15515" t="str">
            <v>ADAPTADOR PVC PBA, BOLSA/ROSCA, JE, DN 75 / DE 85 MM</v>
          </cell>
          <cell r="E15515" t="str">
            <v>UN</v>
          </cell>
          <cell r="F15515">
            <v>55.22</v>
          </cell>
        </row>
        <row r="15516">
          <cell r="A15516" t="str">
            <v>SINAPI-I 52</v>
          </cell>
          <cell r="D15516" t="str">
            <v>ADAPTADOR PVC PBA, PONTA/ROSCA, JE, DN 50 / DE 60 MM</v>
          </cell>
          <cell r="E15516" t="str">
            <v>UN</v>
          </cell>
          <cell r="F15516">
            <v>18.71</v>
          </cell>
        </row>
        <row r="15517">
          <cell r="A15517" t="str">
            <v>SINAPI-I 43</v>
          </cell>
          <cell r="D15517" t="str">
            <v>ADAPTADOR PVC PBA, PONTA/ROSCA, JE, DN 75 / DE 85 MM</v>
          </cell>
          <cell r="E15517" t="str">
            <v>UN</v>
          </cell>
          <cell r="F15517">
            <v>63.15</v>
          </cell>
        </row>
        <row r="15518">
          <cell r="A15518" t="str">
            <v>SINAPI-I 103</v>
          </cell>
          <cell r="D15518" t="str">
            <v>ADAPTADOR PVC SOLDAVEL CURTO COM BOLSA E ROSCA, 110 MM X 4", PARA AGUA FRIA</v>
          </cell>
          <cell r="E15518" t="str">
            <v>UN</v>
          </cell>
          <cell r="F15518">
            <v>45.62</v>
          </cell>
        </row>
        <row r="15519">
          <cell r="A15519" t="str">
            <v>SINAPI-I 107</v>
          </cell>
          <cell r="D15519" t="str">
            <v>ADAPTADOR PVC SOLDAVEL CURTO COM BOLSA E ROSCA, 20 MM X 1/2", PARA AGUA FRIA</v>
          </cell>
          <cell r="E15519" t="str">
            <v>UN</v>
          </cell>
          <cell r="F15519">
            <v>0.86</v>
          </cell>
        </row>
        <row r="15520">
          <cell r="A15520" t="str">
            <v>SINAPI-I 65</v>
          </cell>
          <cell r="D15520" t="str">
            <v>ADAPTADOR PVC SOLDAVEL CURTO COM BOLSA E ROSCA, 25 MM X 3/4", PARA AGUA FRIA</v>
          </cell>
          <cell r="E15520" t="str">
            <v>UN</v>
          </cell>
          <cell r="F15520">
            <v>0.94</v>
          </cell>
        </row>
        <row r="15521">
          <cell r="A15521" t="str">
            <v>SINAPI-I 108</v>
          </cell>
          <cell r="D15521" t="str">
            <v>ADAPTADOR PVC SOLDAVEL CURTO COM BOLSA E ROSCA, 32 MM X 1", PARA AGUA FRIA</v>
          </cell>
          <cell r="E15521" t="str">
            <v>UN</v>
          </cell>
          <cell r="F15521">
            <v>1.89</v>
          </cell>
        </row>
        <row r="15522">
          <cell r="A15522" t="str">
            <v>SINAPI-I 110</v>
          </cell>
          <cell r="D15522" t="str">
            <v>ADAPTADOR PVC SOLDAVEL CURTO COM BOLSA E ROSCA, 40 MM X 1 1/2", PARA AGUA FRIA</v>
          </cell>
          <cell r="E15522" t="str">
            <v>UN</v>
          </cell>
          <cell r="F15522">
            <v>6.56</v>
          </cell>
        </row>
        <row r="15523">
          <cell r="A15523" t="str">
            <v>SINAPI-I 109</v>
          </cell>
          <cell r="D15523" t="str">
            <v>ADAPTADOR PVC SOLDAVEL CURTO COM BOLSA E ROSCA, 40 MM X 1 1/4", PARA AGUA FRIA</v>
          </cell>
          <cell r="E15523" t="str">
            <v>UN</v>
          </cell>
          <cell r="F15523">
            <v>3.91</v>
          </cell>
        </row>
        <row r="15524">
          <cell r="A15524" t="str">
            <v>SINAPI-I 111</v>
          </cell>
          <cell r="D15524" t="str">
            <v>ADAPTADOR PVC SOLDAVEL CURTO COM BOLSA E ROSCA, 50 MM X 1 1/4", PARA AGUA FRIA</v>
          </cell>
          <cell r="E15524" t="str">
            <v>UN</v>
          </cell>
          <cell r="F15524">
            <v>8.8800000000000008</v>
          </cell>
        </row>
        <row r="15525">
          <cell r="A15525" t="str">
            <v>SINAPI-I 112</v>
          </cell>
          <cell r="D15525" t="str">
            <v>ADAPTADOR PVC SOLDAVEL CURTO COM BOLSA E ROSCA, 50 MM X1 1/2", PARA AGUA FRIA</v>
          </cell>
          <cell r="E15525" t="str">
            <v>UN</v>
          </cell>
          <cell r="F15525">
            <v>4.7</v>
          </cell>
        </row>
        <row r="15526">
          <cell r="A15526" t="str">
            <v>SINAPI-I 113</v>
          </cell>
          <cell r="D15526" t="str">
            <v>ADAPTADOR PVC SOLDAVEL CURTO COM BOLSA E ROSCA, 60 MM X 2", PARA AGUA FRIA</v>
          </cell>
          <cell r="E15526" t="str">
            <v>UN</v>
          </cell>
          <cell r="F15526">
            <v>11.78</v>
          </cell>
        </row>
        <row r="15527">
          <cell r="A15527" t="str">
            <v>SINAPI-I 104</v>
          </cell>
          <cell r="D15527" t="str">
            <v>ADAPTADOR PVC SOLDAVEL CURTO COM BOLSA E ROSCA, 75 MM X 2 1/2", PARA AGUA FRIA</v>
          </cell>
          <cell r="E15527" t="str">
            <v>UN</v>
          </cell>
          <cell r="F15527">
            <v>20.5</v>
          </cell>
        </row>
        <row r="15528">
          <cell r="A15528" t="str">
            <v>SINAPI-I 102</v>
          </cell>
          <cell r="D15528" t="str">
            <v>ADAPTADOR PVC SOLDAVEL CURTO COM BOLSA E ROSCA, 85 MM X 3", PARA AGUA FRIA</v>
          </cell>
          <cell r="E15528" t="str">
            <v>UN</v>
          </cell>
          <cell r="F15528">
            <v>28.27</v>
          </cell>
        </row>
        <row r="15529">
          <cell r="A15529" t="str">
            <v>SINAPI-I 95</v>
          </cell>
          <cell r="D15529" t="str">
            <v>ADAPTADOR PVC SOLDAVEL, COM FLANGE E ANEL DE VEDACAO, 20 MM X 1/2", PARA CAIXA D'AGUA</v>
          </cell>
          <cell r="E15529" t="str">
            <v>UN</v>
          </cell>
          <cell r="F15529">
            <v>11.94</v>
          </cell>
        </row>
        <row r="15530">
          <cell r="A15530" t="str">
            <v>SINAPI-I 96</v>
          </cell>
          <cell r="D15530" t="str">
            <v>ADAPTADOR PVC SOLDAVEL, COM FLANGE E ANEL DE VEDACAO, 25 MM X 3/4", PARA CAIXA D'AGUA</v>
          </cell>
          <cell r="E15530" t="str">
            <v>UN</v>
          </cell>
          <cell r="F15530">
            <v>12.99</v>
          </cell>
        </row>
        <row r="15531">
          <cell r="A15531" t="str">
            <v>SINAPI-I 97</v>
          </cell>
          <cell r="D15531" t="str">
            <v>ADAPTADOR PVC SOLDAVEL, COM FLANGE E ANEL DE VEDACAO, 32 MM X 1", PARA CAIXA D'AGUA</v>
          </cell>
          <cell r="E15531" t="str">
            <v>UN</v>
          </cell>
          <cell r="F15531">
            <v>19.55</v>
          </cell>
        </row>
        <row r="15532">
          <cell r="A15532" t="str">
            <v>SINAPI-I 98</v>
          </cell>
          <cell r="D15532" t="str">
            <v>ADAPTADOR PVC SOLDAVEL, COM FLANGE E ANEL DE VEDACAO, 40 MM X 1 1/4", PARA CAIXA D'AGUA</v>
          </cell>
          <cell r="E15532" t="str">
            <v>UN</v>
          </cell>
          <cell r="F15532">
            <v>29.26</v>
          </cell>
        </row>
        <row r="15533">
          <cell r="A15533" t="str">
            <v>SINAPI-I 99</v>
          </cell>
          <cell r="D15533" t="str">
            <v>ADAPTADOR PVC SOLDAVEL, COM FLANGE E ANEL DE VEDACAO, 50 MM X 1 1/2", PARA CAIXA D'AGUA</v>
          </cell>
          <cell r="E15533" t="str">
            <v>UN</v>
          </cell>
          <cell r="F15533">
            <v>27.66</v>
          </cell>
        </row>
        <row r="15534">
          <cell r="A15534" t="str">
            <v>SINAPI-I 60</v>
          </cell>
          <cell r="D15534" t="str">
            <v>ADAPTADOR PVC, COM REGISTRO, PARA PEAD, 20 MM X 3/4", PARA LIGACAO PREDIAL DE AGUA</v>
          </cell>
          <cell r="E15534" t="str">
            <v>UN</v>
          </cell>
          <cell r="F15534">
            <v>8.19</v>
          </cell>
        </row>
        <row r="15535">
          <cell r="A15535" t="str">
            <v>SINAPI-I 72</v>
          </cell>
          <cell r="D15535" t="str">
            <v>ADAPTADOR PVC, ROSCAVEL, COM FLANGES E ANEL DE VEDACAO, 1 1/2", PARA CAIXA D'AGUA</v>
          </cell>
          <cell r="E15535" t="str">
            <v>UN</v>
          </cell>
          <cell r="F15535">
            <v>53.04</v>
          </cell>
        </row>
        <row r="15536">
          <cell r="A15536" t="str">
            <v>SINAPI-I 71</v>
          </cell>
          <cell r="D15536" t="str">
            <v>ADAPTADOR PVC, ROSCAVEL, COM FLANGES E ANEL DE VEDACAO, 1", PARA CAIXA D'AGUA</v>
          </cell>
          <cell r="E15536" t="str">
            <v>UN</v>
          </cell>
          <cell r="F15536">
            <v>32.76</v>
          </cell>
        </row>
        <row r="15537">
          <cell r="A15537" t="str">
            <v>SINAPI-I 67</v>
          </cell>
          <cell r="D15537" t="str">
            <v>ADAPTADOR PVC, ROSCAVEL, COM FLANGES E ANEL DE VEDACAO, 1/2", PARA CAIXA D'AGUA</v>
          </cell>
          <cell r="E15537" t="str">
            <v>UN</v>
          </cell>
          <cell r="F15537">
            <v>17.149999999999999</v>
          </cell>
        </row>
        <row r="15538">
          <cell r="A15538" t="str">
            <v>SINAPI-I 73</v>
          </cell>
          <cell r="D15538" t="str">
            <v>ADAPTADOR PVC, ROSCAVEL, COM FLANGES E ANEL DE VEDACAO, 3/4", PARA CAIXA D'AGUA</v>
          </cell>
          <cell r="E15538" t="str">
            <v>UN</v>
          </cell>
          <cell r="F15538">
            <v>16.41</v>
          </cell>
        </row>
        <row r="15539">
          <cell r="A15539" t="str">
            <v>SINAPI-I 100</v>
          </cell>
          <cell r="D15539" t="str">
            <v>ADAPTADOR PVC, SOLDAVEL, COM FLANGES E ANEL DE VEDACAO, 60 MM X 2", PARA CAIXA D'AGUA</v>
          </cell>
          <cell r="E15539" t="str">
            <v>UN</v>
          </cell>
          <cell r="F15539">
            <v>48.32</v>
          </cell>
        </row>
        <row r="15540">
          <cell r="A15540" t="str">
            <v>SINAPI-I 75</v>
          </cell>
          <cell r="D15540" t="str">
            <v>ADAPTADOR PVC, SOLDAVEL, COM FLANGES LIVRES, 110 MM X 4", PARA CAIXA D'AGUA</v>
          </cell>
          <cell r="E15540" t="str">
            <v>UN</v>
          </cell>
          <cell r="F15540">
            <v>281.72000000000003</v>
          </cell>
        </row>
        <row r="15541">
          <cell r="A15541" t="str">
            <v>SINAPI-I 83</v>
          </cell>
          <cell r="D15541" t="str">
            <v>ADAPTADOR PVC, SOLDAVEL, COM FLANGES LIVRES, 75 MM X 2 1/2", PARA CAIXA D'AGUA</v>
          </cell>
          <cell r="E15541" t="str">
            <v>UN</v>
          </cell>
          <cell r="F15541">
            <v>225.23</v>
          </cell>
        </row>
        <row r="15542">
          <cell r="A15542" t="str">
            <v>SINAPI-I 74</v>
          </cell>
          <cell r="D15542" t="str">
            <v>ADAPTADOR PVC, SOLDAVEL, COM FLANGES LIVRES, 85 MM X 3", PARA CAIXA D'AGUA</v>
          </cell>
          <cell r="E15542" t="str">
            <v>UN</v>
          </cell>
          <cell r="F15542">
            <v>322.01</v>
          </cell>
        </row>
        <row r="15543">
          <cell r="A15543" t="str">
            <v>SINAPI-I 106</v>
          </cell>
          <cell r="D15543" t="str">
            <v>ADAPTADOR PVC, SOLDAVEL, LONGO, COM FLANGE LIVRE, 110 MM X 4", PARA CAIXA D'AGUA</v>
          </cell>
          <cell r="E15543" t="str">
            <v>UN</v>
          </cell>
          <cell r="F15543">
            <v>407.2</v>
          </cell>
        </row>
        <row r="15544">
          <cell r="A15544" t="str">
            <v>SINAPI-I 88</v>
          </cell>
          <cell r="D15544" t="str">
            <v>ADAPTADOR PVC, SOLDAVEL, LONGO, COM FLANGE LIVRE, 32 MM X 1", PARA CAIXA D'AGUA</v>
          </cell>
          <cell r="E15544" t="str">
            <v>UN</v>
          </cell>
          <cell r="F15544">
            <v>11.44</v>
          </cell>
        </row>
        <row r="15545">
          <cell r="A15545" t="str">
            <v>SINAPI-I 82</v>
          </cell>
          <cell r="D15545" t="str">
            <v>ADAPTADOR PVC, SOLDAVEL, LONGO, COM FLANGE LIVRE, 75 MM X 2 1/2", PARA CAIXA D'AGUA</v>
          </cell>
          <cell r="E15545" t="str">
            <v>UN</v>
          </cell>
          <cell r="F15545">
            <v>214.29</v>
          </cell>
        </row>
        <row r="15546">
          <cell r="A15546" t="str">
            <v>SINAPI-I 105</v>
          </cell>
          <cell r="D15546" t="str">
            <v>ADAPTADOR PVC, SOLDAVEL, LONGO, COM FLANGE LIVRE, 85 MM X 3", PARA CAIXA D'AGUA</v>
          </cell>
          <cell r="E15546" t="str">
            <v>UN</v>
          </cell>
          <cell r="F15546">
            <v>303.64</v>
          </cell>
        </row>
        <row r="15547">
          <cell r="A15547" t="str">
            <v>SINAPI-I 39719</v>
          </cell>
          <cell r="D15547" t="str">
            <v>ADESIVO / COLA DE CONTATO LIQUIDO, A BASE DE RESINAS, PARA COLAGEM DE ESPUMA PARA ISOLAMENTO TERMICO FLEXIVEL</v>
          </cell>
          <cell r="E15547" t="str">
            <v>L</v>
          </cell>
          <cell r="F15547">
            <v>194.75</v>
          </cell>
        </row>
        <row r="15548">
          <cell r="A15548" t="str">
            <v>SINAPI-I 3410</v>
          </cell>
          <cell r="D15548" t="str">
            <v>ADESIVO / COLA PARA EPS (ISOPOR) E OUTROS MATERIAIS</v>
          </cell>
          <cell r="E15548" t="str">
            <v>KG</v>
          </cell>
          <cell r="F15548">
            <v>43.81</v>
          </cell>
        </row>
        <row r="15549">
          <cell r="A15549" t="str">
            <v>SINAPI-I 4791</v>
          </cell>
          <cell r="D15549" t="str">
            <v>ADESIVO ACRILICO DE BASE AQUOSA / COLA DE CONTATO</v>
          </cell>
          <cell r="E15549" t="str">
            <v>KG</v>
          </cell>
          <cell r="F15549">
            <v>55.19</v>
          </cell>
        </row>
        <row r="15550">
          <cell r="A15550" t="str">
            <v>SINAPI-I 157</v>
          </cell>
          <cell r="D15550" t="str">
            <v>ADESIVO ESTRUTURAL A BASE DE RESINA EPOXI PARA INJECAO EM TRINCAS, BICOMPONENTE, BAIXA VISCOSIDADE</v>
          </cell>
          <cell r="E15550" t="str">
            <v>KG</v>
          </cell>
          <cell r="F15550">
            <v>134.05000000000001</v>
          </cell>
        </row>
        <row r="15551">
          <cell r="A15551" t="str">
            <v>SINAPI-I 156</v>
          </cell>
          <cell r="D15551" t="str">
            <v>ADESIVO ESTRUTURAL A BASE DE RESINA EPOXI, BICOMPONENTE, FLUIDO</v>
          </cell>
          <cell r="E15551" t="str">
            <v>KG</v>
          </cell>
          <cell r="F15551">
            <v>47.73</v>
          </cell>
        </row>
        <row r="15552">
          <cell r="A15552" t="str">
            <v>SINAPI-I 131</v>
          </cell>
          <cell r="D15552" t="str">
            <v>ADESIVO ESTRUTURAL A BASE DE RESINA EPOXI, BICOMPONENTE, PASTOSO (TIXOTROPICO)</v>
          </cell>
          <cell r="E15552" t="str">
            <v>KG</v>
          </cell>
          <cell r="F15552">
            <v>40.82</v>
          </cell>
        </row>
        <row r="15553">
          <cell r="A15553" t="str">
            <v>SINAPI-I 21114</v>
          </cell>
          <cell r="D15553" t="str">
            <v>ADESIVO PARA TUBOS CPVC, *75* G</v>
          </cell>
          <cell r="E15553" t="str">
            <v>UN</v>
          </cell>
          <cell r="F15553">
            <v>38.39</v>
          </cell>
        </row>
        <row r="15554">
          <cell r="A15554" t="str">
            <v>SINAPI-I 119</v>
          </cell>
          <cell r="D15554" t="str">
            <v>ADESIVO PLASTICO PARA PVC, BISNAGA COM 75 GR</v>
          </cell>
          <cell r="E15554" t="str">
            <v>UN</v>
          </cell>
          <cell r="F15554">
            <v>9.73</v>
          </cell>
        </row>
        <row r="15555">
          <cell r="A15555" t="str">
            <v>SINAPI-I 122</v>
          </cell>
          <cell r="D15555" t="str">
            <v>ADESIVO PLASTICO PARA PVC, FRASCO COM *850* GR</v>
          </cell>
          <cell r="E15555" t="str">
            <v>UN</v>
          </cell>
          <cell r="F15555">
            <v>74.86</v>
          </cell>
        </row>
        <row r="15556">
          <cell r="A15556" t="str">
            <v>SINAPI-I 20080</v>
          </cell>
          <cell r="D15556" t="str">
            <v>ADESIVO PLASTICO PARA PVC, FRASCO COM 175 GR</v>
          </cell>
          <cell r="E15556" t="str">
            <v>UN</v>
          </cell>
          <cell r="F15556">
            <v>24.43</v>
          </cell>
        </row>
        <row r="15557">
          <cell r="A15557" t="str">
            <v>SINAPI-I 124</v>
          </cell>
          <cell r="D15557" t="str">
            <v>ADITIVO ACELERADOR DE PEGA E ENDURECIMENTO PARA ARGAMASSAS E CONCRETOS, LIQUIDO E ISENTO DE CLORETOS</v>
          </cell>
          <cell r="E15557" t="str">
            <v>L</v>
          </cell>
          <cell r="F15557">
            <v>15.74</v>
          </cell>
        </row>
        <row r="15558">
          <cell r="A15558" t="str">
            <v>SINAPI-I 7334</v>
          </cell>
          <cell r="D15558" t="str">
            <v>ADITIVO ADESIVO LIQUIDO PARA ARGAMASSAS DE REVESTIMENTOS CIMENTICIOS</v>
          </cell>
          <cell r="E15558" t="str">
            <v>L</v>
          </cell>
          <cell r="F15558">
            <v>13.49</v>
          </cell>
        </row>
        <row r="15559">
          <cell r="A15559" t="str">
            <v>SINAPI-I 45146</v>
          </cell>
          <cell r="D15559" t="str">
            <v>ADITIVO IMPERMEABILIZANTE CRISTALIZANTE PARA CONCRETO</v>
          </cell>
          <cell r="E15559" t="str">
            <v>KG</v>
          </cell>
          <cell r="F15559">
            <v>30.18</v>
          </cell>
        </row>
        <row r="15560">
          <cell r="A15560" t="str">
            <v>SINAPI-I 123</v>
          </cell>
          <cell r="D15560" t="str">
            <v>ADITIVO IMPERMEABILIZANTE DE PEGA NORMAL PARA ARGAMASSAS E CONCRETOS SEM ARMACAO, LIQUIDO E ISENTO DE CLORETOS</v>
          </cell>
          <cell r="E15560" t="str">
            <v>L</v>
          </cell>
          <cell r="F15560">
            <v>6.44</v>
          </cell>
        </row>
        <row r="15561">
          <cell r="A15561" t="str">
            <v>SINAPI-I 127</v>
          </cell>
          <cell r="D15561" t="str">
            <v>ADITIVO IMPERMEABILIZANTE DE PEGA ULTRARRAPIDA, LIQUIDO E ISENTO DE CLORETOS</v>
          </cell>
          <cell r="E15561" t="str">
            <v>L</v>
          </cell>
          <cell r="F15561">
            <v>15.37</v>
          </cell>
        </row>
        <row r="15562">
          <cell r="A15562" t="str">
            <v>SINAPI-I 133</v>
          </cell>
          <cell r="D15562" t="str">
            <v>ADITIVO LIQUIDO INCORPORADOR DE AR PARA CONCRETO E ARGAMASSA, LIQUIDO E ISENTO DE CLORETOS</v>
          </cell>
          <cell r="E15562" t="str">
            <v>L</v>
          </cell>
          <cell r="F15562">
            <v>6.38</v>
          </cell>
        </row>
        <row r="15563">
          <cell r="A15563" t="str">
            <v>SINAPI-I 43617</v>
          </cell>
          <cell r="D15563" t="str">
            <v>ADITIVO PLASTIFICANTE E ESTABILIZADOR PARA ARGAMASSAS DE ASSENTAMENTO E REBOCO, LIQUIDO E ISENTO DE CLORETOS</v>
          </cell>
          <cell r="E15563" t="str">
            <v>L</v>
          </cell>
          <cell r="F15563">
            <v>7.13</v>
          </cell>
        </row>
        <row r="15564">
          <cell r="A15564" t="str">
            <v>SINAPI-I 132</v>
          </cell>
          <cell r="D15564" t="str">
            <v>ADITIVO PLASTIFICANTE RETARDADOR DE PEGA E REDUTOR DE AGUA PARA CONCRETO, LIQUIDO E ISENTO DE CLORETOS</v>
          </cell>
          <cell r="E15564" t="str">
            <v>L</v>
          </cell>
          <cell r="F15564">
            <v>6.62</v>
          </cell>
        </row>
        <row r="15565">
          <cell r="A15565" t="str">
            <v>SINAPI-I 43618</v>
          </cell>
          <cell r="D15565" t="str">
            <v>ADITIVO SUPERPLASTIFICANTE DE PEGA NORMAL PARA CONCRETO, LIQUIDO E ISENTO DE CLORETOS</v>
          </cell>
          <cell r="E15565" t="str">
            <v>KG</v>
          </cell>
          <cell r="F15565">
            <v>16.66</v>
          </cell>
        </row>
        <row r="15566">
          <cell r="A15566" t="str">
            <v>SINAPI-I 37476</v>
          </cell>
          <cell r="D15566" t="str">
            <v>ADUELA/ GALERIA PRE-MOLDADA DE CONCRETO ARMADO, SECAO QUADRADA INTERNA DE 1,50 X 1,50 M (L X A), MISULA DE 20 X 20 CM, C = 1,00 M, ESPESSURA MIN = 15 CM, TB-45 E FCK DO CONCRETO = 30 MPA</v>
          </cell>
          <cell r="E15566" t="str">
            <v>UN</v>
          </cell>
          <cell r="F15566">
            <v>3910.08</v>
          </cell>
        </row>
        <row r="15567">
          <cell r="A15567" t="str">
            <v>SINAPI-I 37478</v>
          </cell>
          <cell r="D15567" t="str">
            <v>ADUELA/ GALERIA PRE-MOLDADA DE CONCRETO ARMADO, SECAO RETANGULAR INTERNA DE 2,00 X 2,00 M (L X A), MISULA DE 20 X 20 CM, C = 1,00 M, ESPESSURA MIN = 15 CM, TB-45 E FCK DO CONCRETO = 30 MPA</v>
          </cell>
          <cell r="E15567" t="str">
            <v>UN</v>
          </cell>
          <cell r="F15567">
            <v>4897.47</v>
          </cell>
        </row>
        <row r="15568">
          <cell r="A15568" t="str">
            <v>SINAPI-I 37477</v>
          </cell>
          <cell r="D15568" t="str">
            <v>ADUELA/ GALERIA PRE-MOLDADA DE CONCRETO ARMADO, SECAO RETANGULAR INTERNA DE 2,50 X 2,50 M (L X A), MISULA DE 20 X 20 CM, C = 1,00 M, ESPESSURA MIN = 15 CM, TB-45 E FCK DO CONCRETO = 30 MPA</v>
          </cell>
          <cell r="E15568" t="str">
            <v>UN</v>
          </cell>
          <cell r="F15568">
            <v>6635.29</v>
          </cell>
        </row>
        <row r="15569">
          <cell r="A15569" t="str">
            <v>SINAPI-I 37479</v>
          </cell>
          <cell r="D15569" t="str">
            <v>ADUELA/ GALERIA PRE-MOLDADA DE CONCRETO ARMADO, SECAO RETANGULAR INTERNA DE 3,00 X 3,00 M (L X A), MISULA DE 20 X 20 CM, C = 1.00 M, ESPESSURA MIN = 20 CM, TB-45 E FCK DO CONCRETO = 30 MPA</v>
          </cell>
          <cell r="E15569" t="str">
            <v>UN</v>
          </cell>
          <cell r="F15569">
            <v>7869.53</v>
          </cell>
        </row>
        <row r="15570">
          <cell r="A15570" t="str">
            <v>SINAPI-I 4319</v>
          </cell>
          <cell r="D15570" t="str">
            <v>AFASTADOR PARA TELHA DE FIBROCIMENTO CANALETE 90 OU KALHETAO</v>
          </cell>
          <cell r="E15570" t="str">
            <v>UN</v>
          </cell>
          <cell r="F15570">
            <v>1.67</v>
          </cell>
        </row>
        <row r="15571">
          <cell r="A15571" t="str">
            <v>SINAPI-I 42409</v>
          </cell>
          <cell r="D15571" t="str">
            <v>AGENTE DE CURA, PROTETOR DA EVAPORACAO DA AGUA DE HIDRATACAO DO CONCRETO</v>
          </cell>
          <cell r="E15571" t="str">
            <v>KG</v>
          </cell>
          <cell r="F15571">
            <v>10.49</v>
          </cell>
        </row>
        <row r="15572">
          <cell r="A15572" t="str">
            <v>SINAPI-I 40553</v>
          </cell>
          <cell r="D15572" t="str">
            <v>AGREGADO RECICLADO, TIPO RACHAO RECICLADO CINZA, CLASSE A</v>
          </cell>
          <cell r="E15572" t="str">
            <v>M3</v>
          </cell>
        </row>
        <row r="15573">
          <cell r="A15573" t="str">
            <v>SINAPI-I 6114</v>
          </cell>
          <cell r="D15573" t="str">
            <v>AJUDANTE DE ARMADOR (HORISTA)</v>
          </cell>
          <cell r="E15573" t="str">
            <v>H</v>
          </cell>
          <cell r="F15573">
            <v>17.920000000000002</v>
          </cell>
        </row>
        <row r="15574">
          <cell r="A15574" t="str">
            <v>SINAPI-I 40912</v>
          </cell>
          <cell r="D15574" t="str">
            <v>AJUDANTE DE ARMADOR (MENSALISTA)</v>
          </cell>
          <cell r="E15574" t="str">
            <v>MES</v>
          </cell>
          <cell r="F15574">
            <v>3165.23</v>
          </cell>
        </row>
        <row r="15575">
          <cell r="A15575" t="str">
            <v>SINAPI-I 247</v>
          </cell>
          <cell r="D15575" t="str">
            <v>AJUDANTE DE ELETRICISTA (HORISTA)</v>
          </cell>
          <cell r="E15575" t="str">
            <v>H</v>
          </cell>
          <cell r="F15575">
            <v>17.920000000000002</v>
          </cell>
        </row>
        <row r="15576">
          <cell r="A15576" t="str">
            <v>SINAPI-I 40919</v>
          </cell>
          <cell r="D15576" t="str">
            <v>AJUDANTE DE ELETRICISTA (MENSALISTA)</v>
          </cell>
          <cell r="E15576" t="str">
            <v>MES</v>
          </cell>
          <cell r="F15576">
            <v>3165.23</v>
          </cell>
        </row>
        <row r="15577">
          <cell r="A15577" t="str">
            <v>SINAPI-I 44499</v>
          </cell>
          <cell r="D15577" t="str">
            <v>AJUDANTE DE ESTRUTURAS METALICAS (HORISTA)</v>
          </cell>
          <cell r="E15577" t="str">
            <v>H</v>
          </cell>
          <cell r="F15577">
            <v>17.920000000000002</v>
          </cell>
        </row>
        <row r="15578">
          <cell r="A15578" t="str">
            <v>SINAPI-I 40984</v>
          </cell>
          <cell r="D15578" t="str">
            <v>AJUDANTE DE ESTRUTURAS METALICAS (MENSALISTA)</v>
          </cell>
          <cell r="E15578" t="str">
            <v>MES</v>
          </cell>
          <cell r="F15578">
            <v>3165.23</v>
          </cell>
        </row>
        <row r="15579">
          <cell r="A15579" t="str">
            <v>SINAPI-I 248</v>
          </cell>
          <cell r="D15579" t="str">
            <v>AJUDANTE DE OPERACAO EM GERAL (HORISTA)</v>
          </cell>
          <cell r="E15579" t="str">
            <v>H</v>
          </cell>
          <cell r="F15579">
            <v>19.420000000000002</v>
          </cell>
        </row>
        <row r="15580">
          <cell r="A15580" t="str">
            <v>SINAPI-I 41086</v>
          </cell>
          <cell r="D15580" t="str">
            <v>AJUDANTE DE OPERACAO EM GERAL (MENSALISTA)</v>
          </cell>
          <cell r="E15580" t="str">
            <v>MES</v>
          </cell>
          <cell r="F15580">
            <v>3430.52</v>
          </cell>
        </row>
        <row r="15581">
          <cell r="A15581" t="str">
            <v>SINAPI-I 34466</v>
          </cell>
          <cell r="D15581" t="str">
            <v>AJUDANTE DE PINTOR (HORISTA)</v>
          </cell>
          <cell r="E15581" t="str">
            <v>H</v>
          </cell>
          <cell r="F15581">
            <v>17.920000000000002</v>
          </cell>
        </row>
        <row r="15582">
          <cell r="A15582" t="str">
            <v>SINAPI-I 41083</v>
          </cell>
          <cell r="D15582" t="str">
            <v>AJUDANTE DE PINTOR (MENSALISTA)</v>
          </cell>
          <cell r="E15582" t="str">
            <v>MES</v>
          </cell>
          <cell r="F15582">
            <v>3165.23</v>
          </cell>
        </row>
        <row r="15583">
          <cell r="A15583" t="str">
            <v>SINAPI-I 252</v>
          </cell>
          <cell r="D15583" t="str">
            <v>AJUDANTE DE SERRALHEIRO (HORISTA)</v>
          </cell>
          <cell r="E15583" t="str">
            <v>H</v>
          </cell>
          <cell r="F15583">
            <v>17.920000000000002</v>
          </cell>
        </row>
        <row r="15584">
          <cell r="A15584" t="str">
            <v>SINAPI-I 40909</v>
          </cell>
          <cell r="D15584" t="str">
            <v>AJUDANTE DE SERRALHEIRO (MENSALISTA)</v>
          </cell>
          <cell r="E15584" t="str">
            <v>MES</v>
          </cell>
          <cell r="F15584">
            <v>3165.23</v>
          </cell>
        </row>
        <row r="15585">
          <cell r="A15585" t="str">
            <v>SINAPI-I 242</v>
          </cell>
          <cell r="D15585" t="str">
            <v>AJUDANTE ESPECIALIZADO (HORISTA)</v>
          </cell>
          <cell r="E15585" t="str">
            <v>H</v>
          </cell>
          <cell r="F15585">
            <v>19.420000000000002</v>
          </cell>
        </row>
        <row r="15586">
          <cell r="A15586" t="str">
            <v>SINAPI-I 41085</v>
          </cell>
          <cell r="D15586" t="str">
            <v>AJUDANTE ESPECIALIZADO (MENSALISTA)</v>
          </cell>
          <cell r="E15586" t="str">
            <v>MES</v>
          </cell>
          <cell r="F15586">
            <v>3430.52</v>
          </cell>
        </row>
        <row r="15587">
          <cell r="A15587" t="str">
            <v>SINAPI-I 427</v>
          </cell>
          <cell r="D15587" t="str">
            <v>ALCA PREFORMADA DE CONTRA POSTE, EM ACO GALVANIZADO, PARA CABO 3/16", COMPRIMENTO *860* MM</v>
          </cell>
          <cell r="E15587" t="str">
            <v>UN</v>
          </cell>
        </row>
        <row r="15588">
          <cell r="A15588" t="str">
            <v>SINAPI-I 417</v>
          </cell>
          <cell r="D15588" t="str">
            <v>ALCA PREFORMADA DE DISTRIBUICAO, EM ACO GALVANIZADO, PARA CABO DE ALUMINIO DIAMETRO 16 A 25 MM</v>
          </cell>
          <cell r="E15588" t="str">
            <v>UN</v>
          </cell>
        </row>
        <row r="15589">
          <cell r="A15589" t="str">
            <v>SINAPI-I 11273</v>
          </cell>
          <cell r="D15589" t="str">
            <v>ALCA PREFORMADA DE DISTRIBUICAO, EM ACO GALVANIZADO, PARA CONDUTORES DE ALUMINIO AWG 1/0 (CAA 6/1 OU CA 7 FIOS)</v>
          </cell>
          <cell r="E15589" t="str">
            <v>UN</v>
          </cell>
        </row>
        <row r="15590">
          <cell r="A15590" t="str">
            <v>SINAPI-I 11272</v>
          </cell>
          <cell r="D15590" t="str">
            <v>ALCA PREFORMADA DE DISTRIBUICAO, EM ACO GALVANIZADO, PARA CONDUTORES DE ALUMINIO AWG 2 (CAA 6/1 OU CA 7 FIOS)</v>
          </cell>
          <cell r="E15590" t="str">
            <v>UN</v>
          </cell>
        </row>
        <row r="15591">
          <cell r="A15591" t="str">
            <v>SINAPI-I 11275</v>
          </cell>
          <cell r="D15591" t="str">
            <v>ALCA PREFORMADA DE SERVICO, EM ACO GALVANIZADO, PARA CONDUTORES DE ALUMINIO AWG 4 (CAA 6/1)</v>
          </cell>
          <cell r="E15591" t="str">
            <v>UN</v>
          </cell>
        </row>
        <row r="15592">
          <cell r="A15592" t="str">
            <v>SINAPI-I 11274</v>
          </cell>
          <cell r="D15592" t="str">
            <v>ALCA PREFORMADA DE SERVICO, EM ACO GALVANIZADO, PARA CONDUTORES DE ALUMINIO AWG 6 (CAA 6/1)</v>
          </cell>
          <cell r="E15592" t="str">
            <v>UN</v>
          </cell>
        </row>
        <row r="15593">
          <cell r="A15593" t="str">
            <v>SINAPI-I 45208</v>
          </cell>
          <cell r="D15593" t="str">
            <v>ALICATE AMPERIMETRO, TENSAO AC/DC, CAPACIDADE MAXIMA 1000 A</v>
          </cell>
          <cell r="E15593" t="str">
            <v>UN</v>
          </cell>
          <cell r="F15593">
            <v>248.92</v>
          </cell>
        </row>
        <row r="15594">
          <cell r="A15594" t="str">
            <v>SINAPI-I 45250</v>
          </cell>
          <cell r="D15594" t="str">
            <v>ALICATE BICO LONGO (MEIA CANA) 6", COM ISOLAMENTO ATE 1000 V</v>
          </cell>
          <cell r="E15594" t="str">
            <v>UN</v>
          </cell>
          <cell r="F15594">
            <v>43.93</v>
          </cell>
        </row>
        <row r="15595">
          <cell r="A15595" t="str">
            <v>SINAPI-I 38470</v>
          </cell>
          <cell r="D15595" t="str">
            <v>ALICATE DE CORTE DIAGONAL 6" COM ISOLAMENTO</v>
          </cell>
          <cell r="E15595" t="str">
            <v>UN</v>
          </cell>
          <cell r="F15595">
            <v>44.97</v>
          </cell>
        </row>
        <row r="15596">
          <cell r="A15596" t="str">
            <v>SINAPI-I 38547</v>
          </cell>
          <cell r="D15596" t="str">
            <v>ALICATE DE CRIMPAR RJ11, RJ12 E RJ45, COM CATRACA</v>
          </cell>
          <cell r="E15596" t="str">
            <v>UN</v>
          </cell>
          <cell r="F15596">
            <v>298.52</v>
          </cell>
        </row>
        <row r="15597">
          <cell r="A15597" t="str">
            <v>SINAPI-I 38467</v>
          </cell>
          <cell r="D15597" t="str">
            <v>ALICATE DE PRESSAO 11" PARA SOLDA, TIPO C</v>
          </cell>
          <cell r="E15597" t="str">
            <v>UN</v>
          </cell>
          <cell r="F15597">
            <v>148.35</v>
          </cell>
        </row>
        <row r="15598">
          <cell r="A15598" t="str">
            <v>SINAPI-I 38468</v>
          </cell>
          <cell r="D15598" t="str">
            <v>ALICATE DE PRESSAO 11" PARA SOLDA, TIPO U</v>
          </cell>
          <cell r="E15598" t="str">
            <v>UN</v>
          </cell>
          <cell r="F15598">
            <v>185.18</v>
          </cell>
        </row>
        <row r="15599">
          <cell r="A15599" t="str">
            <v>SINAPI-I 38469</v>
          </cell>
          <cell r="D15599" t="str">
            <v>ALICATE DE PRESSAO PARA SOLDA DE CHAPA 18"</v>
          </cell>
          <cell r="E15599" t="str">
            <v>UN</v>
          </cell>
          <cell r="F15599">
            <v>285.04000000000002</v>
          </cell>
        </row>
        <row r="15600">
          <cell r="A15600" t="str">
            <v>SINAPI-I 45197</v>
          </cell>
          <cell r="D15600" t="str">
            <v>ALICATE DESENCAPADOR AUTOMATICO 8"</v>
          </cell>
          <cell r="E15600" t="str">
            <v>UN</v>
          </cell>
          <cell r="F15600">
            <v>227.33</v>
          </cell>
        </row>
        <row r="15601">
          <cell r="A15601" t="str">
            <v>SINAPI-I 38471</v>
          </cell>
          <cell r="D15601" t="str">
            <v>ALICATE PARA ANEIS DE PISTAO, CAPACIDADE *50* A 100 MM</v>
          </cell>
          <cell r="E15601" t="str">
            <v>UN</v>
          </cell>
          <cell r="F15601">
            <v>304.86</v>
          </cell>
        </row>
        <row r="15602">
          <cell r="A15602" t="str">
            <v>SINAPI-I 45206</v>
          </cell>
          <cell r="D15602" t="str">
            <v>ALICATE PROFISSIONAL 8", UNIVERSAL, COM ISOLAMENTO ATE 1000 V</v>
          </cell>
          <cell r="E15602" t="str">
            <v>UN</v>
          </cell>
          <cell r="F15602">
            <v>60.23</v>
          </cell>
        </row>
        <row r="15603">
          <cell r="A15603" t="str">
            <v>SINAPI-I 37370</v>
          </cell>
          <cell r="D15603" t="str">
            <v>ALIMENTACAO - HORISTA (COLETADO CAIXA - ENCARGOS COMPLEMENTARES)</v>
          </cell>
          <cell r="E15603" t="str">
            <v>H</v>
          </cell>
          <cell r="F15603">
            <v>2.12</v>
          </cell>
        </row>
        <row r="15604">
          <cell r="A15604" t="str">
            <v>SINAPI-I 40862</v>
          </cell>
          <cell r="D15604" t="str">
            <v>ALIMENTACAO - MENSALISTA (COLETADO CAIXA - ENCARGOS COMPLEMENTARES)</v>
          </cell>
          <cell r="E15604" t="str">
            <v>MES</v>
          </cell>
          <cell r="F15604">
            <v>399.66</v>
          </cell>
        </row>
        <row r="15605">
          <cell r="A15605" t="str">
            <v>SINAPI-I 10658</v>
          </cell>
          <cell r="D15605" t="str">
            <v>ALISADORA DE CONCRETO COM MOTOR A GASOLINA DE 5,5 HP, PESO COM MOTOR DE 78 KG, 4 PAS</v>
          </cell>
          <cell r="E15605" t="str">
            <v>UN</v>
          </cell>
        </row>
        <row r="15606">
          <cell r="A15606" t="str">
            <v>SINAPI-I 253</v>
          </cell>
          <cell r="D15606" t="str">
            <v>ALMOXARIFE (HORISTA)</v>
          </cell>
          <cell r="E15606" t="str">
            <v>H</v>
          </cell>
          <cell r="F15606">
            <v>23.18</v>
          </cell>
        </row>
        <row r="15607">
          <cell r="A15607" t="str">
            <v>SINAPI-I 40809</v>
          </cell>
          <cell r="D15607" t="str">
            <v>ALMOXARIFE (MENSALISTA)</v>
          </cell>
          <cell r="E15607" t="str">
            <v>MES</v>
          </cell>
          <cell r="F15607">
            <v>4091.25</v>
          </cell>
        </row>
        <row r="15608">
          <cell r="A15608" t="str">
            <v>SINAPI-I 42428</v>
          </cell>
          <cell r="D15608" t="str">
            <v>ALONGADOR COM TRES ALTURAS, EM TUBO DE ACO CARBONO, PINTURA NO PROCESSO ELETROSTATICO - EQUIPAMENTO DE GINASTICA PARA ACADEMIA AO AR LIVRE / ACADEMIA DA TERCEIRA IDADE - ATI</v>
          </cell>
          <cell r="E15608" t="str">
            <v>UN</v>
          </cell>
        </row>
        <row r="15609">
          <cell r="A15609" t="str">
            <v>SINAPI-I 301</v>
          </cell>
          <cell r="D15609" t="str">
            <v>ANEL BORRACHA PARA TUBO ESGOTO PREDIAL, DN 100 MM (NBR 5688)</v>
          </cell>
          <cell r="E15609" t="str">
            <v>UN</v>
          </cell>
          <cell r="F15609">
            <v>3</v>
          </cell>
        </row>
        <row r="15610">
          <cell r="A15610" t="str">
            <v>SINAPI-I 296</v>
          </cell>
          <cell r="D15610" t="str">
            <v>ANEL BORRACHA PARA TUBO ESGOTO PREDIAL, DN 50 MM (NBR 5688)</v>
          </cell>
          <cell r="E15610" t="str">
            <v>UN</v>
          </cell>
          <cell r="F15610">
            <v>1.69</v>
          </cell>
        </row>
        <row r="15611">
          <cell r="A15611" t="str">
            <v>SINAPI-I 297</v>
          </cell>
          <cell r="D15611" t="str">
            <v>ANEL BORRACHA PARA TUBO ESGOTO PREDIAL, DN 75 MM (NBR 5688)</v>
          </cell>
          <cell r="E15611" t="str">
            <v>UN</v>
          </cell>
          <cell r="F15611">
            <v>2.4900000000000002</v>
          </cell>
        </row>
        <row r="15612">
          <cell r="A15612" t="str">
            <v>SINAPI-I 299</v>
          </cell>
          <cell r="D15612" t="str">
            <v>ANEL BORRACHA, DN 100 MM, PARA TUBO SERIE REFORCADA ESGOTO PREDIAL</v>
          </cell>
          <cell r="E15612" t="str">
            <v>UN</v>
          </cell>
          <cell r="F15612">
            <v>3.52</v>
          </cell>
        </row>
        <row r="15613">
          <cell r="A15613" t="str">
            <v>SINAPI-I 300</v>
          </cell>
          <cell r="D15613" t="str">
            <v>ANEL BORRACHA, DN 150 MM, PARA TUBO SERIE REFORCADA ESGOTO PREDIAL</v>
          </cell>
          <cell r="E15613" t="str">
            <v>UN</v>
          </cell>
          <cell r="F15613">
            <v>12.18</v>
          </cell>
        </row>
        <row r="15614">
          <cell r="A15614" t="str">
            <v>SINAPI-I 20085</v>
          </cell>
          <cell r="D15614" t="str">
            <v>ANEL BORRACHA, DN 50 MM, PARA TUBO SERIE REFORCADA ESGOTO PREDIAL</v>
          </cell>
          <cell r="E15614" t="str">
            <v>UN</v>
          </cell>
          <cell r="F15614">
            <v>2.2200000000000002</v>
          </cell>
        </row>
        <row r="15615">
          <cell r="A15615" t="str">
            <v>SINAPI-I 298</v>
          </cell>
          <cell r="D15615" t="str">
            <v>ANEL BORRACHA, DN 75 MM, PARA TUBO SERIE REFORCADA ESGOTO PREDIAL</v>
          </cell>
          <cell r="E15615" t="str">
            <v>UN</v>
          </cell>
          <cell r="F15615">
            <v>2.7</v>
          </cell>
        </row>
        <row r="15616">
          <cell r="A15616" t="str">
            <v>SINAPI-I 311</v>
          </cell>
          <cell r="D15616" t="str">
            <v>ANEL BORRACHA, PARA TUBO PVC DEFOFO, DN 100 MM (NBR 7665)</v>
          </cell>
          <cell r="E15616" t="str">
            <v>UN</v>
          </cell>
          <cell r="F15616">
            <v>10.039999999999999</v>
          </cell>
        </row>
        <row r="15617">
          <cell r="A15617" t="str">
            <v>SINAPI-I 318</v>
          </cell>
          <cell r="D15617" t="str">
            <v>ANEL BORRACHA, PARA TUBO PVC DEFOFO, DN 150 MM (NBR 7665)</v>
          </cell>
          <cell r="E15617" t="str">
            <v>UN</v>
          </cell>
          <cell r="F15617">
            <v>20.22</v>
          </cell>
        </row>
        <row r="15618">
          <cell r="A15618" t="str">
            <v>SINAPI-I 319</v>
          </cell>
          <cell r="D15618" t="str">
            <v>ANEL BORRACHA, PARA TUBO PVC DEFOFO, DN 200 MM (NBR 7665)</v>
          </cell>
          <cell r="E15618" t="str">
            <v>UN</v>
          </cell>
          <cell r="F15618">
            <v>31.71</v>
          </cell>
        </row>
        <row r="15619">
          <cell r="A15619" t="str">
            <v>SINAPI-I 303</v>
          </cell>
          <cell r="D15619" t="str">
            <v>ANEL BORRACHA, PARA TUBO PVC, REDE COLETOR ESGOTO, DN 100 MM (NBR 7362)</v>
          </cell>
          <cell r="E15619" t="str">
            <v>UN</v>
          </cell>
          <cell r="F15619">
            <v>3.32</v>
          </cell>
        </row>
        <row r="15620">
          <cell r="A15620" t="str">
            <v>SINAPI-I 305</v>
          </cell>
          <cell r="D15620" t="str">
            <v>ANEL BORRACHA, PARA TUBO PVC, REDE COLETOR ESGOTO, DN 150 MM (NBR 7362)</v>
          </cell>
          <cell r="E15620" t="str">
            <v>UN</v>
          </cell>
          <cell r="F15620">
            <v>10.45</v>
          </cell>
        </row>
        <row r="15621">
          <cell r="A15621" t="str">
            <v>SINAPI-I 306</v>
          </cell>
          <cell r="D15621" t="str">
            <v>ANEL BORRACHA, PARA TUBO PVC, REDE COLETOR ESGOTO, DN 200 MM (NBR 7362)</v>
          </cell>
          <cell r="E15621" t="str">
            <v>UN</v>
          </cell>
          <cell r="F15621">
            <v>15.85</v>
          </cell>
        </row>
        <row r="15622">
          <cell r="A15622" t="str">
            <v>SINAPI-I 307</v>
          </cell>
          <cell r="D15622" t="str">
            <v>ANEL BORRACHA, PARA TUBO PVC, REDE COLETOR ESGOTO, DN 250 MM (NBR 7362)</v>
          </cell>
          <cell r="E15622" t="str">
            <v>UN</v>
          </cell>
          <cell r="F15622">
            <v>40.06</v>
          </cell>
        </row>
        <row r="15623">
          <cell r="A15623" t="str">
            <v>SINAPI-I 309</v>
          </cell>
          <cell r="D15623" t="str">
            <v>ANEL BORRACHA, PARA TUBO PVC, REDE COLETOR ESGOTO, DN 350 MM (NBR 7362)</v>
          </cell>
          <cell r="E15623" t="str">
            <v>UN</v>
          </cell>
          <cell r="F15623">
            <v>65.62</v>
          </cell>
        </row>
        <row r="15624">
          <cell r="A15624" t="str">
            <v>SINAPI-I 310</v>
          </cell>
          <cell r="D15624" t="str">
            <v>ANEL BORRACHA, PARA TUBO PVC, REDE COLETOR ESGOTO, DN 400 MM (NBR 7362)</v>
          </cell>
          <cell r="E15624" t="str">
            <v>UN</v>
          </cell>
          <cell r="F15624">
            <v>90.95</v>
          </cell>
        </row>
        <row r="15625">
          <cell r="A15625" t="str">
            <v>SINAPI-I 308</v>
          </cell>
          <cell r="D15625" t="str">
            <v>ANEL BORRACHA, PARA TUBO, PVC REDE COLETOR ESGOTO, DN 300 MM (NBR 7362)</v>
          </cell>
          <cell r="E15625" t="str">
            <v>UN</v>
          </cell>
          <cell r="F15625">
            <v>89.4</v>
          </cell>
        </row>
        <row r="15626">
          <cell r="A15626" t="str">
            <v>SINAPI-I 328</v>
          </cell>
          <cell r="D15626" t="str">
            <v>ANEL BORRACHA, PARA TUBO/CONEXAO PVC PBA, DN 100 MM, PARA REDE AGUA</v>
          </cell>
          <cell r="E15626" t="str">
            <v>UN</v>
          </cell>
          <cell r="F15626">
            <v>7.95</v>
          </cell>
        </row>
        <row r="15627">
          <cell r="A15627" t="str">
            <v>SINAPI-I 325</v>
          </cell>
          <cell r="D15627" t="str">
            <v>ANEL BORRACHA, PARA TUBO/CONEXAO PVC PBA, DN 50 MM, PARA REDE AGUA</v>
          </cell>
          <cell r="E15627" t="str">
            <v>UN</v>
          </cell>
          <cell r="F15627">
            <v>2.34</v>
          </cell>
        </row>
        <row r="15628">
          <cell r="A15628" t="str">
            <v>SINAPI-I 20326</v>
          </cell>
          <cell r="D15628" t="str">
            <v>ANEL BORRACHA, PARA TUBO/CONEXAO PVC PBA, DN 60 MM, PARA REDE AGUA</v>
          </cell>
          <cell r="E15628" t="str">
            <v>UN</v>
          </cell>
          <cell r="F15628">
            <v>4.29</v>
          </cell>
        </row>
        <row r="15629">
          <cell r="A15629" t="str">
            <v>SINAPI-I 329</v>
          </cell>
          <cell r="D15629" t="str">
            <v>ANEL BORRACHA, PARA TUBO/CONEXAO PVC PBA, DN 75 MM, PARA REDE AGUA</v>
          </cell>
          <cell r="E15629" t="str">
            <v>UN</v>
          </cell>
          <cell r="F15629">
            <v>6.65</v>
          </cell>
        </row>
        <row r="15630">
          <cell r="A15630" t="str">
            <v>SINAPI-I 39642</v>
          </cell>
          <cell r="D15630" t="str">
            <v>ANEL DE BORRACHA PARA VEDACAO DE DUTO PEAD CORRUGADO PARA ELETRICA, DN 1 1/2" (NBR 15715)</v>
          </cell>
          <cell r="E15630" t="str">
            <v>UN</v>
          </cell>
          <cell r="F15630">
            <v>2.94</v>
          </cell>
        </row>
        <row r="15631">
          <cell r="A15631" t="str">
            <v>SINAPI-I 39641</v>
          </cell>
          <cell r="D15631" t="str">
            <v>ANEL DE BORRACHA PARA VEDACAO DE DUTO PEAD CORRUGADO PARA ELETRICA, DN 1 1/4" (NBR 15715)</v>
          </cell>
          <cell r="E15631" t="str">
            <v>UN</v>
          </cell>
          <cell r="F15631">
            <v>2.58</v>
          </cell>
        </row>
        <row r="15632">
          <cell r="A15632" t="str">
            <v>SINAPI-I 39643</v>
          </cell>
          <cell r="D15632" t="str">
            <v>ANEL DE BORRACHA PARA VEDACAO DE DUTO PEAD CORRUGADO PARA ELETRICA, DN 2" (NBR 15715)</v>
          </cell>
          <cell r="E15632" t="str">
            <v>UN</v>
          </cell>
          <cell r="F15632">
            <v>3.46</v>
          </cell>
        </row>
        <row r="15633">
          <cell r="A15633" t="str">
            <v>SINAPI-I 39644</v>
          </cell>
          <cell r="D15633" t="str">
            <v>ANEL DE BORRACHA PARA VEDACAO DE DUTO PEAD CORRUGADO PARA ELETRICA, DN 3" (NBR 15715)</v>
          </cell>
          <cell r="E15633" t="str">
            <v>UN</v>
          </cell>
          <cell r="F15633">
            <v>5.36</v>
          </cell>
        </row>
        <row r="15634">
          <cell r="A15634" t="str">
            <v>SINAPI-I 39645</v>
          </cell>
          <cell r="D15634" t="str">
            <v>ANEL DE BORRACHA PARA VEDACAO DE DUTO PEAD CORRUGADO PARA ELETRICA, DN 4" (NBR 15715)</v>
          </cell>
          <cell r="E15634" t="str">
            <v>UN</v>
          </cell>
          <cell r="F15634">
            <v>5.88</v>
          </cell>
        </row>
        <row r="15635">
          <cell r="A15635" t="str">
            <v>SINAPI-I 41610</v>
          </cell>
          <cell r="D15635" t="str">
            <v>ANEL DE CONCRETO ARMADO COM FUNDO, PARA FOSSA E POCO 1,50 X *0,50* M</v>
          </cell>
          <cell r="E15635" t="str">
            <v>UN</v>
          </cell>
          <cell r="F15635">
            <v>725.41</v>
          </cell>
        </row>
        <row r="15636">
          <cell r="A15636" t="str">
            <v>SINAPI-I 41611</v>
          </cell>
          <cell r="D15636" t="str">
            <v>ANEL DE CONCRETO ARMADO COM FUNDO, PARA FOSSA E POCO 2,00 X *0,50* M</v>
          </cell>
          <cell r="E15636" t="str">
            <v>UN</v>
          </cell>
          <cell r="F15636">
            <v>1143.4000000000001</v>
          </cell>
        </row>
        <row r="15637">
          <cell r="A15637" t="str">
            <v>SINAPI-I 41612</v>
          </cell>
          <cell r="D15637" t="str">
            <v>ANEL DE CONCRETO ARMADO COM FUNDO, PARA FOSSA E POCO 2,50 X *0,50* M</v>
          </cell>
          <cell r="E15637" t="str">
            <v>UN</v>
          </cell>
          <cell r="F15637">
            <v>1605.5</v>
          </cell>
        </row>
        <row r="15638">
          <cell r="A15638" t="str">
            <v>SINAPI-I 41637</v>
          </cell>
          <cell r="D15638" t="str">
            <v>ANEL DE CONCRETO ARMADO, COM FUROS/DRENO PARA SUMIDOURO, D = 0,80 M, H = 0,50 M</v>
          </cell>
          <cell r="E15638" t="str">
            <v>UN</v>
          </cell>
          <cell r="F15638">
            <v>150.08000000000001</v>
          </cell>
        </row>
        <row r="15639">
          <cell r="A15639" t="str">
            <v>SINAPI-I 41638</v>
          </cell>
          <cell r="D15639" t="str">
            <v>ANEL DE CONCRETO ARMADO, COM FUROS/DRENO PARA SUMIDOURO, D = 1,00 M, H = 0,50M</v>
          </cell>
          <cell r="E15639" t="str">
            <v>UN</v>
          </cell>
          <cell r="F15639">
            <v>195.5</v>
          </cell>
        </row>
        <row r="15640">
          <cell r="A15640" t="str">
            <v>SINAPI-I 41639</v>
          </cell>
          <cell r="D15640" t="str">
            <v>ANEL DE CONCRETO ARMADO, COM FUROS/DRENO PARA SUMIDOURO, D = 1,50 M, H = 0,50 M</v>
          </cell>
          <cell r="E15640" t="str">
            <v>UN</v>
          </cell>
          <cell r="F15640">
            <v>472.96</v>
          </cell>
        </row>
        <row r="15641">
          <cell r="A15641" t="str">
            <v>SINAPI-I 11789</v>
          </cell>
          <cell r="D15641" t="str">
            <v>ANEL DE DISTRIBUICAO EM ACO GALVANIZADO PARA FIO FE-160</v>
          </cell>
          <cell r="E15641" t="str">
            <v>UN</v>
          </cell>
        </row>
        <row r="15642">
          <cell r="A15642" t="str">
            <v>SINAPI-I 20975</v>
          </cell>
          <cell r="D15642" t="str">
            <v>ANEL DE EXPANSAO EM COBRE, ENGATE RAPIDO 1 1/2", PARA EMPATACAO MANGUEIRA DE COMBATE A INCENDIO PREDIAL</v>
          </cell>
          <cell r="E15642" t="str">
            <v>UN</v>
          </cell>
          <cell r="F15642">
            <v>10.82</v>
          </cell>
        </row>
        <row r="15643">
          <cell r="A15643" t="str">
            <v>SINAPI-I 20976</v>
          </cell>
          <cell r="D15643" t="str">
            <v>ANEL DE EXPANSAO EM COBRE, ENGATE RAPIDO 2 1/2", PARA EMPATACAO MANGUEIRA DE COMBATE A INCENDIO PREDIAL</v>
          </cell>
          <cell r="E15643" t="str">
            <v>UN</v>
          </cell>
          <cell r="F15643">
            <v>16.34</v>
          </cell>
        </row>
        <row r="15644">
          <cell r="A15644" t="str">
            <v>SINAPI-I 6138</v>
          </cell>
          <cell r="D15644" t="str">
            <v>ANEL DE VEDACAO, PVC FLEXIVEL, 100 MM, PARA SAIDA DE BACIA / VASO SANITARIO</v>
          </cell>
          <cell r="E15644" t="str">
            <v>UN</v>
          </cell>
          <cell r="F15644">
            <v>12.3</v>
          </cell>
        </row>
        <row r="15645">
          <cell r="A15645" t="str">
            <v>SINAPI-I 40340</v>
          </cell>
          <cell r="D15645" t="str">
            <v>ANEL DE VEDACAO/JUNTA ELASTICA, H = *16* MM, PARA TUBO DE CONCRETO, DN 300 MM</v>
          </cell>
          <cell r="E15645" t="str">
            <v>UN</v>
          </cell>
          <cell r="F15645">
            <v>22.07</v>
          </cell>
        </row>
        <row r="15646">
          <cell r="A15646" t="str">
            <v>SINAPI-I 40341</v>
          </cell>
          <cell r="D15646" t="str">
            <v>ANEL DE VEDACAO/JUNTA ELASTICA, H = *16* MM, PARA TUBO DE CONCRETO, DN 400 MM</v>
          </cell>
          <cell r="E15646" t="str">
            <v>UN</v>
          </cell>
          <cell r="F15646">
            <v>26.34</v>
          </cell>
        </row>
        <row r="15647">
          <cell r="A15647" t="str">
            <v>SINAPI-I 40342</v>
          </cell>
          <cell r="D15647" t="str">
            <v>ANEL DE VEDACAO/JUNTA ELASTICA, H = *16* MM, PARA TUBO DE CONCRETO, DN 500 MM</v>
          </cell>
          <cell r="E15647" t="str">
            <v>UN</v>
          </cell>
          <cell r="F15647">
            <v>31.41</v>
          </cell>
        </row>
        <row r="15648">
          <cell r="A15648" t="str">
            <v>SINAPI-I 40343</v>
          </cell>
          <cell r="D15648" t="str">
            <v>ANEL DE VEDACAO/JUNTA ELASTICA, H = *16* MM, PARA TUBO DE CONCRETO, DN 600 MM</v>
          </cell>
          <cell r="E15648" t="str">
            <v>UN</v>
          </cell>
          <cell r="F15648">
            <v>37.26</v>
          </cell>
        </row>
        <row r="15649">
          <cell r="A15649" t="str">
            <v>SINAPI-I 40344</v>
          </cell>
          <cell r="D15649" t="str">
            <v>ANEL DE VEDACAO/JUNTA ELASTICA, H = *18* MM, PARA TUBO DE CONCRETO, DN 700 MM</v>
          </cell>
          <cell r="E15649" t="str">
            <v>UN</v>
          </cell>
          <cell r="F15649">
            <v>50.79</v>
          </cell>
        </row>
        <row r="15650">
          <cell r="A15650" t="str">
            <v>SINAPI-I 40345</v>
          </cell>
          <cell r="D15650" t="str">
            <v>ANEL DE VEDACAO/JUNTA ELASTICA, H = *19* MM, PARA TUBO DE CONCRETO, DN 800 MM</v>
          </cell>
          <cell r="E15650" t="str">
            <v>UN</v>
          </cell>
          <cell r="F15650">
            <v>62.58</v>
          </cell>
        </row>
        <row r="15651">
          <cell r="A15651" t="str">
            <v>SINAPI-I 40346</v>
          </cell>
          <cell r="D15651" t="str">
            <v>ANEL DE VEDACAO/JUNTA ELASTICA, H = *19* MM, PARA TUBO DE CONCRETO, DN 900 MM</v>
          </cell>
          <cell r="E15651" t="str">
            <v>UN</v>
          </cell>
          <cell r="F15651">
            <v>72.599999999999994</v>
          </cell>
        </row>
        <row r="15652">
          <cell r="A15652" t="str">
            <v>SINAPI-I 40347</v>
          </cell>
          <cell r="D15652" t="str">
            <v>ANEL DE VEDACAO/JUNTA ELASTICA, H = *21* MM, PARA TUBO DE CONCRETO, DN 1000 MM</v>
          </cell>
          <cell r="E15652" t="str">
            <v>UN</v>
          </cell>
          <cell r="F15652">
            <v>91.21</v>
          </cell>
        </row>
        <row r="15653">
          <cell r="A15653" t="str">
            <v>SINAPI-I 43424</v>
          </cell>
          <cell r="D15653" t="str">
            <v>ANEL EM CONCRETO ARMADO, LISO, PARA FOSSAS SEPTICAS E SUMIDOUROS, COM FUNDO, DIAMETRO INTERNO DE 1,20 M E ALTURA DE 0,50 M</v>
          </cell>
          <cell r="E15653" t="str">
            <v>UN</v>
          </cell>
          <cell r="F15653">
            <v>607.78</v>
          </cell>
        </row>
        <row r="15654">
          <cell r="A15654" t="str">
            <v>SINAPI-I 43426</v>
          </cell>
          <cell r="D15654" t="str">
            <v>ANEL EM CONCRETO ARMADO, LISO, PARA FOSSAS SEPTICAS E SUMIDOUROS, COM FUNDO, DIAMETRO INTERNO DE 3,00 M E ALTURA DE 0,50 M</v>
          </cell>
          <cell r="E15654" t="str">
            <v>UN</v>
          </cell>
          <cell r="F15654">
            <v>2096.23</v>
          </cell>
        </row>
        <row r="15655">
          <cell r="A15655" t="str">
            <v>SINAPI-I 12565</v>
          </cell>
          <cell r="D15655" t="str">
            <v>ANEL EM CONCRETO ARMADO, LISO, PARA FOSSAS SEPTICAS E SUMIDOUROS, SEM FUNDO, DIAMETRO INTERNO DE 2,00 M E ALTURA DE 0,50 M</v>
          </cell>
          <cell r="E15655" t="str">
            <v>UN</v>
          </cell>
          <cell r="F15655">
            <v>735.12</v>
          </cell>
        </row>
        <row r="15656">
          <cell r="A15656" t="str">
            <v>SINAPI-I 12567</v>
          </cell>
          <cell r="D15656" t="str">
            <v>ANEL EM CONCRETO ARMADO, LISO, PARA FOSSAS SEPTICAS E SUMIDOUROS, SEM FUNDO, DIAMETRO INTERNO DE 2,50 M E ALTURA DE 0,50 M</v>
          </cell>
          <cell r="E15656" t="str">
            <v>UN</v>
          </cell>
          <cell r="F15656">
            <v>987.39</v>
          </cell>
        </row>
        <row r="15657">
          <cell r="A15657" t="str">
            <v>SINAPI-I 12568</v>
          </cell>
          <cell r="D15657" t="str">
            <v>ANEL EM CONCRETO ARMADO, LISO, PARA FOSSAS SEPTICAS E SUMIDOUROS, SEM FUNDO, DIAMETRO INTERNO DE 3,00 M E ALTURA DE 0,50 M</v>
          </cell>
          <cell r="E15657" t="str">
            <v>UN</v>
          </cell>
          <cell r="F15657">
            <v>1382.35</v>
          </cell>
        </row>
        <row r="15658">
          <cell r="A15658" t="str">
            <v>SINAPI-I 43441</v>
          </cell>
          <cell r="D15658" t="str">
            <v>ANEL EM CONCRETO ARMADO, LISO, PARA POCOS DE INSPECAO, COM FUNDO, DIAMETRO INTERNO DE 0,60 M E ALTURA DE 0,50 M</v>
          </cell>
          <cell r="E15658" t="str">
            <v>UN</v>
          </cell>
          <cell r="F15658">
            <v>177.73</v>
          </cell>
        </row>
        <row r="15659">
          <cell r="A15659" t="str">
            <v>SINAPI-I 43423</v>
          </cell>
          <cell r="D15659" t="str">
            <v>ANEL EM CONCRETO ARMADO, LISO, PARA POCOS DE INSPECAO, SEM FUNDO, DIAMETRO INTERNO DE 0,60 M E ALTURA DE 0,20 M</v>
          </cell>
          <cell r="E15659" t="str">
            <v>UN</v>
          </cell>
          <cell r="F15659">
            <v>82.94</v>
          </cell>
        </row>
        <row r="15660">
          <cell r="A15660" t="str">
            <v>SINAPI-I 12532</v>
          </cell>
          <cell r="D15660" t="str">
            <v>ANEL EM CONCRETO ARMADO, LISO, PARA POCOS DE INSPECAO, SEM FUNDO, DIAMETRO INTERNO DE 0,60 M E ALTURA DE 0,50 M</v>
          </cell>
          <cell r="E15660" t="str">
            <v>UN</v>
          </cell>
          <cell r="F15660">
            <v>127.91</v>
          </cell>
        </row>
        <row r="15661">
          <cell r="A15661" t="str">
            <v>SINAPI-I 43444</v>
          </cell>
          <cell r="D15661" t="str">
            <v>ANEL EM CONCRETO ARMADO, LISO, PARA POCOS DE VISITA, POCOS DE INSPECAO, FOSSAS SEPTICAS E SUMIDOUROS, COM FUNDO, DIAMETRO INTERNO DE 1,20 M E ALTURA DE 0,75 M</v>
          </cell>
          <cell r="E15661" t="str">
            <v>UN</v>
          </cell>
          <cell r="F15661">
            <v>429.51</v>
          </cell>
        </row>
        <row r="15662">
          <cell r="A15662" t="str">
            <v>SINAPI-I 12551</v>
          </cell>
          <cell r="D15662" t="str">
            <v>ANEL EM CONCRETO ARMADO, LISO, PARA POCOS DE VISITA, POCOS DE INSPECAO, FOSSAS SEPTICAS E SUMIDOUROS, SEM FUNDO, DIAMETRO INTERNO DE 1,20 M E ALTURA DE 0,50 M</v>
          </cell>
          <cell r="E15662" t="str">
            <v>UN</v>
          </cell>
          <cell r="F15662">
            <v>306.44</v>
          </cell>
        </row>
        <row r="15663">
          <cell r="A15663" t="str">
            <v>SINAPI-I 43442</v>
          </cell>
          <cell r="D15663" t="str">
            <v>ANEL EM CONCRETO ARMADO, LISO, PARA POCOS DE VISITAS, POCOS DE INSPECAO, FOSSAS SEPTICAS E SUMIDOUROS, COM FUNDO, DIAMETRO INTERNO DE 0,80 M E ALTURA DE 0,50 M</v>
          </cell>
          <cell r="E15663" t="str">
            <v>UN</v>
          </cell>
          <cell r="F15663">
            <v>236.97</v>
          </cell>
        </row>
        <row r="15664">
          <cell r="A15664" t="str">
            <v>SINAPI-I 43443</v>
          </cell>
          <cell r="D15664" t="str">
            <v>ANEL EM CONCRETO ARMADO, LISO, PARA POCOS DE VISITAS, POCOS DE INSPECAO, FOSSAS SEPTICAS E SUMIDOUROS, COM FUNDO, DIAMETRO INTERNO DE 1,00 M E ALTURA DE 0,50 M</v>
          </cell>
          <cell r="E15664" t="str">
            <v>UN</v>
          </cell>
          <cell r="F15664">
            <v>311.02</v>
          </cell>
        </row>
        <row r="15665">
          <cell r="A15665" t="str">
            <v>SINAPI-I 12544</v>
          </cell>
          <cell r="D15665" t="str">
            <v>ANEL EM CONCRETO ARMADO, LISO, PARA POCOS DE VISITAS, POCOS DE INSPECAO, FOSSAS SEPTICAS E SUMIDOUROS, SEM FUNDO, DIAMETRO INTERNO DE 0,80 M E ALTURA DE 0,50 M</v>
          </cell>
          <cell r="E15665" t="str">
            <v>UN</v>
          </cell>
          <cell r="F15665">
            <v>167.85</v>
          </cell>
        </row>
        <row r="15666">
          <cell r="A15666" t="str">
            <v>SINAPI-I 12547</v>
          </cell>
          <cell r="D15666" t="str">
            <v>ANEL EM CONCRETO ARMADO, LISO, PARA POCOS DE VISITAS, POCOS DE INSPECAO, FOSSAS SEPTICAS E SUMIDOUROS, SEM FUNDO, DIAMETRO INTERNO DE 1,00 M E ALTURA DE 0,50 M</v>
          </cell>
          <cell r="E15666" t="str">
            <v>UN</v>
          </cell>
          <cell r="F15666">
            <v>225.75</v>
          </cell>
        </row>
        <row r="15667">
          <cell r="A15667" t="str">
            <v>SINAPI-I 43445</v>
          </cell>
          <cell r="D15667" t="str">
            <v>ANEL EM CONCRETO ARMADO, LISO, PARA, POCOS DE VISITA, POCOS DE INSPECAO, FOSSAS SEPTICAS E SUMIDOUROS, COM FUNDO, DIAMETRO INTERNO DE 1,50 M E ALTURA DE 1,00 M</v>
          </cell>
          <cell r="E15667" t="str">
            <v>UN</v>
          </cell>
          <cell r="F15667">
            <v>592.42999999999995</v>
          </cell>
        </row>
        <row r="15668">
          <cell r="A15668" t="str">
            <v>SINAPI-I 12563</v>
          </cell>
          <cell r="D15668" t="str">
            <v>ANEL EM CONCRETO ARMADO, LISO, PARA, POCOS DE VISITA, POCOS DE INSPECAO, FOSSAS SEPTICAS E SUMIDOUROS, SEM FUNDO, DIAMETRO INTERNO DE 1,50 M E ALTURA DE 0,50 M</v>
          </cell>
          <cell r="E15668" t="str">
            <v>UN</v>
          </cell>
          <cell r="F15668">
            <v>423.86</v>
          </cell>
        </row>
        <row r="15669">
          <cell r="A15669" t="str">
            <v>SINAPI-I 43425</v>
          </cell>
          <cell r="D15669" t="str">
            <v>ANEL EM CONCRETO ARMADO, PERFURADO, PARA FOSSAS SEPTICAS E SUMIDOUROS, SEM FUNDO, DIAMETRO INTERNO DE 1,20 M E ALTURA DE 0,50 M</v>
          </cell>
          <cell r="E15669" t="str">
            <v>UN</v>
          </cell>
          <cell r="F15669">
            <v>266.58999999999997</v>
          </cell>
        </row>
        <row r="15670">
          <cell r="A15670" t="str">
            <v>SINAPI-I 43446</v>
          </cell>
          <cell r="D15670" t="str">
            <v>ANEL EM CONCRETO ARMADO, PERFURADO, PARA FOSSAS SEPTICAS E SUMIDOUROS, SEM FUNDO, DIAMETRO INTERNO DE 2,00 M E ALTURA DE 0,50 M</v>
          </cell>
          <cell r="E15670" t="str">
            <v>UN</v>
          </cell>
          <cell r="F15670">
            <v>562.80999999999995</v>
          </cell>
        </row>
        <row r="15671">
          <cell r="A15671" t="str">
            <v>SINAPI-I 43447</v>
          </cell>
          <cell r="D15671" t="str">
            <v>ANEL EM CONCRETO ARMADO, PERFURADO, PARA FOSSAS SEPTICAS E SUMIDOUROS, SEM FUNDO, DIAMETRO INTERNO DE 2,50 M E ALTURA DE 0,50 M</v>
          </cell>
          <cell r="E15671" t="str">
            <v>UN</v>
          </cell>
          <cell r="F15671">
            <v>691.17</v>
          </cell>
        </row>
        <row r="15672">
          <cell r="A15672" t="str">
            <v>SINAPI-I 43448</v>
          </cell>
          <cell r="D15672" t="str">
            <v>ANEL EM CONCRETO ARMADO, PERFURADO, PARA FOSSAS SEPTICAS E SUMIDOUROS, SEM FUNDO, DIAMETRO INTERNO DE 3,00 M E ALTURA DE 0,50 M</v>
          </cell>
          <cell r="E15672" t="str">
            <v>UN</v>
          </cell>
          <cell r="F15672">
            <v>967.64</v>
          </cell>
        </row>
        <row r="15673">
          <cell r="A15673" t="str">
            <v>SINAPI-I 13761</v>
          </cell>
          <cell r="D15673" t="str">
            <v>APARELHO CORTE OXI-ACETILENO PARA SOLDA E CORTE CONTENDO MACARICO SOLDA, BICO DE CORTE, CILINDROS, REGULADORES, MANGUEIRAS E CARRINHO</v>
          </cell>
          <cell r="E15673" t="str">
            <v>UN</v>
          </cell>
          <cell r="F15673">
            <v>3738.81</v>
          </cell>
        </row>
        <row r="15674">
          <cell r="A15674" t="str">
            <v>SINAPI-I 4814</v>
          </cell>
          <cell r="D15674" t="str">
            <v>APARELHO SINALIZADOR LUMINOSO COM LED, PARA SAIDA GARAGEM, COM 2 LENTES EM POLICARBONATO, BIVOLT (INCLUI SUPORTE DE FIXACAO)</v>
          </cell>
          <cell r="E15674" t="str">
            <v>UN</v>
          </cell>
          <cell r="F15674">
            <v>54.72</v>
          </cell>
        </row>
        <row r="15675">
          <cell r="A15675" t="str">
            <v>SINAPI-I 44473</v>
          </cell>
          <cell r="D15675" t="str">
            <v>APOIO DO PORTA DENTE PARA FRESADORA DE ASFALTO</v>
          </cell>
          <cell r="E15675" t="str">
            <v>UN</v>
          </cell>
        </row>
        <row r="15676">
          <cell r="A15676" t="str">
            <v>SINAPI-I 6122</v>
          </cell>
          <cell r="D15676" t="str">
            <v>APONTADOR OU APROPRIADOR DE MAO DE OBRA (HORISTA)</v>
          </cell>
          <cell r="E15676" t="str">
            <v>H</v>
          </cell>
          <cell r="F15676">
            <v>20.13</v>
          </cell>
        </row>
        <row r="15677">
          <cell r="A15677" t="str">
            <v>SINAPI-I 40810</v>
          </cell>
          <cell r="D15677" t="str">
            <v>APONTADOR OU APROPRIADOR DE MAO DE OBRA (MENSALISTA)</v>
          </cell>
          <cell r="E15677" t="str">
            <v>MES</v>
          </cell>
          <cell r="F15677">
            <v>3556.49</v>
          </cell>
        </row>
        <row r="15678">
          <cell r="A15678" t="str">
            <v>SINAPI-I 34469</v>
          </cell>
          <cell r="D15678" t="str">
            <v>AQUECEDOR SOLAR COM RESERVATORIO TERMICO DE 1000 L E *5* PLACAS COLETORAS DE *2,0* M2 (NAO INCLUI ACESSORIOS) (SEM INSTALACAO)</v>
          </cell>
          <cell r="E15678" t="str">
            <v>UN</v>
          </cell>
          <cell r="F15678">
            <v>9801.1299999999992</v>
          </cell>
        </row>
        <row r="15679">
          <cell r="A15679" t="str">
            <v>SINAPI-I 34476</v>
          </cell>
          <cell r="D15679" t="str">
            <v>AQUECEDOR SOLAR COM RESERVATORIO TERMICO DE 400 L E *2* PLACAS COLETORAS DE *2,0* M2 (NAO INCLUI ACESSORIOS) (SEM INSTALACAO)</v>
          </cell>
          <cell r="E15679" t="str">
            <v>UN</v>
          </cell>
          <cell r="F15679">
            <v>5111.7</v>
          </cell>
        </row>
        <row r="15680">
          <cell r="A15680" t="str">
            <v>SINAPI-I 34477</v>
          </cell>
          <cell r="D15680" t="str">
            <v>AQUECEDOR SOLAR COM RESERVATORIO TERMICO DE 600 L E *3* PLACAS COLETORAS DE *2,0* M2 (NAO INCLUI ACESSORIOS) (SEM INSTALACAO)</v>
          </cell>
          <cell r="E15680" t="str">
            <v>UN</v>
          </cell>
          <cell r="F15680">
            <v>6784.21</v>
          </cell>
        </row>
        <row r="15681">
          <cell r="A15681" t="str">
            <v>SINAPI-I 34482</v>
          </cell>
          <cell r="D15681" t="str">
            <v>AQUECEDOR SOLAR COM RESERVATORIO TERMICO DE 800 L E *4* PLACAS COLETORAS DE *2,0* M2 (NAO INCLUI ACESSORIOS) (SEM INSTALACAO)</v>
          </cell>
          <cell r="E15681" t="str">
            <v>UN</v>
          </cell>
          <cell r="F15681">
            <v>6336.08</v>
          </cell>
        </row>
        <row r="15682">
          <cell r="A15682" t="str">
            <v>SINAPI-I 34472</v>
          </cell>
          <cell r="D15682" t="str">
            <v>AQUECEDOR SOLAR DE INSTALACAO EXTERNA, KIT COMPACTO, CONJUNTO COM RESERVATORIO TERMICO DE 200 L, PLACA COLETORA DE *2,0* M2 E INCLUSO ACESSORIOS (RESIDENCIAS ATE 120,00 M2 E DE 4 A 5 BANHOS POR DIA) (SEM INSTALACAO)</v>
          </cell>
          <cell r="E15682" t="str">
            <v>UN</v>
          </cell>
          <cell r="F15682">
            <v>3015.5</v>
          </cell>
        </row>
        <row r="15683">
          <cell r="A15683" t="str">
            <v>SINAPI-I 42425</v>
          </cell>
          <cell r="D15683" t="str">
            <v>AR CONDICIONADO SPLIT INVERTER, HI-WALL (PAREDE), 12000 BTU/H, CICLO FRIO, 60HZ, CLASSIFICACAO A (SELO PROCEL), GAS HFC, CONTROLE S/FIO</v>
          </cell>
          <cell r="E15683" t="str">
            <v>UN</v>
          </cell>
          <cell r="F15683">
            <v>2319.92</v>
          </cell>
        </row>
        <row r="15684">
          <cell r="A15684" t="str">
            <v>SINAPI-I 42422</v>
          </cell>
          <cell r="D15684" t="str">
            <v>AR CONDICIONADO SPLIT INVERTER, HI-WALL (PAREDE), 18000 BTU/H, CICLO FRIO, 60HZ, CLASSIFICACAO A (SELO PROCEL), GAS HFC, CONTROLE S/FIO</v>
          </cell>
          <cell r="E15684" t="str">
            <v>UN</v>
          </cell>
          <cell r="F15684">
            <v>3444</v>
          </cell>
        </row>
        <row r="15685">
          <cell r="A15685" t="str">
            <v>SINAPI-I 43184</v>
          </cell>
          <cell r="D15685" t="str">
            <v>AR CONDICIONADO SPLIT INVERTER, HI-WALL (PAREDE), 24000 BTU/H, CICLO FRIO, 60HZ, CLASSIFICACAO A (SELO PROCEL), GAS HFC, CONTROLE S/FIO</v>
          </cell>
          <cell r="E15685" t="str">
            <v>UN</v>
          </cell>
          <cell r="F15685">
            <v>4759.9399999999996</v>
          </cell>
        </row>
        <row r="15686">
          <cell r="A15686" t="str">
            <v>SINAPI-I 42424</v>
          </cell>
          <cell r="D15686" t="str">
            <v>AR CONDICIONADO SPLIT INVERTER, HI-WALL (PAREDE), 9000 BTU/H, CICLO FRIO, 60HZ, CLASSIFICACAO A (SELO PROCEL), GAS HFC, CONTROLE S/FIO</v>
          </cell>
          <cell r="E15686" t="str">
            <v>UN</v>
          </cell>
          <cell r="F15686">
            <v>2071.89</v>
          </cell>
        </row>
        <row r="15687">
          <cell r="A15687" t="str">
            <v>SINAPI-I 42416</v>
          </cell>
          <cell r="D15687" t="str">
            <v>AR CONDICIONADO SPLIT INVERTER, PISO TETO, 18000 BTU/H, CICLO FRIO, 60HZ, CLASSIFICACAO ENERGETICA A OU B (SELO PROCEL), GAS HFC, CONTROLE S/FIO</v>
          </cell>
          <cell r="E15687" t="str">
            <v>UN</v>
          </cell>
          <cell r="F15687">
            <v>8931.68</v>
          </cell>
        </row>
        <row r="15688">
          <cell r="A15688" t="str">
            <v>SINAPI-I 42417</v>
          </cell>
          <cell r="D15688" t="str">
            <v>AR CONDICIONADO SPLIT INVERTER, PISO TETO, 24000 BTU/H, CICLO FRIO, 60HZ, CLASSIFICACAO ENERGETICA A OU B (SELO PROCEL), GAS HFC, CONTROLE S/FIO</v>
          </cell>
          <cell r="E15688" t="str">
            <v>UN</v>
          </cell>
          <cell r="F15688">
            <v>10013.15</v>
          </cell>
        </row>
        <row r="15689">
          <cell r="A15689" t="str">
            <v>SINAPI-I 42419</v>
          </cell>
          <cell r="D15689" t="str">
            <v>AR CONDICIONADO SPLIT INVERTER, PISO TETO, 36000 BTU/H, CICLO FRIO, 60HZ, CLASSIFICACAO ENERGETICA A OU B (SELO PROCEL), GAS HFC, CONTROLE S/FIO</v>
          </cell>
          <cell r="E15689" t="str">
            <v>UN</v>
          </cell>
          <cell r="F15689">
            <v>11312.73</v>
          </cell>
        </row>
        <row r="15690">
          <cell r="A15690" t="str">
            <v>SINAPI-I 42420</v>
          </cell>
          <cell r="D15690" t="str">
            <v>AR CONDICIONADO SPLIT INVERTER, PISO TETO, 48000 BTU/H, CICLO FRIO, 60HZ, CLASSIFICACAO ENERGETICA A OU B (SELO PROCEL), GAS HFC, CONTROLE S/FIO</v>
          </cell>
          <cell r="E15690" t="str">
            <v>UN</v>
          </cell>
          <cell r="F15690">
            <v>15548.51</v>
          </cell>
        </row>
        <row r="15691">
          <cell r="A15691" t="str">
            <v>SINAPI-I 42421</v>
          </cell>
          <cell r="D15691" t="str">
            <v>AR CONDICIONADO SPLIT INVERTER, PISO TETO, APRESENTANDO ENTRE 54000 E 58000 BTU/H, CICLO FRIO, 60HZ, CLASSIFICACAO ENERGETICA A OU B (SELO PROCEL), GAS HFC, CONTROLE S/FIO</v>
          </cell>
          <cell r="E15691" t="str">
            <v>UN</v>
          </cell>
          <cell r="F15691">
            <v>18864.34</v>
          </cell>
        </row>
        <row r="15692">
          <cell r="A15692" t="str">
            <v>SINAPI-I 39556</v>
          </cell>
          <cell r="D15692" t="str">
            <v>AR CONDICIONADO SPLIT ON/OFF, CASSETE (TETO), 18000 BTUS/H, CICLO QUENTE/FRIO, 60 HZ, CLASSIFICACAO ENERGETICA C - SELO PROCEL, GAS HFC, CONTROLE S/ FIO</v>
          </cell>
          <cell r="E15692" t="str">
            <v>UN</v>
          </cell>
          <cell r="F15692">
            <v>6551.16</v>
          </cell>
        </row>
        <row r="15693">
          <cell r="A15693" t="str">
            <v>SINAPI-I 39557</v>
          </cell>
          <cell r="D15693" t="str">
            <v>AR CONDICIONADO SPLIT ON/OFF, CASSETE (TETO), 24000 BTUS/H, CICLO QUENTE/FRIO, 60 HZ, CLASSIFICACAO ENERGETICA C - SELO PROCEL, GAS HFC, CONTROLE S/ FIO</v>
          </cell>
          <cell r="E15693" t="str">
            <v>UN</v>
          </cell>
          <cell r="F15693">
            <v>7054.17</v>
          </cell>
        </row>
        <row r="15694">
          <cell r="A15694" t="str">
            <v>SINAPI-I 39559</v>
          </cell>
          <cell r="D15694" t="str">
            <v>AR CONDICIONADO SPLIT ON/OFF, CASSETE (TETO), 36000 BTUS/H, CICLO QUENTE/FRIO, 60 HZ, CLASSIFICACAO ENERGETICA A - SELO PROCEL, GAS HFC, CONTROLE S/ FIO</v>
          </cell>
          <cell r="E15694" t="str">
            <v>UN</v>
          </cell>
          <cell r="F15694">
            <v>10424.709999999999</v>
          </cell>
        </row>
        <row r="15695">
          <cell r="A15695" t="str">
            <v>SINAPI-I 39560</v>
          </cell>
          <cell r="D15695" t="str">
            <v>AR CONDICIONADO SPLIT ON/OFF, CASSETE (TETO), 48000 BTUS/H, CICLO QUENTE/FRIO, 60 HZ, CLASSIFICACAO ENERGETICA A - SELO PROCEL, GAS HFC, CONTROLE S/ FIO</v>
          </cell>
          <cell r="E15695" t="str">
            <v>UN</v>
          </cell>
          <cell r="F15695">
            <v>12060.37</v>
          </cell>
        </row>
        <row r="15696">
          <cell r="A15696" t="str">
            <v>SINAPI-I 39561</v>
          </cell>
          <cell r="D15696" t="str">
            <v>AR CONDICIONADO SPLIT ON/OFF, CASSETE (TETO), 60000 BTUS/H, CICLO QUENTE/FRIO, 60 HZ, CLASSIFICACAO ENERGETICA A - SELO PROCEL, GAS HFC, CONTROLE S/ FIO</v>
          </cell>
          <cell r="E15696" t="str">
            <v>UN</v>
          </cell>
          <cell r="F15696">
            <v>12616.69</v>
          </cell>
        </row>
        <row r="15697">
          <cell r="A15697" t="str">
            <v>SINAPI-I 43195</v>
          </cell>
          <cell r="D15697" t="str">
            <v>AR CONDICIONADO SPLIT ON/OFF, CASSETE (TETO), FRIO 4 VIAS 18000 BTUS/H, CLASSIFICACAO ENERGETICA C - SELO PROCEL, GAS HFC, CONTROLE S/ FIO</v>
          </cell>
          <cell r="E15697" t="str">
            <v>UN</v>
          </cell>
          <cell r="F15697">
            <v>5474.85</v>
          </cell>
        </row>
        <row r="15698">
          <cell r="A15698" t="str">
            <v>SINAPI-I 43196</v>
          </cell>
          <cell r="D15698" t="str">
            <v>AR CONDICIONADO SPLIT ON/OFF, CASSETE (TETO), FRIO 4 VIAS 24000 BTUS/H, CLASSIFICACAO ENERGETICA C - SELO PROCEL, GAS HFC, CONTROLE S/ FIO</v>
          </cell>
          <cell r="E15698" t="str">
            <v>UN</v>
          </cell>
          <cell r="F15698">
            <v>6785.29</v>
          </cell>
        </row>
        <row r="15699">
          <cell r="A15699" t="str">
            <v>SINAPI-I 43198</v>
          </cell>
          <cell r="D15699" t="str">
            <v>AR CONDICIONADO SPLIT ON/OFF, CASSETE (TETO), FRIO 4 VIAS 36000 BTUS/H, CLASSIFICACAO ENERGETICA C - SELO PROCEL, GAS HFC, CONTROLE S/ FIO</v>
          </cell>
          <cell r="E15699" t="str">
            <v>UN</v>
          </cell>
          <cell r="F15699">
            <v>10082.780000000001</v>
          </cell>
        </row>
        <row r="15700">
          <cell r="A15700" t="str">
            <v>SINAPI-I 43199</v>
          </cell>
          <cell r="D15700" t="str">
            <v>AR CONDICIONADO SPLIT ON/OFF, CASSETE (TETO), FRIO 4 VIAS 48000 BTUS/H, CLASSIFICACAO ENERGETICA C - SELO PROCEL, GAS HFC, CONTROLE S/ FIO</v>
          </cell>
          <cell r="E15700" t="str">
            <v>UN</v>
          </cell>
          <cell r="F15700">
            <v>10452.25</v>
          </cell>
        </row>
        <row r="15701">
          <cell r="A15701" t="str">
            <v>SINAPI-I 43200</v>
          </cell>
          <cell r="D15701" t="str">
            <v>AR CONDICIONADO SPLIT ON/OFF, CASSETE (TETO), FRIO 4 VIAS 60000 BTUS/H, CLASSIFICACAO ENERGETICA C - SELO PROCEL, GAS HFC, CONTROLE S/ FIO</v>
          </cell>
          <cell r="E15701" t="str">
            <v>UN</v>
          </cell>
          <cell r="F15701">
            <v>11994.72</v>
          </cell>
        </row>
        <row r="15702">
          <cell r="A15702" t="str">
            <v>SINAPI-I 43190</v>
          </cell>
          <cell r="D15702" t="str">
            <v>AR CONDICIONADO SPLIT ON/OFF, HI-WALL (PAREDE), 12000 BTUS/H, CICLO FRIO, 60 HZ, CLASSIFICACAO ENERGETICA A - SELO PROCEL, GAS HFC, CONTROLE S/ FIO</v>
          </cell>
          <cell r="E15702" t="str">
            <v>UN</v>
          </cell>
          <cell r="F15702">
            <v>1861.89</v>
          </cell>
        </row>
        <row r="15703">
          <cell r="A15703" t="str">
            <v>SINAPI-I 39555</v>
          </cell>
          <cell r="D15703" t="str">
            <v>AR CONDICIONADO SPLIT ON/OFF, HI-WALL (PAREDE), 12000 BTUS/H, CICLO QUENTE/FRIO, 60 HZ, CLASSIFICACAO ENERGETICA A - SELO PROCEL, GAS HFC, CONTROLE S/ FIO</v>
          </cell>
          <cell r="E15703" t="str">
            <v>UN</v>
          </cell>
          <cell r="F15703">
            <v>2014.08</v>
          </cell>
        </row>
        <row r="15704">
          <cell r="A15704" t="str">
            <v>SINAPI-I 43191</v>
          </cell>
          <cell r="D15704" t="str">
            <v>AR CONDICIONADO SPLIT ON/OFF, HI-WALL (PAREDE), 18000 BTUS/H, CICLO FRIO, 60 HZ, CLASSIFICACAO ENERGETICA A - SELO PROCEL, GAS HFC, CONTROLE S/ FIO</v>
          </cell>
          <cell r="E15704" t="str">
            <v>UN</v>
          </cell>
          <cell r="F15704">
            <v>2679.01</v>
          </cell>
        </row>
        <row r="15705">
          <cell r="A15705" t="str">
            <v>SINAPI-I 39548</v>
          </cell>
          <cell r="D15705" t="str">
            <v>AR CONDICIONADO SPLIT ON/OFF, HI-WALL (PAREDE), 18000 BTUS/H, CICLO QUENTE/FRIO, 60 HZ, CLASSIFICACAO ENERGETICA A - SELO PROCEL, GAS HFC, CONTROLE S/ FIO</v>
          </cell>
          <cell r="E15705" t="str">
            <v>UN</v>
          </cell>
          <cell r="F15705">
            <v>2987.51</v>
          </cell>
        </row>
        <row r="15706">
          <cell r="A15706" t="str">
            <v>SINAPI-I 43192</v>
          </cell>
          <cell r="D15706" t="str">
            <v>AR CONDICIONADO SPLIT ON/OFF, HI-WALL (PAREDE), 24000 BTUS/H, CICLO FRIO, 60 HZ, CLASSIFICACAO ENERGETICA A - SELO PROCEL, GAS HFC, CONTROLE S/ FIO</v>
          </cell>
          <cell r="E15706" t="str">
            <v>UN</v>
          </cell>
          <cell r="F15706">
            <v>3509.26</v>
          </cell>
        </row>
        <row r="15707">
          <cell r="A15707" t="str">
            <v>SINAPI-I 39554</v>
          </cell>
          <cell r="D15707" t="str">
            <v>AR CONDICIONADO SPLIT ON/OFF, HI-WALL (PAREDE), 24000 BTUS/H, CICLO QUENTE/FRIO, 60 HZ, CLASSIFICACAO ENERGETICA A - SELO PROCEL, GAS HFC, CONTROLE S/ FIO</v>
          </cell>
          <cell r="E15707" t="str">
            <v>UN</v>
          </cell>
          <cell r="F15707">
            <v>3950.53</v>
          </cell>
        </row>
        <row r="15708">
          <cell r="A15708" t="str">
            <v>SINAPI-I 43194</v>
          </cell>
          <cell r="D15708" t="str">
            <v>AR CONDICIONADO SPLIT ON/OFF, HI-WALL (PAREDE), 9000 BTUS/H, CICLO FRIO, 60 HZ, CLASSIFICACAO ENERGETICA A - SELO PROCEL, GAS HFC, CONTROLE S/ FIO</v>
          </cell>
          <cell r="E15708" t="str">
            <v>UN</v>
          </cell>
          <cell r="F15708">
            <v>1595.02</v>
          </cell>
        </row>
        <row r="15709">
          <cell r="A15709" t="str">
            <v>SINAPI-I 39551</v>
          </cell>
          <cell r="D15709" t="str">
            <v>AR CONDICIONADO SPLIT ON/OFF, HI-WALL (PAREDE), 9000 BTUS/H, CICLO QUENTE/FRIO, 60 HZ, CLASSIFICACAO ENERGETICA A - SELO PROCEL, GAS HFC, CONTROLE S/ FIO</v>
          </cell>
          <cell r="E15709" t="str">
            <v>UN</v>
          </cell>
          <cell r="F15709">
            <v>1756.29</v>
          </cell>
        </row>
        <row r="15710">
          <cell r="A15710" t="str">
            <v>SINAPI-I 43185</v>
          </cell>
          <cell r="D15710" t="str">
            <v>AR CONDICIONADO SPLIT ON/OFF, PISO TETO, 18.000 BTU/H, CICLO FRIO, 60HZ, CLASSIFICACAO ENERGETICA C - SELO PROCEL, GAS HFC, CONTROLE S/FIO</v>
          </cell>
          <cell r="E15710" t="str">
            <v>UN</v>
          </cell>
          <cell r="F15710">
            <v>4991.07</v>
          </cell>
        </row>
        <row r="15711">
          <cell r="A15711" t="str">
            <v>SINAPI-I 43186</v>
          </cell>
          <cell r="D15711" t="str">
            <v>AR CONDICIONADO SPLIT ON/OFF, PISO TETO, 24.000 BTU/H, CICLO FRIO, 60HZ, CLASSIFICACAO ENERGETICA C - SELO PROCEL, GAS HFC, CONTROLE S/FIO</v>
          </cell>
          <cell r="E15711" t="str">
            <v>UN</v>
          </cell>
          <cell r="F15711">
            <v>5264.57</v>
          </cell>
        </row>
        <row r="15712">
          <cell r="A15712" t="str">
            <v>SINAPI-I 43187</v>
          </cell>
          <cell r="D15712" t="str">
            <v>AR CONDICIONADO SPLIT ON/OFF, PISO TETO, 36.000 BTU/H, CICLO FRIO, 60HZ, CLASSIFICACAO ENERGETICA C - SELO PROCEL, GAS HFC, CONTROLE S/FIO</v>
          </cell>
          <cell r="E15712" t="str">
            <v>UN</v>
          </cell>
          <cell r="F15712">
            <v>6986.14</v>
          </cell>
        </row>
        <row r="15713">
          <cell r="A15713" t="str">
            <v>SINAPI-I 43188</v>
          </cell>
          <cell r="D15713" t="str">
            <v>AR CONDICIONADO SPLIT ON/OFF, PISO TETO, 48.000 BTU/H, CICLO FRIO, 60HZ, CLASSIFICACAO ENERGETICA C - SELO PROCEL, GAS HFC, CONTROLE S/FIO</v>
          </cell>
          <cell r="E15713" t="str">
            <v>UN</v>
          </cell>
          <cell r="F15713">
            <v>8464.6299999999992</v>
          </cell>
        </row>
        <row r="15714">
          <cell r="A15714" t="str">
            <v>SINAPI-I 43189</v>
          </cell>
          <cell r="D15714" t="str">
            <v>AR CONDICIONADO SPLIT ON/OFF, PISO TETO, 60.000 BTU/H, CICLO FRIO, 60HZ, CLASSIFICACAO ENERGETICA C - SELO PROCEL, GAS HFC, CONTROLE S/FIO</v>
          </cell>
          <cell r="E15714" t="str">
            <v>UN</v>
          </cell>
          <cell r="F15714">
            <v>9521.2999999999993</v>
          </cell>
        </row>
        <row r="15715">
          <cell r="A15715" t="str">
            <v>SINAPI-I 39577</v>
          </cell>
          <cell r="D15715" t="str">
            <v>AR-CONDICIONADO FRIO SPLITAO MODULAR 10 TR</v>
          </cell>
          <cell r="E15715" t="str">
            <v>UN</v>
          </cell>
          <cell r="F15715">
            <v>23484.77</v>
          </cell>
        </row>
        <row r="15716">
          <cell r="A15716" t="str">
            <v>SINAPI-I 39578</v>
          </cell>
          <cell r="D15716" t="str">
            <v>AR-CONDICIONADO FRIO SPLITAO MODULAR 15 TR</v>
          </cell>
          <cell r="E15716" t="str">
            <v>UN</v>
          </cell>
          <cell r="F15716">
            <v>30307.56</v>
          </cell>
        </row>
        <row r="15717">
          <cell r="A15717" t="str">
            <v>SINAPI-I 39579</v>
          </cell>
          <cell r="D15717" t="str">
            <v>AR-CONDICIONADO FRIO SPLITAO MODULAR 20 TR</v>
          </cell>
          <cell r="E15717" t="str">
            <v>UN</v>
          </cell>
          <cell r="F15717">
            <v>44095.13</v>
          </cell>
        </row>
        <row r="15718">
          <cell r="A15718" t="str">
            <v>SINAPI-I 39826</v>
          </cell>
          <cell r="D15718" t="str">
            <v>AR-CONDICIONADO SPLIT INVERTER, PISO TETO, 24000 BTU/H, QUENTE/FRIO, 60HZ, CLASSIFICACAO ENERGETICA A - SELO PROCEL, GAS HFC, CONTROLE S/FIO</v>
          </cell>
          <cell r="E15718" t="str">
            <v>UN</v>
          </cell>
          <cell r="F15718">
            <v>5415.68</v>
          </cell>
        </row>
        <row r="15719">
          <cell r="A15719" t="str">
            <v>SINAPI-I 346</v>
          </cell>
          <cell r="D15719" t="str">
            <v>ARAME DE ACO OVALADO 15 X 17 (45,7 KG, 700 KGF), ROLO 1000 M</v>
          </cell>
          <cell r="E15719" t="str">
            <v>KG</v>
          </cell>
          <cell r="F15719">
            <v>24.38</v>
          </cell>
        </row>
        <row r="15720">
          <cell r="A15720" t="str">
            <v>SINAPI-I 3312</v>
          </cell>
          <cell r="D15720" t="str">
            <v>ARAME DE AMARRACAO PARA GABIAO GALVANIZADO, DIAMETRO 2,2 MM</v>
          </cell>
          <cell r="E15720" t="str">
            <v>KG</v>
          </cell>
          <cell r="F15720">
            <v>21.59</v>
          </cell>
        </row>
        <row r="15721">
          <cell r="A15721" t="str">
            <v>SINAPI-I 339</v>
          </cell>
          <cell r="D15721" t="str">
            <v>ARAME FARPADO GALVANIZADO, 14 BWG (2,11 MM), CLASSE 250</v>
          </cell>
          <cell r="E15721" t="str">
            <v>M</v>
          </cell>
          <cell r="F15721">
            <v>1.25</v>
          </cell>
        </row>
        <row r="15722">
          <cell r="A15722" t="str">
            <v>SINAPI-I 340</v>
          </cell>
          <cell r="D15722" t="str">
            <v>ARAME FARPADO GALVANIZADO, 16 BWG (1,65 MM), CLASSE 250</v>
          </cell>
          <cell r="E15722" t="str">
            <v>M</v>
          </cell>
          <cell r="F15722">
            <v>1.1299999999999999</v>
          </cell>
        </row>
        <row r="15723">
          <cell r="A15723" t="str">
            <v>SINAPI-I 43130</v>
          </cell>
          <cell r="D15723" t="str">
            <v>ARAME GALVANIZADO 12 BWG, D = 2,76 MM (0,048 KG/M) OU 14 BWG, D = 2,11 MM (0,026 KG/M)</v>
          </cell>
          <cell r="E15723" t="str">
            <v>KG</v>
          </cell>
          <cell r="F15723">
            <v>20.58</v>
          </cell>
        </row>
        <row r="15724">
          <cell r="A15724" t="str">
            <v>SINAPI-I 344</v>
          </cell>
          <cell r="D15724" t="str">
            <v>ARAME GALVANIZADO 16 BWG, D = 1,65MM (0,0166 KG/M)</v>
          </cell>
          <cell r="E15724" t="str">
            <v>KG</v>
          </cell>
          <cell r="F15724">
            <v>27.05</v>
          </cell>
        </row>
        <row r="15725">
          <cell r="A15725" t="str">
            <v>SINAPI-I 345</v>
          </cell>
          <cell r="D15725" t="str">
            <v>ARAME GALVANIZADO 18 BWG, D = 1,24MM (0,009 KG/M)</v>
          </cell>
          <cell r="E15725" t="str">
            <v>KG</v>
          </cell>
          <cell r="F15725">
            <v>29.35</v>
          </cell>
        </row>
        <row r="15726">
          <cell r="A15726" t="str">
            <v>SINAPI-I 43131</v>
          </cell>
          <cell r="D15726" t="str">
            <v>ARAME GALVANIZADO 6 BWG, D = 5,16 MM (0,157 KG/M), OU 8 BWG, D = 4,19 MM (0,101 KG/M), OU 10 BWG, D = 3,40 MM (0,0713 KG/M)</v>
          </cell>
          <cell r="E15726" t="str">
            <v>KG</v>
          </cell>
          <cell r="F15726">
            <v>23.9</v>
          </cell>
        </row>
        <row r="15727">
          <cell r="A15727" t="str">
            <v>SINAPI-I 3313</v>
          </cell>
          <cell r="D15727" t="str">
            <v>ARAME PROTEGIDO COM POLIMERO PARA GABIAO, DIAMETRO 2,2 MM</v>
          </cell>
          <cell r="E15727" t="str">
            <v>KG</v>
          </cell>
          <cell r="F15727">
            <v>27.78</v>
          </cell>
        </row>
        <row r="15728">
          <cell r="A15728" t="str">
            <v>SINAPI-I 43132</v>
          </cell>
          <cell r="D15728" t="str">
            <v>ARAME RECOZIDO 16 BWG, D = 1,65 MM (0,016 KG/M) OU 18 BWG, D = 1,25 MM (0,01 KG/M)</v>
          </cell>
          <cell r="E15728" t="str">
            <v>KG</v>
          </cell>
          <cell r="F15728">
            <v>20.58</v>
          </cell>
        </row>
        <row r="15729">
          <cell r="A15729" t="str">
            <v>SINAPI-I 45245</v>
          </cell>
          <cell r="D15729" t="str">
            <v>ARCO DE SERRA REGULAVEL PARA LAMINAS DE 8" A 12"</v>
          </cell>
          <cell r="E15729" t="str">
            <v>UN</v>
          </cell>
          <cell r="F15729">
            <v>48.3</v>
          </cell>
        </row>
        <row r="15730">
          <cell r="A15730" t="str">
            <v>SINAPI-I 366</v>
          </cell>
          <cell r="D15730" t="str">
            <v>AREIA FINA - POSTO JAZIDA/FORNECEDOR (RETIRADO NA JAZIDA, SEM TRANSPORTE)</v>
          </cell>
          <cell r="E15730" t="str">
            <v>M3</v>
          </cell>
          <cell r="F15730">
            <v>171.5</v>
          </cell>
        </row>
        <row r="15731">
          <cell r="A15731" t="str">
            <v>SINAPI-I 367</v>
          </cell>
          <cell r="D15731" t="str">
            <v>AREIA GROSSA - POSTO JAZIDA/FORNECEDOR (RETIRADO NA JAZIDA, SEM TRANSPORTE)</v>
          </cell>
          <cell r="E15731" t="str">
            <v>M3</v>
          </cell>
          <cell r="F15731">
            <v>173.74</v>
          </cell>
        </row>
        <row r="15732">
          <cell r="A15732" t="str">
            <v>SINAPI-I 370</v>
          </cell>
          <cell r="D15732" t="str">
            <v>AREIA MEDIA - POSTO JAZIDA/FORNECEDOR (RETIRADO NA JAZIDA, SEM TRANSPORTE)</v>
          </cell>
          <cell r="E15732" t="str">
            <v>M3</v>
          </cell>
          <cell r="F15732">
            <v>171.5</v>
          </cell>
        </row>
        <row r="15733">
          <cell r="A15733" t="str">
            <v>SINAPI-I 368</v>
          </cell>
          <cell r="D15733" t="str">
            <v>AREIA PARA ATERRO - POSTO JAZIDA/FORNECEDOR (RETIRADO NA JAZIDA, SEM TRANSPORTE)</v>
          </cell>
          <cell r="E15733" t="str">
            <v>M3</v>
          </cell>
          <cell r="F15733">
            <v>85.75</v>
          </cell>
        </row>
        <row r="15734">
          <cell r="A15734" t="str">
            <v>SINAPI-I 11075</v>
          </cell>
          <cell r="D15734" t="str">
            <v>AREIA PARA LEITO FILTRANTE (0,42 A 1,68 MM) - POSTO JAZIDA/FORNECEDOR (RETIRADO NA JAZIDA, SEM TRANSPORTE)</v>
          </cell>
          <cell r="E15734" t="str">
            <v>M3</v>
          </cell>
          <cell r="F15734">
            <v>1968.29</v>
          </cell>
        </row>
        <row r="15735">
          <cell r="A15735" t="str">
            <v>SINAPI-I 1381</v>
          </cell>
          <cell r="D15735" t="str">
            <v>ARGAMASSA COLANTE AC I PARA CERAMICAS</v>
          </cell>
          <cell r="E15735" t="str">
            <v>KG</v>
          </cell>
          <cell r="F15735">
            <v>0.68</v>
          </cell>
        </row>
        <row r="15736">
          <cell r="A15736" t="str">
            <v>SINAPI-I 34353</v>
          </cell>
          <cell r="D15736" t="str">
            <v>ARGAMASSA COLANTE AC II</v>
          </cell>
          <cell r="E15736" t="str">
            <v>KG</v>
          </cell>
          <cell r="F15736">
            <v>1.26</v>
          </cell>
        </row>
        <row r="15737">
          <cell r="A15737" t="str">
            <v>SINAPI-I 37595</v>
          </cell>
          <cell r="D15737" t="str">
            <v>ARGAMASSA COLANTE TIPO AC III</v>
          </cell>
          <cell r="E15737" t="str">
            <v>KG</v>
          </cell>
          <cell r="F15737">
            <v>2.09</v>
          </cell>
        </row>
        <row r="15738">
          <cell r="A15738" t="str">
            <v>SINAPI-I 37596</v>
          </cell>
          <cell r="D15738" t="str">
            <v>ARGAMASSA COLANTE TIPO AC III E</v>
          </cell>
          <cell r="E15738" t="str">
            <v>KG</v>
          </cell>
          <cell r="F15738">
            <v>2.39</v>
          </cell>
        </row>
        <row r="15739">
          <cell r="A15739" t="str">
            <v>SINAPI-I 371</v>
          </cell>
          <cell r="D15739" t="str">
            <v>ARGAMASSA INDUSTRIALIZADA MULTIUSO, PARA REVESTIMENTO INTERNO E EXTERNO E ASSENTAMENTO DE BLOCOS DIVERSOS</v>
          </cell>
          <cell r="E15739" t="str">
            <v>KG</v>
          </cell>
          <cell r="F15739">
            <v>0.74</v>
          </cell>
        </row>
        <row r="15740">
          <cell r="A15740" t="str">
            <v>SINAPI-I 37553</v>
          </cell>
          <cell r="D15740" t="str">
            <v>ARGAMASSA INDUSTRIALIZADA PARA CHAPISCO COLANTE</v>
          </cell>
          <cell r="E15740" t="str">
            <v>KG</v>
          </cell>
          <cell r="F15740">
            <v>1.39</v>
          </cell>
        </row>
        <row r="15741">
          <cell r="A15741" t="str">
            <v>SINAPI-I 37552</v>
          </cell>
          <cell r="D15741" t="str">
            <v>ARGAMASSA INDUSTRIALIZADA PARA CHAPISCO ROLADO</v>
          </cell>
          <cell r="E15741" t="str">
            <v>KG</v>
          </cell>
          <cell r="F15741">
            <v>2.23</v>
          </cell>
        </row>
        <row r="15742">
          <cell r="A15742" t="str">
            <v>SINAPI-I 36880</v>
          </cell>
          <cell r="D15742" t="str">
            <v>ARGAMASSA PARA REVESTIMENTO DECORATIVO MONOCAMADA</v>
          </cell>
          <cell r="E15742" t="str">
            <v>KG</v>
          </cell>
          <cell r="F15742">
            <v>2.27</v>
          </cell>
        </row>
        <row r="15743">
          <cell r="A15743" t="str">
            <v>SINAPI-I 34355</v>
          </cell>
          <cell r="D15743" t="str">
            <v>ARGAMASSA PISO SOBRE PISO</v>
          </cell>
          <cell r="E15743" t="str">
            <v>KG</v>
          </cell>
          <cell r="F15743">
            <v>1.95</v>
          </cell>
        </row>
        <row r="15744">
          <cell r="A15744" t="str">
            <v>SINAPI-I 130</v>
          </cell>
          <cell r="D15744" t="str">
            <v>ARGAMASSA POLIMERICA DE REPARO ESTRUTURAL, BICOMPONENTE</v>
          </cell>
          <cell r="E15744" t="str">
            <v>KG</v>
          </cell>
          <cell r="F15744">
            <v>3.67</v>
          </cell>
        </row>
        <row r="15745">
          <cell r="A15745" t="str">
            <v>SINAPI-I 135</v>
          </cell>
          <cell r="D15745" t="str">
            <v>ARGAMASSA POLIMERICA IMPERMEABILIZANTE SEMIFLEXIVEL, BICOMPONENTE, A BASE DE CIMENTO E ADITIVOS</v>
          </cell>
          <cell r="E15745" t="str">
            <v>KG</v>
          </cell>
          <cell r="F15745">
            <v>2.95</v>
          </cell>
        </row>
        <row r="15746">
          <cell r="A15746" t="str">
            <v>SINAPI-I 36886</v>
          </cell>
          <cell r="D15746" t="str">
            <v>ARGAMASSA PRONTA PARA CONTRAPISO</v>
          </cell>
          <cell r="E15746" t="str">
            <v>KG</v>
          </cell>
          <cell r="F15746">
            <v>0.7</v>
          </cell>
        </row>
        <row r="15747">
          <cell r="A15747" t="str">
            <v>SINAPI-I 38546</v>
          </cell>
          <cell r="D15747" t="str">
            <v>ARGAMASSA USINADA AUTOADENSAVEL E AUTONIVELANTE PARA CONTRAPISO, COM BOMBEAMENTO (DISPONIBILIZACAO DE BOMBA), SEM O LANCAMENTO</v>
          </cell>
          <cell r="E15747" t="str">
            <v>M3</v>
          </cell>
          <cell r="F15747">
            <v>555.39</v>
          </cell>
        </row>
        <row r="15748">
          <cell r="A15748" t="str">
            <v>SINAPI-I 34549</v>
          </cell>
          <cell r="D15748" t="str">
            <v>ARGILA EXPANDIDA, GRANULOMETRIA 2215</v>
          </cell>
          <cell r="E15748" t="str">
            <v>M3</v>
          </cell>
        </row>
        <row r="15749">
          <cell r="A15749" t="str">
            <v>SINAPI-I 6081</v>
          </cell>
          <cell r="D15749" t="str">
            <v>ARGILA OU BARRO PARA ATERRO/REATERRO (COM TRANSPORTE ATE 10 KM)</v>
          </cell>
          <cell r="E15749" t="str">
            <v>M3</v>
          </cell>
        </row>
        <row r="15750">
          <cell r="A15750" t="str">
            <v>SINAPI-I 6077</v>
          </cell>
          <cell r="D15750" t="str">
            <v>ARGILA OU BARRO PARA ATERRO/REATERRO (RETIRADO NA JAZIDA, SEM TRANSPORTE)</v>
          </cell>
          <cell r="E15750" t="str">
            <v>M3</v>
          </cell>
        </row>
        <row r="15751">
          <cell r="A15751" t="str">
            <v>SINAPI-I 6079</v>
          </cell>
          <cell r="D15751" t="str">
            <v>ARGILA, ARGILA VERMELHA OU ARGILA ARENOSA (RETIRADA NA JAZIDA, SEM TRANSPORTE)</v>
          </cell>
          <cell r="E15751" t="str">
            <v>M3</v>
          </cell>
        </row>
        <row r="15752">
          <cell r="A15752" t="str">
            <v>SINAPI-I 1091</v>
          </cell>
          <cell r="D15752" t="str">
            <v>ARMACAO VERTICAL COM HASTE E CONTRA-PINO, EM CHAPA DE ACO GALVANIZADO 3/16", COM 1 ESTRIBO E 1 ISOLADOR</v>
          </cell>
          <cell r="E15752" t="str">
            <v>UN</v>
          </cell>
        </row>
        <row r="15753">
          <cell r="A15753" t="str">
            <v>SINAPI-I 1094</v>
          </cell>
          <cell r="D15753" t="str">
            <v>ARMACAO VERTICAL COM HASTE E CONTRA-PINO, EM CHAPA DE ACO GALVANIZADO 3/16", COM 1 ESTRIBO, SEM ISOLADOR</v>
          </cell>
          <cell r="E15753" t="str">
            <v>UN</v>
          </cell>
        </row>
        <row r="15754">
          <cell r="A15754" t="str">
            <v>SINAPI-I 1095</v>
          </cell>
          <cell r="D15754" t="str">
            <v>ARMACAO VERTICAL COM HASTE E CONTRA-PINO, EM CHAPA DE ACO GALVANIZADO 3/16", COM 2 ESTRIBOS, E 2 ISOLADORES</v>
          </cell>
          <cell r="E15754" t="str">
            <v>UN</v>
          </cell>
        </row>
        <row r="15755">
          <cell r="A15755" t="str">
            <v>SINAPI-I 1092</v>
          </cell>
          <cell r="D15755" t="str">
            <v>ARMACAO VERTICAL COM HASTE E CONTRA-PINO, EM CHAPA DE ACO GALVANIZADO 3/16", COM 2 ESTRIBOS, SEM ISOLADOR</v>
          </cell>
          <cell r="E15755" t="str">
            <v>UN</v>
          </cell>
        </row>
        <row r="15756">
          <cell r="A15756" t="str">
            <v>SINAPI-I 1093</v>
          </cell>
          <cell r="D15756" t="str">
            <v>ARMACAO VERTICAL COM HASTE E CONTRA-PINO, EM CHAPA DE ACO GALVANIZADO 3/16", COM 3 ESTRIBOS E 3 ISOLADORES</v>
          </cell>
          <cell r="E15756" t="str">
            <v>UN</v>
          </cell>
        </row>
        <row r="15757">
          <cell r="A15757" t="str">
            <v>SINAPI-I 1090</v>
          </cell>
          <cell r="D15757" t="str">
            <v>ARMACAO VERTICAL COM HASTE E CONTRA-PINO, EM CHAPA DE ACO GALVANIZADO 3/16", COM 3 ESTRIBOS, SEM ISOLADOR</v>
          </cell>
          <cell r="E15757" t="str">
            <v>UN</v>
          </cell>
        </row>
        <row r="15758">
          <cell r="A15758" t="str">
            <v>SINAPI-I 1096</v>
          </cell>
          <cell r="D15758" t="str">
            <v>ARMACAO VERTICAL COM HASTE E CONTRA-PINO, EM CHAPA DE ACO GALVANIZADO 3/16", COM 4 ESTRIBOS E 4 ISOLADORES</v>
          </cell>
          <cell r="E15758" t="str">
            <v>UN</v>
          </cell>
        </row>
        <row r="15759">
          <cell r="A15759" t="str">
            <v>SINAPI-I 1097</v>
          </cell>
          <cell r="D15759" t="str">
            <v>ARMACAO VERTICAL COM HASTE E CONTRA-PINO, EM CHAPA DE ACO GALVANIZADO 3/16", COM 4 ESTRIBOS, SEM ISOLADOR</v>
          </cell>
          <cell r="E15759" t="str">
            <v>UN</v>
          </cell>
        </row>
        <row r="15760">
          <cell r="A15760" t="str">
            <v>SINAPI-I 378</v>
          </cell>
          <cell r="D15760" t="str">
            <v>ARMADOR (HORISTA)</v>
          </cell>
          <cell r="E15760" t="str">
            <v>H</v>
          </cell>
          <cell r="F15760">
            <v>23.18</v>
          </cell>
        </row>
        <row r="15761">
          <cell r="A15761" t="str">
            <v>SINAPI-I 40911</v>
          </cell>
          <cell r="D15761" t="str">
            <v>ARMADOR (MENSALISTA)</v>
          </cell>
          <cell r="E15761" t="str">
            <v>MES</v>
          </cell>
          <cell r="F15761">
            <v>4091.25</v>
          </cell>
        </row>
        <row r="15762">
          <cell r="A15762" t="str">
            <v>SINAPI-I 33939</v>
          </cell>
          <cell r="D15762" t="str">
            <v>ARQUITETO JUNIOR (HORISTA)</v>
          </cell>
          <cell r="E15762" t="str">
            <v>H</v>
          </cell>
          <cell r="F15762">
            <v>110.11</v>
          </cell>
        </row>
        <row r="15763">
          <cell r="A15763" t="str">
            <v>SINAPI-I 40815</v>
          </cell>
          <cell r="D15763" t="str">
            <v>ARQUITETO JUNIOR (MENSALISTA)</v>
          </cell>
          <cell r="E15763" t="str">
            <v>MES</v>
          </cell>
          <cell r="F15763">
            <v>19436.71</v>
          </cell>
        </row>
        <row r="15764">
          <cell r="A15764" t="str">
            <v>SINAPI-I 33952</v>
          </cell>
          <cell r="D15764" t="str">
            <v>ARQUITETO PLENO (HORISTA)</v>
          </cell>
          <cell r="E15764" t="str">
            <v>H</v>
          </cell>
          <cell r="F15764">
            <v>116.18</v>
          </cell>
        </row>
        <row r="15765">
          <cell r="A15765" t="str">
            <v>SINAPI-I 40816</v>
          </cell>
          <cell r="D15765" t="str">
            <v>ARQUITETO PLENO (MENSALISTA)</v>
          </cell>
          <cell r="E15765" t="str">
            <v>MES</v>
          </cell>
          <cell r="F15765">
            <v>20506.39</v>
          </cell>
        </row>
        <row r="15766">
          <cell r="A15766" t="str">
            <v>SINAPI-I 33953</v>
          </cell>
          <cell r="D15766" t="str">
            <v>ARQUITETO SENIOR (HORISTA)</v>
          </cell>
          <cell r="E15766" t="str">
            <v>H</v>
          </cell>
          <cell r="F15766">
            <v>119.86</v>
          </cell>
        </row>
        <row r="15767">
          <cell r="A15767" t="str">
            <v>SINAPI-I 40817</v>
          </cell>
          <cell r="D15767" t="str">
            <v>ARQUITETO SENIOR (MENSALISTA)</v>
          </cell>
          <cell r="E15767" t="str">
            <v>MES</v>
          </cell>
          <cell r="F15767">
            <v>21154.27</v>
          </cell>
        </row>
        <row r="15768">
          <cell r="A15768" t="str">
            <v>SINAPI-I 13348</v>
          </cell>
          <cell r="D15768" t="str">
            <v>ARRUELA EM ACO GALVANIZADO, DIAMETRO EXTERNO = 35MM, ESPESSURA = 3MM, DIAMETRO DO FURO= 18MM</v>
          </cell>
          <cell r="E15768" t="str">
            <v>UN</v>
          </cell>
        </row>
        <row r="15769">
          <cell r="A15769" t="str">
            <v>SINAPI-I 39212</v>
          </cell>
          <cell r="D15769" t="str">
            <v>ARRUELA EM ALUMINIO, COM ROSCA, DE 1 1/2", PARA ELETRODUTO</v>
          </cell>
          <cell r="E15769" t="str">
            <v>UN</v>
          </cell>
          <cell r="F15769">
            <v>2.54</v>
          </cell>
        </row>
        <row r="15770">
          <cell r="A15770" t="str">
            <v>SINAPI-I 39211</v>
          </cell>
          <cell r="D15770" t="str">
            <v>ARRUELA EM ALUMINIO, COM ROSCA, DE 1 1/4", PARA ELETRODUTO</v>
          </cell>
          <cell r="E15770" t="str">
            <v>UN</v>
          </cell>
          <cell r="F15770">
            <v>2.2799999999999998</v>
          </cell>
        </row>
        <row r="15771">
          <cell r="A15771" t="str">
            <v>SINAPI-I 39210</v>
          </cell>
          <cell r="D15771" t="str">
            <v>ARRUELA EM ALUMINIO, COM ROSCA, DE 1", PARA ELETRODUTO</v>
          </cell>
          <cell r="E15771" t="str">
            <v>UN</v>
          </cell>
          <cell r="F15771">
            <v>1.27</v>
          </cell>
        </row>
        <row r="15772">
          <cell r="A15772" t="str">
            <v>SINAPI-I 39208</v>
          </cell>
          <cell r="D15772" t="str">
            <v>ARRUELA EM ALUMINIO, COM ROSCA, DE 1/2", PARA ELETRODUTO</v>
          </cell>
          <cell r="E15772" t="str">
            <v>UN</v>
          </cell>
          <cell r="F15772">
            <v>0.69</v>
          </cell>
        </row>
        <row r="15773">
          <cell r="A15773" t="str">
            <v>SINAPI-I 39214</v>
          </cell>
          <cell r="D15773" t="str">
            <v>ARRUELA EM ALUMINIO, COM ROSCA, DE 2 1/2", PARA ELETRODUTO</v>
          </cell>
          <cell r="E15773" t="str">
            <v>UN</v>
          </cell>
          <cell r="F15773">
            <v>4.71</v>
          </cell>
        </row>
        <row r="15774">
          <cell r="A15774" t="str">
            <v>SINAPI-I 39213</v>
          </cell>
          <cell r="D15774" t="str">
            <v>ARRUELA EM ALUMINIO, COM ROSCA, DE 2", PARA ELETRODUTO</v>
          </cell>
          <cell r="E15774" t="str">
            <v>UN</v>
          </cell>
          <cell r="F15774">
            <v>3.33</v>
          </cell>
        </row>
        <row r="15775">
          <cell r="A15775" t="str">
            <v>SINAPI-I 39215</v>
          </cell>
          <cell r="D15775" t="str">
            <v>ARRUELA EM ALUMINIO, COM ROSCA, DE 3", PARA ELETRODUTO</v>
          </cell>
          <cell r="E15775" t="str">
            <v>UN</v>
          </cell>
          <cell r="F15775">
            <v>8.57</v>
          </cell>
        </row>
        <row r="15776">
          <cell r="A15776" t="str">
            <v>SINAPI-I 39209</v>
          </cell>
          <cell r="D15776" t="str">
            <v>ARRUELA EM ALUMINIO, COM ROSCA, DE 3/4", PARA ELETRODUTO</v>
          </cell>
          <cell r="E15776" t="str">
            <v>UN</v>
          </cell>
          <cell r="F15776">
            <v>0.82</v>
          </cell>
        </row>
        <row r="15777">
          <cell r="A15777" t="str">
            <v>SINAPI-I 39207</v>
          </cell>
          <cell r="D15777" t="str">
            <v>ARRUELA EM ALUMINIO, COM ROSCA, DE 3/8", PARA ELETRODUTO</v>
          </cell>
          <cell r="E15777" t="str">
            <v>UN</v>
          </cell>
          <cell r="F15777">
            <v>1.27</v>
          </cell>
        </row>
        <row r="15778">
          <cell r="A15778" t="str">
            <v>SINAPI-I 39216</v>
          </cell>
          <cell r="D15778" t="str">
            <v>ARRUELA EM ALUMINIO, COM ROSCA, DE 4", PARA ELETRODUTO</v>
          </cell>
          <cell r="E15778" t="str">
            <v>UN</v>
          </cell>
          <cell r="F15778">
            <v>11.96</v>
          </cell>
        </row>
        <row r="15779">
          <cell r="A15779" t="str">
            <v>SINAPI-I 11267</v>
          </cell>
          <cell r="D15779" t="str">
            <v>ARRUELA LISA, REDONDA, DE LATAO POLIDO, DIAMETRO NOMINAL 5/8", DIAMETRO EXTERNO = 34 MM, DIAMETRO DO FURO = 17 MM, ESPESSURA = *2,5* MM</v>
          </cell>
          <cell r="E15779" t="str">
            <v>UN</v>
          </cell>
        </row>
        <row r="15780">
          <cell r="A15780" t="str">
            <v>SINAPI-I 379</v>
          </cell>
          <cell r="D15780" t="str">
            <v>ARRUELA QUADRADA EM ACO GALVANIZADO, DIMENSAO = 38 MM, ESPESSURA = 3MM, DIAMETRO DO FURO= 18 MM</v>
          </cell>
          <cell r="E15780" t="str">
            <v>UN</v>
          </cell>
        </row>
        <row r="15781">
          <cell r="A15781" t="str">
            <v>SINAPI-I 510</v>
          </cell>
          <cell r="D15781" t="str">
            <v>ASFALTO MODIFICADO TIPO I - NBR 9910 (ASFALTO OXIDADO PARA IMPERMEABILIZACAO, COEFICIENTE DE PENETRACAO 25-40)</v>
          </cell>
          <cell r="E15781" t="str">
            <v>KG</v>
          </cell>
          <cell r="F15781">
            <v>12.81</v>
          </cell>
        </row>
        <row r="15782">
          <cell r="A15782" t="str">
            <v>SINAPI-I 516</v>
          </cell>
          <cell r="D15782" t="str">
            <v>ASFALTO MODIFICADO TIPO II - NBR 9910 (ASFALTO OXIDADO PARA IMPERMEABILIZACAO, COEFICIENTE DE PENETRACAO 20-35)</v>
          </cell>
          <cell r="E15782" t="str">
            <v>KG</v>
          </cell>
          <cell r="F15782">
            <v>15.18</v>
          </cell>
        </row>
        <row r="15783">
          <cell r="A15783" t="str">
            <v>SINAPI-I 509</v>
          </cell>
          <cell r="D15783" t="str">
            <v>ASFALTO MODIFICADO TIPO III - NBR 9910 (ASFALTO OXIDADO PARA IMPERMEABILIZACAO, COEFICIENTE DE PENETRACAO 15-25)</v>
          </cell>
          <cell r="E15783" t="str">
            <v>KG</v>
          </cell>
          <cell r="F15783">
            <v>17.03</v>
          </cell>
        </row>
        <row r="15784">
          <cell r="A15784" t="str">
            <v>SINAPI-I 40331</v>
          </cell>
          <cell r="D15784" t="str">
            <v>ASSENTADOR DE MANILHAS (HORISTA)</v>
          </cell>
          <cell r="E15784" t="str">
            <v>H</v>
          </cell>
          <cell r="F15784">
            <v>17.010000000000002</v>
          </cell>
        </row>
        <row r="15785">
          <cell r="A15785" t="str">
            <v>SINAPI-I 40930</v>
          </cell>
          <cell r="D15785" t="str">
            <v>ASSENTADOR DE MANILHAS (MENSALISTA)</v>
          </cell>
          <cell r="E15785" t="str">
            <v>MES</v>
          </cell>
          <cell r="F15785">
            <v>3004.14</v>
          </cell>
        </row>
        <row r="15786">
          <cell r="A15786" t="str">
            <v>SINAPI-I 377</v>
          </cell>
          <cell r="D15786" t="str">
            <v>ASSENTO SANITARIO DE PLASTICO, TIPO CONVENCIONAL</v>
          </cell>
          <cell r="E15786" t="str">
            <v>UN</v>
          </cell>
          <cell r="F15786">
            <v>40.130000000000003</v>
          </cell>
        </row>
        <row r="15787">
          <cell r="A15787" t="str">
            <v>SINAPI-I 11761</v>
          </cell>
          <cell r="D15787" t="str">
            <v>ASSENTO VASO SANITARIO INFANTIL EM PLASTICO BRANCO</v>
          </cell>
          <cell r="E15787" t="str">
            <v>UN</v>
          </cell>
          <cell r="F15787">
            <v>85.4</v>
          </cell>
        </row>
        <row r="15788">
          <cell r="A15788" t="str">
            <v>SINAPI-I 7588</v>
          </cell>
          <cell r="D15788" t="str">
            <v>AUTOMATICO DE BOIA SUPERIOR / INFERIOR, *15* A / 250 V</v>
          </cell>
          <cell r="E15788" t="str">
            <v>UN</v>
          </cell>
          <cell r="F15788">
            <v>52.5</v>
          </cell>
        </row>
        <row r="15789">
          <cell r="A15789" t="str">
            <v>SINAPI-I 34551</v>
          </cell>
          <cell r="D15789" t="str">
            <v>AUXILIAR DE AZULEJISTA (HORISTA)</v>
          </cell>
          <cell r="E15789" t="str">
            <v>H</v>
          </cell>
          <cell r="F15789">
            <v>15.6</v>
          </cell>
        </row>
        <row r="15790">
          <cell r="A15790" t="str">
            <v>SINAPI-I 41078</v>
          </cell>
          <cell r="D15790" t="str">
            <v>AUXILIAR DE AZULEJISTA (MENSALISTA)</v>
          </cell>
          <cell r="E15790" t="str">
            <v>MES</v>
          </cell>
          <cell r="F15790">
            <v>2755.76</v>
          </cell>
        </row>
        <row r="15791">
          <cell r="A15791" t="str">
            <v>SINAPI-I 246</v>
          </cell>
          <cell r="D15791" t="str">
            <v>AUXILIAR DE ENCANADOR OU BOMBEIRO HIDRAULICO (HORISTA)</v>
          </cell>
          <cell r="E15791" t="str">
            <v>H</v>
          </cell>
          <cell r="F15791">
            <v>17.920000000000002</v>
          </cell>
        </row>
        <row r="15792">
          <cell r="A15792" t="str">
            <v>SINAPI-I 40927</v>
          </cell>
          <cell r="D15792" t="str">
            <v>AUXILIAR DE ENCANADOR OU BOMBEIRO HIDRAULICO (MENSALISTA)</v>
          </cell>
          <cell r="E15792" t="str">
            <v>MES</v>
          </cell>
          <cell r="F15792">
            <v>3165.23</v>
          </cell>
        </row>
        <row r="15793">
          <cell r="A15793" t="str">
            <v>SINAPI-I 2350</v>
          </cell>
          <cell r="D15793" t="str">
            <v>AUXILIAR DE ESCRITORIO (HORISTA)</v>
          </cell>
          <cell r="E15793" t="str">
            <v>H</v>
          </cell>
          <cell r="F15793">
            <v>19.09</v>
          </cell>
        </row>
        <row r="15794">
          <cell r="A15794" t="str">
            <v>SINAPI-I 40812</v>
          </cell>
          <cell r="D15794" t="str">
            <v>AUXILIAR DE ESCRITORIO (MENSALISTA)</v>
          </cell>
          <cell r="E15794" t="str">
            <v>MES</v>
          </cell>
          <cell r="F15794">
            <v>3372.4</v>
          </cell>
        </row>
        <row r="15795">
          <cell r="A15795" t="str">
            <v>SINAPI-I 245</v>
          </cell>
          <cell r="D15795" t="str">
            <v>AUXILIAR DE LABORATORISTA DE SOLOS E DE CONCRETO (HORISTA)</v>
          </cell>
          <cell r="E15795" t="str">
            <v>H</v>
          </cell>
          <cell r="F15795">
            <v>29.73</v>
          </cell>
        </row>
        <row r="15796">
          <cell r="A15796" t="str">
            <v>SINAPI-I 41090</v>
          </cell>
          <cell r="D15796" t="str">
            <v>AUXILIAR DE LABORATORISTA DE SOLOS E DE CONCRETO (MENSALISTA)</v>
          </cell>
          <cell r="E15796" t="str">
            <v>MES</v>
          </cell>
          <cell r="F15796">
            <v>5247.6</v>
          </cell>
        </row>
        <row r="15797">
          <cell r="A15797" t="str">
            <v>SINAPI-I 251</v>
          </cell>
          <cell r="D15797" t="str">
            <v>AUXILIAR DE MECANICO (HORISTA)</v>
          </cell>
          <cell r="E15797" t="str">
            <v>H</v>
          </cell>
          <cell r="F15797">
            <v>17.920000000000002</v>
          </cell>
        </row>
        <row r="15798">
          <cell r="A15798" t="str">
            <v>SINAPI-I 40975</v>
          </cell>
          <cell r="D15798" t="str">
            <v>AUXILIAR DE MECANICO (MENSALISTA)</v>
          </cell>
          <cell r="E15798" t="str">
            <v>MES</v>
          </cell>
          <cell r="F15798">
            <v>3165.23</v>
          </cell>
        </row>
        <row r="15799">
          <cell r="A15799" t="str">
            <v>SINAPI-I 6127</v>
          </cell>
          <cell r="D15799" t="str">
            <v>AUXILIAR DE PEDREIRO (HORISTA)</v>
          </cell>
          <cell r="E15799" t="str">
            <v>H</v>
          </cell>
          <cell r="F15799">
            <v>17.920000000000002</v>
          </cell>
        </row>
        <row r="15800">
          <cell r="A15800" t="str">
            <v>SINAPI-I 41072</v>
          </cell>
          <cell r="D15800" t="str">
            <v>AUXILIAR DE PEDREIRO (MENSALISTA)</v>
          </cell>
          <cell r="E15800" t="str">
            <v>MES</v>
          </cell>
          <cell r="F15800">
            <v>3165.23</v>
          </cell>
        </row>
        <row r="15801">
          <cell r="A15801" t="str">
            <v>SINAPI-I 6121</v>
          </cell>
          <cell r="D15801" t="str">
            <v>AUXILIAR DE SERVICOS GERAIS (HORISTA)</v>
          </cell>
          <cell r="E15801" t="str">
            <v>H</v>
          </cell>
          <cell r="F15801">
            <v>15.93</v>
          </cell>
        </row>
        <row r="15802">
          <cell r="A15802" t="str">
            <v>SINAPI-I 41071</v>
          </cell>
          <cell r="D15802" t="str">
            <v>AUXILIAR DE SERVICOS GERAIS (MENSALISTA)</v>
          </cell>
          <cell r="E15802" t="str">
            <v>MES</v>
          </cell>
          <cell r="F15802">
            <v>2812.75</v>
          </cell>
        </row>
        <row r="15803">
          <cell r="A15803" t="str">
            <v>SINAPI-I 244</v>
          </cell>
          <cell r="D15803" t="str">
            <v>AUXILIAR DE TOPOGRAFO (HORISTA)</v>
          </cell>
          <cell r="E15803" t="str">
            <v>H</v>
          </cell>
          <cell r="F15803">
            <v>18.079999999999998</v>
          </cell>
        </row>
        <row r="15804">
          <cell r="A15804" t="str">
            <v>SINAPI-I 41093</v>
          </cell>
          <cell r="D15804" t="str">
            <v>AUXILIAR DE TOPOGRAFO (MENSALISTA)</v>
          </cell>
          <cell r="E15804" t="str">
            <v>MES</v>
          </cell>
          <cell r="F15804">
            <v>3194.35</v>
          </cell>
        </row>
        <row r="15805">
          <cell r="A15805" t="str">
            <v>SINAPI-I 532</v>
          </cell>
          <cell r="D15805" t="str">
            <v>AUXILIAR TECNICO / ASSISTENTE DE ENGENHARIA (HORISTA)</v>
          </cell>
          <cell r="E15805" t="str">
            <v>H</v>
          </cell>
          <cell r="F15805">
            <v>33.549999999999997</v>
          </cell>
        </row>
        <row r="15806">
          <cell r="A15806" t="str">
            <v>SINAPI-I 40931</v>
          </cell>
          <cell r="D15806" t="str">
            <v>AUXILIAR TECNICO / ASSISTENTE DE ENGENHARIA (MENSALISTA)</v>
          </cell>
          <cell r="E15806" t="str">
            <v>MES</v>
          </cell>
          <cell r="F15806">
            <v>5923.31</v>
          </cell>
        </row>
        <row r="15807">
          <cell r="A15807" t="str">
            <v>SINAPI-I 36150</v>
          </cell>
          <cell r="D15807" t="str">
            <v>AVENTAL DE SEGURANCA DE RASPA DE COURO 1,00 X 0,60 M</v>
          </cell>
          <cell r="E15807" t="str">
            <v>UN</v>
          </cell>
          <cell r="F15807">
            <v>39.81</v>
          </cell>
        </row>
        <row r="15808">
          <cell r="A15808" t="str">
            <v>SINAPI-I 45262</v>
          </cell>
          <cell r="D15808" t="str">
            <v>AVENTAL EM PVC, FORRADO, *0,3* MM DE ESPESSURA, *1,15 X 0,70* M (COMPRIMENTO X LARGURA), 100% IMPERMEAVEL</v>
          </cell>
          <cell r="E15808" t="str">
            <v>UN</v>
          </cell>
          <cell r="F15808">
            <v>11.85</v>
          </cell>
        </row>
        <row r="15809">
          <cell r="A15809" t="str">
            <v>SINAPI-I 4760</v>
          </cell>
          <cell r="D15809" t="str">
            <v>AZULEJISTA OU LADRILHEIRO (HORISTA)</v>
          </cell>
          <cell r="E15809" t="str">
            <v>H</v>
          </cell>
          <cell r="F15809">
            <v>25.12</v>
          </cell>
        </row>
        <row r="15810">
          <cell r="A15810" t="str">
            <v>SINAPI-I 41069</v>
          </cell>
          <cell r="D15810" t="str">
            <v>AZULEJISTA OU LADRILHEIRO (MENSALISTA)</v>
          </cell>
          <cell r="E15810" t="str">
            <v>MES</v>
          </cell>
          <cell r="F15810">
            <v>4436.3599999999997</v>
          </cell>
        </row>
        <row r="15811">
          <cell r="A15811" t="str">
            <v>SINAPI-I 10422</v>
          </cell>
          <cell r="D15811" t="str">
            <v>BACIA SANITARIA (VASO) COM CAIXA ACOPLADA, SIFAO APARENTE, DE LOUCA BRANCA (SEM ASSENTO)</v>
          </cell>
          <cell r="E15811" t="str">
            <v>UN</v>
          </cell>
          <cell r="F15811">
            <v>446.74</v>
          </cell>
        </row>
        <row r="15812">
          <cell r="A15812" t="str">
            <v>SINAPI-I 44019</v>
          </cell>
          <cell r="D15812" t="str">
            <v>BACIA SANITARIA (VASO) COM CAIXA ACOPLADA, SIFAO OCULTO / CARENADO, DE LOUCA BRANCA (SEM ASSENTO) - PADRAO ALTO</v>
          </cell>
          <cell r="E15812" t="str">
            <v>UN</v>
          </cell>
          <cell r="F15812">
            <v>618.39</v>
          </cell>
        </row>
        <row r="15813">
          <cell r="A15813" t="str">
            <v>SINAPI-I 36520</v>
          </cell>
          <cell r="D15813" t="str">
            <v>BACIA SANITARIA (VASO) CONVENCIONAL PARA PCD, SEM FURO FRONTAL, DE LOUCA BRANCA (SEM ASSENTO)</v>
          </cell>
          <cell r="E15813" t="str">
            <v>UN</v>
          </cell>
          <cell r="F15813">
            <v>751.9</v>
          </cell>
        </row>
        <row r="15814">
          <cell r="A15814" t="str">
            <v>SINAPI-I 42319</v>
          </cell>
          <cell r="D15814" t="str">
            <v>BACIA SANITARIA (VASO) CONVENCIONAL PARA USO ESPECIFICO (HOSPITAIS, CLINICAS), COM FURO FRONTAL, DE LOUCA BRANCA, SEM ASSENTO</v>
          </cell>
          <cell r="E15814" t="str">
            <v>UN</v>
          </cell>
          <cell r="F15814">
            <v>673.74</v>
          </cell>
        </row>
        <row r="15815">
          <cell r="A15815" t="str">
            <v>SINAPI-I 10420</v>
          </cell>
          <cell r="D15815" t="str">
            <v>BACIA SANITARIA (VASO) CONVENCIONAL, DE LOUCA BRANCA, SIFAO APARENTE, SAIDA VERTICAL (SEM ASSENTO)</v>
          </cell>
          <cell r="E15815" t="str">
            <v>UN</v>
          </cell>
          <cell r="F15815">
            <v>239</v>
          </cell>
        </row>
        <row r="15816">
          <cell r="A15816" t="str">
            <v>SINAPI-I 10421</v>
          </cell>
          <cell r="D15816" t="str">
            <v>BACIA SANITARIA (VASO) CONVENCIONAL, DE LOUCA COLORIDA, SIFAO APARENTE, SAIDA VERTICAL (SEM ASSENTO)</v>
          </cell>
          <cell r="E15816" t="str">
            <v>UN</v>
          </cell>
          <cell r="F15816">
            <v>262.63</v>
          </cell>
        </row>
        <row r="15817">
          <cell r="A15817" t="str">
            <v>SINAPI-I 11786</v>
          </cell>
          <cell r="D15817" t="str">
            <v>BACIA SANITARIA (VASO) INFANTIL, SIFONADO, DE LOUCA BRANCA, (SEM ASSENTO)</v>
          </cell>
          <cell r="E15817" t="str">
            <v>UN</v>
          </cell>
          <cell r="F15817">
            <v>529.55999999999995</v>
          </cell>
        </row>
        <row r="15818">
          <cell r="A15818" t="str">
            <v>SINAPI-I 45195</v>
          </cell>
          <cell r="D15818" t="str">
            <v>BALANCIM INDIVIDUAL, TIPO CADEIRA SUSPENSA SOBE E DESCE</v>
          </cell>
          <cell r="E15818" t="str">
            <v>UN</v>
          </cell>
          <cell r="F15818">
            <v>5730.11</v>
          </cell>
        </row>
        <row r="15819">
          <cell r="A15819" t="str">
            <v>SINAPI-I 45226</v>
          </cell>
          <cell r="D15819" t="str">
            <v>BALDE DE PLASTICO CAPACIDADE 12 L</v>
          </cell>
          <cell r="E15819" t="str">
            <v>UN</v>
          </cell>
          <cell r="F15819">
            <v>15.18</v>
          </cell>
        </row>
        <row r="15820">
          <cell r="A15820" t="str">
            <v>SINAPI-I 4815</v>
          </cell>
          <cell r="D15820" t="str">
            <v>BALDE VERMELHO PARA SINALIZACAO DE VIAS</v>
          </cell>
          <cell r="E15820" t="str">
            <v>UN</v>
          </cell>
          <cell r="F15820">
            <v>9.75</v>
          </cell>
        </row>
        <row r="15821">
          <cell r="A15821" t="str">
            <v>SINAPI-I 541</v>
          </cell>
          <cell r="D15821" t="str">
            <v>BANCADA DE MARMORE SINTETICO COM UMA CUBA, 120 X *60* CM</v>
          </cell>
          <cell r="E15821" t="str">
            <v>UN</v>
          </cell>
          <cell r="F15821">
            <v>244.3</v>
          </cell>
        </row>
        <row r="15822">
          <cell r="A15822" t="str">
            <v>SINAPI-I 542</v>
          </cell>
          <cell r="D15822" t="str">
            <v>BANCADA DE MARMORE SINTETICO COM UMA CUBA, 150 X *60* CM</v>
          </cell>
          <cell r="E15822" t="str">
            <v>UN</v>
          </cell>
          <cell r="F15822">
            <v>306.23</v>
          </cell>
        </row>
        <row r="15823">
          <cell r="A15823" t="str">
            <v>SINAPI-I 540</v>
          </cell>
          <cell r="D15823" t="str">
            <v>BANCADA DE MARMORE SINTETICO COM UMA CUBA, 200 X *60* CM</v>
          </cell>
          <cell r="E15823" t="str">
            <v>UN</v>
          </cell>
          <cell r="F15823">
            <v>690.09</v>
          </cell>
        </row>
        <row r="15824">
          <cell r="A15824" t="str">
            <v>SINAPI-I 38364</v>
          </cell>
          <cell r="D15824" t="str">
            <v>BANCADA/ BANCA EM GRANITO, POLIDO, TIPO ANDORINHA/ QUARTZ/ CASTELO/ CORUMBA OU OUTROS EQUIVALENTES DA REGIAO, COM CUBA INOX, FORMATO *120 X 60* CM, E= *2* CM</v>
          </cell>
          <cell r="E15824" t="str">
            <v>UN</v>
          </cell>
          <cell r="F15824">
            <v>664.9</v>
          </cell>
        </row>
        <row r="15825">
          <cell r="A15825" t="str">
            <v>SINAPI-I 11692</v>
          </cell>
          <cell r="D15825" t="str">
            <v>BANCADA/ BANCA/ BALCAO/ TAMPO EM MARMORE BRANCO COMUM, POLIDO, LISO, ACABAMENTO RETO, E= *3* CM (SEM FUROS)</v>
          </cell>
          <cell r="E15825" t="str">
            <v>M2</v>
          </cell>
          <cell r="F15825">
            <v>390.29</v>
          </cell>
        </row>
        <row r="15826">
          <cell r="A15826" t="str">
            <v>SINAPI-I 1746</v>
          </cell>
          <cell r="D15826" t="str">
            <v>BANCADA/BANCA/PIA DE ACO INOXIDAVEL (AISI 430) COM 1 CUBA CENTRAL, COM VALVULA, ESCORREDOR DUPLO, DE *0,55 X 1,20* M</v>
          </cell>
          <cell r="E15826" t="str">
            <v>UN</v>
          </cell>
          <cell r="F15826">
            <v>259.89999999999998</v>
          </cell>
        </row>
        <row r="15827">
          <cell r="A15827" t="str">
            <v>SINAPI-I 1748</v>
          </cell>
          <cell r="D15827" t="str">
            <v>BANCADA/BANCA/PIA DE ACO INOXIDAVEL (AISI 430) COM 1 CUBA CENTRAL, COM VALVULA, ESCORREDOR DUPLO, DE *0,55 X 1,40* M</v>
          </cell>
          <cell r="E15827" t="str">
            <v>UN</v>
          </cell>
          <cell r="F15827">
            <v>345.6</v>
          </cell>
        </row>
        <row r="15828">
          <cell r="A15828" t="str">
            <v>SINAPI-I 1749</v>
          </cell>
          <cell r="D15828" t="str">
            <v>BANCADA/BANCA/PIA DE ACO INOXIDAVEL (AISI 430) COM 1 CUBA CENTRAL, COM VALVULA, ESCORREDOR DUPLO, DE *0,55 X 1,80* M</v>
          </cell>
          <cell r="E15828" t="str">
            <v>UN</v>
          </cell>
          <cell r="F15828">
            <v>500.72</v>
          </cell>
        </row>
        <row r="15829">
          <cell r="A15829" t="str">
            <v>SINAPI-I 37412</v>
          </cell>
          <cell r="D15829" t="str">
            <v>BANCADA/BANCA/PIA DE ACO INOXIDAVEL (AISI 430) COM 1 CUBA CENTRAL, COM VALVULA, LISA (SEM ESCORREDOR), DE *0,55 X 1,20* M</v>
          </cell>
          <cell r="E15829" t="str">
            <v>UN</v>
          </cell>
          <cell r="F15829">
            <v>254.05</v>
          </cell>
        </row>
        <row r="15830">
          <cell r="A15830" t="str">
            <v>SINAPI-I 1745</v>
          </cell>
          <cell r="D15830" t="str">
            <v>BANCADA/BANCA/PIA DE ACO INOXIDAVEL (AISI 430) COM 1 CUBA CENTRAL, SEM VALVULA, ESCORREDOR DUPLO, DE *0,55 X 1,60* M</v>
          </cell>
          <cell r="E15830" t="str">
            <v>UN</v>
          </cell>
          <cell r="F15830">
            <v>302.10000000000002</v>
          </cell>
        </row>
        <row r="15831">
          <cell r="A15831" t="str">
            <v>SINAPI-I 1750</v>
          </cell>
          <cell r="D15831" t="str">
            <v>BANCADA/BANCA/PIA DE ACO INOXIDAVEL (AISI 430) COM 2 CUBAS, COM VALVULAS, ESCORREDOR DUPLO, DE *0,55 X 2,00* M</v>
          </cell>
          <cell r="E15831" t="str">
            <v>UN</v>
          </cell>
          <cell r="F15831">
            <v>705.96</v>
          </cell>
        </row>
        <row r="15832">
          <cell r="A15832" t="str">
            <v>SINAPI-I 11687</v>
          </cell>
          <cell r="D15832" t="str">
            <v>BANCADA/TAMPO ACO INOX (AISI 304), LARGURA 60 CM, COM RODABANCA (NAO INCLUI PES DE APOIO)</v>
          </cell>
          <cell r="E15832" t="str">
            <v>M</v>
          </cell>
          <cell r="F15832">
            <v>1124.82</v>
          </cell>
        </row>
        <row r="15833">
          <cell r="A15833" t="str">
            <v>SINAPI-I 11689</v>
          </cell>
          <cell r="D15833" t="str">
            <v>BANCADA/TAMPO ACO INOX (AISI 304), LARGURA 70 CM, COM RODABANCA (NAO INCLUI PES DE APOIO)</v>
          </cell>
          <cell r="E15833" t="str">
            <v>M</v>
          </cell>
          <cell r="F15833">
            <v>1409.33</v>
          </cell>
        </row>
        <row r="15834">
          <cell r="A15834" t="str">
            <v>SINAPI-I 11693</v>
          </cell>
          <cell r="D15834" t="str">
            <v>BANCADA/TAMPO LISO (SEM CUBA) EM MARMORE SINTETICO</v>
          </cell>
          <cell r="E15834" t="str">
            <v>M2</v>
          </cell>
          <cell r="F15834">
            <v>270.88</v>
          </cell>
        </row>
        <row r="15835">
          <cell r="A15835" t="str">
            <v>SINAPI-I 36215</v>
          </cell>
          <cell r="D15835" t="str">
            <v>BANCO ARTICULADO PARA BANHO, EM ACO INOX POLIDO, 70* CM X 45* CM</v>
          </cell>
          <cell r="E15835" t="str">
            <v>UN</v>
          </cell>
        </row>
        <row r="15836">
          <cell r="A15836" t="str">
            <v>SINAPI-I 42439</v>
          </cell>
          <cell r="D15836" t="str">
            <v>BANCO COM ENCOSTO, 1,60M* DE COMPRIMENTO, EM TUBO DE ACO CARBONO E PINTURA NO PROCESSO ELETROSTATICO - PARA ACADEMIA AO AR LIVRE / ACADEMIA DA TERCEIRA IDADE - ATI</v>
          </cell>
          <cell r="E15836" t="str">
            <v>UN</v>
          </cell>
        </row>
        <row r="15837">
          <cell r="A15837" t="str">
            <v>SINAPI-I 38381</v>
          </cell>
          <cell r="D15837" t="str">
            <v>BANDEJA DE PINTURA PARA ROLO 23 CM</v>
          </cell>
          <cell r="E15837" t="str">
            <v>UN</v>
          </cell>
          <cell r="F15837">
            <v>12.14</v>
          </cell>
        </row>
        <row r="15838">
          <cell r="A15838" t="str">
            <v>SINAPI-I 39621</v>
          </cell>
          <cell r="D15838" t="str">
            <v>BARRA ANTIPANICO DUPLA, CEGA EM LADO OPOSTO, COR CINZA</v>
          </cell>
          <cell r="E15838" t="str">
            <v>PAR</v>
          </cell>
          <cell r="F15838">
            <v>1171.71</v>
          </cell>
        </row>
        <row r="15839">
          <cell r="A15839" t="str">
            <v>SINAPI-I 39624</v>
          </cell>
          <cell r="D15839" t="str">
            <v>BARRA ANTIPANICO DUPLA, PARA PORTA DE VIDRO, COR CINZA</v>
          </cell>
          <cell r="E15839" t="str">
            <v>PAR</v>
          </cell>
          <cell r="F15839">
            <v>1292.52</v>
          </cell>
        </row>
        <row r="15840">
          <cell r="A15840" t="str">
            <v>SINAPI-I 39615</v>
          </cell>
          <cell r="D15840" t="str">
            <v>BARRA ANTIPANICO SIMPLES, CEGA EM LADO OPOSTO, COR CINZA</v>
          </cell>
          <cell r="E15840" t="str">
            <v>UN</v>
          </cell>
          <cell r="F15840">
            <v>522.29999999999995</v>
          </cell>
        </row>
        <row r="15841">
          <cell r="A15841" t="str">
            <v>SINAPI-I 39620</v>
          </cell>
          <cell r="D15841" t="str">
            <v>BARRA ANTIPANICO SIMPLES, COM FECHADURA LADO OPOSTO, COR CINZA</v>
          </cell>
          <cell r="E15841" t="str">
            <v>UN</v>
          </cell>
          <cell r="F15841">
            <v>797.69</v>
          </cell>
        </row>
        <row r="15842">
          <cell r="A15842" t="str">
            <v>SINAPI-I 39623</v>
          </cell>
          <cell r="D15842" t="str">
            <v>BARRA ANTIPANICO SIMPLES, PARA PORTA DE VIDRO, COR CINZA</v>
          </cell>
          <cell r="E15842" t="str">
            <v>UN</v>
          </cell>
          <cell r="F15842">
            <v>854.4</v>
          </cell>
        </row>
        <row r="15843">
          <cell r="A15843" t="str">
            <v>SINAPI-I 546</v>
          </cell>
          <cell r="D15843" t="str">
            <v>BARRA DE ACO CHATA, RETANGULAR (QUALQUER BITOLA)</v>
          </cell>
          <cell r="E15843" t="str">
            <v>KG</v>
          </cell>
          <cell r="F15843">
            <v>8.65</v>
          </cell>
        </row>
        <row r="15844">
          <cell r="A15844" t="str">
            <v>SINAPI-I 566</v>
          </cell>
          <cell r="D15844" t="str">
            <v>BARRA DE ACO CHATO, RETANGULAR, 19,05 MM X 3,17 MM (L X E), 0,47 KG/M</v>
          </cell>
          <cell r="E15844" t="str">
            <v>M</v>
          </cell>
          <cell r="F15844">
            <v>4.0999999999999996</v>
          </cell>
        </row>
        <row r="15845">
          <cell r="A15845" t="str">
            <v>SINAPI-I 565</v>
          </cell>
          <cell r="D15845" t="str">
            <v>BARRA DE ACO CHATO, RETANGULAR, 25,4 MM X 4,76 MM (L X E), 0,94 KG/M</v>
          </cell>
          <cell r="E15845" t="str">
            <v>M</v>
          </cell>
          <cell r="F15845">
            <v>8.1300000000000008</v>
          </cell>
        </row>
        <row r="15846">
          <cell r="A15846" t="str">
            <v>SINAPI-I 555</v>
          </cell>
          <cell r="D15846" t="str">
            <v>BARRA DE ACO CHATO, RETANGULAR, 25,4 MM X 6,35 MM (L X E), 1,2265 KG/M</v>
          </cell>
          <cell r="E15846" t="str">
            <v>M</v>
          </cell>
          <cell r="F15846">
            <v>10.6</v>
          </cell>
        </row>
        <row r="15847">
          <cell r="A15847" t="str">
            <v>SINAPI-I 557</v>
          </cell>
          <cell r="D15847" t="str">
            <v>BARRA DE ACO CHATO, RETANGULAR, 38,1 MM X 12,7 MM (L X E), 3,79 KG/M</v>
          </cell>
          <cell r="E15847" t="str">
            <v>M</v>
          </cell>
          <cell r="F15847">
            <v>33.28</v>
          </cell>
        </row>
        <row r="15848">
          <cell r="A15848" t="str">
            <v>SINAPI-I 552</v>
          </cell>
          <cell r="D15848" t="str">
            <v>BARRA DE ACO CHATO, RETANGULAR, 38,1 MM X 6,35 MM (L X E), 1,89 KG/M</v>
          </cell>
          <cell r="E15848" t="str">
            <v>M</v>
          </cell>
          <cell r="F15848">
            <v>16.510000000000002</v>
          </cell>
        </row>
        <row r="15849">
          <cell r="A15849" t="str">
            <v>SINAPI-I 563</v>
          </cell>
          <cell r="D15849" t="str">
            <v>BARRA DE ACO CHATO, RETANGULAR, 38,1 MM X 9,53 MM (L X E), 2,84 KG/M</v>
          </cell>
          <cell r="E15849" t="str">
            <v>M</v>
          </cell>
          <cell r="F15849">
            <v>24.81</v>
          </cell>
        </row>
        <row r="15850">
          <cell r="A15850" t="str">
            <v>SINAPI-I 549</v>
          </cell>
          <cell r="D15850" t="str">
            <v>BARRA DE ACO CHATO, RETANGULAR, 50,8 MM X 12,7 MM (L X E), 5,06 KG/M</v>
          </cell>
          <cell r="E15850" t="str">
            <v>M</v>
          </cell>
          <cell r="F15850">
            <v>44.66</v>
          </cell>
        </row>
        <row r="15851">
          <cell r="A15851" t="str">
            <v>SINAPI-I 551</v>
          </cell>
          <cell r="D15851" t="str">
            <v>BARRA DE ACO CHATO, RETANGULAR, 50,8 MM X 25,4 MM (L X E), 10,12 KG/M</v>
          </cell>
          <cell r="E15851" t="str">
            <v>M</v>
          </cell>
          <cell r="F15851">
            <v>88.43</v>
          </cell>
        </row>
        <row r="15852">
          <cell r="A15852" t="str">
            <v>SINAPI-I 559</v>
          </cell>
          <cell r="D15852" t="str">
            <v>BARRA DE ACO CHATO, RETANGULAR, 50,8 MM X 6,35 MM (L X E), 2,53 KG/M</v>
          </cell>
          <cell r="E15852" t="str">
            <v>M</v>
          </cell>
          <cell r="F15852">
            <v>22.1</v>
          </cell>
        </row>
        <row r="15853">
          <cell r="A15853" t="str">
            <v>SINAPI-I 560</v>
          </cell>
          <cell r="D15853" t="str">
            <v>BARRA DE ACO CHATO, RETANGULAR, 50,8 MM X 7,94 MM (L X E), 3,162 KG/M</v>
          </cell>
          <cell r="E15853" t="str">
            <v>M</v>
          </cell>
          <cell r="F15853">
            <v>27.65</v>
          </cell>
        </row>
        <row r="15854">
          <cell r="A15854" t="str">
            <v>SINAPI-I 547</v>
          </cell>
          <cell r="D15854" t="str">
            <v>BARRA DE ACO CHATO, RETANGULAR, 50,8 MM X 9,53 MM (L X E), 3,79KG/M</v>
          </cell>
          <cell r="E15854" t="str">
            <v>M</v>
          </cell>
          <cell r="F15854">
            <v>33.11</v>
          </cell>
        </row>
        <row r="15855">
          <cell r="A15855" t="str">
            <v>SINAPI-I 36207</v>
          </cell>
          <cell r="D15855" t="str">
            <v>BARRA DE APOIO EM "L", EM ACO INOX POLIDO 70 X 70 CM, DIAMETRO MINIMO 3 CM</v>
          </cell>
          <cell r="E15855" t="str">
            <v>UN</v>
          </cell>
        </row>
        <row r="15856">
          <cell r="A15856" t="str">
            <v>SINAPI-I 36209</v>
          </cell>
          <cell r="D15856" t="str">
            <v>BARRA DE APOIO EM "L", EM ACO INOX POLIDO 80 X 80 CM, DIAMETRO MINIMO 3 CM</v>
          </cell>
          <cell r="E15856" t="str">
            <v>UN</v>
          </cell>
        </row>
        <row r="15857">
          <cell r="A15857" t="str">
            <v>SINAPI-I 36210</v>
          </cell>
          <cell r="D15857" t="str">
            <v>BARRA DE APOIO LATERAL ARTICULADA, COM TRAVA, EM ACO INOX POLIDO, 70 CM, DIAMETRO MINIMO 3 CM</v>
          </cell>
          <cell r="E15857" t="str">
            <v>UN</v>
          </cell>
        </row>
        <row r="15858">
          <cell r="A15858" t="str">
            <v>SINAPI-I 36204</v>
          </cell>
          <cell r="D15858" t="str">
            <v>BARRA DE APOIO RETA, EM ACO INOX POLIDO, COMPRIMENTO 60CM, DIAMETRO MINIMO 3 CM</v>
          </cell>
          <cell r="E15858" t="str">
            <v>UN</v>
          </cell>
        </row>
        <row r="15859">
          <cell r="A15859" t="str">
            <v>SINAPI-I 36205</v>
          </cell>
          <cell r="D15859" t="str">
            <v>BARRA DE APOIO RETA, EM ACO INOX POLIDO, COMPRIMENTO 70CM, DIAMETRO MINIMO 3 CM</v>
          </cell>
          <cell r="E15859" t="str">
            <v>UN</v>
          </cell>
        </row>
        <row r="15860">
          <cell r="A15860" t="str">
            <v>SINAPI-I 36081</v>
          </cell>
          <cell r="D15860" t="str">
            <v>BARRA DE APOIO RETA, EM ACO INOX POLIDO, COMPRIMENTO 80CM, DIAMETRO MINIMO 3 CM</v>
          </cell>
          <cell r="E15860" t="str">
            <v>UN</v>
          </cell>
        </row>
        <row r="15861">
          <cell r="A15861" t="str">
            <v>SINAPI-I 36206</v>
          </cell>
          <cell r="D15861" t="str">
            <v>BARRA DE APOIO RETA, EM ACO INOX POLIDO, COMPRIMENTO 90 CM, DIAMETRO MINIMO 3 CM</v>
          </cell>
          <cell r="E15861" t="str">
            <v>UN</v>
          </cell>
        </row>
        <row r="15862">
          <cell r="A15862" t="str">
            <v>SINAPI-I 36218</v>
          </cell>
          <cell r="D15862" t="str">
            <v>BARRA DE APOIO RETA, EM ALUMINIO, COMPRIMENTO 60CM, DIAMETRO MINIMO 3 CM</v>
          </cell>
          <cell r="E15862" t="str">
            <v>UN</v>
          </cell>
        </row>
        <row r="15863">
          <cell r="A15863" t="str">
            <v>SINAPI-I 36220</v>
          </cell>
          <cell r="D15863" t="str">
            <v>BARRA DE APOIO RETA, EM ALUMINIO, COMPRIMENTO 70CM, DIAMETRO MINIMO 3 CM</v>
          </cell>
          <cell r="E15863" t="str">
            <v>UN</v>
          </cell>
        </row>
        <row r="15864">
          <cell r="A15864" t="str">
            <v>SINAPI-I 36080</v>
          </cell>
          <cell r="D15864" t="str">
            <v>BARRA DE APOIO RETA, EM ALUMINIO, COMPRIMENTO 80 CM, DIAMETRO MINIMO 3 CM</v>
          </cell>
          <cell r="E15864" t="str">
            <v>UN</v>
          </cell>
        </row>
        <row r="15865">
          <cell r="A15865" t="str">
            <v>SINAPI-I 36223</v>
          </cell>
          <cell r="D15865" t="str">
            <v>BARRA DE APOIO RETA, EM ALUMINIO, COMPRIMENTO 90 CM, DIAMETRO MINIMO 3 CM</v>
          </cell>
          <cell r="E15865" t="str">
            <v>UN</v>
          </cell>
        </row>
        <row r="15866">
          <cell r="A15866" t="str">
            <v>SINAPI-I 38127</v>
          </cell>
          <cell r="D15866" t="str">
            <v>BASE DE MISTURADOR MONOCOMANDO PARA CHUVEIRO, DE PAREDE (NAO INCLUI ACABAMENTOS)</v>
          </cell>
          <cell r="E15866" t="str">
            <v>UN</v>
          </cell>
          <cell r="F15866">
            <v>449</v>
          </cell>
        </row>
        <row r="15867">
          <cell r="A15867" t="str">
            <v>SINAPI-I 38060</v>
          </cell>
          <cell r="D15867" t="str">
            <v>BASE PARA MASTRO DE PARA-RAIOS DIAMETRO NOMINAL 1 1/2"</v>
          </cell>
          <cell r="E15867" t="str">
            <v>UN</v>
          </cell>
          <cell r="F15867">
            <v>50.88</v>
          </cell>
        </row>
        <row r="15868">
          <cell r="A15868" t="str">
            <v>SINAPI-I 10956</v>
          </cell>
          <cell r="D15868" t="str">
            <v>BASE PARA MASTRO DE PARA-RAIOS DIAMETRO NOMINAL 2"</v>
          </cell>
          <cell r="E15868" t="str">
            <v>UN</v>
          </cell>
          <cell r="F15868">
            <v>55.8</v>
          </cell>
        </row>
        <row r="15869">
          <cell r="A15869" t="str">
            <v>SINAPI-I 39380</v>
          </cell>
          <cell r="D15869" t="str">
            <v>BASE PARA RELE COM SUPORTE METALICO</v>
          </cell>
          <cell r="E15869" t="str">
            <v>UN</v>
          </cell>
        </row>
        <row r="15870">
          <cell r="A15870" t="str">
            <v>SINAPI-I 44172</v>
          </cell>
          <cell r="D15870" t="str">
            <v>BASTIDOR PARA BLOCO M10</v>
          </cell>
          <cell r="E15870" t="str">
            <v>UN</v>
          </cell>
          <cell r="F15870">
            <v>7.83</v>
          </cell>
        </row>
        <row r="15871">
          <cell r="A15871" t="str">
            <v>SINAPI-I 37597</v>
          </cell>
          <cell r="D15871" t="str">
            <v>BATE-ESTACAS POR GRAVIDADE, POTENCIA160 HP, PESO DO MARTELO ATE 3 TONELADAS</v>
          </cell>
          <cell r="E15871" t="str">
            <v>UN</v>
          </cell>
        </row>
        <row r="15872">
          <cell r="A15872" t="str">
            <v>SINAPI-I 183</v>
          </cell>
          <cell r="D15872" t="str">
            <v>BATENTE / PORTAL / ADUELA / MARCO EM MADEIRA MACICA COM REBAIXO, E = *3* CM, L = *14* CM, PARA PORTAS DE GIRO DE *60 CM A 120* CM X *210* CM, CEDRINHO / ANGELIM COMERCIAL / TAURI / CURUPIXA / PEROBA / CUMARU OU EQUIVALENTE DA REGIAO (NAO INCLUI ALIZARES)</v>
          </cell>
          <cell r="E15872" t="str">
            <v>JG</v>
          </cell>
          <cell r="F15872">
            <v>209.5</v>
          </cell>
        </row>
        <row r="15873">
          <cell r="A15873" t="str">
            <v>SINAPI-I 184</v>
          </cell>
          <cell r="D15873" t="str">
            <v>BATENTE / PORTAL / ADUELA / MARCO EM MADEIRA MACICA COM REBAIXO, E = *3* CM, L = *14* CM, PARA PORTAS DE GIRO DE *60 CM A 120* CM X *210* CM, PINUS / EUCALIPTO / VIROLA OU EQUIVALENTE DA REGIAO (NAO INCLUI ALIZARES)</v>
          </cell>
          <cell r="E15873" t="str">
            <v>JG</v>
          </cell>
          <cell r="F15873">
            <v>129.75</v>
          </cell>
        </row>
        <row r="15874">
          <cell r="A15874" t="str">
            <v>SINAPI-I 181</v>
          </cell>
          <cell r="D15874" t="str">
            <v>BATENTE / PORTAL / ADUELA / MARCO EM MADEIRA MACICA COM REBAIXO, E = *3* CM, L = *16* CM, PARA PORTAS DE GIRO DE *60 CM A 120* CM X *210* CM, CEDRINHO / ANGELIM COMERCIAL / TAURI / CURUPIXA / PEROBA / CUMARU OU EQUIVALENTE DA REGIAO (NAO INCLUI ALIZARES)</v>
          </cell>
          <cell r="E15874" t="str">
            <v>JG</v>
          </cell>
          <cell r="F15874">
            <v>279.77999999999997</v>
          </cell>
        </row>
        <row r="15875">
          <cell r="A15875" t="str">
            <v>SINAPI-I 20001</v>
          </cell>
          <cell r="D15875" t="str">
            <v>BATENTE / PORTAL / ADUELA / MARCO EM MADEIRA MACICA COM REBAIXO, E = *3* CM, L = *16* CM, PARA PORTAS DE GIRO DE *60 CM A 120* CM X *210* CM, PINUS / EUCALIPTO / VIROLA OU EQUIVALENTE DA REGIAO (NAO INCLUI ALIZARES)</v>
          </cell>
          <cell r="E15875" t="str">
            <v>JG</v>
          </cell>
          <cell r="F15875">
            <v>162.19</v>
          </cell>
        </row>
        <row r="15876">
          <cell r="A15876" t="str">
            <v>SINAPI-I 39837</v>
          </cell>
          <cell r="D15876" t="str">
            <v>BATENTE/PORTAL/ADUELA/MARCO, EM MDF/PVC WOOD/POLIESTIRENO OU MADEIRA LAMINADA, L = *9,0* CM COM GUARNICAO REGULAVEL 2 FACES = *35* MM, PRIMER</v>
          </cell>
          <cell r="E15876" t="str">
            <v>JG</v>
          </cell>
          <cell r="F15876">
            <v>429.76</v>
          </cell>
        </row>
        <row r="15877">
          <cell r="A15877" t="str">
            <v>SINAPI-I 43366</v>
          </cell>
          <cell r="D15877" t="str">
            <v>BENTONITA, ARGILA CONSTITUIDA POR MONTMORILONITA</v>
          </cell>
          <cell r="E15877" t="str">
            <v>KG</v>
          </cell>
        </row>
        <row r="15878">
          <cell r="A15878" t="str">
            <v>SINAPI-I 10535</v>
          </cell>
          <cell r="D15878" t="str">
            <v>BETONEIRA, CAPACIDADE NOMINAL 400 L, CAPACIDADE DE MISTURA 280 L, MOTOR ELETRICO TRIFASICO 220/380 V, POTENCIA 2 CV, SEM CARREGADOR</v>
          </cell>
          <cell r="E15878" t="str">
            <v>UN</v>
          </cell>
          <cell r="F15878">
            <v>6185</v>
          </cell>
        </row>
        <row r="15879">
          <cell r="A15879" t="str">
            <v>SINAPI-I 10537</v>
          </cell>
          <cell r="D15879" t="str">
            <v>BETONEIRA, CAPACIDADE NOMINAL 400 L, CAPACIDADE DE MISTURA 310 L, MOTOR A DIESEL, POTENCIA 5 CV, SEM CARREGADOR</v>
          </cell>
          <cell r="E15879" t="str">
            <v>UN</v>
          </cell>
          <cell r="F15879">
            <v>8434.66</v>
          </cell>
        </row>
        <row r="15880">
          <cell r="A15880" t="str">
            <v>SINAPI-I 13891</v>
          </cell>
          <cell r="D15880" t="str">
            <v>BETONEIRA, CAPACIDADE NOMINAL 400 L, CAPACIDADE DE MISTURA 310 L, MOTOR A GASOLINA, POTENCIA 5,5 CV, SEM CARREGADOR</v>
          </cell>
          <cell r="E15880" t="str">
            <v>UN</v>
          </cell>
          <cell r="F15880">
            <v>7736.49</v>
          </cell>
        </row>
        <row r="15881">
          <cell r="A15881" t="str">
            <v>SINAPI-I 36397</v>
          </cell>
          <cell r="D15881" t="str">
            <v>BETONEIRA, CAPACIDADE NOMINAL 600 L, CAPACIDADE DE MISTURA 360 L, MOTOR ELETRICO TRIFASICO 220/380V, POTENCIA 4CV, SEM CARREGADOR</v>
          </cell>
          <cell r="E15881" t="str">
            <v>UN</v>
          </cell>
          <cell r="F15881">
            <v>25159.32</v>
          </cell>
        </row>
        <row r="15882">
          <cell r="A15882" t="str">
            <v>SINAPI-I 36398</v>
          </cell>
          <cell r="D15882" t="str">
            <v>BETONEIRA, CAPACIDADE NOMINAL 600 L, CAPACIDADE DE MISTURA 440 L, MOTOR A DIESEL, POTENCIA 10 CV, COM CARREGADOR</v>
          </cell>
          <cell r="E15882" t="str">
            <v>UN</v>
          </cell>
          <cell r="F15882">
            <v>30579.05</v>
          </cell>
        </row>
        <row r="15883">
          <cell r="A15883" t="str">
            <v>SINAPI-I 647</v>
          </cell>
          <cell r="D15883" t="str">
            <v>BLASTER, DINAMITADOR OU CABO DE FOGO (HORISTA)</v>
          </cell>
          <cell r="E15883" t="str">
            <v>H</v>
          </cell>
          <cell r="F15883">
            <v>19.59</v>
          </cell>
        </row>
        <row r="15884">
          <cell r="A15884" t="str">
            <v>SINAPI-I 40920</v>
          </cell>
          <cell r="D15884" t="str">
            <v>BLASTER, DINAMITADOR OU CABO DE FOGO (MENSALISTA)</v>
          </cell>
          <cell r="E15884" t="str">
            <v>MES</v>
          </cell>
          <cell r="F15884">
            <v>3460.63</v>
          </cell>
        </row>
        <row r="15885">
          <cell r="A15885" t="str">
            <v>SINAPI-I 715</v>
          </cell>
          <cell r="D15885" t="str">
            <v>BLOCO / TIJOLO DE VIDRO INCOLOR, CANELADO / ONDULADO, *19 X 19 X 8* CM (A X L X E)</v>
          </cell>
          <cell r="E15885" t="str">
            <v>UN</v>
          </cell>
          <cell r="F15885">
            <v>17.010000000000002</v>
          </cell>
        </row>
        <row r="15886">
          <cell r="A15886" t="str">
            <v>SINAPI-I 716</v>
          </cell>
          <cell r="D15886" t="str">
            <v>BLOCO / TIJOLO DE VIDRO INCOLOR, XADREZ, *20 X 20 X 10* CM (A X L X E)</v>
          </cell>
          <cell r="E15886" t="str">
            <v>UN</v>
          </cell>
          <cell r="F15886">
            <v>19.23</v>
          </cell>
        </row>
        <row r="15887">
          <cell r="A15887" t="str">
            <v>SINAPI-I 7270</v>
          </cell>
          <cell r="D15887" t="str">
            <v>BLOCO CERAMICO / TIJOLO VAZADO PARA ALVENARIA DE VEDACAO, 4 FUROS NA HORIZONTAL DE 9 X 9 X 19 CM (L X A X C)</v>
          </cell>
          <cell r="E15887" t="str">
            <v>UN</v>
          </cell>
          <cell r="F15887">
            <v>0.79</v>
          </cell>
        </row>
        <row r="15888">
          <cell r="A15888" t="str">
            <v>SINAPI-I 44460</v>
          </cell>
          <cell r="D15888" t="str">
            <v>BLOCO CERAMICO / TIJOLO VAZADO PARA ALVENARIA DE VEDACAO, 6 FUROS NA HORIZONTAL DE 11,5 X 19 X 29 CM (L X A X C)</v>
          </cell>
          <cell r="E15888" t="str">
            <v>UN</v>
          </cell>
          <cell r="F15888">
            <v>1.33</v>
          </cell>
        </row>
        <row r="15889">
          <cell r="A15889" t="str">
            <v>SINAPI-I 44461</v>
          </cell>
          <cell r="D15889" t="str">
            <v>BLOCO CERAMICO / TIJOLO VAZADO PARA ALVENARIA DE VEDACAO, 6 FUROS NA HORIZONTAL DE 11,5 X 19 X 39 CM (L X A X C)</v>
          </cell>
          <cell r="E15889" t="str">
            <v>UN</v>
          </cell>
          <cell r="F15889">
            <v>1.82</v>
          </cell>
        </row>
        <row r="15890">
          <cell r="A15890" t="str">
            <v>SINAPI-I 7267</v>
          </cell>
          <cell r="D15890" t="str">
            <v>BLOCO CERAMICO / TIJOLO VAZADO PARA ALVENARIA DE VEDACAO, 6 FUROS NA HORIZONTAL DE 9 X 14 X 19 CM (L X A X C)</v>
          </cell>
          <cell r="E15890" t="str">
            <v>UN</v>
          </cell>
          <cell r="F15890">
            <v>0.67</v>
          </cell>
        </row>
        <row r="15891">
          <cell r="A15891" t="str">
            <v>SINAPI-I 44458</v>
          </cell>
          <cell r="D15891" t="str">
            <v>BLOCO CERAMICO / TIJOLO VAZADO PARA ALVENARIA DE VEDACAO, 6 FUROS NA HORIZONTAL DE 9 X 14 X 24 CM (L X A X C)</v>
          </cell>
          <cell r="E15891" t="str">
            <v>UN</v>
          </cell>
          <cell r="F15891">
            <v>0.81</v>
          </cell>
        </row>
        <row r="15892">
          <cell r="A15892" t="str">
            <v>SINAPI-I 44457</v>
          </cell>
          <cell r="D15892" t="str">
            <v>BLOCO CERAMICO / TIJOLO VAZADO PARA ALVENARIA DE VEDACAO, 6 FUROS NA HORIZONTAL DE 9 X 19 X 39 CM (L X A X C)</v>
          </cell>
          <cell r="E15892" t="str">
            <v>UN</v>
          </cell>
          <cell r="F15892">
            <v>1.57</v>
          </cell>
        </row>
        <row r="15893">
          <cell r="A15893" t="str">
            <v>SINAPI-I 7271</v>
          </cell>
          <cell r="D15893" t="str">
            <v>BLOCO CERAMICO / TIJOLO VAZADO PARA ALVENARIA DE VEDACAO, 8 FUROS NA HORIZONTAL DE 9 X 19 X 19 CM (L X A X C)</v>
          </cell>
          <cell r="E15893" t="str">
            <v>UN</v>
          </cell>
          <cell r="F15893">
            <v>0.85</v>
          </cell>
        </row>
        <row r="15894">
          <cell r="A15894" t="str">
            <v>SINAPI-I 7268</v>
          </cell>
          <cell r="D15894" t="str">
            <v>BLOCO CERAMICO / TIJOLO VAZADO PARA ALVENARIA DE VEDACAO, 8 FUROS NA HORIZONTAL DE 9 X 19 X 29 CM (L X A X C)</v>
          </cell>
          <cell r="E15894" t="str">
            <v>UN</v>
          </cell>
          <cell r="F15894">
            <v>1.32</v>
          </cell>
        </row>
        <row r="15895">
          <cell r="A15895" t="str">
            <v>SINAPI-I 44459</v>
          </cell>
          <cell r="D15895" t="str">
            <v>BLOCO CERAMICO / TIJOLO VAZADO PARA ALVENARIA DE VEDACAO, 9 FUROS NA HORIZONTAL DE 11,5 X 14 X 24 CM (L X A X C)</v>
          </cell>
          <cell r="E15895" t="str">
            <v>UN</v>
          </cell>
          <cell r="F15895">
            <v>0.85</v>
          </cell>
        </row>
        <row r="15896">
          <cell r="A15896" t="str">
            <v>SINAPI-I 44462</v>
          </cell>
          <cell r="D15896" t="str">
            <v>BLOCO CERAMICO / TIJOLO VAZADO PARA ALVENARIA DE VEDACAO, 9 FUROS NA HORIZONTAL DE 14 X 19 X 29 CM (L X A X C)</v>
          </cell>
          <cell r="E15896" t="str">
            <v>UN</v>
          </cell>
          <cell r="F15896">
            <v>1.51</v>
          </cell>
        </row>
        <row r="15897">
          <cell r="A15897" t="str">
            <v>SINAPI-I 44463</v>
          </cell>
          <cell r="D15897" t="str">
            <v>BLOCO CERAMICO / TIJOLO VAZADO PARA ALVENARIA DE VEDACAO, 9 FUROS NA HORIZONTAL DE 14 X 19 X 39 CM (L X A X C)</v>
          </cell>
          <cell r="E15897" t="str">
            <v>UN</v>
          </cell>
          <cell r="F15897">
            <v>1.95</v>
          </cell>
        </row>
        <row r="15898">
          <cell r="A15898" t="str">
            <v>SINAPI-I 44464</v>
          </cell>
          <cell r="D15898" t="str">
            <v>BLOCO CERAMICO / TIJOLO VAZADO PARA ALVENARIA DE VEDACAO, 9 FUROS NA HORIZONTAL DE 19 X 19 X 29 CM (L X A X C)</v>
          </cell>
          <cell r="E15898" t="str">
            <v>UN</v>
          </cell>
          <cell r="F15898">
            <v>2.02</v>
          </cell>
        </row>
        <row r="15899">
          <cell r="A15899" t="str">
            <v>SINAPI-I 44465</v>
          </cell>
          <cell r="D15899" t="str">
            <v>BLOCO CERAMICO / TIJOLO VAZADO PARA ALVENARIA DE VEDACAO, 9 FUROS NA HORIZONTAL DE 19 X 19 X 39 CM (L X A X C)</v>
          </cell>
          <cell r="E15899" t="str">
            <v>UN</v>
          </cell>
          <cell r="F15899">
            <v>2.77</v>
          </cell>
        </row>
        <row r="15900">
          <cell r="A15900" t="str">
            <v>SINAPI-I 38783</v>
          </cell>
          <cell r="D15900" t="str">
            <v>BLOCO CERAMICO / TIJOLO VAZADO PARA ALVENARIA DE VEDACAO, FUROS NA HORIZONTAL DE 11,5 X 19 X 19 CM (L X A X C)</v>
          </cell>
          <cell r="E15900" t="str">
            <v>UN</v>
          </cell>
          <cell r="F15900">
            <v>0.97</v>
          </cell>
        </row>
        <row r="15901">
          <cell r="A15901" t="str">
            <v>SINAPI-I 44466</v>
          </cell>
          <cell r="D15901" t="str">
            <v>BLOCO CERAMICO / TIJOLO VAZADO PARA ALVENARIA DE VEDACAO, FUROS NA VERTICAL DE 11,5 X 19 X 29 CM (L X A X C)</v>
          </cell>
          <cell r="E15901" t="str">
            <v>UN</v>
          </cell>
          <cell r="F15901">
            <v>1.97</v>
          </cell>
        </row>
        <row r="15902">
          <cell r="A15902" t="str">
            <v>SINAPI-I 44467</v>
          </cell>
          <cell r="D15902" t="str">
            <v>BLOCO CERAMICO / TIJOLO VAZADO PARA ALVENARIA DE VEDACAO, FUROS NA VERTICAL DE 11,5 X 19 X 39 CM (L X A X C)</v>
          </cell>
          <cell r="E15902" t="str">
            <v>UN</v>
          </cell>
          <cell r="F15902">
            <v>2.37</v>
          </cell>
        </row>
        <row r="15903">
          <cell r="A15903" t="str">
            <v>SINAPI-I 44468</v>
          </cell>
          <cell r="D15903" t="str">
            <v>BLOCO CERAMICO / TIJOLO VAZADO PARA ALVENARIA DE VEDACAO, FUROS NA VERTICAL DE 14 X 19 X 29 CM (L X A X C)</v>
          </cell>
          <cell r="E15903" t="str">
            <v>UN</v>
          </cell>
          <cell r="F15903">
            <v>2.06</v>
          </cell>
        </row>
        <row r="15904">
          <cell r="A15904" t="str">
            <v>SINAPI-I 37593</v>
          </cell>
          <cell r="D15904" t="str">
            <v>BLOCO CERAMICO / TIJOLO VAZADO PARA ALVENARIA DE VEDACAO, FUROS NA VERTICAL DE 14 X 19 X 39 CM (L X A X C)</v>
          </cell>
          <cell r="E15904" t="str">
            <v>UN</v>
          </cell>
          <cell r="F15904">
            <v>2.65</v>
          </cell>
        </row>
        <row r="15905">
          <cell r="A15905" t="str">
            <v>SINAPI-I 37594</v>
          </cell>
          <cell r="D15905" t="str">
            <v>BLOCO CERAMICO / TIJOLO VAZADO PARA ALVENARIA DE VEDACAO, FUROS NA VERTICAL DE 19 X 19 X 39 CM (L X A X C)</v>
          </cell>
          <cell r="E15905" t="str">
            <v>UN</v>
          </cell>
          <cell r="F15905">
            <v>3.15</v>
          </cell>
        </row>
        <row r="15906">
          <cell r="A15906" t="str">
            <v>SINAPI-I 37592</v>
          </cell>
          <cell r="D15906" t="str">
            <v>BLOCO CERAMICO / TIJOLO VAZADO PARA ALVENARIA DE VEDACAO, FUROS NA VERTICAL DE 9 X 19 X 39 CM (L X A X C)</v>
          </cell>
          <cell r="E15906" t="str">
            <v>UN</v>
          </cell>
          <cell r="F15906">
            <v>2.1</v>
          </cell>
        </row>
        <row r="15907">
          <cell r="A15907" t="str">
            <v>SINAPI-I 41372</v>
          </cell>
          <cell r="D15907" t="str">
            <v>BLOCO CONCRETO CELULAR AUTOCLAVADO 12,5 X 30 X 60 CM (E X A X C)</v>
          </cell>
          <cell r="E15907" t="str">
            <v>M2</v>
          </cell>
          <cell r="F15907">
            <v>121.66</v>
          </cell>
        </row>
        <row r="15908">
          <cell r="A15908" t="str">
            <v>SINAPI-I 41371</v>
          </cell>
          <cell r="D15908" t="str">
            <v>BLOCO CONCRETO CELULAR AUTOCLAVADO 7,5 X 30 X 60 CM (E X A X C)</v>
          </cell>
          <cell r="E15908" t="str">
            <v>M2</v>
          </cell>
          <cell r="F15908">
            <v>71.91</v>
          </cell>
        </row>
        <row r="15909">
          <cell r="A15909" t="str">
            <v>SINAPI-I 34556</v>
          </cell>
          <cell r="D15909" t="str">
            <v>BLOCO DE CONCRETO ESTRUTURAL 14 X 19 X 29 CM, FBK 10 MPA (NBR 6136)</v>
          </cell>
          <cell r="E15909" t="str">
            <v>UN</v>
          </cell>
          <cell r="F15909">
            <v>5.27</v>
          </cell>
        </row>
        <row r="15910">
          <cell r="A15910" t="str">
            <v>SINAPI-I 37873</v>
          </cell>
          <cell r="D15910" t="str">
            <v>BLOCO DE CONCRETO ESTRUTURAL 14 X 19 X 29 CM, FBK 12 MPA (NBR 6136)</v>
          </cell>
          <cell r="E15910" t="str">
            <v>UN</v>
          </cell>
          <cell r="F15910">
            <v>5.36</v>
          </cell>
        </row>
        <row r="15911">
          <cell r="A15911" t="str">
            <v>SINAPI-I 34564</v>
          </cell>
          <cell r="D15911" t="str">
            <v>BLOCO DE CONCRETO ESTRUTURAL 14 X 19 X 29 CM, FBK 14 MPA (NBR 6136)</v>
          </cell>
          <cell r="E15911" t="str">
            <v>UN</v>
          </cell>
          <cell r="F15911">
            <v>5.62</v>
          </cell>
        </row>
        <row r="15912">
          <cell r="A15912" t="str">
            <v>SINAPI-I 34565</v>
          </cell>
          <cell r="D15912" t="str">
            <v>BLOCO DE CONCRETO ESTRUTURAL 14 X 19 X 29 CM, FBK 16 MPA (NBR 6136)</v>
          </cell>
          <cell r="E15912" t="str">
            <v>UN</v>
          </cell>
          <cell r="F15912">
            <v>5.94</v>
          </cell>
        </row>
        <row r="15913">
          <cell r="A15913" t="str">
            <v>SINAPI-I 38590</v>
          </cell>
          <cell r="D15913" t="str">
            <v>BLOCO DE CONCRETO ESTRUTURAL 14 X 19 X 29 CM, FBK 4,5 MPA (NBR 6136)</v>
          </cell>
          <cell r="E15913" t="str">
            <v>UN</v>
          </cell>
          <cell r="F15913">
            <v>4.3899999999999997</v>
          </cell>
        </row>
        <row r="15914">
          <cell r="A15914" t="str">
            <v>SINAPI-I 34566</v>
          </cell>
          <cell r="D15914" t="str">
            <v>BLOCO DE CONCRETO ESTRUTURAL 14 X 19 X 29 CM, FBK 6 MPA (NBR 6136)</v>
          </cell>
          <cell r="E15914" t="str">
            <v>UN</v>
          </cell>
          <cell r="F15914">
            <v>4.6100000000000003</v>
          </cell>
        </row>
        <row r="15915">
          <cell r="A15915" t="str">
            <v>SINAPI-I 34567</v>
          </cell>
          <cell r="D15915" t="str">
            <v>BLOCO DE CONCRETO ESTRUTURAL 14 X 19 X 29 CM, FBK 8 MPA (NBR 6136)</v>
          </cell>
          <cell r="E15915" t="str">
            <v>UN</v>
          </cell>
          <cell r="F15915">
            <v>4.8899999999999997</v>
          </cell>
        </row>
        <row r="15916">
          <cell r="A15916" t="str">
            <v>SINAPI-I 38591</v>
          </cell>
          <cell r="D15916" t="str">
            <v>BLOCO DE CONCRETO ESTRUTURAL 14 X 19 X 34 CM, FBK 4,5 MPA (NBR 6136)</v>
          </cell>
          <cell r="E15916" t="str">
            <v>UN</v>
          </cell>
          <cell r="F15916">
            <v>4.4400000000000004</v>
          </cell>
        </row>
        <row r="15917">
          <cell r="A15917" t="str">
            <v>SINAPI-I 34568</v>
          </cell>
          <cell r="D15917" t="str">
            <v>BLOCO DE CONCRETO ESTRUTURAL 14 X 19 X 39 CM, FBK 10 MPA (NBR 6136)</v>
          </cell>
          <cell r="E15917" t="str">
            <v>UN</v>
          </cell>
          <cell r="F15917">
            <v>5.78</v>
          </cell>
        </row>
        <row r="15918">
          <cell r="A15918" t="str">
            <v>SINAPI-I 34569</v>
          </cell>
          <cell r="D15918" t="str">
            <v>BLOCO DE CONCRETO ESTRUTURAL 14 X 19 X 39 CM, FBK 12 MPA (NBR 6136)</v>
          </cell>
          <cell r="E15918" t="str">
            <v>UN</v>
          </cell>
          <cell r="F15918">
            <v>5.94</v>
          </cell>
        </row>
        <row r="15919">
          <cell r="A15919" t="str">
            <v>SINAPI-I 34570</v>
          </cell>
          <cell r="D15919" t="str">
            <v>BLOCO DE CONCRETO ESTRUTURAL 14 X 19 X 39 CM, FBK 14 MPA (NBR 6136)</v>
          </cell>
          <cell r="E15919" t="str">
            <v>UN</v>
          </cell>
          <cell r="F15919">
            <v>6.45</v>
          </cell>
        </row>
        <row r="15920">
          <cell r="A15920" t="str">
            <v>SINAPI-I 25070</v>
          </cell>
          <cell r="D15920" t="str">
            <v>BLOCO DE CONCRETO ESTRUTURAL 14 X 19 X 39 CM, FBK 4,5 MPA (NBR 6136)</v>
          </cell>
          <cell r="E15920" t="str">
            <v>UN</v>
          </cell>
          <cell r="F15920">
            <v>4.8499999999999996</v>
          </cell>
        </row>
        <row r="15921">
          <cell r="A15921" t="str">
            <v>SINAPI-I 34571</v>
          </cell>
          <cell r="D15921" t="str">
            <v>BLOCO DE CONCRETO ESTRUTURAL 14 X 19 X 39 CM, FBK 6 MPA (NBR 6136)</v>
          </cell>
          <cell r="E15921" t="str">
            <v>UN</v>
          </cell>
          <cell r="F15921">
            <v>4.9000000000000004</v>
          </cell>
        </row>
        <row r="15922">
          <cell r="A15922" t="str">
            <v>SINAPI-I 34573</v>
          </cell>
          <cell r="D15922" t="str">
            <v>BLOCO DE CONCRETO ESTRUTURAL 14 X 19 X 39 CM, FBK 8 MPA (NBR 6136)</v>
          </cell>
          <cell r="E15922" t="str">
            <v>UN</v>
          </cell>
          <cell r="F15922">
            <v>5.15</v>
          </cell>
        </row>
        <row r="15923">
          <cell r="A15923" t="str">
            <v>SINAPI-I 37107</v>
          </cell>
          <cell r="D15923" t="str">
            <v>BLOCO DE CONCRETO ESTRUTURAL 14 X 19 X 39, FCK 16 MPA (NBR 6136)</v>
          </cell>
          <cell r="E15923" t="str">
            <v>UN</v>
          </cell>
          <cell r="F15923">
            <v>6.81</v>
          </cell>
        </row>
        <row r="15924">
          <cell r="A15924" t="str">
            <v>SINAPI-I 34576</v>
          </cell>
          <cell r="D15924" t="str">
            <v>BLOCO DE CONCRETO ESTRUTURAL 19 X 19 X 39 CM, FBK 10 MPA (NBR 6136)</v>
          </cell>
          <cell r="E15924" t="str">
            <v>UN</v>
          </cell>
          <cell r="F15924">
            <v>7.51</v>
          </cell>
        </row>
        <row r="15925">
          <cell r="A15925" t="str">
            <v>SINAPI-I 34577</v>
          </cell>
          <cell r="D15925" t="str">
            <v>BLOCO DE CONCRETO ESTRUTURAL 19 X 19 X 39 CM, FBK 12 MPA (NBR 6136)</v>
          </cell>
          <cell r="E15925" t="str">
            <v>UN</v>
          </cell>
          <cell r="F15925">
            <v>7.84</v>
          </cell>
        </row>
        <row r="15926">
          <cell r="A15926" t="str">
            <v>SINAPI-I 34578</v>
          </cell>
          <cell r="D15926" t="str">
            <v>BLOCO DE CONCRETO ESTRUTURAL 19 X 19 X 39 CM, FBK 14 MPA (NBR 6136)</v>
          </cell>
          <cell r="E15926" t="str">
            <v>UN</v>
          </cell>
          <cell r="F15926">
            <v>8.5</v>
          </cell>
        </row>
        <row r="15927">
          <cell r="A15927" t="str">
            <v>SINAPI-I 34579</v>
          </cell>
          <cell r="D15927" t="str">
            <v>BLOCO DE CONCRETO ESTRUTURAL 19 X 19 X 39 CM, FBK 16 MPA (NBR 6136)</v>
          </cell>
          <cell r="E15927" t="str">
            <v>UN</v>
          </cell>
          <cell r="F15927">
            <v>9.06</v>
          </cell>
        </row>
        <row r="15928">
          <cell r="A15928" t="str">
            <v>SINAPI-I 25067</v>
          </cell>
          <cell r="D15928" t="str">
            <v>BLOCO DE CONCRETO ESTRUTURAL 19 X 19 X 39 CM, FBK 4,5 MPA (NBR 6136)</v>
          </cell>
          <cell r="E15928" t="str">
            <v>UN</v>
          </cell>
          <cell r="F15928">
            <v>6.07</v>
          </cell>
        </row>
        <row r="15929">
          <cell r="A15929" t="str">
            <v>SINAPI-I 34580</v>
          </cell>
          <cell r="D15929" t="str">
            <v>BLOCO DE CONCRETO ESTRUTURAL 19 X 19 X 39 CM, FBK 8 MPA (NBR 6136)</v>
          </cell>
          <cell r="E15929" t="str">
            <v>UN</v>
          </cell>
          <cell r="F15929">
            <v>6.77</v>
          </cell>
        </row>
        <row r="15930">
          <cell r="A15930" t="str">
            <v>SINAPI-I 25071</v>
          </cell>
          <cell r="D15930" t="str">
            <v>BLOCO DE CONCRETO ESTRUTURAL 9 X 19 X 39 CM, FBK 4,5 MPA (NBR 6136)</v>
          </cell>
          <cell r="E15930" t="str">
            <v>UN</v>
          </cell>
          <cell r="F15930">
            <v>3.37</v>
          </cell>
        </row>
        <row r="15931">
          <cell r="A15931" t="str">
            <v>SINAPI-I 44171</v>
          </cell>
          <cell r="D15931" t="str">
            <v>BLOCO DE ENGATE RAPIDO PARA BASTIDOR TIPO M10</v>
          </cell>
          <cell r="E15931" t="str">
            <v>UN</v>
          </cell>
          <cell r="F15931">
            <v>22.34</v>
          </cell>
        </row>
        <row r="15932">
          <cell r="A15932" t="str">
            <v>SINAPI-I 38395</v>
          </cell>
          <cell r="D15932" t="str">
            <v>BLOCO DE ESPUMA MULTIUSO *23X 13 X 8* CM</v>
          </cell>
          <cell r="E15932" t="str">
            <v>UN</v>
          </cell>
          <cell r="F15932">
            <v>11.58</v>
          </cell>
        </row>
        <row r="15933">
          <cell r="A15933" t="str">
            <v>SINAPI-I 34583</v>
          </cell>
          <cell r="D15933" t="str">
            <v>BLOCO DE GESSO COMPACTO / MACICO, BRANCO, E = 10 CM, DIMENSOES *67 X 50* CM</v>
          </cell>
          <cell r="E15933" t="str">
            <v>M2</v>
          </cell>
          <cell r="F15933">
            <v>62.22</v>
          </cell>
        </row>
        <row r="15934">
          <cell r="A15934" t="str">
            <v>SINAPI-I 34584</v>
          </cell>
          <cell r="D15934" t="str">
            <v>BLOCO DE GESSO VAZADO, BRANCO, E = *7* CM, DIMENSOES *67 X 50* CM</v>
          </cell>
          <cell r="E15934" t="str">
            <v>M2</v>
          </cell>
          <cell r="F15934">
            <v>45.63</v>
          </cell>
        </row>
        <row r="15935">
          <cell r="A15935" t="str">
            <v>SINAPI-I 709</v>
          </cell>
          <cell r="D15935" t="str">
            <v>BLOCO DE POLIETILENO ALTA DENSIDADE, *27* X *30* X *100* CM, ACOMPANHADOS PLACAS TERMINAIS E LONGARINAS, PARA FUNDO DE FILTRO</v>
          </cell>
          <cell r="E15935" t="str">
            <v>M2</v>
          </cell>
        </row>
        <row r="15936">
          <cell r="A15936" t="str">
            <v>SINAPI-I 34592</v>
          </cell>
          <cell r="D15936" t="str">
            <v>BLOCO DE VEDACAO CONCRETO 14 X 19 X 29 CM (CLASSE C - NBR 6136)</v>
          </cell>
          <cell r="E15936" t="str">
            <v>UN</v>
          </cell>
          <cell r="F15936">
            <v>3.86</v>
          </cell>
        </row>
        <row r="15937">
          <cell r="A15937" t="str">
            <v>SINAPI-I 34599</v>
          </cell>
          <cell r="D15937" t="str">
            <v>BLOCO DE VEDACAO CONCRETO APARENTE 9 X 19 X 39 CM (CLASSE C - NBR 6136)</v>
          </cell>
          <cell r="E15937" t="str">
            <v>UN</v>
          </cell>
          <cell r="F15937">
            <v>3.46</v>
          </cell>
        </row>
        <row r="15938">
          <cell r="A15938" t="str">
            <v>SINAPI-I 651</v>
          </cell>
          <cell r="D15938" t="str">
            <v>BLOCO DE VEDACAO DE CONCRETO 14 X 19 X 39 CM (CLASSE C - NBR 6136)</v>
          </cell>
          <cell r="E15938" t="str">
            <v>UN</v>
          </cell>
          <cell r="F15938">
            <v>4.25</v>
          </cell>
        </row>
        <row r="15939">
          <cell r="A15939" t="str">
            <v>SINAPI-I 654</v>
          </cell>
          <cell r="D15939" t="str">
            <v>BLOCO DE VEDACAO DE CONCRETO 19 X 19 X 39 CM (CLASSE C - NBR 6136)</v>
          </cell>
          <cell r="E15939" t="str">
            <v>UN</v>
          </cell>
          <cell r="F15939">
            <v>5.27</v>
          </cell>
        </row>
        <row r="15940">
          <cell r="A15940" t="str">
            <v>SINAPI-I 37103</v>
          </cell>
          <cell r="D15940" t="str">
            <v>BLOCO DE VEDACAO DE CONCRETO APARENTE 14 X 19 X 39 CM (CLASSE C - NBR 6136)</v>
          </cell>
          <cell r="E15940" t="str">
            <v>UN</v>
          </cell>
          <cell r="F15940">
            <v>4.41</v>
          </cell>
        </row>
        <row r="15941">
          <cell r="A15941" t="str">
            <v>SINAPI-I 34555</v>
          </cell>
          <cell r="D15941" t="str">
            <v>BLOCO DE VEDACAO DE CONCRETO APARENTE 19 X 19 X 39 CM (CLASSE C - NBR 6136)</v>
          </cell>
          <cell r="E15941" t="str">
            <v>UN</v>
          </cell>
          <cell r="F15941">
            <v>5.6</v>
          </cell>
        </row>
        <row r="15942">
          <cell r="A15942" t="str">
            <v>SINAPI-I 674</v>
          </cell>
          <cell r="D15942" t="str">
            <v>BLOCO DE VEDACAO DE CONCRETO CELULAR AUTOCLAVADO 10 X 30 X 60 CM (E X A X C)</v>
          </cell>
          <cell r="E15942" t="str">
            <v>M2</v>
          </cell>
          <cell r="F15942">
            <v>86.69</v>
          </cell>
        </row>
        <row r="15943">
          <cell r="A15943" t="str">
            <v>SINAPI-I 34600</v>
          </cell>
          <cell r="D15943" t="str">
            <v>BLOCO DE VEDACAO DE CONCRETO CELULAR AUTOCLAVADO 15 X 30 X 60 CM (E X A X C)</v>
          </cell>
          <cell r="E15943" t="str">
            <v>M2</v>
          </cell>
          <cell r="F15943">
            <v>127.33</v>
          </cell>
        </row>
        <row r="15944">
          <cell r="A15944" t="str">
            <v>SINAPI-I 652</v>
          </cell>
          <cell r="D15944" t="str">
            <v>BLOCO DE VEDACAO DE CONCRETO CELULAR AUTOCLAVADO 20 X 30 X 60 CM (E X A X C)</v>
          </cell>
          <cell r="E15944" t="str">
            <v>M2</v>
          </cell>
          <cell r="F15944">
            <v>195.05</v>
          </cell>
        </row>
        <row r="15945">
          <cell r="A15945" t="str">
            <v>SINAPI-I 650</v>
          </cell>
          <cell r="D15945" t="str">
            <v>BLOCO DE VEDACAO DE CONCRETO, 9 X 19 X 39 CM (CLASSE C - NBR 6136)</v>
          </cell>
          <cell r="E15945" t="str">
            <v>UN</v>
          </cell>
          <cell r="F15945">
            <v>3.4</v>
          </cell>
        </row>
        <row r="15946">
          <cell r="A15946" t="str">
            <v>SINAPI-I 718</v>
          </cell>
          <cell r="D15946" t="str">
            <v>BLOCO DE VIDRO / ELEMENTO VAZADO, INCOLOR, VENEZIANA, *20 X 20 X 6* CM (A X L X E)</v>
          </cell>
          <cell r="E15946" t="str">
            <v>UN</v>
          </cell>
          <cell r="F15946">
            <v>16.809999999999999</v>
          </cell>
        </row>
        <row r="15947">
          <cell r="A15947" t="str">
            <v>SINAPI-I 11981</v>
          </cell>
          <cell r="D15947" t="str">
            <v>BLOCO DE VIDRO / ELEMENTO VAZADO, INCOLOR, VENEZIANA, DE *20 X 10 X 8* CM (A X L X E)</v>
          </cell>
          <cell r="E15947" t="str">
            <v>UN</v>
          </cell>
          <cell r="F15947">
            <v>16.32</v>
          </cell>
        </row>
        <row r="15948">
          <cell r="A15948" t="str">
            <v>SINAPI-I 34586</v>
          </cell>
          <cell r="D15948" t="str">
            <v>BLOCO ESTRUTURAL CERAMICO DE 14 X 19 X 29 CM (L X A X C) E 6,0 MPA</v>
          </cell>
          <cell r="E15948" t="str">
            <v>UN</v>
          </cell>
          <cell r="F15948">
            <v>2.1</v>
          </cell>
        </row>
        <row r="15949">
          <cell r="A15949" t="str">
            <v>SINAPI-I 38603</v>
          </cell>
          <cell r="D15949" t="str">
            <v>BLOCO ESTRUTURAL CERAMICO DE 14 X 19 X 34 CM (L X A X C) E 6,0 MPA</v>
          </cell>
          <cell r="E15949" t="str">
            <v>UN</v>
          </cell>
          <cell r="F15949">
            <v>2.4900000000000002</v>
          </cell>
        </row>
        <row r="15950">
          <cell r="A15950" t="str">
            <v>SINAPI-I 34588</v>
          </cell>
          <cell r="D15950" t="str">
            <v>BLOCO ESTRUTURAL CERAMICO DE 14 X 19 X 39 CM (L X A X C) E 6,0 MPA</v>
          </cell>
          <cell r="E15950" t="str">
            <v>UN</v>
          </cell>
          <cell r="F15950">
            <v>2.83</v>
          </cell>
        </row>
        <row r="15951">
          <cell r="A15951" t="str">
            <v>SINAPI-I 34590</v>
          </cell>
          <cell r="D15951" t="str">
            <v>BLOCO ESTRUTURAL CERAMICO DE 19 X 19 X 29 CM (L X A X C) E 6,0 MPA</v>
          </cell>
          <cell r="E15951" t="str">
            <v>UN</v>
          </cell>
          <cell r="F15951">
            <v>2.8</v>
          </cell>
        </row>
        <row r="15952">
          <cell r="A15952" t="str">
            <v>SINAPI-I 34591</v>
          </cell>
          <cell r="D15952" t="str">
            <v>BLOCO ESTRUTURAL CERAMICO DE 19 X 19 X 39 CM (L X A X C) E 6,0 MPA</v>
          </cell>
          <cell r="E15952" t="str">
            <v>UN</v>
          </cell>
          <cell r="F15952">
            <v>3.42</v>
          </cell>
        </row>
        <row r="15953">
          <cell r="A15953" t="str">
            <v>SINAPI-I 40517</v>
          </cell>
          <cell r="D15953" t="str">
            <v>BLOQUETE/PISO DE CONCRETO - MODELO PISOGRAMA/CONCREGRAMA 2 FUROS, DIMENSOES APROX. DE *35 X 15* CM E ESPESSURA DE 7 CM (+/- 1 CM), COR NATURAL</v>
          </cell>
          <cell r="E15953" t="str">
            <v>M2</v>
          </cell>
          <cell r="F15953">
            <v>72.069999999999993</v>
          </cell>
        </row>
        <row r="15954">
          <cell r="A15954" t="str">
            <v>SINAPI-I 40515</v>
          </cell>
          <cell r="D15954" t="str">
            <v>BLOQUETE/PISO DE CONCRETO - MODELO PISOGRAMA/CONCREGRAMA/PAVI-GRADE/GRAMEIRO, DIMENSOES APROXIMADAS DE *60 X 45* CM E ESPESSURA DE 8 CM (+/- 1 CM), COR NATURAL</v>
          </cell>
          <cell r="E15954" t="str">
            <v>M2</v>
          </cell>
          <cell r="F15954">
            <v>79.28</v>
          </cell>
        </row>
        <row r="15955">
          <cell r="A15955" t="str">
            <v>SINAPI-I 40524</v>
          </cell>
          <cell r="D15955" t="str">
            <v>BLOQUETE/PISO INTERTRAVADO DE CONCRETO - MODELO ONDA/16 FACES/RETANGULAR/TIJOLINHO/PAVER/HOLANDES/PARALELEPIPEDO, *20 X 10* CM, E = 10 CM, RESISTENCIA DE 35 MPA, COR NATURAL</v>
          </cell>
          <cell r="E15955" t="str">
            <v>M2</v>
          </cell>
          <cell r="F15955">
            <v>82.37</v>
          </cell>
        </row>
        <row r="15956">
          <cell r="A15956" t="str">
            <v>SINAPI-I 40529</v>
          </cell>
          <cell r="D15956" t="str">
            <v>BLOQUETE/PISO INTERTRAVADO DE CONCRETO - MODELO ONDA/16 FACES/RETANGULAR/TIJOLINHO/PAVER/HOLANDES/PARALELEPIPEDO, *20 X 10* CM, E = 10 CM, RESISTENCIA DE 50 MPA, COR NATURAL</v>
          </cell>
          <cell r="E15956" t="str">
            <v>M2</v>
          </cell>
          <cell r="F15956">
            <v>130.6</v>
          </cell>
        </row>
        <row r="15957">
          <cell r="A15957" t="str">
            <v>SINAPI-I 36156</v>
          </cell>
          <cell r="D15957" t="str">
            <v>BLOQUETE/PISO INTERTRAVADO DE CONCRETO - MODELO ONDA/16 FACES/RETANGULAR/TIJOLINHO/PAVER/HOLANDES/PARALELEPIPEDO, *20 X 10* CM, E = 6 CM, RESISTENCIA DE 35 MPA, COLORIDO</v>
          </cell>
          <cell r="E15957" t="str">
            <v>M2</v>
          </cell>
          <cell r="F15957">
            <v>78.03</v>
          </cell>
        </row>
        <row r="15958">
          <cell r="A15958" t="str">
            <v>SINAPI-I 36155</v>
          </cell>
          <cell r="D15958" t="str">
            <v>BLOQUETE/PISO INTERTRAVADO DE CONCRETO - MODELO ONDA/16 FACES/RETANGULAR/TIJOLINHO/PAVER/HOLANDES/PARALELEPIPEDO, *20 X 10* CM, E = 6 CM, RESISTENCIA DE 35 MPA, COR NATURAL</v>
          </cell>
          <cell r="E15958" t="str">
            <v>M2</v>
          </cell>
          <cell r="F15958">
            <v>61.77</v>
          </cell>
        </row>
        <row r="15959">
          <cell r="A15959" t="str">
            <v>SINAPI-I 36154</v>
          </cell>
          <cell r="D15959" t="str">
            <v>BLOQUETE/PISO INTERTRAVADO DE CONCRETO - MODELO ONDA/16 FACES/RETANGULAR/TIJOLINHO/PAVER/HOLANDES/PARALELEPIPEDO, *20 X 10* CM, E = 8 CM, RESISTENCIA DE 35 MPA, COLORIDO</v>
          </cell>
          <cell r="E15959" t="str">
            <v>M2</v>
          </cell>
          <cell r="F15959">
            <v>93.21</v>
          </cell>
        </row>
        <row r="15960">
          <cell r="A15960" t="str">
            <v>SINAPI-I 36170</v>
          </cell>
          <cell r="D15960" t="str">
            <v>BLOQUETE/PISO INTERTRAVADO DE CONCRETO - MODELO ONDA/16 FACES/RETANGULAR/TIJOLINHO/PAVER/HOLANDES/PARALELEPIPEDO, *20 X 10* CM, E = 8 CM, RESISTENCIA DE 35 MPA, COR NATURAL</v>
          </cell>
          <cell r="E15960" t="str">
            <v>M2</v>
          </cell>
          <cell r="F15960">
            <v>70.45</v>
          </cell>
        </row>
        <row r="15961">
          <cell r="A15961" t="str">
            <v>SINAPI-I 695</v>
          </cell>
          <cell r="D15961" t="str">
            <v>BLOQUETE/PISO INTERTRAVADO DE CONCRETO - MODELO RAQUETE, *22 X 13,5* CM, E = 6 CM, RESISTENCIA DE 35 MPA, COR NATURAL</v>
          </cell>
          <cell r="E15961" t="str">
            <v>M2</v>
          </cell>
          <cell r="F15961">
            <v>78.3</v>
          </cell>
        </row>
        <row r="15962">
          <cell r="A15962" t="str">
            <v>SINAPI-I 679</v>
          </cell>
          <cell r="D15962" t="str">
            <v>BLOQUETE/PISO INTERTRAVADO DE CONCRETO - MODELO SEXTAVADO / HEXAGONAL, *25 X 25* CM, E = 10 CM, RESISTENCIA DE 35 MPA, COR NATURAL</v>
          </cell>
          <cell r="E15962" t="str">
            <v>M2</v>
          </cell>
          <cell r="F15962">
            <v>111.74</v>
          </cell>
        </row>
        <row r="15963">
          <cell r="A15963" t="str">
            <v>SINAPI-I 711</v>
          </cell>
          <cell r="D15963" t="str">
            <v>BLOQUETE/PISO INTERTRAVADO DE CONCRETO - MODELO SEXTAVADO / HEXAGONAL, *25 X 25* CM, E = 6 CM, RESISTENCIA DE 35 MPA, COR NATURAL</v>
          </cell>
          <cell r="E15963" t="str">
            <v>M2</v>
          </cell>
          <cell r="F15963">
            <v>70.45</v>
          </cell>
        </row>
        <row r="15964">
          <cell r="A15964" t="str">
            <v>SINAPI-I 712</v>
          </cell>
          <cell r="D15964" t="str">
            <v>BLOQUETE/PISO INTERTRAVADO DE CONCRETO - MODELO SEXTAVADO / HEXAGONAL, *25 X 25* CM, E = 8 CM, RESISTENCIA DE 35 MPA, COR NATURAL</v>
          </cell>
          <cell r="E15964" t="str">
            <v>M2</v>
          </cell>
          <cell r="F15964">
            <v>84.54</v>
          </cell>
        </row>
        <row r="15965">
          <cell r="A15965" t="str">
            <v>SINAPI-I 12614</v>
          </cell>
          <cell r="D15965" t="str">
            <v>BOCAL PVC, PARA CALHA PLUVIAL, DIAMETRO DA SAIDA ENTRE *75 E 120* MM, PARA DRENAGEM PLUVIAL PREDIAL</v>
          </cell>
          <cell r="E15965" t="str">
            <v>UN</v>
          </cell>
          <cell r="F15965">
            <v>58.47</v>
          </cell>
        </row>
        <row r="15966">
          <cell r="A15966" t="str">
            <v>SINAPI-I 6140</v>
          </cell>
          <cell r="D15966" t="str">
            <v>BOLSA DE LIGACAO EM PVC FLEXIVEL PARA VASO SANITARIO 40 MM (1 1/2")</v>
          </cell>
          <cell r="E15966" t="str">
            <v>UN</v>
          </cell>
          <cell r="F15966">
            <v>4.3499999999999996</v>
          </cell>
        </row>
        <row r="15967">
          <cell r="A15967" t="str">
            <v>SINAPI-I 38399</v>
          </cell>
          <cell r="D15967" t="str">
            <v>BOLSA DE LONA PARA FERRAMENTAS *50 X 35 X 25* CM</v>
          </cell>
          <cell r="E15967" t="str">
            <v>UN</v>
          </cell>
          <cell r="F15967">
            <v>223.53</v>
          </cell>
        </row>
        <row r="15968">
          <cell r="A15968" t="str">
            <v>SINAPI-I 729</v>
          </cell>
          <cell r="D15968" t="str">
            <v>BOMBA CENTRIFUGA COM MOTOR ELETRICO MONOFASICO, POTENCIA 0,33 HP, BOCAIS 1" X 3/4", DIAMETRO DO ROTOR 99 MM, HM/Q = 4 MCA / 8,5 M3/H A 18 MCA / 0,90 M3/H</v>
          </cell>
          <cell r="E15968" t="str">
            <v>UN</v>
          </cell>
          <cell r="F15968">
            <v>1364.9</v>
          </cell>
        </row>
        <row r="15969">
          <cell r="A15969" t="str">
            <v>SINAPI-I 39925</v>
          </cell>
          <cell r="D15969" t="str">
            <v>BOMBA CENTRIFUGA MONOESTAGIO COM MOTOR ELETRICO MONOFASICO, POTENCIA 15 HP, DIAMETRO DO ROTOR *173* MM, HM/Q = *30* MCA / *90* M3/H A *45* MCA / *55* M3/H</v>
          </cell>
          <cell r="E15969" t="str">
            <v>UN</v>
          </cell>
          <cell r="F15969">
            <v>19722.68</v>
          </cell>
        </row>
        <row r="15970">
          <cell r="A15970" t="str">
            <v>SINAPI-I 731</v>
          </cell>
          <cell r="D15970" t="str">
            <v>BOMBA CENTRIFUGA MOTOR ELETRICO MONOFASICO 0,49 HP BOCAIS 1" X 3/4", DIAMETRO DO ROTOR 110 MM, HM/Q: 6 M / 8,3 M3/H A 20 M / 1,2 M3/H</v>
          </cell>
          <cell r="E15970" t="str">
            <v>UN</v>
          </cell>
          <cell r="F15970">
            <v>1328.38</v>
          </cell>
        </row>
        <row r="15971">
          <cell r="A15971" t="str">
            <v>SINAPI-I 732</v>
          </cell>
          <cell r="D15971" t="str">
            <v>BOMBA CENTRIFUGA MOTOR ELETRICO TRIFASICO 0,99HP DIAMETRO DE SUCCAO X ELEVACAO 1" X 1", DIAMETRO DO ROTOR 145 MM, HM/Q: 14 M / 8,4 M3/H A 40 M / 0,60 M3/H</v>
          </cell>
          <cell r="E15971" t="str">
            <v>UN</v>
          </cell>
          <cell r="F15971">
            <v>2239.2199999999998</v>
          </cell>
        </row>
        <row r="15972">
          <cell r="A15972" t="str">
            <v>SINAPI-I 735</v>
          </cell>
          <cell r="D15972" t="str">
            <v>BOMBA CENTRIFUGA MOTOR ELETRICO TRIFASICO 1,48HP DIAMETRO DE SUCCAO X ELEVACAO 1" X 1", 4 ESTAGIOS, DIAMETRO DOS ROTORES 3 X 107 MM + 1 X 100 MM, HM/Q: 10 M / 5,3 M3/H A 70 M / 1,8 M3/H</v>
          </cell>
          <cell r="E15972" t="str">
            <v>UN</v>
          </cell>
          <cell r="F15972">
            <v>3983.45</v>
          </cell>
        </row>
        <row r="15973">
          <cell r="A15973" t="str">
            <v>SINAPI-I 736</v>
          </cell>
          <cell r="D15973" t="str">
            <v>BOMBA CENTRIFUGA MOTOR ELETRICO TRIFASICO 2,96HP, DIAMETRO DE SUCCAO X ELEVACAO 1 1/2" X 1 1/4", DIAMETRO DO ROTOR 148 MM, HM/Q: 34 M / 14,80 M3/H A 40 M / 8,60 M3/H</v>
          </cell>
          <cell r="E15973" t="str">
            <v>UN</v>
          </cell>
          <cell r="F15973">
            <v>3349.36</v>
          </cell>
        </row>
        <row r="15974">
          <cell r="A15974" t="str">
            <v>SINAPI-I 740</v>
          </cell>
          <cell r="D15974" t="str">
            <v>BOMBA CENTRIFUGA MOTOR ELETRICO TRIFASICO 9,86 DIAMETRO DE SUCCAO X ELEVACAO 1" X 1", 4 ESTAGIOS, DIAMETRO DOS ROTORES 4 X 146 MM, HM/Q: 85 M / 14,9 M3/H A 140 M / 4,2 M3/H</v>
          </cell>
          <cell r="E15974" t="str">
            <v>UN</v>
          </cell>
          <cell r="F15974">
            <v>11812.7</v>
          </cell>
        </row>
        <row r="15975">
          <cell r="A15975" t="str">
            <v>SINAPI-I 734</v>
          </cell>
          <cell r="D15975" t="str">
            <v>BOMBA CENTRIFUGA, MOTOR ELETRICO TRIFASICO 1,48HP DIAMETRO DE SUCCAO X ELEVACAO 1 1/2" X 1", DIAMETRO DO ROTOR 117 MM, HM/Q: 10 M / 21,9 M3/H A 24 M / 6,1 M3/H</v>
          </cell>
          <cell r="E15975" t="str">
            <v>UN</v>
          </cell>
          <cell r="F15975">
            <v>2400.4299999999998</v>
          </cell>
        </row>
        <row r="15976">
          <cell r="A15976" t="str">
            <v>SINAPI-I 39008</v>
          </cell>
          <cell r="D15976" t="str">
            <v>BOMBA DE PROJECAO DE CONCRETO SECO, POTENCIA 10 CV, VAZAO 3 M3/H</v>
          </cell>
          <cell r="E15976" t="str">
            <v>UN</v>
          </cell>
          <cell r="F15976">
            <v>75397.039999999994</v>
          </cell>
        </row>
        <row r="15977">
          <cell r="A15977" t="str">
            <v>SINAPI-I 39009</v>
          </cell>
          <cell r="D15977" t="str">
            <v>BOMBA DE PROJECAO DE CONCRETO SECO, POTENCIA 10 CV, VAZAO 6 M3/H</v>
          </cell>
          <cell r="E15977" t="str">
            <v>UN</v>
          </cell>
          <cell r="F15977">
            <v>80778.58</v>
          </cell>
        </row>
        <row r="15978">
          <cell r="A15978" t="str">
            <v>SINAPI-I 10592</v>
          </cell>
          <cell r="D15978" t="str">
            <v>BOMBA SUBMERSIVEL, ELETRICA, TRIFASICA, POTENCIA 0,99 HP, DIAMETRO ROTOR 98 MM SEMIABERTO, BOCAL DE SAIDA DIAMETRO 2 POLEGADAS, HM/Q = 2 M / 28,90 M3/H A 14 M / 7 M3/H</v>
          </cell>
          <cell r="E15978" t="str">
            <v>UN</v>
          </cell>
          <cell r="F15978">
            <v>6883.81</v>
          </cell>
        </row>
        <row r="15979">
          <cell r="A15979" t="str">
            <v>SINAPI-I 751</v>
          </cell>
          <cell r="D15979" t="str">
            <v>BOMBA SUBMERSIVEL, ELETRICA, TRIFASICA, POTENCIA 2,96 HP, DIAMETRO DO ROTOR 144 MM SEMIABERTO, BOCAL DE SAIDA DIAMETRO DE DUAS POLEGADAS, HM/Q = 2 M / 38,8 M3/H A 28 M / 5 M3/H</v>
          </cell>
          <cell r="E15979" t="str">
            <v>UN</v>
          </cell>
          <cell r="F15979">
            <v>8131.5</v>
          </cell>
        </row>
        <row r="15980">
          <cell r="A15980" t="str">
            <v>SINAPI-I 754</v>
          </cell>
          <cell r="D15980" t="str">
            <v>BOMBA SUBMERSIVEL, ELETRICA, TRIFASICA, POTENCIA 3,75 HP, DIAMETRO DO ROTOR 90 MM SEMIABERTO, BOCAL DE SAIDA DIAMETRO DE 2 POLEGADAS, HM/Q = 5 M / 61,2 M3/H A 25,5 M / 3,6 M3/H</v>
          </cell>
          <cell r="E15980" t="str">
            <v>UN</v>
          </cell>
          <cell r="F15980">
            <v>12907.14</v>
          </cell>
        </row>
        <row r="15981">
          <cell r="A15981" t="str">
            <v>SINAPI-I 39917</v>
          </cell>
          <cell r="D15981" t="str">
            <v>BOMBA TRIPLEX, PARA INJECAO DE CALDA DE CIMENTO, VAZAO MAXIMA DE *100* LITROS/MINUTO, PRESSAO MAXIMA DE *70* BAR, POTENCIA DE 15 CV</v>
          </cell>
          <cell r="E15981" t="str">
            <v>UN</v>
          </cell>
          <cell r="F15981">
            <v>115815.29</v>
          </cell>
        </row>
        <row r="15982">
          <cell r="A15982" t="str">
            <v>SINAPI-I 38167</v>
          </cell>
          <cell r="D15982" t="str">
            <v>BORBOLETA PARA JANELA TIPO GUILHOTINA, EM ZAMAC CROMADO</v>
          </cell>
          <cell r="E15982" t="str">
            <v>PAR</v>
          </cell>
          <cell r="F15982">
            <v>28.87</v>
          </cell>
        </row>
        <row r="15983">
          <cell r="A15983" t="str">
            <v>SINAPI-I 36145</v>
          </cell>
          <cell r="D15983" t="str">
            <v>BOTA DE PVC PRETA, CANO MEDIO, SEM FORRO</v>
          </cell>
          <cell r="E15983" t="str">
            <v>PAR</v>
          </cell>
          <cell r="F15983">
            <v>42.66</v>
          </cell>
        </row>
        <row r="15984">
          <cell r="A15984" t="str">
            <v>SINAPI-I 12893</v>
          </cell>
          <cell r="D15984" t="str">
            <v>BOTA DE SEGURANCA COM BIQUEIRA DE ACO E COLARINHO ACOLCHOADO</v>
          </cell>
          <cell r="E15984" t="str">
            <v>PAR</v>
          </cell>
          <cell r="F15984">
            <v>75.08</v>
          </cell>
        </row>
        <row r="15985">
          <cell r="A15985" t="str">
            <v>SINAPI-I 11685</v>
          </cell>
          <cell r="D15985" t="str">
            <v>BRACO / CANO PARA CHUVEIRO ELETRICO, EM ALUMINIO, 30 CM X 1/2"</v>
          </cell>
          <cell r="E15985" t="str">
            <v>UN</v>
          </cell>
          <cell r="F15985">
            <v>35.57</v>
          </cell>
        </row>
        <row r="15986">
          <cell r="A15986" t="str">
            <v>SINAPI-I 11680</v>
          </cell>
          <cell r="D15986" t="str">
            <v>BRACO OU HASTE COM CANOPLA PLASTICA, 1/2", PARA CHUVEIRO SIMPLES</v>
          </cell>
          <cell r="E15986" t="str">
            <v>UN</v>
          </cell>
          <cell r="F15986">
            <v>18.82</v>
          </cell>
        </row>
        <row r="15987">
          <cell r="A15987" t="str">
            <v>SINAPI-I 11679</v>
          </cell>
          <cell r="D15987" t="str">
            <v>BRACO OU HASTE RETA COM CANOPLA PLASTICA, 1/2", PARA CHUVEIRO ELETRICO</v>
          </cell>
          <cell r="E15987" t="str">
            <v>UN</v>
          </cell>
          <cell r="F15987">
            <v>25.52</v>
          </cell>
        </row>
        <row r="15988">
          <cell r="A15988" t="str">
            <v>SINAPI-I 2512</v>
          </cell>
          <cell r="D15988" t="str">
            <v>BRACO P/ LUMINARIA PUBLICA 1 X 1,50M ROMAGNOLE OU EQUIV</v>
          </cell>
          <cell r="E15988" t="str">
            <v>UN</v>
          </cell>
        </row>
        <row r="15989">
          <cell r="A15989" t="str">
            <v>SINAPI-I 45203</v>
          </cell>
          <cell r="D15989" t="str">
            <v>BROCHA RETANGULAR, *15 X 5* CM</v>
          </cell>
          <cell r="E15989" t="str">
            <v>UN</v>
          </cell>
          <cell r="F15989">
            <v>10.9</v>
          </cell>
        </row>
        <row r="15990">
          <cell r="A15990" t="str">
            <v>SINAPI-I 4374</v>
          </cell>
          <cell r="D15990" t="str">
            <v>BUCHA DE NYLON SEM ABA S10</v>
          </cell>
          <cell r="E15990" t="str">
            <v>UN</v>
          </cell>
          <cell r="F15990">
            <v>0.44</v>
          </cell>
        </row>
        <row r="15991">
          <cell r="A15991" t="str">
            <v>SINAPI-I 7568</v>
          </cell>
          <cell r="D15991" t="str">
            <v>BUCHA DE NYLON SEM ABA S10, COM PARAFUSO DE 6,10 X 65 MM EM ACO ZINCADO COM ROSCA SOBERBA, CABECA CHATA E FENDA PHILLIPS</v>
          </cell>
          <cell r="E15991" t="str">
            <v>UN</v>
          </cell>
          <cell r="F15991">
            <v>0.73</v>
          </cell>
        </row>
        <row r="15992">
          <cell r="A15992" t="str">
            <v>SINAPI-I 7584</v>
          </cell>
          <cell r="D15992" t="str">
            <v>BUCHA DE NYLON SEM ABA S12, COM PARAFUSO DE 5/16" X 80 MM EM ACO ZINCADO COM ROSCA SOBERBA E CABECA SEXTAVADA</v>
          </cell>
          <cell r="E15992" t="str">
            <v>UN</v>
          </cell>
          <cell r="F15992">
            <v>1.1200000000000001</v>
          </cell>
        </row>
        <row r="15993">
          <cell r="A15993" t="str">
            <v>SINAPI-I 11945</v>
          </cell>
          <cell r="D15993" t="str">
            <v>BUCHA DE NYLON SEM ABA S4</v>
          </cell>
          <cell r="E15993" t="str">
            <v>UN</v>
          </cell>
          <cell r="F15993">
            <v>7.0000000000000007E-2</v>
          </cell>
        </row>
        <row r="15994">
          <cell r="A15994" t="str">
            <v>SINAPI-I 11946</v>
          </cell>
          <cell r="D15994" t="str">
            <v>BUCHA DE NYLON SEM ABA S5</v>
          </cell>
          <cell r="E15994" t="str">
            <v>UN</v>
          </cell>
          <cell r="F15994">
            <v>0.08</v>
          </cell>
        </row>
        <row r="15995">
          <cell r="A15995" t="str">
            <v>SINAPI-I 4375</v>
          </cell>
          <cell r="D15995" t="str">
            <v>BUCHA DE NYLON SEM ABA S6</v>
          </cell>
          <cell r="E15995" t="str">
            <v>UN</v>
          </cell>
          <cell r="F15995">
            <v>0.12</v>
          </cell>
        </row>
        <row r="15996">
          <cell r="A15996" t="str">
            <v>SINAPI-I 11950</v>
          </cell>
          <cell r="D15996" t="str">
            <v>BUCHA DE NYLON SEM ABA S6, COM PARAFUSO DE 4,20 X 40 MM EM ACO ZINCADO COM ROSCA SOBERBA, CABECA CHATA E FENDA PHILLIPS</v>
          </cell>
          <cell r="E15996" t="str">
            <v>UN</v>
          </cell>
          <cell r="F15996">
            <v>0.24</v>
          </cell>
        </row>
        <row r="15997">
          <cell r="A15997" t="str">
            <v>SINAPI-I 4376</v>
          </cell>
          <cell r="D15997" t="str">
            <v>BUCHA DE NYLON SEM ABA S8</v>
          </cell>
          <cell r="E15997" t="str">
            <v>UN</v>
          </cell>
          <cell r="F15997">
            <v>0.23</v>
          </cell>
        </row>
        <row r="15998">
          <cell r="A15998" t="str">
            <v>SINAPI-I 7583</v>
          </cell>
          <cell r="D15998" t="str">
            <v>BUCHA DE NYLON SEM ABA S8, COM PARAFUSO DE 4,80 X 50 MM EM ACO ZINCADO COM ROSCA SOBERBA, CABECA CHATA E FENDA PHILLIPS</v>
          </cell>
          <cell r="E15998" t="str">
            <v>UN</v>
          </cell>
          <cell r="F15998">
            <v>0.5</v>
          </cell>
        </row>
        <row r="15999">
          <cell r="A15999" t="str">
            <v>SINAPI-I 4350</v>
          </cell>
          <cell r="D15999" t="str">
            <v>BUCHA DE NYLON, DIAMETRO DO FURO 8 MM, COMPRIMENTO 40 MM, COM PARAFUSO DE ROSCA SOBERBA, CABECA CHATA, FENDA SIMPLES, 4,8 X 50 MM</v>
          </cell>
          <cell r="E15999" t="str">
            <v>UN</v>
          </cell>
          <cell r="F15999">
            <v>0.75</v>
          </cell>
        </row>
        <row r="16000">
          <cell r="A16000" t="str">
            <v>SINAPI-I 44400</v>
          </cell>
          <cell r="D16000" t="str">
            <v>BUCHA DE REDUCAO CPVC, SOLDAVEL, 54 X 28 MM, PARA AGUA QUENTE</v>
          </cell>
          <cell r="E16000" t="str">
            <v>UN</v>
          </cell>
          <cell r="F16000">
            <v>33.630000000000003</v>
          </cell>
        </row>
        <row r="16001">
          <cell r="A16001" t="str">
            <v>SINAPI-I 39886</v>
          </cell>
          <cell r="D16001" t="str">
            <v>BUCHA DE REDUCAO DE COBRE SEM ANEL DE SOLDA, PONTA X BOLSA, 22 X 15 MM</v>
          </cell>
          <cell r="E16001" t="str">
            <v>UN</v>
          </cell>
        </row>
        <row r="16002">
          <cell r="A16002" t="str">
            <v>SINAPI-I 39887</v>
          </cell>
          <cell r="D16002" t="str">
            <v>BUCHA DE REDUCAO DE COBRE SEM ANEL DE SOLDA, PONTA X BOLSA, 28 X 22 MM</v>
          </cell>
          <cell r="E16002" t="str">
            <v>UN</v>
          </cell>
        </row>
        <row r="16003">
          <cell r="A16003" t="str">
            <v>SINAPI-I 39888</v>
          </cell>
          <cell r="D16003" t="str">
            <v>BUCHA DE REDUCAO DE COBRE SEM ANEL DE SOLDA, PONTA X BOLSA, 35 X 28 MM</v>
          </cell>
          <cell r="E16003" t="str">
            <v>UN</v>
          </cell>
        </row>
        <row r="16004">
          <cell r="A16004" t="str">
            <v>SINAPI-I 39890</v>
          </cell>
          <cell r="D16004" t="str">
            <v>BUCHA DE REDUCAO DE COBRE SEM ANEL DE SOLDA, PONTA X BOLSA, 42 X 35 MM</v>
          </cell>
          <cell r="E16004" t="str">
            <v>UN</v>
          </cell>
        </row>
        <row r="16005">
          <cell r="A16005" t="str">
            <v>SINAPI-I 39891</v>
          </cell>
          <cell r="D16005" t="str">
            <v>BUCHA DE REDUCAO DE COBRE SEM ANEL DE SOLDA, PONTA X BOLSA, 54 X 42 MM</v>
          </cell>
          <cell r="E16005" t="str">
            <v>UN</v>
          </cell>
        </row>
        <row r="16006">
          <cell r="A16006" t="str">
            <v>SINAPI-I 39892</v>
          </cell>
          <cell r="D16006" t="str">
            <v>BUCHA DE REDUCAO DE COBRE SEM ANEL DE SOLDA, PONTA X BOLSA, 66 X 54 MM</v>
          </cell>
          <cell r="E16006" t="str">
            <v>UN</v>
          </cell>
        </row>
        <row r="16007">
          <cell r="A16007" t="str">
            <v>SINAPI-I 790</v>
          </cell>
          <cell r="D16007" t="str">
            <v>BUCHA DE REDUCAO DE FERRO GALVANIZADO, COM ROSCA BSP, DE 1 1/2" X 1 1/4"</v>
          </cell>
          <cell r="E16007" t="str">
            <v>UN</v>
          </cell>
          <cell r="F16007">
            <v>20.69</v>
          </cell>
        </row>
        <row r="16008">
          <cell r="A16008" t="str">
            <v>SINAPI-I 791</v>
          </cell>
          <cell r="D16008" t="str">
            <v>BUCHA DE REDUCAO DE FERRO GALVANIZADO, COM ROSCA BSP, DE 1 1/2" X 1"</v>
          </cell>
          <cell r="E16008" t="str">
            <v>UN</v>
          </cell>
          <cell r="F16008">
            <v>20.69</v>
          </cell>
        </row>
        <row r="16009">
          <cell r="A16009" t="str">
            <v>SINAPI-I 766</v>
          </cell>
          <cell r="D16009" t="str">
            <v>BUCHA DE REDUCAO DE FERRO GALVANIZADO, COM ROSCA BSP, DE 1 1/2" X 1/2"</v>
          </cell>
          <cell r="E16009" t="str">
            <v>UN</v>
          </cell>
          <cell r="F16009">
            <v>20.69</v>
          </cell>
        </row>
        <row r="16010">
          <cell r="A16010" t="str">
            <v>SINAPI-I 767</v>
          </cell>
          <cell r="D16010" t="str">
            <v>BUCHA DE REDUCAO DE FERRO GALVANIZADO, COM ROSCA BSP, DE 1 1/2" X 3/4"</v>
          </cell>
          <cell r="E16010" t="str">
            <v>UN</v>
          </cell>
          <cell r="F16010">
            <v>20.69</v>
          </cell>
        </row>
        <row r="16011">
          <cell r="A16011" t="str">
            <v>SINAPI-I 789</v>
          </cell>
          <cell r="D16011" t="str">
            <v>BUCHA DE REDUCAO DE FERRO GALVANIZADO, COM ROSCA BSP, DE 1 1/4" X 1"</v>
          </cell>
          <cell r="E16011" t="str">
            <v>UN</v>
          </cell>
          <cell r="F16011">
            <v>15.9</v>
          </cell>
        </row>
        <row r="16012">
          <cell r="A16012" t="str">
            <v>SINAPI-I 768</v>
          </cell>
          <cell r="D16012" t="str">
            <v>BUCHA DE REDUCAO DE FERRO GALVANIZADO, COM ROSCA BSP, DE 1 1/4" X 1/2"</v>
          </cell>
          <cell r="E16012" t="str">
            <v>UN</v>
          </cell>
          <cell r="F16012">
            <v>16.25</v>
          </cell>
        </row>
        <row r="16013">
          <cell r="A16013" t="str">
            <v>SINAPI-I 769</v>
          </cell>
          <cell r="D16013" t="str">
            <v>BUCHA DE REDUCAO DE FERRO GALVANIZADO, COM ROSCA BSP, DE 1 1/4" X 3/4"</v>
          </cell>
          <cell r="E16013" t="str">
            <v>UN</v>
          </cell>
          <cell r="F16013">
            <v>16.25</v>
          </cell>
        </row>
        <row r="16014">
          <cell r="A16014" t="str">
            <v>SINAPI-I 764</v>
          </cell>
          <cell r="D16014" t="str">
            <v>BUCHA DE REDUCAO DE FERRO GALVANIZADO, COM ROSCA BSP, DE 1" X 1/2"</v>
          </cell>
          <cell r="E16014" t="str">
            <v>UN</v>
          </cell>
          <cell r="F16014">
            <v>10</v>
          </cell>
        </row>
        <row r="16015">
          <cell r="A16015" t="str">
            <v>SINAPI-I 765</v>
          </cell>
          <cell r="D16015" t="str">
            <v>BUCHA DE REDUCAO DE FERRO GALVANIZADO, COM ROSCA BSP, DE 1" X 3/4"</v>
          </cell>
          <cell r="E16015" t="str">
            <v>UN</v>
          </cell>
          <cell r="F16015">
            <v>10</v>
          </cell>
        </row>
        <row r="16016">
          <cell r="A16016" t="str">
            <v>SINAPI-I 770</v>
          </cell>
          <cell r="D16016" t="str">
            <v>BUCHA DE REDUCAO DE FERRO GALVANIZADO, COM ROSCA BSP, DE 1/2" X 1/4"</v>
          </cell>
          <cell r="E16016" t="str">
            <v>UN</v>
          </cell>
          <cell r="F16016">
            <v>5.73</v>
          </cell>
        </row>
        <row r="16017">
          <cell r="A16017" t="str">
            <v>SINAPI-I 12394</v>
          </cell>
          <cell r="D16017" t="str">
            <v>BUCHA DE REDUCAO DE FERRO GALVANIZADO, COM ROSCA BSP, DE 1/2" X 3/8"</v>
          </cell>
          <cell r="E16017" t="str">
            <v>UN</v>
          </cell>
          <cell r="F16017">
            <v>5.73</v>
          </cell>
        </row>
        <row r="16018">
          <cell r="A16018" t="str">
            <v>SINAPI-I 787</v>
          </cell>
          <cell r="D16018" t="str">
            <v>BUCHA DE REDUCAO DE FERRO GALVANIZADO, COM ROSCA BSP, DE 2 1/2" X 1 1/2"</v>
          </cell>
          <cell r="E16018" t="str">
            <v>UN</v>
          </cell>
          <cell r="F16018">
            <v>44.67</v>
          </cell>
        </row>
        <row r="16019">
          <cell r="A16019" t="str">
            <v>SINAPI-I 774</v>
          </cell>
          <cell r="D16019" t="str">
            <v>BUCHA DE REDUCAO DE FERRO GALVANIZADO, COM ROSCA BSP, DE 2 1/2" X 1 1/4"</v>
          </cell>
          <cell r="E16019" t="str">
            <v>UN</v>
          </cell>
          <cell r="F16019">
            <v>44.67</v>
          </cell>
        </row>
        <row r="16020">
          <cell r="A16020" t="str">
            <v>SINAPI-I 773</v>
          </cell>
          <cell r="D16020" t="str">
            <v>BUCHA DE REDUCAO DE FERRO GALVANIZADO, COM ROSCA BSP, DE 2 1/2" X 1"</v>
          </cell>
          <cell r="E16020" t="str">
            <v>UN</v>
          </cell>
          <cell r="F16020">
            <v>44.67</v>
          </cell>
        </row>
        <row r="16021">
          <cell r="A16021" t="str">
            <v>SINAPI-I 775</v>
          </cell>
          <cell r="D16021" t="str">
            <v>BUCHA DE REDUCAO DE FERRO GALVANIZADO, COM ROSCA BSP, DE 2 1/2" X 2"</v>
          </cell>
          <cell r="E16021" t="str">
            <v>UN</v>
          </cell>
          <cell r="F16021">
            <v>44.67</v>
          </cell>
        </row>
        <row r="16022">
          <cell r="A16022" t="str">
            <v>SINAPI-I 788</v>
          </cell>
          <cell r="D16022" t="str">
            <v>BUCHA DE REDUCAO DE FERRO GALVANIZADO, COM ROSCA BSP, DE 2" X 1 1/2"</v>
          </cell>
          <cell r="E16022" t="str">
            <v>UN</v>
          </cell>
          <cell r="F16022">
            <v>27.76</v>
          </cell>
        </row>
        <row r="16023">
          <cell r="A16023" t="str">
            <v>SINAPI-I 772</v>
          </cell>
          <cell r="D16023" t="str">
            <v>BUCHA DE REDUCAO DE FERRO GALVANIZADO, COM ROSCA BSP, DE 2" X 1 1/4"</v>
          </cell>
          <cell r="E16023" t="str">
            <v>UN</v>
          </cell>
          <cell r="F16023">
            <v>27.76</v>
          </cell>
        </row>
        <row r="16024">
          <cell r="A16024" t="str">
            <v>SINAPI-I 771</v>
          </cell>
          <cell r="D16024" t="str">
            <v>BUCHA DE REDUCAO DE FERRO GALVANIZADO, COM ROSCA BSP, DE 2" X 1"</v>
          </cell>
          <cell r="E16024" t="str">
            <v>UN</v>
          </cell>
          <cell r="F16024">
            <v>27.76</v>
          </cell>
        </row>
        <row r="16025">
          <cell r="A16025" t="str">
            <v>SINAPI-I 776</v>
          </cell>
          <cell r="D16025" t="str">
            <v>BUCHA DE REDUCAO DE FERRO GALVANIZADO, COM ROSCA BSP, DE 3" X 1 1/2"</v>
          </cell>
          <cell r="E16025" t="str">
            <v>UN</v>
          </cell>
          <cell r="F16025">
            <v>65.849999999999994</v>
          </cell>
        </row>
        <row r="16026">
          <cell r="A16026" t="str">
            <v>SINAPI-I 777</v>
          </cell>
          <cell r="D16026" t="str">
            <v>BUCHA DE REDUCAO DE FERRO GALVANIZADO, COM ROSCA BSP, DE 3" X 1 1/4"</v>
          </cell>
          <cell r="E16026" t="str">
            <v>UN</v>
          </cell>
          <cell r="F16026">
            <v>64.010000000000005</v>
          </cell>
        </row>
        <row r="16027">
          <cell r="A16027" t="str">
            <v>SINAPI-I 780</v>
          </cell>
          <cell r="D16027" t="str">
            <v>BUCHA DE REDUCAO DE FERRO GALVANIZADO, COM ROSCA BSP, DE 3" X 2 1/2"</v>
          </cell>
          <cell r="E16027" t="str">
            <v>UN</v>
          </cell>
          <cell r="F16027">
            <v>64.33</v>
          </cell>
        </row>
        <row r="16028">
          <cell r="A16028" t="str">
            <v>SINAPI-I 778</v>
          </cell>
          <cell r="D16028" t="str">
            <v>BUCHA DE REDUCAO DE FERRO GALVANIZADO, COM ROSCA BSP, DE 3" X 2"</v>
          </cell>
          <cell r="E16028" t="str">
            <v>UN</v>
          </cell>
          <cell r="F16028">
            <v>65.849999999999994</v>
          </cell>
        </row>
        <row r="16029">
          <cell r="A16029" t="str">
            <v>SINAPI-I 779</v>
          </cell>
          <cell r="D16029" t="str">
            <v>BUCHA DE REDUCAO DE FERRO GALVANIZADO, COM ROSCA BSP, DE 3/4" X 1/2"</v>
          </cell>
          <cell r="E16029" t="str">
            <v>UN</v>
          </cell>
          <cell r="F16029">
            <v>6.9</v>
          </cell>
        </row>
        <row r="16030">
          <cell r="A16030" t="str">
            <v>SINAPI-I 781</v>
          </cell>
          <cell r="D16030" t="str">
            <v>BUCHA DE REDUCAO DE FERRO GALVANIZADO, COM ROSCA BSP, DE 4" X 2 1/2"</v>
          </cell>
          <cell r="E16030" t="str">
            <v>UN</v>
          </cell>
          <cell r="F16030">
            <v>121.66</v>
          </cell>
        </row>
        <row r="16031">
          <cell r="A16031" t="str">
            <v>SINAPI-I 786</v>
          </cell>
          <cell r="D16031" t="str">
            <v>BUCHA DE REDUCAO DE FERRO GALVANIZADO, COM ROSCA BSP, DE 4" X 2"</v>
          </cell>
          <cell r="E16031" t="str">
            <v>UN</v>
          </cell>
          <cell r="F16031">
            <v>121.66</v>
          </cell>
        </row>
        <row r="16032">
          <cell r="A16032" t="str">
            <v>SINAPI-I 782</v>
          </cell>
          <cell r="D16032" t="str">
            <v>BUCHA DE REDUCAO DE FERRO GALVANIZADO, COM ROSCA BSP, DE 4" X 3"</v>
          </cell>
          <cell r="E16032" t="str">
            <v>UN</v>
          </cell>
          <cell r="F16032">
            <v>121.66</v>
          </cell>
        </row>
        <row r="16033">
          <cell r="A16033" t="str">
            <v>SINAPI-I 783</v>
          </cell>
          <cell r="D16033" t="str">
            <v>BUCHA DE REDUCAO DE FERRO GALVANIZADO, COM ROSCA BSP, DE 5" X 4"</v>
          </cell>
          <cell r="E16033" t="str">
            <v>UN</v>
          </cell>
          <cell r="F16033">
            <v>332.99</v>
          </cell>
        </row>
        <row r="16034">
          <cell r="A16034" t="str">
            <v>SINAPI-I 785</v>
          </cell>
          <cell r="D16034" t="str">
            <v>BUCHA DE REDUCAO DE FERRO GALVANIZADO, COM ROSCA BSP, DE 6" X 4"</v>
          </cell>
          <cell r="E16034" t="str">
            <v>UN</v>
          </cell>
          <cell r="F16034">
            <v>351.83</v>
          </cell>
        </row>
        <row r="16035">
          <cell r="A16035" t="str">
            <v>SINAPI-I 784</v>
          </cell>
          <cell r="D16035" t="str">
            <v>BUCHA DE REDUCAO DE FERRO GALVANIZADO, COM ROSCA BSP, DE 6" X 5"</v>
          </cell>
          <cell r="E16035" t="str">
            <v>UN</v>
          </cell>
          <cell r="F16035">
            <v>377.43</v>
          </cell>
        </row>
        <row r="16036">
          <cell r="A16036" t="str">
            <v>SINAPI-I 828</v>
          </cell>
          <cell r="D16036" t="str">
            <v>BUCHA DE REDUCAO DE PVC, SOLDAVEL, CURTA, COM 25 X 20 MM, PARA AGUA FRIA PREDIAL</v>
          </cell>
          <cell r="E16036" t="str">
            <v>UN</v>
          </cell>
          <cell r="F16036">
            <v>0.62</v>
          </cell>
        </row>
        <row r="16037">
          <cell r="A16037" t="str">
            <v>SINAPI-I 829</v>
          </cell>
          <cell r="D16037" t="str">
            <v>BUCHA DE REDUCAO DE PVC, SOLDAVEL, CURTA, COM 32 X 25 MM, PARA AGUA FRIA PREDIAL</v>
          </cell>
          <cell r="E16037" t="str">
            <v>UN</v>
          </cell>
          <cell r="F16037">
            <v>1.01</v>
          </cell>
        </row>
        <row r="16038">
          <cell r="A16038" t="str">
            <v>SINAPI-I 812</v>
          </cell>
          <cell r="D16038" t="str">
            <v>BUCHA DE REDUCAO DE PVC, SOLDAVEL, CURTA, COM 40 X 32 MM, PARA AGUA FRIA PREDIAL</v>
          </cell>
          <cell r="E16038" t="str">
            <v>UN</v>
          </cell>
          <cell r="F16038">
            <v>2.2200000000000002</v>
          </cell>
        </row>
        <row r="16039">
          <cell r="A16039" t="str">
            <v>SINAPI-I 819</v>
          </cell>
          <cell r="D16039" t="str">
            <v>BUCHA DE REDUCAO DE PVC, SOLDAVEL, CURTA, COM 50 X 40 MM, PARA AGUA FRIA PREDIAL</v>
          </cell>
          <cell r="E16039" t="str">
            <v>UN</v>
          </cell>
          <cell r="F16039">
            <v>3.85</v>
          </cell>
        </row>
        <row r="16040">
          <cell r="A16040" t="str">
            <v>SINAPI-I 818</v>
          </cell>
          <cell r="D16040" t="str">
            <v>BUCHA DE REDUCAO DE PVC, SOLDAVEL, CURTA, COM 60 X 50 MM, PARA AGUA FRIA PREDIAL</v>
          </cell>
          <cell r="E16040" t="str">
            <v>UN</v>
          </cell>
          <cell r="F16040">
            <v>7.19</v>
          </cell>
        </row>
        <row r="16041">
          <cell r="A16041" t="str">
            <v>SINAPI-I 20086</v>
          </cell>
          <cell r="D16041" t="str">
            <v>BUCHA DE REDUCAO DE PVC, SOLDAVEL, LONGA, 50 X 40 MM, PARA ESGOTO PREDIAL</v>
          </cell>
          <cell r="E16041" t="str">
            <v>UN</v>
          </cell>
          <cell r="F16041">
            <v>3.34</v>
          </cell>
        </row>
        <row r="16042">
          <cell r="A16042" t="str">
            <v>SINAPI-I 832</v>
          </cell>
          <cell r="D16042" t="str">
            <v>BUCHA DE REDUCAO DE PVC, SOLDAVEL, LONGA, COM 32 X 20 MM, PARA AGUA FRIA PREDIAL</v>
          </cell>
          <cell r="E16042" t="str">
            <v>UN</v>
          </cell>
          <cell r="F16042">
            <v>2.97</v>
          </cell>
        </row>
        <row r="16043">
          <cell r="A16043" t="str">
            <v>SINAPI-I 834</v>
          </cell>
          <cell r="D16043" t="str">
            <v>BUCHA DE REDUCAO DE PVC, SOLDAVEL, LONGA, COM 40 X 25 MM, PARA AGUA FRIA PREDIAL</v>
          </cell>
          <cell r="E16043" t="str">
            <v>UN</v>
          </cell>
          <cell r="F16043">
            <v>3.84</v>
          </cell>
        </row>
        <row r="16044">
          <cell r="A16044" t="str">
            <v>SINAPI-I 813</v>
          </cell>
          <cell r="D16044" t="str">
            <v>BUCHA DE REDUCAO DE PVC, SOLDAVEL, LONGA, COM 50 X 25 MM, PARA AGUA FRIA PREDIAL</v>
          </cell>
          <cell r="E16044" t="str">
            <v>UN</v>
          </cell>
          <cell r="F16044">
            <v>4.47</v>
          </cell>
        </row>
        <row r="16045">
          <cell r="A16045" t="str">
            <v>SINAPI-I 820</v>
          </cell>
          <cell r="D16045" t="str">
            <v>BUCHA DE REDUCAO DE PVC, SOLDAVEL, LONGA, COM 50 X 32 MM, PARA AGUA FRIA PREDIAL</v>
          </cell>
          <cell r="E16045" t="str">
            <v>UN</v>
          </cell>
          <cell r="F16045">
            <v>6.02</v>
          </cell>
        </row>
        <row r="16046">
          <cell r="A16046" t="str">
            <v>SINAPI-I 816</v>
          </cell>
          <cell r="D16046" t="str">
            <v>BUCHA DE REDUCAO DE PVC, SOLDAVEL, LONGA, COM 60 X 25 MM, PARA AGUA FRIA PREDIAL</v>
          </cell>
          <cell r="E16046" t="str">
            <v>UN</v>
          </cell>
          <cell r="F16046">
            <v>10.73</v>
          </cell>
        </row>
        <row r="16047">
          <cell r="A16047" t="str">
            <v>SINAPI-I 814</v>
          </cell>
          <cell r="D16047" t="str">
            <v>BUCHA DE REDUCAO DE PVC, SOLDAVEL, LONGA, COM 60 X 32 MM, PARA AGUA FRIA PREDIAL</v>
          </cell>
          <cell r="E16047" t="str">
            <v>UN</v>
          </cell>
          <cell r="F16047">
            <v>13.33</v>
          </cell>
        </row>
        <row r="16048">
          <cell r="A16048" t="str">
            <v>SINAPI-I 822</v>
          </cell>
          <cell r="D16048" t="str">
            <v>BUCHA DE REDUCAO DE PVC, SOLDAVEL, LONGA, COM 60 X 50 MM, PARA AGUA FRIA PREDIAL</v>
          </cell>
          <cell r="E16048" t="str">
            <v>UN</v>
          </cell>
          <cell r="F16048">
            <v>17.399999999999999</v>
          </cell>
        </row>
        <row r="16049">
          <cell r="A16049" t="str">
            <v>SINAPI-I 821</v>
          </cell>
          <cell r="D16049" t="str">
            <v>BUCHA DE REDUCAO DE PVC, SOLDAVEL, LONGA, COM 75 X 50 MM, PARA AGUA FRIA PREDIAL</v>
          </cell>
          <cell r="E16049" t="str">
            <v>UN</v>
          </cell>
          <cell r="F16049">
            <v>19.899999999999999</v>
          </cell>
        </row>
        <row r="16050">
          <cell r="A16050" t="str">
            <v>SINAPI-I 39191</v>
          </cell>
          <cell r="D16050" t="str">
            <v>BUCHA DE REDUCAO EM ALUMINIO, COM ROSCA, DE 1 1/2" X 1 1/4", PARA ELETRODUTO</v>
          </cell>
          <cell r="E16050" t="str">
            <v>UN</v>
          </cell>
          <cell r="F16050">
            <v>26.72</v>
          </cell>
        </row>
        <row r="16051">
          <cell r="A16051" t="str">
            <v>SINAPI-I 39190</v>
          </cell>
          <cell r="D16051" t="str">
            <v>BUCHA DE REDUCAO EM ALUMINIO, COM ROSCA, DE 1 1/2" X 1", PARA ELETRODUTO</v>
          </cell>
          <cell r="E16051" t="str">
            <v>UN</v>
          </cell>
          <cell r="F16051">
            <v>27.92</v>
          </cell>
        </row>
        <row r="16052">
          <cell r="A16052" t="str">
            <v>SINAPI-I 39189</v>
          </cell>
          <cell r="D16052" t="str">
            <v>BUCHA DE REDUCAO EM ALUMINIO, COM ROSCA, DE 1 1/2" X 3/4", PARA ELETRODUTO</v>
          </cell>
          <cell r="E16052" t="str">
            <v>UN</v>
          </cell>
          <cell r="F16052">
            <v>29.54</v>
          </cell>
        </row>
        <row r="16053">
          <cell r="A16053" t="str">
            <v>SINAPI-I 39188</v>
          </cell>
          <cell r="D16053" t="str">
            <v>BUCHA DE REDUCAO EM ALUMINIO, COM ROSCA, DE 1 1/4" X 1", PARA ELETRODUTO</v>
          </cell>
          <cell r="E16053" t="str">
            <v>UN</v>
          </cell>
          <cell r="F16053">
            <v>21.75</v>
          </cell>
        </row>
        <row r="16054">
          <cell r="A16054" t="str">
            <v>SINAPI-I 39186</v>
          </cell>
          <cell r="D16054" t="str">
            <v>BUCHA DE REDUCAO EM ALUMINIO, COM ROSCA, DE 1 1/4" X 1/2", PARA ELETRODUTO</v>
          </cell>
          <cell r="E16054" t="str">
            <v>UN</v>
          </cell>
          <cell r="F16054">
            <v>26.43</v>
          </cell>
        </row>
        <row r="16055">
          <cell r="A16055" t="str">
            <v>SINAPI-I 39187</v>
          </cell>
          <cell r="D16055" t="str">
            <v>BUCHA DE REDUCAO EM ALUMINIO, COM ROSCA, DE 1 1/4" X 3/4", PARA ELETRODUTO</v>
          </cell>
          <cell r="E16055" t="str">
            <v>UN</v>
          </cell>
          <cell r="F16055">
            <v>22.8</v>
          </cell>
        </row>
        <row r="16056">
          <cell r="A16056" t="str">
            <v>SINAPI-I 39184</v>
          </cell>
          <cell r="D16056" t="str">
            <v>BUCHA DE REDUCAO EM ALUMINIO, COM ROSCA, DE 1" X 1/2", PARA ELETRODUTO</v>
          </cell>
          <cell r="E16056" t="str">
            <v>UN</v>
          </cell>
          <cell r="F16056">
            <v>8.57</v>
          </cell>
        </row>
        <row r="16057">
          <cell r="A16057" t="str">
            <v>SINAPI-I 39185</v>
          </cell>
          <cell r="D16057" t="str">
            <v>BUCHA DE REDUCAO EM ALUMINIO, COM ROSCA, DE 1" X 3/4", PARA ELETRODUTO</v>
          </cell>
          <cell r="E16057" t="str">
            <v>UN</v>
          </cell>
          <cell r="F16057">
            <v>7.82</v>
          </cell>
        </row>
        <row r="16058">
          <cell r="A16058" t="str">
            <v>SINAPI-I 39198</v>
          </cell>
          <cell r="D16058" t="str">
            <v>BUCHA DE REDUCAO EM ALUMINIO, COM ROSCA, DE 2 1/2" X 1 1/2", PARA ELETRODUTO</v>
          </cell>
          <cell r="E16058" t="str">
            <v>UN</v>
          </cell>
          <cell r="F16058">
            <v>87.67</v>
          </cell>
        </row>
        <row r="16059">
          <cell r="A16059" t="str">
            <v>SINAPI-I 39197</v>
          </cell>
          <cell r="D16059" t="str">
            <v>BUCHA DE REDUCAO EM ALUMINIO, COM ROSCA, DE 2 1/2" X 1 1/4", PARA ELETRODUTO</v>
          </cell>
          <cell r="E16059" t="str">
            <v>UN</v>
          </cell>
          <cell r="F16059">
            <v>91.58</v>
          </cell>
        </row>
        <row r="16060">
          <cell r="A16060" t="str">
            <v>SINAPI-I 39196</v>
          </cell>
          <cell r="D16060" t="str">
            <v>BUCHA DE REDUCAO EM ALUMINIO, COM ROSCA, DE 2 1/2" X 1", PARA ELETRODUTO</v>
          </cell>
          <cell r="E16060" t="str">
            <v>UN</v>
          </cell>
          <cell r="F16060">
            <v>94.44</v>
          </cell>
        </row>
        <row r="16061">
          <cell r="A16061" t="str">
            <v>SINAPI-I 39199</v>
          </cell>
          <cell r="D16061" t="str">
            <v>BUCHA DE REDUCAO EM ALUMINIO, COM ROSCA, DE 2 1/2" X 2", PARA ELETRODUTO</v>
          </cell>
          <cell r="E16061" t="str">
            <v>UN</v>
          </cell>
          <cell r="F16061">
            <v>84.37</v>
          </cell>
        </row>
        <row r="16062">
          <cell r="A16062" t="str">
            <v>SINAPI-I 39195</v>
          </cell>
          <cell r="D16062" t="str">
            <v>BUCHA DE REDUCAO EM ALUMINIO, COM ROSCA, DE 2" X 1 1/2", PARA ELETRODUTO</v>
          </cell>
          <cell r="E16062" t="str">
            <v>UN</v>
          </cell>
          <cell r="F16062">
            <v>48.7</v>
          </cell>
        </row>
        <row r="16063">
          <cell r="A16063" t="str">
            <v>SINAPI-I 39194</v>
          </cell>
          <cell r="D16063" t="str">
            <v>BUCHA DE REDUCAO EM ALUMINIO, COM ROSCA, DE 2" X 1 1/4", PARA ELETRODUTO</v>
          </cell>
          <cell r="E16063" t="str">
            <v>UN</v>
          </cell>
          <cell r="F16063">
            <v>52.11</v>
          </cell>
        </row>
        <row r="16064">
          <cell r="A16064" t="str">
            <v>SINAPI-I 39193</v>
          </cell>
          <cell r="D16064" t="str">
            <v>BUCHA DE REDUCAO EM ALUMINIO, COM ROSCA, DE 2" X 1", PARA ELETRODUTO</v>
          </cell>
          <cell r="E16064" t="str">
            <v>UN</v>
          </cell>
          <cell r="F16064">
            <v>57.12</v>
          </cell>
        </row>
        <row r="16065">
          <cell r="A16065" t="str">
            <v>SINAPI-I 39192</v>
          </cell>
          <cell r="D16065" t="str">
            <v>BUCHA DE REDUCAO EM ALUMINIO, COM ROSCA, DE 2" X 3/4", PARA ELETRODUTO</v>
          </cell>
          <cell r="E16065" t="str">
            <v>UN</v>
          </cell>
          <cell r="F16065">
            <v>59.41</v>
          </cell>
        </row>
        <row r="16066">
          <cell r="A16066" t="str">
            <v>SINAPI-I 39201</v>
          </cell>
          <cell r="D16066" t="str">
            <v>BUCHA DE REDUCAO EM ALUMINIO, COM ROSCA, DE 3" X 1 1/2", PARA ELETRODUTO</v>
          </cell>
          <cell r="E16066" t="str">
            <v>UN</v>
          </cell>
          <cell r="F16066">
            <v>104.81</v>
          </cell>
        </row>
        <row r="16067">
          <cell r="A16067" t="str">
            <v>SINAPI-I 39200</v>
          </cell>
          <cell r="D16067" t="str">
            <v>BUCHA DE REDUCAO EM ALUMINIO, COM ROSCA, DE 3" X 1 1/4", PARA ELETRODUTO</v>
          </cell>
          <cell r="E16067" t="str">
            <v>UN</v>
          </cell>
          <cell r="F16067">
            <v>105.66</v>
          </cell>
        </row>
        <row r="16068">
          <cell r="A16068" t="str">
            <v>SINAPI-I 39203</v>
          </cell>
          <cell r="D16068" t="str">
            <v>BUCHA DE REDUCAO EM ALUMINIO, COM ROSCA, DE 3" X 2 1/2", PARA ELETRODUTO</v>
          </cell>
          <cell r="E16068" t="str">
            <v>UN</v>
          </cell>
          <cell r="F16068">
            <v>85.31</v>
          </cell>
        </row>
        <row r="16069">
          <cell r="A16069" t="str">
            <v>SINAPI-I 39202</v>
          </cell>
          <cell r="D16069" t="str">
            <v>BUCHA DE REDUCAO EM ALUMINIO, COM ROSCA, DE 3" X 2", PARA ELETRODUTO</v>
          </cell>
          <cell r="E16069" t="str">
            <v>UN</v>
          </cell>
          <cell r="F16069">
            <v>100.22</v>
          </cell>
        </row>
        <row r="16070">
          <cell r="A16070" t="str">
            <v>SINAPI-I 39920</v>
          </cell>
          <cell r="D16070" t="str">
            <v>BUCHA DE REDUCAO EM ALUMINIO, COM ROSCA, DE 3/4" X 1/2", PARA ELETRODUTO</v>
          </cell>
          <cell r="E16070" t="str">
            <v>UN</v>
          </cell>
          <cell r="F16070">
            <v>7.19</v>
          </cell>
        </row>
        <row r="16071">
          <cell r="A16071" t="str">
            <v>SINAPI-I 39205</v>
          </cell>
          <cell r="D16071" t="str">
            <v>BUCHA DE REDUCAO EM ALUMINIO, COM ROSCA, DE 4" X 2 1/2", PARA ELETRODUTO</v>
          </cell>
          <cell r="E16071" t="str">
            <v>UN</v>
          </cell>
          <cell r="F16071">
            <v>167.2</v>
          </cell>
        </row>
        <row r="16072">
          <cell r="A16072" t="str">
            <v>SINAPI-I 39204</v>
          </cell>
          <cell r="D16072" t="str">
            <v>BUCHA DE REDUCAO EM ALUMINIO, COM ROSCA, DE 4" X 2", PARA ELETRODUTO</v>
          </cell>
          <cell r="E16072" t="str">
            <v>UN</v>
          </cell>
          <cell r="F16072">
            <v>171.24</v>
          </cell>
        </row>
        <row r="16073">
          <cell r="A16073" t="str">
            <v>SINAPI-I 39206</v>
          </cell>
          <cell r="D16073" t="str">
            <v>BUCHA DE REDUCAO EM ALUMINIO, COM ROSCA, DE 4" X 3", PARA ELETRODUTO</v>
          </cell>
          <cell r="E16073" t="str">
            <v>UN</v>
          </cell>
          <cell r="F16073">
            <v>162.46</v>
          </cell>
        </row>
        <row r="16074">
          <cell r="A16074" t="str">
            <v>SINAPI-I 798</v>
          </cell>
          <cell r="D16074" t="str">
            <v>BUCHA DE REDUCAO PVC ROSCAVEL 3/4" X 1/2"</v>
          </cell>
          <cell r="E16074" t="str">
            <v>UN</v>
          </cell>
          <cell r="F16074">
            <v>1.24</v>
          </cell>
        </row>
        <row r="16075">
          <cell r="A16075" t="str">
            <v>SINAPI-I 797</v>
          </cell>
          <cell r="D16075" t="str">
            <v>BUCHA DE REDUCAO PVC, ROSCAVEL 1 1/2" X 1"</v>
          </cell>
          <cell r="E16075" t="str">
            <v>UN</v>
          </cell>
          <cell r="F16075">
            <v>9.01</v>
          </cell>
        </row>
        <row r="16076">
          <cell r="A16076" t="str">
            <v>SINAPI-I 796</v>
          </cell>
          <cell r="D16076" t="str">
            <v>BUCHA DE REDUCAO PVC, ROSCAVEL, 1 1/2" X 3/4"</v>
          </cell>
          <cell r="E16076" t="str">
            <v>UN</v>
          </cell>
          <cell r="F16076">
            <v>7.65</v>
          </cell>
        </row>
        <row r="16077">
          <cell r="A16077" t="str">
            <v>SINAPI-I 799</v>
          </cell>
          <cell r="D16077" t="str">
            <v>BUCHA DE REDUCAO PVC, ROSCAVEL, 1" X 1/2"</v>
          </cell>
          <cell r="E16077" t="str">
            <v>UN</v>
          </cell>
          <cell r="F16077">
            <v>3.7</v>
          </cell>
        </row>
        <row r="16078">
          <cell r="A16078" t="str">
            <v>SINAPI-I 792</v>
          </cell>
          <cell r="D16078" t="str">
            <v>BUCHA DE REDUCAO PVC, ROSCAVEL, 1" X 3/4"</v>
          </cell>
          <cell r="E16078" t="str">
            <v>UN</v>
          </cell>
          <cell r="F16078">
            <v>3.59</v>
          </cell>
        </row>
        <row r="16079">
          <cell r="A16079" t="str">
            <v>SINAPI-I 38001</v>
          </cell>
          <cell r="D16079" t="str">
            <v>BUCHA DE REDUCAO, CPVC, SOLDAVEL, 22 X 15 MM, PARA AGUA QUENTE</v>
          </cell>
          <cell r="E16079" t="str">
            <v>UN</v>
          </cell>
          <cell r="F16079">
            <v>1.24</v>
          </cell>
        </row>
        <row r="16080">
          <cell r="A16080" t="str">
            <v>SINAPI-I 38002</v>
          </cell>
          <cell r="D16080" t="str">
            <v>BUCHA DE REDUCAO, CPVC, SOLDAVEL, 28 X 22 MM, PARA AGUA QUENTE</v>
          </cell>
          <cell r="E16080" t="str">
            <v>UN</v>
          </cell>
          <cell r="F16080">
            <v>4.34</v>
          </cell>
        </row>
        <row r="16081">
          <cell r="A16081" t="str">
            <v>SINAPI-I 38003</v>
          </cell>
          <cell r="D16081" t="str">
            <v>BUCHA DE REDUCAO, CPVC, SOLDAVEL, 35 X 28 MM, PARA AGUA QUENTE</v>
          </cell>
          <cell r="E16081" t="str">
            <v>UN</v>
          </cell>
          <cell r="F16081">
            <v>29.65</v>
          </cell>
        </row>
        <row r="16082">
          <cell r="A16082" t="str">
            <v>SINAPI-I 38004</v>
          </cell>
          <cell r="D16082" t="str">
            <v>BUCHA DE REDUCAO, CPVC, SOLDAVEL, 42 X 22 MM, PARA AGUA QUENTE</v>
          </cell>
          <cell r="E16082" t="str">
            <v>UN</v>
          </cell>
          <cell r="F16082">
            <v>34.1</v>
          </cell>
        </row>
        <row r="16083">
          <cell r="A16083" t="str">
            <v>SINAPI-I 44263</v>
          </cell>
          <cell r="D16083" t="str">
            <v>BUCHA DE REDUCAO, CPVC, SOLDAVEL, 54 X 35 MM, PARA AGUA QUENTE</v>
          </cell>
          <cell r="E16083" t="str">
            <v>UN</v>
          </cell>
          <cell r="F16083">
            <v>61.21</v>
          </cell>
        </row>
        <row r="16084">
          <cell r="A16084" t="str">
            <v>SINAPI-I 36327</v>
          </cell>
          <cell r="D16084" t="str">
            <v>BUCHA DE REDUCAO, PPR, DN 25 X 20 MM, PARA AGUA QUENTE PREDIAL</v>
          </cell>
          <cell r="E16084" t="str">
            <v>UN</v>
          </cell>
        </row>
        <row r="16085">
          <cell r="A16085" t="str">
            <v>SINAPI-I 38992</v>
          </cell>
          <cell r="D16085" t="str">
            <v>BUCHA DE REDUCAO, PPR, DN 32 X 25 MM, PARA AGUA QUENTE E FRIA PREDIAL</v>
          </cell>
          <cell r="E16085" t="str">
            <v>UN</v>
          </cell>
        </row>
        <row r="16086">
          <cell r="A16086" t="str">
            <v>SINAPI-I 38993</v>
          </cell>
          <cell r="D16086" t="str">
            <v>BUCHA DE REDUCAO, PPR, DN 40 X 25 MM, PARA AGUA QUENTE E FRIA PREDIAL</v>
          </cell>
          <cell r="E16086" t="str">
            <v>UN</v>
          </cell>
        </row>
        <row r="16087">
          <cell r="A16087" t="str">
            <v>SINAPI-I 44175</v>
          </cell>
          <cell r="D16087" t="str">
            <v>BUCHA DE REDUCAO, PPR, DN 50 X 25 MM, PARA AGUA QUENTE E FRIA PREDIAL</v>
          </cell>
          <cell r="E16087" t="str">
            <v>UN</v>
          </cell>
        </row>
        <row r="16088">
          <cell r="A16088" t="str">
            <v>SINAPI-I 44177</v>
          </cell>
          <cell r="D16088" t="str">
            <v>BUCHA DE REDUCAO, PPR, DN 50 X 32 MM, PARA AGUA QUENTE E FRIA PREDIAL</v>
          </cell>
          <cell r="E16088" t="str">
            <v>UN</v>
          </cell>
        </row>
        <row r="16089">
          <cell r="A16089" t="str">
            <v>SINAPI-I 38418</v>
          </cell>
          <cell r="D16089" t="str">
            <v>BUCHA DE REDUCAO, PVC, LONGA, SERIE R, DN 50 X 40 MM, PARA ESGOTO PREDIAL</v>
          </cell>
          <cell r="E16089" t="str">
            <v>UN</v>
          </cell>
          <cell r="F16089">
            <v>5.75</v>
          </cell>
        </row>
        <row r="16090">
          <cell r="A16090" t="str">
            <v>SINAPI-I 39178</v>
          </cell>
          <cell r="D16090" t="str">
            <v>BUCHA EM ALUMINIO, COM ROSCA, DE 1 1/2", PARA ELETRODUTO</v>
          </cell>
          <cell r="E16090" t="str">
            <v>UN</v>
          </cell>
          <cell r="F16090">
            <v>2.89</v>
          </cell>
        </row>
        <row r="16091">
          <cell r="A16091" t="str">
            <v>SINAPI-I 39177</v>
          </cell>
          <cell r="D16091" t="str">
            <v>BUCHA EM ALUMINIO, COM ROSCA, DE 1 1/4", PARA ELETRODUTO</v>
          </cell>
          <cell r="E16091" t="str">
            <v>UN</v>
          </cell>
          <cell r="F16091">
            <v>2.61</v>
          </cell>
        </row>
        <row r="16092">
          <cell r="A16092" t="str">
            <v>SINAPI-I 39176</v>
          </cell>
          <cell r="D16092" t="str">
            <v>BUCHA EM ALUMINIO, COM ROSCA, DE 1", PARA ELETRODUTO</v>
          </cell>
          <cell r="E16092" t="str">
            <v>UN</v>
          </cell>
          <cell r="F16092">
            <v>1.71</v>
          </cell>
        </row>
        <row r="16093">
          <cell r="A16093" t="str">
            <v>SINAPI-I 39174</v>
          </cell>
          <cell r="D16093" t="str">
            <v>BUCHA EM ALUMINIO, COM ROSCA, DE 1/2", PARA ELETRODUTO</v>
          </cell>
          <cell r="E16093" t="str">
            <v>UN</v>
          </cell>
          <cell r="F16093">
            <v>1.3</v>
          </cell>
        </row>
        <row r="16094">
          <cell r="A16094" t="str">
            <v>SINAPI-I 39180</v>
          </cell>
          <cell r="D16094" t="str">
            <v>BUCHA EM ALUMINIO, COM ROSCA, DE 2 1/2", PARA ELETRODUTO</v>
          </cell>
          <cell r="E16094" t="str">
            <v>UN</v>
          </cell>
          <cell r="F16094">
            <v>7.85</v>
          </cell>
        </row>
        <row r="16095">
          <cell r="A16095" t="str">
            <v>SINAPI-I 39179</v>
          </cell>
          <cell r="D16095" t="str">
            <v>BUCHA EM ALUMINIO, COM ROSCA, DE 2", PARA ELETRODUTO</v>
          </cell>
          <cell r="E16095" t="str">
            <v>UN</v>
          </cell>
          <cell r="F16095">
            <v>6.95</v>
          </cell>
        </row>
        <row r="16096">
          <cell r="A16096" t="str">
            <v>SINAPI-I 39181</v>
          </cell>
          <cell r="D16096" t="str">
            <v>BUCHA EM ALUMINIO, COM ROSCA, DE 3", PARA ELETRODUTO</v>
          </cell>
          <cell r="E16096" t="str">
            <v>UN</v>
          </cell>
          <cell r="F16096">
            <v>10.52</v>
          </cell>
        </row>
        <row r="16097">
          <cell r="A16097" t="str">
            <v>SINAPI-I 39175</v>
          </cell>
          <cell r="D16097" t="str">
            <v>BUCHA EM ALUMINIO, COM ROSCA, DE 3/4", PARA ELETRODUTO</v>
          </cell>
          <cell r="E16097" t="str">
            <v>UN</v>
          </cell>
          <cell r="F16097">
            <v>1.59</v>
          </cell>
        </row>
        <row r="16098">
          <cell r="A16098" t="str">
            <v>SINAPI-I 39217</v>
          </cell>
          <cell r="D16098" t="str">
            <v>BUCHA EM ALUMINIO, COM ROSCA, DE 3/8", PARA ELETRODUTO</v>
          </cell>
          <cell r="E16098" t="str">
            <v>UN</v>
          </cell>
          <cell r="F16098">
            <v>1.23</v>
          </cell>
        </row>
        <row r="16099">
          <cell r="A16099" t="str">
            <v>SINAPI-I 39182</v>
          </cell>
          <cell r="D16099" t="str">
            <v>BUCHA EM ALUMINIO, COM ROSCA, DE 4", PARA ELETRODUTO</v>
          </cell>
          <cell r="E16099" t="str">
            <v>UN</v>
          </cell>
          <cell r="F16099">
            <v>14.8</v>
          </cell>
        </row>
        <row r="16100">
          <cell r="A16100" t="str">
            <v>SINAPI-I 12616</v>
          </cell>
          <cell r="D16100" t="str">
            <v>CABECEIRA DIREITA OU ESQUERDA, PVC, PARA CALHA PLUVIAL, DIAMETRO ENTRE *119 E 170* MM, PARA DRENAGEM PLUVIAL PREDIAL</v>
          </cell>
          <cell r="E16100" t="str">
            <v>UN</v>
          </cell>
          <cell r="F16100">
            <v>17.73</v>
          </cell>
        </row>
        <row r="16101">
          <cell r="A16101" t="str">
            <v>SINAPI-I 1049</v>
          </cell>
          <cell r="D16101" t="str">
            <v>CABECOTE PARA ENTRADA DE LINHA DE ALIMENTACAO PARA ELETRODUTO, EM LIGA DE ALUMINIO COM ACABAMENTO ANTI CORROSIVO, COM FIXACAO POR ENCAIXE LISO DE 360 GRAUS, DE 1 1/2"</v>
          </cell>
          <cell r="E16101" t="str">
            <v>UN</v>
          </cell>
          <cell r="F16101">
            <v>12.38</v>
          </cell>
        </row>
        <row r="16102">
          <cell r="A16102" t="str">
            <v>SINAPI-I 1099</v>
          </cell>
          <cell r="D16102" t="str">
            <v>CABECOTE PARA ENTRADA DE LINHA DE ALIMENTACAO PARA ELETRODUTO, EM LIGA DE ALUMINIO COM ACABAMENTO ANTI CORROSIVO, COM FIXACAO POR ENCAIXE LISO DE 360 GRAUS, DE 1 1/4"</v>
          </cell>
          <cell r="E16102" t="str">
            <v>UN</v>
          </cell>
          <cell r="F16102">
            <v>9.48</v>
          </cell>
        </row>
        <row r="16103">
          <cell r="A16103" t="str">
            <v>SINAPI-I 1050</v>
          </cell>
          <cell r="D16103" t="str">
            <v>CABECOTE PARA ENTRADA DE LINHA DE ALIMENTACAO PARA ELETRODUTO, EM LIGA DE ALUMINIO COM ACABAMENTO ANTI CORROSIVO, COM FIXACAO POR ENCAIXE LISO DE 360 GRAUS, DE 1"</v>
          </cell>
          <cell r="E16103" t="str">
            <v>UN</v>
          </cell>
          <cell r="F16103">
            <v>6.48</v>
          </cell>
        </row>
        <row r="16104">
          <cell r="A16104" t="str">
            <v>SINAPI-I 39678</v>
          </cell>
          <cell r="D16104" t="str">
            <v>CABECOTE PARA ENTRADA DE LINHA DE ALIMENTACAO PARA ELETRODUTO, EM LIGA DE ALUMINIO COM ACABAMENTO ANTI CORROSIVO, COM FIXACAO POR ENCAIXE LISO DE 360 GRAUS, DE 1/2"</v>
          </cell>
          <cell r="E16104" t="str">
            <v>UN</v>
          </cell>
          <cell r="F16104">
            <v>3.82</v>
          </cell>
        </row>
        <row r="16105">
          <cell r="A16105" t="str">
            <v>SINAPI-I 1101</v>
          </cell>
          <cell r="D16105" t="str">
            <v>CABECOTE PARA ENTRADA DE LINHA DE ALIMENTACAO PARA ELETRODUTO, EM LIGA DE ALUMINIO COM ACABAMENTO ANTI CORROSIVO, COM FIXACAO POR ENCAIXE LISO DE 360 GRAUS, DE 2 1/2"</v>
          </cell>
          <cell r="E16105" t="str">
            <v>UN</v>
          </cell>
          <cell r="F16105">
            <v>40.86</v>
          </cell>
        </row>
        <row r="16106">
          <cell r="A16106" t="str">
            <v>SINAPI-I 1100</v>
          </cell>
          <cell r="D16106" t="str">
            <v>CABECOTE PARA ENTRADA DE LINHA DE ALIMENTACAO PARA ELETRODUTO, EM LIGA DE ALUMINIO COM ACABAMENTO ANTI CORROSIVO, COM FIXACAO POR ENCAIXE LISO DE 360 GRAUS, DE 2"</v>
          </cell>
          <cell r="E16106" t="str">
            <v>UN</v>
          </cell>
          <cell r="F16106">
            <v>21.08</v>
          </cell>
        </row>
        <row r="16107">
          <cell r="A16107" t="str">
            <v>SINAPI-I 39679</v>
          </cell>
          <cell r="D16107" t="str">
            <v>CABECOTE PARA ENTRADA DE LINHA DE ALIMENTACAO PARA ELETRODUTO, EM LIGA DE ALUMINIO COM ACABAMENTO ANTI CORROSIVO, COM FIXACAO POR ENCAIXE LISO DE 360 GRAUS, DE 3 1/2"</v>
          </cell>
          <cell r="E16107" t="str">
            <v>UN</v>
          </cell>
          <cell r="F16107">
            <v>81.430000000000007</v>
          </cell>
        </row>
        <row r="16108">
          <cell r="A16108" t="str">
            <v>SINAPI-I 1102</v>
          </cell>
          <cell r="D16108" t="str">
            <v>CABECOTE PARA ENTRADA DE LINHA DE ALIMENTACAO PARA ELETRODUTO, EM LIGA DE ALUMINIO COM ACABAMENTO ANTI CORROSIVO, COM FIXACAO POR ENCAIXE LISO DE 360 GRAUS, DE 3"</v>
          </cell>
          <cell r="E16108" t="str">
            <v>UN</v>
          </cell>
          <cell r="F16108">
            <v>60.93</v>
          </cell>
        </row>
        <row r="16109">
          <cell r="A16109" t="str">
            <v>SINAPI-I 1098</v>
          </cell>
          <cell r="D16109" t="str">
            <v>CABECOTE PARA ENTRADA DE LINHA DE ALIMENTACAO PARA ELETRODUTO, EM LIGA DE ALUMINIO COM ACABAMENTO ANTI CORROSIVO, COM FIXACAO POR ENCAIXE LISO DE 360 GRAUS, DE 3/4"</v>
          </cell>
          <cell r="E16109" t="str">
            <v>UN</v>
          </cell>
          <cell r="F16109">
            <v>5.0599999999999996</v>
          </cell>
        </row>
        <row r="16110">
          <cell r="A16110" t="str">
            <v>SINAPI-I 1051</v>
          </cell>
          <cell r="D16110" t="str">
            <v>CABECOTE PARA ENTRADA DE LINHA DE ALIMENTACAO PARA ELETRODUTO, EM LIGA DE ALUMINIO COM ACABAMENTO ANTI CORROSIVO, COM FIXACAO POR ENCAIXE LISO DE 360 GRAUS, DE 4"</v>
          </cell>
          <cell r="E16110" t="str">
            <v>UN</v>
          </cell>
          <cell r="F16110">
            <v>88.55</v>
          </cell>
        </row>
        <row r="16111">
          <cell r="A16111" t="str">
            <v>SINAPI-I 37399</v>
          </cell>
          <cell r="D16111" t="str">
            <v>CABIDE/GANCHO DE BANHEIRO SIMPLES EM METAL CROMADO</v>
          </cell>
          <cell r="E16111" t="str">
            <v>UN</v>
          </cell>
          <cell r="F16111">
            <v>18.809999999999999</v>
          </cell>
        </row>
        <row r="16112">
          <cell r="A16112" t="str">
            <v>SINAPI-I 43834</v>
          </cell>
          <cell r="D16112" t="str">
            <v>CABO COAXIAL RG11 95% DE MALHA</v>
          </cell>
          <cell r="E16112" t="str">
            <v>M</v>
          </cell>
          <cell r="F16112">
            <v>19</v>
          </cell>
        </row>
        <row r="16113">
          <cell r="A16113" t="str">
            <v>SINAPI-I 43835</v>
          </cell>
          <cell r="D16113" t="str">
            <v>CABO COAXIAL RG59 95% DE MALHA</v>
          </cell>
          <cell r="E16113" t="str">
            <v>M</v>
          </cell>
          <cell r="F16113">
            <v>1.7</v>
          </cell>
        </row>
        <row r="16114">
          <cell r="A16114" t="str">
            <v>SINAPI-I 43833</v>
          </cell>
          <cell r="D16114" t="str">
            <v>CABO COAXIAL RG6 95% DE MALHA</v>
          </cell>
          <cell r="E16114" t="str">
            <v>M</v>
          </cell>
          <cell r="F16114">
            <v>1.77</v>
          </cell>
        </row>
        <row r="16115">
          <cell r="A16115" t="str">
            <v>SINAPI-I 41955</v>
          </cell>
          <cell r="D16115" t="str">
            <v>CABO DE ACO GALVANIZADO, DIAMETRO 12,7 MM (1/2"), COM ALMA DE ACO CABO INDEPENDENTE 6 X 25 F</v>
          </cell>
          <cell r="E16115" t="str">
            <v>KG</v>
          </cell>
          <cell r="F16115">
            <v>68.88</v>
          </cell>
        </row>
        <row r="16116">
          <cell r="A16116" t="str">
            <v>SINAPI-I 41953</v>
          </cell>
          <cell r="D16116" t="str">
            <v>CABO DE ACO GALVANIZADO, DIAMETRO 12,7 MM (1/2"), COM ALMA DE FIBRA 6 X 25 F</v>
          </cell>
          <cell r="E16116" t="str">
            <v>KG</v>
          </cell>
          <cell r="F16116">
            <v>65.73</v>
          </cell>
        </row>
        <row r="16117">
          <cell r="A16117" t="str">
            <v>SINAPI-I 41954</v>
          </cell>
          <cell r="D16117" t="str">
            <v>CABO DE ACO GALVANIZADO, DIAMETRO 9,53 MM (3/8"), COM ALMA DE FIBRA 6 X 25 F</v>
          </cell>
          <cell r="E16117" t="str">
            <v>KG</v>
          </cell>
          <cell r="F16117">
            <v>65.099999999999994</v>
          </cell>
        </row>
        <row r="16118">
          <cell r="A16118" t="str">
            <v>SINAPI-I 25004</v>
          </cell>
          <cell r="D16118" t="str">
            <v>CABO DE ALUMINIO NU COM ALMA DE ACO, BITOLA 1/0 AWG</v>
          </cell>
          <cell r="E16118" t="str">
            <v>KG</v>
          </cell>
          <cell r="F16118">
            <v>53.57</v>
          </cell>
        </row>
        <row r="16119">
          <cell r="A16119" t="str">
            <v>SINAPI-I 25002</v>
          </cell>
          <cell r="D16119" t="str">
            <v>CABO DE ALUMINIO NU COM ALMA DE ACO, BITOLA 2 AWG</v>
          </cell>
          <cell r="E16119" t="str">
            <v>KG</v>
          </cell>
          <cell r="F16119">
            <v>53.57</v>
          </cell>
        </row>
        <row r="16120">
          <cell r="A16120" t="str">
            <v>SINAPI-I 37409</v>
          </cell>
          <cell r="D16120" t="str">
            <v>CABO DE ALUMINIO NU COM ALMA DE ACO, BITOLA 2/0 AWG</v>
          </cell>
          <cell r="E16120" t="str">
            <v>KG</v>
          </cell>
          <cell r="F16120">
            <v>53.57</v>
          </cell>
        </row>
        <row r="16121">
          <cell r="A16121" t="str">
            <v>SINAPI-I 841</v>
          </cell>
          <cell r="D16121" t="str">
            <v>CABO DE ALUMINIO NU COM ALMA DE ACO, BITOLA 4 AWG</v>
          </cell>
          <cell r="E16121" t="str">
            <v>KG</v>
          </cell>
          <cell r="F16121">
            <v>54.23</v>
          </cell>
        </row>
        <row r="16122">
          <cell r="A16122" t="str">
            <v>SINAPI-I 25005</v>
          </cell>
          <cell r="D16122" t="str">
            <v>CABO DE ALUMINIO NU SEM ALMA DE ACO, BITOLA 1/0 AWG</v>
          </cell>
          <cell r="E16122" t="str">
            <v>KG</v>
          </cell>
          <cell r="F16122">
            <v>58.78</v>
          </cell>
        </row>
        <row r="16123">
          <cell r="A16123" t="str">
            <v>SINAPI-I 25003</v>
          </cell>
          <cell r="D16123" t="str">
            <v>CABO DE ALUMINIO NU SEM ALMA DE ACO, BITOLA 2 AWG</v>
          </cell>
          <cell r="E16123" t="str">
            <v>KG</v>
          </cell>
          <cell r="F16123">
            <v>59.67</v>
          </cell>
        </row>
        <row r="16124">
          <cell r="A16124" t="str">
            <v>SINAPI-I 37410</v>
          </cell>
          <cell r="D16124" t="str">
            <v>CABO DE ALUMINIO NU SEM ALMA DE ACO, BITOLA 2/0 AWG</v>
          </cell>
          <cell r="E16124" t="str">
            <v>KG</v>
          </cell>
          <cell r="F16124">
            <v>58.78</v>
          </cell>
        </row>
        <row r="16125">
          <cell r="A16125" t="str">
            <v>SINAPI-I 842</v>
          </cell>
          <cell r="D16125" t="str">
            <v>CABO DE ALUMINIO NU SEM ALMA DE ACO, BITOLA 4 AWG</v>
          </cell>
          <cell r="E16125" t="str">
            <v>KG</v>
          </cell>
          <cell r="F16125">
            <v>59.62</v>
          </cell>
        </row>
        <row r="16126">
          <cell r="A16126" t="str">
            <v>SINAPI-I 44391</v>
          </cell>
          <cell r="D16126" t="str">
            <v>CABO DE COBRE FLEXIVEL NAO HALOGENADO, SEM EMISSAO DE FUMACA, 750V, SECAO NOMINAL 120 MM</v>
          </cell>
          <cell r="E16126" t="str">
            <v>M</v>
          </cell>
          <cell r="F16126">
            <v>127.04</v>
          </cell>
        </row>
        <row r="16127">
          <cell r="A16127" t="str">
            <v>SINAPI-I 44388</v>
          </cell>
          <cell r="D16127" t="str">
            <v>CABO DE COBRE FLEXIVEL NAO HALOGENADO, SEM EMISSAO DE FUMACA, 750V, SECAO NOMINAL 2,5 MM</v>
          </cell>
          <cell r="E16127" t="str">
            <v>M</v>
          </cell>
          <cell r="F16127">
            <v>2.75</v>
          </cell>
        </row>
        <row r="16128">
          <cell r="A16128" t="str">
            <v>SINAPI-I 44392</v>
          </cell>
          <cell r="D16128" t="str">
            <v>CABO DE COBRE FLEXIVEL NAO HALOGENADO, SEM EMISSAO DE FUMACA, 750V, SECAO NOMINAL 240 MM</v>
          </cell>
          <cell r="E16128" t="str">
            <v>M</v>
          </cell>
          <cell r="F16128">
            <v>252.95</v>
          </cell>
        </row>
        <row r="16129">
          <cell r="A16129" t="str">
            <v>SINAPI-I 44390</v>
          </cell>
          <cell r="D16129" t="str">
            <v>CABO DE COBRE FLEXIVEL NAO HALOGENADO, SEM EMISSAO DE FUMACA, 750V, SECAO NOMINAL 50 MM</v>
          </cell>
          <cell r="E16129" t="str">
            <v>M</v>
          </cell>
          <cell r="F16129">
            <v>53.59</v>
          </cell>
        </row>
        <row r="16130">
          <cell r="A16130" t="str">
            <v>SINAPI-I 44389</v>
          </cell>
          <cell r="D16130" t="str">
            <v>CABO DE COBRE FLEXIVEL NAO HALOGENADO, SEM EMISSAO DE FUMACA, 750V, SECAO NOMINAL 6,0 MM</v>
          </cell>
          <cell r="E16130" t="str">
            <v>M</v>
          </cell>
          <cell r="F16130">
            <v>6.33</v>
          </cell>
        </row>
        <row r="16131">
          <cell r="A16131" t="str">
            <v>SINAPI-I 862</v>
          </cell>
          <cell r="D16131" t="str">
            <v>CABO DE COBRE NU 10 MM2 MEIO-DURO</v>
          </cell>
          <cell r="E16131" t="str">
            <v>M</v>
          </cell>
          <cell r="F16131">
            <v>11.59</v>
          </cell>
        </row>
        <row r="16132">
          <cell r="A16132" t="str">
            <v>SINAPI-I 866</v>
          </cell>
          <cell r="D16132" t="str">
            <v>CABO DE COBRE NU 120 MM2 MEIO-DURO</v>
          </cell>
          <cell r="E16132" t="str">
            <v>M</v>
          </cell>
          <cell r="F16132">
            <v>147.29</v>
          </cell>
        </row>
        <row r="16133">
          <cell r="A16133" t="str">
            <v>SINAPI-I 892</v>
          </cell>
          <cell r="D16133" t="str">
            <v>CABO DE COBRE NU 150 MM2 MEIO-DURO</v>
          </cell>
          <cell r="E16133" t="str">
            <v>M</v>
          </cell>
          <cell r="F16133">
            <v>178.3</v>
          </cell>
        </row>
        <row r="16134">
          <cell r="A16134" t="str">
            <v>SINAPI-I 857</v>
          </cell>
          <cell r="D16134" t="str">
            <v>CABO DE COBRE NU 16 MM2 MEIO-DURO</v>
          </cell>
          <cell r="E16134" t="str">
            <v>M</v>
          </cell>
          <cell r="F16134">
            <v>19.39</v>
          </cell>
        </row>
        <row r="16135">
          <cell r="A16135" t="str">
            <v>SINAPI-I 37404</v>
          </cell>
          <cell r="D16135" t="str">
            <v>CABO DE COBRE NU 185 MM2 MEIO-DURO</v>
          </cell>
          <cell r="E16135" t="str">
            <v>M</v>
          </cell>
          <cell r="F16135">
            <v>206.29</v>
          </cell>
        </row>
        <row r="16136">
          <cell r="A16136" t="str">
            <v>SINAPI-I 868</v>
          </cell>
          <cell r="D16136" t="str">
            <v>CABO DE COBRE NU 25 MM2 MEIO-DURO</v>
          </cell>
          <cell r="E16136" t="str">
            <v>M</v>
          </cell>
          <cell r="F16136">
            <v>27.63</v>
          </cell>
        </row>
        <row r="16137">
          <cell r="A16137" t="str">
            <v>SINAPI-I 863</v>
          </cell>
          <cell r="D16137" t="str">
            <v>CABO DE COBRE NU 35 MM2 MEIO-DURO</v>
          </cell>
          <cell r="E16137" t="str">
            <v>M</v>
          </cell>
          <cell r="F16137">
            <v>40.700000000000003</v>
          </cell>
        </row>
        <row r="16138">
          <cell r="A16138" t="str">
            <v>SINAPI-I 867</v>
          </cell>
          <cell r="D16138" t="str">
            <v>CABO DE COBRE NU 50 MM2 MEIO-DURO</v>
          </cell>
          <cell r="E16138" t="str">
            <v>M</v>
          </cell>
          <cell r="F16138">
            <v>57.98</v>
          </cell>
        </row>
        <row r="16139">
          <cell r="A16139" t="str">
            <v>SINAPI-I 864</v>
          </cell>
          <cell r="D16139" t="str">
            <v>CABO DE COBRE NU 70 MM2 MEIO-DURO</v>
          </cell>
          <cell r="E16139" t="str">
            <v>M</v>
          </cell>
          <cell r="F16139">
            <v>76.59</v>
          </cell>
        </row>
        <row r="16140">
          <cell r="A16140" t="str">
            <v>SINAPI-I 865</v>
          </cell>
          <cell r="D16140" t="str">
            <v>CABO DE COBRE NU 95 MM2 MEIO-DURO</v>
          </cell>
          <cell r="E16140" t="str">
            <v>M</v>
          </cell>
          <cell r="F16140">
            <v>110.16</v>
          </cell>
        </row>
        <row r="16141">
          <cell r="A16141" t="str">
            <v>SINAPI-I 39251</v>
          </cell>
          <cell r="D16141" t="str">
            <v>CABO DE COBRE, FLEXIVEL, CLASSE 4 OU 5, ISOLACAO EM PVC/A, ANTICHAMA BWF-B, 1 CONDUTOR, 450/750 V, SECAO NOMINAL 0,5 MM2</v>
          </cell>
          <cell r="E16141" t="str">
            <v>M</v>
          </cell>
          <cell r="F16141">
            <v>0.72</v>
          </cell>
        </row>
        <row r="16142">
          <cell r="A16142" t="str">
            <v>SINAPI-I 1011</v>
          </cell>
          <cell r="D16142" t="str">
            <v>CABO DE COBRE, FLEXIVEL, CLASSE 4 OU 5, ISOLACAO EM PVC/A, ANTICHAMA BWF-B, 1 CONDUTOR, 450/750 V, SECAO NOMINAL 0,75 MM2</v>
          </cell>
          <cell r="E16142" t="str">
            <v>M</v>
          </cell>
          <cell r="F16142">
            <v>0.98</v>
          </cell>
        </row>
        <row r="16143">
          <cell r="A16143" t="str">
            <v>SINAPI-I 39252</v>
          </cell>
          <cell r="D16143" t="str">
            <v>CABO DE COBRE, FLEXIVEL, CLASSE 4 OU 5, ISOLACAO EM PVC/A, ANTICHAMA BWF-B, 1 CONDUTOR, 450/750 V, SECAO NOMINAL 1,0 MM2</v>
          </cell>
          <cell r="E16143" t="str">
            <v>M</v>
          </cell>
          <cell r="F16143">
            <v>1.29</v>
          </cell>
        </row>
        <row r="16144">
          <cell r="A16144" t="str">
            <v>SINAPI-I 1013</v>
          </cell>
          <cell r="D16144" t="str">
            <v>CABO DE COBRE, FLEXIVEL, CLASSE 4 OU 5, ISOLACAO EM PVC/A, ANTICHAMA BWF-B, 1 CONDUTOR, 450/750 V, SECAO NOMINAL 1,5 MM2</v>
          </cell>
          <cell r="E16144" t="str">
            <v>M</v>
          </cell>
          <cell r="F16144">
            <v>1.55</v>
          </cell>
        </row>
        <row r="16145">
          <cell r="A16145" t="str">
            <v>SINAPI-I 980</v>
          </cell>
          <cell r="D16145" t="str">
            <v>CABO DE COBRE, FLEXIVEL, CLASSE 4 OU 5, ISOLACAO EM PVC/A, ANTICHAMA BWF-B, 1 CONDUTOR, 450/750 V, SECAO NOMINAL 10 MM2</v>
          </cell>
          <cell r="E16145" t="str">
            <v>M</v>
          </cell>
          <cell r="F16145">
            <v>11.21</v>
          </cell>
        </row>
        <row r="16146">
          <cell r="A16146" t="str">
            <v>SINAPI-I 39237</v>
          </cell>
          <cell r="D16146" t="str">
            <v>CABO DE COBRE, FLEXIVEL, CLASSE 4 OU 5, ISOLACAO EM PVC/A, ANTICHAMA BWF-B, 1 CONDUTOR, 450/750 V, SECAO NOMINAL 120 MM2</v>
          </cell>
          <cell r="E16146" t="str">
            <v>M</v>
          </cell>
          <cell r="F16146">
            <v>119.24</v>
          </cell>
        </row>
        <row r="16147">
          <cell r="A16147" t="str">
            <v>SINAPI-I 39238</v>
          </cell>
          <cell r="D16147" t="str">
            <v>CABO DE COBRE, FLEXIVEL, CLASSE 4 OU 5, ISOLACAO EM PVC/A, ANTICHAMA BWF-B, 1 CONDUTOR, 450/750 V, SECAO NOMINAL 150 MM2</v>
          </cell>
          <cell r="E16147" t="str">
            <v>M</v>
          </cell>
          <cell r="F16147">
            <v>150.38999999999999</v>
          </cell>
        </row>
        <row r="16148">
          <cell r="A16148" t="str">
            <v>SINAPI-I 979</v>
          </cell>
          <cell r="D16148" t="str">
            <v>CABO DE COBRE, FLEXIVEL, CLASSE 4 OU 5, ISOLACAO EM PVC/A, ANTICHAMA BWF-B, 1 CONDUTOR, 450/750 V, SECAO NOMINAL 16 MM2</v>
          </cell>
          <cell r="E16148" t="str">
            <v>M</v>
          </cell>
          <cell r="F16148">
            <v>16.010000000000002</v>
          </cell>
        </row>
        <row r="16149">
          <cell r="A16149" t="str">
            <v>SINAPI-I 39239</v>
          </cell>
          <cell r="D16149" t="str">
            <v>CABO DE COBRE, FLEXIVEL, CLASSE 4 OU 5, ISOLACAO EM PVC/A, ANTICHAMA BWF-B, 1 CONDUTOR, 450/750 V, SECAO NOMINAL 185 MM2</v>
          </cell>
          <cell r="E16149" t="str">
            <v>M</v>
          </cell>
          <cell r="F16149">
            <v>181.69</v>
          </cell>
        </row>
        <row r="16150">
          <cell r="A16150" t="str">
            <v>SINAPI-I 1014</v>
          </cell>
          <cell r="D16150" t="str">
            <v>CABO DE COBRE, FLEXIVEL, CLASSE 4 OU 5, ISOLACAO EM PVC/A, ANTICHAMA BWF-B, 1 CONDUTOR, 450/750 V, SECAO NOMINAL 2,5 MM2</v>
          </cell>
          <cell r="E16150" t="str">
            <v>M</v>
          </cell>
          <cell r="F16150">
            <v>2.46</v>
          </cell>
        </row>
        <row r="16151">
          <cell r="A16151" t="str">
            <v>SINAPI-I 39240</v>
          </cell>
          <cell r="D16151" t="str">
            <v>CABO DE COBRE, FLEXIVEL, CLASSE 4 OU 5, ISOLACAO EM PVC/A, ANTICHAMA BWF-B, 1 CONDUTOR, 450/750 V, SECAO NOMINAL 240 MM2</v>
          </cell>
          <cell r="E16151" t="str">
            <v>M</v>
          </cell>
          <cell r="F16151">
            <v>238.97</v>
          </cell>
        </row>
        <row r="16152">
          <cell r="A16152" t="str">
            <v>SINAPI-I 39232</v>
          </cell>
          <cell r="D16152" t="str">
            <v>CABO DE COBRE, FLEXIVEL, CLASSE 4 OU 5, ISOLACAO EM PVC/A, ANTICHAMA BWF-B, 1 CONDUTOR, 450/750 V, SECAO NOMINAL 25 MM2</v>
          </cell>
          <cell r="E16152" t="str">
            <v>M</v>
          </cell>
          <cell r="F16152">
            <v>25.08</v>
          </cell>
        </row>
        <row r="16153">
          <cell r="A16153" t="str">
            <v>SINAPI-I 39233</v>
          </cell>
          <cell r="D16153" t="str">
            <v>CABO DE COBRE, FLEXIVEL, CLASSE 4 OU 5, ISOLACAO EM PVC/A, ANTICHAMA BWF-B, 1 CONDUTOR, 450/750 V, SECAO NOMINAL 35 MM2</v>
          </cell>
          <cell r="E16153" t="str">
            <v>M</v>
          </cell>
          <cell r="F16153">
            <v>36.549999999999997</v>
          </cell>
        </row>
        <row r="16154">
          <cell r="A16154" t="str">
            <v>SINAPI-I 981</v>
          </cell>
          <cell r="D16154" t="str">
            <v>CABO DE COBRE, FLEXIVEL, CLASSE 4 OU 5, ISOLACAO EM PVC/A, ANTICHAMA BWF-B, 1 CONDUTOR, 450/750 V, SECAO NOMINAL 4 MM2</v>
          </cell>
          <cell r="E16154" t="str">
            <v>M</v>
          </cell>
          <cell r="F16154">
            <v>4.08</v>
          </cell>
        </row>
        <row r="16155">
          <cell r="A16155" t="str">
            <v>SINAPI-I 39234</v>
          </cell>
          <cell r="D16155" t="str">
            <v>CABO DE COBRE, FLEXIVEL, CLASSE 4 OU 5, ISOLACAO EM PVC/A, ANTICHAMA BWF-B, 1 CONDUTOR, 450/750 V, SECAO NOMINAL 50 MM2</v>
          </cell>
          <cell r="E16155" t="str">
            <v>M</v>
          </cell>
          <cell r="F16155">
            <v>50.88</v>
          </cell>
        </row>
        <row r="16156">
          <cell r="A16156" t="str">
            <v>SINAPI-I 982</v>
          </cell>
          <cell r="D16156" t="str">
            <v>CABO DE COBRE, FLEXIVEL, CLASSE 4 OU 5, ISOLACAO EM PVC/A, ANTICHAMA BWF-B, 1 CONDUTOR, 450/750 V, SECAO NOMINAL 6 MM2</v>
          </cell>
          <cell r="E16156" t="str">
            <v>M</v>
          </cell>
          <cell r="F16156">
            <v>5.86</v>
          </cell>
        </row>
        <row r="16157">
          <cell r="A16157" t="str">
            <v>SINAPI-I 39235</v>
          </cell>
          <cell r="D16157" t="str">
            <v>CABO DE COBRE, FLEXIVEL, CLASSE 4 OU 5, ISOLACAO EM PVC/A, ANTICHAMA BWF-B, 1 CONDUTOR, 450/750 V, SECAO NOMINAL 70 MM2</v>
          </cell>
          <cell r="E16157" t="str">
            <v>M</v>
          </cell>
          <cell r="F16157">
            <v>75.05</v>
          </cell>
        </row>
        <row r="16158">
          <cell r="A16158" t="str">
            <v>SINAPI-I 39236</v>
          </cell>
          <cell r="D16158" t="str">
            <v>CABO DE COBRE, FLEXIVEL, CLASSE 4 OU 5, ISOLACAO EM PVC/A, ANTICHAMA BWF-B, 1 CONDUTOR, 450/750 V, SECAO NOMINAL 95 MM2</v>
          </cell>
          <cell r="E16158" t="str">
            <v>M</v>
          </cell>
          <cell r="F16158">
            <v>99.46</v>
          </cell>
        </row>
        <row r="16159">
          <cell r="A16159" t="str">
            <v>SINAPI-I 993</v>
          </cell>
          <cell r="D16159" t="str">
            <v>CABO DE COBRE, FLEXIVEL, CLASSE 4 OU 5, ISOLACAO EM PVC/A, ANTICHAMA BWF-B, COBERTURA PVC-ST1, ANTICHAMA BWF-B, 1 CONDUTOR, 0,6/1 KV, SECAO NOMINAL 1,5 MM2</v>
          </cell>
          <cell r="E16159" t="str">
            <v>M</v>
          </cell>
          <cell r="F16159">
            <v>2.09</v>
          </cell>
        </row>
        <row r="16160">
          <cell r="A16160" t="str">
            <v>SINAPI-I 1020</v>
          </cell>
          <cell r="D16160" t="str">
            <v>CABO DE COBRE, FLEXIVEL, CLASSE 4 OU 5, ISOLACAO EM PVC/A, ANTICHAMA BWF-B, COBERTURA PVC-ST1, ANTICHAMA BWF-B, 1 CONDUTOR, 0,6/1 KV, SECAO NOMINAL 10 MM2</v>
          </cell>
          <cell r="E16160" t="str">
            <v>M</v>
          </cell>
          <cell r="F16160">
            <v>10.69</v>
          </cell>
        </row>
        <row r="16161">
          <cell r="A16161" t="str">
            <v>SINAPI-I 1017</v>
          </cell>
          <cell r="D16161" t="str">
            <v>CABO DE COBRE, FLEXIVEL, CLASSE 4 OU 5, ISOLACAO EM PVC/A, ANTICHAMA BWF-B, COBERTURA PVC-ST1, ANTICHAMA BWF-B, 1 CONDUTOR, 0,6/1 KV, SECAO NOMINAL 120 MM2</v>
          </cell>
          <cell r="E16161" t="str">
            <v>M</v>
          </cell>
          <cell r="F16161">
            <v>130.97999999999999</v>
          </cell>
        </row>
        <row r="16162">
          <cell r="A16162" t="str">
            <v>SINAPI-I 999</v>
          </cell>
          <cell r="D16162" t="str">
            <v>CABO DE COBRE, FLEXIVEL, CLASSE 4 OU 5, ISOLACAO EM PVC/A, ANTICHAMA BWF-B, COBERTURA PVC-ST1, ANTICHAMA BWF-B, 1 CONDUTOR, 0,6/1 KV, SECAO NOMINAL 150 MM2</v>
          </cell>
          <cell r="E16162" t="str">
            <v>M</v>
          </cell>
          <cell r="F16162">
            <v>158.69</v>
          </cell>
        </row>
        <row r="16163">
          <cell r="A16163" t="str">
            <v>SINAPI-I 995</v>
          </cell>
          <cell r="D16163" t="str">
            <v>CABO DE COBRE, FLEXIVEL, CLASSE 4 OU 5, ISOLACAO EM PVC/A, ANTICHAMA BWF-B, COBERTURA PVC-ST1, ANTICHAMA BWF-B, 1 CONDUTOR, 0,6/1 KV, SECAO NOMINAL 16 MM2</v>
          </cell>
          <cell r="E16163" t="str">
            <v>M</v>
          </cell>
          <cell r="F16163">
            <v>17.02</v>
          </cell>
        </row>
        <row r="16164">
          <cell r="A16164" t="str">
            <v>SINAPI-I 1000</v>
          </cell>
          <cell r="D16164" t="str">
            <v>CABO DE COBRE, FLEXIVEL, CLASSE 4 OU 5, ISOLACAO EM PVC/A, ANTICHAMA BWF-B, COBERTURA PVC-ST1, ANTICHAMA BWF-B, 1 CONDUTOR, 0,6/1 KV, SECAO NOMINAL 185 MM2</v>
          </cell>
          <cell r="E16164" t="str">
            <v>M</v>
          </cell>
          <cell r="F16164">
            <v>194.92</v>
          </cell>
        </row>
        <row r="16165">
          <cell r="A16165" t="str">
            <v>SINAPI-I 1022</v>
          </cell>
          <cell r="D16165" t="str">
            <v>CABO DE COBRE, FLEXIVEL, CLASSE 4 OU 5, ISOLACAO EM PVC/A, ANTICHAMA BWF-B, COBERTURA PVC-ST1, ANTICHAMA BWF-B, 1 CONDUTOR, 0,6/1 KV, SECAO NOMINAL 2,5 MM2</v>
          </cell>
          <cell r="E16165" t="str">
            <v>M</v>
          </cell>
          <cell r="F16165">
            <v>2.92</v>
          </cell>
        </row>
        <row r="16166">
          <cell r="A16166" t="str">
            <v>SINAPI-I 1015</v>
          </cell>
          <cell r="D16166" t="str">
            <v>CABO DE COBRE, FLEXIVEL, CLASSE 4 OU 5, ISOLACAO EM PVC/A, ANTICHAMA BWF-B, COBERTURA PVC-ST1, ANTICHAMA BWF-B, 1 CONDUTOR, 0,6/1 KV, SECAO NOMINAL 240 MM2</v>
          </cell>
          <cell r="E16166" t="str">
            <v>M</v>
          </cell>
          <cell r="F16166">
            <v>259.02</v>
          </cell>
        </row>
        <row r="16167">
          <cell r="A16167" t="str">
            <v>SINAPI-I 996</v>
          </cell>
          <cell r="D16167" t="str">
            <v>CABO DE COBRE, FLEXIVEL, CLASSE 4 OU 5, ISOLACAO EM PVC/A, ANTICHAMA BWF-B, COBERTURA PVC-ST1, ANTICHAMA BWF-B, 1 CONDUTOR, 0,6/1 KV, SECAO NOMINAL 25 MM2</v>
          </cell>
          <cell r="E16167" t="str">
            <v>M</v>
          </cell>
          <cell r="F16167">
            <v>26.39</v>
          </cell>
        </row>
        <row r="16168">
          <cell r="A16168" t="str">
            <v>SINAPI-I 1001</v>
          </cell>
          <cell r="D16168" t="str">
            <v>CABO DE COBRE, FLEXIVEL, CLASSE 4 OU 5, ISOLACAO EM PVC/A, ANTICHAMA BWF-B, COBERTURA PVC-ST1, ANTICHAMA BWF-B, 1 CONDUTOR, 0,6/1 KV, SECAO NOMINAL 300 MM2</v>
          </cell>
          <cell r="E16168" t="str">
            <v>M</v>
          </cell>
          <cell r="F16168">
            <v>336.07</v>
          </cell>
        </row>
        <row r="16169">
          <cell r="A16169" t="str">
            <v>SINAPI-I 1019</v>
          </cell>
          <cell r="D16169" t="str">
            <v>CABO DE COBRE, FLEXIVEL, CLASSE 4 OU 5, ISOLACAO EM PVC/A, ANTICHAMA BWF-B, COBERTURA PVC-ST1, ANTICHAMA BWF-B, 1 CONDUTOR, 0,6/1 KV, SECAO NOMINAL 35 MM2</v>
          </cell>
          <cell r="E16169" t="str">
            <v>M</v>
          </cell>
          <cell r="F16169">
            <v>37.29</v>
          </cell>
        </row>
        <row r="16170">
          <cell r="A16170" t="str">
            <v>SINAPI-I 1021</v>
          </cell>
          <cell r="D16170" t="str">
            <v>CABO DE COBRE, FLEXIVEL, CLASSE 4 OU 5, ISOLACAO EM PVC/A, ANTICHAMA BWF-B, COBERTURA PVC-ST1, ANTICHAMA BWF-B, 1 CONDUTOR, 0,6/1 KV, SECAO NOMINAL 4 MM2</v>
          </cell>
          <cell r="E16170" t="str">
            <v>M</v>
          </cell>
          <cell r="F16170">
            <v>4.4800000000000004</v>
          </cell>
        </row>
        <row r="16171">
          <cell r="A16171" t="str">
            <v>SINAPI-I 39249</v>
          </cell>
          <cell r="D16171" t="str">
            <v>CABO DE COBRE, FLEXIVEL, CLASSE 4 OU 5, ISOLACAO EM PVC/A, ANTICHAMA BWF-B, COBERTURA PVC-ST1, ANTICHAMA BWF-B, 1 CONDUTOR, 0,6/1 KV, SECAO NOMINAL 400 MM2</v>
          </cell>
          <cell r="E16171" t="str">
            <v>M</v>
          </cell>
          <cell r="F16171">
            <v>451.86</v>
          </cell>
        </row>
        <row r="16172">
          <cell r="A16172" t="str">
            <v>SINAPI-I 1018</v>
          </cell>
          <cell r="D16172" t="str">
            <v>CABO DE COBRE, FLEXIVEL, CLASSE 4 OU 5, ISOLACAO EM PVC/A, ANTICHAMA BWF-B, COBERTURA PVC-ST1, ANTICHAMA BWF-B, 1 CONDUTOR, 0,6/1 KV, SECAO NOMINAL 50 MM2</v>
          </cell>
          <cell r="E16172" t="str">
            <v>M</v>
          </cell>
          <cell r="F16172">
            <v>55.14</v>
          </cell>
        </row>
        <row r="16173">
          <cell r="A16173" t="str">
            <v>SINAPI-I 39250</v>
          </cell>
          <cell r="D16173" t="str">
            <v>CABO DE COBRE, FLEXIVEL, CLASSE 4 OU 5, ISOLACAO EM PVC/A, ANTICHAMA BWF-B, COBERTURA PVC-ST1, ANTICHAMA BWF-B, 1 CONDUTOR, 0,6/1 KV, SECAO NOMINAL 500 MM2</v>
          </cell>
          <cell r="E16173" t="str">
            <v>M</v>
          </cell>
          <cell r="F16173">
            <v>540.53</v>
          </cell>
        </row>
        <row r="16174">
          <cell r="A16174" t="str">
            <v>SINAPI-I 994</v>
          </cell>
          <cell r="D16174" t="str">
            <v>CABO DE COBRE, FLEXIVEL, CLASSE 4 OU 5, ISOLACAO EM PVC/A, ANTICHAMA BWF-B, COBERTURA PVC-ST1, ANTICHAMA BWF-B, 1 CONDUTOR, 0,6/1 KV, SECAO NOMINAL 6 MM2</v>
          </cell>
          <cell r="E16174" t="str">
            <v>M</v>
          </cell>
          <cell r="F16174">
            <v>6.52</v>
          </cell>
        </row>
        <row r="16175">
          <cell r="A16175" t="str">
            <v>SINAPI-I 977</v>
          </cell>
          <cell r="D16175" t="str">
            <v>CABO DE COBRE, FLEXIVEL, CLASSE 4 OU 5, ISOLACAO EM PVC/A, ANTICHAMA BWF-B, COBERTURA PVC-ST1, ANTICHAMA BWF-B, 1 CONDUTOR, 0,6/1 KV, SECAO NOMINAL 70 MM2</v>
          </cell>
          <cell r="E16175" t="str">
            <v>M</v>
          </cell>
          <cell r="F16175">
            <v>77.14</v>
          </cell>
        </row>
        <row r="16176">
          <cell r="A16176" t="str">
            <v>SINAPI-I 998</v>
          </cell>
          <cell r="D16176" t="str">
            <v>CABO DE COBRE, FLEXIVEL, CLASSE 4 OU 5, ISOLACAO EM PVC/A, ANTICHAMA BWF-B, COBERTURA PVC-ST1, ANTICHAMA BWF-B, 1 CONDUTOR, 0,6/1 KV, SECAO NOMINAL 95 MM2</v>
          </cell>
          <cell r="E16176" t="str">
            <v>M</v>
          </cell>
          <cell r="F16176">
            <v>100.16</v>
          </cell>
        </row>
        <row r="16177">
          <cell r="A16177" t="str">
            <v>SINAPI-I 1006</v>
          </cell>
          <cell r="D16177" t="str">
            <v>CABO DE COBRE, RIGIDO, CLASSE 2, ISOLACAO EM PVC, ANTI-CHAMA BWF-B, 1 CONDUTOR, 450/750 V, DIAMETRO 120 MM2</v>
          </cell>
          <cell r="E16177" t="str">
            <v>M</v>
          </cell>
          <cell r="F16177">
            <v>132.72</v>
          </cell>
        </row>
        <row r="16178">
          <cell r="A16178" t="str">
            <v>SINAPI-I 990</v>
          </cell>
          <cell r="D16178" t="str">
            <v>CABO DE COBRE, RIGIDO, CLASSE 2, ISOLACAO EM PVC/A, ANTICHAMA BWF-B, 1 CONDUTOR, 450/750 V, SECAO NOMINAL 150 MM2</v>
          </cell>
          <cell r="E16178" t="str">
            <v>M</v>
          </cell>
          <cell r="F16178">
            <v>176.47</v>
          </cell>
        </row>
        <row r="16179">
          <cell r="A16179" t="str">
            <v>SINAPI-I 39241</v>
          </cell>
          <cell r="D16179" t="str">
            <v>CABO DE COBRE, RIGIDO, CLASSE 2, ISOLACAO EM PVC/A, ANTICHAMA BWF-B, 1 CONDUTOR, 450/750 V, SECAO NOMINAL 16 MM2</v>
          </cell>
          <cell r="E16179" t="str">
            <v>M</v>
          </cell>
          <cell r="F16179">
            <v>17.37</v>
          </cell>
        </row>
        <row r="16180">
          <cell r="A16180" t="str">
            <v>SINAPI-I 1005</v>
          </cell>
          <cell r="D16180" t="str">
            <v>CABO DE COBRE, RIGIDO, CLASSE 2, ISOLACAO EM PVC/A, ANTICHAMA BWF-B, 1 CONDUTOR, 450/750 V, SECAO NOMINAL 185 MM2</v>
          </cell>
          <cell r="E16180" t="str">
            <v>M</v>
          </cell>
          <cell r="F16180">
            <v>219.72</v>
          </cell>
        </row>
        <row r="16181">
          <cell r="A16181" t="str">
            <v>SINAPI-I 991</v>
          </cell>
          <cell r="D16181" t="str">
            <v>CABO DE COBRE, RIGIDO, CLASSE 2, ISOLACAO EM PVC/A, ANTICHAMA BWF-B, 1 CONDUTOR, 450/750 V, SECAO NOMINAL 240 MM2</v>
          </cell>
          <cell r="E16181" t="str">
            <v>M</v>
          </cell>
          <cell r="F16181">
            <v>287.79000000000002</v>
          </cell>
        </row>
        <row r="16182">
          <cell r="A16182" t="str">
            <v>SINAPI-I 986</v>
          </cell>
          <cell r="D16182" t="str">
            <v>CABO DE COBRE, RIGIDO, CLASSE 2, ISOLACAO EM PVC/A, ANTICHAMA BWF-B, 1 CONDUTOR, 450/750 V, SECAO NOMINAL 25 MM2</v>
          </cell>
          <cell r="E16182" t="str">
            <v>M</v>
          </cell>
          <cell r="F16182">
            <v>27.45</v>
          </cell>
        </row>
        <row r="16183">
          <cell r="A16183" t="str">
            <v>SINAPI-I 987</v>
          </cell>
          <cell r="D16183" t="str">
            <v>CABO DE COBRE, RIGIDO, CLASSE 2, ISOLACAO EM PVC/A, ANTICHAMA BWF-B, 1 CONDUTOR, 450/750 V, SECAO NOMINAL 35 MM2</v>
          </cell>
          <cell r="E16183" t="str">
            <v>M</v>
          </cell>
          <cell r="F16183">
            <v>37.58</v>
          </cell>
        </row>
        <row r="16184">
          <cell r="A16184" t="str">
            <v>SINAPI-I 1007</v>
          </cell>
          <cell r="D16184" t="str">
            <v>CABO DE COBRE, RIGIDO, CLASSE 2, ISOLACAO EM PVC/A, ANTICHAMA BWF-B, 1 CONDUTOR, 450/750 V, SECAO NOMINAL 50 MM2</v>
          </cell>
          <cell r="E16184" t="str">
            <v>M</v>
          </cell>
          <cell r="F16184">
            <v>52.01</v>
          </cell>
        </row>
        <row r="16185">
          <cell r="A16185" t="str">
            <v>SINAPI-I 1008</v>
          </cell>
          <cell r="D16185" t="str">
            <v>CABO DE COBRE, RIGIDO, CLASSE 2, ISOLACAO EM PVC/A, ANTICHAMA BWF-B, 1 CONDUTOR, 450/750 V, SECAO NOMINAL 6 MM2</v>
          </cell>
          <cell r="E16185" t="str">
            <v>M</v>
          </cell>
          <cell r="F16185">
            <v>6.6</v>
          </cell>
        </row>
        <row r="16186">
          <cell r="A16186" t="str">
            <v>SINAPI-I 988</v>
          </cell>
          <cell r="D16186" t="str">
            <v>CABO DE COBRE, RIGIDO, CLASSE 2, ISOLACAO EM PVC/A, ANTICHAMA BWF-B, 1 CONDUTOR, 450/750 V, SECAO NOMINAL 70 MM2</v>
          </cell>
          <cell r="E16186" t="str">
            <v>M</v>
          </cell>
          <cell r="F16186">
            <v>71.72</v>
          </cell>
        </row>
        <row r="16187">
          <cell r="A16187" t="str">
            <v>SINAPI-I 989</v>
          </cell>
          <cell r="D16187" t="str">
            <v>CABO DE COBRE, RIGIDO, CLASSE 2, ISOLACAO EM PVC/A, ANTICHAMA BWF-B, 1 CONDUTOR, 450/750 V, SECAO NOMINAL 95 MM2</v>
          </cell>
          <cell r="E16187" t="str">
            <v>M</v>
          </cell>
          <cell r="F16187">
            <v>99</v>
          </cell>
        </row>
        <row r="16188">
          <cell r="A16188" t="str">
            <v>SINAPI-I 43972</v>
          </cell>
          <cell r="D16188" t="str">
            <v>CABO DE REDE, PAR TRANCADO U/UTP, 4 PARES, CATEGORIA 5E (CAT 5E), ISOLAMENTO PVC (CM)</v>
          </cell>
          <cell r="E16188" t="str">
            <v>M</v>
          </cell>
          <cell r="F16188">
            <v>3.62</v>
          </cell>
        </row>
        <row r="16189">
          <cell r="A16189" t="str">
            <v>SINAPI-I 43971</v>
          </cell>
          <cell r="D16189" t="str">
            <v>CABO DE REDE, PAR TRANCADO U/UTP, 4 PARES, CATEGORIA 5E (CAT 5E), ISOLAMENTO PVC (CMX)</v>
          </cell>
          <cell r="E16189" t="str">
            <v>M</v>
          </cell>
          <cell r="F16189">
            <v>2.77</v>
          </cell>
        </row>
        <row r="16190">
          <cell r="A16190" t="str">
            <v>SINAPI-I 39598</v>
          </cell>
          <cell r="D16190" t="str">
            <v>CABO DE REDE, PAR TRANCADO U/UTP, 4 PARES, CATEGORIA 5E (CAT 5E), ISOLAMENTO PVC (LSZH)</v>
          </cell>
          <cell r="E16190" t="str">
            <v>M</v>
          </cell>
          <cell r="F16190">
            <v>5.13</v>
          </cell>
        </row>
        <row r="16191">
          <cell r="A16191" t="str">
            <v>SINAPI-I 43973</v>
          </cell>
          <cell r="D16191" t="str">
            <v>CABO DE REDE, PAR TRANCADO U/UTP, 4 PARES, CATEGORIA 6 (CAT 6), ISOLAMENTO PVC (CM)</v>
          </cell>
          <cell r="E16191" t="str">
            <v>M</v>
          </cell>
          <cell r="F16191">
            <v>3.79</v>
          </cell>
        </row>
        <row r="16192">
          <cell r="A16192" t="str">
            <v>SINAPI-I 39599</v>
          </cell>
          <cell r="D16192" t="str">
            <v>CABO DE REDE, PAR TRANCADO UTP, 4 PARES, CATEGORIA 6 (CAT 6), ISOLAMENTO PVC (LSZH)</v>
          </cell>
          <cell r="E16192" t="str">
            <v>M</v>
          </cell>
          <cell r="F16192">
            <v>7.39</v>
          </cell>
        </row>
        <row r="16193">
          <cell r="A16193" t="str">
            <v>SINAPI-I 43832</v>
          </cell>
          <cell r="D16193" t="str">
            <v>CABO ELETRONICO CATEGORIA 6A U/UTP 23AWG X 4P</v>
          </cell>
          <cell r="E16193" t="str">
            <v>M</v>
          </cell>
          <cell r="F16193">
            <v>19.46</v>
          </cell>
        </row>
        <row r="16194">
          <cell r="A16194" t="str">
            <v>SINAPI-I 34602</v>
          </cell>
          <cell r="D16194" t="str">
            <v>CABO FLEXIVEL PVC 750 V, 2 CONDUTORES DE 1,5 MM2</v>
          </cell>
          <cell r="E16194" t="str">
            <v>M</v>
          </cell>
          <cell r="F16194">
            <v>4.54</v>
          </cell>
        </row>
        <row r="16195">
          <cell r="A16195" t="str">
            <v>SINAPI-I 34607</v>
          </cell>
          <cell r="D16195" t="str">
            <v>CABO FLEXIVEL PVC 750 V, 2 CONDUTORES DE 4,0 MM2</v>
          </cell>
          <cell r="E16195" t="str">
            <v>M</v>
          </cell>
          <cell r="F16195">
            <v>11.13</v>
          </cell>
        </row>
        <row r="16196">
          <cell r="A16196" t="str">
            <v>SINAPI-I 34609</v>
          </cell>
          <cell r="D16196" t="str">
            <v>CABO FLEXIVEL PVC 750 V, 2 CONDUTORES DE 6,0 MM2</v>
          </cell>
          <cell r="E16196" t="str">
            <v>M</v>
          </cell>
          <cell r="F16196">
            <v>16.190000000000001</v>
          </cell>
        </row>
        <row r="16197">
          <cell r="A16197" t="str">
            <v>SINAPI-I 34618</v>
          </cell>
          <cell r="D16197" t="str">
            <v>CABO FLEXIVEL PVC 750 V, 3 CONDUTORES DE 1,5 MM2</v>
          </cell>
          <cell r="E16197" t="str">
            <v>M</v>
          </cell>
          <cell r="F16197">
            <v>6.19</v>
          </cell>
        </row>
        <row r="16198">
          <cell r="A16198" t="str">
            <v>SINAPI-I 34621</v>
          </cell>
          <cell r="D16198" t="str">
            <v>CABO FLEXIVEL PVC 750 V, 3 CONDUTORES DE 4,0 MM2</v>
          </cell>
          <cell r="E16198" t="str">
            <v>M</v>
          </cell>
          <cell r="F16198">
            <v>15.34</v>
          </cell>
        </row>
        <row r="16199">
          <cell r="A16199" t="str">
            <v>SINAPI-I 34622</v>
          </cell>
          <cell r="D16199" t="str">
            <v>CABO FLEXIVEL PVC 750 V, 3 CONDUTORES DE 6,0 MM2</v>
          </cell>
          <cell r="E16199" t="str">
            <v>M</v>
          </cell>
          <cell r="F16199">
            <v>22.79</v>
          </cell>
        </row>
        <row r="16200">
          <cell r="A16200" t="str">
            <v>SINAPI-I 34624</v>
          </cell>
          <cell r="D16200" t="str">
            <v>CABO FLEXIVEL PVC 750 V, 4 CONDUTORES DE 1,5 MM2</v>
          </cell>
          <cell r="E16200" t="str">
            <v>M</v>
          </cell>
          <cell r="F16200">
            <v>8.27</v>
          </cell>
        </row>
        <row r="16201">
          <cell r="A16201" t="str">
            <v>SINAPI-I 34627</v>
          </cell>
          <cell r="D16201" t="str">
            <v>CABO FLEXIVEL PVC 750 V, 4 CONDUTORES DE 4,0 MM2</v>
          </cell>
          <cell r="E16201" t="str">
            <v>M</v>
          </cell>
          <cell r="F16201">
            <v>19.93</v>
          </cell>
        </row>
        <row r="16202">
          <cell r="A16202" t="str">
            <v>SINAPI-I 34629</v>
          </cell>
          <cell r="D16202" t="str">
            <v>CABO FLEXIVEL PVC 750 V, 4 CONDUTORES DE 6,0 MM2</v>
          </cell>
          <cell r="E16202" t="str">
            <v>M</v>
          </cell>
          <cell r="F16202">
            <v>30.45</v>
          </cell>
        </row>
        <row r="16203">
          <cell r="A16203" t="str">
            <v>SINAPI-I 39257</v>
          </cell>
          <cell r="D16203" t="str">
            <v>CABO MULTIPOLAR DE COBRE, FLEXIVEL, CLASSE 4 OU 5, ISOLACAO EM HEPR, COBERTURA EM PVC-ST2, ANTICHAMA BWF-B, 0,6/1 KV, 3 CONDUTORES DE 1,5 MM2</v>
          </cell>
          <cell r="E16203" t="str">
            <v>M</v>
          </cell>
          <cell r="F16203">
            <v>6.2</v>
          </cell>
        </row>
        <row r="16204">
          <cell r="A16204" t="str">
            <v>SINAPI-I 39261</v>
          </cell>
          <cell r="D16204" t="str">
            <v>CABO MULTIPOLAR DE COBRE, FLEXIVEL, CLASSE 4 OU 5, ISOLACAO EM HEPR, COBERTURA EM PVC-ST2, ANTICHAMA BWF-B, 0,6/1 KV, 3 CONDUTORES DE 10 MM2</v>
          </cell>
          <cell r="E16204" t="str">
            <v>M</v>
          </cell>
          <cell r="F16204">
            <v>35.479999999999997</v>
          </cell>
        </row>
        <row r="16205">
          <cell r="A16205" t="str">
            <v>SINAPI-I 39268</v>
          </cell>
          <cell r="D16205" t="str">
            <v>CABO MULTIPOLAR DE COBRE, FLEXIVEL, CLASSE 4 OU 5, ISOLACAO EM HEPR, COBERTURA EM PVC-ST2, ANTICHAMA BWF-B, 0,6/1 KV, 3 CONDUTORES DE 120 MM2</v>
          </cell>
          <cell r="E16205" t="str">
            <v>M</v>
          </cell>
          <cell r="F16205">
            <v>554.55999999999995</v>
          </cell>
        </row>
        <row r="16206">
          <cell r="A16206" t="str">
            <v>SINAPI-I 39262</v>
          </cell>
          <cell r="D16206" t="str">
            <v>CABO MULTIPOLAR DE COBRE, FLEXIVEL, CLASSE 4 OU 5, ISOLACAO EM HEPR, COBERTURA EM PVC-ST2, ANTICHAMA BWF-B, 0,6/1 KV, 3 CONDUTORES DE 16 MM2</v>
          </cell>
          <cell r="E16206" t="str">
            <v>M</v>
          </cell>
          <cell r="F16206">
            <v>56.5</v>
          </cell>
        </row>
        <row r="16207">
          <cell r="A16207" t="str">
            <v>SINAPI-I 39258</v>
          </cell>
          <cell r="D16207" t="str">
            <v>CABO MULTIPOLAR DE COBRE, FLEXIVEL, CLASSE 4 OU 5, ISOLACAO EM HEPR, COBERTURA EM PVC-ST2, ANTICHAMA BWF-B, 0,6/1 KV, 3 CONDUTORES DE 2,5 MM2</v>
          </cell>
          <cell r="E16207" t="str">
            <v>M</v>
          </cell>
          <cell r="F16207">
            <v>9.34</v>
          </cell>
        </row>
        <row r="16208">
          <cell r="A16208" t="str">
            <v>SINAPI-I 39263</v>
          </cell>
          <cell r="D16208" t="str">
            <v>CABO MULTIPOLAR DE COBRE, FLEXIVEL, CLASSE 4 OU 5, ISOLACAO EM HEPR, COBERTURA EM PVC-ST2, ANTICHAMA BWF-B, 0,6/1 KV, 3 CONDUTORES DE 25 MM2</v>
          </cell>
          <cell r="E16208" t="str">
            <v>M</v>
          </cell>
          <cell r="F16208">
            <v>97.69</v>
          </cell>
        </row>
        <row r="16209">
          <cell r="A16209" t="str">
            <v>SINAPI-I 39264</v>
          </cell>
          <cell r="D16209" t="str">
            <v>CABO MULTIPOLAR DE COBRE, FLEXIVEL, CLASSE 4 OU 5, ISOLACAO EM HEPR, COBERTURA EM PVC-ST2, ANTICHAMA BWF-B, 0,6/1 KV, 3 CONDUTORES DE 35 MM2</v>
          </cell>
          <cell r="E16209" t="str">
            <v>M</v>
          </cell>
          <cell r="F16209">
            <v>135.33000000000001</v>
          </cell>
        </row>
        <row r="16210">
          <cell r="A16210" t="str">
            <v>SINAPI-I 39259</v>
          </cell>
          <cell r="D16210" t="str">
            <v>CABO MULTIPOLAR DE COBRE, FLEXIVEL, CLASSE 4 OU 5, ISOLACAO EM HEPR, COBERTURA EM PVC-ST2, ANTICHAMA BWF-B, 0,6/1 KV, 3 CONDUTORES DE 4 MM2</v>
          </cell>
          <cell r="E16210" t="str">
            <v>M</v>
          </cell>
          <cell r="F16210">
            <v>14.38</v>
          </cell>
        </row>
        <row r="16211">
          <cell r="A16211" t="str">
            <v>SINAPI-I 39265</v>
          </cell>
          <cell r="D16211" t="str">
            <v>CABO MULTIPOLAR DE COBRE, FLEXIVEL, CLASSE 4 OU 5, ISOLACAO EM HEPR, COBERTURA EM PVC-ST2, ANTICHAMA BWF-B, 0,6/1 KV, 3 CONDUTORES DE 50 MM2</v>
          </cell>
          <cell r="E16211" t="str">
            <v>M</v>
          </cell>
          <cell r="F16211">
            <v>183.74</v>
          </cell>
        </row>
        <row r="16212">
          <cell r="A16212" t="str">
            <v>SINAPI-I 39260</v>
          </cell>
          <cell r="D16212" t="str">
            <v>CABO MULTIPOLAR DE COBRE, FLEXIVEL, CLASSE 4 OU 5, ISOLACAO EM HEPR, COBERTURA EM PVC-ST2, ANTICHAMA BWF-B, 0,6/1 KV, 3 CONDUTORES DE 6 MM2</v>
          </cell>
          <cell r="E16212" t="str">
            <v>M</v>
          </cell>
          <cell r="F16212">
            <v>22.02</v>
          </cell>
        </row>
        <row r="16213">
          <cell r="A16213" t="str">
            <v>SINAPI-I 39266</v>
          </cell>
          <cell r="D16213" t="str">
            <v>CABO MULTIPOLAR DE COBRE, FLEXIVEL, CLASSE 4 OU 5, ISOLACAO EM HEPR, COBERTURA EM PVC-ST2, ANTICHAMA BWF-B, 0,6/1 KV, 3 CONDUTORES DE 70 MM2</v>
          </cell>
          <cell r="E16213" t="str">
            <v>M</v>
          </cell>
          <cell r="F16213">
            <v>277.25</v>
          </cell>
        </row>
        <row r="16214">
          <cell r="A16214" t="str">
            <v>SINAPI-I 39267</v>
          </cell>
          <cell r="D16214" t="str">
            <v>CABO MULTIPOLAR DE COBRE, FLEXIVEL, CLASSE 4 OU 5, ISOLACAO EM HEPR, COBERTURA EM PVC-ST2, ANTICHAMA BWF-B, 0,6/1 KV, 3 CONDUTORES DE 95 MM2</v>
          </cell>
          <cell r="E16214" t="str">
            <v>M</v>
          </cell>
          <cell r="F16214">
            <v>346.64</v>
          </cell>
        </row>
        <row r="16215">
          <cell r="A16215" t="str">
            <v>SINAPI-I 11901</v>
          </cell>
          <cell r="D16215" t="str">
            <v>CABO TELEFONICO CCI 50, 1 PAR, USO INTERNO, SEM BLINDAGEM</v>
          </cell>
          <cell r="E16215" t="str">
            <v>M</v>
          </cell>
          <cell r="F16215">
            <v>0.66</v>
          </cell>
        </row>
        <row r="16216">
          <cell r="A16216" t="str">
            <v>SINAPI-I 11902</v>
          </cell>
          <cell r="D16216" t="str">
            <v>CABO TELEFONICO CCI 50, 2 PARES, USO INTERNO, SEM BLINDAGEM</v>
          </cell>
          <cell r="E16216" t="str">
            <v>M</v>
          </cell>
          <cell r="F16216">
            <v>1.27</v>
          </cell>
        </row>
        <row r="16217">
          <cell r="A16217" t="str">
            <v>SINAPI-I 11903</v>
          </cell>
          <cell r="D16217" t="str">
            <v>CABO TELEFONICO CCI 50, 3 PARES, USO INTERNO, SEM BLINDAGEM</v>
          </cell>
          <cell r="E16217" t="str">
            <v>M</v>
          </cell>
          <cell r="F16217">
            <v>1.35</v>
          </cell>
        </row>
        <row r="16218">
          <cell r="A16218" t="str">
            <v>SINAPI-I 11904</v>
          </cell>
          <cell r="D16218" t="str">
            <v>CABO TELEFONICO CCI 50, 4 PARES, USO INTERNO, SEM BLINDAGEM</v>
          </cell>
          <cell r="E16218" t="str">
            <v>M</v>
          </cell>
          <cell r="F16218">
            <v>2.04</v>
          </cell>
        </row>
        <row r="16219">
          <cell r="A16219" t="str">
            <v>SINAPI-I 11905</v>
          </cell>
          <cell r="D16219" t="str">
            <v>CABO TELEFONICO CCI 50, 5 PARES, USO INTERNO, SEM BLINDAGEM</v>
          </cell>
          <cell r="E16219" t="str">
            <v>M</v>
          </cell>
          <cell r="F16219">
            <v>2.4900000000000002</v>
          </cell>
        </row>
        <row r="16220">
          <cell r="A16220" t="str">
            <v>SINAPI-I 11906</v>
          </cell>
          <cell r="D16220" t="str">
            <v>CABO TELEFONICO CCI 50, 6 PARES, USO INTERNO, SEM BLINDAGEM</v>
          </cell>
          <cell r="E16220" t="str">
            <v>M</v>
          </cell>
          <cell r="F16220">
            <v>3.17</v>
          </cell>
        </row>
        <row r="16221">
          <cell r="A16221" t="str">
            <v>SINAPI-I 11919</v>
          </cell>
          <cell r="D16221" t="str">
            <v>CABO TELEFONICO CI 50, 10 PARES, USO INTERNO</v>
          </cell>
          <cell r="E16221" t="str">
            <v>M</v>
          </cell>
          <cell r="F16221">
            <v>5.81</v>
          </cell>
        </row>
        <row r="16222">
          <cell r="A16222" t="str">
            <v>SINAPI-I 11920</v>
          </cell>
          <cell r="D16222" t="str">
            <v>CABO TELEFONICO CI 50, 20 PARES, USO INTERNO</v>
          </cell>
          <cell r="E16222" t="str">
            <v>M</v>
          </cell>
          <cell r="F16222">
            <v>11.04</v>
          </cell>
        </row>
        <row r="16223">
          <cell r="A16223" t="str">
            <v>SINAPI-I 11924</v>
          </cell>
          <cell r="D16223" t="str">
            <v>CABO TELEFONICO CI 50, 200 PARES, USO INTERNO</v>
          </cell>
          <cell r="E16223" t="str">
            <v>M</v>
          </cell>
          <cell r="F16223">
            <v>92.67</v>
          </cell>
        </row>
        <row r="16224">
          <cell r="A16224" t="str">
            <v>SINAPI-I 11921</v>
          </cell>
          <cell r="D16224" t="str">
            <v>CABO TELEFONICO CI 50, 30 PARES, USO INTERNO</v>
          </cell>
          <cell r="E16224" t="str">
            <v>M</v>
          </cell>
          <cell r="F16224">
            <v>16.149999999999999</v>
          </cell>
        </row>
        <row r="16225">
          <cell r="A16225" t="str">
            <v>SINAPI-I 11922</v>
          </cell>
          <cell r="D16225" t="str">
            <v>CABO TELEFONICO CI 50, 50 PARES, USO INTERNO</v>
          </cell>
          <cell r="E16225" t="str">
            <v>M</v>
          </cell>
          <cell r="F16225">
            <v>26.12</v>
          </cell>
        </row>
        <row r="16226">
          <cell r="A16226" t="str">
            <v>SINAPI-I 11923</v>
          </cell>
          <cell r="D16226" t="str">
            <v>CABO TELEFONICO CI 50, 75 PARES, USO INTERNO</v>
          </cell>
          <cell r="E16226" t="str">
            <v>M</v>
          </cell>
          <cell r="F16226">
            <v>38.229999999999997</v>
          </cell>
        </row>
        <row r="16227">
          <cell r="A16227" t="str">
            <v>SINAPI-I 11916</v>
          </cell>
          <cell r="D16227" t="str">
            <v>CABO TELEFONICO CTP - APL - 50, 10 PARES, USO EXTERNO</v>
          </cell>
          <cell r="E16227" t="str">
            <v>M</v>
          </cell>
          <cell r="F16227">
            <v>7.95</v>
          </cell>
        </row>
        <row r="16228">
          <cell r="A16228" t="str">
            <v>SINAPI-I 11914</v>
          </cell>
          <cell r="D16228" t="str">
            <v>CABO TELEFONICO CTP - APL - 50, 100 PARES, USO EXTERNO</v>
          </cell>
          <cell r="E16228" t="str">
            <v>M</v>
          </cell>
          <cell r="F16228">
            <v>57.28</v>
          </cell>
        </row>
        <row r="16229">
          <cell r="A16229" t="str">
            <v>SINAPI-I 11917</v>
          </cell>
          <cell r="D16229" t="str">
            <v>CABO TELEFONICO CTP - APL - 50, 20 PARES, USO EXTERNO</v>
          </cell>
          <cell r="E16229" t="str">
            <v>M</v>
          </cell>
          <cell r="F16229">
            <v>14</v>
          </cell>
        </row>
        <row r="16230">
          <cell r="A16230" t="str">
            <v>SINAPI-I 11918</v>
          </cell>
          <cell r="D16230" t="str">
            <v>CABO TELEFONICO CTP - APL - 50, 30 PARES, USO EXTERNO</v>
          </cell>
          <cell r="E16230" t="str">
            <v>M</v>
          </cell>
          <cell r="F16230">
            <v>16.61</v>
          </cell>
        </row>
        <row r="16231">
          <cell r="A16231" t="str">
            <v>SINAPI-I 37734</v>
          </cell>
          <cell r="D16231" t="str">
            <v>CACAMBA METALICA BASCULANTE COM CAPACIDADE DE 10 M3 (INCLUI MONTAGEM, NAO INCLUI CAMINHAO)</v>
          </cell>
          <cell r="E16231" t="str">
            <v>UN</v>
          </cell>
          <cell r="F16231">
            <v>89665.38</v>
          </cell>
        </row>
        <row r="16232">
          <cell r="A16232" t="str">
            <v>SINAPI-I 37733</v>
          </cell>
          <cell r="D16232" t="str">
            <v>CACAMBA METALICA BASCULANTE COM CAPACIDADE DE 6 M3 (INCLUI MONTAGEM, NAO INCLUI CAMINHAO)</v>
          </cell>
          <cell r="E16232" t="str">
            <v>UN</v>
          </cell>
          <cell r="F16232">
            <v>67230.759999999995</v>
          </cell>
        </row>
        <row r="16233">
          <cell r="A16233" t="str">
            <v>SINAPI-I 5090</v>
          </cell>
          <cell r="D16233" t="str">
            <v>CADEADO SIMPLES, CORPO EM LATAO MACICO, COM LARGURA DE 25 MM E ALTURA DE APROX 25 MM, HASTE CEMENTADA (NAO LONGA), EM ACO TEMPERADO COM DIAMETRO DE APROX 5,0 MM, INCLUINDO 2 CHAVES</v>
          </cell>
          <cell r="E16233" t="str">
            <v>UN</v>
          </cell>
          <cell r="F16233">
            <v>21.19</v>
          </cell>
        </row>
        <row r="16234">
          <cell r="A16234" t="str">
            <v>SINAPI-I 5085</v>
          </cell>
          <cell r="D16234" t="str">
            <v>CADEADO SIMPLES, CORPO EM LATAO MACICO, COM LARGURA DE 35 MM E ALTURA DE APROX 30 MM, HASTE CEMENTADA (NAO LONGA), EM ACO TEMPERADO COM DIAMETRO DE APROX 6,0 MM, INCLUINDO 2 CHAVES</v>
          </cell>
          <cell r="E16234" t="str">
            <v>UN</v>
          </cell>
          <cell r="F16234">
            <v>31.54</v>
          </cell>
        </row>
        <row r="16235">
          <cell r="A16235" t="str">
            <v>SINAPI-I 43603</v>
          </cell>
          <cell r="D16235" t="str">
            <v>CADEADO SIMPLES, CORPO EM LATAO MACICO, COM LARGURA DE 50 MM E ALTURA DE APROX 40 MM, HASTE CEMENTADA EM ACO TEMPERADO COM DIAMETRO DE APROX 8,0 MM, INCLUINDO 2 CHAVES</v>
          </cell>
          <cell r="E16235" t="str">
            <v>UN</v>
          </cell>
          <cell r="F16235">
            <v>45.07</v>
          </cell>
        </row>
        <row r="16236">
          <cell r="A16236" t="str">
            <v>SINAPI-I 38374</v>
          </cell>
          <cell r="D16236" t="str">
            <v>CADEIRA SUSPENSA MANUAL / BALANCIM INDIVIDUAL (NBR 14751)</v>
          </cell>
          <cell r="E16236" t="str">
            <v>UN</v>
          </cell>
          <cell r="F16236">
            <v>786.91</v>
          </cell>
        </row>
        <row r="16237">
          <cell r="A16237" t="str">
            <v>SINAPI-I 4513</v>
          </cell>
          <cell r="D16237" t="str">
            <v>CAIBRO 5 X 5 CM EM PINUS, MISTA OU EQUIVALENTE DA REGIAO - BRUTA</v>
          </cell>
          <cell r="E16237" t="str">
            <v>M</v>
          </cell>
          <cell r="F16237">
            <v>5.52</v>
          </cell>
        </row>
        <row r="16238">
          <cell r="A16238" t="str">
            <v>SINAPI-I 20212</v>
          </cell>
          <cell r="D16238" t="str">
            <v>CAIBRO APARELHADO *6 X 8* CM, EM MACARANDUBA/MASSARANDUBA, ANGELIM OU EQUIVALENTE DA REGIAO</v>
          </cell>
          <cell r="E16238" t="str">
            <v>M</v>
          </cell>
          <cell r="F16238">
            <v>31.18</v>
          </cell>
        </row>
        <row r="16239">
          <cell r="A16239" t="str">
            <v>SINAPI-I 20209</v>
          </cell>
          <cell r="D16239" t="str">
            <v>CAIBRO APARELHADO *7,5 X 7,5* CM, EM MACARANDUBA/MASSARANDUBA, ANGELIM OU EQUIVALENTE DA REGIAO</v>
          </cell>
          <cell r="E16239" t="str">
            <v>M</v>
          </cell>
          <cell r="F16239">
            <v>37.25</v>
          </cell>
        </row>
        <row r="16240">
          <cell r="A16240" t="str">
            <v>SINAPI-I 4430</v>
          </cell>
          <cell r="D16240" t="str">
            <v>CAIBRO NAO APARELHADO *5 X 6* CM, EM MACARANDUBA/MASSARANDUBA, ANGELIM OU EQUIVALENTE DA REGIAO - BRUTA</v>
          </cell>
          <cell r="E16240" t="str">
            <v>M</v>
          </cell>
          <cell r="F16240">
            <v>18.25</v>
          </cell>
        </row>
        <row r="16241">
          <cell r="A16241" t="str">
            <v>SINAPI-I 4433</v>
          </cell>
          <cell r="D16241" t="str">
            <v>CAIBRO NAO APARELHADO *6 X 6* CM, EM MACARANDUBA/MASSARANDUBA, ANGELIM OU EQUIVALENTE DA REGIAO - BRUTA</v>
          </cell>
          <cell r="E16241" t="str">
            <v>M</v>
          </cell>
          <cell r="F16241">
            <v>35.69</v>
          </cell>
        </row>
        <row r="16242">
          <cell r="A16242" t="str">
            <v>SINAPI-I 4400</v>
          </cell>
          <cell r="D16242" t="str">
            <v>CAIBRO NAO APARELHADO, *6 X 8* CM, EM MACARANDUBA/MASSARANDUBA, ANGELIM OU EQUIVALENTE DA REGIAO - BRUTA</v>
          </cell>
          <cell r="E16242" t="str">
            <v>M</v>
          </cell>
          <cell r="F16242">
            <v>29.04</v>
          </cell>
        </row>
        <row r="16243">
          <cell r="A16243" t="str">
            <v>SINAPI-I 2729</v>
          </cell>
          <cell r="D16243" t="str">
            <v>CAIBRO ROLICO DE MADEIRA TRATADA, D = 4 A 7 CM, H = 3,00 M, EM EUCALIPTO OU EQUIVALENTE DA REGIAO</v>
          </cell>
          <cell r="E16243" t="str">
            <v>UN</v>
          </cell>
          <cell r="F16243">
            <v>25</v>
          </cell>
        </row>
        <row r="16244">
          <cell r="A16244" t="str">
            <v>SINAPI-I 37106</v>
          </cell>
          <cell r="D16244" t="str">
            <v>CAIXA D'AGUA / RESERVATORIO EM POLIESTER REFORCADO COM FIBRA DE VIDRO, 10000 LITROS, COM TAMPA</v>
          </cell>
          <cell r="E16244" t="str">
            <v>UN</v>
          </cell>
          <cell r="F16244">
            <v>5521.51</v>
          </cell>
        </row>
        <row r="16245">
          <cell r="A16245" t="str">
            <v>SINAPI-I 11869</v>
          </cell>
          <cell r="D16245" t="str">
            <v>CAIXA D'AGUA / RESERVATORIO EM POLIESTER REFORCADO COM FIBRA DE VIDRO, 1500 LITROS, COM TAMPA</v>
          </cell>
          <cell r="E16245" t="str">
            <v>UN</v>
          </cell>
          <cell r="F16245">
            <v>1104.3</v>
          </cell>
        </row>
        <row r="16246">
          <cell r="A16246" t="str">
            <v>SINAPI-I 43981</v>
          </cell>
          <cell r="D16246" t="str">
            <v>CAIXA D'AGUA / RESERVATORIO EM POLIESTER REFORCADO COM FIBRA DE VIDRO, 15000 LITROS, COM TAMPA</v>
          </cell>
          <cell r="E16246" t="str">
            <v>UN</v>
          </cell>
          <cell r="F16246">
            <v>8320.8700000000008</v>
          </cell>
        </row>
        <row r="16247">
          <cell r="A16247" t="str">
            <v>SINAPI-I 37104</v>
          </cell>
          <cell r="D16247" t="str">
            <v>CAIXA D'AGUA / RESERVATORIO EM POLIESTER REFORCADO COM FIBRA DE VIDRO, 2000 LITROS, COM TAMPA</v>
          </cell>
          <cell r="E16247" t="str">
            <v>UN</v>
          </cell>
          <cell r="F16247">
            <v>1385.92</v>
          </cell>
        </row>
        <row r="16248">
          <cell r="A16248" t="str">
            <v>SINAPI-I 43982</v>
          </cell>
          <cell r="D16248" t="str">
            <v>CAIXA D'AGUA / RESERVATORIO EM POLIESTER REFORCADO COM FIBRA DE VIDRO, 20000 LITROS, COM TAMPA</v>
          </cell>
          <cell r="E16248" t="str">
            <v>UN</v>
          </cell>
          <cell r="F16248">
            <v>13144.88</v>
          </cell>
        </row>
        <row r="16249">
          <cell r="A16249" t="str">
            <v>SINAPI-I 43978</v>
          </cell>
          <cell r="D16249" t="str">
            <v>CAIXA D'AGUA / RESERVATORIO EM POLIESTER REFORCADO COM FIBRA DE VIDRO, 3000 LITROS, COM TAMPA</v>
          </cell>
          <cell r="E16249" t="str">
            <v>UN</v>
          </cell>
          <cell r="F16249">
            <v>2053.91</v>
          </cell>
        </row>
        <row r="16250">
          <cell r="A16250" t="str">
            <v>SINAPI-I 11871</v>
          </cell>
          <cell r="D16250" t="str">
            <v>CAIXA D'AGUA / RESERVATORIO EM POLIESTER REFORCADO COM FIBRA DE VIDRO, 500 LITROS, COM TAMPA</v>
          </cell>
          <cell r="E16250" t="str">
            <v>UN</v>
          </cell>
          <cell r="F16250">
            <v>514.77</v>
          </cell>
        </row>
        <row r="16251">
          <cell r="A16251" t="str">
            <v>SINAPI-I 37105</v>
          </cell>
          <cell r="D16251" t="str">
            <v>CAIXA D'AGUA / RESERVATORIO EM POLIESTER REFORCADO COM FIBRA DE VIDRO, 5000 LITROS, COM TAMPA</v>
          </cell>
          <cell r="E16251" t="str">
            <v>UN</v>
          </cell>
          <cell r="F16251">
            <v>3167.36</v>
          </cell>
        </row>
        <row r="16252">
          <cell r="A16252" t="str">
            <v>SINAPI-I 43980</v>
          </cell>
          <cell r="D16252" t="str">
            <v>CAIXA D'AGUA / RESERVATORIO EM POLIESTER REFORCADO COM FIBRA DE VIDRO, 7000 LITROS, COM TAMPA</v>
          </cell>
          <cell r="E16252" t="str">
            <v>UN</v>
          </cell>
          <cell r="F16252">
            <v>3944.61</v>
          </cell>
        </row>
        <row r="16253">
          <cell r="A16253" t="str">
            <v>SINAPI-I 43979</v>
          </cell>
          <cell r="D16253" t="str">
            <v>CAIXA D'AGUA / RESERVATORIO EM POLIESTER REFORCADO COM FIBRA DE VIDRO, 750 LITROS, COM TAMPA</v>
          </cell>
          <cell r="E16253" t="str">
            <v>UN</v>
          </cell>
          <cell r="F16253">
            <v>741.15</v>
          </cell>
        </row>
        <row r="16254">
          <cell r="A16254" t="str">
            <v>SINAPI-I 11868</v>
          </cell>
          <cell r="D16254" t="str">
            <v>CAIXA D'AGUA / RESERVATORIO EM POLIESTER REFORCADO COM FIBRA DE VIDRO,1000 LITROS, COM TAMPA</v>
          </cell>
          <cell r="E16254" t="str">
            <v>UN</v>
          </cell>
          <cell r="F16254">
            <v>716.77</v>
          </cell>
        </row>
        <row r="16255">
          <cell r="A16255" t="str">
            <v>SINAPI-I 34636</v>
          </cell>
          <cell r="D16255" t="str">
            <v>CAIXA D'AGUA / RESERVATORIO EM POLIETILENO, 1000 LITROS, COM TAMPA</v>
          </cell>
          <cell r="E16255" t="str">
            <v>UN</v>
          </cell>
          <cell r="F16255">
            <v>509</v>
          </cell>
        </row>
        <row r="16256">
          <cell r="A16256" t="str">
            <v>SINAPI-I 34639</v>
          </cell>
          <cell r="D16256" t="str">
            <v>CAIXA D'AGUA / RESERVATORIO EM POLIETILENO, 1500 LITROS, COM TAMPA</v>
          </cell>
          <cell r="E16256" t="str">
            <v>UN</v>
          </cell>
          <cell r="F16256">
            <v>1174.8599999999999</v>
          </cell>
        </row>
        <row r="16257">
          <cell r="A16257" t="str">
            <v>SINAPI-I 34640</v>
          </cell>
          <cell r="D16257" t="str">
            <v>CAIXA D'AGUA / RESERVATORIO EM POLIETILENO, 2000 LITROS, COM TAMPA</v>
          </cell>
          <cell r="E16257" t="str">
            <v>UN</v>
          </cell>
          <cell r="F16257">
            <v>1332.7</v>
          </cell>
        </row>
        <row r="16258">
          <cell r="A16258" t="str">
            <v>SINAPI-I 43977</v>
          </cell>
          <cell r="D16258" t="str">
            <v>CAIXA D'AGUA / RESERVATORIO EM POLIETILENO, 3000 LITROS, COM TAMPA</v>
          </cell>
          <cell r="E16258" t="str">
            <v>UN</v>
          </cell>
          <cell r="F16258">
            <v>2297.4899999999998</v>
          </cell>
        </row>
        <row r="16259">
          <cell r="A16259" t="str">
            <v>SINAPI-I 34637</v>
          </cell>
          <cell r="D16259" t="str">
            <v>CAIXA D'AGUA / RESERVATORIO EM POLIETILENO, 500 LITROS, COM TAMPA</v>
          </cell>
          <cell r="E16259" t="str">
            <v>UN</v>
          </cell>
          <cell r="F16259">
            <v>307.81</v>
          </cell>
        </row>
        <row r="16260">
          <cell r="A16260" t="str">
            <v>SINAPI-I 34638</v>
          </cell>
          <cell r="D16260" t="str">
            <v>CAIXA D'AGUA / RESERVATORIO EM POLIETILENO, 750 LITROS, COM TAMPA</v>
          </cell>
          <cell r="E16260" t="str">
            <v>UN</v>
          </cell>
          <cell r="F16260">
            <v>476.13</v>
          </cell>
        </row>
        <row r="16261">
          <cell r="A16261" t="str">
            <v>SINAPI-I 34641</v>
          </cell>
          <cell r="D16261" t="str">
            <v>CAIXA DE ATERRAMENTO EM CONCRETO PRE-MOLDADO, DIAMETRO DE 0,30 M E ALTURA DE 0,35 M, SEM FUNDO E COM TAMPA</v>
          </cell>
          <cell r="E16261" t="str">
            <v>UN</v>
          </cell>
          <cell r="F16261">
            <v>109.59</v>
          </cell>
        </row>
        <row r="16262">
          <cell r="A16262" t="str">
            <v>SINAPI-I 43434</v>
          </cell>
          <cell r="D16262" t="str">
            <v>CAIXA DE CONCRETO ARMADO PRE-MOLDADO, COM FUNDO E SEM TAMPA, DIMENSOES DE 0,30 X 0,30 X 0,30 M</v>
          </cell>
          <cell r="E16262" t="str">
            <v>UN</v>
          </cell>
          <cell r="F16262">
            <v>118.48</v>
          </cell>
        </row>
        <row r="16263">
          <cell r="A16263" t="str">
            <v>SINAPI-I 43435</v>
          </cell>
          <cell r="D16263" t="str">
            <v>CAIXA DE CONCRETO ARMADO PRE-MOLDADO, COM FUNDO E SEM TAMPA, DIMENSOES DE 0,40 X 0,40 X 0,40 M</v>
          </cell>
          <cell r="E16263" t="str">
            <v>UN</v>
          </cell>
          <cell r="F16263">
            <v>217.22</v>
          </cell>
        </row>
        <row r="16264">
          <cell r="A16264" t="str">
            <v>SINAPI-I 43436</v>
          </cell>
          <cell r="D16264" t="str">
            <v>CAIXA DE CONCRETO ARMADO PRE-MOLDADO, COM FUNDO E SEM TAMPA, DIMENSOES DE 0,60 X 0,60 X 0,50 M</v>
          </cell>
          <cell r="E16264" t="str">
            <v>UN</v>
          </cell>
          <cell r="F16264">
            <v>380.14</v>
          </cell>
        </row>
        <row r="16265">
          <cell r="A16265" t="str">
            <v>SINAPI-I 43437</v>
          </cell>
          <cell r="D16265" t="str">
            <v>CAIXA DE CONCRETO ARMADO PRE-MOLDADO, COM FUNDO E SEM TAMPA, DIMENSOES DE 0,80 X 0,80 X 0,50 M</v>
          </cell>
          <cell r="E16265" t="str">
            <v>UN</v>
          </cell>
          <cell r="F16265">
            <v>689.2</v>
          </cell>
        </row>
        <row r="16266">
          <cell r="A16266" t="str">
            <v>SINAPI-I 43438</v>
          </cell>
          <cell r="D16266" t="str">
            <v>CAIXA DE CONCRETO ARMADO PRE-MOLDADO, COM FUNDO E SEM TAMPA, DIMENSOES DE 1,00 X 1,00 X 0,50 M</v>
          </cell>
          <cell r="E16266" t="str">
            <v>UN</v>
          </cell>
          <cell r="F16266">
            <v>1234.24</v>
          </cell>
        </row>
        <row r="16267">
          <cell r="A16267" t="str">
            <v>SINAPI-I 41627</v>
          </cell>
          <cell r="D16267" t="str">
            <v>CAIXA DE CONCRETO ARMADO PRE-MOLDADO, COM FUNDO E TAMPA, DIMENSOES DE 0,30 X 0,30 X 0,30 M</v>
          </cell>
          <cell r="E16267" t="str">
            <v>UN</v>
          </cell>
          <cell r="F16267">
            <v>182.66</v>
          </cell>
        </row>
        <row r="16268">
          <cell r="A16268" t="str">
            <v>SINAPI-I 41628</v>
          </cell>
          <cell r="D16268" t="str">
            <v>CAIXA DE CONCRETO ARMADO PRE-MOLDADO, COM FUNDO E TAMPA, DIMENSOES DE 0,40 X 0,40 X 0,40 M</v>
          </cell>
          <cell r="E16268" t="str">
            <v>UN</v>
          </cell>
          <cell r="F16268">
            <v>335.71</v>
          </cell>
        </row>
        <row r="16269">
          <cell r="A16269" t="str">
            <v>SINAPI-I 41629</v>
          </cell>
          <cell r="D16269" t="str">
            <v>CAIXA DE CONCRETO ARMADO PRE-MOLDADO, COM FUNDO E TAMPA, DIMENSOES DE 0,60 X 0,60 X 0,50 M</v>
          </cell>
          <cell r="E16269" t="str">
            <v>UN</v>
          </cell>
          <cell r="F16269">
            <v>426.55</v>
          </cell>
        </row>
        <row r="16270">
          <cell r="A16270" t="str">
            <v>SINAPI-I 43429</v>
          </cell>
          <cell r="D16270" t="str">
            <v>CAIXA DE CONCRETO ARMADO PRE-MOLDADO, SEM FUNDO, QUADRADA, DIMENSOES DE 0,30 X 0,30 X 0,30 M</v>
          </cell>
          <cell r="E16270" t="str">
            <v>UN</v>
          </cell>
          <cell r="F16270">
            <v>94.51</v>
          </cell>
        </row>
        <row r="16271">
          <cell r="A16271" t="str">
            <v>SINAPI-I 43430</v>
          </cell>
          <cell r="D16271" t="str">
            <v>CAIXA DE CONCRETO ARMADO PRE-MOLDADO, SEM FUNDO, QUADRADA, DIMENSOES DE 0,40 X 0,40 X 0,40 M</v>
          </cell>
          <cell r="E16271" t="str">
            <v>UN</v>
          </cell>
          <cell r="F16271">
            <v>156.99</v>
          </cell>
        </row>
        <row r="16272">
          <cell r="A16272" t="str">
            <v>SINAPI-I 43431</v>
          </cell>
          <cell r="D16272" t="str">
            <v>CAIXA DE CONCRETO ARMADO PRE-MOLDADO, SEM FUNDO, QUADRADA, DIMENSOES DE 0,60 X 0,60 X 0,50 M</v>
          </cell>
          <cell r="E16272" t="str">
            <v>UN</v>
          </cell>
          <cell r="F16272">
            <v>304.11</v>
          </cell>
        </row>
        <row r="16273">
          <cell r="A16273" t="str">
            <v>SINAPI-I 43432</v>
          </cell>
          <cell r="D16273" t="str">
            <v>CAIXA DE CONCRETO ARMADO PRE-MOLDADO, SEM FUNDO, QUADRADA, DIMENSOES DE 0,80 X 0,80 X 0,50 M</v>
          </cell>
          <cell r="E16273" t="str">
            <v>UN</v>
          </cell>
          <cell r="F16273">
            <v>631.92999999999995</v>
          </cell>
        </row>
        <row r="16274">
          <cell r="A16274" t="str">
            <v>SINAPI-I 43433</v>
          </cell>
          <cell r="D16274" t="str">
            <v>CAIXA DE CONCRETO ARMADO PRE-MOLDADO, SEM FUNDO, QUADRADA, DIMENSOES DE 1,00 X 1,00 X 0,50 M</v>
          </cell>
          <cell r="E16274" t="str">
            <v>UN</v>
          </cell>
          <cell r="F16274">
            <v>996.28</v>
          </cell>
        </row>
        <row r="16275">
          <cell r="A16275" t="str">
            <v>SINAPI-I 43094</v>
          </cell>
          <cell r="D16275" t="str">
            <v>CAIXA DE DERIVACAO PARA MEDIDOR DE ENERGIA, COM BARRAMENTO MONOFASICO, EM POLICARBONATO / TERMOPLASTICO - MODULO (PADRAO CONCESSIONARIA LOCAL)</v>
          </cell>
          <cell r="E16275" t="str">
            <v>UN</v>
          </cell>
          <cell r="F16275">
            <v>290.41000000000003</v>
          </cell>
        </row>
        <row r="16276">
          <cell r="A16276" t="str">
            <v>SINAPI-I 43093</v>
          </cell>
          <cell r="D16276" t="str">
            <v>CAIXA DE DERIVACAO PARA MEDIDOR DE ENERGIA, COM BARRAMENTO POLIFASICO, EM POLICARBONATO / TERMOPLASTICO - MODULO (PADRAO CONCESSIONARIA LOCAL)</v>
          </cell>
          <cell r="E16276" t="str">
            <v>UN</v>
          </cell>
          <cell r="F16276">
            <v>308.62</v>
          </cell>
        </row>
        <row r="16277">
          <cell r="A16277" t="str">
            <v>SINAPI-I 11694</v>
          </cell>
          <cell r="D16277" t="str">
            <v>CAIXA DE DESCARGA PLASTICA PARA BACIA / VASO SANITARIO DE EMBUTIR, COM ESPELHO ACIONADOR EM PLASTICO, CAPACIDADE 6 A 10 LITROS, (COMPLETA - ACESSORIOS INCLUSOS)</v>
          </cell>
          <cell r="E16277" t="str">
            <v>UN</v>
          </cell>
          <cell r="F16277">
            <v>1105.26</v>
          </cell>
        </row>
        <row r="16278">
          <cell r="A16278" t="str">
            <v>SINAPI-I 1030</v>
          </cell>
          <cell r="D16278" t="str">
            <v>CAIXA DE DESCARGA PLASTICA PARA BACIA / VASO SANITARIO, EXTERNA, CAPACIDADE 9 LITROS, PUXADOR FIO DE NYLON, NAO INCLUSO CANO, BOLSA, ENGATE</v>
          </cell>
          <cell r="E16278" t="str">
            <v>UN</v>
          </cell>
          <cell r="F16278">
            <v>50</v>
          </cell>
        </row>
        <row r="16279">
          <cell r="A16279" t="str">
            <v>SINAPI-I 11881</v>
          </cell>
          <cell r="D16279" t="str">
            <v>CAIXA DE GORDURA CILINDRICA EM CONCRETO SIMPLES, PRE-MOLDADA, COM DIAMETRO DE 40 CM E ALTURA DE 45 CM, COM TAMPA</v>
          </cell>
          <cell r="E16279" t="str">
            <v>UN</v>
          </cell>
          <cell r="F16279">
            <v>167.85</v>
          </cell>
        </row>
        <row r="16280">
          <cell r="A16280" t="str">
            <v>SINAPI-I 35277</v>
          </cell>
          <cell r="D16280" t="str">
            <v>CAIXA DE GORDURA EM PVC, DIAMETRO MINIMO 300 MM, DIAMETRO DE SAIDA 100 MM, CAPACIDADE APROXIMADA 18 LITROS, COM TAMPA E CESTO</v>
          </cell>
          <cell r="E16280" t="str">
            <v>UN</v>
          </cell>
          <cell r="F16280">
            <v>403.62</v>
          </cell>
        </row>
        <row r="16281">
          <cell r="A16281" t="str">
            <v>SINAPI-I 10521</v>
          </cell>
          <cell r="D16281" t="str">
            <v>CAIXA DE INCENDIO/ABRIGO PARA MANGUEIRA, DE EMBUTIR/INTERNA, COM 75 X 45 X 17 CM, EM CHAPA DE ACO, PORTA COM VENTILACAO, VISOR COM A INSCRICAO "INCENDIO", SUPORTE/CESTA INTERNA PARA A MANGUEIRA, PINTURA ELETROSTATICA VERMELHA</v>
          </cell>
          <cell r="E16281" t="str">
            <v>UN</v>
          </cell>
          <cell r="F16281">
            <v>263.45</v>
          </cell>
        </row>
        <row r="16282">
          <cell r="A16282" t="str">
            <v>SINAPI-I 10885</v>
          </cell>
          <cell r="D16282" t="str">
            <v>CAIXA DE INCENDIO/ABRIGO PARA MANGUEIRA, DE EMBUTIR/INTERNA, COM 90 X 60 X 17 CM, EM CHAPA DE ACO, PORTA COM VENTILACAO, VISOR COM A INSCRICAO "INCENDIO", SUPORTE/CESTA INTERNA PARA A MANGUEIRA, PINTURA ELETROSTATICA VERMELHA</v>
          </cell>
          <cell r="E16282" t="str">
            <v>UN</v>
          </cell>
          <cell r="F16282">
            <v>333.23</v>
          </cell>
        </row>
        <row r="16283">
          <cell r="A16283" t="str">
            <v>SINAPI-I 20962</v>
          </cell>
          <cell r="D16283" t="str">
            <v>CAIXA DE INCENDIO/ABRIGO PARA MANGUEIRA, DE SOBREPOR/EXTERNA, COM 75 X 45 X 17 CM, EM CHAPA DE ACO, PORTA COM VENTILACAO, VISOR COM A INSCRICAO "INCENDIO", SUPORTE/CESTA INTERNA PARA A MANGUEIRA, PINTURA ELETROSTATICA VERMELHA</v>
          </cell>
          <cell r="E16283" t="str">
            <v>UN</v>
          </cell>
          <cell r="F16283">
            <v>276</v>
          </cell>
        </row>
        <row r="16284">
          <cell r="A16284" t="str">
            <v>SINAPI-I 20963</v>
          </cell>
          <cell r="D16284" t="str">
            <v>CAIXA DE INCENDIO/ABRIGO PARA MANGUEIRA, DE SOBREPOR/EXTERNA, COM 90 X 60 X 17 CM, EM CHAPA DE ACO, PORTA COM VENTILACAO, VISOR COM A INSCRICAO "INCENDIO", SUPORTE/CESTA INTERNA PARA A MANGUEIRA, PINTURA ELETROSTATICA VERMELHA</v>
          </cell>
          <cell r="E16284" t="str">
            <v>UN</v>
          </cell>
          <cell r="F16284">
            <v>337.15</v>
          </cell>
        </row>
        <row r="16285">
          <cell r="A16285" t="str">
            <v>SINAPI-I 34643</v>
          </cell>
          <cell r="D16285" t="str">
            <v>CAIXA DE INSPECAO PARA ATERRAMENTO E PARA RAIOS, EM POLIPROPILENO, DIAMETRO = 300 MM X ALTURA = 400 MM (INCLUIDA TAMPA SEM ESCOTILHA)</v>
          </cell>
          <cell r="E16285" t="str">
            <v>UN</v>
          </cell>
          <cell r="F16285">
            <v>46.48</v>
          </cell>
        </row>
        <row r="16286">
          <cell r="A16286" t="str">
            <v>SINAPI-I 41480</v>
          </cell>
          <cell r="D16286" t="str">
            <v>CAIXA DE INSPECAO PARA ATERRAMENTO OU OUTRO USO, EM PVC, DN = 250 X 250 MM (INCLUIDA TAMPA EM FERRO FUNDIDO SEM ESCOTILHA)</v>
          </cell>
          <cell r="E16286" t="str">
            <v>UN</v>
          </cell>
          <cell r="F16286">
            <v>53.89</v>
          </cell>
        </row>
        <row r="16287">
          <cell r="A16287" t="str">
            <v>SINAPI-I 41474</v>
          </cell>
          <cell r="D16287" t="str">
            <v>CAIXA DE INSPECAO PARA ATERRAMENTO OU OUTRO USO, EM PVC, DN = 300 X *300* MM (INCLUIDA TAMPA EM FERRO FUNDIDO SEM ESCOTILHA)</v>
          </cell>
          <cell r="E16287" t="str">
            <v>UN</v>
          </cell>
          <cell r="F16287">
            <v>86.09</v>
          </cell>
        </row>
        <row r="16288">
          <cell r="A16288" t="str">
            <v>SINAPI-I 41475</v>
          </cell>
          <cell r="D16288" t="str">
            <v>CAIXA DE INSPECAO PARA ATERRAMENTO OU OUTRO USO, EM PVC, DN = 300 X 250 MM (INCLUIDA TAMPA EM FERRO FUNDIDO SEM ESCOTILHA)</v>
          </cell>
          <cell r="E16288" t="str">
            <v>UN</v>
          </cell>
          <cell r="F16288">
            <v>73.459999999999994</v>
          </cell>
        </row>
        <row r="16289">
          <cell r="A16289" t="str">
            <v>SINAPI-I 41476</v>
          </cell>
          <cell r="D16289" t="str">
            <v>CAIXA DE INSPECAO PARA ATERRAMENTO OU OUTRO USO, EM PVC, DN = 300 X 600 MM (INCLUIDA TAMPA EM FERRO FUNDIDO SEM ESCOTILHA)</v>
          </cell>
          <cell r="E16289" t="str">
            <v>UN</v>
          </cell>
          <cell r="F16289">
            <v>160.85</v>
          </cell>
        </row>
        <row r="16290">
          <cell r="A16290" t="str">
            <v>SINAPI-I 2555</v>
          </cell>
          <cell r="D16290" t="str">
            <v>CAIXA DE LUZ "3 X 3" EM ACO ESMALTADA</v>
          </cell>
          <cell r="E16290" t="str">
            <v>UN</v>
          </cell>
          <cell r="F16290">
            <v>1.48</v>
          </cell>
        </row>
        <row r="16291">
          <cell r="A16291" t="str">
            <v>SINAPI-I 2556</v>
          </cell>
          <cell r="D16291" t="str">
            <v>CAIXA DE LUZ "4 X 2" EM ACO ESMALTADA</v>
          </cell>
          <cell r="E16291" t="str">
            <v>UN</v>
          </cell>
          <cell r="F16291">
            <v>1.53</v>
          </cell>
        </row>
        <row r="16292">
          <cell r="A16292" t="str">
            <v>SINAPI-I 2557</v>
          </cell>
          <cell r="D16292" t="str">
            <v>CAIXA DE LUZ "4 X 4" EM ACO ESMALTADA</v>
          </cell>
          <cell r="E16292" t="str">
            <v>UN</v>
          </cell>
          <cell r="F16292">
            <v>3.24</v>
          </cell>
        </row>
        <row r="16293">
          <cell r="A16293" t="str">
            <v>SINAPI-I 10569</v>
          </cell>
          <cell r="D16293" t="str">
            <v>CAIXA DE PASSAGEM / DERIVACAO / LUZ, OCTOGONAL 4 X4, EM ACO ESMALTADA, COM FUNDO MOVEL SIMPLES (FMS)</v>
          </cell>
          <cell r="E16293" t="str">
            <v>UN</v>
          </cell>
          <cell r="F16293">
            <v>3.24</v>
          </cell>
        </row>
        <row r="16294">
          <cell r="A16294" t="str">
            <v>SINAPI-I 39810</v>
          </cell>
          <cell r="D16294" t="str">
            <v>CAIXA DE PASSAGEM ELETRICA DE PAREDE, DE EMBUTIR, EM PVC, COM TAMPA APARAFUSADA, DIMENSOES 120 X 120 X *75* MM</v>
          </cell>
          <cell r="E16294" t="str">
            <v>UN</v>
          </cell>
          <cell r="F16294">
            <v>39.19</v>
          </cell>
        </row>
        <row r="16295">
          <cell r="A16295" t="str">
            <v>SINAPI-I 39811</v>
          </cell>
          <cell r="D16295" t="str">
            <v>CAIXA DE PASSAGEM ELETRICA DE PAREDE, DE EMBUTIR, EM PVC, COM TAMPA APARAFUSADA, DIMENSOES 150 X 150 X *75* MM</v>
          </cell>
          <cell r="E16295" t="str">
            <v>UN</v>
          </cell>
          <cell r="F16295">
            <v>47.94</v>
          </cell>
        </row>
        <row r="16296">
          <cell r="A16296" t="str">
            <v>SINAPI-I 39812</v>
          </cell>
          <cell r="D16296" t="str">
            <v>CAIXA DE PASSAGEM ELETRICA DE PAREDE, DE EMBUTIR, EM PVC, COM TAMPA APARAFUSADA, DIMENSOES 200 X 200 X *90* MM</v>
          </cell>
          <cell r="E16296" t="str">
            <v>UN</v>
          </cell>
          <cell r="F16296">
            <v>78.819999999999993</v>
          </cell>
        </row>
        <row r="16297">
          <cell r="A16297" t="str">
            <v>SINAPI-I 43096</v>
          </cell>
          <cell r="D16297" t="str">
            <v>CAIXA DE PASSAGEM ELETRICA DE PAREDE, DE EMBUTIR, EM TERMOPLASTICO / PVC, COM TAMPA APARAFUSADA, DIMENSOES 400 X 400 X *120* MM</v>
          </cell>
          <cell r="E16297" t="str">
            <v>UN</v>
          </cell>
          <cell r="F16297">
            <v>261.27999999999997</v>
          </cell>
        </row>
        <row r="16298">
          <cell r="A16298" t="str">
            <v>SINAPI-I 43102</v>
          </cell>
          <cell r="D16298" t="str">
            <v>CAIXA DE PASSAGEM ELETRICA DE PAREDE, DE SOBREPOR, EM PVC, COM TAMPA APARAFUSADA, DIMENSOES 300 X 300 X *100* MM</v>
          </cell>
          <cell r="E16298" t="str">
            <v>UN</v>
          </cell>
          <cell r="F16298">
            <v>158.87</v>
          </cell>
        </row>
        <row r="16299">
          <cell r="A16299" t="str">
            <v>SINAPI-I 43103</v>
          </cell>
          <cell r="D16299" t="str">
            <v>CAIXA DE PASSAGEM ELETRICA DE PAREDE, DE SOBREPOR, EM PVC, COM TAMPA APARAFUSADA, DIMENSOES, 400 X 400 X *120* MM</v>
          </cell>
          <cell r="E16299" t="str">
            <v>UN</v>
          </cell>
          <cell r="F16299">
            <v>233.94</v>
          </cell>
        </row>
        <row r="16300">
          <cell r="A16300" t="str">
            <v>SINAPI-I 43098</v>
          </cell>
          <cell r="D16300" t="str">
            <v>CAIXA DE PASSAGEM ELETRICA DE PAREDE, DE SOBREPOR, EM TERMOPLASTICO / PVC, COM TAMPA APARAFUSADA, DIMENSOES 200 X 200 X *100* MM</v>
          </cell>
          <cell r="E16300" t="str">
            <v>UN</v>
          </cell>
          <cell r="F16300">
            <v>88.5</v>
          </cell>
        </row>
        <row r="16301">
          <cell r="A16301" t="str">
            <v>SINAPI-I 43097</v>
          </cell>
          <cell r="D16301" t="str">
            <v>CAIXA DE PASSAGEM ELETRICA DE PAREDE, DE SOBREPOR, EM TERMOPLASTICO / PVC, COM TAMPA APARAFUSADA, DIMENSOES, 150 X 150 X *100* MM</v>
          </cell>
          <cell r="E16301" t="str">
            <v>UN</v>
          </cell>
          <cell r="F16301">
            <v>52.43</v>
          </cell>
        </row>
        <row r="16302">
          <cell r="A16302" t="str">
            <v>SINAPI-I 43104</v>
          </cell>
          <cell r="D16302" t="str">
            <v>CAIXA DE PASSAGEM ELETRICA, PARA PISO, EM PVC, DIMENSOES DE 3/4" A 4"</v>
          </cell>
          <cell r="E16302" t="str">
            <v>UN</v>
          </cell>
          <cell r="F16302">
            <v>620.24</v>
          </cell>
        </row>
        <row r="16303">
          <cell r="A16303" t="str">
            <v>SINAPI-I 39771</v>
          </cell>
          <cell r="D16303" t="str">
            <v>CAIXA DE PASSAGEM METALICA DE SOBREPOR COM TAMPA PARAFUSADA, DIMENSOES 20 X 20 X 10 CM</v>
          </cell>
          <cell r="E16303" t="str">
            <v>UN</v>
          </cell>
          <cell r="F16303">
            <v>31.11</v>
          </cell>
        </row>
        <row r="16304">
          <cell r="A16304" t="str">
            <v>SINAPI-I 39772</v>
          </cell>
          <cell r="D16304" t="str">
            <v>CAIXA DE PASSAGEM METALICA DE SOBREPOR COM TAMPA PARAFUSADA, DIMENSOES 30 X 30 X 10 CM</v>
          </cell>
          <cell r="E16304" t="str">
            <v>UN</v>
          </cell>
          <cell r="F16304">
            <v>61.14</v>
          </cell>
        </row>
        <row r="16305">
          <cell r="A16305" t="str">
            <v>SINAPI-I 39773</v>
          </cell>
          <cell r="D16305" t="str">
            <v>CAIXA DE PASSAGEM METALICA DE SOBREPOR COM TAMPA PARAFUSADA, DIMENSOES 40 X 40 X 15 CM</v>
          </cell>
          <cell r="E16305" t="str">
            <v>UN</v>
          </cell>
          <cell r="F16305">
            <v>98.28</v>
          </cell>
        </row>
        <row r="16306">
          <cell r="A16306" t="str">
            <v>SINAPI-I 39774</v>
          </cell>
          <cell r="D16306" t="str">
            <v>CAIXA DE PASSAGEM METALICA DE SOBREPOR COM TAMPA PARAFUSADA, DIMENSOES 50 X 50 X 15 CM</v>
          </cell>
          <cell r="E16306" t="str">
            <v>UN</v>
          </cell>
          <cell r="F16306">
            <v>147</v>
          </cell>
        </row>
        <row r="16307">
          <cell r="A16307" t="str">
            <v>SINAPI-I 39775</v>
          </cell>
          <cell r="D16307" t="str">
            <v>CAIXA DE PASSAGEM METALICA DE SOBREPOR COM TAMPA PARAFUSADA, DIMENSOES 60 X 60 X 20 CM</v>
          </cell>
          <cell r="E16307" t="str">
            <v>UN</v>
          </cell>
          <cell r="F16307">
            <v>196.19</v>
          </cell>
        </row>
        <row r="16308">
          <cell r="A16308" t="str">
            <v>SINAPI-I 39776</v>
          </cell>
          <cell r="D16308" t="str">
            <v>CAIXA DE PASSAGEM METALICA DE SOBREPOR COM TAMPA PARAFUSADA, DIMENSOES 70 X 70 X 20 CM</v>
          </cell>
          <cell r="E16308" t="str">
            <v>UN</v>
          </cell>
          <cell r="F16308">
            <v>237.11</v>
          </cell>
        </row>
        <row r="16309">
          <cell r="A16309" t="str">
            <v>SINAPI-I 39777</v>
          </cell>
          <cell r="D16309" t="str">
            <v>CAIXA DE PASSAGEM METALICA DE SOBREPOR COM TAMPA PARAFUSADA, DIMENSOES 80 X 80 X 20 CM</v>
          </cell>
          <cell r="E16309" t="str">
            <v>UN</v>
          </cell>
          <cell r="F16309">
            <v>300.52</v>
          </cell>
        </row>
        <row r="16310">
          <cell r="A16310" t="str">
            <v>SINAPI-I 20254</v>
          </cell>
          <cell r="D16310" t="str">
            <v>CAIXA DE PASSAGEM METALICA, DE SOBREPOR, COM TAMPA APARAFUSADA, DIMENSOES 15 X 15 X *10* CM</v>
          </cell>
          <cell r="E16310" t="str">
            <v>UN</v>
          </cell>
          <cell r="F16310">
            <v>21.81</v>
          </cell>
        </row>
        <row r="16311">
          <cell r="A16311" t="str">
            <v>SINAPI-I 20253</v>
          </cell>
          <cell r="D16311" t="str">
            <v>CAIXA DE PASSAGEM METALICA, DE SOBREPOR, COM TAMPA APARAFUSADA, DIMENSOES 35 X 35 X *12* CM</v>
          </cell>
          <cell r="E16311" t="str">
            <v>UN</v>
          </cell>
          <cell r="F16311">
            <v>71.63</v>
          </cell>
        </row>
        <row r="16312">
          <cell r="A16312" t="str">
            <v>SINAPI-I 1872</v>
          </cell>
          <cell r="D16312" t="str">
            <v>CAIXA DE PASSAGEM, EM PVC, DE 4" X 2", PARA ELETRODUTO FLEXIVEL CORRUGADO</v>
          </cell>
          <cell r="E16312" t="str">
            <v>UN</v>
          </cell>
          <cell r="F16312">
            <v>2.89</v>
          </cell>
        </row>
        <row r="16313">
          <cell r="A16313" t="str">
            <v>SINAPI-I 1873</v>
          </cell>
          <cell r="D16313" t="str">
            <v>CAIXA DE PASSAGEM, EM PVC, DE 4" X 4", PARA ELETRODUTO FLEXIVEL CORRUGADO</v>
          </cell>
          <cell r="E16313" t="str">
            <v>UN</v>
          </cell>
          <cell r="F16313">
            <v>5.75</v>
          </cell>
        </row>
        <row r="16314">
          <cell r="A16314" t="str">
            <v>SINAPI-I 14055</v>
          </cell>
          <cell r="D16314" t="str">
            <v>CAIXA DE PASSAGEM/ LUZ / TELEFONIA, DE EMBUTIR, EM CHAPA DE ACO GALVANIZADO, DIMENSOES 120 X 120 X *12* CM (PADRAO CONCESSIONARIA LOCAL)</v>
          </cell>
          <cell r="E16314" t="str">
            <v>UN</v>
          </cell>
          <cell r="F16314">
            <v>654.54999999999995</v>
          </cell>
        </row>
        <row r="16315">
          <cell r="A16315" t="str">
            <v>SINAPI-I 11247</v>
          </cell>
          <cell r="D16315" t="str">
            <v>CAIXA DE PASSAGEM/ LUZ / TELEFONIA, DE EMBUTIR, EM CHAPA DE ACO GALVANIZADO, DIMENSOES 150 X 150 X 15 CM (PADRAO CONCESSIONARIA LOCAL)</v>
          </cell>
          <cell r="E16315" t="str">
            <v>UN</v>
          </cell>
          <cell r="F16315">
            <v>1377.31</v>
          </cell>
        </row>
        <row r="16316">
          <cell r="A16316" t="str">
            <v>SINAPI-I 11250</v>
          </cell>
          <cell r="D16316" t="str">
            <v>CAIXA DE PASSAGEM/ LUZ / TELEFONIA, DE EMBUTIR, EM CHAPA DE ACO GALVANIZADO, DIMENSOES 20 X 20 X *12* CM (PADRAO CONCESSIONARIA LOCAL)</v>
          </cell>
          <cell r="E16316" t="str">
            <v>UN</v>
          </cell>
          <cell r="F16316">
            <v>59.29</v>
          </cell>
        </row>
        <row r="16317">
          <cell r="A16317" t="str">
            <v>SINAPI-I 11249</v>
          </cell>
          <cell r="D16317" t="str">
            <v>CAIXA DE PASSAGEM/ LUZ / TELEFONIA, DE EMBUTIR, EM CHAPA DE ACO GALVANIZADO, DIMENSOES 200 X 200 X 20 CM (PADRAO CONCESSIONARIA LOCAL)</v>
          </cell>
          <cell r="E16317" t="str">
            <v>UN</v>
          </cell>
          <cell r="F16317">
            <v>2690.37</v>
          </cell>
        </row>
        <row r="16318">
          <cell r="A16318" t="str">
            <v>SINAPI-I 11251</v>
          </cell>
          <cell r="D16318" t="str">
            <v>CAIXA DE PASSAGEM/ LUZ / TELEFONIA, DE EMBUTIR, EM CHAPA DE ACO GALVANIZADO, DIMENSOES 40 X 40 X *12* CM (PADRAO CONCESSIONARIA LOCAL)</v>
          </cell>
          <cell r="E16318" t="str">
            <v>UN</v>
          </cell>
          <cell r="F16318">
            <v>131.34</v>
          </cell>
        </row>
        <row r="16319">
          <cell r="A16319" t="str">
            <v>SINAPI-I 11253</v>
          </cell>
          <cell r="D16319" t="str">
            <v>CAIXA DE PASSAGEM/ LUZ / TELEFONIA, DE EMBUTIR, EM CHAPA DE ACO GALVANIZADO, DIMENSOES 60 X 60 X *12* CM (PADRAO CONCESSIONARIA LOCAL)</v>
          </cell>
          <cell r="E16319" t="str">
            <v>UN</v>
          </cell>
          <cell r="F16319">
            <v>217.64</v>
          </cell>
        </row>
        <row r="16320">
          <cell r="A16320" t="str">
            <v>SINAPI-I 11255</v>
          </cell>
          <cell r="D16320" t="str">
            <v>CAIXA DE PASSAGEM/ LUZ / TELEFONIA, DE EMBUTIR, EM CHAPA DE ACO GALVANIZADO, DIMENSOES 80 X 80 X *12* CM (PADRAO CONCESSIONARIA LOCAL)</v>
          </cell>
          <cell r="E16320" t="str">
            <v>UN</v>
          </cell>
          <cell r="F16320">
            <v>325.38</v>
          </cell>
        </row>
        <row r="16321">
          <cell r="A16321" t="str">
            <v>SINAPI-I 11256</v>
          </cell>
          <cell r="D16321" t="str">
            <v>CAIXA DE PASSAGEM/ LUZ / TELEFONIA, DE SOBREPOR, EM CHAPA DE ACO GALVANIZADO, DIMENSOES 80 X 80 X *12* CM (PADRAO CONCESSIONARIA LOCAL)</v>
          </cell>
          <cell r="E16321" t="str">
            <v>UN</v>
          </cell>
          <cell r="F16321">
            <v>407.57</v>
          </cell>
        </row>
        <row r="16322">
          <cell r="A16322" t="str">
            <v>SINAPI-I 39693</v>
          </cell>
          <cell r="D16322" t="str">
            <v>CAIXA DE PROTECAO EXTERNA PARA MEDIDOR HOROSAZONAL, DE BAIXA TENSAO, COM MODULO, EM CHAPA DE ACO (PADRAO DA CONCESSIONARIA LOCAL)</v>
          </cell>
          <cell r="E16322" t="str">
            <v>UN</v>
          </cell>
          <cell r="F16322">
            <v>2559.73</v>
          </cell>
        </row>
        <row r="16323">
          <cell r="A16323" t="str">
            <v>SINAPI-I 39692</v>
          </cell>
          <cell r="D16323" t="str">
            <v>CAIXA DE PROTECAO PARA TRANSFORMADOR CORRENTE, EM CHAPA DE ACO 18 USG (PADRAO DA CONCESSIONARIA LOCAL)</v>
          </cell>
          <cell r="E16323" t="str">
            <v>UN</v>
          </cell>
          <cell r="F16323">
            <v>819.05</v>
          </cell>
        </row>
        <row r="16324">
          <cell r="A16324" t="str">
            <v>SINAPI-I 1062</v>
          </cell>
          <cell r="D16324" t="str">
            <v>CAIXA INTERNA/EXTERNA DE MEDICAO PARA 1 MEDIDOR TRIFASICO, COM VISOR, EM CHAPA DE ACO 18 USG (PADRAO DA CONCESSIONARIA LOCAL)</v>
          </cell>
          <cell r="E16324" t="str">
            <v>UN</v>
          </cell>
          <cell r="F16324">
            <v>259.57</v>
          </cell>
        </row>
        <row r="16325">
          <cell r="A16325" t="str">
            <v>SINAPI-I 39686</v>
          </cell>
          <cell r="D16325" t="str">
            <v>CAIXA INTERNA/EXTERNA DE MEDICAO PARA 4 MEDIDORES MONOFASICOS, COM VISOR, EM CHAPA DE ACO 18 USG (PADRAO DA CONCESSIONARIA LOCAL)</v>
          </cell>
          <cell r="E16325" t="str">
            <v>UN</v>
          </cell>
          <cell r="F16325">
            <v>420.3</v>
          </cell>
        </row>
        <row r="16326">
          <cell r="A16326" t="str">
            <v>SINAPI-I 43095</v>
          </cell>
          <cell r="D16326" t="str">
            <v>CAIXA MODULAR PARA MEDIDOR DE ENERGIA AGRUPADA, EM POLICARBONATO / TERMOPLASTICO, COM SUPORTE PARA DISJUNTOR (PADRAO DA CONCESSIONARIA LOCAL)</v>
          </cell>
          <cell r="E16326" t="str">
            <v>UN</v>
          </cell>
          <cell r="F16326">
            <v>172.17</v>
          </cell>
        </row>
        <row r="16327">
          <cell r="A16327" t="str">
            <v>SINAPI-I 1871</v>
          </cell>
          <cell r="D16327" t="str">
            <v>CAIXA OCTOGONAL DE FUNDO MOVEL, EM PVC, DE 3" X 3", PARA ELETRODUTO FLEXIVEL CORRUGADO</v>
          </cell>
          <cell r="E16327" t="str">
            <v>UN</v>
          </cell>
          <cell r="F16327">
            <v>5.18</v>
          </cell>
        </row>
        <row r="16328">
          <cell r="A16328" t="str">
            <v>SINAPI-I 12001</v>
          </cell>
          <cell r="D16328" t="str">
            <v>CAIXA OCTOGONAL DE FUNDO MOVEL, EM PVC, DE 4" X 4", PARA ELETRODUTO FLEXIVEL CORRUGADO</v>
          </cell>
          <cell r="E16328" t="str">
            <v>UN</v>
          </cell>
          <cell r="F16328">
            <v>7.48</v>
          </cell>
        </row>
        <row r="16329">
          <cell r="A16329" t="str">
            <v>SINAPI-I 11882</v>
          </cell>
          <cell r="D16329" t="str">
            <v>CAIXA PARA HIDROMETRO CONCRETO PRE MOLDADO, *0,24 M X 0,45 M X 0,30* M (L X C X A)</v>
          </cell>
          <cell r="E16329" t="str">
            <v>UN</v>
          </cell>
          <cell r="F16329">
            <v>120.46</v>
          </cell>
        </row>
        <row r="16330">
          <cell r="A16330" t="str">
            <v>SINAPI-I 1068</v>
          </cell>
          <cell r="D16330" t="str">
            <v>CAIXA PARA MEDICAO COLETIVA TIPO L, PADRAO BIFASICO OU TRIFASICO, PARA ATE 4 MEDIDORES, SEM BARRAMENTO E COM PORTAS INFERIOR E SUPERIOR</v>
          </cell>
          <cell r="E16330" t="str">
            <v>UN</v>
          </cell>
          <cell r="F16330">
            <v>1712.15</v>
          </cell>
        </row>
        <row r="16331">
          <cell r="A16331" t="str">
            <v>SINAPI-I 39690</v>
          </cell>
          <cell r="D16331" t="str">
            <v>CAIXA PARA MEDICAO COLETIVA TIPO M, PADRAO BIFASICO OU TRIFASICO, PARA ATE 8 MEDIDORES, SEM BARRAMENTO E COM PORTAS INFERIOR E SUPERIOR</v>
          </cell>
          <cell r="E16331" t="str">
            <v>UN</v>
          </cell>
          <cell r="F16331">
            <v>2872.42</v>
          </cell>
        </row>
        <row r="16332">
          <cell r="A16332" t="str">
            <v>SINAPI-I 39691</v>
          </cell>
          <cell r="D16332" t="str">
            <v>CAIXA PARA MEDICAO COLETIVA TIPO N, PADRAO BIFASICO OU TRIFASICO, PARA ATE 12 MEDIDORES, SEM BARRAMENTO E COM PORTAS INFERIOR E SUPERIOR</v>
          </cell>
          <cell r="E16332" t="str">
            <v>UN</v>
          </cell>
          <cell r="F16332">
            <v>3612.7</v>
          </cell>
        </row>
        <row r="16333">
          <cell r="A16333" t="str">
            <v>SINAPI-I 39808</v>
          </cell>
          <cell r="D16333" t="str">
            <v>CAIXA PARA MEDIDOR MONOFASICO, EM POLICARBONATO / TERMOPLASTICO, PARA ALOJAR 1 DISJUNTOR (PADRAO DA CONCESSIONARIA LOCAL)</v>
          </cell>
          <cell r="E16333" t="str">
            <v>UN</v>
          </cell>
          <cell r="F16333">
            <v>89.89</v>
          </cell>
        </row>
        <row r="16334">
          <cell r="A16334" t="str">
            <v>SINAPI-I 39809</v>
          </cell>
          <cell r="D16334" t="str">
            <v>CAIXA PARA MEDIDOR POLIFASICO, EM POLICARBONATO / TERMOPLASTICO, PARA ALOJAR 1 DISJUNTOR (PADRAO DA CONCESSIONARIA LOCAL)</v>
          </cell>
          <cell r="E16334" t="str">
            <v>UN</v>
          </cell>
          <cell r="F16334">
            <v>213.2</v>
          </cell>
        </row>
        <row r="16335">
          <cell r="A16335" t="str">
            <v>SINAPI-I 43439</v>
          </cell>
          <cell r="D16335" t="str">
            <v>CAIXA PRE-MOLDADA PARA BOCA DE LOBO, EM CONCRETO ARMADO, COM FCK DE 25 MPA, COM DIMENSOES 1,10 X 0,65 X 1,00 M (COMPRIMENTO X LARGURA X ALTURA)</v>
          </cell>
          <cell r="E16335" t="str">
            <v>UN</v>
          </cell>
          <cell r="F16335">
            <v>552.94000000000005</v>
          </cell>
        </row>
        <row r="16336">
          <cell r="A16336" t="str">
            <v>SINAPI-I 5103</v>
          </cell>
          <cell r="D16336" t="str">
            <v>CAIXA SIFONADA PVC, 100 X 100 X 50 MM, COM GRELHA REDONDA, BRANCA</v>
          </cell>
          <cell r="E16336" t="str">
            <v>UN</v>
          </cell>
          <cell r="F16336">
            <v>25.55</v>
          </cell>
        </row>
        <row r="16337">
          <cell r="A16337" t="str">
            <v>SINAPI-I 11880</v>
          </cell>
          <cell r="D16337" t="str">
            <v>CAIXA SIFONADA PVC, 250 X 230 X 75 MM, COM TAMPA CEGA QUADRADA, BRANCA</v>
          </cell>
          <cell r="E16337" t="str">
            <v>UN</v>
          </cell>
          <cell r="F16337">
            <v>107.47</v>
          </cell>
        </row>
        <row r="16338">
          <cell r="A16338" t="str">
            <v>SINAPI-I 11714</v>
          </cell>
          <cell r="D16338" t="str">
            <v>CAIXA SIFONADA, PVC, 150 X *185* X 75 MM, COM GRELHA QUADRADA, BRANCA</v>
          </cell>
          <cell r="E16338" t="str">
            <v>UN</v>
          </cell>
          <cell r="F16338">
            <v>73.22</v>
          </cell>
        </row>
        <row r="16339">
          <cell r="A16339" t="str">
            <v>SINAPI-I 11712</v>
          </cell>
          <cell r="D16339" t="str">
            <v>CAIXA SIFONADA, PVC, 150 X 150 X 50 MM, COM GRELHA QUADRADA, BRANCA (NBR 5688)</v>
          </cell>
          <cell r="E16339" t="str">
            <v>UN</v>
          </cell>
          <cell r="F16339">
            <v>47.81</v>
          </cell>
        </row>
        <row r="16340">
          <cell r="A16340" t="str">
            <v>SINAPI-I 11717</v>
          </cell>
          <cell r="D16340" t="str">
            <v>CAIXA SIFONADA, PVC, 150 X 150 X 50 MM, COM GRELHA REDONDA, BRANCA</v>
          </cell>
          <cell r="E16340" t="str">
            <v>UN</v>
          </cell>
          <cell r="F16340">
            <v>57.63</v>
          </cell>
        </row>
        <row r="16341">
          <cell r="A16341" t="str">
            <v>SINAPI-I 1106</v>
          </cell>
          <cell r="D16341" t="str">
            <v>CAL HIDRATADA CH-I PARA ARGAMASSAS</v>
          </cell>
          <cell r="E16341" t="str">
            <v>KG</v>
          </cell>
          <cell r="F16341">
            <v>1.22</v>
          </cell>
        </row>
        <row r="16342">
          <cell r="A16342" t="str">
            <v>SINAPI-I 11161</v>
          </cell>
          <cell r="D16342" t="str">
            <v>CAL HIDRATADA PARA PINTURA</v>
          </cell>
          <cell r="E16342" t="str">
            <v>KG</v>
          </cell>
          <cell r="F16342">
            <v>2.04</v>
          </cell>
        </row>
        <row r="16343">
          <cell r="A16343" t="str">
            <v>SINAPI-I 1107</v>
          </cell>
          <cell r="D16343" t="str">
            <v>CAL VIRGEM COMUM PARA ARGAMASSAS (NBR 6453)</v>
          </cell>
          <cell r="E16343" t="str">
            <v>KG</v>
          </cell>
          <cell r="F16343">
            <v>1.04</v>
          </cell>
        </row>
        <row r="16344">
          <cell r="A16344" t="str">
            <v>SINAPI-I 44479</v>
          </cell>
          <cell r="D16344" t="str">
            <v>CALCARIO DOLOMITICO A (POSTO PEDREIRA/FORNECEDOR, SEM FRETE)</v>
          </cell>
          <cell r="E16344" t="str">
            <v>KG</v>
          </cell>
          <cell r="F16344">
            <v>0.19</v>
          </cell>
        </row>
        <row r="16345">
          <cell r="A16345" t="str">
            <v>SINAPI-I 4759</v>
          </cell>
          <cell r="D16345" t="str">
            <v>CALCETEIRO / RASTELEIRO (HORISTA)</v>
          </cell>
          <cell r="E16345" t="str">
            <v>H</v>
          </cell>
          <cell r="F16345">
            <v>16.55</v>
          </cell>
        </row>
        <row r="16346">
          <cell r="A16346" t="str">
            <v>SINAPI-I 41068</v>
          </cell>
          <cell r="D16346" t="str">
            <v>CALCETEIRO / RASTELEIRO (MENSALISTA)</v>
          </cell>
          <cell r="E16346" t="str">
            <v>MES</v>
          </cell>
          <cell r="F16346">
            <v>2921.96</v>
          </cell>
        </row>
        <row r="16347">
          <cell r="A16347" t="str">
            <v>SINAPI-I 12618</v>
          </cell>
          <cell r="D16347" t="str">
            <v>CALHA / PERFIL PLUVIAL DE PVC, DIAMETRO ENTRE *119 E 170* MM, COMPRIMENTO DE 3 M, PARA DRENAGEM PLUVIAL PREDIAL</v>
          </cell>
          <cell r="E16347" t="str">
            <v>UN</v>
          </cell>
          <cell r="F16347">
            <v>180.94</v>
          </cell>
        </row>
        <row r="16348">
          <cell r="A16348" t="str">
            <v>SINAPI-I 1108</v>
          </cell>
          <cell r="D16348" t="str">
            <v>CALHA MOLDURA AMERICANA DE CHAPA DE ACO GALVANIZADA NUM 26, CORTE 33 CM</v>
          </cell>
          <cell r="E16348" t="str">
            <v>M</v>
          </cell>
          <cell r="F16348">
            <v>27.92</v>
          </cell>
        </row>
        <row r="16349">
          <cell r="A16349" t="str">
            <v>SINAPI-I 1117</v>
          </cell>
          <cell r="D16349" t="str">
            <v>CALHA PARA AGUA FURTADA DE CHAPA DE ACO GALVANIZADA NUM 26, CORTE 40 CM</v>
          </cell>
          <cell r="E16349" t="str">
            <v>M</v>
          </cell>
          <cell r="F16349">
            <v>28.14</v>
          </cell>
        </row>
        <row r="16350">
          <cell r="A16350" t="str">
            <v>SINAPI-I 1118</v>
          </cell>
          <cell r="D16350" t="str">
            <v>CALHA PARA AGUA FURTADA DE CHAPA DE ACO GALVANIZADA NUM 26, CORTE 50 CM</v>
          </cell>
          <cell r="E16350" t="str">
            <v>M</v>
          </cell>
          <cell r="F16350">
            <v>33.26</v>
          </cell>
        </row>
        <row r="16351">
          <cell r="A16351" t="str">
            <v>SINAPI-I 1110</v>
          </cell>
          <cell r="D16351" t="str">
            <v>CALHA PLATIBANDA DE CHAPA DE ACO GALVANIZADA NUM 26, CORTE 45 CM</v>
          </cell>
          <cell r="E16351" t="str">
            <v>M</v>
          </cell>
          <cell r="F16351">
            <v>33.26</v>
          </cell>
        </row>
        <row r="16352">
          <cell r="A16352" t="str">
            <v>SINAPI-I 40784</v>
          </cell>
          <cell r="D16352" t="str">
            <v>CALHA QUADRADA DE CHAPA DE ACO GALVANIZADA NUM 24, CORTE 100 CM</v>
          </cell>
          <cell r="E16352" t="str">
            <v>M</v>
          </cell>
          <cell r="F16352">
            <v>91.74</v>
          </cell>
        </row>
        <row r="16353">
          <cell r="A16353" t="str">
            <v>SINAPI-I 40782</v>
          </cell>
          <cell r="D16353" t="str">
            <v>CALHA QUADRADA DE CHAPA DE ACO GALVANIZADA NUM 24, CORTE 33 CM</v>
          </cell>
          <cell r="E16353" t="str">
            <v>M</v>
          </cell>
          <cell r="F16353">
            <v>36</v>
          </cell>
        </row>
        <row r="16354">
          <cell r="A16354" t="str">
            <v>SINAPI-I 40783</v>
          </cell>
          <cell r="D16354" t="str">
            <v>CALHA QUADRADA DE CHAPA DE ACO GALVANIZADA NUM 24, CORTE 50 CM</v>
          </cell>
          <cell r="E16354" t="str">
            <v>M</v>
          </cell>
          <cell r="F16354">
            <v>46.89</v>
          </cell>
        </row>
        <row r="16355">
          <cell r="A16355" t="str">
            <v>SINAPI-I 1109</v>
          </cell>
          <cell r="D16355" t="str">
            <v>CALHA QUADRADA DE CHAPA DE ACO GALVANIZADA NUM 26, CORTE 33 CM</v>
          </cell>
          <cell r="E16355" t="str">
            <v>M</v>
          </cell>
          <cell r="F16355">
            <v>27.92</v>
          </cell>
        </row>
        <row r="16356">
          <cell r="A16356" t="str">
            <v>SINAPI-I 1119</v>
          </cell>
          <cell r="D16356" t="str">
            <v>CALHA QUADRADA DE CHAPA DE ACO GALVANIZADA NUM 28, CORTE 25 CM</v>
          </cell>
          <cell r="E16356" t="str">
            <v>M</v>
          </cell>
          <cell r="F16356">
            <v>18</v>
          </cell>
        </row>
        <row r="16357">
          <cell r="A16357" t="str">
            <v>SINAPI-I 13115</v>
          </cell>
          <cell r="D16357" t="str">
            <v>CALHA/CANALETA DE CONCRETO SIMPLES, TIPO MEIA CANA, DIAMETRO DE 20 CM, PARA AGUA PLUVIAL</v>
          </cell>
          <cell r="E16357" t="str">
            <v>M</v>
          </cell>
          <cell r="F16357">
            <v>34.450000000000003</v>
          </cell>
        </row>
        <row r="16358">
          <cell r="A16358" t="str">
            <v>SINAPI-I 10541</v>
          </cell>
          <cell r="D16358" t="str">
            <v>CALHA/CANALETA DE CONCRETO SIMPLES, TIPO MEIA CANA, DIAMETRO DE 30 CM, PARA AGUA PLUVIAL</v>
          </cell>
          <cell r="E16358" t="str">
            <v>M</v>
          </cell>
          <cell r="F16358">
            <v>42.1</v>
          </cell>
        </row>
        <row r="16359">
          <cell r="A16359" t="str">
            <v>SINAPI-I 10542</v>
          </cell>
          <cell r="D16359" t="str">
            <v>CALHA/CANALETA DE CONCRETO SIMPLES, TIPO MEIA CANA, DIAMETRO DE 40 CM, PARA AGUA PLUVIAL</v>
          </cell>
          <cell r="E16359" t="str">
            <v>M</v>
          </cell>
          <cell r="F16359">
            <v>55.06</v>
          </cell>
        </row>
        <row r="16360">
          <cell r="A16360" t="str">
            <v>SINAPI-I 10543</v>
          </cell>
          <cell r="D16360" t="str">
            <v>CALHA/CANALETA DE CONCRETO SIMPLES, TIPO MEIA CANA, DIAMETRO DE 50 CM, PARA AGUA PLUVIAL</v>
          </cell>
          <cell r="E16360" t="str">
            <v>M</v>
          </cell>
          <cell r="F16360">
            <v>89.34</v>
          </cell>
        </row>
        <row r="16361">
          <cell r="A16361" t="str">
            <v>SINAPI-I 10544</v>
          </cell>
          <cell r="D16361" t="str">
            <v>CALHA/CANALETA DE CONCRETO SIMPLES, TIPO MEIA CANA, DIAMETRO DE 60 CM, PARA AGUA PLUVIAL</v>
          </cell>
          <cell r="E16361" t="str">
            <v>M</v>
          </cell>
          <cell r="F16361">
            <v>115.55</v>
          </cell>
        </row>
        <row r="16362">
          <cell r="A16362" t="str">
            <v>SINAPI-I 10545</v>
          </cell>
          <cell r="D16362" t="str">
            <v>CALHA/CANALETA DE CONCRETO SIMPLES, TIPO MEIA CANA, DIAMETRO DE 80 CM, PARA AGUA PLUVIAL</v>
          </cell>
          <cell r="E16362" t="str">
            <v>M</v>
          </cell>
          <cell r="F16362">
            <v>215.94</v>
          </cell>
        </row>
        <row r="16363">
          <cell r="A16363" t="str">
            <v>SINAPI-I 38365</v>
          </cell>
          <cell r="D16363" t="str">
            <v>CAMADA SEPARADORA DE FILME DE POLIETILENO 20 A 25 MICRA</v>
          </cell>
          <cell r="E16363" t="str">
            <v>M2</v>
          </cell>
          <cell r="F16363">
            <v>1.88</v>
          </cell>
        </row>
        <row r="16364">
          <cell r="A16364" t="str">
            <v>SINAPI-I 44056</v>
          </cell>
          <cell r="D16364" t="str">
            <v>CAMINHAO TOCO, PESO BRUTO TOTAL 10700 KG, CARGA UTIL MAXIMA 7400 KG, DISTANCIA ENTRE EIXOS 4,00 M, POTENCIA 175 CV (INCLUI CABINE E CHASSI, NAO INCLUI CARROCERIA)</v>
          </cell>
          <cell r="E16364" t="str">
            <v>UN</v>
          </cell>
          <cell r="F16364">
            <v>460923.92</v>
          </cell>
        </row>
        <row r="16365">
          <cell r="A16365" t="str">
            <v>SINAPI-I 44057</v>
          </cell>
          <cell r="D16365" t="str">
            <v>CAMINHAO TOCO, PESO BRUTO TOTAL 13200 KG, CARGA UTIL MAXIMA 9200 KG, DISTANCIA ENTRE EIXOS 3,31 M, POTENCIA 175 CV (INCLUI CABINE E CHASSI, NAO INCLUI CARROCERIA)</v>
          </cell>
          <cell r="E16365" t="str">
            <v>UN</v>
          </cell>
          <cell r="F16365">
            <v>491947.67</v>
          </cell>
        </row>
        <row r="16366">
          <cell r="A16366" t="str">
            <v>SINAPI-I 37754</v>
          </cell>
          <cell r="D16366" t="str">
            <v>CAMINHAO TOCO, PESO BRUTO TOTAL 14300 KG, CARGA UTIL MAXIMA 9480 KG, DISTANCIA ENTRE EIXOS 4,80 M, POTENCIA 185 CV (INCLUI CABINE E CHASSI, NAO INCLUI CARROCERIA)</v>
          </cell>
          <cell r="E16366" t="str">
            <v>UN</v>
          </cell>
          <cell r="F16366">
            <v>508611.85</v>
          </cell>
        </row>
        <row r="16367">
          <cell r="A16367" t="str">
            <v>SINAPI-I 44058</v>
          </cell>
          <cell r="D16367" t="str">
            <v>CAMINHAO TOCO, PESO BRUTO TOTAL 16000 KG, CARGA UTIL MAXIMA 10830 KG, DISTANCIA ENTRE EIXOS 3,56 M, POTENCIA 226 CV (INCLUI CABINE E CHASSI, NAO INCLUI CARROCERIA)</v>
          </cell>
          <cell r="E16367" t="str">
            <v>UN</v>
          </cell>
          <cell r="F16367">
            <v>536267.28</v>
          </cell>
        </row>
        <row r="16368">
          <cell r="A16368" t="str">
            <v>SINAPI-I 37752</v>
          </cell>
          <cell r="D16368" t="str">
            <v>CAMINHAO TOCO, PESO BRUTO TOTAL 16000 KG, CARGA UTIL MAXIMA 11030 KG, DISTANCIA ENTRE EIXOS 5,41 M, POTENCIA 185 CV (INCLUI CABINE E CHASSI, NAO INCLUI CARROCERIA)</v>
          </cell>
          <cell r="E16368" t="str">
            <v>UN</v>
          </cell>
          <cell r="F16368">
            <v>558427.06000000006</v>
          </cell>
        </row>
        <row r="16369">
          <cell r="A16369" t="str">
            <v>SINAPI-I 37758</v>
          </cell>
          <cell r="D16369" t="str">
            <v>CAMINHAO TRUCADO, PESO BRUTO TOTAL 23000 KG, CARGA UTIL MAXIMA 15285 KG, DISTANCIA ENTRE EIXOS 4,80 M, POTENCIA 326 CV (INCLUI CABINE E CHASSI, NAO INCLUI CARROCERIA)</v>
          </cell>
          <cell r="E16369" t="str">
            <v>UN</v>
          </cell>
          <cell r="F16369">
            <v>703795.39</v>
          </cell>
        </row>
        <row r="16370">
          <cell r="A16370" t="str">
            <v>SINAPI-I 44060</v>
          </cell>
          <cell r="D16370" t="str">
            <v>CAMINHAO TRUCADO, PESO BRUTO TOTAL 23000 KG, CARGA UTIL MAXIMA 15460 KG, DISTANCIA ENTRE EIXOS 4,80 M, POTENCIA 286 CV (INCLUI CABINE E CHASSI, NAO INCLUI CARROCERIA)</v>
          </cell>
          <cell r="E16370" t="str">
            <v>UN</v>
          </cell>
          <cell r="F16370">
            <v>680749.21</v>
          </cell>
        </row>
        <row r="16371">
          <cell r="A16371" t="str">
            <v>SINAPI-I 44061</v>
          </cell>
          <cell r="D16371" t="str">
            <v>CAMINHAO TRUCADO, PESO BRUTO TOTAL 23000 KG, CARGA UTIL MAXIMA 16540 KG, DISTANCIA ENTRE EIXOS 4,80 M, POTENCIA 256 CV (INCLUI CABINE E CHASSI, NAO INCLUI CARROCERIA)</v>
          </cell>
          <cell r="E16371" t="str">
            <v>UN</v>
          </cell>
          <cell r="F16371">
            <v>667453.34</v>
          </cell>
        </row>
        <row r="16372">
          <cell r="A16372" t="str">
            <v>SINAPI-I 1159</v>
          </cell>
          <cell r="D16372" t="str">
            <v>CAMINHONETE COM MOTOR A DIESEL, POTENCIA *160* CV, CABINE DUPLA, 4X4</v>
          </cell>
          <cell r="E16372" t="str">
            <v>UN</v>
          </cell>
          <cell r="F16372">
            <v>282026.67</v>
          </cell>
        </row>
        <row r="16373">
          <cell r="A16373" t="str">
            <v>SINAPI-I 12114</v>
          </cell>
          <cell r="D16373" t="str">
            <v>CAMPAINHA ALTA POTENCIA 110V / 220V, DIAMETRO 150 MM</v>
          </cell>
          <cell r="E16373" t="str">
            <v>UN</v>
          </cell>
          <cell r="F16373">
            <v>125.34</v>
          </cell>
        </row>
        <row r="16374">
          <cell r="A16374" t="str">
            <v>SINAPI-I 38106</v>
          </cell>
          <cell r="D16374" t="str">
            <v>CAMPAINHA CIGARRA 127 V / 220 V (APENAS MODULO)</v>
          </cell>
          <cell r="E16374" t="str">
            <v>UN</v>
          </cell>
          <cell r="F16374">
            <v>17.03</v>
          </cell>
        </row>
        <row r="16375">
          <cell r="A16375" t="str">
            <v>SINAPI-I 38085</v>
          </cell>
          <cell r="D16375" t="str">
            <v>CAMPAINHA CIGARRA 127 V / 220 V, CONJUNTO MONTADO PARA EMBUTIR 4" X 2" (PLACA + SUPORTE + MODULO)</v>
          </cell>
          <cell r="E16375" t="str">
            <v>UN</v>
          </cell>
          <cell r="F16375">
            <v>20.12</v>
          </cell>
        </row>
        <row r="16376">
          <cell r="A16376" t="str">
            <v>SINAPI-I 659</v>
          </cell>
          <cell r="D16376" t="str">
            <v>CANALETA DE CONCRETO 14 X 19 X 19 CM (CLASSE C - NBR 6136)</v>
          </cell>
          <cell r="E16376" t="str">
            <v>UN</v>
          </cell>
          <cell r="F16376">
            <v>3.14</v>
          </cell>
        </row>
        <row r="16377">
          <cell r="A16377" t="str">
            <v>SINAPI-I 660</v>
          </cell>
          <cell r="D16377" t="str">
            <v>CANALETA DE CONCRETO 19 X 19 X 19 CM (CLASSE C - NBR 6136)</v>
          </cell>
          <cell r="E16377" t="str">
            <v>UN</v>
          </cell>
          <cell r="F16377">
            <v>3.77</v>
          </cell>
        </row>
        <row r="16378">
          <cell r="A16378" t="str">
            <v>SINAPI-I 658</v>
          </cell>
          <cell r="D16378" t="str">
            <v>CANALETA DE CONCRETO 9 X 19 X 19 CM (CLASSE C - NBR 6136)</v>
          </cell>
          <cell r="E16378" t="str">
            <v>UN</v>
          </cell>
          <cell r="F16378">
            <v>2.12</v>
          </cell>
        </row>
        <row r="16379">
          <cell r="A16379" t="str">
            <v>SINAPI-I 38599</v>
          </cell>
          <cell r="D16379" t="str">
            <v>CANALETA DE CONCRETO ESTRUTURAL 14 X 19 X 29 CM, FBK 14 MPA (NBR 6136)</v>
          </cell>
          <cell r="E16379" t="str">
            <v>UN</v>
          </cell>
          <cell r="F16379">
            <v>6.54</v>
          </cell>
        </row>
        <row r="16380">
          <cell r="A16380" t="str">
            <v>SINAPI-I 38596</v>
          </cell>
          <cell r="D16380" t="str">
            <v>CANALETA DE CONCRETO ESTRUTURAL 14 X 19 X 29 CM, FBK 4,5 MPA (NBR 6136)</v>
          </cell>
          <cell r="E16380" t="str">
            <v>UN</v>
          </cell>
          <cell r="F16380">
            <v>5.43</v>
          </cell>
        </row>
        <row r="16381">
          <cell r="A16381" t="str">
            <v>SINAPI-I 38600</v>
          </cell>
          <cell r="D16381" t="str">
            <v>CANALETA DE CONCRETO ESTRUTURAL 14 X 19 X 39 CM, FBK 14 MPA (NBR 6136)</v>
          </cell>
          <cell r="E16381" t="str">
            <v>UN</v>
          </cell>
          <cell r="F16381">
            <v>6.93</v>
          </cell>
        </row>
        <row r="16382">
          <cell r="A16382" t="str">
            <v>SINAPI-I 38597</v>
          </cell>
          <cell r="D16382" t="str">
            <v>CANALETA DE CONCRETO ESTRUTURAL 14 X 19 X 39 CM, FBK 4,5 MPA (NBR 6136)</v>
          </cell>
          <cell r="E16382" t="str">
            <v>UN</v>
          </cell>
          <cell r="F16382">
            <v>5.47</v>
          </cell>
        </row>
        <row r="16383">
          <cell r="A16383" t="str">
            <v>SINAPI-I 38548</v>
          </cell>
          <cell r="D16383" t="str">
            <v>CANALETA ESTRUTURAL CERAMICA DE 14 X 19 X 19 CM (L X A X C) E 6,0 MPA</v>
          </cell>
          <cell r="E16383" t="str">
            <v>UN</v>
          </cell>
          <cell r="F16383">
            <v>1.91</v>
          </cell>
        </row>
        <row r="16384">
          <cell r="A16384" t="str">
            <v>SINAPI-I 34649</v>
          </cell>
          <cell r="D16384" t="str">
            <v>CANALETA ESTRUTURAL CERAMICA DE 14 X 19 X 29 CM (L X A X C) E 6,0 MPA</v>
          </cell>
          <cell r="E16384" t="str">
            <v>UN</v>
          </cell>
          <cell r="F16384">
            <v>2.79</v>
          </cell>
        </row>
        <row r="16385">
          <cell r="A16385" t="str">
            <v>SINAPI-I 34655</v>
          </cell>
          <cell r="D16385" t="str">
            <v>CANALETA ESTRUTURAL CERAMICA DE 14 X 19 X 39 CM (L X A X C) E 6,0 MPA</v>
          </cell>
          <cell r="E16385" t="str">
            <v>UN</v>
          </cell>
          <cell r="F16385">
            <v>4.1100000000000003</v>
          </cell>
        </row>
        <row r="16386">
          <cell r="A16386" t="str">
            <v>SINAPI-I 40607</v>
          </cell>
          <cell r="D16386" t="str">
            <v>CANOPLA ACABAMENTO CROMADO PARA INSTALACAO DE SPRINKLER, SOB FORRO, 15 MM</v>
          </cell>
          <cell r="E16386" t="str">
            <v>UN</v>
          </cell>
          <cell r="F16386">
            <v>5.88</v>
          </cell>
        </row>
        <row r="16387">
          <cell r="A16387" t="str">
            <v>SINAPI-I 567</v>
          </cell>
          <cell r="D16387" t="str">
            <v>CANTONEIRA (ABAS IGUAIS) EM ACO CARBONO, 25,4 MM X 3,17 MM (L X E), 1,27KG/M</v>
          </cell>
          <cell r="E16387" t="str">
            <v>M</v>
          </cell>
          <cell r="F16387">
            <v>10.97</v>
          </cell>
        </row>
        <row r="16388">
          <cell r="A16388" t="str">
            <v>SINAPI-I 574</v>
          </cell>
          <cell r="D16388" t="str">
            <v>CANTONEIRA (ABAS IGUAIS) EM ACO CARBONO, 38,1 MM X 3,17 MM (L X E), 3,48 KG/M</v>
          </cell>
          <cell r="E16388" t="str">
            <v>M</v>
          </cell>
          <cell r="F16388">
            <v>28.84</v>
          </cell>
        </row>
        <row r="16389">
          <cell r="A16389" t="str">
            <v>SINAPI-I 568</v>
          </cell>
          <cell r="D16389" t="str">
            <v>CANTONEIRA (ABAS IGUAIS) EM ACO CARBONO, 50,8 MM X 9,53 MM (L X E), 6,99 KG/M</v>
          </cell>
          <cell r="E16389" t="str">
            <v>M</v>
          </cell>
          <cell r="F16389">
            <v>60.77</v>
          </cell>
        </row>
        <row r="16390">
          <cell r="A16390" t="str">
            <v>SINAPI-I 4777</v>
          </cell>
          <cell r="D16390" t="str">
            <v>CANTONEIRA ACO ABAS IGUAIS (QUALQUER BITOLA), ESPESSURA ENTRE 1/8" E 1/4"</v>
          </cell>
          <cell r="E16390" t="str">
            <v>KG</v>
          </cell>
        </row>
        <row r="16391">
          <cell r="A16391" t="str">
            <v>SINAPI-I 592</v>
          </cell>
          <cell r="D16391" t="str">
            <v>CANTONEIRA EM ALUMINIO, ABAS IGUAIS, LARGURA DE 25,40 MM (1"), ESPESSURA DE 3,17 MM (1/8") E PESO LINEAR DE APROXIMADAMENTE 0,408 KG/M</v>
          </cell>
          <cell r="E16391" t="str">
            <v>KG</v>
          </cell>
          <cell r="F16391">
            <v>58.57</v>
          </cell>
        </row>
        <row r="16392">
          <cell r="A16392" t="str">
            <v>SINAPI-I 586</v>
          </cell>
          <cell r="D16392" t="str">
            <v>CANTONEIRA EM ALUMINIO, ABAS IGUAIS, LARGURA DE 25,40 MM (1"), ESPESSURA DE 4,76 MM (3/16") E PESO LINEAR DE APROXIMADAMENTE 0,593 KG/M</v>
          </cell>
          <cell r="E16392" t="str">
            <v>M</v>
          </cell>
          <cell r="F16392">
            <v>34.43</v>
          </cell>
        </row>
        <row r="16393">
          <cell r="A16393" t="str">
            <v>SINAPI-I 588</v>
          </cell>
          <cell r="D16393" t="str">
            <v>CANTONEIRA EM ALUMINIO, ABAS IGUAIS, LARGURA DE 31,75 MM (1 1/4"), ESPESSURA DE 4,76 MM (3/16") E PESO LINEAR DE APROXIMADAMENTE 0,755 KG/M</v>
          </cell>
          <cell r="E16393" t="str">
            <v>M</v>
          </cell>
          <cell r="F16393">
            <v>54.47</v>
          </cell>
        </row>
        <row r="16394">
          <cell r="A16394" t="str">
            <v>SINAPI-I 591</v>
          </cell>
          <cell r="D16394" t="str">
            <v>CANTONEIRA EM ALUMINIO, ABAS IGUAIS, LARGURA DE 38,10 MM (1 1/2"), ESPESSURA DE 4,76 MM (3/16") E PESO LINEAR DE APROXIMADAMENTE 0,915 KG/M</v>
          </cell>
          <cell r="E16394" t="str">
            <v>KG</v>
          </cell>
          <cell r="F16394">
            <v>54.66</v>
          </cell>
        </row>
        <row r="16395">
          <cell r="A16395" t="str">
            <v>SINAPI-I 584</v>
          </cell>
          <cell r="D16395" t="str">
            <v>CANTONEIRA EM ALUMINIO, ABAS IGUAIS, LARGURA DE 50,80 MM (2"), ESPESSURA DE 3,17 MM (1/8") E PESO LINEAR DE APROXIMADAMENTE 0,842 KG/M</v>
          </cell>
          <cell r="E16395" t="str">
            <v>M</v>
          </cell>
          <cell r="F16395">
            <v>58.17</v>
          </cell>
        </row>
        <row r="16396">
          <cell r="A16396" t="str">
            <v>SINAPI-I 589</v>
          </cell>
          <cell r="D16396" t="str">
            <v>CANTONEIRA EM ALUMINIO, ABAS IGUAIS, LARGURA DE 50,80 MM (2"), ESPESSURA DE 6,35 MM (1/4") E PESO LINEAR DE APROXIMADAMENTE 1,630 KG/M</v>
          </cell>
          <cell r="E16396" t="str">
            <v>M</v>
          </cell>
          <cell r="F16396">
            <v>92.07</v>
          </cell>
        </row>
        <row r="16397">
          <cell r="A16397" t="str">
            <v>SINAPI-I 1165</v>
          </cell>
          <cell r="D16397" t="str">
            <v>CAP OU TAMPAO DE FERRO GALVANIZADO, COM ROSCA BSP, DE 1 1/2"</v>
          </cell>
          <cell r="E16397" t="str">
            <v>UN</v>
          </cell>
          <cell r="F16397">
            <v>19.170000000000002</v>
          </cell>
        </row>
        <row r="16398">
          <cell r="A16398" t="str">
            <v>SINAPI-I 1164</v>
          </cell>
          <cell r="D16398" t="str">
            <v>CAP OU TAMPAO DE FERRO GALVANIZADO, COM ROSCA BSP, DE 1 1/4"</v>
          </cell>
          <cell r="E16398" t="str">
            <v>UN</v>
          </cell>
          <cell r="F16398">
            <v>15.53</v>
          </cell>
        </row>
        <row r="16399">
          <cell r="A16399" t="str">
            <v>SINAPI-I 1170</v>
          </cell>
          <cell r="D16399" t="str">
            <v>CAP OU TAMPAO DE FERRO GALVANIZADO, COM ROSCA BSP, DE 1"</v>
          </cell>
          <cell r="E16399" t="str">
            <v>UN</v>
          </cell>
          <cell r="F16399">
            <v>10.17</v>
          </cell>
        </row>
        <row r="16400">
          <cell r="A16400" t="str">
            <v>SINAPI-I 1162</v>
          </cell>
          <cell r="D16400" t="str">
            <v>CAP OU TAMPAO DE FERRO GALVANIZADO, COM ROSCA BSP, DE 1/2"</v>
          </cell>
          <cell r="E16400" t="str">
            <v>UN</v>
          </cell>
          <cell r="F16400">
            <v>5.4</v>
          </cell>
        </row>
        <row r="16401">
          <cell r="A16401" t="str">
            <v>SINAPI-I 12395</v>
          </cell>
          <cell r="D16401" t="str">
            <v>CAP OU TAMPAO DE FERRO GALVANIZADO, COM ROSCA BSP, DE 1/4"</v>
          </cell>
          <cell r="E16401" t="str">
            <v>UN</v>
          </cell>
          <cell r="F16401">
            <v>5.25</v>
          </cell>
        </row>
        <row r="16402">
          <cell r="A16402" t="str">
            <v>SINAPI-I 1169</v>
          </cell>
          <cell r="D16402" t="str">
            <v>CAP OU TAMPAO DE FERRO GALVANIZADO, COM ROSCA BSP, DE 2 1/2"</v>
          </cell>
          <cell r="E16402" t="str">
            <v>UN</v>
          </cell>
          <cell r="F16402">
            <v>49.96</v>
          </cell>
        </row>
        <row r="16403">
          <cell r="A16403" t="str">
            <v>SINAPI-I 1166</v>
          </cell>
          <cell r="D16403" t="str">
            <v>CAP OU TAMPAO DE FERRO GALVANIZADO, COM ROSCA BSP, DE 2"</v>
          </cell>
          <cell r="E16403" t="str">
            <v>UN</v>
          </cell>
          <cell r="F16403">
            <v>27.7</v>
          </cell>
        </row>
        <row r="16404">
          <cell r="A16404" t="str">
            <v>SINAPI-I 1168</v>
          </cell>
          <cell r="D16404" t="str">
            <v>CAP OU TAMPAO DE FERRO GALVANIZADO, COM ROSCA BSP, DE 3"</v>
          </cell>
          <cell r="E16404" t="str">
            <v>UN</v>
          </cell>
          <cell r="F16404">
            <v>71.209999999999994</v>
          </cell>
        </row>
        <row r="16405">
          <cell r="A16405" t="str">
            <v>SINAPI-I 1163</v>
          </cell>
          <cell r="D16405" t="str">
            <v>CAP OU TAMPAO DE FERRO GALVANIZADO, COM ROSCA BSP, DE 3/4"</v>
          </cell>
          <cell r="E16405" t="str">
            <v>UN</v>
          </cell>
          <cell r="F16405">
            <v>6.98</v>
          </cell>
        </row>
        <row r="16406">
          <cell r="A16406" t="str">
            <v>SINAPI-I 12396</v>
          </cell>
          <cell r="D16406" t="str">
            <v>CAP OU TAMPAO DE FERRO GALVANIZADO, COM ROSCA BSP, DE 3/8"</v>
          </cell>
          <cell r="E16406" t="str">
            <v>UN</v>
          </cell>
          <cell r="F16406">
            <v>5.25</v>
          </cell>
        </row>
        <row r="16407">
          <cell r="A16407" t="str">
            <v>SINAPI-I 1167</v>
          </cell>
          <cell r="D16407" t="str">
            <v>CAP OU TAMPAO DE FERRO GALVANIZADO, COM ROSCA BSP, DE 4"</v>
          </cell>
          <cell r="E16407" t="str">
            <v>UN</v>
          </cell>
          <cell r="F16407">
            <v>119.12</v>
          </cell>
        </row>
        <row r="16408">
          <cell r="A16408" t="str">
            <v>SINAPI-I 36331</v>
          </cell>
          <cell r="D16408" t="str">
            <v>CAP PPR DN 20 MM, PARA AGUA QUENTE PREDIAL</v>
          </cell>
          <cell r="E16408" t="str">
            <v>UN</v>
          </cell>
        </row>
        <row r="16409">
          <cell r="A16409" t="str">
            <v>SINAPI-I 36346</v>
          </cell>
          <cell r="D16409" t="str">
            <v>CAP PPR DN 25 MM, PARA AGUA QUENTE PREDIAL</v>
          </cell>
          <cell r="E16409" t="str">
            <v>UN</v>
          </cell>
        </row>
        <row r="16410">
          <cell r="A16410" t="str">
            <v>SINAPI-I 1202</v>
          </cell>
          <cell r="D16410" t="str">
            <v>CAP PVC, ROSCAVEL, 1", PARA AGUA FRIA PREDIAL</v>
          </cell>
          <cell r="E16410" t="str">
            <v>UN</v>
          </cell>
          <cell r="F16410">
            <v>5.24</v>
          </cell>
        </row>
        <row r="16411">
          <cell r="A16411" t="str">
            <v>SINAPI-I 1197</v>
          </cell>
          <cell r="D16411" t="str">
            <v>CAP PVC, ROSCAVEL, 1/2", PARA AGUA FRIA PREDIAL</v>
          </cell>
          <cell r="E16411" t="str">
            <v>UN</v>
          </cell>
          <cell r="F16411">
            <v>1.85</v>
          </cell>
        </row>
        <row r="16412">
          <cell r="A16412" t="str">
            <v>SINAPI-I 1198</v>
          </cell>
          <cell r="D16412" t="str">
            <v>CAP PVC, ROSCAVEL, 3/4", PARA AGUA FRIA PREDIAL</v>
          </cell>
          <cell r="E16412" t="str">
            <v>UN</v>
          </cell>
          <cell r="F16412">
            <v>2.42</v>
          </cell>
        </row>
        <row r="16413">
          <cell r="A16413" t="str">
            <v>SINAPI-I 20088</v>
          </cell>
          <cell r="D16413" t="str">
            <v>CAP PVC, SERIE R, DN 100 MM, PARA ESGOTO PREDIAL</v>
          </cell>
          <cell r="E16413" t="str">
            <v>UN</v>
          </cell>
          <cell r="F16413">
            <v>13.92</v>
          </cell>
        </row>
        <row r="16414">
          <cell r="A16414" t="str">
            <v>SINAPI-I 20089</v>
          </cell>
          <cell r="D16414" t="str">
            <v>CAP PVC, SERIE R, DN 150 MM, PARA ESGOTO PREDIAL</v>
          </cell>
          <cell r="E16414" t="str">
            <v>UN</v>
          </cell>
          <cell r="F16414">
            <v>68.25</v>
          </cell>
        </row>
        <row r="16415">
          <cell r="A16415" t="str">
            <v>SINAPI-I 20087</v>
          </cell>
          <cell r="D16415" t="str">
            <v>CAP PVC, SERIE R, DN 75 MM, PARA ESGOTO PREDIAL</v>
          </cell>
          <cell r="E16415" t="str">
            <v>UN</v>
          </cell>
          <cell r="F16415">
            <v>11.52</v>
          </cell>
        </row>
        <row r="16416">
          <cell r="A16416" t="str">
            <v>SINAPI-I 1191</v>
          </cell>
          <cell r="D16416" t="str">
            <v>CAP PVC, SOLDAVEL, 20 MM, PARA AGUA FRIA PREDIAL</v>
          </cell>
          <cell r="E16416" t="str">
            <v>UN</v>
          </cell>
          <cell r="F16416">
            <v>1.32</v>
          </cell>
        </row>
        <row r="16417">
          <cell r="A16417" t="str">
            <v>SINAPI-I 1185</v>
          </cell>
          <cell r="D16417" t="str">
            <v>CAP PVC, SOLDAVEL, 25 MM, PARA AGUA FRIA PREDIAL</v>
          </cell>
          <cell r="E16417" t="str">
            <v>UN</v>
          </cell>
          <cell r="F16417">
            <v>1.32</v>
          </cell>
        </row>
        <row r="16418">
          <cell r="A16418" t="str">
            <v>SINAPI-I 1189</v>
          </cell>
          <cell r="D16418" t="str">
            <v>CAP PVC, SOLDAVEL, 32 MM, PARA AGUA FRIA PREDIAL</v>
          </cell>
          <cell r="E16418" t="str">
            <v>UN</v>
          </cell>
          <cell r="F16418">
            <v>2.16</v>
          </cell>
        </row>
        <row r="16419">
          <cell r="A16419" t="str">
            <v>SINAPI-I 1193</v>
          </cell>
          <cell r="D16419" t="str">
            <v>CAP PVC, SOLDAVEL, 40 MM, PARA AGUA FRIA PREDIAL</v>
          </cell>
          <cell r="E16419" t="str">
            <v>UN</v>
          </cell>
          <cell r="F16419">
            <v>4.1399999999999997</v>
          </cell>
        </row>
        <row r="16420">
          <cell r="A16420" t="str">
            <v>SINAPI-I 1194</v>
          </cell>
          <cell r="D16420" t="str">
            <v>CAP PVC, SOLDAVEL, 50 MM, PARA AGUA FRIA PREDIAL</v>
          </cell>
          <cell r="E16420" t="str">
            <v>UN</v>
          </cell>
          <cell r="F16420">
            <v>7.48</v>
          </cell>
        </row>
        <row r="16421">
          <cell r="A16421" t="str">
            <v>SINAPI-I 1195</v>
          </cell>
          <cell r="D16421" t="str">
            <v>CAP PVC, SOLDAVEL, 60 MM, PARA AGUA FRIA PREDIAL</v>
          </cell>
          <cell r="E16421" t="str">
            <v>UN</v>
          </cell>
          <cell r="F16421">
            <v>12.59</v>
          </cell>
        </row>
        <row r="16422">
          <cell r="A16422" t="str">
            <v>SINAPI-I 1204</v>
          </cell>
          <cell r="D16422" t="str">
            <v>CAP PVC, SOLDAVEL, 75 MM, PARA AGUA FRIA PREDIAL</v>
          </cell>
          <cell r="E16422" t="str">
            <v>UN</v>
          </cell>
          <cell r="F16422">
            <v>22.03</v>
          </cell>
        </row>
        <row r="16423">
          <cell r="A16423" t="str">
            <v>SINAPI-I 1200</v>
          </cell>
          <cell r="D16423" t="str">
            <v>CAP PVC, SOLDAVEL, DN 100 MM, SERIE NORMAL, PARA ESGOTO PREDIAL</v>
          </cell>
          <cell r="E16423" t="str">
            <v>UN</v>
          </cell>
          <cell r="F16423">
            <v>10.46</v>
          </cell>
        </row>
        <row r="16424">
          <cell r="A16424" t="str">
            <v>SINAPI-I 12909</v>
          </cell>
          <cell r="D16424" t="str">
            <v>CAP PVC, SOLDAVEL, DN 50 MM, SERIE NORMAL, PARA ESGOTO PREDIAL</v>
          </cell>
          <cell r="E16424" t="str">
            <v>UN</v>
          </cell>
          <cell r="F16424">
            <v>4.8499999999999996</v>
          </cell>
        </row>
        <row r="16425">
          <cell r="A16425" t="str">
            <v>SINAPI-I 12910</v>
          </cell>
          <cell r="D16425" t="str">
            <v>CAP PVC, SOLDAVEL, DN 75 MM, SERIE NORMAL, PARA ESGOTO PREDIAL</v>
          </cell>
          <cell r="E16425" t="str">
            <v>UN</v>
          </cell>
          <cell r="F16425">
            <v>8.7200000000000006</v>
          </cell>
        </row>
        <row r="16426">
          <cell r="A16426" t="str">
            <v>SINAPI-I 1207</v>
          </cell>
          <cell r="D16426" t="str">
            <v>CAP, PVC PBA, JE, DN 100 / DE 110 MM, PARA REDE DE AGUA (NBR 10351)</v>
          </cell>
          <cell r="E16426" t="str">
            <v>UN</v>
          </cell>
          <cell r="F16426">
            <v>38.68</v>
          </cell>
        </row>
        <row r="16427">
          <cell r="A16427" t="str">
            <v>SINAPI-I 1206</v>
          </cell>
          <cell r="D16427" t="str">
            <v>CAP, PVC PBA, JE, DN 50 / DE 60 MM, PARA REDE DE AGUA (NBR 10351)</v>
          </cell>
          <cell r="E16427" t="str">
            <v>UN</v>
          </cell>
          <cell r="F16427">
            <v>9.6999999999999993</v>
          </cell>
        </row>
        <row r="16428">
          <cell r="A16428" t="str">
            <v>SINAPI-I 1183</v>
          </cell>
          <cell r="D16428" t="str">
            <v>CAP, PVC PBA, JE, DN 75 / DE 85 MM, PARA REDE DE AGUA (NBR 10351)</v>
          </cell>
          <cell r="E16428" t="str">
            <v>UN</v>
          </cell>
          <cell r="F16428">
            <v>25.26</v>
          </cell>
        </row>
        <row r="16429">
          <cell r="A16429" t="str">
            <v>SINAPI-I 42685</v>
          </cell>
          <cell r="D16429" t="str">
            <v>CAP, PVC, JE, OCRE, DN 150 MM (CONEXAO PARA TUBO COLETOR DE ESGOTO)</v>
          </cell>
          <cell r="E16429" t="str">
            <v>UN</v>
          </cell>
          <cell r="F16429">
            <v>70.72</v>
          </cell>
        </row>
        <row r="16430">
          <cell r="A16430" t="str">
            <v>SINAPI-I 42686</v>
          </cell>
          <cell r="D16430" t="str">
            <v>CAP, PVC, JE, OCRE, DN 200 MM (CONEXAO PARA TUBO COLETOR DE ESGOTO)</v>
          </cell>
          <cell r="E16430" t="str">
            <v>UN</v>
          </cell>
          <cell r="F16430">
            <v>77.900000000000006</v>
          </cell>
        </row>
        <row r="16431">
          <cell r="A16431" t="str">
            <v>SINAPI-I 12894</v>
          </cell>
          <cell r="D16431" t="str">
            <v>CAPA PARA CHUVA EM PVC COM FORRO DE POLIESTER, COM CAPUZ (AMARELA OU AZUL)</v>
          </cell>
          <cell r="E16431" t="str">
            <v>UN</v>
          </cell>
          <cell r="F16431">
            <v>20.420000000000002</v>
          </cell>
        </row>
        <row r="16432">
          <cell r="A16432" t="str">
            <v>SINAPI-I 12895</v>
          </cell>
          <cell r="D16432" t="str">
            <v>CAPACETE DE SEGURANCA ABA FRONTAL COM SUSPENSAO DE POLIETILENO, SEM JUGULAR (CLASSE B)</v>
          </cell>
          <cell r="E16432" t="str">
            <v>UN</v>
          </cell>
          <cell r="F16432">
            <v>13.71</v>
          </cell>
        </row>
        <row r="16433">
          <cell r="A16433" t="str">
            <v>SINAPI-I 1631</v>
          </cell>
          <cell r="D16433" t="str">
            <v>CAPACITOR TRIFASICO, POTENCIA 2,5 KVAR, TENSAO 220 V, FORNECIDO COM CAPA PROTETORA, RESISTOR INTERNO A UNIDADE CAPACITIVA</v>
          </cell>
          <cell r="E16433" t="str">
            <v>UN</v>
          </cell>
          <cell r="F16433">
            <v>188.14</v>
          </cell>
        </row>
        <row r="16434">
          <cell r="A16434" t="str">
            <v>SINAPI-I 1633</v>
          </cell>
          <cell r="D16434" t="str">
            <v>CAPACITOR TRIFASICO, POTENCIA 5 KVAR, TENSAO 220 V, FORNECIDO COM CAPA PROTETORA, RESISTOR INTERNO A UNIDADE CAPACITIVA</v>
          </cell>
          <cell r="E16434" t="str">
            <v>UN</v>
          </cell>
          <cell r="F16434">
            <v>319.67</v>
          </cell>
        </row>
        <row r="16435">
          <cell r="A16435" t="str">
            <v>SINAPI-I 10818</v>
          </cell>
          <cell r="D16435" t="str">
            <v>CAPIM BRAQUIARIA DECUMBENS/ BRAQUIARINHA, VC *70*% MINIMO</v>
          </cell>
          <cell r="E16435" t="str">
            <v>KG</v>
          </cell>
          <cell r="F16435">
            <v>43.04</v>
          </cell>
        </row>
        <row r="16436">
          <cell r="A16436" t="str">
            <v>SINAPI-I 41410</v>
          </cell>
          <cell r="D16436" t="str">
            <v>CAPTOR FRANKLIN (4 PONTAS), EM LATAO CROMADO, H = 300 MM, DUAS DESCIDAS</v>
          </cell>
          <cell r="E16436" t="str">
            <v>UN</v>
          </cell>
          <cell r="F16436">
            <v>71.91</v>
          </cell>
        </row>
        <row r="16437">
          <cell r="A16437" t="str">
            <v>SINAPI-I 41411</v>
          </cell>
          <cell r="D16437" t="str">
            <v>CAPTOR FRANKLIN (4 PONTAS), EM LATAO CROMADO, H = 300 MM, UMA DESCIDA</v>
          </cell>
          <cell r="E16437" t="str">
            <v>UN</v>
          </cell>
          <cell r="F16437">
            <v>65.2</v>
          </cell>
        </row>
        <row r="16438">
          <cell r="A16438" t="str">
            <v>SINAPI-I 41412</v>
          </cell>
          <cell r="D16438" t="str">
            <v>CAPTOR FRANKLIN (4 PONTAS), EM LATAO CROMADO, H = 350 MM, DUAS DESCIDAS</v>
          </cell>
          <cell r="E16438" t="str">
            <v>UN</v>
          </cell>
          <cell r="F16438">
            <v>126.1</v>
          </cell>
        </row>
        <row r="16439">
          <cell r="A16439" t="str">
            <v>SINAPI-I 41413</v>
          </cell>
          <cell r="D16439" t="str">
            <v>CAPTOR FRANKLIN (4 PONTAS), EM LATAO CROMADO, H=350 MM, UMA DESCIDA</v>
          </cell>
          <cell r="E16439" t="str">
            <v>UN</v>
          </cell>
          <cell r="F16439">
            <v>113.47</v>
          </cell>
        </row>
        <row r="16440">
          <cell r="A16440" t="str">
            <v>SINAPI-I 39359</v>
          </cell>
          <cell r="D16440" t="str">
            <v>CARENAGEM /TAMPA, EM PLASTICO, COR BRANCA, UTILIZADO EM KIT CHASSI METALICO PARA INSTAL. HIDRAULICA DE CUBA SIMPLES SEM MAQUINA DE LAVAR ROUPA, *355* X *670* MM (L X H) (COM FUROS E DEMAIS ENCAIXES)</v>
          </cell>
          <cell r="E16440" t="str">
            <v>UN</v>
          </cell>
        </row>
        <row r="16441">
          <cell r="A16441" t="str">
            <v>SINAPI-I 39360</v>
          </cell>
          <cell r="D16441" t="str">
            <v>CARENAGEM /TAMPA, EM PLASTICO, COR BRANCA, UTILIZADO EM KIT CHASSI METALICO PARA INSTAL. HIDRAULICA DE TANQUE COM MAQUINA DE LAVAR ROUPA, *360* X *470* MM (L X H) (COM FUROS E DEMAIS ENCAIXES)</v>
          </cell>
          <cell r="E16441" t="str">
            <v>UN</v>
          </cell>
        </row>
        <row r="16442">
          <cell r="A16442" t="str">
            <v>SINAPI-I 10710</v>
          </cell>
          <cell r="D16442" t="str">
            <v>CARPETE DE NYLON EM MANTA PARA TRAFEGO COMERCIAL PESADO, E = 6 A 7 MM (INSTALADO)</v>
          </cell>
          <cell r="E16442" t="str">
            <v>M2</v>
          </cell>
        </row>
        <row r="16443">
          <cell r="A16443" t="str">
            <v>SINAPI-I 10709</v>
          </cell>
          <cell r="D16443" t="str">
            <v>CARPETE DE NYLON EM MANTA PARA TRAFEGO COMERCIAL PESADO, E = 9 A 10 MM (INSTALADO)</v>
          </cell>
          <cell r="E16443" t="str">
            <v>M2</v>
          </cell>
        </row>
        <row r="16444">
          <cell r="A16444" t="str">
            <v>SINAPI-I 39636</v>
          </cell>
          <cell r="D16444" t="str">
            <v>CARPETE DE NYLON EM PLACAS 50 X 50 CM PARA TRAFEGO COMERCIAL PESADO, E = 6,5 MM (INSTALADO)</v>
          </cell>
          <cell r="E16444" t="str">
            <v>M2</v>
          </cell>
        </row>
        <row r="16445">
          <cell r="A16445" t="str">
            <v>SINAPI-I 10708</v>
          </cell>
          <cell r="D16445" t="str">
            <v>CARPETE DE POLIESTER EM MANTA PARA TRAFEGO COMERCIAL PESADO, E = 4 A 5 MM (INSTALADO)</v>
          </cell>
          <cell r="E16445" t="str">
            <v>M2</v>
          </cell>
        </row>
        <row r="16446">
          <cell r="A16446" t="str">
            <v>SINAPI-I 39635</v>
          </cell>
          <cell r="D16446" t="str">
            <v>CARPETE DE POLIPROPILENO EM MANTA PARA TRAFEGO COMERCIAL MEDIO, E = 5 A 6 MM (INSTALADO)</v>
          </cell>
          <cell r="E16446" t="str">
            <v>M2</v>
          </cell>
        </row>
        <row r="16447">
          <cell r="A16447" t="str">
            <v>SINAPI-I 6117</v>
          </cell>
          <cell r="D16447" t="str">
            <v>CARPINTEIRO AUXILIAR (HORISTA)</v>
          </cell>
          <cell r="E16447" t="str">
            <v>H</v>
          </cell>
          <cell r="F16447">
            <v>17.920000000000002</v>
          </cell>
        </row>
        <row r="16448">
          <cell r="A16448" t="str">
            <v>SINAPI-I 40913</v>
          </cell>
          <cell r="D16448" t="str">
            <v>CARPINTEIRO AUXILIAR (MENSALISTA)</v>
          </cell>
          <cell r="E16448" t="str">
            <v>MES</v>
          </cell>
          <cell r="F16448">
            <v>3165.23</v>
          </cell>
        </row>
        <row r="16449">
          <cell r="A16449" t="str">
            <v>SINAPI-I 1214</v>
          </cell>
          <cell r="D16449" t="str">
            <v>CARPINTEIRO DE ESQUADRIAS (HORISTA)</v>
          </cell>
          <cell r="E16449" t="str">
            <v>H</v>
          </cell>
          <cell r="F16449">
            <v>26.86</v>
          </cell>
        </row>
        <row r="16450">
          <cell r="A16450" t="str">
            <v>SINAPI-I 40915</v>
          </cell>
          <cell r="D16450" t="str">
            <v>CARPINTEIRO DE ESQUADRIAS (MENSALISTA)</v>
          </cell>
          <cell r="E16450" t="str">
            <v>MES</v>
          </cell>
          <cell r="F16450">
            <v>4744.24</v>
          </cell>
        </row>
        <row r="16451">
          <cell r="A16451" t="str">
            <v>SINAPI-I 40914</v>
          </cell>
          <cell r="D16451" t="str">
            <v>CARPINTEIRO DE FORMAS OU OFICIAL (MENSALISTA)</v>
          </cell>
          <cell r="E16451" t="str">
            <v>MES</v>
          </cell>
          <cell r="F16451">
            <v>4091.25</v>
          </cell>
        </row>
        <row r="16452">
          <cell r="A16452" t="str">
            <v>SINAPI-I 1213</v>
          </cell>
          <cell r="D16452" t="str">
            <v>CARPINTEIRO DE FORMAS PARA CONCRETO (HORISTA)</v>
          </cell>
          <cell r="E16452" t="str">
            <v>H</v>
          </cell>
          <cell r="F16452">
            <v>23.18</v>
          </cell>
        </row>
        <row r="16453">
          <cell r="A16453" t="str">
            <v>SINAPI-I 5091</v>
          </cell>
          <cell r="D16453" t="str">
            <v>CARRANCA PARA JANELA VENEZIANA DE ABRIR, EM LATAO CROMADO, SIMPLES, PARA APARAFUSAR NA PAREDE</v>
          </cell>
          <cell r="E16453" t="str">
            <v>UN</v>
          </cell>
          <cell r="F16453">
            <v>20.69</v>
          </cell>
        </row>
        <row r="16454">
          <cell r="A16454" t="str">
            <v>SINAPI-I 2711</v>
          </cell>
          <cell r="D16454" t="str">
            <v>CARRINHO DE MAO, EM ACO, COM CAPACIDADE DE *45 A 65* L / *100* KG, PNEU COM CAMARA</v>
          </cell>
          <cell r="E16454" t="str">
            <v>UN</v>
          </cell>
          <cell r="F16454">
            <v>257.27</v>
          </cell>
        </row>
        <row r="16455">
          <cell r="A16455" t="str">
            <v>SINAPI-I 45235</v>
          </cell>
          <cell r="D16455" t="str">
            <v>CARRINHO PLATAFORMA EM MADEIRA COM ESTRUTURA EM ACO, 1500 X 800 MM, COM CAPACIDADE DE 600 KG, 4 RODAS/PNEUS/CAMARAS</v>
          </cell>
          <cell r="E16455" t="str">
            <v>UN</v>
          </cell>
          <cell r="F16455">
            <v>1657.53</v>
          </cell>
        </row>
        <row r="16456">
          <cell r="A16456" t="str">
            <v>SINAPI-I 37727</v>
          </cell>
          <cell r="D16456" t="str">
            <v>CARROCERIA FIXA ABERTA DE MADEIRA PARA TRANSPORTE GERAL DE CARGA SECA DIMENSOES APROXIMADAS 2,25 X 4,10 X 0,50 M (INCLUI MONTAGEM, NAO INCLUI CAMINHAO)</v>
          </cell>
          <cell r="E16456" t="str">
            <v>UN</v>
          </cell>
          <cell r="F16456">
            <v>20900</v>
          </cell>
        </row>
        <row r="16457">
          <cell r="A16457" t="str">
            <v>SINAPI-I 37730</v>
          </cell>
          <cell r="D16457" t="str">
            <v>CARROCERIA FIXA ABERTA DE MADEIRA PARA TRANSPORTE GERAL DE CARGA SECA DIMENSOES APROXIMADAS 2,5 X 6,5 X 0,50 M (INCLUI MONTAGEM, NAO INCLUI CAMINHAO)</v>
          </cell>
          <cell r="E16457" t="str">
            <v>UN</v>
          </cell>
          <cell r="F16457">
            <v>33030.76</v>
          </cell>
        </row>
        <row r="16458">
          <cell r="A16458" t="str">
            <v>SINAPI-I 37731</v>
          </cell>
          <cell r="D16458" t="str">
            <v>CARROCERIA FIXA ABERTA DE MADEIRA PARA TRANSPORTE GERAL DE CARGA SECA DIMENSOES APROXIMADAS 2,5 X 7,00 X 0,50 M (INCLUI MONTAGEM, NAO INCLUI CAMINHAO)</v>
          </cell>
          <cell r="E16458" t="str">
            <v>UN</v>
          </cell>
          <cell r="F16458">
            <v>35369.230000000003</v>
          </cell>
        </row>
        <row r="16459">
          <cell r="A16459" t="str">
            <v>SINAPI-I 37732</v>
          </cell>
          <cell r="D16459" t="str">
            <v>CARROCERIA FIXA ABERTA DE MADEIRA PARA TRANSPORTE GERAL DE CARGA SECA DIMENSOES APROXIMADAS 2,5 X 7,5 X 0,50 M (INCLUI MONTAGEM, NAO INCLUI CAMINHAO)</v>
          </cell>
          <cell r="E16459" t="str">
            <v>UN</v>
          </cell>
          <cell r="F16459">
            <v>40338.46</v>
          </cell>
        </row>
        <row r="16460">
          <cell r="A16460" t="str">
            <v>SINAPI-I 45194</v>
          </cell>
          <cell r="D16460" t="str">
            <v>CAVALETE DE FERRO DOBRAVEL, ALTURA 80 CM</v>
          </cell>
          <cell r="E16460" t="str">
            <v>UN</v>
          </cell>
          <cell r="F16460">
            <v>241.32</v>
          </cell>
        </row>
        <row r="16461">
          <cell r="A16461" t="str">
            <v>SINAPI-I 37762</v>
          </cell>
          <cell r="D16461" t="str">
            <v>CAVALO MECANICO TRACAO 4X2, PESO BRUTO TOTAL 16000 KG, CAPACIDADE MAXIMA DE TRACAO *36000* KG, DISTANCIA ENTRE EIXOS *3,56* M, POTENCIA *286* CV (INCLUI CABINE E CHASSI, NAO INCLUI SEMIRREBOQUE)</v>
          </cell>
          <cell r="E16461" t="str">
            <v>UN</v>
          </cell>
          <cell r="F16461">
            <v>710928.95</v>
          </cell>
        </row>
        <row r="16462">
          <cell r="A16462" t="str">
            <v>SINAPI-I 37763</v>
          </cell>
          <cell r="D16462" t="str">
            <v>CAVALO MECANICO TRACAO 4X2, PESO BRUTO TOTAL 16000 KG, CAPACIDADE MAXIMA DE TRACAO *45000* KG, DISTANCIA ENTRE EIXOS *3,56* M, POTENCIA *330* CV (INCLUI CABINE E CHASSI, NAO INCLUI SEMIRREBOQUE)</v>
          </cell>
          <cell r="E16462" t="str">
            <v>UN</v>
          </cell>
          <cell r="F16462">
            <v>719563.59</v>
          </cell>
        </row>
        <row r="16463">
          <cell r="A16463" t="str">
            <v>SINAPI-I 41992</v>
          </cell>
          <cell r="D16463" t="str">
            <v>CAVALO MECANICO TRACAO 4X2, PESO BRUTO TOTAL 16000 KG, CAPACIDADE MAXIMA DE TRACAO *80000* KG, POTENCIA *380* CV (INCLUI CABINE E CHASSI, NAO INCLUI SEMIRREBOQUE)</v>
          </cell>
          <cell r="E16463" t="str">
            <v>UN</v>
          </cell>
          <cell r="F16463">
            <v>818000</v>
          </cell>
        </row>
        <row r="16464">
          <cell r="A16464" t="str">
            <v>SINAPI-I 13215</v>
          </cell>
          <cell r="D16464" t="str">
            <v>CAVALO MECANICO TRACAO 6X2, PESO BRUTO TOTAL COMBINADO 56000 KG, CAPACIDADE MAXIMA DE TRACAO *66000* KG, POTENCIA *360* CV (INCLUI CABINE E CHASSI, NAO INCLUI SEMIRREBOQUE)</v>
          </cell>
          <cell r="E16464" t="str">
            <v>UN</v>
          </cell>
          <cell r="F16464">
            <v>1003071.68</v>
          </cell>
        </row>
        <row r="16465">
          <cell r="A16465" t="str">
            <v>SINAPI-I 4235</v>
          </cell>
          <cell r="D16465" t="str">
            <v>CAVOUQUEIRO OU OPERADOR DE PERFURATRIZ / ROMPEDOR (HORISTA)</v>
          </cell>
          <cell r="E16465" t="str">
            <v>H</v>
          </cell>
          <cell r="F16465">
            <v>27.75</v>
          </cell>
        </row>
        <row r="16466">
          <cell r="A16466" t="str">
            <v>SINAPI-I 40976</v>
          </cell>
          <cell r="D16466" t="str">
            <v>CAVOUQUEIRO OU OPERADOR DE PERFURATRIZ / ROMPEDOR (MENSALISTA)</v>
          </cell>
          <cell r="E16466" t="str">
            <v>MES</v>
          </cell>
          <cell r="F16466">
            <v>4899.0200000000004</v>
          </cell>
        </row>
        <row r="16467">
          <cell r="A16467" t="str">
            <v>SINAPI-I 43091</v>
          </cell>
          <cell r="D16467" t="str">
            <v>CENTRO DE MEDICAO AGRUPADA, EM POLICARBONATO / PVC, COM 12 MEDIDORES E PROTECAO GERAL (INCLUI BARRAMENTO, DISJUNTORES E ACESSORIOS DE FIXACAO) (PADRAO CONCESSIONARIA LOCAL)</v>
          </cell>
          <cell r="E16467" t="str">
            <v>UN</v>
          </cell>
          <cell r="F16467">
            <v>7191.21</v>
          </cell>
        </row>
        <row r="16468">
          <cell r="A16468" t="str">
            <v>SINAPI-I 43092</v>
          </cell>
          <cell r="D16468" t="str">
            <v>CENTRO DE MEDICAO AGRUPADA, EM POLICARBONATO / PVC, COM 16 MEDIDORES E PROTECAO GERAL (INCLUI BARRAMENTO, DISJUNTORES E ACESSORIOS DE FIXACAO) (PADRAO CONCESSIONARIA LOCAL)</v>
          </cell>
          <cell r="E16468" t="str">
            <v>UN</v>
          </cell>
          <cell r="F16468">
            <v>9588.2800000000007</v>
          </cell>
        </row>
        <row r="16469">
          <cell r="A16469" t="str">
            <v>SINAPI-I 43089</v>
          </cell>
          <cell r="D16469" t="str">
            <v>CENTRO DE MEDICAO AGRUPADA, EM POLICARBONATO / PVC, COM 4 MEDIDORES E PROTECAO GERAL (INCLUI BARRAMENTO, DISJUNTORES E ACESSORIOS DE FIXACAO) (PADRAO CONCESSIONARIA LOCAL)</v>
          </cell>
          <cell r="E16469" t="str">
            <v>UN</v>
          </cell>
          <cell r="F16469">
            <v>1671.03</v>
          </cell>
        </row>
        <row r="16470">
          <cell r="A16470" t="str">
            <v>SINAPI-I 43090</v>
          </cell>
          <cell r="D16470" t="str">
            <v>CENTRO DE MEDICAO AGRUPADA, EM POLICARBONATO / PVC, COM 8 MEDIDORES E PROTECAO GERAL (INCLUI BARRAMENTO, DISJUNTORES E ACESSORIOS DE FIXACAO) (PADRAO CONCESSIONARIA LOCAL)</v>
          </cell>
          <cell r="E16470" t="str">
            <v>UN</v>
          </cell>
          <cell r="F16470">
            <v>3687.8</v>
          </cell>
        </row>
        <row r="16471">
          <cell r="A16471" t="str">
            <v>SINAPI-I 41967</v>
          </cell>
          <cell r="D16471" t="str">
            <v>CERA LIQUIDA INCOLOR MULTIPISO</v>
          </cell>
          <cell r="E16471" t="str">
            <v>L</v>
          </cell>
          <cell r="F16471">
            <v>29.52</v>
          </cell>
        </row>
        <row r="16472">
          <cell r="A16472" t="str">
            <v>SINAPI-I 12760</v>
          </cell>
          <cell r="D16472" t="str">
            <v>CHAPA ACO INOX AISI 304 NUMERO 4 (E = 6 MM), ACABAMENTO NUMERO 1 (LAMINADO A QUENTE, FOSCO)</v>
          </cell>
          <cell r="E16472" t="str">
            <v>M2</v>
          </cell>
          <cell r="F16472">
            <v>1511.31</v>
          </cell>
        </row>
        <row r="16473">
          <cell r="A16473" t="str">
            <v>SINAPI-I 12759</v>
          </cell>
          <cell r="D16473" t="str">
            <v>CHAPA ACO INOX AISI 304 NUMERO 9 (E = 4 MM), ACABAMENTO NUMERO 1 (LAMINADO A QUENTE, FOSCO)</v>
          </cell>
          <cell r="E16473" t="str">
            <v>M2</v>
          </cell>
          <cell r="F16473">
            <v>1007.53</v>
          </cell>
        </row>
        <row r="16474">
          <cell r="A16474" t="str">
            <v>SINAPI-I 43105</v>
          </cell>
          <cell r="D16474" t="str">
            <v>CHAPA DE ACO CARBONO GALVANIZADA, PERFURADA (GRADE FUROS) E = 1,5 MM, DIAMETRO DO FURO = 9,52 MM (FUROS ALTERNADOS HORIZ.)</v>
          </cell>
          <cell r="E16474" t="str">
            <v>KG</v>
          </cell>
          <cell r="F16474">
            <v>36.31</v>
          </cell>
        </row>
        <row r="16475">
          <cell r="A16475" t="str">
            <v>SINAPI-I 40424</v>
          </cell>
          <cell r="D16475" t="str">
            <v>CHAPA DE ACO CARBONO LAMINADO A QUENTE, QUALIDADE ESTRUTURAL, BITOLA 3/16", E =4,75 MM (37,29 KG/M2)</v>
          </cell>
          <cell r="E16475" t="str">
            <v>KG</v>
          </cell>
          <cell r="F16475">
            <v>9.2200000000000006</v>
          </cell>
        </row>
        <row r="16476">
          <cell r="A16476" t="str">
            <v>SINAPI-I 1325</v>
          </cell>
          <cell r="D16476" t="str">
            <v>CHAPA DE ACO FINA A FRIO BITOLA MSG 20, E = 0,90 MM (7,20 KG/M2)</v>
          </cell>
          <cell r="E16476" t="str">
            <v>KG</v>
          </cell>
          <cell r="F16476">
            <v>10.1</v>
          </cell>
        </row>
        <row r="16477">
          <cell r="A16477" t="str">
            <v>SINAPI-I 1327</v>
          </cell>
          <cell r="D16477" t="str">
            <v>CHAPA DE ACO FINA A FRIO BITOLA MSG 24, E = 0,60 MM (4,80 KG/M2)</v>
          </cell>
          <cell r="E16477" t="str">
            <v>KG</v>
          </cell>
          <cell r="F16477">
            <v>10.76</v>
          </cell>
        </row>
        <row r="16478">
          <cell r="A16478" t="str">
            <v>SINAPI-I 1328</v>
          </cell>
          <cell r="D16478" t="str">
            <v>CHAPA DE ACO FINA A FRIO BITOLA MSG 26, E = 0,45 MM (3,60 KG/M2)</v>
          </cell>
          <cell r="E16478" t="str">
            <v>KG</v>
          </cell>
          <cell r="F16478">
            <v>10.130000000000001</v>
          </cell>
        </row>
        <row r="16479">
          <cell r="A16479" t="str">
            <v>SINAPI-I 1321</v>
          </cell>
          <cell r="D16479" t="str">
            <v>CHAPA DE ACO FINA A QUENTE BITOLA MSG 13, E = 2,25 MM (18,00 KG/M2)</v>
          </cell>
          <cell r="E16479" t="str">
            <v>KG</v>
          </cell>
          <cell r="F16479">
            <v>9.3800000000000008</v>
          </cell>
        </row>
        <row r="16480">
          <cell r="A16480" t="str">
            <v>SINAPI-I 1318</v>
          </cell>
          <cell r="D16480" t="str">
            <v>CHAPA DE ACO FINA A QUENTE BITOLA MSG 14, E = 2,00 MM (16,0 KG/M2)</v>
          </cell>
          <cell r="E16480" t="str">
            <v>KG</v>
          </cell>
          <cell r="F16480">
            <v>9.3800000000000008</v>
          </cell>
        </row>
        <row r="16481">
          <cell r="A16481" t="str">
            <v>SINAPI-I 1322</v>
          </cell>
          <cell r="D16481" t="str">
            <v>CHAPA DE ACO FINA A QUENTE BITOLA MSG 16, E = 1,50 MM (12,00 KG/M2)</v>
          </cell>
          <cell r="E16481" t="str">
            <v>KG</v>
          </cell>
          <cell r="F16481">
            <v>9.91</v>
          </cell>
        </row>
        <row r="16482">
          <cell r="A16482" t="str">
            <v>SINAPI-I 1323</v>
          </cell>
          <cell r="D16482" t="str">
            <v>CHAPA DE ACO FINA A QUENTE BITOLA MSG 18, E = 1,20 MM (9,60 KG/M2)</v>
          </cell>
          <cell r="E16482" t="str">
            <v>KG</v>
          </cell>
          <cell r="F16482">
            <v>9.91</v>
          </cell>
        </row>
        <row r="16483">
          <cell r="A16483" t="str">
            <v>SINAPI-I 1319</v>
          </cell>
          <cell r="D16483" t="str">
            <v>CHAPA DE ACO FINA A QUENTE BITOLA MSG 3/16", E = 4,75 MM (38,00 KG/M2)</v>
          </cell>
          <cell r="E16483" t="str">
            <v>KG</v>
          </cell>
          <cell r="F16483">
            <v>8.35</v>
          </cell>
        </row>
        <row r="16484">
          <cell r="A16484" t="str">
            <v>SINAPI-I 11026</v>
          </cell>
          <cell r="D16484" t="str">
            <v>CHAPA DE ACO GALVANIZADA BITOLA GSG 14, E = 1,95 MM (15,60 KG/M2)</v>
          </cell>
          <cell r="E16484" t="str">
            <v>KG</v>
          </cell>
          <cell r="F16484">
            <v>11.49</v>
          </cell>
        </row>
        <row r="16485">
          <cell r="A16485" t="str">
            <v>SINAPI-I 11027</v>
          </cell>
          <cell r="D16485" t="str">
            <v>CHAPA DE ACO GALVANIZADA BITOLA GSG 16, E = 1,55 MM (12,40 KG/M2)</v>
          </cell>
          <cell r="E16485" t="str">
            <v>KG</v>
          </cell>
          <cell r="F16485">
            <v>11.96</v>
          </cell>
        </row>
        <row r="16486">
          <cell r="A16486" t="str">
            <v>SINAPI-I 11046</v>
          </cell>
          <cell r="D16486" t="str">
            <v>CHAPA DE ACO GALVANIZADA BITOLA GSG 18, E = 1,25 MM (10,00 KG/M2)</v>
          </cell>
          <cell r="E16486" t="str">
            <v>KG</v>
          </cell>
          <cell r="F16486">
            <v>11.46</v>
          </cell>
        </row>
        <row r="16487">
          <cell r="A16487" t="str">
            <v>SINAPI-I 11047</v>
          </cell>
          <cell r="D16487" t="str">
            <v>CHAPA DE ACO GALVANIZADA BITOLA GSG 19, E = 1,11 MM (8,88 KG/M2)</v>
          </cell>
          <cell r="E16487" t="str">
            <v>KG</v>
          </cell>
          <cell r="F16487">
            <v>12.49</v>
          </cell>
        </row>
        <row r="16488">
          <cell r="A16488" t="str">
            <v>SINAPI-I 43668</v>
          </cell>
          <cell r="D16488" t="str">
            <v>CHAPA DE ACO GALVANIZADA BITOLA GSG 20, E = 0,95 MM (7,60 KG/M2)</v>
          </cell>
          <cell r="E16488" t="str">
            <v>KG</v>
          </cell>
          <cell r="F16488">
            <v>11.02</v>
          </cell>
        </row>
        <row r="16489">
          <cell r="A16489" t="str">
            <v>SINAPI-I 11049</v>
          </cell>
          <cell r="D16489" t="str">
            <v>CHAPA DE ACO GALVANIZADA BITOLA GSG 22, E = 0,80 MM (6,40 KG/M2)</v>
          </cell>
          <cell r="E16489" t="str">
            <v>KG</v>
          </cell>
          <cell r="F16489">
            <v>11.94</v>
          </cell>
        </row>
        <row r="16490">
          <cell r="A16490" t="str">
            <v>SINAPI-I 43106</v>
          </cell>
          <cell r="D16490" t="str">
            <v>CHAPA DE ACO GALVANIZADA BITOLA GSG 24, E = 0,64 (5,12 KG/M2)</v>
          </cell>
          <cell r="E16490" t="str">
            <v>KG</v>
          </cell>
          <cell r="F16490">
            <v>12.01</v>
          </cell>
        </row>
        <row r="16491">
          <cell r="A16491" t="str">
            <v>SINAPI-I 11051</v>
          </cell>
          <cell r="D16491" t="str">
            <v>CHAPA DE ACO GALVANIZADA BITOLA GSG 26, E = 0,50 MM (4,00 KG/M2)</v>
          </cell>
          <cell r="E16491" t="str">
            <v>KG</v>
          </cell>
          <cell r="F16491">
            <v>12.53</v>
          </cell>
        </row>
        <row r="16492">
          <cell r="A16492" t="str">
            <v>SINAPI-I 11061</v>
          </cell>
          <cell r="D16492" t="str">
            <v>CHAPA DE ACO GALVANIZADA BITOLA GSG 30, E = 0,35 MM (2,80 KG/M2)</v>
          </cell>
          <cell r="E16492" t="str">
            <v>KG</v>
          </cell>
          <cell r="F16492">
            <v>15.04</v>
          </cell>
        </row>
        <row r="16493">
          <cell r="A16493" t="str">
            <v>SINAPI-I 43667</v>
          </cell>
          <cell r="D16493" t="str">
            <v>CHAPA DE ACO GROSSA, ASTM A36, E = 1" (25,40 MM) 199,18 KG/M2</v>
          </cell>
          <cell r="E16493" t="str">
            <v>KG</v>
          </cell>
          <cell r="F16493">
            <v>10.93</v>
          </cell>
        </row>
        <row r="16494">
          <cell r="A16494" t="str">
            <v>SINAPI-I 1333</v>
          </cell>
          <cell r="D16494" t="str">
            <v>CHAPA DE ACO GROSSA, ASTM A36, E = 1/2" (12,70 MM) 99,59 KG/M2</v>
          </cell>
          <cell r="E16494" t="str">
            <v>KG</v>
          </cell>
          <cell r="F16494">
            <v>9.1</v>
          </cell>
        </row>
        <row r="16495">
          <cell r="A16495" t="str">
            <v>SINAPI-I 1330</v>
          </cell>
          <cell r="D16495" t="str">
            <v>CHAPA DE ACO GROSSA, ASTM A36, E = 1/4" (6,35 MM) 49,79 KG/M2</v>
          </cell>
          <cell r="E16495" t="str">
            <v>KG</v>
          </cell>
          <cell r="F16495">
            <v>9.02</v>
          </cell>
        </row>
        <row r="16496">
          <cell r="A16496" t="str">
            <v>SINAPI-I 10957</v>
          </cell>
          <cell r="D16496" t="str">
            <v>CHAPA DE ACO GROSSA, ASTM A36, E = 3/4" (19,05 MM) 149,39 KG/M2</v>
          </cell>
          <cell r="E16496" t="str">
            <v>KG</v>
          </cell>
          <cell r="F16496">
            <v>10.4</v>
          </cell>
        </row>
        <row r="16497">
          <cell r="A16497" t="str">
            <v>SINAPI-I 1332</v>
          </cell>
          <cell r="D16497" t="str">
            <v>CHAPA DE ACO GROSSA, ASTM A36, E = 3/8" (9,53 MM) 74,69 KG/M2</v>
          </cell>
          <cell r="E16497" t="str">
            <v>KG</v>
          </cell>
          <cell r="F16497">
            <v>9.25</v>
          </cell>
        </row>
        <row r="16498">
          <cell r="A16498" t="str">
            <v>SINAPI-I 1334</v>
          </cell>
          <cell r="D16498" t="str">
            <v>CHAPA DE ACO GROSSA, ASTM A36, E = 5/8" (15,88 MM) 124,49 KG/M2</v>
          </cell>
          <cell r="E16498" t="str">
            <v>KG</v>
          </cell>
          <cell r="F16498">
            <v>10.25</v>
          </cell>
        </row>
        <row r="16499">
          <cell r="A16499" t="str">
            <v>SINAPI-I 1335</v>
          </cell>
          <cell r="D16499" t="str">
            <v>CHAPA DE ACO GROSSA, ASTM A36, E = 7/8" (22,23 MM) 174,28 KG/M2</v>
          </cell>
          <cell r="E16499" t="str">
            <v>KG</v>
          </cell>
          <cell r="F16499">
            <v>10.6</v>
          </cell>
        </row>
        <row r="16500">
          <cell r="A16500" t="str">
            <v>SINAPI-I 40425</v>
          </cell>
          <cell r="D16500" t="str">
            <v>CHAPA DE ACO GROSSA, SAE 1020, BITOLA 1/4", E = 6,35 MM (49,85 KG/M2)</v>
          </cell>
          <cell r="E16500" t="str">
            <v>KG</v>
          </cell>
          <cell r="F16500">
            <v>9.07</v>
          </cell>
        </row>
        <row r="16501">
          <cell r="A16501" t="str">
            <v>SINAPI-I 1337</v>
          </cell>
          <cell r="D16501" t="str">
            <v>CHAPA DE ACO XADREZ PARA PISOS, E = 1/4" (6,30 MM) 54,53 KG/M2</v>
          </cell>
          <cell r="E16501" t="str">
            <v>KG</v>
          </cell>
          <cell r="F16501">
            <v>10.4</v>
          </cell>
        </row>
        <row r="16502">
          <cell r="A16502" t="str">
            <v>SINAPI-I 34659</v>
          </cell>
          <cell r="D16502" t="str">
            <v>CHAPA DE MDF BRANCO LISO 1 FACE, E = 12 MM, DE *2,75 X 1,85* M</v>
          </cell>
          <cell r="E16502" t="str">
            <v>M2</v>
          </cell>
          <cell r="F16502">
            <v>41.69</v>
          </cell>
        </row>
        <row r="16503">
          <cell r="A16503" t="str">
            <v>SINAPI-I 34514</v>
          </cell>
          <cell r="D16503" t="str">
            <v>CHAPA DE MDF BRANCO LISO 1 FACE, E = 15 MM, DE *2,75 X 1,85* M</v>
          </cell>
          <cell r="E16503" t="str">
            <v>M2</v>
          </cell>
          <cell r="F16503">
            <v>46.18</v>
          </cell>
        </row>
        <row r="16504">
          <cell r="A16504" t="str">
            <v>SINAPI-I 34660</v>
          </cell>
          <cell r="D16504" t="str">
            <v>CHAPA DE MDF BRANCO LISO 1 FACE, E = 18 MM, DE *2,75 X 1,85* M</v>
          </cell>
          <cell r="E16504" t="str">
            <v>M2</v>
          </cell>
          <cell r="F16504">
            <v>58.61</v>
          </cell>
        </row>
        <row r="16505">
          <cell r="A16505" t="str">
            <v>SINAPI-I 34661</v>
          </cell>
          <cell r="D16505" t="str">
            <v>CHAPA DE MDF BRANCO LISO 1 FACE, E = 25 MM, DE *2,75 X 1,85* M</v>
          </cell>
          <cell r="E16505" t="str">
            <v>M2</v>
          </cell>
          <cell r="F16505">
            <v>84.17</v>
          </cell>
        </row>
        <row r="16506">
          <cell r="A16506" t="str">
            <v>SINAPI-I 34667</v>
          </cell>
          <cell r="D16506" t="str">
            <v>CHAPA DE MDF BRANCO LISO 1 FACE, E = 6 MM, DE *2,75 X 1,85* M</v>
          </cell>
          <cell r="E16506" t="str">
            <v>M2</v>
          </cell>
          <cell r="F16506">
            <v>30.48</v>
          </cell>
        </row>
        <row r="16507">
          <cell r="A16507" t="str">
            <v>SINAPI-I 34668</v>
          </cell>
          <cell r="D16507" t="str">
            <v>CHAPA DE MDF BRANCO LISO 1 FACE, E = 9 MM, DE *2,75 X 1,85* M</v>
          </cell>
          <cell r="E16507" t="str">
            <v>M2</v>
          </cell>
          <cell r="F16507">
            <v>39.83</v>
          </cell>
        </row>
        <row r="16508">
          <cell r="A16508" t="str">
            <v>SINAPI-I 34741</v>
          </cell>
          <cell r="D16508" t="str">
            <v>CHAPA DE MDF BRANCO LISO 2 FACES, E = 12 MM, DE *2,75 X 1,85* M</v>
          </cell>
          <cell r="E16508" t="str">
            <v>M2</v>
          </cell>
          <cell r="F16508">
            <v>43.83</v>
          </cell>
        </row>
        <row r="16509">
          <cell r="A16509" t="str">
            <v>SINAPI-I 34664</v>
          </cell>
          <cell r="D16509" t="str">
            <v>CHAPA DE MDF BRANCO LISO 2 FACES, E = 15 MM, DE *2,75 X 1,85* M</v>
          </cell>
          <cell r="E16509" t="str">
            <v>M2</v>
          </cell>
          <cell r="F16509">
            <v>47.83</v>
          </cell>
        </row>
        <row r="16510">
          <cell r="A16510" t="str">
            <v>SINAPI-I 34665</v>
          </cell>
          <cell r="D16510" t="str">
            <v>CHAPA DE MDF BRANCO LISO 2 FACES, E = 18 MM, DE *2,75 X 1,85* M</v>
          </cell>
          <cell r="E16510" t="str">
            <v>M2</v>
          </cell>
          <cell r="F16510">
            <v>59.37</v>
          </cell>
        </row>
        <row r="16511">
          <cell r="A16511" t="str">
            <v>SINAPI-I 34666</v>
          </cell>
          <cell r="D16511" t="str">
            <v>CHAPA DE MDF BRANCO LISO 2 FACES, E = 25 MM, DE *2,75 X 1,85* M</v>
          </cell>
          <cell r="E16511" t="str">
            <v>M2</v>
          </cell>
          <cell r="F16511">
            <v>89.68</v>
          </cell>
        </row>
        <row r="16512">
          <cell r="A16512" t="str">
            <v>SINAPI-I 34669</v>
          </cell>
          <cell r="D16512" t="str">
            <v>CHAPA DE MDF BRANCO LISO 2 FACES, E = 6 MM, DE *2,75 X 1,85* M</v>
          </cell>
          <cell r="E16512" t="str">
            <v>M2</v>
          </cell>
          <cell r="F16512">
            <v>32.880000000000003</v>
          </cell>
        </row>
        <row r="16513">
          <cell r="A16513" t="str">
            <v>SINAPI-I 34670</v>
          </cell>
          <cell r="D16513" t="str">
            <v>CHAPA DE MDF BRANCO LISO 2 FACES, E = 9 MM, DE *2,75 X 1,85* M</v>
          </cell>
          <cell r="E16513" t="str">
            <v>M2</v>
          </cell>
          <cell r="F16513">
            <v>40.22</v>
          </cell>
        </row>
        <row r="16514">
          <cell r="A16514" t="str">
            <v>SINAPI-I 34671</v>
          </cell>
          <cell r="D16514" t="str">
            <v>CHAPA DE MDF CRU, E = 12 MM, DE *2,75 X 1,85* M</v>
          </cell>
          <cell r="E16514" t="str">
            <v>M2</v>
          </cell>
          <cell r="F16514">
            <v>33.57</v>
          </cell>
        </row>
        <row r="16515">
          <cell r="A16515" t="str">
            <v>SINAPI-I 34672</v>
          </cell>
          <cell r="D16515" t="str">
            <v>CHAPA DE MDF CRU, E = 15 MM, DE *2,75 X 1,85* M</v>
          </cell>
          <cell r="E16515" t="str">
            <v>M2</v>
          </cell>
          <cell r="F16515">
            <v>35.4</v>
          </cell>
        </row>
        <row r="16516">
          <cell r="A16516" t="str">
            <v>SINAPI-I 34673</v>
          </cell>
          <cell r="D16516" t="str">
            <v>CHAPA DE MDF CRU, E = 18 MM, DE *2,75 X 1,85* M</v>
          </cell>
          <cell r="E16516" t="str">
            <v>M2</v>
          </cell>
          <cell r="F16516">
            <v>43.19</v>
          </cell>
        </row>
        <row r="16517">
          <cell r="A16517" t="str">
            <v>SINAPI-I 34674</v>
          </cell>
          <cell r="D16517" t="str">
            <v>CHAPA DE MDF CRU, E = 20 MM, DE *2,75 X 1,85* M</v>
          </cell>
          <cell r="E16517" t="str">
            <v>M2</v>
          </cell>
          <cell r="F16517">
            <v>57.42</v>
          </cell>
        </row>
        <row r="16518">
          <cell r="A16518" t="str">
            <v>SINAPI-I 34675</v>
          </cell>
          <cell r="D16518" t="str">
            <v>CHAPA DE MDF CRU, E = 25 MM, DE *2,75 X 1,85* M</v>
          </cell>
          <cell r="E16518" t="str">
            <v>M2</v>
          </cell>
          <cell r="F16518">
            <v>70.010000000000005</v>
          </cell>
        </row>
        <row r="16519">
          <cell r="A16519" t="str">
            <v>SINAPI-I 34676</v>
          </cell>
          <cell r="D16519" t="str">
            <v>CHAPA DE MDF CRU, E = 6 MM, DE *2,75 X 1,85* M</v>
          </cell>
          <cell r="E16519" t="str">
            <v>M2</v>
          </cell>
          <cell r="F16519">
            <v>20.149999999999999</v>
          </cell>
        </row>
        <row r="16520">
          <cell r="A16520" t="str">
            <v>SINAPI-I 34677</v>
          </cell>
          <cell r="D16520" t="str">
            <v>CHAPA DE MDF CRU, E = 9 MM, DE *2,75 X 1,85* M</v>
          </cell>
          <cell r="E16520" t="str">
            <v>M2</v>
          </cell>
          <cell r="F16520">
            <v>27.1</v>
          </cell>
        </row>
        <row r="16521">
          <cell r="A16521" t="str">
            <v>SINAPI-I 43126</v>
          </cell>
          <cell r="D16521" t="str">
            <v>CHAPA EM ACO GALVANIZADO PARA STEEL DECK, COM NERVURAS TRAPEZOIDAIS, LARGURA UTIL DE 915 MM E ESPESSURA DE 0,80 MM</v>
          </cell>
          <cell r="E16521" t="str">
            <v>M2</v>
          </cell>
          <cell r="F16521">
            <v>78.19</v>
          </cell>
        </row>
        <row r="16522">
          <cell r="A16522" t="str">
            <v>SINAPI-I 43124</v>
          </cell>
          <cell r="D16522" t="str">
            <v>CHAPA EM ACO GALVANIZADO PARA STEEL DECK, COM NERVURAS TRAPEZOIDAIS, LARGURA UTIL DE 915 MM E ESPESSURA DE 0,95 MM</v>
          </cell>
          <cell r="E16522" t="str">
            <v>M2</v>
          </cell>
          <cell r="F16522">
            <v>91.3</v>
          </cell>
        </row>
        <row r="16523">
          <cell r="A16523" t="str">
            <v>SINAPI-I 43125</v>
          </cell>
          <cell r="D16523" t="str">
            <v>CHAPA EM ACO GALVANIZADO PARA STEEL DECK, COM NERVURAS TRAPEZOIDAIS, LARGURA UTIL DE 915 MM E ESPESSURA DE 1,25 MM</v>
          </cell>
          <cell r="E16523" t="str">
            <v>M2</v>
          </cell>
          <cell r="F16523">
            <v>118.41</v>
          </cell>
        </row>
        <row r="16524">
          <cell r="A16524" t="str">
            <v>SINAPI-I 40623</v>
          </cell>
          <cell r="D16524" t="str">
            <v>CHAPA PARA EMENDA DE VIGA, EM ACO GROSSO, QUALIDADE ESTRUTURAL, BITOLA 3/16", E= 4,75 MM, 4 FUROS, LARGURA 45 MM, COMPRIMENTO 500 MM</v>
          </cell>
          <cell r="E16524" t="str">
            <v>PAR</v>
          </cell>
          <cell r="F16524">
            <v>101.27</v>
          </cell>
        </row>
        <row r="16525">
          <cell r="A16525" t="str">
            <v>SINAPI-I 1345</v>
          </cell>
          <cell r="D16525" t="str">
            <v>CHAPA/PAINEL DE MADEIRA COMPENSADA PLASTIFICADA (MADEIRITE PLASTIFICADO) PARA FORMA DE CONCRETO, DE 2200 X 1100 MM, E = *17* MM</v>
          </cell>
          <cell r="E16525" t="str">
            <v>M2</v>
          </cell>
          <cell r="F16525">
            <v>88.3</v>
          </cell>
        </row>
        <row r="16526">
          <cell r="A16526" t="str">
            <v>SINAPI-I 1346</v>
          </cell>
          <cell r="D16526" t="str">
            <v>CHAPA/PAINEL DE MADEIRA COMPENSADA PLASTIFICADA (MADEIRITE PLASTIFICADO) PARA FORMA DE CONCRETO, DE 2200 X 1100 MM, E = 10 MM</v>
          </cell>
          <cell r="E16526" t="str">
            <v>M2</v>
          </cell>
          <cell r="F16526">
            <v>51.36</v>
          </cell>
        </row>
        <row r="16527">
          <cell r="A16527" t="str">
            <v>SINAPI-I 1347</v>
          </cell>
          <cell r="D16527" t="str">
            <v>CHAPA/PAINEL DE MADEIRA COMPENSADA PLASTIFICADA (MADEIRITE PLASTIFICADO) PARA FORMA DE CONCRETO, DE 2200 X 1100 MM, E = 12 MM</v>
          </cell>
          <cell r="E16527" t="str">
            <v>M2</v>
          </cell>
          <cell r="F16527">
            <v>63.64</v>
          </cell>
        </row>
        <row r="16528">
          <cell r="A16528" t="str">
            <v>SINAPI-I 43678</v>
          </cell>
          <cell r="D16528" t="str">
            <v>CHAPA/PAINEL DE MADEIRA COMPENSADA PLASTIFICADA (MADEIRITE PLASTIFICADO) PARA FORMA DE CONCRETO, DE 2200 X 1100 MM, E = 14 MM</v>
          </cell>
          <cell r="E16528" t="str">
            <v>M2</v>
          </cell>
          <cell r="F16528">
            <v>73.819999999999993</v>
          </cell>
        </row>
        <row r="16529">
          <cell r="A16529" t="str">
            <v>SINAPI-I 43680</v>
          </cell>
          <cell r="D16529" t="str">
            <v>CHAPA/PAINEL DE MADEIRA COMPENSADA PLASTIFICADA (MADEIRITE PLASTIFICADO) PARA FORMA DE CONCRETO, DE 2200 X 1100 MM, E = 20 MM</v>
          </cell>
          <cell r="E16529" t="str">
            <v>M2</v>
          </cell>
          <cell r="F16529">
            <v>106.34</v>
          </cell>
        </row>
        <row r="16530">
          <cell r="A16530" t="str">
            <v>SINAPI-I 43679</v>
          </cell>
          <cell r="D16530" t="str">
            <v>CHAPA/PAINEL DE MADEIRA COMPENSADA PLASTIFICADA (MADEIRITE PLASTIFICADO) PARA FORMA DE CONCRETO, DE 2200 X 1100 MM, E = 6 MM</v>
          </cell>
          <cell r="E16530" t="str">
            <v>M2</v>
          </cell>
          <cell r="F16530">
            <v>37.32</v>
          </cell>
        </row>
        <row r="16531">
          <cell r="A16531" t="str">
            <v>SINAPI-I 1355</v>
          </cell>
          <cell r="D16531" t="str">
            <v>CHAPA/PAINEL DE MADEIRA COMPENSADA RESINADA (MADEIRITE RESINADO ROSA) PARA FORMA DE CONCRETO, DE 2200 X 1100 MM, E = 14 MM</v>
          </cell>
          <cell r="E16531" t="str">
            <v>M2</v>
          </cell>
          <cell r="F16531">
            <v>42.47</v>
          </cell>
        </row>
        <row r="16532">
          <cell r="A16532" t="str">
            <v>SINAPI-I 1358</v>
          </cell>
          <cell r="D16532" t="str">
            <v>CHAPA/PAINEL DE MADEIRA COMPENSADA RESINADA (MADEIRITE RESINADO ROSA) PARA FORMA DE CONCRETO, DE 2200 X 1100 MM, E = 17 MM</v>
          </cell>
          <cell r="E16532" t="str">
            <v>M2</v>
          </cell>
          <cell r="F16532">
            <v>52.14</v>
          </cell>
        </row>
        <row r="16533">
          <cell r="A16533" t="str">
            <v>SINAPI-I 43677</v>
          </cell>
          <cell r="D16533" t="str">
            <v>CHAPA/PAINEL DE MADEIRA COMPENSADA RESINADA (MADEIRITE RESINADO ROSA) PARA FORMA DE CONCRETO, DE 2200 X 1100 MM, E = 20 MM</v>
          </cell>
          <cell r="E16533" t="str">
            <v>M2</v>
          </cell>
          <cell r="F16533">
            <v>64.69</v>
          </cell>
        </row>
        <row r="16534">
          <cell r="A16534" t="str">
            <v>SINAPI-I 43682</v>
          </cell>
          <cell r="D16534" t="str">
            <v>CHAPA/PAINEL DE MADEIRA COMPENSADA RESINADA (MADEIRITE RESINADO ROSA) PARA FORMA DE CONCRETO, DE 2200 X 1100 MM, E = 6 MM</v>
          </cell>
          <cell r="E16534" t="str">
            <v>M2</v>
          </cell>
          <cell r="F16534">
            <v>19.829999999999998</v>
          </cell>
        </row>
        <row r="16535">
          <cell r="A16535" t="str">
            <v>SINAPI-I 43681</v>
          </cell>
          <cell r="D16535" t="str">
            <v>CHAPA/PAINEL DE MADEIRA COMPENSADA RESINADA (MADEIRITE RESINADO ROSA) PARA FORMA DE CONCRETO, DE 2200 X 1100 MM, E = 8 A 12 MM</v>
          </cell>
          <cell r="E16535" t="str">
            <v>M2</v>
          </cell>
          <cell r="F16535">
            <v>32.85</v>
          </cell>
        </row>
        <row r="16536">
          <cell r="A16536" t="str">
            <v>SINAPI-I 45248</v>
          </cell>
          <cell r="D16536" t="str">
            <v>CHAVE AJUSTAVEL (INGLESA) 10"</v>
          </cell>
          <cell r="E16536" t="str">
            <v>UN</v>
          </cell>
          <cell r="F16536">
            <v>81.2</v>
          </cell>
        </row>
        <row r="16537">
          <cell r="A16537" t="str">
            <v>SINAPI-I 45243</v>
          </cell>
          <cell r="D16537" t="str">
            <v>CHAVE AJUSTAVEL (INGLESA) 15"</v>
          </cell>
          <cell r="E16537" t="str">
            <v>UN</v>
          </cell>
          <cell r="F16537">
            <v>262.56</v>
          </cell>
        </row>
        <row r="16538">
          <cell r="A16538" t="str">
            <v>SINAPI-I 45252</v>
          </cell>
          <cell r="D16538" t="str">
            <v>CHAVE AJUSTAVEL (INGLESA) 6"</v>
          </cell>
          <cell r="E16538" t="str">
            <v>UN</v>
          </cell>
          <cell r="F16538">
            <v>46.05</v>
          </cell>
        </row>
        <row r="16539">
          <cell r="A16539" t="str">
            <v>SINAPI-I 45246</v>
          </cell>
          <cell r="D16539" t="str">
            <v>CHAVE DE GRIFO DE 24"</v>
          </cell>
          <cell r="E16539" t="str">
            <v>UN</v>
          </cell>
          <cell r="F16539">
            <v>213.41</v>
          </cell>
        </row>
        <row r="16540">
          <cell r="A16540" t="str">
            <v>SINAPI-I 20971</v>
          </cell>
          <cell r="D16540" t="str">
            <v>CHAVE DUPLA PARA CONEXOES TIPO STORZ, ENGATE RAPIDO 1 1/2" X 2 1/2", EM LATAO, PARA INSTALACAO PREDIAL COMBATE A INCENDIO</v>
          </cell>
          <cell r="E16540" t="str">
            <v>UN</v>
          </cell>
          <cell r="F16540">
            <v>14.99</v>
          </cell>
        </row>
        <row r="16541">
          <cell r="A16541" t="str">
            <v>SINAPI-I 45247</v>
          </cell>
          <cell r="D16541" t="str">
            <v>CHAVE FIXA 19 X 22 MM</v>
          </cell>
          <cell r="E16541" t="str">
            <v>UN</v>
          </cell>
          <cell r="F16541">
            <v>30.95</v>
          </cell>
        </row>
        <row r="16542">
          <cell r="A16542" t="str">
            <v>SINAPI-I 39746</v>
          </cell>
          <cell r="D16542" t="str">
            <v>CHUMBADOR DE ACO GALVANIZADO, 1" X 600 MM, PARA POSTES DE ACO COM BASE, INCLUSO PORCA E ARRUELA</v>
          </cell>
          <cell r="E16542" t="str">
            <v>UN</v>
          </cell>
          <cell r="F16542">
            <v>96.33</v>
          </cell>
        </row>
        <row r="16543">
          <cell r="A16543" t="str">
            <v>SINAPI-I 13279</v>
          </cell>
          <cell r="D16543" t="str">
            <v>CHUMBADOR DE ACO TIPO PARABOLT, * 5/8" X 200* MM, COM PORCA E ARRUELA</v>
          </cell>
          <cell r="E16543" t="str">
            <v>KG</v>
          </cell>
          <cell r="F16543">
            <v>24.39</v>
          </cell>
        </row>
        <row r="16544">
          <cell r="A16544" t="str">
            <v>SINAPI-I 11977</v>
          </cell>
          <cell r="D16544" t="str">
            <v>CHUMBADOR DE ACO ZINCADO, DIAMETRO 1/2", COMPRIMENTO 75 MM</v>
          </cell>
          <cell r="E16544" t="str">
            <v>UN</v>
          </cell>
          <cell r="F16544">
            <v>12.63</v>
          </cell>
        </row>
        <row r="16545">
          <cell r="A16545" t="str">
            <v>SINAPI-I 11976</v>
          </cell>
          <cell r="D16545" t="str">
            <v>CHUMBADOR DE ACO ZINCADO, DIAMETRO 1/4" COM PARAFUSO 1/4" X 40 MM</v>
          </cell>
          <cell r="E16545" t="str">
            <v>UN</v>
          </cell>
          <cell r="F16545">
            <v>1.41</v>
          </cell>
        </row>
        <row r="16546">
          <cell r="A16546" t="str">
            <v>SINAPI-I 11975</v>
          </cell>
          <cell r="D16546" t="str">
            <v>CHUMBADOR DE ACO ZINCADO, DIAMETRO 5/8", COMPRIMENTO 6", COM PORCA</v>
          </cell>
          <cell r="E16546" t="str">
            <v>UN</v>
          </cell>
          <cell r="F16546">
            <v>27.69</v>
          </cell>
        </row>
        <row r="16547">
          <cell r="A16547" t="str">
            <v>SINAPI-I 1368</v>
          </cell>
          <cell r="D16547" t="str">
            <v>CHUVEIRO COMUM EM PLASTICO BRANCO, COM CANO, 3 TEMPERATURAS, 5500 W (110/220 V)</v>
          </cell>
          <cell r="E16547" t="str">
            <v>UN</v>
          </cell>
          <cell r="F16547">
            <v>93.95</v>
          </cell>
        </row>
        <row r="16548">
          <cell r="A16548" t="str">
            <v>SINAPI-I 1367</v>
          </cell>
          <cell r="D16548" t="str">
            <v>CHUVEIRO COMUM EM PLASTICO CROMADO, COM CANO, 4 TEMPERATURAS (110/220 V)</v>
          </cell>
          <cell r="E16548" t="str">
            <v>UN</v>
          </cell>
          <cell r="F16548">
            <v>303.89999999999998</v>
          </cell>
        </row>
        <row r="16549">
          <cell r="A16549" t="str">
            <v>SINAPI-I 1380</v>
          </cell>
          <cell r="D16549" t="str">
            <v>CIMENTO BRANCO NAO ESTRUTURAL (CPB - NAO ESTRUTURAL)</v>
          </cell>
          <cell r="E16549" t="str">
            <v>KG</v>
          </cell>
          <cell r="F16549">
            <v>5.08</v>
          </cell>
        </row>
        <row r="16550">
          <cell r="A16550" t="str">
            <v>SINAPI-I 1375</v>
          </cell>
          <cell r="D16550" t="str">
            <v>CIMENTO IMPERMEABILIZANTE DE PEGA ULTRARRAPIDA PARA TAMPONAMENTOS</v>
          </cell>
          <cell r="E16550" t="str">
            <v>KG</v>
          </cell>
          <cell r="F16550">
            <v>15.17</v>
          </cell>
        </row>
        <row r="16551">
          <cell r="A16551" t="str">
            <v>SINAPI-I 1379</v>
          </cell>
          <cell r="D16551" t="str">
            <v>CIMENTO PORTLAND COMPOSTO CP II-32</v>
          </cell>
          <cell r="E16551" t="str">
            <v>KG</v>
          </cell>
          <cell r="F16551">
            <v>0.76</v>
          </cell>
        </row>
        <row r="16552">
          <cell r="A16552" t="str">
            <v>SINAPI-I 13284</v>
          </cell>
          <cell r="D16552" t="str">
            <v>CIMENTO PORTLAND DE ALTO FORNO (AF) CP III-40</v>
          </cell>
          <cell r="E16552" t="str">
            <v>KG</v>
          </cell>
          <cell r="F16552">
            <v>0.68</v>
          </cell>
        </row>
        <row r="16553">
          <cell r="A16553" t="str">
            <v>SINAPI-I 44528</v>
          </cell>
          <cell r="D16553" t="str">
            <v>CIMENTO PORTLAND ESTRUTURAL BRANCO CPB - 32 OU CPB - 40</v>
          </cell>
          <cell r="E16553" t="str">
            <v>KG</v>
          </cell>
          <cell r="F16553">
            <v>4.05</v>
          </cell>
        </row>
        <row r="16554">
          <cell r="A16554" t="str">
            <v>SINAPI-I 34753</v>
          </cell>
          <cell r="D16554" t="str">
            <v>CIMENTO PORTLAND POZOLANICO CP IV-32</v>
          </cell>
          <cell r="E16554" t="str">
            <v>KG</v>
          </cell>
          <cell r="F16554">
            <v>0.73</v>
          </cell>
        </row>
        <row r="16555">
          <cell r="A16555" t="str">
            <v>SINAPI-I 420</v>
          </cell>
          <cell r="D16555" t="str">
            <v>CINTA CIRCULAR EM ACO GALVANIZADO DE 150 MM DE DIAMETRO PARA FIXACAO DE CAIXA MEDICAO, INCLUI PARAFUSOS E PORCAS</v>
          </cell>
          <cell r="E16555" t="str">
            <v>UN</v>
          </cell>
        </row>
        <row r="16556">
          <cell r="A16556" t="str">
            <v>SINAPI-I 12327</v>
          </cell>
          <cell r="D16556" t="str">
            <v>CINTA CIRCULAR EM ACO GALVANIZADO DE 210 MM DE DIAMETRO PARA INSTALACAO DE TRANSFORMADOR EM POSTE DE CONCRETO</v>
          </cell>
          <cell r="E16556" t="str">
            <v>UN</v>
          </cell>
        </row>
        <row r="16557">
          <cell r="A16557" t="str">
            <v>SINAPI-I 36148</v>
          </cell>
          <cell r="D16557" t="str">
            <v>CINTURAO DE SEGURANCA TIPO PARAQUEDISTA, FIVELA EM ACO, AJUSTE NO SUSPENSORIO, CINTURA E PERNAS</v>
          </cell>
          <cell r="E16557" t="str">
            <v>UN</v>
          </cell>
          <cell r="F16557">
            <v>151.08000000000001</v>
          </cell>
        </row>
        <row r="16558">
          <cell r="A16558" t="str">
            <v>SINAPI-I 12329</v>
          </cell>
          <cell r="D16558" t="str">
            <v>COBRE ELETROLITICO EM BARRA OU CHAPA</v>
          </cell>
          <cell r="E16558" t="str">
            <v>KG</v>
          </cell>
          <cell r="F16558">
            <v>140.16</v>
          </cell>
        </row>
        <row r="16559">
          <cell r="A16559" t="str">
            <v>SINAPI-I 44396</v>
          </cell>
          <cell r="D16559" t="str">
            <v>COLA BRANCA BASE PVA</v>
          </cell>
          <cell r="E16559" t="str">
            <v>KG</v>
          </cell>
          <cell r="F16559">
            <v>49.88</v>
          </cell>
        </row>
        <row r="16560">
          <cell r="A16560" t="str">
            <v>SINAPI-I 44327</v>
          </cell>
          <cell r="D16560" t="str">
            <v>COLA PARA TUBOS E MANTAS ELASTOMERICAS, A BASE DE SOLVENTE</v>
          </cell>
          <cell r="E16560" t="str">
            <v>L</v>
          </cell>
          <cell r="F16560">
            <v>169.65</v>
          </cell>
        </row>
        <row r="16561">
          <cell r="A16561" t="str">
            <v>SINAPI-I 37418</v>
          </cell>
          <cell r="D16561" t="str">
            <v>COLAR DE TOMADA EM POLIPROPILENO, PP, COM PARAFUSOS, PARA PEAD, 63 X 1/2" - LIGACAO PREDIAL DE AGUA</v>
          </cell>
          <cell r="E16561" t="str">
            <v>UN</v>
          </cell>
          <cell r="F16561">
            <v>25.11</v>
          </cell>
        </row>
        <row r="16562">
          <cell r="A16562" t="str">
            <v>SINAPI-I 37419</v>
          </cell>
          <cell r="D16562" t="str">
            <v>COLAR DE TOMADA EM POLIPROPILENO, PP, COM PARAFUSOS, PARA PEAD, 63 X 3/4" - LIGACAO PREDIAL DE AGUA</v>
          </cell>
          <cell r="E16562" t="str">
            <v>UN</v>
          </cell>
          <cell r="F16562">
            <v>25.79</v>
          </cell>
        </row>
        <row r="16563">
          <cell r="A16563" t="str">
            <v>SINAPI-I 1427</v>
          </cell>
          <cell r="D16563" t="str">
            <v>COLAR TOMADA PVC, COM TRAVAS, SAIDA COM ROSCA, DE 110 MM X 1/2" OU 110 MM X 3/4", PARA LIGACAO PREDIAL DE AGUA</v>
          </cell>
          <cell r="E16563" t="str">
            <v>UN</v>
          </cell>
          <cell r="F16563">
            <v>22.75</v>
          </cell>
        </row>
        <row r="16564">
          <cell r="A16564" t="str">
            <v>SINAPI-I 1402</v>
          </cell>
          <cell r="D16564" t="str">
            <v>COLAR TOMADA PVC, COM TRAVAS, SAIDA COM ROSCA, DE 32 MM X 1/2" OU 32 MM X 3/4", PARA LIGACAO PREDIAL DE AGUA</v>
          </cell>
          <cell r="E16564" t="str">
            <v>UN</v>
          </cell>
          <cell r="F16564">
            <v>7.87</v>
          </cell>
        </row>
        <row r="16565">
          <cell r="A16565" t="str">
            <v>SINAPI-I 1420</v>
          </cell>
          <cell r="D16565" t="str">
            <v>COLAR TOMADA PVC, COM TRAVAS, SAIDA COM ROSCA, DE 40 MM X 1/2" OU 40 MM X 3/4", PARA LIGACAO PREDIAL DE AGUA</v>
          </cell>
          <cell r="E16565" t="str">
            <v>UN</v>
          </cell>
          <cell r="F16565">
            <v>10.119999999999999</v>
          </cell>
        </row>
        <row r="16566">
          <cell r="A16566" t="str">
            <v>SINAPI-I 1419</v>
          </cell>
          <cell r="D16566" t="str">
            <v>COLAR TOMADA PVC, COM TRAVAS, SAIDA COM ROSCA, DE 50 MM X 1/2" OU 50 MM X 3/4", PARA LIGACAO PREDIAL DE AGUA</v>
          </cell>
          <cell r="E16566" t="str">
            <v>UN</v>
          </cell>
          <cell r="F16566">
            <v>12.23</v>
          </cell>
        </row>
        <row r="16567">
          <cell r="A16567" t="str">
            <v>SINAPI-I 1414</v>
          </cell>
          <cell r="D16567" t="str">
            <v>COLAR TOMADA PVC, COM TRAVAS, SAIDA COM ROSCA, DE 60 MM X 1/2" OU 60 MM X 3/4", PARA LIGACAO PREDIAL DE AGUA</v>
          </cell>
          <cell r="E16567" t="str">
            <v>UN</v>
          </cell>
          <cell r="F16567">
            <v>11.96</v>
          </cell>
        </row>
        <row r="16568">
          <cell r="A16568" t="str">
            <v>SINAPI-I 1413</v>
          </cell>
          <cell r="D16568" t="str">
            <v>COLAR TOMADA PVC, COM TRAVAS, SAIDA COM ROSCA, DE 75 MM X 1/2" OU 75 MM X 3/4", PARA LIGACAO PREDIAL DE AGUA</v>
          </cell>
          <cell r="E16568" t="str">
            <v>UN</v>
          </cell>
          <cell r="F16568">
            <v>17.670000000000002</v>
          </cell>
        </row>
        <row r="16569">
          <cell r="A16569" t="str">
            <v>SINAPI-I 1412</v>
          </cell>
          <cell r="D16569" t="str">
            <v>COLAR TOMADA PVC, COM TRAVAS, SAIDA COM ROSCA, DE 85 MM X 1/2" OU 85 MM X 3/4", PARA LIGACAO PREDIAL DE AGUA</v>
          </cell>
          <cell r="E16569" t="str">
            <v>UN</v>
          </cell>
          <cell r="F16569">
            <v>14.97</v>
          </cell>
        </row>
        <row r="16570">
          <cell r="A16570" t="str">
            <v>SINAPI-I 1406</v>
          </cell>
          <cell r="D16570" t="str">
            <v>COLAR TOMADA PVC, COM TRAVAS, SAIDA ROSCAVEL COM BUCHA DE LATAO, DE 60 MM X 1/2" OU 60 MM X 3/4", PARA LIGACAO PREDIAL DE AGUA</v>
          </cell>
          <cell r="E16570" t="str">
            <v>UN</v>
          </cell>
          <cell r="F16570">
            <v>18.059999999999999</v>
          </cell>
        </row>
        <row r="16571">
          <cell r="A16571" t="str">
            <v>SINAPI-I 45237</v>
          </cell>
          <cell r="D16571" t="str">
            <v>COLHER DE PEDREIRO 9", EM ACO, COM CANTOS REDONDOS E CABO DE MADEIRA OU PLASTICO</v>
          </cell>
          <cell r="E16571" t="str">
            <v>UN</v>
          </cell>
          <cell r="F16571">
            <v>24.7</v>
          </cell>
        </row>
        <row r="16572">
          <cell r="A16572" t="str">
            <v>SINAPI-I 11281</v>
          </cell>
          <cell r="D16572" t="str">
            <v>COMPACTADOR DE SOLO A PERCUSSAO (SOQUETE), A GASOLINA 4 TEMPOS, PESO 55 A 65 KG, FORCA DE IMPACTO 1.000 A 1.500 KGF, FREQ. 600 A 700 GOLPES P/ MINUTO, VELOCIDADE TRABALHO DE 10 A 15 M/MIN, POT. DE 2,00 A 3,00 HP</v>
          </cell>
          <cell r="E16572" t="str">
            <v>UN</v>
          </cell>
          <cell r="F16572">
            <v>9900</v>
          </cell>
        </row>
        <row r="16573">
          <cell r="A16573" t="str">
            <v>SINAPI-I 1442</v>
          </cell>
          <cell r="D16573" t="str">
            <v>COMPACTADOR DE SOLO TIPO PLACA VIBRATORIA REVERSIVEL, A GASOLINA 4 TEMPOS, PESO 125 A 150 KG, FORCA CENTRIF. 2500 A 2800 KGF, LARG. TRABALHO 400 A 450 MM, FREQ. VIBRACAO 4300 A 4500 RPM, VELOC. TRABALHO 15 A 20 M/MIN, POT. 5,5 A 6,0 HP</v>
          </cell>
          <cell r="E16573" t="str">
            <v>UN</v>
          </cell>
          <cell r="F16573">
            <v>8310.9699999999993</v>
          </cell>
        </row>
        <row r="16574">
          <cell r="A16574" t="str">
            <v>SINAPI-I 13458</v>
          </cell>
          <cell r="D16574" t="str">
            <v>COMPACTADOR DE SOLOS DE PERCURSAO (SOQUETE) COM MOTOR A GASOLINA 4 TEMPOS DE 4 HP (4 CV)</v>
          </cell>
          <cell r="E16574" t="str">
            <v>UN</v>
          </cell>
          <cell r="F16574">
            <v>12267.39</v>
          </cell>
        </row>
        <row r="16575">
          <cell r="A16575" t="str">
            <v>SINAPI-I 11134</v>
          </cell>
          <cell r="D16575" t="str">
            <v>COMPENSADO NAVAL - CHAPA/PAINEL EM MADEIRA COMPENSADA PRENSADA, DE 2200 X 1600 MM, E = 10 MM</v>
          </cell>
          <cell r="E16575" t="str">
            <v>M2</v>
          </cell>
          <cell r="F16575">
            <v>73.17</v>
          </cell>
        </row>
        <row r="16576">
          <cell r="A16576" t="str">
            <v>SINAPI-I 11135</v>
          </cell>
          <cell r="D16576" t="str">
            <v>COMPENSADO NAVAL - CHAPA/PAINEL EM MADEIRA COMPENSADA PRENSADA, DE 2200 X 1600 MM, E = 12 MM</v>
          </cell>
          <cell r="E16576" t="str">
            <v>M2</v>
          </cell>
          <cell r="F16576">
            <v>79</v>
          </cell>
        </row>
        <row r="16577">
          <cell r="A16577" t="str">
            <v>SINAPI-I 11136</v>
          </cell>
          <cell r="D16577" t="str">
            <v>COMPENSADO NAVAL - CHAPA/PAINEL EM MADEIRA COMPENSADA PRENSADA, DE 2200 X 1600 MM, E = 15 MM</v>
          </cell>
          <cell r="E16577" t="str">
            <v>M2</v>
          </cell>
          <cell r="F16577">
            <v>90.45</v>
          </cell>
        </row>
        <row r="16578">
          <cell r="A16578" t="str">
            <v>SINAPI-I 34743</v>
          </cell>
          <cell r="D16578" t="str">
            <v>COMPENSADO NAVAL - CHAPA/PAINEL EM MADEIRA COMPENSADA PRENSADA, DE 2200 X 1600 MM, E = 18 MM</v>
          </cell>
          <cell r="E16578" t="str">
            <v>M2</v>
          </cell>
          <cell r="F16578">
            <v>109.14</v>
          </cell>
        </row>
        <row r="16579">
          <cell r="A16579" t="str">
            <v>SINAPI-I 11137</v>
          </cell>
          <cell r="D16579" t="str">
            <v>COMPENSADO NAVAL - CHAPA/PAINEL EM MADEIRA COMPENSADA PRENSADA, DE 2200 X 1600 MM, E = 20 MM</v>
          </cell>
          <cell r="E16579" t="str">
            <v>M2</v>
          </cell>
          <cell r="F16579">
            <v>123.96</v>
          </cell>
        </row>
        <row r="16580">
          <cell r="A16580" t="str">
            <v>SINAPI-I 34745</v>
          </cell>
          <cell r="D16580" t="str">
            <v>COMPENSADO NAVAL - CHAPA/PAINEL EM MADEIRA COMPENSADA PRENSADA, DE 2200 X 1600 MM, E = 25 MM</v>
          </cell>
          <cell r="E16580" t="str">
            <v>M2</v>
          </cell>
          <cell r="F16580">
            <v>147.41</v>
          </cell>
        </row>
        <row r="16581">
          <cell r="A16581" t="str">
            <v>SINAPI-I 34746</v>
          </cell>
          <cell r="D16581" t="str">
            <v>COMPENSADO NAVAL - CHAPA/PAINEL EM MADEIRA COMPENSADA PRENSADA, DE 2200 X 1600 MM, E = 4 MM</v>
          </cell>
          <cell r="E16581" t="str">
            <v>M2</v>
          </cell>
          <cell r="F16581">
            <v>40.200000000000003</v>
          </cell>
        </row>
        <row r="16582">
          <cell r="A16582" t="str">
            <v>SINAPI-I 1360</v>
          </cell>
          <cell r="D16582" t="str">
            <v>COMPENSADO NAVAL - CHAPA/PAINEL EM MADEIRA COMPENSADA PRENSADA, DE 2200 X 1600 MM, E = 6 MM</v>
          </cell>
          <cell r="E16582" t="str">
            <v>M2</v>
          </cell>
          <cell r="F16582">
            <v>46.9</v>
          </cell>
        </row>
        <row r="16583">
          <cell r="A16583" t="str">
            <v>SINAPI-I 45300</v>
          </cell>
          <cell r="D16583" t="str">
            <v>COMPRESSOR DE AR PROFISSIONAL 10 PCM, *110* L, 140 PSI, 110/220 VOLTS, MONOFASICO</v>
          </cell>
          <cell r="E16583" t="str">
            <v>UN</v>
          </cell>
          <cell r="F16583">
            <v>2662.93</v>
          </cell>
        </row>
        <row r="16584">
          <cell r="A16584" t="str">
            <v>SINAPI-I 36526</v>
          </cell>
          <cell r="D16584" t="str">
            <v>COMPRESSOR DE AR REBOCAVEL VAZAO 400 PCM, PRESSAO EFETIVA DE TRABALHO 102 PSI, MOTOR DIESEL, POTENCIA 110 CV</v>
          </cell>
          <cell r="E16584" t="str">
            <v>UN</v>
          </cell>
        </row>
        <row r="16585">
          <cell r="A16585" t="str">
            <v>SINAPI-I 36523</v>
          </cell>
          <cell r="D16585" t="str">
            <v>COMPRESSOR DE AR REBOCAVEL VAZAO 748 PCM, PRESSAO EFETIVA DE TRABALHO 102 PSI, MOTOR DIESEL, POTENCIA 210 CV</v>
          </cell>
          <cell r="E16585" t="str">
            <v>UN</v>
          </cell>
        </row>
        <row r="16586">
          <cell r="A16586" t="str">
            <v>SINAPI-I 36522</v>
          </cell>
          <cell r="D16586" t="str">
            <v>COMPRESSOR DE AR REBOCAVEL, VAZAO 189 PCM, PRESSAO EFETIVA DE TRABALHO 102 PSI, MOTOR DIESEL, POTENCIA 63 CV</v>
          </cell>
          <cell r="E16586" t="str">
            <v>UN</v>
          </cell>
        </row>
        <row r="16587">
          <cell r="A16587" t="str">
            <v>SINAPI-I 36525</v>
          </cell>
          <cell r="D16587" t="str">
            <v>COMPRESSOR DE AR REBOCAVEL, VAZAO 250 PCM, PRESSAO EFETIVA DE TRABALHO 102 PSI, MOTOR DIESEL, POTENCIA 81 CV</v>
          </cell>
          <cell r="E16587" t="str">
            <v>UN</v>
          </cell>
        </row>
        <row r="16588">
          <cell r="A16588" t="str">
            <v>SINAPI-I 13803</v>
          </cell>
          <cell r="D16588" t="str">
            <v>COMPRESSOR DE AR REBOCAVEL, VAZAO 89 PCM, PRESSAO EFETIVA DE TRABALHO *102* PSI, MOTOR DIESEL, POTENCIA *20* CV</v>
          </cell>
          <cell r="E16588" t="str">
            <v>UN</v>
          </cell>
        </row>
        <row r="16589">
          <cell r="A16589" t="str">
            <v>SINAPI-I 34348</v>
          </cell>
          <cell r="D16589" t="str">
            <v>CONCERTINA CLIPADA (DUPLA) EM ACO GALVANIZADO DE ALTA RESISTENCIA, COM ESPIRAL DE 300 MM, D = 2,76 MM</v>
          </cell>
          <cell r="E16589" t="str">
            <v>M</v>
          </cell>
          <cell r="F16589">
            <v>21.55</v>
          </cell>
        </row>
        <row r="16590">
          <cell r="A16590" t="str">
            <v>SINAPI-I 34347</v>
          </cell>
          <cell r="D16590" t="str">
            <v>CONCERTINA SIMPLES EM ACO GALVANIZADO DE ALTA RESISTENCIA, COM ESPIRAL DE 300 MM, D = 2,76 MM</v>
          </cell>
          <cell r="E16590" t="str">
            <v>M</v>
          </cell>
          <cell r="F16590">
            <v>15.41</v>
          </cell>
        </row>
        <row r="16591">
          <cell r="A16591" t="str">
            <v>SINAPI-I 11146</v>
          </cell>
          <cell r="D16591" t="str">
            <v>CONCRETO AUTOADENSAVEL (CAA) CLASSE DE RESISTENCIA C15, ESPALHAMENTO SF2, COM BOMBEAMENTO (DISPONIBILIZACAO DE BOMBA), SEM O LANCAMENTO (NBR 15823)</v>
          </cell>
          <cell r="E16591" t="str">
            <v>M3</v>
          </cell>
          <cell r="F16591">
            <v>572.75</v>
          </cell>
        </row>
        <row r="16592">
          <cell r="A16592" t="str">
            <v>SINAPI-I 11147</v>
          </cell>
          <cell r="D16592" t="str">
            <v>CONCRETO AUTOADENSAVEL (CAA) CLASSE DE RESISTENCIA C20, ESPALHAMENTO SF2, COM BOMBEAMENTO (DISPONIBILIZACAO DE BOMBA), SEM O LANCAMENTO (NBR 15823)</v>
          </cell>
          <cell r="E16592" t="str">
            <v>M3</v>
          </cell>
          <cell r="F16592">
            <v>595.16</v>
          </cell>
        </row>
        <row r="16593">
          <cell r="A16593" t="str">
            <v>SINAPI-I 34872</v>
          </cell>
          <cell r="D16593" t="str">
            <v>CONCRETO AUTOADENSAVEL (CAA) CLASSE DE RESISTENCIA C25, ESPALHAMENTO SF2, COM BOMBEAMENTO (DISPONIBILIZACAO DE BOMBA), SEM O LANCAMENTO (NBR 15823)</v>
          </cell>
          <cell r="E16593" t="str">
            <v>M3</v>
          </cell>
          <cell r="F16593">
            <v>601.85</v>
          </cell>
        </row>
        <row r="16594">
          <cell r="A16594" t="str">
            <v>SINAPI-I 34491</v>
          </cell>
          <cell r="D16594" t="str">
            <v>CONCRETO AUTOADENSAVEL (CAA) CLASSE DE RESISTENCIA C30, ESPALHAMENTO SF2, COM BOMBEAMENTO (DISPONIBILIZACAO DE BOMBA), SEM O LANCAMENTO (NBR 15823)</v>
          </cell>
          <cell r="E16594" t="str">
            <v>M3</v>
          </cell>
          <cell r="F16594">
            <v>619.29</v>
          </cell>
        </row>
        <row r="16595">
          <cell r="A16595" t="str">
            <v>SINAPI-I 34770</v>
          </cell>
          <cell r="D16595" t="str">
            <v>CONCRETO BETUMINOSO USINADO A QUENTE (CBUQ) PARA PAVIMENTACAO ASFALTICA, PADRAO DNIT, FAIXA C, COM CAP 30/45 - AQUISICAO POSTO USINA</v>
          </cell>
          <cell r="E16595" t="str">
            <v>T</v>
          </cell>
          <cell r="F16595">
            <v>691.52</v>
          </cell>
        </row>
        <row r="16596">
          <cell r="A16596" t="str">
            <v>SINAPI-I 1518</v>
          </cell>
          <cell r="D16596" t="str">
            <v>CONCRETO BETUMINOSO USINADO A QUENTE (CBUQ) PARA PAVIMENTACAO ASFALTICA, PADRAO DNIT, FAIXA C, COM CAP 50/70 - AQUISICAO POSTO USINA</v>
          </cell>
          <cell r="E16596" t="str">
            <v>T</v>
          </cell>
          <cell r="F16596">
            <v>705</v>
          </cell>
        </row>
        <row r="16597">
          <cell r="A16597" t="str">
            <v>SINAPI-I 41965</v>
          </cell>
          <cell r="D16597" t="str">
            <v>CONCRETO BETUMINOSO USINADO A QUENTE (CBUQ) PARA PAVIMENTACAO ASFALTICA, PADRAO DNIT, PARA BINDER, COM CAP 50/70 - AQUISICAO POSTO USINA</v>
          </cell>
          <cell r="E16597" t="str">
            <v>T</v>
          </cell>
          <cell r="F16597">
            <v>618.16999999999996</v>
          </cell>
        </row>
        <row r="16598">
          <cell r="A16598" t="str">
            <v>SINAPI-I 1524</v>
          </cell>
          <cell r="D16598" t="str">
            <v>CONCRETO USINADO BOMBEAVEL, CLASSE DE RESISTENCIA C20, BRITA 0 E 1, SLUMP = 100 +/- 20 MM, COM BOMBEAMENTO (DISPONIBILIZACAO DE BOMBA), SEM O LANCAMENTO (NBR 8953)</v>
          </cell>
          <cell r="E16598" t="str">
            <v>M3</v>
          </cell>
          <cell r="F16598">
            <v>549.51</v>
          </cell>
        </row>
        <row r="16599">
          <cell r="A16599" t="str">
            <v>SINAPI-I 34492</v>
          </cell>
          <cell r="D16599" t="str">
            <v>CONCRETO USINADO BOMBEAVEL, CLASSE DE RESISTENCIA C20, COM BRITA 0 E 1, SLUMP = 100 +/- 20 MM, EXCLUI SERVICO DE BOMBEAMENTO (NBR 8953)</v>
          </cell>
          <cell r="E16599" t="str">
            <v>M3</v>
          </cell>
          <cell r="F16599">
            <v>509</v>
          </cell>
        </row>
        <row r="16600">
          <cell r="A16600" t="str">
            <v>SINAPI-I 38404</v>
          </cell>
          <cell r="D16600" t="str">
            <v>CONCRETO USINADO BOMBEAVEL, CLASSE DE RESISTENCIA C20, COM BRITA 0 E 1, SLUMP = 130 +/- 20 MM, EXCLUI SERVICO DE BOMBEAMENTO (NBR 8953)</v>
          </cell>
          <cell r="E16600" t="str">
            <v>M3</v>
          </cell>
          <cell r="F16600">
            <v>527.22</v>
          </cell>
        </row>
        <row r="16601">
          <cell r="A16601" t="str">
            <v>SINAPI-I 39849</v>
          </cell>
          <cell r="D16601" t="str">
            <v>CONCRETO USINADO BOMBEAVEL, CLASSE DE RESISTENCIA C20, COM BRITA 0 E 1, SLUMP = 190 +/- 20 MM, COM BOMBEAMENTO (DISPONIBILIZACAO DE BOMBA), SEM O LANCAMENTO (NBR 8953)</v>
          </cell>
          <cell r="E16601" t="str">
            <v>M3</v>
          </cell>
          <cell r="F16601">
            <v>604.20000000000005</v>
          </cell>
        </row>
        <row r="16602">
          <cell r="A16602" t="str">
            <v>SINAPI-I 38464</v>
          </cell>
          <cell r="D16602" t="str">
            <v>CONCRETO USINADO BOMBEAVEL, CLASSE DE RESISTENCIA C20, COM BRITA 0, SLUMP = 220 +/- 20 MM, COM BOMBEAMENTO (DISPONIBILIZACAO DE BOMBA), SEM O LANCAMENTO (NBR 8953)</v>
          </cell>
          <cell r="E16602" t="str">
            <v>M3</v>
          </cell>
          <cell r="F16602">
            <v>612.97</v>
          </cell>
        </row>
        <row r="16603">
          <cell r="A16603" t="str">
            <v>SINAPI-I 1527</v>
          </cell>
          <cell r="D16603" t="str">
            <v>CONCRETO USINADO BOMBEAVEL, CLASSE DE RESISTENCIA C25, BRITA 0 E 1, SLUMP = 100 +/- 20 MM, COM BOMBEAMENTO (DISPONIBILIZACAO DE BOMBA), SEM O LANCAMENTO (NBR 8953)</v>
          </cell>
          <cell r="E16603" t="str">
            <v>M3</v>
          </cell>
          <cell r="F16603">
            <v>566.96</v>
          </cell>
        </row>
        <row r="16604">
          <cell r="A16604" t="str">
            <v>SINAPI-I 34493</v>
          </cell>
          <cell r="D16604" t="str">
            <v>CONCRETO USINADO BOMBEAVEL, CLASSE DE RESISTENCIA C25, COM BRITA 0 E 1, SLUMP = 100 +/- 20 MM, EXCLUI SERVICO DE BOMBEAMENTO (NBR 8953)</v>
          </cell>
          <cell r="E16604" t="str">
            <v>M3</v>
          </cell>
          <cell r="F16604">
            <v>523.34</v>
          </cell>
        </row>
        <row r="16605">
          <cell r="A16605" t="str">
            <v>SINAPI-I 38405</v>
          </cell>
          <cell r="D16605" t="str">
            <v>CONCRETO USINADO BOMBEAVEL, CLASSE DE RESISTENCIA C25, COM BRITA 0 E 1, SLUMP = 130 +/- 20 MM, EXCLUI SERVICO DE BOMBEAMENTO (NBR 8953)</v>
          </cell>
          <cell r="E16605" t="str">
            <v>M3</v>
          </cell>
          <cell r="F16605">
            <v>543.48</v>
          </cell>
        </row>
        <row r="16606">
          <cell r="A16606" t="str">
            <v>SINAPI-I 38408</v>
          </cell>
          <cell r="D16606" t="str">
            <v>CONCRETO USINADO BOMBEAVEL, CLASSE DE RESISTENCIA C25, COM BRITA 0 E 1, SLUMP = 190 +/- 20 MM, EXCLUI SERVICO DE BOMBEAMENTO (NBR 8953)</v>
          </cell>
          <cell r="E16606" t="str">
            <v>M3</v>
          </cell>
          <cell r="F16606">
            <v>601.58000000000004</v>
          </cell>
        </row>
        <row r="16607">
          <cell r="A16607" t="str">
            <v>SINAPI-I 1525</v>
          </cell>
          <cell r="D16607" t="str">
            <v>CONCRETO USINADO BOMBEAVEL, CLASSE DE RESISTENCIA C30, BRITA 0 E 1, SLUMP = 100 +/- 20 MM, COM BOMBEAMENTO (DISPONIBILIZACAO DE BOMBA), SEM O LANCAMENTO (NBR 8953)</v>
          </cell>
          <cell r="E16607" t="str">
            <v>M3</v>
          </cell>
          <cell r="F16607">
            <v>584.4</v>
          </cell>
        </row>
        <row r="16608">
          <cell r="A16608" t="str">
            <v>SINAPI-I 34494</v>
          </cell>
          <cell r="D16608" t="str">
            <v>CONCRETO USINADO BOMBEAVEL, CLASSE DE RESISTENCIA C30, COM BRITA 0 E 1, SLUMP = 100 +/- 20 MM, EXCLUI SERVICO DE BOMBEAMENTO (NBR 8953)</v>
          </cell>
          <cell r="E16608" t="str">
            <v>M3</v>
          </cell>
          <cell r="F16608">
            <v>540.79</v>
          </cell>
        </row>
        <row r="16609">
          <cell r="A16609" t="str">
            <v>SINAPI-I 38406</v>
          </cell>
          <cell r="D16609" t="str">
            <v>CONCRETO USINADO BOMBEAVEL, CLASSE DE RESISTENCIA C30, COM BRITA 0 E 1, SLUMP = 130 +/- 20 MM, EXCLUI SERVICO DE BOMBEAMENTO (NBR 8953)</v>
          </cell>
          <cell r="E16609" t="str">
            <v>M3</v>
          </cell>
          <cell r="F16609">
            <v>573.88</v>
          </cell>
        </row>
        <row r="16610">
          <cell r="A16610" t="str">
            <v>SINAPI-I 38409</v>
          </cell>
          <cell r="D16610" t="str">
            <v>CONCRETO USINADO BOMBEAVEL, CLASSE DE RESISTENCIA C30, COM BRITA 0 E 1, SLUMP = 190 +/- 20 MM, EXCLUI SERVICO DE BOMBEAMENTO (NBR 8953)</v>
          </cell>
          <cell r="E16610" t="str">
            <v>M3</v>
          </cell>
          <cell r="F16610">
            <v>605.67999999999995</v>
          </cell>
        </row>
        <row r="16611">
          <cell r="A16611" t="str">
            <v>SINAPI-I 43360</v>
          </cell>
          <cell r="D16611" t="str">
            <v>CONCRETO USINADO BOMBEAVEL, CLASSE DE RESISTENCIA C30, COM BRITA 0 E 1, SLUMP = 220 +/- 30 MM, EXCLUI SERVICO DE BOMBEAMENTO (NBR 8953)</v>
          </cell>
          <cell r="E16611" t="str">
            <v>M3</v>
          </cell>
          <cell r="F16611">
            <v>631.54999999999995</v>
          </cell>
        </row>
        <row r="16612">
          <cell r="A16612" t="str">
            <v>SINAPI-I 11145</v>
          </cell>
          <cell r="D16612" t="str">
            <v>CONCRETO USINADO BOMBEAVEL, CLASSE DE RESISTENCIA C35, BRITA 0 E 1, SLUMP = 100 +/- 20 MM, COM BOMBEAMENTO (DISPONIBILIZACAO DE BOMBA), SEM O LANCAMENTO (NBR 8953)</v>
          </cell>
          <cell r="E16612" t="str">
            <v>M3</v>
          </cell>
          <cell r="F16612">
            <v>601.85</v>
          </cell>
        </row>
        <row r="16613">
          <cell r="A16613" t="str">
            <v>SINAPI-I 34495</v>
          </cell>
          <cell r="D16613" t="str">
            <v>CONCRETO USINADO BOMBEAVEL, CLASSE DE RESISTENCIA C35, COM BRITA 0 E 1, SLUMP = 100 +/- 20 MM, EXCLUI SERVICO DE BOMBEAMENTO (NBR 8953)</v>
          </cell>
          <cell r="E16613" t="str">
            <v>M3</v>
          </cell>
          <cell r="F16613">
            <v>558.23</v>
          </cell>
        </row>
        <row r="16614">
          <cell r="A16614" t="str">
            <v>SINAPI-I 34479</v>
          </cell>
          <cell r="D16614" t="str">
            <v>CONCRETO USINADO BOMBEAVEL, CLASSE DE RESISTENCIA C40, BRITA 0 E 1, SLUMP = 100 +/- 20 MM, COM BOMBEAMENTO (DISPONIBILIZACAO DE BOMBA), SEM O LANCAMENTO (NBR 8953)</v>
          </cell>
          <cell r="E16614" t="str">
            <v>M3</v>
          </cell>
          <cell r="F16614">
            <v>619.29</v>
          </cell>
        </row>
        <row r="16615">
          <cell r="A16615" t="str">
            <v>SINAPI-I 34496</v>
          </cell>
          <cell r="D16615" t="str">
            <v>CONCRETO USINADO BOMBEAVEL, CLASSE DE RESISTENCIA C40, COM BRITA 0 E 1, SLUMP = 100 +/- 20 MM, EXCLUI SERVICO DE BOMBEAMENTO (NBR 8953)</v>
          </cell>
          <cell r="E16615" t="str">
            <v>M3</v>
          </cell>
          <cell r="F16615">
            <v>582.33000000000004</v>
          </cell>
        </row>
        <row r="16616">
          <cell r="A16616" t="str">
            <v>SINAPI-I 34481</v>
          </cell>
          <cell r="D16616" t="str">
            <v>CONCRETO USINADO BOMBEAVEL, CLASSE DE RESISTENCIA C45, BRITA 0 E 1, SLUMP = 100 +/- 20 MM, COM BOMBEAMENTO (DISPONIBILIZACAO DE BOMBA), SEM O LANCAMENTO (NBR 8953)</v>
          </cell>
          <cell r="E16616" t="str">
            <v>M3</v>
          </cell>
          <cell r="F16616">
            <v>647.08000000000004</v>
          </cell>
        </row>
        <row r="16617">
          <cell r="A16617" t="str">
            <v>SINAPI-I 34483</v>
          </cell>
          <cell r="D16617" t="str">
            <v>CONCRETO USINADO BOMBEAVEL, CLASSE DE RESISTENCIA C50, BRITA 0 E 1, SLUMP = 100 +/- 20 MM, COM BOMBEAMENTO (DISPONIBILIZACAO DE BOMBA), SEM O LANCAMENTO (NBR 8953)</v>
          </cell>
          <cell r="E16617" t="str">
            <v>M3</v>
          </cell>
          <cell r="F16617">
            <v>691.36</v>
          </cell>
        </row>
        <row r="16618">
          <cell r="A16618" t="str">
            <v>SINAPI-I 34485</v>
          </cell>
          <cell r="D16618" t="str">
            <v>CONCRETO USINADO BOMBEAVEL, CLASSE DE RESISTENCIA C60, COM BRITA 0 E 1, SLUMP = 100 +/- 20 MM, COM BOMBEAMENTO (DISPONIBILIZACAO DE BOMBA), SEM O LANCAMENTO (NBR 8953)</v>
          </cell>
          <cell r="E16618" t="str">
            <v>M3</v>
          </cell>
          <cell r="F16618">
            <v>739.34</v>
          </cell>
        </row>
        <row r="16619">
          <cell r="A16619" t="str">
            <v>SINAPI-I 14041</v>
          </cell>
          <cell r="D16619" t="str">
            <v>CONCRETO USINADO CONVENCIONAL (NAO BOMBEAVEL) CLASSE DE RESISTENCIA C10, COM BRITA 1 E 2, SLUMP = 80 MM +/- 10 MM (NBR 8953)</v>
          </cell>
          <cell r="E16619" t="str">
            <v>M3</v>
          </cell>
          <cell r="F16619">
            <v>480.6</v>
          </cell>
        </row>
        <row r="16620">
          <cell r="A16620" t="str">
            <v>SINAPI-I 1523</v>
          </cell>
          <cell r="D16620" t="str">
            <v>CONCRETO USINADO CONVENCIONAL (NAO BOMBEAVEL) CLASSE DE RESISTENCIA C15, COM BRITA 1 E 2, SLUMP = 80 MM +/- 10 MM (NBR 8953)</v>
          </cell>
          <cell r="E16620" t="str">
            <v>M3</v>
          </cell>
          <cell r="F16620">
            <v>488.45</v>
          </cell>
        </row>
        <row r="16621">
          <cell r="A16621" t="str">
            <v>SINAPI-I 14054</v>
          </cell>
          <cell r="D16621" t="str">
            <v>CONDULETE DE ALUMINIO TIPO B, PARA ELETRODUTO ROSCAVEL DE 1", COM TAMPA CEGA</v>
          </cell>
          <cell r="E16621" t="str">
            <v>UN</v>
          </cell>
          <cell r="F16621">
            <v>22.24</v>
          </cell>
        </row>
        <row r="16622">
          <cell r="A16622" t="str">
            <v>SINAPI-I 14052</v>
          </cell>
          <cell r="D16622" t="str">
            <v>CONDULETE DE ALUMINIO TIPO B, PARA ELETRODUTO ROSCAVEL DE 1/2", COM TAMPA CEGA</v>
          </cell>
          <cell r="E16622" t="str">
            <v>UN</v>
          </cell>
          <cell r="F16622">
            <v>17.11</v>
          </cell>
        </row>
        <row r="16623">
          <cell r="A16623" t="str">
            <v>SINAPI-I 14053</v>
          </cell>
          <cell r="D16623" t="str">
            <v>CONDULETE DE ALUMINIO TIPO B, PARA ELETRODUTO ROSCAVEL DE 3/4", COM TAMPA CEGA</v>
          </cell>
          <cell r="E16623" t="str">
            <v>UN</v>
          </cell>
          <cell r="F16623">
            <v>17.37</v>
          </cell>
        </row>
        <row r="16624">
          <cell r="A16624" t="str">
            <v>SINAPI-I 2560</v>
          </cell>
          <cell r="D16624" t="str">
            <v>CONDULETE DE ALUMINIO TIPO C, PARA ELETRODUTO ROSCAVEL DE 1", COM TAMPA CEGA</v>
          </cell>
          <cell r="E16624" t="str">
            <v>UN</v>
          </cell>
          <cell r="F16624">
            <v>23.02</v>
          </cell>
        </row>
        <row r="16625">
          <cell r="A16625" t="str">
            <v>SINAPI-I 2558</v>
          </cell>
          <cell r="D16625" t="str">
            <v>CONDULETE DE ALUMINIO TIPO C, PARA ELETRODUTO ROSCAVEL DE 1/2", COM TAMPA CEGA</v>
          </cell>
          <cell r="E16625" t="str">
            <v>UN</v>
          </cell>
          <cell r="F16625">
            <v>13.08</v>
          </cell>
        </row>
        <row r="16626">
          <cell r="A16626" t="str">
            <v>SINAPI-I 2559</v>
          </cell>
          <cell r="D16626" t="str">
            <v>CONDULETE DE ALUMINIO TIPO C, PARA ELETRODUTO ROSCAVEL DE 3/4", COM TAMPA CEGA</v>
          </cell>
          <cell r="E16626" t="str">
            <v>UN</v>
          </cell>
          <cell r="F16626">
            <v>18.41</v>
          </cell>
        </row>
        <row r="16627">
          <cell r="A16627" t="str">
            <v>SINAPI-I 2592</v>
          </cell>
          <cell r="D16627" t="str">
            <v>CONDULETE DE ALUMINIO TIPO C, PARA ELETRODUTO ROSCAVEL DE 4", COM TAMPA CEGA</v>
          </cell>
          <cell r="E16627" t="str">
            <v>UN</v>
          </cell>
          <cell r="F16627">
            <v>305.2</v>
          </cell>
        </row>
        <row r="16628">
          <cell r="A16628" t="str">
            <v>SINAPI-I 2589</v>
          </cell>
          <cell r="D16628" t="str">
            <v>CONDULETE DE ALUMINIO TIPO E, PARA ELETRODUTO ROSCAVEL DE 1 1/2", COM TAMPA CEGA</v>
          </cell>
          <cell r="E16628" t="str">
            <v>UN</v>
          </cell>
          <cell r="F16628">
            <v>40.82</v>
          </cell>
        </row>
        <row r="16629">
          <cell r="A16629" t="str">
            <v>SINAPI-I 2566</v>
          </cell>
          <cell r="D16629" t="str">
            <v>CONDULETE DE ALUMINIO TIPO E, PARA ELETRODUTO ROSCAVEL DE 1 1/4", COM TAMPA CEGA</v>
          </cell>
          <cell r="E16629" t="str">
            <v>UN</v>
          </cell>
          <cell r="F16629">
            <v>30.71</v>
          </cell>
        </row>
        <row r="16630">
          <cell r="A16630" t="str">
            <v>SINAPI-I 2590</v>
          </cell>
          <cell r="D16630" t="str">
            <v>CONDULETE DE ALUMINIO TIPO E, PARA ELETRODUTO ROSCAVEL DE 1", COM TAMPA CEGA</v>
          </cell>
          <cell r="E16630" t="str">
            <v>UN</v>
          </cell>
          <cell r="F16630">
            <v>25.05</v>
          </cell>
        </row>
        <row r="16631">
          <cell r="A16631" t="str">
            <v>SINAPI-I 2591</v>
          </cell>
          <cell r="D16631" t="str">
            <v>CONDULETE DE ALUMINIO TIPO E, PARA ELETRODUTO ROSCAVEL DE 1/2", COM TAMPA CEGA</v>
          </cell>
          <cell r="E16631" t="str">
            <v>UN</v>
          </cell>
          <cell r="F16631">
            <v>14.89</v>
          </cell>
        </row>
        <row r="16632">
          <cell r="A16632" t="str">
            <v>SINAPI-I 2567</v>
          </cell>
          <cell r="D16632" t="str">
            <v>CONDULETE DE ALUMINIO TIPO E, PARA ELETRODUTO ROSCAVEL DE 2", COM TAMPA CEGA</v>
          </cell>
          <cell r="E16632" t="str">
            <v>UN</v>
          </cell>
          <cell r="F16632">
            <v>59.88</v>
          </cell>
        </row>
        <row r="16633">
          <cell r="A16633" t="str">
            <v>SINAPI-I 2568</v>
          </cell>
          <cell r="D16633" t="str">
            <v>CONDULETE DE ALUMINIO TIPO E, PARA ELETRODUTO ROSCAVEL DE 3", COM TAMPA CEGA</v>
          </cell>
          <cell r="E16633" t="str">
            <v>UN</v>
          </cell>
          <cell r="F16633">
            <v>166.28</v>
          </cell>
        </row>
        <row r="16634">
          <cell r="A16634" t="str">
            <v>SINAPI-I 2565</v>
          </cell>
          <cell r="D16634" t="str">
            <v>CONDULETE DE ALUMINIO TIPO E, PARA ELETRODUTO ROSCAVEL DE 3/4", COM TAMPA CEGA</v>
          </cell>
          <cell r="E16634" t="str">
            <v>UN</v>
          </cell>
          <cell r="F16634">
            <v>14.91</v>
          </cell>
        </row>
        <row r="16635">
          <cell r="A16635" t="str">
            <v>SINAPI-I 2594</v>
          </cell>
          <cell r="D16635" t="str">
            <v>CONDULETE DE ALUMINIO TIPO E, PARA ELETRODUTO ROSCAVEL DE 4", COM TAMPA CEGA</v>
          </cell>
          <cell r="E16635" t="str">
            <v>UN</v>
          </cell>
          <cell r="F16635">
            <v>277.01</v>
          </cell>
        </row>
        <row r="16636">
          <cell r="A16636" t="str">
            <v>SINAPI-I 2587</v>
          </cell>
          <cell r="D16636" t="str">
            <v>CONDULETE DE ALUMINIO TIPO LR, PARA ELETRODUTO ROSCAVEL DE 1 1/2", COM TAMPA CEGA</v>
          </cell>
          <cell r="E16636" t="str">
            <v>UN</v>
          </cell>
          <cell r="F16636">
            <v>47.21</v>
          </cell>
        </row>
        <row r="16637">
          <cell r="A16637" t="str">
            <v>SINAPI-I 2588</v>
          </cell>
          <cell r="D16637" t="str">
            <v>CONDULETE DE ALUMINIO TIPO LR, PARA ELETRODUTO ROSCAVEL DE 1 1/4", COM TAMPA CEGA</v>
          </cell>
          <cell r="E16637" t="str">
            <v>UN</v>
          </cell>
          <cell r="F16637">
            <v>37.5</v>
          </cell>
        </row>
        <row r="16638">
          <cell r="A16638" t="str">
            <v>SINAPI-I 2570</v>
          </cell>
          <cell r="D16638" t="str">
            <v>CONDULETE DE ALUMINIO TIPO LR, PARA ELETRODUTO ROSCAVEL DE 1", COM TAMPA CEGA</v>
          </cell>
          <cell r="E16638" t="str">
            <v>UN</v>
          </cell>
          <cell r="F16638">
            <v>24.22</v>
          </cell>
        </row>
        <row r="16639">
          <cell r="A16639" t="str">
            <v>SINAPI-I 2569</v>
          </cell>
          <cell r="D16639" t="str">
            <v>CONDULETE DE ALUMINIO TIPO LR, PARA ELETRODUTO ROSCAVEL DE 1/2", COM TAMPA CEGA</v>
          </cell>
          <cell r="E16639" t="str">
            <v>UN</v>
          </cell>
          <cell r="F16639">
            <v>14.45</v>
          </cell>
        </row>
        <row r="16640">
          <cell r="A16640" t="str">
            <v>SINAPI-I 2571</v>
          </cell>
          <cell r="D16640" t="str">
            <v>CONDULETE DE ALUMINIO TIPO LR, PARA ELETRODUTO ROSCAVEL DE 2", COM TAMPA CEGA</v>
          </cell>
          <cell r="E16640" t="str">
            <v>UN</v>
          </cell>
          <cell r="F16640">
            <v>71.900000000000006</v>
          </cell>
        </row>
        <row r="16641">
          <cell r="A16641" t="str">
            <v>SINAPI-I 2572</v>
          </cell>
          <cell r="D16641" t="str">
            <v>CONDULETE DE ALUMINIO TIPO LR, PARA ELETRODUTO ROSCAVEL DE 3", COM TAMPA CEGA</v>
          </cell>
          <cell r="E16641" t="str">
            <v>UN</v>
          </cell>
          <cell r="F16641">
            <v>212.64</v>
          </cell>
        </row>
        <row r="16642">
          <cell r="A16642" t="str">
            <v>SINAPI-I 2593</v>
          </cell>
          <cell r="D16642" t="str">
            <v>CONDULETE DE ALUMINIO TIPO LR, PARA ELETRODUTO ROSCAVEL DE 3/4", COM TAMPA CEGA</v>
          </cell>
          <cell r="E16642" t="str">
            <v>UN</v>
          </cell>
          <cell r="F16642">
            <v>15.41</v>
          </cell>
        </row>
        <row r="16643">
          <cell r="A16643" t="str">
            <v>SINAPI-I 2595</v>
          </cell>
          <cell r="D16643" t="str">
            <v>CONDULETE DE ALUMINIO TIPO LR, PARA ELETRODUTO ROSCAVEL DE 4", COM TAMPA CEGA</v>
          </cell>
          <cell r="E16643" t="str">
            <v>UN</v>
          </cell>
          <cell r="F16643">
            <v>331.76</v>
          </cell>
        </row>
        <row r="16644">
          <cell r="A16644" t="str">
            <v>SINAPI-I 2576</v>
          </cell>
          <cell r="D16644" t="str">
            <v>CONDULETE DE ALUMINIO TIPO T, PARA ELETRODUTO ROSCAVEL DE 1 1/2", COM TAMPA CEGA</v>
          </cell>
          <cell r="E16644" t="str">
            <v>UN</v>
          </cell>
          <cell r="F16644">
            <v>56.56</v>
          </cell>
        </row>
        <row r="16645">
          <cell r="A16645" t="str">
            <v>SINAPI-I 2575</v>
          </cell>
          <cell r="D16645" t="str">
            <v>CONDULETE DE ALUMINIO TIPO T, PARA ELETRODUTO ROSCAVEL DE 1 1/4", COM TAMPA CEGA</v>
          </cell>
          <cell r="E16645" t="str">
            <v>UN</v>
          </cell>
          <cell r="F16645">
            <v>42.52</v>
          </cell>
        </row>
        <row r="16646">
          <cell r="A16646" t="str">
            <v>SINAPI-I 2586</v>
          </cell>
          <cell r="D16646" t="str">
            <v>CONDULETE DE ALUMINIO TIPO T, PARA ELETRODUTO ROSCAVEL DE 1", COM TAMPA CEGA</v>
          </cell>
          <cell r="E16646" t="str">
            <v>UN</v>
          </cell>
          <cell r="F16646">
            <v>28.62</v>
          </cell>
        </row>
        <row r="16647">
          <cell r="A16647" t="str">
            <v>SINAPI-I 2573</v>
          </cell>
          <cell r="D16647" t="str">
            <v>CONDULETE DE ALUMINIO TIPO T, PARA ELETRODUTO ROSCAVEL DE 1/2", COM TAMPA CEGA</v>
          </cell>
          <cell r="E16647" t="str">
            <v>UN</v>
          </cell>
          <cell r="F16647">
            <v>17.66</v>
          </cell>
        </row>
        <row r="16648">
          <cell r="A16648" t="str">
            <v>SINAPI-I 2577</v>
          </cell>
          <cell r="D16648" t="str">
            <v>CONDULETE DE ALUMINIO TIPO T, PARA ELETRODUTO ROSCAVEL DE 2", COM TAMPA CEGA</v>
          </cell>
          <cell r="E16648" t="str">
            <v>UN</v>
          </cell>
          <cell r="F16648">
            <v>76.63</v>
          </cell>
        </row>
        <row r="16649">
          <cell r="A16649" t="str">
            <v>SINAPI-I 2578</v>
          </cell>
          <cell r="D16649" t="str">
            <v>CONDULETE DE ALUMINIO TIPO T, PARA ELETRODUTO ROSCAVEL DE 3", COM TAMPA CEGA</v>
          </cell>
          <cell r="E16649" t="str">
            <v>UN</v>
          </cell>
          <cell r="F16649">
            <v>239.26</v>
          </cell>
        </row>
        <row r="16650">
          <cell r="A16650" t="str">
            <v>SINAPI-I 2574</v>
          </cell>
          <cell r="D16650" t="str">
            <v>CONDULETE DE ALUMINIO TIPO T, PARA ELETRODUTO ROSCAVEL DE 3/4", COM TAMPA CEGA</v>
          </cell>
          <cell r="E16650" t="str">
            <v>UN</v>
          </cell>
          <cell r="F16650">
            <v>17.77</v>
          </cell>
        </row>
        <row r="16651">
          <cell r="A16651" t="str">
            <v>SINAPI-I 2585</v>
          </cell>
          <cell r="D16651" t="str">
            <v>CONDULETE DE ALUMINIO TIPO T, PARA ELETRODUTO ROSCAVEL DE 4", COM TAMPA CEGA</v>
          </cell>
          <cell r="E16651" t="str">
            <v>UN</v>
          </cell>
          <cell r="F16651">
            <v>328.32</v>
          </cell>
        </row>
        <row r="16652">
          <cell r="A16652" t="str">
            <v>SINAPI-I 12008</v>
          </cell>
          <cell r="D16652" t="str">
            <v>CONDULETE DE ALUMINIO TIPO TB, PARA ELETRODUTO ROSCAVEL DE 3", COM TAMPA CEGA</v>
          </cell>
          <cell r="E16652" t="str">
            <v>UN</v>
          </cell>
          <cell r="F16652">
            <v>176.16</v>
          </cell>
        </row>
        <row r="16653">
          <cell r="A16653" t="str">
            <v>SINAPI-I 2582</v>
          </cell>
          <cell r="D16653" t="str">
            <v>CONDULETE DE ALUMINIO TIPO X, PARA ELETRODUTO ROSCAVEL DE 1 1/2", COM TAMPA CEGA</v>
          </cell>
          <cell r="E16653" t="str">
            <v>UN</v>
          </cell>
          <cell r="F16653">
            <v>52.46</v>
          </cell>
        </row>
        <row r="16654">
          <cell r="A16654" t="str">
            <v>SINAPI-I 2597</v>
          </cell>
          <cell r="D16654" t="str">
            <v>CONDULETE DE ALUMINIO TIPO X, PARA ELETRODUTO ROSCAVEL DE 1 1/4", COM TAMPA CEGA</v>
          </cell>
          <cell r="E16654" t="str">
            <v>UN</v>
          </cell>
          <cell r="F16654">
            <v>44.96</v>
          </cell>
        </row>
        <row r="16655">
          <cell r="A16655" t="str">
            <v>SINAPI-I 2581</v>
          </cell>
          <cell r="D16655" t="str">
            <v>CONDULETE DE ALUMINIO TIPO X, PARA ELETRODUTO ROSCAVEL DE 1", COM TAMPA CEGA</v>
          </cell>
          <cell r="E16655" t="str">
            <v>UN</v>
          </cell>
          <cell r="F16655">
            <v>27.39</v>
          </cell>
        </row>
        <row r="16656">
          <cell r="A16656" t="str">
            <v>SINAPI-I 2579</v>
          </cell>
          <cell r="D16656" t="str">
            <v>CONDULETE DE ALUMINIO TIPO X, PARA ELETRODUTO ROSCAVEL DE 1/2", COM TAMPA CEGA</v>
          </cell>
          <cell r="E16656" t="str">
            <v>UN</v>
          </cell>
          <cell r="F16656">
            <v>21.4</v>
          </cell>
        </row>
        <row r="16657">
          <cell r="A16657" t="str">
            <v>SINAPI-I 2596</v>
          </cell>
          <cell r="D16657" t="str">
            <v>CONDULETE DE ALUMINIO TIPO X, PARA ELETRODUTO ROSCAVEL DE 2", COM TAMPA CEGA</v>
          </cell>
          <cell r="E16657" t="str">
            <v>UN</v>
          </cell>
          <cell r="F16657">
            <v>81</v>
          </cell>
        </row>
        <row r="16658">
          <cell r="A16658" t="str">
            <v>SINAPI-I 2583</v>
          </cell>
          <cell r="D16658" t="str">
            <v>CONDULETE DE ALUMINIO TIPO X, PARA ELETRODUTO ROSCAVEL DE 3", COM TAMPA CEGA</v>
          </cell>
          <cell r="E16658" t="str">
            <v>UN</v>
          </cell>
          <cell r="F16658">
            <v>197.02</v>
          </cell>
        </row>
        <row r="16659">
          <cell r="A16659" t="str">
            <v>SINAPI-I 2580</v>
          </cell>
          <cell r="D16659" t="str">
            <v>CONDULETE DE ALUMINIO TIPO X, PARA ELETRODUTO ROSCAVEL DE 3/4", COM TAMPA CEGA</v>
          </cell>
          <cell r="E16659" t="str">
            <v>UN</v>
          </cell>
          <cell r="F16659">
            <v>23.46</v>
          </cell>
        </row>
        <row r="16660">
          <cell r="A16660" t="str">
            <v>SINAPI-I 2584</v>
          </cell>
          <cell r="D16660" t="str">
            <v>CONDULETE DE ALUMINIO TIPO X, PARA ELETRODUTO ROSCAVEL DE 4", COM TAMPA CEGA</v>
          </cell>
          <cell r="E16660" t="str">
            <v>UN</v>
          </cell>
          <cell r="F16660">
            <v>327.99</v>
          </cell>
        </row>
        <row r="16661">
          <cell r="A16661" t="str">
            <v>SINAPI-I 39329</v>
          </cell>
          <cell r="D16661" t="str">
            <v>CONDULETE EM PVC, TIPO "B", SEM TAMPA, DE 1"</v>
          </cell>
          <cell r="E16661" t="str">
            <v>UN</v>
          </cell>
          <cell r="F16661">
            <v>12.72</v>
          </cell>
        </row>
        <row r="16662">
          <cell r="A16662" t="str">
            <v>SINAPI-I 12010</v>
          </cell>
          <cell r="D16662" t="str">
            <v>CONDULETE EM PVC, TIPO "B", SEM TAMPA, DE 1/2" OU 3/4"</v>
          </cell>
          <cell r="E16662" t="str">
            <v>UN</v>
          </cell>
          <cell r="F16662">
            <v>12.16</v>
          </cell>
        </row>
        <row r="16663">
          <cell r="A16663" t="str">
            <v>SINAPI-I 39332</v>
          </cell>
          <cell r="D16663" t="str">
            <v>CONDULETE EM PVC, TIPO "C", SEM TAMPA, DE 1"</v>
          </cell>
          <cell r="E16663" t="str">
            <v>UN</v>
          </cell>
          <cell r="F16663">
            <v>14.95</v>
          </cell>
        </row>
        <row r="16664">
          <cell r="A16664" t="str">
            <v>SINAPI-I 39330</v>
          </cell>
          <cell r="D16664" t="str">
            <v>CONDULETE EM PVC, TIPO "C", SEM TAMPA, DE 1/2"</v>
          </cell>
          <cell r="E16664" t="str">
            <v>UN</v>
          </cell>
          <cell r="F16664">
            <v>13.38</v>
          </cell>
        </row>
        <row r="16665">
          <cell r="A16665" t="str">
            <v>SINAPI-I 39331</v>
          </cell>
          <cell r="D16665" t="str">
            <v>CONDULETE EM PVC, TIPO "C", SEM TAMPA, DE 3/4"</v>
          </cell>
          <cell r="E16665" t="str">
            <v>UN</v>
          </cell>
          <cell r="F16665">
            <v>11.9</v>
          </cell>
        </row>
        <row r="16666">
          <cell r="A16666" t="str">
            <v>SINAPI-I 39335</v>
          </cell>
          <cell r="D16666" t="str">
            <v>CONDULETE EM PVC, TIPO "E", SEM TAMPA, DE 1"</v>
          </cell>
          <cell r="E16666" t="str">
            <v>UN</v>
          </cell>
          <cell r="F16666">
            <v>13.43</v>
          </cell>
        </row>
        <row r="16667">
          <cell r="A16667" t="str">
            <v>SINAPI-I 39333</v>
          </cell>
          <cell r="D16667" t="str">
            <v>CONDULETE EM PVC, TIPO "E", SEM TAMPA, DE 1/2"</v>
          </cell>
          <cell r="E16667" t="str">
            <v>UN</v>
          </cell>
          <cell r="F16667">
            <v>11.6</v>
          </cell>
        </row>
        <row r="16668">
          <cell r="A16668" t="str">
            <v>SINAPI-I 39334</v>
          </cell>
          <cell r="D16668" t="str">
            <v>CONDULETE EM PVC, TIPO "E", SEM TAMPA, DE 3/4"</v>
          </cell>
          <cell r="E16668" t="str">
            <v>UN</v>
          </cell>
          <cell r="F16668">
            <v>10.67</v>
          </cell>
        </row>
        <row r="16669">
          <cell r="A16669" t="str">
            <v>SINAPI-I 12015</v>
          </cell>
          <cell r="D16669" t="str">
            <v>CONDULETE EM PVC, TIPO "LB", SEM TAMPA, DE 1"</v>
          </cell>
          <cell r="E16669" t="str">
            <v>UN</v>
          </cell>
          <cell r="F16669">
            <v>15.6</v>
          </cell>
        </row>
        <row r="16670">
          <cell r="A16670" t="str">
            <v>SINAPI-I 12016</v>
          </cell>
          <cell r="D16670" t="str">
            <v>CONDULETE EM PVC, TIPO "LB", SEM TAMPA, DE 1/2" OU 3/4"</v>
          </cell>
          <cell r="E16670" t="str">
            <v>UN</v>
          </cell>
          <cell r="F16670">
            <v>13.4</v>
          </cell>
        </row>
        <row r="16671">
          <cell r="A16671" t="str">
            <v>SINAPI-I 12019</v>
          </cell>
          <cell r="D16671" t="str">
            <v>CONDULETE EM PVC, TIPO "LL", SEM TAMPA, DE 1"</v>
          </cell>
          <cell r="E16671" t="str">
            <v>UN</v>
          </cell>
          <cell r="F16671">
            <v>15.6</v>
          </cell>
        </row>
        <row r="16672">
          <cell r="A16672" t="str">
            <v>SINAPI-I 12020</v>
          </cell>
          <cell r="D16672" t="str">
            <v>CONDULETE EM PVC, TIPO "LL", SEM TAMPA, DE 1/2" OU 3/4"</v>
          </cell>
          <cell r="E16672" t="str">
            <v>UN</v>
          </cell>
          <cell r="F16672">
            <v>13.4</v>
          </cell>
        </row>
        <row r="16673">
          <cell r="A16673" t="str">
            <v>SINAPI-I 39338</v>
          </cell>
          <cell r="D16673" t="str">
            <v>CONDULETE EM PVC, TIPO "LR", SEM TAMPA, DE 1"</v>
          </cell>
          <cell r="E16673" t="str">
            <v>UN</v>
          </cell>
          <cell r="F16673">
            <v>14.95</v>
          </cell>
        </row>
        <row r="16674">
          <cell r="A16674" t="str">
            <v>SINAPI-I 39336</v>
          </cell>
          <cell r="D16674" t="str">
            <v>CONDULETE EM PVC, TIPO "LR", SEM TAMPA, DE 1/2"</v>
          </cell>
          <cell r="E16674" t="str">
            <v>UN</v>
          </cell>
          <cell r="F16674">
            <v>13.38</v>
          </cell>
        </row>
        <row r="16675">
          <cell r="A16675" t="str">
            <v>SINAPI-I 39337</v>
          </cell>
          <cell r="D16675" t="str">
            <v>CONDULETE EM PVC, TIPO "LR", SEM TAMPA, DE 3/4"</v>
          </cell>
          <cell r="E16675" t="str">
            <v>UN</v>
          </cell>
          <cell r="F16675">
            <v>11.9</v>
          </cell>
        </row>
        <row r="16676">
          <cell r="A16676" t="str">
            <v>SINAPI-I 39341</v>
          </cell>
          <cell r="D16676" t="str">
            <v>CONDULETE EM PVC, TIPO "T", SEM TAMPA, DE 1"</v>
          </cell>
          <cell r="E16676" t="str">
            <v>UN</v>
          </cell>
          <cell r="F16676">
            <v>19.489999999999998</v>
          </cell>
        </row>
        <row r="16677">
          <cell r="A16677" t="str">
            <v>SINAPI-I 39340</v>
          </cell>
          <cell r="D16677" t="str">
            <v>CONDULETE EM PVC, TIPO "T", SEM TAMPA, DE 3/4"</v>
          </cell>
          <cell r="E16677" t="str">
            <v>UN</v>
          </cell>
          <cell r="F16677">
            <v>14.31</v>
          </cell>
        </row>
        <row r="16678">
          <cell r="A16678" t="str">
            <v>SINAPI-I 39342</v>
          </cell>
          <cell r="D16678" t="str">
            <v>CONDULETE EM PVC, TIPO "TB", SEM TAMPA, DE 1"</v>
          </cell>
          <cell r="E16678" t="str">
            <v>UN</v>
          </cell>
          <cell r="F16678">
            <v>19.489999999999998</v>
          </cell>
        </row>
        <row r="16679">
          <cell r="A16679" t="str">
            <v>SINAPI-I 12025</v>
          </cell>
          <cell r="D16679" t="str">
            <v>CONDULETE EM PVC, TIPO "TB", SEM TAMPA, DE 1/2" OU 3/4"</v>
          </cell>
          <cell r="E16679" t="str">
            <v>UN</v>
          </cell>
          <cell r="F16679">
            <v>14.78</v>
          </cell>
        </row>
        <row r="16680">
          <cell r="A16680" t="str">
            <v>SINAPI-I 39345</v>
          </cell>
          <cell r="D16680" t="str">
            <v>CONDULETE EM PVC, TIPO "X", SEM TAMPA, DE 1"</v>
          </cell>
          <cell r="E16680" t="str">
            <v>UN</v>
          </cell>
          <cell r="F16680">
            <v>22.27</v>
          </cell>
        </row>
        <row r="16681">
          <cell r="A16681" t="str">
            <v>SINAPI-I 39343</v>
          </cell>
          <cell r="D16681" t="str">
            <v>CONDULETE EM PVC, TIPO "X", SEM TAMPA, DE 1/2"</v>
          </cell>
          <cell r="E16681" t="str">
            <v>UN</v>
          </cell>
          <cell r="F16681">
            <v>16.46</v>
          </cell>
        </row>
        <row r="16682">
          <cell r="A16682" t="str">
            <v>SINAPI-I 39344</v>
          </cell>
          <cell r="D16682" t="str">
            <v>CONDULETE EM PVC, TIPO "X", SEM TAMPA, DE 3/4"</v>
          </cell>
          <cell r="E16682" t="str">
            <v>UN</v>
          </cell>
          <cell r="F16682">
            <v>15.91</v>
          </cell>
        </row>
        <row r="16683">
          <cell r="A16683" t="str">
            <v>SINAPI-I 12623</v>
          </cell>
          <cell r="D16683" t="str">
            <v>CONDUTOR PLUVIAL, PVC, CIRCULAR, DIAMETRO ENTRE 80 E 100 MM, PARA DRENAGEM PLUVIAL PREDIAL</v>
          </cell>
          <cell r="E16683" t="str">
            <v>M</v>
          </cell>
          <cell r="F16683">
            <v>47.7</v>
          </cell>
        </row>
        <row r="16684">
          <cell r="A16684" t="str">
            <v>SINAPI-I 34498</v>
          </cell>
          <cell r="D16684" t="str">
            <v>CONE DE SINALIZACAO EM PVC FLEXIVEL, H = 70 / 76 CM (NBR 15071)</v>
          </cell>
          <cell r="E16684" t="str">
            <v>UN</v>
          </cell>
          <cell r="F16684">
            <v>96.8</v>
          </cell>
        </row>
        <row r="16685">
          <cell r="A16685" t="str">
            <v>SINAPI-I 13244</v>
          </cell>
          <cell r="D16685" t="str">
            <v>CONE DE SINALIZACAO EM PVC RIGIDO COM FAIXA REFLETIVA, H = 70 / 76 CM</v>
          </cell>
          <cell r="E16685" t="str">
            <v>UN</v>
          </cell>
          <cell r="F16685">
            <v>40.75</v>
          </cell>
        </row>
        <row r="16686">
          <cell r="A16686" t="str">
            <v>SINAPI-I 38998</v>
          </cell>
          <cell r="D16686" t="str">
            <v>CONECTOR / ADAPTADOR F/F, COM INSERTO METALICO, PPR, DN 25 MM X 1/2", PARA AGUA QUENTE E FRIA PREDIAL</v>
          </cell>
          <cell r="E16686" t="str">
            <v>UN</v>
          </cell>
        </row>
        <row r="16687">
          <cell r="A16687" t="str">
            <v>SINAPI-I 38999</v>
          </cell>
          <cell r="D16687" t="str">
            <v>CONECTOR / ADAPTADOR F/F, COM INSERTO METALICO, PPR, DN 32 MM X 3/4", PARA AGUA QUENTE E FRIA PREDIAL</v>
          </cell>
          <cell r="E16687" t="str">
            <v>UN</v>
          </cell>
        </row>
        <row r="16688">
          <cell r="A16688" t="str">
            <v>SINAPI-I 38996</v>
          </cell>
          <cell r="D16688" t="str">
            <v>CONECTOR / ADAPTADOR F/M, COM INSERTO METALICO, PPR, DN 25 MM X 1/2", PARA AGUA QUENTE E FRIA PREDIAL</v>
          </cell>
          <cell r="E16688" t="str">
            <v>UN</v>
          </cell>
        </row>
        <row r="16689">
          <cell r="A16689" t="str">
            <v>SINAPI-I 44173</v>
          </cell>
          <cell r="D16689" t="str">
            <v>CONECTOR / ADAPTADOR F/M, COM INSERTO METALICO, PPR, DN 25 MM X 3/4", PARA AGUA QUENTE E FRIA PREDIAL</v>
          </cell>
          <cell r="E16689" t="str">
            <v>UN</v>
          </cell>
        </row>
        <row r="16690">
          <cell r="A16690" t="str">
            <v>SINAPI-I 44174</v>
          </cell>
          <cell r="D16690" t="str">
            <v>CONECTOR / ADAPTADOR F/M, COM INSERTO METALICO, PPR, DN 32 MM X 1", PARA AGUA QUENTE E FRIA PREDIAL</v>
          </cell>
          <cell r="E16690" t="str">
            <v>UN</v>
          </cell>
        </row>
        <row r="16691">
          <cell r="A16691" t="str">
            <v>SINAPI-I 38997</v>
          </cell>
          <cell r="D16691" t="str">
            <v>CONECTOR / ADAPTADOR F/M, COM INSERTO METALICO, PPR, DN 32 MM X 3/4", PARA AGUA QUENTE E FRIA PREDIAL</v>
          </cell>
          <cell r="E16691" t="str">
            <v>UN</v>
          </cell>
        </row>
        <row r="16692">
          <cell r="A16692" t="str">
            <v>SINAPI-I 39600</v>
          </cell>
          <cell r="D16692" t="str">
            <v>CONECTOR / TOMADA FEMEA RJ 45, CATEGORIA 5 E (CAT 5E) PARA CABOS</v>
          </cell>
          <cell r="E16692" t="str">
            <v>UN</v>
          </cell>
          <cell r="F16692">
            <v>14.52</v>
          </cell>
        </row>
        <row r="16693">
          <cell r="A16693" t="str">
            <v>SINAPI-I 39601</v>
          </cell>
          <cell r="D16693" t="str">
            <v>CONECTOR / TOMADA FEMEA RJ 45, CATEGORIA 6 (CAT 6) PARA CABOS</v>
          </cell>
          <cell r="E16693" t="str">
            <v>UN</v>
          </cell>
          <cell r="F16693">
            <v>30.81</v>
          </cell>
        </row>
        <row r="16694">
          <cell r="A16694" t="str">
            <v>SINAPI-I 39862</v>
          </cell>
          <cell r="D16694" t="str">
            <v>CONECTOR BRONZE/LATAO SEM ANEL DE SOLDA, BOLSA X ROSCA F, 15 MM X 1/2"</v>
          </cell>
          <cell r="E16694" t="str">
            <v>UN</v>
          </cell>
        </row>
        <row r="16695">
          <cell r="A16695" t="str">
            <v>SINAPI-I 39863</v>
          </cell>
          <cell r="D16695" t="str">
            <v>CONECTOR BRONZE/LATAO SEM ANEL DE SOLDA, BOLSA X ROSCA F, 22 MM X 1/2"</v>
          </cell>
          <cell r="E16695" t="str">
            <v>UN</v>
          </cell>
        </row>
        <row r="16696">
          <cell r="A16696" t="str">
            <v>SINAPI-I 39864</v>
          </cell>
          <cell r="D16696" t="str">
            <v>CONECTOR BRONZE/LATAO SEM ANEL DE SOLDA, BOLSA X ROSCA F, 22 MM X 3/4"</v>
          </cell>
          <cell r="E16696" t="str">
            <v>UN</v>
          </cell>
        </row>
        <row r="16697">
          <cell r="A16697" t="str">
            <v>SINAPI-I 39865</v>
          </cell>
          <cell r="D16697" t="str">
            <v>CONECTOR BRONZE/LATAO SEM ANEL DE SOLDA, BOLSA X ROSCA F, 28 MM X 1/2"</v>
          </cell>
          <cell r="E16697" t="str">
            <v>UN</v>
          </cell>
        </row>
        <row r="16698">
          <cell r="A16698" t="str">
            <v>SINAPI-I 2517</v>
          </cell>
          <cell r="D16698" t="str">
            <v>CONECTOR CURVO 90 GRAUS DE ALUMINIO, BITOLA 1 1/2", PARA ADAPTAR ENTRADA DE ELETRODUTO METALICO FLEXIVEL EM QUADROS</v>
          </cell>
          <cell r="E16698" t="str">
            <v>UN</v>
          </cell>
          <cell r="F16698">
            <v>32.68</v>
          </cell>
        </row>
        <row r="16699">
          <cell r="A16699" t="str">
            <v>SINAPI-I 2522</v>
          </cell>
          <cell r="D16699" t="str">
            <v>CONECTOR CURVO 90 GRAUS DE ALUMINIO, BITOLA 1 1/4", PARA ADAPTAR ENTRADA DE ELETRODUTO METALICO FLEXIVEL EM QUADROS</v>
          </cell>
          <cell r="E16699" t="str">
            <v>UN</v>
          </cell>
          <cell r="F16699">
            <v>21.12</v>
          </cell>
        </row>
        <row r="16700">
          <cell r="A16700" t="str">
            <v>SINAPI-I 2516</v>
          </cell>
          <cell r="D16700" t="str">
            <v>CONECTOR CURVO 90 GRAUS DE ALUMINIO, BITOLA 1", PARA ADAPTAR ENTRADA DE ELETRODUTO METALICO FLEXIVEL EM QUADROS</v>
          </cell>
          <cell r="E16700" t="str">
            <v>UN</v>
          </cell>
          <cell r="F16700">
            <v>16.96</v>
          </cell>
        </row>
        <row r="16701">
          <cell r="A16701" t="str">
            <v>SINAPI-I 2548</v>
          </cell>
          <cell r="D16701" t="str">
            <v>CONECTOR CURVO 90 GRAUS DE ALUMINIO, BITOLA 1/2", PARA ADAPTAR ENTRADA DE ELETRODUTO METALICO FLEXIVEL EM QUADROS</v>
          </cell>
          <cell r="E16701" t="str">
            <v>UN</v>
          </cell>
          <cell r="F16701">
            <v>12.99</v>
          </cell>
        </row>
        <row r="16702">
          <cell r="A16702" t="str">
            <v>SINAPI-I 2518</v>
          </cell>
          <cell r="D16702" t="str">
            <v>CONECTOR CURVO 90 GRAUS DE ALUMINIO, BITOLA 2 1/2", PARA ADAPTAR ENTRADA DE ELETRODUTO METALICO FLEXIVEL EM QUADROS</v>
          </cell>
          <cell r="E16702" t="str">
            <v>UN</v>
          </cell>
          <cell r="F16702">
            <v>155.55000000000001</v>
          </cell>
        </row>
        <row r="16703">
          <cell r="A16703" t="str">
            <v>SINAPI-I 2521</v>
          </cell>
          <cell r="D16703" t="str">
            <v>CONECTOR CURVO 90 GRAUS DE ALUMINIO, BITOLA 2", PARA ADAPTAR ENTRADA DE ELETRODUTO METALICO FLEXIVEL EM QUADROS</v>
          </cell>
          <cell r="E16703" t="str">
            <v>UN</v>
          </cell>
          <cell r="F16703">
            <v>66.209999999999994</v>
          </cell>
        </row>
        <row r="16704">
          <cell r="A16704" t="str">
            <v>SINAPI-I 2519</v>
          </cell>
          <cell r="D16704" t="str">
            <v>CONECTOR CURVO 90 GRAUS DE ALUMINIO, BITOLA 3", PARA ADAPTAR ENTRADA DE ELETRODUTO METALICO FLEXIVEL EM QUADROS</v>
          </cell>
          <cell r="E16704" t="str">
            <v>UN</v>
          </cell>
          <cell r="F16704">
            <v>187.56</v>
          </cell>
        </row>
        <row r="16705">
          <cell r="A16705" t="str">
            <v>SINAPI-I 2515</v>
          </cell>
          <cell r="D16705" t="str">
            <v>CONECTOR CURVO 90 GRAUS DE ALUMINIO, BITOLA 3/4", PARA ADAPTAR ENTRADA DE ELETRODUTO METALICO FLEXIVEL EM QUADROS</v>
          </cell>
          <cell r="E16705" t="str">
            <v>UN</v>
          </cell>
          <cell r="F16705">
            <v>14.11</v>
          </cell>
        </row>
        <row r="16706">
          <cell r="A16706" t="str">
            <v>SINAPI-I 2520</v>
          </cell>
          <cell r="D16706" t="str">
            <v>CONECTOR CURVO 90 GRAUS DE ALUMINIO, BITOLA 4", PARA ADAPTAR ENTRADA DE ELETRODUTO METALICO FLEXIVEL EM QUADROS</v>
          </cell>
          <cell r="E16706" t="str">
            <v>UN</v>
          </cell>
          <cell r="F16706">
            <v>345.21</v>
          </cell>
        </row>
        <row r="16707">
          <cell r="A16707" t="str">
            <v>SINAPI-I 1602</v>
          </cell>
          <cell r="D16707" t="str">
            <v>CONECTOR DE ALUMINIO TIPO PRENSA CABO, BITOLA 1 1/2", PARA CABOS DE DIAMETRO DE 37 A 40 MM</v>
          </cell>
          <cell r="E16707" t="str">
            <v>UN</v>
          </cell>
          <cell r="F16707">
            <v>65.12</v>
          </cell>
        </row>
        <row r="16708">
          <cell r="A16708" t="str">
            <v>SINAPI-I 1601</v>
          </cell>
          <cell r="D16708" t="str">
            <v>CONECTOR DE ALUMINIO TIPO PRENSA CABO, BITOLA 1 1/4", PARA CABOS DE DIAMETRO DE 31 A 34 MM</v>
          </cell>
          <cell r="E16708" t="str">
            <v>UN</v>
          </cell>
          <cell r="F16708">
            <v>58.04</v>
          </cell>
        </row>
        <row r="16709">
          <cell r="A16709" t="str">
            <v>SINAPI-I 1600</v>
          </cell>
          <cell r="D16709" t="str">
            <v>CONECTOR DE ALUMINIO TIPO PRENSA CABO, BITOLA 1", PARA CABOS DE DIAMETRO DE 22,5 A 25 MM</v>
          </cell>
          <cell r="E16709" t="str">
            <v>UN</v>
          </cell>
          <cell r="F16709">
            <v>25.35</v>
          </cell>
        </row>
        <row r="16710">
          <cell r="A16710" t="str">
            <v>SINAPI-I 1598</v>
          </cell>
          <cell r="D16710" t="str">
            <v>CONECTOR DE ALUMINIO TIPO PRENSA CABO, BITOLA 1/2", PARA CABOS DE DIAMETRO DE 12,5 A 15 MM</v>
          </cell>
          <cell r="E16710" t="str">
            <v>UN</v>
          </cell>
          <cell r="F16710">
            <v>17.18</v>
          </cell>
        </row>
        <row r="16711">
          <cell r="A16711" t="str">
            <v>SINAPI-I 1603</v>
          </cell>
          <cell r="D16711" t="str">
            <v>CONECTOR DE ALUMINIO TIPO PRENSA CABO, BITOLA 2", PARA CABOS DE DIAMETRO DE 47,5 A 50 MM</v>
          </cell>
          <cell r="E16711" t="str">
            <v>UN</v>
          </cell>
          <cell r="F16711">
            <v>98.32</v>
          </cell>
        </row>
        <row r="16712">
          <cell r="A16712" t="str">
            <v>SINAPI-I 1599</v>
          </cell>
          <cell r="D16712" t="str">
            <v>CONECTOR DE ALUMINIO TIPO PRENSA CABO, BITOLA 3/4", PARA CABOS DE DIAMETRO DE 17,5 A 20 MM</v>
          </cell>
          <cell r="E16712" t="str">
            <v>UN</v>
          </cell>
          <cell r="F16712">
            <v>19.93</v>
          </cell>
        </row>
        <row r="16713">
          <cell r="A16713" t="str">
            <v>SINAPI-I 1597</v>
          </cell>
          <cell r="D16713" t="str">
            <v>CONECTOR DE ALUMINIO TIPO PRENSA CABO, BITOLA 3/8", PARA CABOS DE DIAMETRO DE 9 A 10 MM</v>
          </cell>
          <cell r="E16713" t="str">
            <v>UN</v>
          </cell>
          <cell r="F16713">
            <v>16.149999999999999</v>
          </cell>
        </row>
        <row r="16714">
          <cell r="A16714" t="str">
            <v>SINAPI-I 39602</v>
          </cell>
          <cell r="D16714" t="str">
            <v>CONECTOR MACHO RJ 45, CATEGORIA 5 E (CAT 5E) PARA CABOS</v>
          </cell>
          <cell r="E16714" t="str">
            <v>UN</v>
          </cell>
          <cell r="F16714">
            <v>1.54</v>
          </cell>
        </row>
        <row r="16715">
          <cell r="A16715" t="str">
            <v>SINAPI-I 39603</v>
          </cell>
          <cell r="D16715" t="str">
            <v>CONECTOR MACHO RJ 45, CATEGORIA 6 (CAT 6) PARA CABOS</v>
          </cell>
          <cell r="E16715" t="str">
            <v>UN</v>
          </cell>
          <cell r="F16715">
            <v>3.28</v>
          </cell>
        </row>
        <row r="16716">
          <cell r="A16716" t="str">
            <v>SINAPI-I 11821</v>
          </cell>
          <cell r="D16716" t="str">
            <v>CONECTOR METALICO TIPO PARAFUSO FENDIDO (SPLIT BOLT), COM SEPARADOR DE CABOS BIMETALICOS, PARA CABOS ATE 25 MM2</v>
          </cell>
          <cell r="E16716" t="str">
            <v>UN</v>
          </cell>
          <cell r="F16716">
            <v>13.26</v>
          </cell>
        </row>
        <row r="16717">
          <cell r="A16717" t="str">
            <v>SINAPI-I 1562</v>
          </cell>
          <cell r="D16717" t="str">
            <v>CONECTOR METALICO TIPO PARAFUSO FENDIDO (SPLIT BOLT), COM SEPARADOR DE CABOS BIMETALICOS, PARA CABOS ATE 50 MM2</v>
          </cell>
          <cell r="E16717" t="str">
            <v>UN</v>
          </cell>
          <cell r="F16717">
            <v>21.72</v>
          </cell>
        </row>
        <row r="16718">
          <cell r="A16718" t="str">
            <v>SINAPI-I 1563</v>
          </cell>
          <cell r="D16718" t="str">
            <v>CONECTOR METALICO TIPO PARAFUSO FENDIDO (SPLIT BOLT), COM SEPARADOR DE CABOS BIMETALICOS, PARA CABOS ATE 70 MM2</v>
          </cell>
          <cell r="E16718" t="str">
            <v>UN</v>
          </cell>
          <cell r="F16718">
            <v>29.15</v>
          </cell>
        </row>
        <row r="16719">
          <cell r="A16719" t="str">
            <v>SINAPI-I 11856</v>
          </cell>
          <cell r="D16719" t="str">
            <v>CONECTOR METALICO TIPO PARAFUSO FENDIDO (SPLIT BOLT), PARA CABOS ATE 10 MM2</v>
          </cell>
          <cell r="E16719" t="str">
            <v>UN</v>
          </cell>
          <cell r="F16719">
            <v>8.69</v>
          </cell>
        </row>
        <row r="16720">
          <cell r="A16720" t="str">
            <v>SINAPI-I 11857</v>
          </cell>
          <cell r="D16720" t="str">
            <v>CONECTOR METALICO TIPO PARAFUSO FENDIDO (SPLIT BOLT), PARA CABOS ATE 120 MM2</v>
          </cell>
          <cell r="E16720" t="str">
            <v>UN</v>
          </cell>
          <cell r="F16720">
            <v>45.73</v>
          </cell>
        </row>
        <row r="16721">
          <cell r="A16721" t="str">
            <v>SINAPI-I 11858</v>
          </cell>
          <cell r="D16721" t="str">
            <v>CONECTOR METALICO TIPO PARAFUSO FENDIDO (SPLIT BOLT), PARA CABOS ATE 150 MM2</v>
          </cell>
          <cell r="E16721" t="str">
            <v>UN</v>
          </cell>
          <cell r="F16721">
            <v>56.76</v>
          </cell>
        </row>
        <row r="16722">
          <cell r="A16722" t="str">
            <v>SINAPI-I 1539</v>
          </cell>
          <cell r="D16722" t="str">
            <v>CONECTOR METALICO TIPO PARAFUSO FENDIDO (SPLIT BOLT), PARA CABOS ATE 16 MM2</v>
          </cell>
          <cell r="E16722" t="str">
            <v>UN</v>
          </cell>
          <cell r="F16722">
            <v>10.210000000000001</v>
          </cell>
        </row>
        <row r="16723">
          <cell r="A16723" t="str">
            <v>SINAPI-I 11859</v>
          </cell>
          <cell r="D16723" t="str">
            <v>CONECTOR METALICO TIPO PARAFUSO FENDIDO (SPLIT BOLT), PARA CABOS ATE 185 MM2</v>
          </cell>
          <cell r="E16723" t="str">
            <v>UN</v>
          </cell>
          <cell r="F16723">
            <v>77.23</v>
          </cell>
        </row>
        <row r="16724">
          <cell r="A16724" t="str">
            <v>SINAPI-I 1550</v>
          </cell>
          <cell r="D16724" t="str">
            <v>CONECTOR METALICO TIPO PARAFUSO FENDIDO (SPLIT BOLT), PARA CABOS ATE 25 MM2</v>
          </cell>
          <cell r="E16724" t="str">
            <v>UN</v>
          </cell>
          <cell r="F16724">
            <v>10.77</v>
          </cell>
        </row>
        <row r="16725">
          <cell r="A16725" t="str">
            <v>SINAPI-I 11854</v>
          </cell>
          <cell r="D16725" t="str">
            <v>CONECTOR METALICO TIPO PARAFUSO FENDIDO (SPLIT BOLT), PARA CABOS ATE 35 MM2</v>
          </cell>
          <cell r="E16725" t="str">
            <v>UN</v>
          </cell>
          <cell r="F16725">
            <v>13.46</v>
          </cell>
        </row>
        <row r="16726">
          <cell r="A16726" t="str">
            <v>SINAPI-I 11862</v>
          </cell>
          <cell r="D16726" t="str">
            <v>CONECTOR METALICO TIPO PARAFUSO FENDIDO (SPLIT BOLT), PARA CABOS ATE 50 MM2</v>
          </cell>
          <cell r="E16726" t="str">
            <v>UN</v>
          </cell>
          <cell r="F16726">
            <v>18.88</v>
          </cell>
        </row>
        <row r="16727">
          <cell r="A16727" t="str">
            <v>SINAPI-I 11863</v>
          </cell>
          <cell r="D16727" t="str">
            <v>CONECTOR METALICO TIPO PARAFUSO FENDIDO (SPLIT BOLT), PARA CABOS ATE 6 MM2</v>
          </cell>
          <cell r="E16727" t="str">
            <v>UN</v>
          </cell>
          <cell r="F16727">
            <v>7.62</v>
          </cell>
        </row>
        <row r="16728">
          <cell r="A16728" t="str">
            <v>SINAPI-I 11855</v>
          </cell>
          <cell r="D16728" t="str">
            <v>CONECTOR METALICO TIPO PARAFUSO FENDIDO (SPLIT BOLT), PARA CABOS ATE 70 MM2</v>
          </cell>
          <cell r="E16728" t="str">
            <v>UN</v>
          </cell>
          <cell r="F16728">
            <v>28.19</v>
          </cell>
        </row>
        <row r="16729">
          <cell r="A16729" t="str">
            <v>SINAPI-I 11864</v>
          </cell>
          <cell r="D16729" t="str">
            <v>CONECTOR METALICO TIPO PARAFUSO FENDIDO (SPLIT BOLT), PARA CABOS ATE 95 MM2</v>
          </cell>
          <cell r="E16729" t="str">
            <v>UN</v>
          </cell>
          <cell r="F16729">
            <v>42.62</v>
          </cell>
        </row>
        <row r="16730">
          <cell r="A16730" t="str">
            <v>SINAPI-I 2527</v>
          </cell>
          <cell r="D16730" t="str">
            <v>CONECTOR RETO DE ALUMINIO PARA ELETRODUTO DE 1 1/2", PARA ADAPTAR ENTRADA DE ELETRODUTO METALICO FLEXIVEL EM QUADROS</v>
          </cell>
          <cell r="E16730" t="str">
            <v>UN</v>
          </cell>
          <cell r="F16730">
            <v>11.7</v>
          </cell>
        </row>
        <row r="16731">
          <cell r="A16731" t="str">
            <v>SINAPI-I 2526</v>
          </cell>
          <cell r="D16731" t="str">
            <v>CONECTOR RETO DE ALUMINIO PARA ELETRODUTO DE 1 1/4", PARA ADAPTAR ENTRADA DE ELETRODUTO METALICO FLEXIVEL EM QUADROS</v>
          </cell>
          <cell r="E16731" t="str">
            <v>UN</v>
          </cell>
          <cell r="F16731">
            <v>7.49</v>
          </cell>
        </row>
        <row r="16732">
          <cell r="A16732" t="str">
            <v>SINAPI-I 2483</v>
          </cell>
          <cell r="D16732" t="str">
            <v>CONECTOR RETO DE ALUMINIO PARA ELETRODUTO DE 1", PARA ADAPTAR ENTRADA DE ELETRODUTO METALICO FLEXIVEL EM QUADROS</v>
          </cell>
          <cell r="E16732" t="str">
            <v>UN</v>
          </cell>
          <cell r="F16732">
            <v>5.33</v>
          </cell>
        </row>
        <row r="16733">
          <cell r="A16733" t="str">
            <v>SINAPI-I 2487</v>
          </cell>
          <cell r="D16733" t="str">
            <v>CONECTOR RETO DE ALUMINIO PARA ELETRODUTO DE 1/2", PARA ADAPTAR ENTRADA DE ELETRODUTO METALICO FLEXIVEL EM QUADROS</v>
          </cell>
          <cell r="E16733" t="str">
            <v>UN</v>
          </cell>
          <cell r="F16733">
            <v>2.5499999999999998</v>
          </cell>
        </row>
        <row r="16734">
          <cell r="A16734" t="str">
            <v>SINAPI-I 2528</v>
          </cell>
          <cell r="D16734" t="str">
            <v>CONECTOR RETO DE ALUMINIO PARA ELETRODUTO DE 2 1/2", PARA ADAPTAR ENTRADA DE ELETRODUTO METALICO FLEXIVEL EM QUADROS</v>
          </cell>
          <cell r="E16734" t="str">
            <v>UN</v>
          </cell>
          <cell r="F16734">
            <v>29.43</v>
          </cell>
        </row>
        <row r="16735">
          <cell r="A16735" t="str">
            <v>SINAPI-I 2489</v>
          </cell>
          <cell r="D16735" t="str">
            <v>CONECTOR RETO DE ALUMINIO PARA ELETRODUTO DE 2", PARA ADAPTAR ENTRADA DE ELETRODUTO METALICO FLEXIVEL EM QUADROS</v>
          </cell>
          <cell r="E16735" t="str">
            <v>UN</v>
          </cell>
          <cell r="F16735">
            <v>12.96</v>
          </cell>
        </row>
        <row r="16736">
          <cell r="A16736" t="str">
            <v>SINAPI-I 2484</v>
          </cell>
          <cell r="D16736" t="str">
            <v>CONECTOR RETO DE ALUMINIO PARA ELETRODUTO DE 3", PARA ADAPTAR ENTRADA DE ELETRODUTO METALICO FLEXIVEL EM QUADROS</v>
          </cell>
          <cell r="E16736" t="str">
            <v>UN</v>
          </cell>
          <cell r="F16736">
            <v>42.75</v>
          </cell>
        </row>
        <row r="16737">
          <cell r="A16737" t="str">
            <v>SINAPI-I 2488</v>
          </cell>
          <cell r="D16737" t="str">
            <v>CONECTOR RETO DE ALUMINIO PARA ELETRODUTO DE 3/4", PARA ADAPTAR ENTRADA DE ELETRODUTO METALICO FLEXIVEL EM QUADROS</v>
          </cell>
          <cell r="E16737" t="str">
            <v>UN</v>
          </cell>
          <cell r="F16737">
            <v>2.99</v>
          </cell>
        </row>
        <row r="16738">
          <cell r="A16738" t="str">
            <v>SINAPI-I 2485</v>
          </cell>
          <cell r="D16738" t="str">
            <v>CONECTOR RETO DE ALUMINIO PARA ELETRODUTO DE 4", PARA ADAPTAR ENTRADA DE ELETRODUTO METALICO FLEXIVEL EM QUADROS</v>
          </cell>
          <cell r="E16738" t="str">
            <v>UN</v>
          </cell>
          <cell r="F16738">
            <v>67</v>
          </cell>
        </row>
        <row r="16739">
          <cell r="A16739" t="str">
            <v>SINAPI-I 44247</v>
          </cell>
          <cell r="D16739" t="str">
            <v>CONECTOR, CPVC, SOLDAVEL, 114 MM X 4", PARA AGUA QUENTE</v>
          </cell>
          <cell r="E16739" t="str">
            <v>UN</v>
          </cell>
          <cell r="F16739">
            <v>1672.35</v>
          </cell>
        </row>
        <row r="16740">
          <cell r="A16740" t="str">
            <v>SINAPI-I 38005</v>
          </cell>
          <cell r="D16740" t="str">
            <v>CONECTOR, CPVC, SOLDAVEL, 15 MM X 1/2", PARA AGUA QUENTE</v>
          </cell>
          <cell r="E16740" t="str">
            <v>UN</v>
          </cell>
          <cell r="F16740">
            <v>19.88</v>
          </cell>
        </row>
        <row r="16741">
          <cell r="A16741" t="str">
            <v>SINAPI-I 38006</v>
          </cell>
          <cell r="D16741" t="str">
            <v>CONECTOR, CPVC, SOLDAVEL, 22 MM X 1/2", PARA AGUA QUENTE</v>
          </cell>
          <cell r="E16741" t="str">
            <v>UN</v>
          </cell>
          <cell r="F16741">
            <v>26.42</v>
          </cell>
        </row>
        <row r="16742">
          <cell r="A16742" t="str">
            <v>SINAPI-I 38428</v>
          </cell>
          <cell r="D16742" t="str">
            <v>CONECTOR, CPVC, SOLDAVEL, 22 MM X 3/4", PARA AGUA QUENTE</v>
          </cell>
          <cell r="E16742" t="str">
            <v>UN</v>
          </cell>
          <cell r="F16742">
            <v>23.66</v>
          </cell>
        </row>
        <row r="16743">
          <cell r="A16743" t="str">
            <v>SINAPI-I 38007</v>
          </cell>
          <cell r="D16743" t="str">
            <v>CONECTOR, CPVC, SOLDAVEL, 28 MM X 1", PARA AGUA QUENTE</v>
          </cell>
          <cell r="E16743" t="str">
            <v>UN</v>
          </cell>
          <cell r="F16743">
            <v>30.49</v>
          </cell>
        </row>
        <row r="16744">
          <cell r="A16744" t="str">
            <v>SINAPI-I 38008</v>
          </cell>
          <cell r="D16744" t="str">
            <v>CONECTOR, CPVC, SOLDAVEL, 35 MM X 1 1/4", PARA AGUA QUENTE</v>
          </cell>
          <cell r="E16744" t="str">
            <v>UN</v>
          </cell>
          <cell r="F16744">
            <v>48.78</v>
          </cell>
        </row>
        <row r="16745">
          <cell r="A16745" t="str">
            <v>SINAPI-I 38009</v>
          </cell>
          <cell r="D16745" t="str">
            <v>CONECTOR, CPVC, SOLDAVEL, 42 MM X 1 1/2", PARA AGUA QUENTE</v>
          </cell>
          <cell r="E16745" t="str">
            <v>UN</v>
          </cell>
          <cell r="F16745">
            <v>59.72</v>
          </cell>
        </row>
        <row r="16746">
          <cell r="A16746" t="str">
            <v>SINAPI-I 44248</v>
          </cell>
          <cell r="D16746" t="str">
            <v>CONECTOR, CPVC, SOLDAVEL, 54 MM X 2", PARA AGUA QUENTE</v>
          </cell>
          <cell r="E16746" t="str">
            <v>UN</v>
          </cell>
          <cell r="F16746">
            <v>97.35</v>
          </cell>
        </row>
        <row r="16747">
          <cell r="A16747" t="str">
            <v>SINAPI-I 44249</v>
          </cell>
          <cell r="D16747" t="str">
            <v>CONECTOR, CPVC, SOLDAVEL, 73 MM X 2 1/2", PARA AGUA QUENTE</v>
          </cell>
          <cell r="E16747" t="str">
            <v>UN</v>
          </cell>
          <cell r="F16747">
            <v>375.59</v>
          </cell>
        </row>
        <row r="16748">
          <cell r="A16748" t="str">
            <v>SINAPI-I 44250</v>
          </cell>
          <cell r="D16748" t="str">
            <v>CONECTOR, CPVC, SOLDAVEL, 89 MM X 3", PARA AGUA QUENTE</v>
          </cell>
          <cell r="E16748" t="str">
            <v>UN</v>
          </cell>
          <cell r="F16748">
            <v>545.42999999999995</v>
          </cell>
        </row>
        <row r="16749">
          <cell r="A16749" t="str">
            <v>SINAPI-I 39279</v>
          </cell>
          <cell r="D16749" t="str">
            <v>CONECTOR/ADAPTADOR FIXO, ROSCA FEMEA, EM PLASTICO, DN 16 MM X 1/2", PARA CONEXAO COM CRIMPAGEM, EM TUBO PEX PARA INST. AGUA QUENTE/FRIA</v>
          </cell>
          <cell r="E16749" t="str">
            <v>UN</v>
          </cell>
        </row>
        <row r="16750">
          <cell r="A16750" t="str">
            <v>SINAPI-I 39280</v>
          </cell>
          <cell r="D16750" t="str">
            <v>CONECTOR/ADAPTADOR FIXO, ROSCA FEMEA, EM PLASTICO, DN 20 MM X 1/2", PARA CONEXAO COM CRIMPAGEM, EM TUBO PEX PARA INST. AGUA QUENTE/FRIA</v>
          </cell>
          <cell r="E16750" t="str">
            <v>UN</v>
          </cell>
        </row>
        <row r="16751">
          <cell r="A16751" t="str">
            <v>SINAPI-I 39281</v>
          </cell>
          <cell r="D16751" t="str">
            <v>CONECTOR/ADAPTADOR FIXO, ROSCA FEMEA, EM PLASTICO, DN 20 MM X 3/4", PARA CONEXAO COM CRIMPAGEM, EM TUBO PEX PARA INST. AGUA QUENTE/FRIA</v>
          </cell>
          <cell r="E16751" t="str">
            <v>UN</v>
          </cell>
        </row>
        <row r="16752">
          <cell r="A16752" t="str">
            <v>SINAPI-I 39282</v>
          </cell>
          <cell r="D16752" t="str">
            <v>CONECTOR/ADAPTADOR FIXO, ROSCA FEMEA, EM PLASTICO, DN 25 MM X 3/4", PARA CONEXAO COM CRIMPAGEM, EM TUBO PEX PARA INST. AGUA QUENTE/FRIA</v>
          </cell>
          <cell r="E16752" t="str">
            <v>UN</v>
          </cell>
        </row>
        <row r="16753">
          <cell r="A16753" t="str">
            <v>SINAPI-I 38844</v>
          </cell>
          <cell r="D16753" t="str">
            <v>CONECTOR/ADAPTADOR FIXO, ROSCA FEMEA, METALICA, COM ANEL DESLIZANTE, DN 16 MM X 1/2", PARA TUBO PEX PARA INST. AGUA QUENTE/FRIA</v>
          </cell>
          <cell r="E16753" t="str">
            <v>UN</v>
          </cell>
        </row>
        <row r="16754">
          <cell r="A16754" t="str">
            <v>SINAPI-I 38846</v>
          </cell>
          <cell r="D16754" t="str">
            <v>CONECTOR/ADAPTADOR FIXO, ROSCA FEMEA, METALICA, COM ANEL DESLIZANTE, DN 20 MM X 1/2", PARA TUBO PEX PARA INST. AGUA QUENTE/FRIA</v>
          </cell>
          <cell r="E16754" t="str">
            <v>UN</v>
          </cell>
        </row>
        <row r="16755">
          <cell r="A16755" t="str">
            <v>SINAPI-I 38847</v>
          </cell>
          <cell r="D16755" t="str">
            <v>CONECTOR/ADAPTADOR FIXO, ROSCA FEMEA, METALICA, COM ANEL DESLIZANTE, DN 20 MM X 3/4", PARA TUBO PEX PARA INST. AGUA QUENTE/FRIA</v>
          </cell>
          <cell r="E16755" t="str">
            <v>UN</v>
          </cell>
        </row>
        <row r="16756">
          <cell r="A16756" t="str">
            <v>SINAPI-I 38850</v>
          </cell>
          <cell r="D16756" t="str">
            <v>CONECTOR/ADAPTADOR FIXO, ROSCA FEMEA, METALICA, COM ANEL DESLIZANTE, DN 25 MM X 1", PARA TUBO PEX PARA INST. AGUA QUENTE/FRIA</v>
          </cell>
          <cell r="E16756" t="str">
            <v>UN</v>
          </cell>
        </row>
        <row r="16757">
          <cell r="A16757" t="str">
            <v>SINAPI-I 38848</v>
          </cell>
          <cell r="D16757" t="str">
            <v>CONECTOR/ADAPTADOR FIXO, ROSCA FEMEA, METALICA, COM ANEL DESLIZANTE, DN 25 MM X 3/4", PARA TUBO PEX PARA INST. AGUA QUENTE/FRIA</v>
          </cell>
          <cell r="E16757" t="str">
            <v>UN</v>
          </cell>
        </row>
        <row r="16758">
          <cell r="A16758" t="str">
            <v>SINAPI-I 38851</v>
          </cell>
          <cell r="D16758" t="str">
            <v>CONECTOR/ADAPTADOR FIXO, ROSCA FEMEA, METALICA, COM ANEL DESLIZANTE, DN 32 MM X 1", PARA TUBO PEX PARA INST. AGUA QUENTE/FRIA</v>
          </cell>
          <cell r="E16758" t="str">
            <v>UN</v>
          </cell>
        </row>
        <row r="16759">
          <cell r="A16759" t="str">
            <v>SINAPI-I 38854</v>
          </cell>
          <cell r="D16759" t="str">
            <v>CONECTOR/ADAPTADOR MOVEL, ROSCA FEMEA, METALICA, COM ANEL DESLIZANTE, DN 16 MM X 3/4", PARA TUBO PEX PARA INST. AGUA QUENTE/FRIA</v>
          </cell>
          <cell r="E16759" t="str">
            <v>UN</v>
          </cell>
        </row>
        <row r="16760">
          <cell r="A16760" t="str">
            <v>SINAPI-I 3104</v>
          </cell>
          <cell r="D16760" t="str">
            <v>CONJ. DE FERRAGENS PARA PORTA DE VIDRO TEMPERADO, EM ZAMAC CROMADO, CONTEMPLANDO DOBRADICA INF., DOBRADICA SUP., PIVO PARA DOBRADICA INF., PIVO PARA DOBRADICA SUP., FECHADURA CENTRAL EM ZAMC. CROMADO, CONTRA FECHADURA DE PRESSAO</v>
          </cell>
          <cell r="E16760" t="str">
            <v>CJ</v>
          </cell>
          <cell r="F16760">
            <v>155.46</v>
          </cell>
        </row>
        <row r="16761">
          <cell r="A16761" t="str">
            <v>SINAPI-I 1607</v>
          </cell>
          <cell r="D16761" t="str">
            <v>CONJUNTO ARRUELAS DE VEDACAO 5/16" PARA TELHA FIBROCIMENTO (UMA ARRUELA METALICA E UMA ARRUELA PVC - CONICAS)</v>
          </cell>
          <cell r="E16761" t="str">
            <v>CJ</v>
          </cell>
          <cell r="F16761">
            <v>0.24</v>
          </cell>
        </row>
        <row r="16762">
          <cell r="A16762" t="str">
            <v>SINAPI-I 38169</v>
          </cell>
          <cell r="D16762" t="str">
            <v>CONJUNTO DE FERRAGENS PIVO, PARA PORTA PIVOTANTE DE ATE 100 KG, REGULAVEL COM ESFERA, CROMADO - SUPERIOR E INFERIOR - COMPLETO</v>
          </cell>
          <cell r="E16762" t="str">
            <v>CJ</v>
          </cell>
          <cell r="F16762">
            <v>83.75</v>
          </cell>
        </row>
        <row r="16763">
          <cell r="A16763" t="str">
            <v>SINAPI-I 6142</v>
          </cell>
          <cell r="D16763" t="str">
            <v>CONJUNTO DE LIGACAO AJUSTAVEL, PARA VASO / BACIA SANITARIA, EM PLASTICO BRANCO, COM TUBO, CANOPLA E ESPUDE</v>
          </cell>
          <cell r="E16763" t="str">
            <v>UN</v>
          </cell>
          <cell r="F16763">
            <v>9.4600000000000009</v>
          </cell>
        </row>
        <row r="16764">
          <cell r="A16764" t="str">
            <v>SINAPI-I 11686</v>
          </cell>
          <cell r="D16764" t="str">
            <v>CONJUNTO DE LIGACAO PARA VASO / BACIA SANITARIA, EM PLASTICO BRANCO, COM TUBO, CANOPLA E ANEL DE EXPANSAO (TUBO 1.1/2" X 20 CM)</v>
          </cell>
          <cell r="E16764" t="str">
            <v>UN</v>
          </cell>
          <cell r="F16764">
            <v>13.13</v>
          </cell>
        </row>
        <row r="16765">
          <cell r="A16765" t="str">
            <v>SINAPI-I 37598</v>
          </cell>
          <cell r="D16765" t="str">
            <v>CONJUNTO MONTADO ESTOPIM COM ESPOLETA COMUM NUMERO 8, COM CABECA ACENDEDORA, 1,5 M</v>
          </cell>
          <cell r="E16765" t="str">
            <v>UN</v>
          </cell>
        </row>
        <row r="16766">
          <cell r="A16766" t="str">
            <v>SINAPI-I 25398</v>
          </cell>
          <cell r="D16766" t="str">
            <v>CONJUNTO PARA FUTSAL COM PAR DE TRAVES OFICIAIS DE 3,00 X 2,00 M EM TUBO DE ACO GALVANIZADO 3" COM REQUADROS EM TUBO DE 1", PINTURA EM PRIMER COM TINTA ESMALTE SINTETICO E REDES DE POLIETILENO FIO 4 MM</v>
          </cell>
          <cell r="E16766" t="str">
            <v>UN</v>
          </cell>
        </row>
        <row r="16767">
          <cell r="A16767" t="str">
            <v>SINAPI-I 25399</v>
          </cell>
          <cell r="D16767" t="str">
            <v>CONJUNTO PARA QUADRA DE VOLEI COM POSTES EM TUBO DE ACO GALVANIZADO 3", H = *255* CM, PINTURA EM TINTA ESMALTE SINTETICO, REDE DE NYLON COM 2 MM, MALHA 10 X 10 CM E ANTENAS OFICIAIS EM FIBRA DE VIDRO</v>
          </cell>
          <cell r="E16767" t="str">
            <v>UN</v>
          </cell>
        </row>
        <row r="16768">
          <cell r="A16768" t="str">
            <v>SINAPI-I 43440</v>
          </cell>
          <cell r="D16768" t="str">
            <v>CONJUNTO PRE-MOLDADO COMPOSTO POR GRELHA (0,99 X 0,45 M), QUADRO (1,10 X 0,52 M) E CANTONEIRA (1,10 X 0,35 M), EM CONCRETO ARMADO, COM FCK DE 21 MPA</v>
          </cell>
          <cell r="E16768" t="str">
            <v>UN</v>
          </cell>
          <cell r="F16768">
            <v>476.91</v>
          </cell>
        </row>
        <row r="16769">
          <cell r="A16769" t="str">
            <v>SINAPI-I 1613</v>
          </cell>
          <cell r="D16769" t="str">
            <v>CONTATOR TRIPOLAR, CORRENTE DE *110* A, TENSAO NOMINAL DE *500* V, CATEGORIA AC-2 E AC-3</v>
          </cell>
          <cell r="E16769" t="str">
            <v>UN</v>
          </cell>
          <cell r="F16769">
            <v>1888.33</v>
          </cell>
        </row>
        <row r="16770">
          <cell r="A16770" t="str">
            <v>SINAPI-I 1626</v>
          </cell>
          <cell r="D16770" t="str">
            <v>CONTATOR TRIPOLAR, CORRENTE DE *185* A, TENSAO NOMINAL DE *500* V, CATEGORIA AC-2 E AC-3</v>
          </cell>
          <cell r="E16770" t="str">
            <v>UN</v>
          </cell>
          <cell r="F16770">
            <v>2824.23</v>
          </cell>
        </row>
        <row r="16771">
          <cell r="A16771" t="str">
            <v>SINAPI-I 1625</v>
          </cell>
          <cell r="D16771" t="str">
            <v>CONTATOR TRIPOLAR, CORRENTE DE *22* A, TENSAO NOMINAL DE *500* V, CATEGORIA AC-2 E AC-3</v>
          </cell>
          <cell r="E16771" t="str">
            <v>UN</v>
          </cell>
          <cell r="F16771">
            <v>197.26</v>
          </cell>
        </row>
        <row r="16772">
          <cell r="A16772" t="str">
            <v>SINAPI-I 1622</v>
          </cell>
          <cell r="D16772" t="str">
            <v>CONTATOR TRIPOLAR, CORRENTE DE *265* A, TENSAO NOMINAL DE *500* V, CATEGORIA AC-2 E AC-3</v>
          </cell>
          <cell r="E16772" t="str">
            <v>UN</v>
          </cell>
          <cell r="F16772">
            <v>6373.14</v>
          </cell>
        </row>
        <row r="16773">
          <cell r="A16773" t="str">
            <v>SINAPI-I 1620</v>
          </cell>
          <cell r="D16773" t="str">
            <v>CONTATOR TRIPOLAR, CORRENTE DE *38* A, TENSAO NOMINAL DE *500* V, CATEGORIA AC-2 E AC-3</v>
          </cell>
          <cell r="E16773" t="str">
            <v>UN</v>
          </cell>
          <cell r="F16773">
            <v>415.54</v>
          </cell>
        </row>
        <row r="16774">
          <cell r="A16774" t="str">
            <v>SINAPI-I 1629</v>
          </cell>
          <cell r="D16774" t="str">
            <v>CONTATOR TRIPOLAR, CORRENTE DE *500* A, TENSAO NOMINAL DE *500* V, CATEGORIA AC-2 E AC-3</v>
          </cell>
          <cell r="E16774" t="str">
            <v>UN</v>
          </cell>
          <cell r="F16774">
            <v>15510.71</v>
          </cell>
        </row>
        <row r="16775">
          <cell r="A16775" t="str">
            <v>SINAPI-I 1627</v>
          </cell>
          <cell r="D16775" t="str">
            <v>CONTATOR TRIPOLAR, CORRENTE DE *65* A, TENSAO NOMINAL DE *500* V, CATEGORIA AC-2 E AC-3</v>
          </cell>
          <cell r="E16775" t="str">
            <v>UN</v>
          </cell>
          <cell r="F16775">
            <v>794.29</v>
          </cell>
        </row>
        <row r="16776">
          <cell r="A16776" t="str">
            <v>SINAPI-I 1623</v>
          </cell>
          <cell r="D16776" t="str">
            <v>CONTATOR TRIPOLAR, CORRENTE DE 12 A, TENSAO NOMINAL DE *500* V, CATEGORIA AC-2 E AC-3</v>
          </cell>
          <cell r="E16776" t="str">
            <v>UN</v>
          </cell>
          <cell r="F16776">
            <v>160.87</v>
          </cell>
        </row>
        <row r="16777">
          <cell r="A16777" t="str">
            <v>SINAPI-I 1619</v>
          </cell>
          <cell r="D16777" t="str">
            <v>CONTATOR TRIPOLAR, CORRENTE DE 25 A, TENSAO NOMINAL DE *500* V, CATEGORIA AC-2 E AC-3</v>
          </cell>
          <cell r="E16777" t="str">
            <v>UN</v>
          </cell>
          <cell r="F16777">
            <v>221.29</v>
          </cell>
        </row>
        <row r="16778">
          <cell r="A16778" t="str">
            <v>SINAPI-I 1630</v>
          </cell>
          <cell r="D16778" t="str">
            <v>CONTATOR TRIPOLAR, CORRENTE DE 250 A, TENSAO NOMINAL DE *500* V, PARA ACIONAMENTO DE CAPACITORES</v>
          </cell>
          <cell r="E16778" t="str">
            <v>UN</v>
          </cell>
          <cell r="F16778">
            <v>4872.3999999999996</v>
          </cell>
        </row>
        <row r="16779">
          <cell r="A16779" t="str">
            <v>SINAPI-I 1616</v>
          </cell>
          <cell r="D16779" t="str">
            <v>CONTATOR TRIPOLAR, CORRENTE DE 300 A, TENSAO NOMINAL DE *500* V, CATEGORIA AC-2 E AC-3</v>
          </cell>
          <cell r="E16779" t="str">
            <v>UN</v>
          </cell>
          <cell r="F16779">
            <v>7493.83</v>
          </cell>
        </row>
        <row r="16780">
          <cell r="A16780" t="str">
            <v>SINAPI-I 1614</v>
          </cell>
          <cell r="D16780" t="str">
            <v>CONTATOR TRIPOLAR, CORRENTE DE 32 A, TENSAO NOMINAL DE *500* V, CATEGORIA AC-2 E AC-3</v>
          </cell>
          <cell r="E16780" t="str">
            <v>UN</v>
          </cell>
          <cell r="F16780">
            <v>342.49</v>
          </cell>
        </row>
        <row r="16781">
          <cell r="A16781" t="str">
            <v>SINAPI-I 1617</v>
          </cell>
          <cell r="D16781" t="str">
            <v>CONTATOR TRIPOLAR, CORRENTE DE 400 A, TENSAO NOMINAL DE *500* V, CATEGORIA AC-2 E AC-3</v>
          </cell>
          <cell r="E16781" t="str">
            <v>UN</v>
          </cell>
          <cell r="F16781">
            <v>8946.02</v>
          </cell>
        </row>
        <row r="16782">
          <cell r="A16782" t="str">
            <v>SINAPI-I 1621</v>
          </cell>
          <cell r="D16782" t="str">
            <v>CONTATOR TRIPOLAR, CORRENTE DE 45 A, TENSAO NOMINAL DE *500* V, CATEGORIA AC-2 E AC-3</v>
          </cell>
          <cell r="E16782" t="str">
            <v>UN</v>
          </cell>
          <cell r="F16782">
            <v>612.54</v>
          </cell>
        </row>
        <row r="16783">
          <cell r="A16783" t="str">
            <v>SINAPI-I 1624</v>
          </cell>
          <cell r="D16783" t="str">
            <v>CONTATOR TRIPOLAR, CORRENTE DE 630 A, TENSAO NOMINAL DE *500* V, CATEGORIA AC-2 E AC-3</v>
          </cell>
          <cell r="E16783" t="str">
            <v>UN</v>
          </cell>
          <cell r="F16783">
            <v>21989.74</v>
          </cell>
        </row>
        <row r="16784">
          <cell r="A16784" t="str">
            <v>SINAPI-I 1615</v>
          </cell>
          <cell r="D16784" t="str">
            <v>CONTATOR TRIPOLAR, CORRENTE DE 75 A, TENSAO NOMINAL DE *500* V, CATEGORIA AC-2 E AC-3</v>
          </cell>
          <cell r="E16784" t="str">
            <v>UN</v>
          </cell>
          <cell r="F16784">
            <v>1150.26</v>
          </cell>
        </row>
        <row r="16785">
          <cell r="A16785" t="str">
            <v>SINAPI-I 1612</v>
          </cell>
          <cell r="D16785" t="str">
            <v>CONTATOR TRIPOLAR, CORRENTE DE 9 A, TENSAO NOMINAL DE *500* V, CATEGORIA AC-2 E AC-3</v>
          </cell>
          <cell r="E16785" t="str">
            <v>UN</v>
          </cell>
          <cell r="F16785">
            <v>151.5</v>
          </cell>
        </row>
        <row r="16786">
          <cell r="A16786" t="str">
            <v>SINAPI-I 1618</v>
          </cell>
          <cell r="D16786" t="str">
            <v>CONTATOR TRIPOLAR, CORRENTE DE 95 A, TENSAO NOMINAL DE *500* V, CATEGORIA AC-2 E AC-3</v>
          </cell>
          <cell r="E16786" t="str">
            <v>UN</v>
          </cell>
          <cell r="F16786">
            <v>1580.63</v>
          </cell>
        </row>
        <row r="16787">
          <cell r="A16787" t="str">
            <v>SINAPI-I 14211</v>
          </cell>
          <cell r="D16787" t="str">
            <v>CONTRA-PORCA SEXTAVADA, DIAMETRO NOMINAL 1 3/8", ALTURA 35 MM</v>
          </cell>
          <cell r="E16787" t="str">
            <v>UN</v>
          </cell>
          <cell r="F16787">
            <v>52.77</v>
          </cell>
        </row>
        <row r="16788">
          <cell r="A16788" t="str">
            <v>SINAPI-I 43657</v>
          </cell>
          <cell r="D16788" t="str">
            <v>CONTRAMARCO DE ALUMINIO (PERFIL 25) PARA ESQUADRIAS, TIPO CONVENCIONAL / CADEIRINHA, 60 MM (CM-060), INCLUSO CONEXOES, GRAPAS E TRAVAMENTOS</v>
          </cell>
          <cell r="E16788" t="str">
            <v>M</v>
          </cell>
          <cell r="F16788">
            <v>6.34</v>
          </cell>
        </row>
        <row r="16789">
          <cell r="A16789" t="str">
            <v>SINAPI-I 38200</v>
          </cell>
          <cell r="D16789" t="str">
            <v>CORDA DE POLIAMIDA 12 MM TIPO BOMBEIRO, PARA TRABALHO EM ALTURA</v>
          </cell>
          <cell r="E16789" t="str">
            <v>100M</v>
          </cell>
          <cell r="F16789">
            <v>390.01</v>
          </cell>
        </row>
        <row r="16790">
          <cell r="A16790" t="str">
            <v>SINAPI-I 39269</v>
          </cell>
          <cell r="D16790" t="str">
            <v>CORDAO DE COBRE, FLEXIVEL, TORCIDO, CLASSE 4 OU 5, ISOLACAO EM PVC/D, 300 V, 2 CONDUTORES DE 0,5 MM2</v>
          </cell>
          <cell r="E16790" t="str">
            <v>M</v>
          </cell>
          <cell r="F16790">
            <v>1.48</v>
          </cell>
        </row>
        <row r="16791">
          <cell r="A16791" t="str">
            <v>SINAPI-I 11889</v>
          </cell>
          <cell r="D16791" t="str">
            <v>CORDAO DE COBRE, FLEXIVEL, TORCIDO, CLASSE 4 OU 5, ISOLACAO EM PVC/D, 300 V, 2 CONDUTORES DE 0,75 MM2</v>
          </cell>
          <cell r="E16791" t="str">
            <v>M</v>
          </cell>
          <cell r="F16791">
            <v>2.0299999999999998</v>
          </cell>
        </row>
        <row r="16792">
          <cell r="A16792" t="str">
            <v>SINAPI-I 39270</v>
          </cell>
          <cell r="D16792" t="str">
            <v>CORDAO DE COBRE, FLEXIVEL, TORCIDO, CLASSE 4 OU 5, ISOLACAO EM PVC/D, 300 V, 2 CONDUTORES DE 1,0 MM2</v>
          </cell>
          <cell r="E16792" t="str">
            <v>M</v>
          </cell>
          <cell r="F16792">
            <v>2.63</v>
          </cell>
        </row>
        <row r="16793">
          <cell r="A16793" t="str">
            <v>SINAPI-I 11890</v>
          </cell>
          <cell r="D16793" t="str">
            <v>CORDAO DE COBRE, FLEXIVEL, TORCIDO, CLASSE 4 OU 5, ISOLACAO EM PVC/D, 300 V, 2 CONDUTORES DE 1,5 MM2</v>
          </cell>
          <cell r="E16793" t="str">
            <v>M</v>
          </cell>
          <cell r="F16793">
            <v>3.59</v>
          </cell>
        </row>
        <row r="16794">
          <cell r="A16794" t="str">
            <v>SINAPI-I 11891</v>
          </cell>
          <cell r="D16794" t="str">
            <v>CORDAO DE COBRE, FLEXIVEL, TORCIDO, CLASSE 4 OU 5, ISOLACAO EM PVC/D, 300 V, 2 CONDUTORES DE 2,5 MM2</v>
          </cell>
          <cell r="E16794" t="str">
            <v>M</v>
          </cell>
          <cell r="F16794">
            <v>5.82</v>
          </cell>
        </row>
        <row r="16795">
          <cell r="A16795" t="str">
            <v>SINAPI-I 11892</v>
          </cell>
          <cell r="D16795" t="str">
            <v>CORDAO DE COBRE, FLEXIVEL, TORCIDO, CLASSE 4 OU 5, ISOLACAO EM PVC/D, 300 V, 2 CONDUTORES DE 4 MM2</v>
          </cell>
          <cell r="E16795" t="str">
            <v>M</v>
          </cell>
          <cell r="F16795">
            <v>9.51</v>
          </cell>
        </row>
        <row r="16796">
          <cell r="A16796" t="str">
            <v>SINAPI-I 37601</v>
          </cell>
          <cell r="D16796" t="str">
            <v>CORDEL DETONANTE, NP 05 G/M</v>
          </cell>
          <cell r="E16796" t="str">
            <v>M</v>
          </cell>
        </row>
        <row r="16797">
          <cell r="A16797" t="str">
            <v>SINAPI-I 1634</v>
          </cell>
          <cell r="D16797" t="str">
            <v>CORDEL DETONANTE, NP 10 G/M</v>
          </cell>
          <cell r="E16797" t="str">
            <v>M</v>
          </cell>
        </row>
        <row r="16798">
          <cell r="A16798" t="str">
            <v>SINAPI-I 44274</v>
          </cell>
          <cell r="D16798" t="str">
            <v>COROA PARA PERFURATRIZ T38, D = 2 1/2", 6 X 4 BOTOES BALISTICOS, FACE PLANA</v>
          </cell>
          <cell r="E16798" t="str">
            <v>UN</v>
          </cell>
          <cell r="F16798">
            <v>654.67999999999995</v>
          </cell>
        </row>
        <row r="16799">
          <cell r="A16799" t="str">
            <v>SINAPI-I 5086</v>
          </cell>
          <cell r="D16799" t="str">
            <v>CORRENTE DE ELO CURTO COMUM, SOLDADA, GALVANIZADA, ESPESSURA DO ELO = 1/2" (12,5 MM)</v>
          </cell>
          <cell r="E16799" t="str">
            <v>KG</v>
          </cell>
          <cell r="F16799">
            <v>34.67</v>
          </cell>
        </row>
        <row r="16800">
          <cell r="A16800" t="str">
            <v>SINAPI-I 45244</v>
          </cell>
          <cell r="D16800" t="str">
            <v>CORTA-TUBOS COM CAPACIDADE DE 6 A 42 MM</v>
          </cell>
          <cell r="E16800" t="str">
            <v>UN</v>
          </cell>
          <cell r="F16800">
            <v>121.91</v>
          </cell>
        </row>
        <row r="16801">
          <cell r="A16801" t="str">
            <v>SINAPI-I 11280</v>
          </cell>
          <cell r="D16801" t="str">
            <v>CORTADEIRA DE PISO DE CONCRETO E ASFALTO, PARA DISCO PADRAO DE DIAMETRO 350 MM (14") OU 450 MM (18"), MOTOR A GASOLINA, POTENCIA 13 HP, SEM DISCO</v>
          </cell>
          <cell r="E16801" t="str">
            <v>UN</v>
          </cell>
          <cell r="F16801">
            <v>6588.54</v>
          </cell>
        </row>
        <row r="16802">
          <cell r="A16802" t="str">
            <v>SINAPI-I 45657</v>
          </cell>
          <cell r="D16802" t="str">
            <v>CORTADEIRA HIDRAULICA DE VERGALHAO, PARA ACO DE DIAMETRO ATE 50 MM, MOTOR ELETRICO TRIFASICO, POTENCIA DE 5,5 HP A 7,5 HP</v>
          </cell>
          <cell r="E16802" t="str">
            <v>UN</v>
          </cell>
          <cell r="F16802">
            <v>150133.32999999999</v>
          </cell>
        </row>
        <row r="16803">
          <cell r="A16803" t="str">
            <v>SINAPI-I 3446</v>
          </cell>
          <cell r="D16803" t="str">
            <v>COTOVELO 45 GRAUS DE FERRO GALVANIZADO, COM ROSCA BSP, DE 1 1/2"</v>
          </cell>
          <cell r="E16803" t="str">
            <v>UN</v>
          </cell>
          <cell r="F16803">
            <v>35.86</v>
          </cell>
        </row>
        <row r="16804">
          <cell r="A16804" t="str">
            <v>SINAPI-I 3445</v>
          </cell>
          <cell r="D16804" t="str">
            <v>COTOVELO 45 GRAUS DE FERRO GALVANIZADO, COM ROSCA BSP, DE 1 1/4"</v>
          </cell>
          <cell r="E16804" t="str">
            <v>UN</v>
          </cell>
          <cell r="F16804">
            <v>29.28</v>
          </cell>
        </row>
        <row r="16805">
          <cell r="A16805" t="str">
            <v>SINAPI-I 3444</v>
          </cell>
          <cell r="D16805" t="str">
            <v>COTOVELO 45 GRAUS DE FERRO GALVANIZADO, COM ROSCA BSP, DE 1"</v>
          </cell>
          <cell r="E16805" t="str">
            <v>UN</v>
          </cell>
          <cell r="F16805">
            <v>18.02</v>
          </cell>
        </row>
        <row r="16806">
          <cell r="A16806" t="str">
            <v>SINAPI-I 3441</v>
          </cell>
          <cell r="D16806" t="str">
            <v>COTOVELO 45 GRAUS DE FERRO GALVANIZADO, COM ROSCA BSP, DE 1/2"</v>
          </cell>
          <cell r="E16806" t="str">
            <v>UN</v>
          </cell>
          <cell r="F16806">
            <v>8.26</v>
          </cell>
        </row>
        <row r="16807">
          <cell r="A16807" t="str">
            <v>SINAPI-I 12402</v>
          </cell>
          <cell r="D16807" t="str">
            <v>COTOVELO 45 GRAUS DE FERRO GALVANIZADO, COM ROSCA BSP, DE 2 1/2"</v>
          </cell>
          <cell r="E16807" t="str">
            <v>UN</v>
          </cell>
          <cell r="F16807">
            <v>100.8</v>
          </cell>
        </row>
        <row r="16808">
          <cell r="A16808" t="str">
            <v>SINAPI-I 3447</v>
          </cell>
          <cell r="D16808" t="str">
            <v>COTOVELO 45 GRAUS DE FERRO GALVANIZADO, COM ROSCA BSP, DE 2"</v>
          </cell>
          <cell r="E16808" t="str">
            <v>UN</v>
          </cell>
          <cell r="F16808">
            <v>52.15</v>
          </cell>
        </row>
        <row r="16809">
          <cell r="A16809" t="str">
            <v>SINAPI-I 3448</v>
          </cell>
          <cell r="D16809" t="str">
            <v>COTOVELO 45 GRAUS DE FERRO GALVANIZADO, COM ROSCA BSP, DE 3"</v>
          </cell>
          <cell r="E16809" t="str">
            <v>UN</v>
          </cell>
          <cell r="F16809">
            <v>147.38</v>
          </cell>
        </row>
        <row r="16810">
          <cell r="A16810" t="str">
            <v>SINAPI-I 3442</v>
          </cell>
          <cell r="D16810" t="str">
            <v>COTOVELO 45 GRAUS DE FERRO GALVANIZADO, COM ROSCA BSP, DE 3/4"</v>
          </cell>
          <cell r="E16810" t="str">
            <v>UN</v>
          </cell>
          <cell r="F16810">
            <v>12.36</v>
          </cell>
        </row>
        <row r="16811">
          <cell r="A16811" t="str">
            <v>SINAPI-I 3449</v>
          </cell>
          <cell r="D16811" t="str">
            <v>COTOVELO 45 GRAUS DE FERRO GALVANIZADO, COM ROSCA BSP, DE 4"</v>
          </cell>
          <cell r="E16811" t="str">
            <v>UN</v>
          </cell>
          <cell r="F16811">
            <v>258.24</v>
          </cell>
        </row>
        <row r="16812">
          <cell r="A16812" t="str">
            <v>SINAPI-I 37438</v>
          </cell>
          <cell r="D16812" t="str">
            <v>COTOVELO 45 GRAUS, PEAD PE 100, DE 125 MM, PARA ELETROFUSAO</v>
          </cell>
          <cell r="E16812" t="str">
            <v>UN</v>
          </cell>
        </row>
        <row r="16813">
          <cell r="A16813" t="str">
            <v>SINAPI-I 37439</v>
          </cell>
          <cell r="D16813" t="str">
            <v>COTOVELO 45 GRAUS, PEAD PE 100, DE 200 MM, PARA ELETROFUSAO</v>
          </cell>
          <cell r="E16813" t="str">
            <v>UN</v>
          </cell>
        </row>
        <row r="16814">
          <cell r="A16814" t="str">
            <v>SINAPI-I 37435</v>
          </cell>
          <cell r="D16814" t="str">
            <v>COTOVELO 45 GRAUS, PEAD PE 100, DE 32 MM, PARA ELETROFUSAO</v>
          </cell>
          <cell r="E16814" t="str">
            <v>UN</v>
          </cell>
        </row>
        <row r="16815">
          <cell r="A16815" t="str">
            <v>SINAPI-I 37436</v>
          </cell>
          <cell r="D16815" t="str">
            <v>COTOVELO 45 GRAUS, PEAD PE 100, DE 40 MM, PARA ELETROFUSAO</v>
          </cell>
          <cell r="E16815" t="str">
            <v>UN</v>
          </cell>
        </row>
        <row r="16816">
          <cell r="A16816" t="str">
            <v>SINAPI-I 37437</v>
          </cell>
          <cell r="D16816" t="str">
            <v>COTOVELO 45 GRAUS, PEAD PE 100, DE 63 MM, PARA ELETROFUSAO</v>
          </cell>
          <cell r="E16816" t="str">
            <v>UN</v>
          </cell>
        </row>
        <row r="16817">
          <cell r="A16817" t="str">
            <v>SINAPI-I 3473</v>
          </cell>
          <cell r="D16817" t="str">
            <v>COTOVELO 90 GRAUS DE FERRO GALVANIZADO, COM ROSCA BSP MACHO/FEMEA, DE 1 1/2"</v>
          </cell>
          <cell r="E16817" t="str">
            <v>UN</v>
          </cell>
          <cell r="F16817">
            <v>40.549999999999997</v>
          </cell>
        </row>
        <row r="16818">
          <cell r="A16818" t="str">
            <v>SINAPI-I 3474</v>
          </cell>
          <cell r="D16818" t="str">
            <v>COTOVELO 90 GRAUS DE FERRO GALVANIZADO, COM ROSCA BSP MACHO/FEMEA, DE 1 1/4"</v>
          </cell>
          <cell r="E16818" t="str">
            <v>UN</v>
          </cell>
          <cell r="F16818">
            <v>33.42</v>
          </cell>
        </row>
        <row r="16819">
          <cell r="A16819" t="str">
            <v>SINAPI-I 3443</v>
          </cell>
          <cell r="D16819" t="str">
            <v>COTOVELO 90 GRAUS DE FERRO GALVANIZADO, COM ROSCA BSP MACHO/FEMEA, DE 1"</v>
          </cell>
          <cell r="E16819" t="str">
            <v>UN</v>
          </cell>
          <cell r="F16819">
            <v>20.79</v>
          </cell>
        </row>
        <row r="16820">
          <cell r="A16820" t="str">
            <v>SINAPI-I 3450</v>
          </cell>
          <cell r="D16820" t="str">
            <v>COTOVELO 90 GRAUS DE FERRO GALVANIZADO, COM ROSCA BSP MACHO/FEMEA, DE 1/2"</v>
          </cell>
          <cell r="E16820" t="str">
            <v>UN</v>
          </cell>
          <cell r="F16820">
            <v>9.69</v>
          </cell>
        </row>
        <row r="16821">
          <cell r="A16821" t="str">
            <v>SINAPI-I 3453</v>
          </cell>
          <cell r="D16821" t="str">
            <v>COTOVELO 90 GRAUS DE FERRO GALVANIZADO, COM ROSCA BSP MACHO/FEMEA, DE 2 1/2"</v>
          </cell>
          <cell r="E16821" t="str">
            <v>UN</v>
          </cell>
          <cell r="F16821">
            <v>118.35</v>
          </cell>
        </row>
        <row r="16822">
          <cell r="A16822" t="str">
            <v>SINAPI-I 3452</v>
          </cell>
          <cell r="D16822" t="str">
            <v>COTOVELO 90 GRAUS DE FERRO GALVANIZADO, COM ROSCA BSP MACHO/FEMEA, DE 2"</v>
          </cell>
          <cell r="E16822" t="str">
            <v>UN</v>
          </cell>
          <cell r="F16822">
            <v>58.42</v>
          </cell>
        </row>
        <row r="16823">
          <cell r="A16823" t="str">
            <v>SINAPI-I 3454</v>
          </cell>
          <cell r="D16823" t="str">
            <v>COTOVELO 90 GRAUS DE FERRO GALVANIZADO, COM ROSCA BSP MACHO/FEMEA, DE 3"</v>
          </cell>
          <cell r="E16823" t="str">
            <v>UN</v>
          </cell>
          <cell r="F16823">
            <v>180.01</v>
          </cell>
        </row>
        <row r="16824">
          <cell r="A16824" t="str">
            <v>SINAPI-I 3451</v>
          </cell>
          <cell r="D16824" t="str">
            <v>COTOVELO 90 GRAUS DE FERRO GALVANIZADO, COM ROSCA BSP MACHO/FEMEA, DE 3/4"</v>
          </cell>
          <cell r="E16824" t="str">
            <v>UN</v>
          </cell>
          <cell r="F16824">
            <v>11.59</v>
          </cell>
        </row>
        <row r="16825">
          <cell r="A16825" t="str">
            <v>SINAPI-I 3458</v>
          </cell>
          <cell r="D16825" t="str">
            <v>COTOVELO 90 GRAUS DE FERRO GALVANIZADO, COM ROSCA BSP, DE 1 1/2"</v>
          </cell>
          <cell r="E16825" t="str">
            <v>UN</v>
          </cell>
          <cell r="F16825">
            <v>32.5</v>
          </cell>
        </row>
        <row r="16826">
          <cell r="A16826" t="str">
            <v>SINAPI-I 3457</v>
          </cell>
          <cell r="D16826" t="str">
            <v>COTOVELO 90 GRAUS DE FERRO GALVANIZADO, COM ROSCA BSP, DE 1 1/4"</v>
          </cell>
          <cell r="E16826" t="str">
            <v>UN</v>
          </cell>
          <cell r="F16826">
            <v>24.4</v>
          </cell>
        </row>
        <row r="16827">
          <cell r="A16827" t="str">
            <v>SINAPI-I 3472</v>
          </cell>
          <cell r="D16827" t="str">
            <v>COTOVELO 90 GRAUS DE FERRO GALVANIZADO, COM ROSCA BSP, DE 1"</v>
          </cell>
          <cell r="E16827" t="str">
            <v>UN</v>
          </cell>
          <cell r="F16827">
            <v>15.57</v>
          </cell>
        </row>
        <row r="16828">
          <cell r="A16828" t="str">
            <v>SINAPI-I 3455</v>
          </cell>
          <cell r="D16828" t="str">
            <v>COTOVELO 90 GRAUS DE FERRO GALVANIZADO, COM ROSCA BSP, DE 1/2"</v>
          </cell>
          <cell r="E16828" t="str">
            <v>UN</v>
          </cell>
          <cell r="F16828">
            <v>6.93</v>
          </cell>
        </row>
        <row r="16829">
          <cell r="A16829" t="str">
            <v>SINAPI-I 3470</v>
          </cell>
          <cell r="D16829" t="str">
            <v>COTOVELO 90 GRAUS DE FERRO GALVANIZADO, COM ROSCA BSP, DE 2 1/2"</v>
          </cell>
          <cell r="E16829" t="str">
            <v>UN</v>
          </cell>
          <cell r="F16829">
            <v>90.75</v>
          </cell>
        </row>
        <row r="16830">
          <cell r="A16830" t="str">
            <v>SINAPI-I 3471</v>
          </cell>
          <cell r="D16830" t="str">
            <v>COTOVELO 90 GRAUS DE FERRO GALVANIZADO, COM ROSCA BSP, DE 2"</v>
          </cell>
          <cell r="E16830" t="str">
            <v>UN</v>
          </cell>
          <cell r="F16830">
            <v>49.87</v>
          </cell>
        </row>
        <row r="16831">
          <cell r="A16831" t="str">
            <v>SINAPI-I 3459</v>
          </cell>
          <cell r="D16831" t="str">
            <v>COTOVELO 90 GRAUS DE FERRO GALVANIZADO, COM ROSCA BSP, DE 3"</v>
          </cell>
          <cell r="E16831" t="str">
            <v>UN</v>
          </cell>
          <cell r="F16831">
            <v>128.01</v>
          </cell>
        </row>
        <row r="16832">
          <cell r="A16832" t="str">
            <v>SINAPI-I 3456</v>
          </cell>
          <cell r="D16832" t="str">
            <v>COTOVELO 90 GRAUS DE FERRO GALVANIZADO, COM ROSCA BSP, DE 3/4"</v>
          </cell>
          <cell r="E16832" t="str">
            <v>UN</v>
          </cell>
          <cell r="F16832">
            <v>10.37</v>
          </cell>
        </row>
        <row r="16833">
          <cell r="A16833" t="str">
            <v>SINAPI-I 3469</v>
          </cell>
          <cell r="D16833" t="str">
            <v>COTOVELO 90 GRAUS DE FERRO GALVANIZADO, COM ROSCA BSP, DE 4"</v>
          </cell>
          <cell r="E16833" t="str">
            <v>UN</v>
          </cell>
          <cell r="F16833">
            <v>243.44</v>
          </cell>
        </row>
        <row r="16834">
          <cell r="A16834" t="str">
            <v>SINAPI-I 3460</v>
          </cell>
          <cell r="D16834" t="str">
            <v>COTOVELO 90 GRAUS DE FERRO GALVANIZADO, COM ROSCA BSP, DE 5"</v>
          </cell>
          <cell r="E16834" t="str">
            <v>UN</v>
          </cell>
          <cell r="F16834">
            <v>355.21</v>
          </cell>
        </row>
        <row r="16835">
          <cell r="A16835" t="str">
            <v>SINAPI-I 3461</v>
          </cell>
          <cell r="D16835" t="str">
            <v>COTOVELO 90 GRAUS DE FERRO GALVANIZADO, COM ROSCA BSP, DE 6"</v>
          </cell>
          <cell r="E16835" t="str">
            <v>UN</v>
          </cell>
          <cell r="F16835">
            <v>907.89</v>
          </cell>
        </row>
        <row r="16836">
          <cell r="A16836" t="str">
            <v>SINAPI-I 37433</v>
          </cell>
          <cell r="D16836" t="str">
            <v>COTOVELO 90 GRAUS, PEAD PE 100, DE 125 MM, PARA ELETROFUSAO</v>
          </cell>
          <cell r="E16836" t="str">
            <v>UN</v>
          </cell>
        </row>
        <row r="16837">
          <cell r="A16837" t="str">
            <v>SINAPI-I 37430</v>
          </cell>
          <cell r="D16837" t="str">
            <v>COTOVELO 90 GRAUS, PEAD PE 100, DE 20 MM, PARA ELETROFUSAO</v>
          </cell>
          <cell r="E16837" t="str">
            <v>UN</v>
          </cell>
        </row>
        <row r="16838">
          <cell r="A16838" t="str">
            <v>SINAPI-I 37434</v>
          </cell>
          <cell r="D16838" t="str">
            <v>COTOVELO 90 GRAUS, PEAD PE 100, DE 200 MM, PARA ELETROFUSAO</v>
          </cell>
          <cell r="E16838" t="str">
            <v>UN</v>
          </cell>
        </row>
        <row r="16839">
          <cell r="A16839" t="str">
            <v>SINAPI-I 37431</v>
          </cell>
          <cell r="D16839" t="str">
            <v>COTOVELO 90 GRAUS, PEAD PE 100, DE 32 MM, PARA ELETROFUSAO</v>
          </cell>
          <cell r="E16839" t="str">
            <v>UN</v>
          </cell>
        </row>
        <row r="16840">
          <cell r="A16840" t="str">
            <v>SINAPI-I 37432</v>
          </cell>
          <cell r="D16840" t="str">
            <v>COTOVELO 90 GRAUS, PEAD PE 100, DE 63 MM, PARA ELETROFUSAO</v>
          </cell>
          <cell r="E16840" t="str">
            <v>UN</v>
          </cell>
        </row>
        <row r="16841">
          <cell r="A16841" t="str">
            <v>SINAPI-I 39869</v>
          </cell>
          <cell r="D16841" t="str">
            <v>COTOVELO BRONZE/LATAO SEM ANEL DE SOLDA, BOLSA X ROSCA F, 15MM X 1/2"</v>
          </cell>
          <cell r="E16841" t="str">
            <v>UN</v>
          </cell>
        </row>
        <row r="16842">
          <cell r="A16842" t="str">
            <v>SINAPI-I 39870</v>
          </cell>
          <cell r="D16842" t="str">
            <v>COTOVELO BRONZE/LATAO SEM ANEL DE SOLDA, BOLSA X ROSCA F, 22MM X 1/2"</v>
          </cell>
          <cell r="E16842" t="str">
            <v>UN</v>
          </cell>
        </row>
        <row r="16843">
          <cell r="A16843" t="str">
            <v>SINAPI-I 39871</v>
          </cell>
          <cell r="D16843" t="str">
            <v>COTOVELO BRONZE/LATAO SEM ANEL DE SOLDA, BOLSA X ROSCA F, 22MM X 3/4"</v>
          </cell>
          <cell r="E16843" t="str">
            <v>UN</v>
          </cell>
        </row>
        <row r="16844">
          <cell r="A16844" t="str">
            <v>SINAPI-I 12722</v>
          </cell>
          <cell r="D16844" t="str">
            <v>COTOVELO DE COBRE 90 GRAUS SEM ANEL DE SOLDA, BOLSA X BOLSA, 104 MM</v>
          </cell>
          <cell r="E16844" t="str">
            <v>UN</v>
          </cell>
        </row>
        <row r="16845">
          <cell r="A16845" t="str">
            <v>SINAPI-I 12714</v>
          </cell>
          <cell r="D16845" t="str">
            <v>COTOVELO DE COBRE 90 GRAUS SEM ANEL DE SOLDA, BOLSA X BOLSA, 15 MM</v>
          </cell>
          <cell r="E16845" t="str">
            <v>UN</v>
          </cell>
        </row>
        <row r="16846">
          <cell r="A16846" t="str">
            <v>SINAPI-I 12715</v>
          </cell>
          <cell r="D16846" t="str">
            <v>COTOVELO DE COBRE 90 GRAUS SEM ANEL DE SOLDA, BOLSA X BOLSA, 22 MM</v>
          </cell>
          <cell r="E16846" t="str">
            <v>UN</v>
          </cell>
        </row>
        <row r="16847">
          <cell r="A16847" t="str">
            <v>SINAPI-I 12716</v>
          </cell>
          <cell r="D16847" t="str">
            <v>COTOVELO DE COBRE 90 GRAUS SEM ANEL DE SOLDA, BOLSA X BOLSA, 28 MM</v>
          </cell>
          <cell r="E16847" t="str">
            <v>UN</v>
          </cell>
        </row>
        <row r="16848">
          <cell r="A16848" t="str">
            <v>SINAPI-I 12717</v>
          </cell>
          <cell r="D16848" t="str">
            <v>COTOVELO DE COBRE 90 GRAUS SEM ANEL DE SOLDA, BOLSA X BOLSA, 35 MM</v>
          </cell>
          <cell r="E16848" t="str">
            <v>UN</v>
          </cell>
        </row>
        <row r="16849">
          <cell r="A16849" t="str">
            <v>SINAPI-I 12718</v>
          </cell>
          <cell r="D16849" t="str">
            <v>COTOVELO DE COBRE 90 GRAUS SEM ANEL DE SOLDA, BOLSA X BOLSA, 42 MM</v>
          </cell>
          <cell r="E16849" t="str">
            <v>UN</v>
          </cell>
        </row>
        <row r="16850">
          <cell r="A16850" t="str">
            <v>SINAPI-I 12719</v>
          </cell>
          <cell r="D16850" t="str">
            <v>COTOVELO DE COBRE 90 GRAUS SEM ANEL DE SOLDA, BOLSA X BOLSA, 54 MM</v>
          </cell>
          <cell r="E16850" t="str">
            <v>UN</v>
          </cell>
        </row>
        <row r="16851">
          <cell r="A16851" t="str">
            <v>SINAPI-I 12720</v>
          </cell>
          <cell r="D16851" t="str">
            <v>COTOVELO DE COBRE 90 GRAUS SEM ANEL DE SOLDA, BOLSA X BOLSA, 66 MM</v>
          </cell>
          <cell r="E16851" t="str">
            <v>UN</v>
          </cell>
        </row>
        <row r="16852">
          <cell r="A16852" t="str">
            <v>SINAPI-I 12721</v>
          </cell>
          <cell r="D16852" t="str">
            <v>COTOVELO DE COBRE 90 GRAUS SEM ANEL DE SOLDA, BOLSA X BOLSA, 79 MM</v>
          </cell>
          <cell r="E16852" t="str">
            <v>UN</v>
          </cell>
        </row>
        <row r="16853">
          <cell r="A16853" t="str">
            <v>SINAPI-I 3468</v>
          </cell>
          <cell r="D16853" t="str">
            <v>COTOVELO DE REDUCAO 90 GRAUS DE FERRO GALVANIZADO, COM ROSCA BSP, DE 1 1/2" X 1"</v>
          </cell>
          <cell r="E16853" t="str">
            <v>UN</v>
          </cell>
          <cell r="F16853">
            <v>42.42</v>
          </cell>
        </row>
        <row r="16854">
          <cell r="A16854" t="str">
            <v>SINAPI-I 3465</v>
          </cell>
          <cell r="D16854" t="str">
            <v>COTOVELO DE REDUCAO 90 GRAUS DE FERRO GALVANIZADO, COM ROSCA BSP, DE 1 1/2" X 3/4"</v>
          </cell>
          <cell r="E16854" t="str">
            <v>UN</v>
          </cell>
          <cell r="F16854">
            <v>42.41</v>
          </cell>
        </row>
        <row r="16855">
          <cell r="A16855" t="str">
            <v>SINAPI-I 12403</v>
          </cell>
          <cell r="D16855" t="str">
            <v>COTOVELO DE REDUCAO 90 GRAUS DE FERRO GALVANIZADO, COM ROSCA BSP, DE 1 1/4" X 1"</v>
          </cell>
          <cell r="E16855" t="str">
            <v>UN</v>
          </cell>
          <cell r="F16855">
            <v>30.23</v>
          </cell>
        </row>
        <row r="16856">
          <cell r="A16856" t="str">
            <v>SINAPI-I 3463</v>
          </cell>
          <cell r="D16856" t="str">
            <v>COTOVELO DE REDUCAO 90 GRAUS DE FERRO GALVANIZADO, COM ROSCA BSP, DE 1" X 1/2"</v>
          </cell>
          <cell r="E16856" t="str">
            <v>UN</v>
          </cell>
          <cell r="F16856">
            <v>17.66</v>
          </cell>
        </row>
        <row r="16857">
          <cell r="A16857" t="str">
            <v>SINAPI-I 3464</v>
          </cell>
          <cell r="D16857" t="str">
            <v>COTOVELO DE REDUCAO 90 GRAUS DE FERRO GALVANIZADO, COM ROSCA BSP, DE 1" X 3/4"</v>
          </cell>
          <cell r="E16857" t="str">
            <v>UN</v>
          </cell>
          <cell r="F16857">
            <v>17.66</v>
          </cell>
        </row>
        <row r="16858">
          <cell r="A16858" t="str">
            <v>SINAPI-I 3466</v>
          </cell>
          <cell r="D16858" t="str">
            <v>COTOVELO DE REDUCAO 90 GRAUS DE FERRO GALVANIZADO, COM ROSCA BSP, DE 2 1/2" X 2"</v>
          </cell>
          <cell r="E16858" t="str">
            <v>UN</v>
          </cell>
          <cell r="F16858">
            <v>107.71</v>
          </cell>
        </row>
        <row r="16859">
          <cell r="A16859" t="str">
            <v>SINAPI-I 3467</v>
          </cell>
          <cell r="D16859" t="str">
            <v>COTOVELO DE REDUCAO 90 GRAUS DE FERRO GALVANIZADO, COM ROSCA BSP, DE 2" X 1 1/2"</v>
          </cell>
          <cell r="E16859" t="str">
            <v>UN</v>
          </cell>
          <cell r="F16859">
            <v>60.83</v>
          </cell>
        </row>
        <row r="16860">
          <cell r="A16860" t="str">
            <v>SINAPI-I 3462</v>
          </cell>
          <cell r="D16860" t="str">
            <v>COTOVELO DE REDUCAO 90 GRAUS DE FERRO GALVANIZADO, COM ROSCA BSP, DE 3/4" X 1/2"</v>
          </cell>
          <cell r="E16860" t="str">
            <v>UN</v>
          </cell>
          <cell r="F16860">
            <v>11.65</v>
          </cell>
        </row>
        <row r="16861">
          <cell r="A16861" t="str">
            <v>SINAPI-I 43917</v>
          </cell>
          <cell r="D16861" t="str">
            <v>COTOVELO HORIZONTAL RETO 90 GRAUS PARA ELETROCALHA, EM CHAPA PERFURADA DE ACO GALVANIZADO ESPESSURA #14, 700 X 50 MM (L X A), SEM VIROLA, SEM TAMPA</v>
          </cell>
          <cell r="E16861" t="str">
            <v>UN</v>
          </cell>
          <cell r="F16861">
            <v>365.35</v>
          </cell>
        </row>
        <row r="16862">
          <cell r="A16862" t="str">
            <v>SINAPI-I 41808</v>
          </cell>
          <cell r="D16862" t="str">
            <v>COTOVELO HORIZONTAL RETO 90 GRAUS, PARA ELETROCALHA, EM CHAPA LISA DE ACO GALVANIZADO ESPESSURA # 22, 150 X 50 MM (L X A), SEM VIROLA, SEM TAMPA</v>
          </cell>
          <cell r="E16862" t="str">
            <v>UN</v>
          </cell>
          <cell r="F16862">
            <v>26.56</v>
          </cell>
        </row>
        <row r="16863">
          <cell r="A16863" t="str">
            <v>SINAPI-I 41817</v>
          </cell>
          <cell r="D16863" t="str">
            <v>COTOVELO HORIZONTAL RETO 90 GRAUS, PARA ELETROCALHA, EM CHAPA LISA DE ACO GALVANIZADO ESPESSURA #14, 700 X 50 MM (L X A), SEM VIROLA, SEM TAMPA</v>
          </cell>
          <cell r="E16863" t="str">
            <v>UN</v>
          </cell>
          <cell r="F16863">
            <v>301.97000000000003</v>
          </cell>
        </row>
        <row r="16864">
          <cell r="A16864" t="str">
            <v>SINAPI-I 41819</v>
          </cell>
          <cell r="D16864" t="str">
            <v>COTOVELO HORIZONTAL RETO 90 GRAUS, PARA ELETROCALHA, EM CHAPA LISA DE ACO GALVANIZADO ESPESSURA #14, 800 X 50 MM (L X A), SEM VIROLA, SEM TAMPA</v>
          </cell>
          <cell r="E16864" t="str">
            <v>UN</v>
          </cell>
          <cell r="F16864">
            <v>454.28</v>
          </cell>
        </row>
        <row r="16865">
          <cell r="A16865" t="str">
            <v>SINAPI-I 41815</v>
          </cell>
          <cell r="D16865" t="str">
            <v>COTOVELO HORIZONTAL RETO 90 GRAUS, PARA ELETROCALHA, EM CHAPA LISA DE ACO GALVANIZADO ESPESSURA #16, 500 X 50 MM (L X A), SEM VIROLA, SEM TAMPA</v>
          </cell>
          <cell r="E16865" t="str">
            <v>UN</v>
          </cell>
          <cell r="F16865">
            <v>134.28</v>
          </cell>
        </row>
        <row r="16866">
          <cell r="A16866" t="str">
            <v>SINAPI-I 41816</v>
          </cell>
          <cell r="D16866" t="str">
            <v>COTOVELO HORIZONTAL RETO 90 GRAUS, PARA ELETROCALHA, EM CHAPA LISA DE ACO GALVANIZADO ESPESSURA #16, 600 X 50 MM (L X A), SEM VIROLA, SEM TAMPA</v>
          </cell>
          <cell r="E16866" t="str">
            <v>UN</v>
          </cell>
          <cell r="F16866">
            <v>224</v>
          </cell>
        </row>
        <row r="16867">
          <cell r="A16867" t="str">
            <v>SINAPI-I 41812</v>
          </cell>
          <cell r="D16867" t="str">
            <v>COTOVELO HORIZONTAL RETO 90 GRAUS, PARA ELETROCALHA, EM CHAPA LISA DE ACO GALVANIZADO ESPESSURA #18, 300 X 50 MM (L X A), SEM VIROLA, SEM TAMPA</v>
          </cell>
          <cell r="E16867" t="str">
            <v>UN</v>
          </cell>
          <cell r="F16867">
            <v>65.14</v>
          </cell>
        </row>
        <row r="16868">
          <cell r="A16868" t="str">
            <v>SINAPI-I 41813</v>
          </cell>
          <cell r="D16868" t="str">
            <v>COTOVELO HORIZONTAL RETO 90 GRAUS, PARA ELETROCALHA, EM CHAPA LISA DE ACO GALVANIZADO ESPESSURA #18, 400 X 50 MM (L X A), SEM VIROLA, SEM TAMPA</v>
          </cell>
          <cell r="E16868" t="str">
            <v>UN</v>
          </cell>
          <cell r="F16868">
            <v>95.84</v>
          </cell>
        </row>
        <row r="16869">
          <cell r="A16869" t="str">
            <v>SINAPI-I 41806</v>
          </cell>
          <cell r="D16869" t="str">
            <v>COTOVELO HORIZONTAL RETO 90 GRAUS, PARA ELETROCALHA, EM CHAPA LISA DE ACO GALVANIZADO ESPESSURA #22, 100 X 50 MM (L X A), SEM VIROLA, SEM TAMPA</v>
          </cell>
          <cell r="E16869" t="str">
            <v>UN</v>
          </cell>
          <cell r="F16869">
            <v>17.29</v>
          </cell>
        </row>
        <row r="16870">
          <cell r="A16870" t="str">
            <v>SINAPI-I 41807</v>
          </cell>
          <cell r="D16870" t="str">
            <v>COTOVELO HORIZONTAL RETO 90 GRAUS, PARA ELETROCALHA, EM CHAPA LISA DE ACO GALVANIZADO ESPESSURA #22, 125 X 50 MM (L X A), SEM VIROLA, SEM TAMPA</v>
          </cell>
          <cell r="E16870" t="str">
            <v>UN</v>
          </cell>
          <cell r="F16870">
            <v>19.28</v>
          </cell>
        </row>
        <row r="16871">
          <cell r="A16871" t="str">
            <v>SINAPI-I 41809</v>
          </cell>
          <cell r="D16871" t="str">
            <v>COTOVELO HORIZONTAL RETO 90 GRAUS, PARA ELETROCALHA, EM CHAPA LISA DE ACO GALVANIZADO ESPESSURA #22, 200 X 50 MM (L X A), SEM VIROLA, SEM TAMPA</v>
          </cell>
          <cell r="E16871" t="str">
            <v>UN</v>
          </cell>
          <cell r="F16871">
            <v>31.55</v>
          </cell>
        </row>
        <row r="16872">
          <cell r="A16872" t="str">
            <v>SINAPI-I 41811</v>
          </cell>
          <cell r="D16872" t="str">
            <v>COTOVELO HORIZONTAL RETO 90 GRAUS, PARA ELETROCALHA, EM CHAPA LISA DE ACO GALVANIZADO ESPESSURA #22, 250 X 50 MM (L X A), SEM VIROLA, SEM TAMPA</v>
          </cell>
          <cell r="E16872" t="str">
            <v>UN</v>
          </cell>
          <cell r="F16872">
            <v>40.409999999999997</v>
          </cell>
        </row>
        <row r="16873">
          <cell r="A16873" t="str">
            <v>SINAPI-I 41814</v>
          </cell>
          <cell r="D16873" t="str">
            <v>COTOVELO HORIZONTAL RETO 90 GRAUS, PARA ELETROCALHA, EM CHAPA LISA DE ACO GALVANIZADO ESPESSURA #22, 50 X 50 MM (L X A), SEM VIROLA, SEM TAMPA</v>
          </cell>
          <cell r="E16873" t="str">
            <v>UN</v>
          </cell>
          <cell r="F16873">
            <v>11.87</v>
          </cell>
        </row>
        <row r="16874">
          <cell r="A16874" t="str">
            <v>SINAPI-I 41818</v>
          </cell>
          <cell r="D16874" t="str">
            <v>COTOVELO HORIZONTAL RETO 90 GRAUS, PARA ELETROCALHA, EM CHAPA LISA DE ACO GALVANIZADO ESPESSURA #22, 75 X 50 MM (L X A), SEM VIROLA, SEM TAMPA</v>
          </cell>
          <cell r="E16874" t="str">
            <v>UN</v>
          </cell>
          <cell r="F16874">
            <v>13.32</v>
          </cell>
        </row>
        <row r="16875">
          <cell r="A16875" t="str">
            <v>SINAPI-I 43919</v>
          </cell>
          <cell r="D16875" t="str">
            <v>COTOVELO HORIZONTAL RETO 90 GRAUS, PARA ELETROCALHA, EM CHAPA PERFURADA DE ACO GALVANIZADO ESPESSURA #14, 800 X 50 MM (L X A), SEM VIROLA, SEM TAMPA</v>
          </cell>
          <cell r="E16875" t="str">
            <v>UN</v>
          </cell>
          <cell r="F16875">
            <v>454.28</v>
          </cell>
        </row>
        <row r="16876">
          <cell r="A16876" t="str">
            <v>SINAPI-I 43914</v>
          </cell>
          <cell r="D16876" t="str">
            <v>COTOVELO HORIZONTAL RETO 90 GRAUS, PARA ELETROCALHA, EM CHAPA PERFURADA DE ACO GALVANIZADO ESPESSURA #16, 500 X 50 MM (L X A), SEM VIROLA, SEM TAMPA</v>
          </cell>
          <cell r="E16876" t="str">
            <v>UN</v>
          </cell>
          <cell r="F16876">
            <v>143.88999999999999</v>
          </cell>
        </row>
        <row r="16877">
          <cell r="A16877" t="str">
            <v>SINAPI-I 43916</v>
          </cell>
          <cell r="D16877" t="str">
            <v>COTOVELO HORIZONTAL RETO 90 GRAUS, PARA ELETROCALHA, EM CHAPA PERFURADA DE ACO GALVANIZADO ESPESSURA #16, 600 X 50 MM (L X A), SEM VIROLA, SEM TAMPA</v>
          </cell>
          <cell r="E16877" t="str">
            <v>UN</v>
          </cell>
          <cell r="F16877">
            <v>203.2</v>
          </cell>
        </row>
        <row r="16878">
          <cell r="A16878" t="str">
            <v>SINAPI-I 43912</v>
          </cell>
          <cell r="D16878" t="str">
            <v>COTOVELO HORIZONTAL RETO 90 GRAUS, PARA ELETROCALHA, EM CHAPA PERFURADA DE ACO GALVANIZADO ESPESSURA #18, 300 X 50 MM (L X A), SEM VIROLA, SEM TAMPA</v>
          </cell>
          <cell r="E16878" t="str">
            <v>UN</v>
          </cell>
          <cell r="F16878">
            <v>65.14</v>
          </cell>
        </row>
        <row r="16879">
          <cell r="A16879" t="str">
            <v>SINAPI-I 43913</v>
          </cell>
          <cell r="D16879" t="str">
            <v>COTOVELO HORIZONTAL RETO 90 GRAUS, PARA ELETROCALHA, EM CHAPA PERFURADA DE ACO GALVANIZADO ESPESSURA #18, 400 X 50 MM (L X A), SEM VIROLA, SEM TAMPA</v>
          </cell>
          <cell r="E16879" t="str">
            <v>UN</v>
          </cell>
          <cell r="F16879">
            <v>95.84</v>
          </cell>
        </row>
        <row r="16880">
          <cell r="A16880" t="str">
            <v>SINAPI-I 43908</v>
          </cell>
          <cell r="D16880" t="str">
            <v>COTOVELO HORIZONTAL RETO 90 GRAUS, PARA ELETROCALHA, EM CHAPA PERFURADA DE ACO GALVANIZADO ESPESSURA #22, 125 X 50 MM (L X A), SEM VIROLA, SEM TAMPA</v>
          </cell>
          <cell r="E16880" t="str">
            <v>UN</v>
          </cell>
          <cell r="F16880">
            <v>18.54</v>
          </cell>
        </row>
        <row r="16881">
          <cell r="A16881" t="str">
            <v>SINAPI-I 43909</v>
          </cell>
          <cell r="D16881" t="str">
            <v>COTOVELO HORIZONTAL RETO 90 GRAUS, PARA ELETROCALHA, EM CHAPA PERFURADA DE ACO GALVANIZADO ESPESSURA #22, 150 X 50 MM (L X A), SEM VIROLA, SEM TAMPA</v>
          </cell>
          <cell r="E16881" t="str">
            <v>UN</v>
          </cell>
          <cell r="F16881">
            <v>21.51</v>
          </cell>
        </row>
        <row r="16882">
          <cell r="A16882" t="str">
            <v>SINAPI-I 43910</v>
          </cell>
          <cell r="D16882" t="str">
            <v>COTOVELO HORIZONTAL RETO 90 GRAUS, PARA ELETROCALHA, EM CHAPA PERFURADA DE ACO GALVANIZADO ESPESSURA #22, 200 X 50 MM (L X A), SEM VIROLA, SEM TAMPA</v>
          </cell>
          <cell r="E16882" t="str">
            <v>UN</v>
          </cell>
          <cell r="F16882">
            <v>31.55</v>
          </cell>
        </row>
        <row r="16883">
          <cell r="A16883" t="str">
            <v>SINAPI-I 43911</v>
          </cell>
          <cell r="D16883" t="str">
            <v>COTOVELO HORIZONTAL RETO 90 GRAUS, PARA ELETROCALHA, EM CHAPA PERFURADA DE ACO GALVANIZADO ESPESSURA #22, 250 X 50 MM (L X A), SEM VIROLA, SEM TAMPA</v>
          </cell>
          <cell r="E16883" t="str">
            <v>UN</v>
          </cell>
          <cell r="F16883">
            <v>40.409999999999997</v>
          </cell>
        </row>
        <row r="16884">
          <cell r="A16884" t="str">
            <v>SINAPI-I 43915</v>
          </cell>
          <cell r="D16884" t="str">
            <v>COTOVELO HORIZONTAL RETO 90 GRAUS, PARA ELETROCALHA, EM CHAPA PERFURADA DE ACO GALVANIZADO ESPESSURA #22, 50 X 50 MM (L X A), SEM VIROLA, SEM TAMPA</v>
          </cell>
          <cell r="E16884" t="str">
            <v>UN</v>
          </cell>
          <cell r="F16884">
            <v>10.24</v>
          </cell>
        </row>
        <row r="16885">
          <cell r="A16885" t="str">
            <v>SINAPI-I 43918</v>
          </cell>
          <cell r="D16885" t="str">
            <v>COTOVELO HORIZONTAL RETO 90 GRAUS, PARA ELETROCALHA, EM CHAPA PERFURADA DE ACO GALVANIZADO ESPESSURA #22, 75 X 50 MM (L X A), SEM VIROLA, SEM TAMPA</v>
          </cell>
          <cell r="E16885" t="str">
            <v>UN</v>
          </cell>
          <cell r="F16885">
            <v>12.65</v>
          </cell>
        </row>
        <row r="16886">
          <cell r="A16886" t="str">
            <v>SINAPI-I 43907</v>
          </cell>
          <cell r="D16886" t="str">
            <v>COTOVELO HORIZONTAL RETO, 90 GRAUS, PARA ELETROCALHA, EM CHAPA PERFURADA DE ACO GALVANIZADO ESPESSURA #22, 100 X 50 MM (L X A), SEM VIROLA, SEM TAMPA</v>
          </cell>
          <cell r="E16886" t="str">
            <v>UN</v>
          </cell>
          <cell r="F16886">
            <v>17.29</v>
          </cell>
        </row>
        <row r="16887">
          <cell r="A16887" t="str">
            <v>SINAPI-I 37416</v>
          </cell>
          <cell r="D16887" t="str">
            <v>COTOVELO/JOELHO 90 GRAUS, EM POLIPROPILENO, PN 16, PARA TUBOS PEAD, 20 X 20 MM - LIGACAO PREDIAL DE AGUA</v>
          </cell>
          <cell r="E16887" t="str">
            <v>UN</v>
          </cell>
          <cell r="F16887">
            <v>5.38</v>
          </cell>
        </row>
        <row r="16888">
          <cell r="A16888" t="str">
            <v>SINAPI-I 37417</v>
          </cell>
          <cell r="D16888" t="str">
            <v>COTOVELO/JOELHO 90 GRAUS, EM POLIPROPILENO, PN 16, PARA TUBOS PEAD, 32 X 32 MM - LIGACAO PREDIAL DE AGUA</v>
          </cell>
          <cell r="E16888" t="str">
            <v>UN</v>
          </cell>
          <cell r="F16888">
            <v>7.74</v>
          </cell>
        </row>
        <row r="16889">
          <cell r="A16889" t="str">
            <v>SINAPI-I 37413</v>
          </cell>
          <cell r="D16889" t="str">
            <v>COTOVELO/JOELHO COM ADAPTADOR, 90 GRAUS, EM POLIPROPILENO, PN 16, PARA TUBOS PEAD, 20 MM X 1/2" - LIGACAO PREDIAL DE AGUA</v>
          </cell>
          <cell r="E16889" t="str">
            <v>UN</v>
          </cell>
          <cell r="F16889">
            <v>5.75</v>
          </cell>
        </row>
        <row r="16890">
          <cell r="A16890" t="str">
            <v>SINAPI-I 37414</v>
          </cell>
          <cell r="D16890" t="str">
            <v>COTOVELO/JOELHO COM ADAPTADOR, 90 GRAUS, EM POLIPROPILENO, PN 16, PARA TUBOS PEAD, 20 MM X 3/4" - LIGACAO PREDIAL DE AGUA</v>
          </cell>
          <cell r="E16890" t="str">
            <v>UN</v>
          </cell>
          <cell r="F16890">
            <v>6.53</v>
          </cell>
        </row>
        <row r="16891">
          <cell r="A16891" t="str">
            <v>SINAPI-I 37415</v>
          </cell>
          <cell r="D16891" t="str">
            <v>COTOVELO/JOELHO COM ADAPTADOR, 90 GRAUS, EM POLIPROPILENO, PN 16, PARA TUBOS PEAD, 32 MM X 1" - LIGACAO PREDIAL DE AGUA</v>
          </cell>
          <cell r="E16891" t="str">
            <v>UN</v>
          </cell>
          <cell r="F16891">
            <v>11.87</v>
          </cell>
        </row>
        <row r="16892">
          <cell r="A16892" t="str">
            <v>SINAPI-I 43590</v>
          </cell>
          <cell r="D16892" t="str">
            <v>CREMONA RETANGULAR INJETADA LISA COM CHAVE, COM CASTANHA / ALCA, EM LATAO, COM ACABAMENTO CROMADO, DE SOBREPOR / EMBUTIR</v>
          </cell>
          <cell r="E16892" t="str">
            <v>UN</v>
          </cell>
          <cell r="F16892">
            <v>161.18</v>
          </cell>
        </row>
        <row r="16893">
          <cell r="A16893" t="str">
            <v>SINAPI-I 43589</v>
          </cell>
          <cell r="D16893" t="str">
            <v>CREMONA RETANGULAR INJETADA LISA, COM CASTANHA / ALCA, EM LATAO, COM ACABAMENTO CROMADO, DE SOBREPOR / EMBUTIR</v>
          </cell>
          <cell r="E16893" t="str">
            <v>UN</v>
          </cell>
          <cell r="F16893">
            <v>29.16</v>
          </cell>
        </row>
        <row r="16894">
          <cell r="A16894" t="str">
            <v>SINAPI-I 34519</v>
          </cell>
          <cell r="D16894" t="str">
            <v>CRUZETA DE CONCRETO LEVE, COMP. 2000 MM SECAO, 90 X 90 MM</v>
          </cell>
          <cell r="E16894" t="str">
            <v>UN</v>
          </cell>
          <cell r="F16894">
            <v>124.57</v>
          </cell>
        </row>
        <row r="16895">
          <cell r="A16895" t="str">
            <v>SINAPI-I 1649</v>
          </cell>
          <cell r="D16895" t="str">
            <v>CRUZETA DE FERRO GALVANIZADO, COM ROSCA BSP, DE 1 1/2"</v>
          </cell>
          <cell r="E16895" t="str">
            <v>UN</v>
          </cell>
          <cell r="F16895">
            <v>76.64</v>
          </cell>
        </row>
        <row r="16896">
          <cell r="A16896" t="str">
            <v>SINAPI-I 1653</v>
          </cell>
          <cell r="D16896" t="str">
            <v>CRUZETA DE FERRO GALVANIZADO, COM ROSCA BSP, DE 1 1/4"</v>
          </cell>
          <cell r="E16896" t="str">
            <v>UN</v>
          </cell>
          <cell r="F16896">
            <v>60.03</v>
          </cell>
        </row>
        <row r="16897">
          <cell r="A16897" t="str">
            <v>SINAPI-I 1648</v>
          </cell>
          <cell r="D16897" t="str">
            <v>CRUZETA DE FERRO GALVANIZADO, COM ROSCA BSP, DE 1"</v>
          </cell>
          <cell r="E16897" t="str">
            <v>UN</v>
          </cell>
          <cell r="F16897">
            <v>41.28</v>
          </cell>
        </row>
        <row r="16898">
          <cell r="A16898" t="str">
            <v>SINAPI-I 1647</v>
          </cell>
          <cell r="D16898" t="str">
            <v>CRUZETA DE FERRO GALVANIZADO, COM ROSCA BSP, DE 1/2"</v>
          </cell>
          <cell r="E16898" t="str">
            <v>UN</v>
          </cell>
          <cell r="F16898">
            <v>21.5</v>
          </cell>
        </row>
        <row r="16899">
          <cell r="A16899" t="str">
            <v>SINAPI-I 1651</v>
          </cell>
          <cell r="D16899" t="str">
            <v>CRUZETA DE FERRO GALVANIZADO, COM ROSCA BSP, DE 2 1/2"</v>
          </cell>
          <cell r="E16899" t="str">
            <v>UN</v>
          </cell>
          <cell r="F16899">
            <v>191.5</v>
          </cell>
        </row>
        <row r="16900">
          <cell r="A16900" t="str">
            <v>SINAPI-I 1650</v>
          </cell>
          <cell r="D16900" t="str">
            <v>CRUZETA DE FERRO GALVANIZADO, COM ROSCA BSP, DE 2"</v>
          </cell>
          <cell r="E16900" t="str">
            <v>UN</v>
          </cell>
          <cell r="F16900">
            <v>105.85</v>
          </cell>
        </row>
        <row r="16901">
          <cell r="A16901" t="str">
            <v>SINAPI-I 1652</v>
          </cell>
          <cell r="D16901" t="str">
            <v>CRUZETA DE FERRO GALVANIZADO, COM ROSCA BSP, DE 3"</v>
          </cell>
          <cell r="E16901" t="str">
            <v>UN</v>
          </cell>
          <cell r="F16901">
            <v>274.85000000000002</v>
          </cell>
        </row>
        <row r="16902">
          <cell r="A16902" t="str">
            <v>SINAPI-I 1654</v>
          </cell>
          <cell r="D16902" t="str">
            <v>CRUZETA DE FERRO GALVANIZADO, COM ROSCA BSP, DE 3/4"</v>
          </cell>
          <cell r="E16902" t="str">
            <v>UN</v>
          </cell>
          <cell r="F16902">
            <v>29.51</v>
          </cell>
        </row>
        <row r="16903">
          <cell r="A16903" t="str">
            <v>SINAPI-I 10510</v>
          </cell>
          <cell r="D16903" t="str">
            <v>CRUZETA DE MADEIRA TRATADA, *90 X 115 X 2400* MM, EM EUCALIPTO OU EQUIVALENTE DA REGIAO</v>
          </cell>
          <cell r="E16903" t="str">
            <v>UN</v>
          </cell>
          <cell r="F16903">
            <v>129.46</v>
          </cell>
        </row>
        <row r="16904">
          <cell r="A16904" t="str">
            <v>SINAPI-I 1744</v>
          </cell>
          <cell r="D16904" t="str">
            <v>CUBA ACO INOX (AISI 304) DE EMBUTIR COM VALVULA 3 1/2", DE *40 X 34 X 12* CM</v>
          </cell>
          <cell r="E16904" t="str">
            <v>UN</v>
          </cell>
          <cell r="F16904">
            <v>143.6</v>
          </cell>
        </row>
        <row r="16905">
          <cell r="A16905" t="str">
            <v>SINAPI-I 1743</v>
          </cell>
          <cell r="D16905" t="str">
            <v>CUBA ACO INOX (AISI 304) DE EMBUTIR COM VALVULA 3 1/2", DE *46 X 30 X 12* CM</v>
          </cell>
          <cell r="E16905" t="str">
            <v>UN</v>
          </cell>
          <cell r="F16905">
            <v>188.57</v>
          </cell>
        </row>
        <row r="16906">
          <cell r="A16906" t="str">
            <v>SINAPI-I 1747</v>
          </cell>
          <cell r="D16906" t="str">
            <v>CUBA ACO INOX (AISI 304) DE EMBUTIR COM VALVULA DE 3 1/2", DE *56 X 33 X 12* CM</v>
          </cell>
          <cell r="E16906" t="str">
            <v>UN</v>
          </cell>
          <cell r="F16906">
            <v>207.32</v>
          </cell>
        </row>
        <row r="16907">
          <cell r="A16907" t="str">
            <v>SINAPI-I 39640</v>
          </cell>
          <cell r="D16907" t="str">
            <v>CUMEEIRA ARTICULADA (ABA INFERIOR) PARA TELHA ONDULADA DE FIBROCIMENTO E = 4 MM, ABA *330* MM, COMPRIMENTO 500 MM (SEM AMIANTO)</v>
          </cell>
          <cell r="E16907" t="str">
            <v>UN</v>
          </cell>
          <cell r="F16907">
            <v>10.9</v>
          </cell>
        </row>
        <row r="16908">
          <cell r="A16908" t="str">
            <v>SINAPI-I 7216</v>
          </cell>
          <cell r="D16908" t="str">
            <v>CUMEEIRA NORMAL PARA TELHA ESTRUTURAL DE FIBROCIMENTO 2 ABAS, E = 6 MM, DE 1050 X 935 MM (SEM AMIANTO)</v>
          </cell>
          <cell r="E16908" t="str">
            <v>UN</v>
          </cell>
          <cell r="F16908">
            <v>58.54</v>
          </cell>
        </row>
        <row r="16909">
          <cell r="A16909" t="str">
            <v>SINAPI-I 20235</v>
          </cell>
          <cell r="D16909" t="str">
            <v>CUMEEIRA NORMAL PARA TELHA ONDULADA DE FIBROCIMENTO, E = 6 MM, ABA 300 MM, COMPRIMENTO 1100 MM (SEM AMIANTO)</v>
          </cell>
          <cell r="E16909" t="str">
            <v>UN</v>
          </cell>
          <cell r="F16909">
            <v>47.07</v>
          </cell>
        </row>
        <row r="16910">
          <cell r="A16910" t="str">
            <v>SINAPI-I 7181</v>
          </cell>
          <cell r="D16910" t="str">
            <v>CUMEEIRA PARA TELHA CERAMICA, COMPRIMENTO DE *41* CM, RENDIMENTO DE *3* TELHAS/M</v>
          </cell>
          <cell r="E16910" t="str">
            <v>UN</v>
          </cell>
          <cell r="F16910">
            <v>7.64</v>
          </cell>
        </row>
        <row r="16911">
          <cell r="A16911" t="str">
            <v>SINAPI-I 40742</v>
          </cell>
          <cell r="D16911" t="str">
            <v>CUMEEIRA PARA TELHA DE CONCRETO, PARA 2 AGUAS DE TELHADO, COR CINZA, RENDIMENTO DE *3* TELHAS/M</v>
          </cell>
          <cell r="E16911" t="str">
            <v>UN</v>
          </cell>
          <cell r="F16911">
            <v>12.72</v>
          </cell>
        </row>
        <row r="16912">
          <cell r="A16912" t="str">
            <v>SINAPI-I 7214</v>
          </cell>
          <cell r="D16912" t="str">
            <v>CUMEEIRA SHED PARA TELHA ONDULADA DE FIBROCIMENTO, E = 6 MM, ABA 280 MM, COMPRIMENTO 1100 MM (SEM AMIANTO)</v>
          </cell>
          <cell r="E16912" t="str">
            <v>UN</v>
          </cell>
          <cell r="F16912">
            <v>57.17</v>
          </cell>
        </row>
        <row r="16913">
          <cell r="A16913" t="str">
            <v>SINAPI-I 7219</v>
          </cell>
          <cell r="D16913" t="str">
            <v>CUMEEIRA UNIVERSAL PARA TELHA ONDULADA DE FIBROCIMENTO, E = 6 MM, ABA 210 MM, COMPRIMENTO 1100 MM (SEM AMIANTO)</v>
          </cell>
          <cell r="E16913" t="str">
            <v>UN</v>
          </cell>
          <cell r="F16913">
            <v>50.71</v>
          </cell>
        </row>
        <row r="16914">
          <cell r="A16914" t="str">
            <v>SINAPI-I 2628</v>
          </cell>
          <cell r="D16914" t="str">
            <v>CURVA 135 GRAUS PARA ELETRODUTO, EM ACO GALVANIZADO ELETROLITICO, COM ROSCA, DIAMETRO DE 100 MM (4")</v>
          </cell>
          <cell r="E16914" t="str">
            <v>UN</v>
          </cell>
          <cell r="F16914">
            <v>273.51</v>
          </cell>
        </row>
        <row r="16915">
          <cell r="A16915" t="str">
            <v>SINAPI-I 2622</v>
          </cell>
          <cell r="D16915" t="str">
            <v>CURVA 135 GRAUS PARA ELETRODUTO, EM ACO GALVANIZADO ELETROLITICO, COM ROSCA, DIAMETRO DE 15 MM (1/2"), ESPESSURA DE 1,50 MM</v>
          </cell>
          <cell r="E16915" t="str">
            <v>UN</v>
          </cell>
          <cell r="F16915">
            <v>6.49</v>
          </cell>
        </row>
        <row r="16916">
          <cell r="A16916" t="str">
            <v>SINAPI-I 2623</v>
          </cell>
          <cell r="D16916" t="str">
            <v>CURVA 135 GRAUS PARA ELETRODUTO, EM ACO GALVANIZADO ELETROLITICO, COM ROSCA, DIAMETRO DE 20 MM (3/4"), ESPESSURA DE 1,50 MM</v>
          </cell>
          <cell r="E16916" t="str">
            <v>UN</v>
          </cell>
          <cell r="F16916">
            <v>7.82</v>
          </cell>
        </row>
        <row r="16917">
          <cell r="A16917" t="str">
            <v>SINAPI-I 2624</v>
          </cell>
          <cell r="D16917" t="str">
            <v>CURVA 135 GRAUS PARA ELETRODUTO, EM ACO GALVANIZADO ELETROLITICO, COM ROSCA, DIAMETRO DE 25 MM (1"), ESPESSURA DE 1,50 MM</v>
          </cell>
          <cell r="E16917" t="str">
            <v>UN</v>
          </cell>
          <cell r="F16917">
            <v>12.43</v>
          </cell>
        </row>
        <row r="16918">
          <cell r="A16918" t="str">
            <v>SINAPI-I 2625</v>
          </cell>
          <cell r="D16918" t="str">
            <v>CURVA 135 GRAUS PARA ELETRODUTO, EM ACO GALVANIZADO ELETROLITICO, COM ROSCA, DIAMETRO DE 32 MM (1 1/4"), ESPESSURA DE 1,50 MM</v>
          </cell>
          <cell r="E16918" t="str">
            <v>UN</v>
          </cell>
          <cell r="F16918">
            <v>26.24</v>
          </cell>
        </row>
        <row r="16919">
          <cell r="A16919" t="str">
            <v>SINAPI-I 2626</v>
          </cell>
          <cell r="D16919" t="str">
            <v>CURVA 135 GRAUS PARA ELETRODUTO, EM ACO GALVANIZADO ELETROLITICO, COM ROSCA, DIAMETRO DE 40 MM (1 1/2"), ESPESSURA DE 1,50 MM</v>
          </cell>
          <cell r="E16919" t="str">
            <v>UN</v>
          </cell>
          <cell r="F16919">
            <v>38.450000000000003</v>
          </cell>
        </row>
        <row r="16920">
          <cell r="A16920" t="str">
            <v>SINAPI-I 2630</v>
          </cell>
          <cell r="D16920" t="str">
            <v>CURVA 135 GRAUS PARA ELETRODUTO, EM ACO GALVANIZADO ELETROLITICO, COM ROSCA, DIAMETRO DE 50 MM (2")</v>
          </cell>
          <cell r="E16920" t="str">
            <v>UN</v>
          </cell>
          <cell r="F16920">
            <v>58.48</v>
          </cell>
        </row>
        <row r="16921">
          <cell r="A16921" t="str">
            <v>SINAPI-I 2627</v>
          </cell>
          <cell r="D16921" t="str">
            <v>CURVA 135 GRAUS PARA ELETRODUTO, EM ACO GALVANIZADO ELETROLITICO, COM ROSCA, DIAMETRO DE 65 MM (2 1/2")</v>
          </cell>
          <cell r="E16921" t="str">
            <v>UN</v>
          </cell>
          <cell r="F16921">
            <v>103.02</v>
          </cell>
        </row>
        <row r="16922">
          <cell r="A16922" t="str">
            <v>SINAPI-I 2629</v>
          </cell>
          <cell r="D16922" t="str">
            <v>CURVA 135 GRAUS PARA ELETRODUTO, EM ACO GALVANIZADO ELETROLITICO, COM ROSCA, DIAMETRO DE 80 MM (3")</v>
          </cell>
          <cell r="E16922" t="str">
            <v>UN</v>
          </cell>
          <cell r="F16922">
            <v>139.34</v>
          </cell>
        </row>
        <row r="16923">
          <cell r="A16923" t="str">
            <v>SINAPI-I 1880</v>
          </cell>
          <cell r="D16923" t="str">
            <v>CURVA 135 GRAUS, DE PVC RIGIDO ROSCAVEL, DE 1", PARA ELETRODUTO</v>
          </cell>
          <cell r="E16923" t="str">
            <v>UN</v>
          </cell>
          <cell r="F16923">
            <v>3.98</v>
          </cell>
        </row>
        <row r="16924">
          <cell r="A16924" t="str">
            <v>SINAPI-I 39274</v>
          </cell>
          <cell r="D16924" t="str">
            <v>CURVA 135 GRAUS, DE PVC RIGIDO ROSCAVEL, DE 3/4", PARA ELETRODUTO</v>
          </cell>
          <cell r="E16924" t="str">
            <v>UN</v>
          </cell>
          <cell r="F16924">
            <v>3.08</v>
          </cell>
        </row>
        <row r="16925">
          <cell r="A16925" t="str">
            <v>SINAPI-I 12033</v>
          </cell>
          <cell r="D16925" t="str">
            <v>CURVA 180 GRAUS, DE PVC RIGIDO ROSCAVEL, DE 1 1/2", PARA ELETRODUTO</v>
          </cell>
          <cell r="E16925" t="str">
            <v>UN</v>
          </cell>
          <cell r="F16925">
            <v>12.7</v>
          </cell>
        </row>
        <row r="16926">
          <cell r="A16926" t="str">
            <v>SINAPI-I 40408</v>
          </cell>
          <cell r="D16926" t="str">
            <v>CURVA 180 GRAUS, DE PVC RIGIDO ROSCAVEL, DE 1 1/4", PARA ELETRODUTO</v>
          </cell>
          <cell r="E16926" t="str">
            <v>UN</v>
          </cell>
          <cell r="F16926">
            <v>8.34</v>
          </cell>
        </row>
        <row r="16927">
          <cell r="A16927" t="str">
            <v>SINAPI-I 39276</v>
          </cell>
          <cell r="D16927" t="str">
            <v>CURVA 180 GRAUS, DE PVC RIGIDO ROSCAVEL, DE 1", PARA ELETRODUTO</v>
          </cell>
          <cell r="E16927" t="str">
            <v>UN</v>
          </cell>
          <cell r="F16927">
            <v>7.52</v>
          </cell>
        </row>
        <row r="16928">
          <cell r="A16928" t="str">
            <v>SINAPI-I 40409</v>
          </cell>
          <cell r="D16928" t="str">
            <v>CURVA 180 GRAUS, DE PVC RIGIDO ROSCAVEL, DE 1/2", PARA ELETRODUTO</v>
          </cell>
          <cell r="E16928" t="str">
            <v>UN</v>
          </cell>
          <cell r="F16928">
            <v>2.95</v>
          </cell>
        </row>
        <row r="16929">
          <cell r="A16929" t="str">
            <v>SINAPI-I 39277</v>
          </cell>
          <cell r="D16929" t="str">
            <v>CURVA 180 GRAUS, DE PVC RIGIDO ROSCAVEL, DE 2", PARA ELETRODUTO</v>
          </cell>
          <cell r="E16929" t="str">
            <v>UN</v>
          </cell>
          <cell r="F16929">
            <v>20.3</v>
          </cell>
        </row>
        <row r="16930">
          <cell r="A16930" t="str">
            <v>SINAPI-I 12034</v>
          </cell>
          <cell r="D16930" t="str">
            <v>CURVA 180 GRAUS, DE PVC RIGIDO ROSCAVEL, DE 3/4", PARA ELETRODUTO</v>
          </cell>
          <cell r="E16930" t="str">
            <v>UN</v>
          </cell>
          <cell r="F16930">
            <v>5.75</v>
          </cell>
        </row>
        <row r="16931">
          <cell r="A16931" t="str">
            <v>SINAPI-I 39879</v>
          </cell>
          <cell r="D16931" t="str">
            <v>CURVA 45 GRAUS DE COBRE SEM ANEL DE SOLDA, BOLSA X BOLSA, 15 MM</v>
          </cell>
          <cell r="E16931" t="str">
            <v>UN</v>
          </cell>
        </row>
        <row r="16932">
          <cell r="A16932" t="str">
            <v>SINAPI-I 39880</v>
          </cell>
          <cell r="D16932" t="str">
            <v>CURVA 45 GRAUS DE COBRE SEM ANEL DE SOLDA, BOLSA X BOLSA, 22 MM</v>
          </cell>
          <cell r="E16932" t="str">
            <v>UN</v>
          </cell>
        </row>
        <row r="16933">
          <cell r="A16933" t="str">
            <v>SINAPI-I 39881</v>
          </cell>
          <cell r="D16933" t="str">
            <v>CURVA 45 GRAUS DE COBRE SEM ANEL DE SOLDA, BOLSA X BOLSA, 28 MM</v>
          </cell>
          <cell r="E16933" t="str">
            <v>UN</v>
          </cell>
        </row>
        <row r="16934">
          <cell r="A16934" t="str">
            <v>SINAPI-I 39882</v>
          </cell>
          <cell r="D16934" t="str">
            <v>CURVA 45 GRAUS DE COBRE SEM ANEL DE SOLDA, BOLSA X BOLSA, 35 MM</v>
          </cell>
          <cell r="E16934" t="str">
            <v>UN</v>
          </cell>
        </row>
        <row r="16935">
          <cell r="A16935" t="str">
            <v>SINAPI-I 39883</v>
          </cell>
          <cell r="D16935" t="str">
            <v>CURVA 45 GRAUS DE COBRE SEM ANEL DE SOLDA, BOLSA X BOLSA, 42 MM</v>
          </cell>
          <cell r="E16935" t="str">
            <v>UN</v>
          </cell>
        </row>
        <row r="16936">
          <cell r="A16936" t="str">
            <v>SINAPI-I 39884</v>
          </cell>
          <cell r="D16936" t="str">
            <v>CURVA 45 GRAUS DE COBRE SEM ANEL DE SOLDA, BOLSA X BOLSA, 54 MM</v>
          </cell>
          <cell r="E16936" t="str">
            <v>UN</v>
          </cell>
        </row>
        <row r="16937">
          <cell r="A16937" t="str">
            <v>SINAPI-I 39885</v>
          </cell>
          <cell r="D16937" t="str">
            <v>CURVA 45 GRAUS DE COBRE SEM ANEL DE SOLDA, BOLSA X BOLSA, 66 MM</v>
          </cell>
          <cell r="E16937" t="str">
            <v>UN</v>
          </cell>
        </row>
        <row r="16938">
          <cell r="A16938" t="str">
            <v>SINAPI-I 1777</v>
          </cell>
          <cell r="D16938" t="str">
            <v>CURVA 45 GRAUS DE FERRO GALVANIZADO, COM ROSCA BSP FEMEA, DE 1 1/2"</v>
          </cell>
          <cell r="E16938" t="str">
            <v>UN</v>
          </cell>
          <cell r="F16938">
            <v>82.64</v>
          </cell>
        </row>
        <row r="16939">
          <cell r="A16939" t="str">
            <v>SINAPI-I 1819</v>
          </cell>
          <cell r="D16939" t="str">
            <v>CURVA 45 GRAUS DE FERRO GALVANIZADO, COM ROSCA BSP FEMEA, DE 1 1/4"</v>
          </cell>
          <cell r="E16939" t="str">
            <v>UN</v>
          </cell>
          <cell r="F16939">
            <v>60.12</v>
          </cell>
        </row>
        <row r="16940">
          <cell r="A16940" t="str">
            <v>SINAPI-I 1776</v>
          </cell>
          <cell r="D16940" t="str">
            <v>CURVA 45 GRAUS DE FERRO GALVANIZADO, COM ROSCA BSP FEMEA, DE 1"</v>
          </cell>
          <cell r="E16940" t="str">
            <v>UN</v>
          </cell>
          <cell r="F16940">
            <v>48.92</v>
          </cell>
        </row>
        <row r="16941">
          <cell r="A16941" t="str">
            <v>SINAPI-I 1775</v>
          </cell>
          <cell r="D16941" t="str">
            <v>CURVA 45 GRAUS DE FERRO GALVANIZADO, COM ROSCA BSP FEMEA, DE 1/2"</v>
          </cell>
          <cell r="E16941" t="str">
            <v>UN</v>
          </cell>
          <cell r="F16941">
            <v>17.98</v>
          </cell>
        </row>
        <row r="16942">
          <cell r="A16942" t="str">
            <v>SINAPI-I 1778</v>
          </cell>
          <cell r="D16942" t="str">
            <v>CURVA 45 GRAUS DE FERRO GALVANIZADO, COM ROSCA BSP FEMEA, DE 2 1/2"</v>
          </cell>
          <cell r="E16942" t="str">
            <v>UN</v>
          </cell>
          <cell r="F16942">
            <v>200.03</v>
          </cell>
        </row>
        <row r="16943">
          <cell r="A16943" t="str">
            <v>SINAPI-I 1818</v>
          </cell>
          <cell r="D16943" t="str">
            <v>CURVA 45 GRAUS DE FERRO GALVANIZADO, COM ROSCA BSP FEMEA, DE 2"</v>
          </cell>
          <cell r="E16943" t="str">
            <v>UN</v>
          </cell>
          <cell r="F16943">
            <v>132.78</v>
          </cell>
        </row>
        <row r="16944">
          <cell r="A16944" t="str">
            <v>SINAPI-I 1779</v>
          </cell>
          <cell r="D16944" t="str">
            <v>CURVA 45 GRAUS DE FERRO GALVANIZADO, COM ROSCA BSP FEMEA, DE 3"</v>
          </cell>
          <cell r="E16944" t="str">
            <v>UN</v>
          </cell>
          <cell r="F16944">
            <v>290.92</v>
          </cell>
        </row>
        <row r="16945">
          <cell r="A16945" t="str">
            <v>SINAPI-I 1820</v>
          </cell>
          <cell r="D16945" t="str">
            <v>CURVA 45 GRAUS DE FERRO GALVANIZADO, COM ROSCA BSP FEMEA, DE 3/4"</v>
          </cell>
          <cell r="E16945" t="str">
            <v>UN</v>
          </cell>
          <cell r="F16945">
            <v>25.96</v>
          </cell>
        </row>
        <row r="16946">
          <cell r="A16946" t="str">
            <v>SINAPI-I 1780</v>
          </cell>
          <cell r="D16946" t="str">
            <v>CURVA 45 GRAUS DE FERRO GALVANIZADO, COM ROSCA BSP FEMEA, DE 4"</v>
          </cell>
          <cell r="E16946" t="str">
            <v>UN</v>
          </cell>
          <cell r="F16946">
            <v>599.74</v>
          </cell>
        </row>
        <row r="16947">
          <cell r="A16947" t="str">
            <v>SINAPI-I 1783</v>
          </cell>
          <cell r="D16947" t="str">
            <v>CURVA 45 GRAUS DE FERRO GALVANIZADO, COM ROSCA BSP MACHO/FEMEA, DE 1 1/2"</v>
          </cell>
          <cell r="E16947" t="str">
            <v>UN</v>
          </cell>
          <cell r="F16947">
            <v>63.41</v>
          </cell>
        </row>
        <row r="16948">
          <cell r="A16948" t="str">
            <v>SINAPI-I 1782</v>
          </cell>
          <cell r="D16948" t="str">
            <v>CURVA 45 GRAUS DE FERRO GALVANIZADO, COM ROSCA BSP MACHO/FEMEA, DE 1 1/4"</v>
          </cell>
          <cell r="E16948" t="str">
            <v>UN</v>
          </cell>
          <cell r="F16948">
            <v>50.14</v>
          </cell>
        </row>
        <row r="16949">
          <cell r="A16949" t="str">
            <v>SINAPI-I 1781</v>
          </cell>
          <cell r="D16949" t="str">
            <v>CURVA 45 GRAUS DE FERRO GALVANIZADO, COM ROSCA BSP MACHO/FEMEA, DE 1"</v>
          </cell>
          <cell r="E16949" t="str">
            <v>UN</v>
          </cell>
          <cell r="F16949">
            <v>32.67</v>
          </cell>
        </row>
        <row r="16950">
          <cell r="A16950" t="str">
            <v>SINAPI-I 1817</v>
          </cell>
          <cell r="D16950" t="str">
            <v>CURVA 45 GRAUS DE FERRO GALVANIZADO, COM ROSCA BSP MACHO/FEMEA, DE 1/2"</v>
          </cell>
          <cell r="E16950" t="str">
            <v>UN</v>
          </cell>
          <cell r="F16950">
            <v>14.94</v>
          </cell>
        </row>
        <row r="16951">
          <cell r="A16951" t="str">
            <v>SINAPI-I 1784</v>
          </cell>
          <cell r="D16951" t="str">
            <v>CURVA 45 GRAUS DE FERRO GALVANIZADO, COM ROSCA BSP MACHO/FEMEA, DE 2 1/2"</v>
          </cell>
          <cell r="E16951" t="str">
            <v>UN</v>
          </cell>
          <cell r="F16951">
            <v>179.06</v>
          </cell>
        </row>
        <row r="16952">
          <cell r="A16952" t="str">
            <v>SINAPI-I 1810</v>
          </cell>
          <cell r="D16952" t="str">
            <v>CURVA 45 GRAUS DE FERRO GALVANIZADO, COM ROSCA BSP MACHO/FEMEA, DE 2"</v>
          </cell>
          <cell r="E16952" t="str">
            <v>UN</v>
          </cell>
          <cell r="F16952">
            <v>99.31</v>
          </cell>
        </row>
        <row r="16953">
          <cell r="A16953" t="str">
            <v>SINAPI-I 1812</v>
          </cell>
          <cell r="D16953" t="str">
            <v>CURVA 45 GRAUS DE FERRO GALVANIZADO, COM ROSCA BSP MACHO/FEMEA, DE 3"</v>
          </cell>
          <cell r="E16953" t="str">
            <v>UN</v>
          </cell>
          <cell r="F16953">
            <v>250.71</v>
          </cell>
        </row>
        <row r="16954">
          <cell r="A16954" t="str">
            <v>SINAPI-I 1811</v>
          </cell>
          <cell r="D16954" t="str">
            <v>CURVA 45 GRAUS DE FERRO GALVANIZADO, COM ROSCA BSP MACHO/FEMEA, DE 3/4"</v>
          </cell>
          <cell r="E16954" t="str">
            <v>UN</v>
          </cell>
          <cell r="F16954">
            <v>21.48</v>
          </cell>
        </row>
        <row r="16955">
          <cell r="A16955" t="str">
            <v>SINAPI-I 40386</v>
          </cell>
          <cell r="D16955" t="str">
            <v>CURVA 45 GRAUS EM ACO CARBONO, SOLDAVEL, PRESSAO 3.000 LBS, DN 1 1/2"</v>
          </cell>
          <cell r="E16955" t="str">
            <v>UN</v>
          </cell>
        </row>
        <row r="16956">
          <cell r="A16956" t="str">
            <v>SINAPI-I 40384</v>
          </cell>
          <cell r="D16956" t="str">
            <v>CURVA 45 GRAUS EM ACO CARBONO, SOLDAVEL, PRESSAO 3.000 LBS, DN 1 1/4"</v>
          </cell>
          <cell r="E16956" t="str">
            <v>UN</v>
          </cell>
        </row>
        <row r="16957">
          <cell r="A16957" t="str">
            <v>SINAPI-I 40423</v>
          </cell>
          <cell r="D16957" t="str">
            <v>CURVA 45 GRAUS EM ACO CARBONO, SOLDAVEL, PRESSAO 3.000 LBS, DN 1"</v>
          </cell>
          <cell r="E16957" t="str">
            <v>UN</v>
          </cell>
        </row>
        <row r="16958">
          <cell r="A16958" t="str">
            <v>SINAPI-I 40379</v>
          </cell>
          <cell r="D16958" t="str">
            <v>CURVA 45 GRAUS EM ACO CARBONO, SOLDAVEL, PRESSAO 3.000 LBS, DN 1/2"</v>
          </cell>
          <cell r="E16958" t="str">
            <v>UN</v>
          </cell>
        </row>
        <row r="16959">
          <cell r="A16959" t="str">
            <v>SINAPI-I 40389</v>
          </cell>
          <cell r="D16959" t="str">
            <v>CURVA 45 GRAUS EM ACO CARBONO, SOLDAVEL, PRESSAO 3.000 LBS, DN 2 1/2"</v>
          </cell>
          <cell r="E16959" t="str">
            <v>UN</v>
          </cell>
        </row>
        <row r="16960">
          <cell r="A16960" t="str">
            <v>SINAPI-I 40388</v>
          </cell>
          <cell r="D16960" t="str">
            <v>CURVA 45 GRAUS EM ACO CARBONO, SOLDAVEL, PRESSAO 3.000 LBS, DN 2"</v>
          </cell>
          <cell r="E16960" t="str">
            <v>UN</v>
          </cell>
        </row>
        <row r="16961">
          <cell r="A16961" t="str">
            <v>SINAPI-I 40391</v>
          </cell>
          <cell r="D16961" t="str">
            <v>CURVA 45 GRAUS EM ACO CARBONO, SOLDAVEL, PRESSAO 3.000 LBS, DN 3"</v>
          </cell>
          <cell r="E16961" t="str">
            <v>UN</v>
          </cell>
        </row>
        <row r="16962">
          <cell r="A16962" t="str">
            <v>SINAPI-I 40381</v>
          </cell>
          <cell r="D16962" t="str">
            <v>CURVA 45 GRAUS EM ACO CARBONO, SOLDAVEL, PRESSAO 3.000 LBS, DN 3/4"</v>
          </cell>
          <cell r="E16962" t="str">
            <v>UN</v>
          </cell>
        </row>
        <row r="16963">
          <cell r="A16963" t="str">
            <v>SINAPI-I 2609</v>
          </cell>
          <cell r="D16963" t="str">
            <v>CURVA 45 GRAUS PARA ELETRODUTO, EM ACO GALVANIZADO ELETROLITICO, COM ROSCA, DIAMETRO DE 20 MM (3/4"), ESPESSURA DE 1,50 MM</v>
          </cell>
          <cell r="E16963" t="str">
            <v>UN</v>
          </cell>
          <cell r="F16963">
            <v>6.1</v>
          </cell>
        </row>
        <row r="16964">
          <cell r="A16964" t="str">
            <v>SINAPI-I 2634</v>
          </cell>
          <cell r="D16964" t="str">
            <v>CURVA 45 GRAUS PARA ELETRODUTO, EM ACO GALVANIZADO ELETROLITICO, COM ROSCA, DIAMETRO DE 25 MM (1"), ESPESSURA DE 1,50 MM</v>
          </cell>
          <cell r="E16964" t="str">
            <v>UN</v>
          </cell>
          <cell r="F16964">
            <v>8.01</v>
          </cell>
        </row>
        <row r="16965">
          <cell r="A16965" t="str">
            <v>SINAPI-I 2611</v>
          </cell>
          <cell r="D16965" t="str">
            <v>CURVA 45 GRAUS PARA ELETRODUTO, EM ACO GALVANIZADO ELETROLITICO, COM ROSCA, DIAMETRO DE 40 MM (1 1/2"), ESPESSURA DE 1,50 MM</v>
          </cell>
          <cell r="E16965" t="str">
            <v>UN</v>
          </cell>
          <cell r="F16965">
            <v>22.59</v>
          </cell>
        </row>
        <row r="16966">
          <cell r="A16966" t="str">
            <v>SINAPI-I 40414</v>
          </cell>
          <cell r="D16966" t="str">
            <v>CURVA 45 GRAUS RANHURADA EM FERRO FUNDIDO, DN 50 MM (2")</v>
          </cell>
          <cell r="E16966" t="str">
            <v>UN</v>
          </cell>
        </row>
        <row r="16967">
          <cell r="A16967" t="str">
            <v>SINAPI-I 40416</v>
          </cell>
          <cell r="D16967" t="str">
            <v>CURVA 45 GRAUS RANHURADA EM FERRO FUNDIDO, DN 65 MM (2 1/2")</v>
          </cell>
          <cell r="E16967" t="str">
            <v>UN</v>
          </cell>
        </row>
        <row r="16968">
          <cell r="A16968" t="str">
            <v>SINAPI-I 40418</v>
          </cell>
          <cell r="D16968" t="str">
            <v>CURVA 45 GRAUS RANHURADA EM FERRO FUNDIDO, DN 80 MM (3")</v>
          </cell>
          <cell r="E16968" t="str">
            <v>UN</v>
          </cell>
        </row>
        <row r="16969">
          <cell r="A16969" t="str">
            <v>SINAPI-I 34359</v>
          </cell>
          <cell r="D16969" t="str">
            <v>CURVA 90 GRAUS DE BARRA CHATA EM ALUMINIO 3/4" X 1/4" X 300 MM</v>
          </cell>
          <cell r="E16969" t="str">
            <v>UN</v>
          </cell>
          <cell r="F16969">
            <v>17.37</v>
          </cell>
        </row>
        <row r="16970">
          <cell r="A16970" t="str">
            <v>SINAPI-I 1789</v>
          </cell>
          <cell r="D16970" t="str">
            <v>CURVA 90 GRAUS DE FERRO GALVANIZADO, COM ROSCA BSP FEMEA, DE 1 1/2"</v>
          </cell>
          <cell r="E16970" t="str">
            <v>UN</v>
          </cell>
          <cell r="F16970">
            <v>79.31</v>
          </cell>
        </row>
        <row r="16971">
          <cell r="A16971" t="str">
            <v>SINAPI-I 1788</v>
          </cell>
          <cell r="D16971" t="str">
            <v>CURVA 90 GRAUS DE FERRO GALVANIZADO, COM ROSCA BSP FEMEA, DE 1 1/4"</v>
          </cell>
          <cell r="E16971" t="str">
            <v>UN</v>
          </cell>
          <cell r="F16971">
            <v>63.58</v>
          </cell>
        </row>
        <row r="16972">
          <cell r="A16972" t="str">
            <v>SINAPI-I 1787</v>
          </cell>
          <cell r="D16972" t="str">
            <v>CURVA 90 GRAUS DE FERRO GALVANIZADO, COM ROSCA BSP FEMEA, DE 1"</v>
          </cell>
          <cell r="E16972" t="str">
            <v>UN</v>
          </cell>
          <cell r="F16972">
            <v>37.799999999999997</v>
          </cell>
        </row>
        <row r="16973">
          <cell r="A16973" t="str">
            <v>SINAPI-I 1786</v>
          </cell>
          <cell r="D16973" t="str">
            <v>CURVA 90 GRAUS DE FERRO GALVANIZADO, COM ROSCA BSP FEMEA, DE 1/2"</v>
          </cell>
          <cell r="E16973" t="str">
            <v>UN</v>
          </cell>
          <cell r="F16973">
            <v>15.78</v>
          </cell>
        </row>
        <row r="16974">
          <cell r="A16974" t="str">
            <v>SINAPI-I 1791</v>
          </cell>
          <cell r="D16974" t="str">
            <v>CURVA 90 GRAUS DE FERRO GALVANIZADO, COM ROSCA BSP FEMEA, DE 2 1/2"</v>
          </cell>
          <cell r="E16974" t="str">
            <v>UN</v>
          </cell>
          <cell r="F16974">
            <v>229.22</v>
          </cell>
        </row>
        <row r="16975">
          <cell r="A16975" t="str">
            <v>SINAPI-I 1790</v>
          </cell>
          <cell r="D16975" t="str">
            <v>CURVA 90 GRAUS DE FERRO GALVANIZADO, COM ROSCA BSP FEMEA, DE 2"</v>
          </cell>
          <cell r="E16975" t="str">
            <v>UN</v>
          </cell>
          <cell r="F16975">
            <v>132.09</v>
          </cell>
        </row>
        <row r="16976">
          <cell r="A16976" t="str">
            <v>SINAPI-I 1792</v>
          </cell>
          <cell r="D16976" t="str">
            <v>CURVA 90 GRAUS DE FERRO GALVANIZADO, COM ROSCA BSP FEMEA, DE 3"</v>
          </cell>
          <cell r="E16976" t="str">
            <v>UN</v>
          </cell>
          <cell r="F16976">
            <v>309.42</v>
          </cell>
        </row>
        <row r="16977">
          <cell r="A16977" t="str">
            <v>SINAPI-I 1813</v>
          </cell>
          <cell r="D16977" t="str">
            <v>CURVA 90 GRAUS DE FERRO GALVANIZADO, COM ROSCA BSP FEMEA, DE 3/4"</v>
          </cell>
          <cell r="E16977" t="str">
            <v>UN</v>
          </cell>
          <cell r="F16977">
            <v>25.05</v>
          </cell>
        </row>
        <row r="16978">
          <cell r="A16978" t="str">
            <v>SINAPI-I 1793</v>
          </cell>
          <cell r="D16978" t="str">
            <v>CURVA 90 GRAUS DE FERRO GALVANIZADO, COM ROSCA BSP FEMEA, DE 4"</v>
          </cell>
          <cell r="E16978" t="str">
            <v>UN</v>
          </cell>
          <cell r="F16978">
            <v>625.23</v>
          </cell>
        </row>
        <row r="16979">
          <cell r="A16979" t="str">
            <v>SINAPI-I 1797</v>
          </cell>
          <cell r="D16979" t="str">
            <v>CURVA 90 GRAUS DE FERRO GALVANIZADO, COM ROSCA BSP MACHO, DE 1 1/2"</v>
          </cell>
          <cell r="E16979" t="str">
            <v>UN</v>
          </cell>
          <cell r="F16979">
            <v>90.06</v>
          </cell>
        </row>
        <row r="16980">
          <cell r="A16980" t="str">
            <v>SINAPI-I 1796</v>
          </cell>
          <cell r="D16980" t="str">
            <v>CURVA 90 GRAUS DE FERRO GALVANIZADO, COM ROSCA BSP MACHO, DE 1 1/4"</v>
          </cell>
          <cell r="E16980" t="str">
            <v>UN</v>
          </cell>
          <cell r="F16980">
            <v>69.08</v>
          </cell>
        </row>
        <row r="16981">
          <cell r="A16981" t="str">
            <v>SINAPI-I 1816</v>
          </cell>
          <cell r="D16981" t="str">
            <v>CURVA 90 GRAUS DE FERRO GALVANIZADO, COM ROSCA BSP MACHO, DE 1"</v>
          </cell>
          <cell r="E16981" t="str">
            <v>UN</v>
          </cell>
          <cell r="F16981">
            <v>37.18</v>
          </cell>
        </row>
        <row r="16982">
          <cell r="A16982" t="str">
            <v>SINAPI-I 1794</v>
          </cell>
          <cell r="D16982" t="str">
            <v>CURVA 90 GRAUS DE FERRO GALVANIZADO, COM ROSCA BSP MACHO, DE 1/2"</v>
          </cell>
          <cell r="E16982" t="str">
            <v>UN</v>
          </cell>
          <cell r="F16982">
            <v>16.489999999999998</v>
          </cell>
        </row>
        <row r="16983">
          <cell r="A16983" t="str">
            <v>SINAPI-I 1815</v>
          </cell>
          <cell r="D16983" t="str">
            <v>CURVA 90 GRAUS DE FERRO GALVANIZADO, COM ROSCA BSP MACHO, DE 2 1/2"</v>
          </cell>
          <cell r="E16983" t="str">
            <v>UN</v>
          </cell>
          <cell r="F16983">
            <v>285.55</v>
          </cell>
        </row>
        <row r="16984">
          <cell r="A16984" t="str">
            <v>SINAPI-I 1798</v>
          </cell>
          <cell r="D16984" t="str">
            <v>CURVA 90 GRAUS DE FERRO GALVANIZADO, COM ROSCA BSP MACHO, DE 2"</v>
          </cell>
          <cell r="E16984" t="str">
            <v>UN</v>
          </cell>
          <cell r="F16984">
            <v>127.77</v>
          </cell>
        </row>
        <row r="16985">
          <cell r="A16985" t="str">
            <v>SINAPI-I 1799</v>
          </cell>
          <cell r="D16985" t="str">
            <v>CURVA 90 GRAUS DE FERRO GALVANIZADO, COM ROSCA BSP MACHO, DE 3"</v>
          </cell>
          <cell r="E16985" t="str">
            <v>UN</v>
          </cell>
          <cell r="F16985">
            <v>371.91</v>
          </cell>
        </row>
        <row r="16986">
          <cell r="A16986" t="str">
            <v>SINAPI-I 1795</v>
          </cell>
          <cell r="D16986" t="str">
            <v>CURVA 90 GRAUS DE FERRO GALVANIZADO, COM ROSCA BSP MACHO, DE 3/4"</v>
          </cell>
          <cell r="E16986" t="str">
            <v>UN</v>
          </cell>
          <cell r="F16986">
            <v>22.84</v>
          </cell>
        </row>
        <row r="16987">
          <cell r="A16987" t="str">
            <v>SINAPI-I 1800</v>
          </cell>
          <cell r="D16987" t="str">
            <v>CURVA 90 GRAUS DE FERRO GALVANIZADO, COM ROSCA BSP MACHO, DE 4"</v>
          </cell>
          <cell r="E16987" t="str">
            <v>UN</v>
          </cell>
          <cell r="F16987">
            <v>710.03</v>
          </cell>
        </row>
        <row r="16988">
          <cell r="A16988" t="str">
            <v>SINAPI-I 1802</v>
          </cell>
          <cell r="D16988" t="str">
            <v>CURVA 90 GRAUS DE FERRO GALVANIZADO, COM ROSCA BSP MACHO, DE 6"</v>
          </cell>
          <cell r="E16988" t="str">
            <v>UN</v>
          </cell>
          <cell r="F16988">
            <v>1776.08</v>
          </cell>
        </row>
        <row r="16989">
          <cell r="A16989" t="str">
            <v>SINAPI-I 1809</v>
          </cell>
          <cell r="D16989" t="str">
            <v>CURVA 90 GRAUS DE FERRO GALVANIZADO, COM ROSCA BSP MACHO/FEMEA, DE 1 1/2"</v>
          </cell>
          <cell r="E16989" t="str">
            <v>UN</v>
          </cell>
          <cell r="F16989">
            <v>74.36</v>
          </cell>
        </row>
        <row r="16990">
          <cell r="A16990" t="str">
            <v>SINAPI-I 1814</v>
          </cell>
          <cell r="D16990" t="str">
            <v>CURVA 90 GRAUS DE FERRO GALVANIZADO, COM ROSCA BSP MACHO/FEMEA, DE 1 1/4"</v>
          </cell>
          <cell r="E16990" t="str">
            <v>UN</v>
          </cell>
          <cell r="F16990">
            <v>61.09</v>
          </cell>
        </row>
        <row r="16991">
          <cell r="A16991" t="str">
            <v>SINAPI-I 1805</v>
          </cell>
          <cell r="D16991" t="str">
            <v>CURVA 90 GRAUS DE FERRO GALVANIZADO, COM ROSCA BSP MACHO/FEMEA, DE 1"</v>
          </cell>
          <cell r="E16991" t="str">
            <v>UN</v>
          </cell>
          <cell r="F16991">
            <v>35.450000000000003</v>
          </cell>
        </row>
        <row r="16992">
          <cell r="A16992" t="str">
            <v>SINAPI-I 1803</v>
          </cell>
          <cell r="D16992" t="str">
            <v>CURVA 90 GRAUS DE FERRO GALVANIZADO, COM ROSCA BSP MACHO/FEMEA, DE 1/2"</v>
          </cell>
          <cell r="E16992" t="str">
            <v>UN</v>
          </cell>
          <cell r="F16992">
            <v>15.44</v>
          </cell>
        </row>
        <row r="16993">
          <cell r="A16993" t="str">
            <v>SINAPI-I 1821</v>
          </cell>
          <cell r="D16993" t="str">
            <v>CURVA 90 GRAUS DE FERRO GALVANIZADO, COM ROSCA BSP MACHO/FEMEA, DE 2 1/2"</v>
          </cell>
          <cell r="E16993" t="str">
            <v>UN</v>
          </cell>
          <cell r="F16993">
            <v>209.43</v>
          </cell>
        </row>
        <row r="16994">
          <cell r="A16994" t="str">
            <v>SINAPI-I 1806</v>
          </cell>
          <cell r="D16994" t="str">
            <v>CURVA 90 GRAUS DE FERRO GALVANIZADO, COM ROSCA BSP MACHO/FEMEA, DE 2"</v>
          </cell>
          <cell r="E16994" t="str">
            <v>UN</v>
          </cell>
          <cell r="F16994">
            <v>124.65</v>
          </cell>
        </row>
        <row r="16995">
          <cell r="A16995" t="str">
            <v>SINAPI-I 1807</v>
          </cell>
          <cell r="D16995" t="str">
            <v>CURVA 90 GRAUS DE FERRO GALVANIZADO, COM ROSCA BSP MACHO/FEMEA, DE 3"</v>
          </cell>
          <cell r="E16995" t="str">
            <v>UN</v>
          </cell>
          <cell r="F16995">
            <v>299.52</v>
          </cell>
        </row>
        <row r="16996">
          <cell r="A16996" t="str">
            <v>SINAPI-I 1804</v>
          </cell>
          <cell r="D16996" t="str">
            <v>CURVA 90 GRAUS DE FERRO GALVANIZADO, COM ROSCA BSP MACHO/FEMEA, DE 3/4"</v>
          </cell>
          <cell r="E16996" t="str">
            <v>UN</v>
          </cell>
          <cell r="F16996">
            <v>21.97</v>
          </cell>
        </row>
        <row r="16997">
          <cell r="A16997" t="str">
            <v>SINAPI-I 1808</v>
          </cell>
          <cell r="D16997" t="str">
            <v>CURVA 90 GRAUS DE FERRO GALVANIZADO, COM ROSCA BSP MACHO/FEMEA, DE 4"</v>
          </cell>
          <cell r="E16997" t="str">
            <v>UN</v>
          </cell>
          <cell r="F16997">
            <v>600.48</v>
          </cell>
        </row>
        <row r="16998">
          <cell r="A16998" t="str">
            <v>SINAPI-I 40385</v>
          </cell>
          <cell r="D16998" t="str">
            <v>CURVA 90 GRAUS EM ACO CARBONO, RAIO CURTO, SOLDAVEL, PRESSAO 3.000 LBS, DN 1 1/2"</v>
          </cell>
          <cell r="E16998" t="str">
            <v>UN</v>
          </cell>
        </row>
        <row r="16999">
          <cell r="A16999" t="str">
            <v>SINAPI-I 40383</v>
          </cell>
          <cell r="D16999" t="str">
            <v>CURVA 90 GRAUS EM ACO CARBONO, RAIO CURTO, SOLDAVEL, PRESSAO 3.000 LBS, DN 1 1/4"</v>
          </cell>
          <cell r="E16999" t="str">
            <v>UN</v>
          </cell>
        </row>
        <row r="17000">
          <cell r="A17000" t="str">
            <v>SINAPI-I 40382</v>
          </cell>
          <cell r="D17000" t="str">
            <v>CURVA 90 GRAUS EM ACO CARBONO, RAIO CURTO, SOLDAVEL, PRESSAO 3.000 LBS, DN 1"</v>
          </cell>
          <cell r="E17000" t="str">
            <v>UN</v>
          </cell>
        </row>
        <row r="17001">
          <cell r="A17001" t="str">
            <v>SINAPI-I 40378</v>
          </cell>
          <cell r="D17001" t="str">
            <v>CURVA 90 GRAUS EM ACO CARBONO, RAIO CURTO, SOLDAVEL, PRESSAO 3.000 LBS, DN 1/2"</v>
          </cell>
          <cell r="E17001" t="str">
            <v>UN</v>
          </cell>
        </row>
        <row r="17002">
          <cell r="A17002" t="str">
            <v>SINAPI-I 40422</v>
          </cell>
          <cell r="D17002" t="str">
            <v>CURVA 90 GRAUS EM ACO CARBONO, RAIO CURTO, SOLDAVEL, PRESSAO 3.000 LBS, DN 2 1/2"</v>
          </cell>
          <cell r="E17002" t="str">
            <v>UN</v>
          </cell>
        </row>
        <row r="17003">
          <cell r="A17003" t="str">
            <v>SINAPI-I 40387</v>
          </cell>
          <cell r="D17003" t="str">
            <v>CURVA 90 GRAUS EM ACO CARBONO, RAIO CURTO, SOLDAVEL, PRESSAO 3.000 LBS, DN 2"</v>
          </cell>
          <cell r="E17003" t="str">
            <v>UN</v>
          </cell>
        </row>
        <row r="17004">
          <cell r="A17004" t="str">
            <v>SINAPI-I 40390</v>
          </cell>
          <cell r="D17004" t="str">
            <v>CURVA 90 GRAUS EM ACO CARBONO, RAIO CURTO, SOLDAVEL, PRESSAO 3.000 LBS, DN 3"</v>
          </cell>
          <cell r="E17004" t="str">
            <v>UN</v>
          </cell>
        </row>
        <row r="17005">
          <cell r="A17005" t="str">
            <v>SINAPI-I 40380</v>
          </cell>
          <cell r="D17005" t="str">
            <v>CURVA 90 GRAUS EM ACO CARBONO, RAIO CURTO, SOLDAVEL, PRESSAO 3.000 LBS, DN 3/4"</v>
          </cell>
          <cell r="E17005" t="str">
            <v>UN</v>
          </cell>
        </row>
        <row r="17006">
          <cell r="A17006" t="str">
            <v>SINAPI-I 2621</v>
          </cell>
          <cell r="D17006" t="str">
            <v>CURVA 90 GRAUS PARA ELETRODUTO, EM ACO GALVANIZADO ELETROLITICO, COM ROSCA, DIAMETRO DE 100 MM (4")</v>
          </cell>
          <cell r="E17006" t="str">
            <v>UN</v>
          </cell>
          <cell r="F17006">
            <v>193.24</v>
          </cell>
        </row>
        <row r="17007">
          <cell r="A17007" t="str">
            <v>SINAPI-I 2616</v>
          </cell>
          <cell r="D17007" t="str">
            <v>CURVA 90 GRAUS PARA ELETRODUTO, EM ACO GALVANIZADO ELETROLITICO, COM ROSCA, DIAMETRO DE 15 MM (1/2"), ESPESSURA DE 1,50 MM</v>
          </cell>
          <cell r="E17007" t="str">
            <v>UN</v>
          </cell>
          <cell r="F17007">
            <v>5.47</v>
          </cell>
        </row>
        <row r="17008">
          <cell r="A17008" t="str">
            <v>SINAPI-I 2633</v>
          </cell>
          <cell r="D17008" t="str">
            <v>CURVA 90 GRAUS PARA ELETRODUTO, EM ACO GALVANIZADO ELETROLITICO, COM ROSCA, DIAMETRO DE 20 MM (3/4"), ESPESSURA DE 1,50 MM</v>
          </cell>
          <cell r="E17008" t="str">
            <v>UN</v>
          </cell>
          <cell r="F17008">
            <v>6.18</v>
          </cell>
        </row>
        <row r="17009">
          <cell r="A17009" t="str">
            <v>SINAPI-I 2617</v>
          </cell>
          <cell r="D17009" t="str">
            <v>CURVA 90 GRAUS PARA ELETRODUTO, EM ACO GALVANIZADO ELETROLITICO, COM ROSCA, DIAMETRO DE 25 MM (1"), ESPESSURA DE 1,50 MM</v>
          </cell>
          <cell r="E17009" t="str">
            <v>UN</v>
          </cell>
          <cell r="F17009">
            <v>8.41</v>
          </cell>
        </row>
        <row r="17010">
          <cell r="A17010" t="str">
            <v>SINAPI-I 2618</v>
          </cell>
          <cell r="D17010" t="str">
            <v>CURVA 90 GRAUS PARA ELETRODUTO, EM ACO GALVANIZADO ELETROLITICO, COM ROSCA, DIAMETRO DE 32 MM (1 1/4"), ESPESSURA DE 1,50 MM</v>
          </cell>
          <cell r="E17010" t="str">
            <v>UN</v>
          </cell>
          <cell r="F17010">
            <v>19.14</v>
          </cell>
        </row>
        <row r="17011">
          <cell r="A17011" t="str">
            <v>SINAPI-I 2632</v>
          </cell>
          <cell r="D17011" t="str">
            <v>CURVA 90 GRAUS PARA ELETRODUTO, EM ACO GALVANIZADO ELETROLITICO, COM ROSCA, DIAMETRO DE 40 MM (1 1/2"), ESPESSURA DE 1,50 MM</v>
          </cell>
          <cell r="E17011" t="str">
            <v>UN</v>
          </cell>
          <cell r="F17011">
            <v>23.35</v>
          </cell>
        </row>
        <row r="17012">
          <cell r="A17012" t="str">
            <v>SINAPI-I 2631</v>
          </cell>
          <cell r="D17012" t="str">
            <v>CURVA 90 GRAUS PARA ELETRODUTO, EM ACO GALVANIZADO ELETROLITICO, COM ROSCA, DIAMETRO DE 50 MM (2")</v>
          </cell>
          <cell r="E17012" t="str">
            <v>UN</v>
          </cell>
          <cell r="F17012">
            <v>34.28</v>
          </cell>
        </row>
        <row r="17013">
          <cell r="A17013" t="str">
            <v>SINAPI-I 2619</v>
          </cell>
          <cell r="D17013" t="str">
            <v>CURVA 90 GRAUS PARA ELETRODUTO, EM ACO GALVANIZADO ELETROLITICO, COM ROSCA, DIAMETRO DE 65 MM (2 1/2")</v>
          </cell>
          <cell r="E17013" t="str">
            <v>UN</v>
          </cell>
          <cell r="F17013">
            <v>86.79</v>
          </cell>
        </row>
        <row r="17014">
          <cell r="A17014" t="str">
            <v>SINAPI-I 2620</v>
          </cell>
          <cell r="D17014" t="str">
            <v>CURVA 90 GRAUS PARA ELETRODUTO, EM ACO GALVANIZADO ELETROLITICO, COM ROSCA, DIAMETRO DE 80 MM (3")</v>
          </cell>
          <cell r="E17014" t="str">
            <v>UN</v>
          </cell>
          <cell r="F17014">
            <v>113.94</v>
          </cell>
        </row>
        <row r="17015">
          <cell r="A17015" t="str">
            <v>SINAPI-I 40413</v>
          </cell>
          <cell r="D17015" t="str">
            <v>CURVA 90 GRAUS RANHURADA EM FERRO FUNDIDO, DN 50 MM (2")</v>
          </cell>
          <cell r="E17015" t="str">
            <v>UN</v>
          </cell>
        </row>
        <row r="17016">
          <cell r="A17016" t="str">
            <v>SINAPI-I 40415</v>
          </cell>
          <cell r="D17016" t="str">
            <v>CURVA 90 GRAUS RANHURADA EM FERRO FUNDIDO, DN 65 MM (2 1/2")</v>
          </cell>
          <cell r="E17016" t="str">
            <v>UN</v>
          </cell>
        </row>
        <row r="17017">
          <cell r="A17017" t="str">
            <v>SINAPI-I 40417</v>
          </cell>
          <cell r="D17017" t="str">
            <v>CURVA 90 GRAUS RANHURADA EM FERRO FUNDIDO, DN 80 MM (3")</v>
          </cell>
          <cell r="E17017" t="str">
            <v>UN</v>
          </cell>
        </row>
        <row r="17018">
          <cell r="A17018" t="str">
            <v>SINAPI-I 39273</v>
          </cell>
          <cell r="D17018" t="str">
            <v>CURVA 90 GRAUS, CURTA, DE PVC RIGIDO ROSCAVEL, DE 1", PARA ELETRODUTO</v>
          </cell>
          <cell r="E17018" t="str">
            <v>UN</v>
          </cell>
          <cell r="F17018">
            <v>4.34</v>
          </cell>
        </row>
        <row r="17019">
          <cell r="A17019" t="str">
            <v>SINAPI-I 39271</v>
          </cell>
          <cell r="D17019" t="str">
            <v>CURVA 90 GRAUS, CURTA, DE PVC RIGIDO ROSCAVEL, DE 1/2", PARA ELETRODUTO</v>
          </cell>
          <cell r="E17019" t="str">
            <v>UN</v>
          </cell>
          <cell r="F17019">
            <v>2.56</v>
          </cell>
        </row>
        <row r="17020">
          <cell r="A17020" t="str">
            <v>SINAPI-I 39272</v>
          </cell>
          <cell r="D17020" t="str">
            <v>CURVA 90 GRAUS, CURTA, DE PVC RIGIDO ROSCAVEL, DE 3/4", PARA ELETRODUTO</v>
          </cell>
          <cell r="E17020" t="str">
            <v>UN</v>
          </cell>
          <cell r="F17020">
            <v>3.14</v>
          </cell>
        </row>
        <row r="17021">
          <cell r="A17021" t="str">
            <v>SINAPI-I 1875</v>
          </cell>
          <cell r="D17021" t="str">
            <v>CURVA 90 GRAUS, LONGA, DE PVC RIGIDO ROSCAVEL, DE 1 1/2", PARA ELETRODUTO</v>
          </cell>
          <cell r="E17021" t="str">
            <v>UN</v>
          </cell>
          <cell r="F17021">
            <v>6.94</v>
          </cell>
        </row>
        <row r="17022">
          <cell r="A17022" t="str">
            <v>SINAPI-I 1874</v>
          </cell>
          <cell r="D17022" t="str">
            <v>CURVA 90 GRAUS, LONGA, DE PVC RIGIDO ROSCAVEL, DE 1 1/4", PARA ELETRODUTO</v>
          </cell>
          <cell r="E17022" t="str">
            <v>UN</v>
          </cell>
          <cell r="F17022">
            <v>5.73</v>
          </cell>
        </row>
        <row r="17023">
          <cell r="A17023" t="str">
            <v>SINAPI-I 1884</v>
          </cell>
          <cell r="D17023" t="str">
            <v>CURVA 90 GRAUS, LONGA, DE PVC RIGIDO ROSCAVEL, DE 1", PARA ELETRODUTO</v>
          </cell>
          <cell r="E17023" t="str">
            <v>UN</v>
          </cell>
          <cell r="F17023">
            <v>5.08</v>
          </cell>
        </row>
        <row r="17024">
          <cell r="A17024" t="str">
            <v>SINAPI-I 1870</v>
          </cell>
          <cell r="D17024" t="str">
            <v>CURVA 90 GRAUS, LONGA, DE PVC RIGIDO ROSCAVEL, DE 1/2", PARA ELETRODUTO</v>
          </cell>
          <cell r="E17024" t="str">
            <v>UN</v>
          </cell>
          <cell r="F17024">
            <v>3.31</v>
          </cell>
        </row>
        <row r="17025">
          <cell r="A17025" t="str">
            <v>SINAPI-I 1887</v>
          </cell>
          <cell r="D17025" t="str">
            <v>CURVA 90 GRAUS, LONGA, DE PVC RIGIDO ROSCAVEL, DE 2 1/2", PARA ELETRODUTO</v>
          </cell>
          <cell r="E17025" t="str">
            <v>UN</v>
          </cell>
          <cell r="F17025">
            <v>28.78</v>
          </cell>
        </row>
        <row r="17026">
          <cell r="A17026" t="str">
            <v>SINAPI-I 1876</v>
          </cell>
          <cell r="D17026" t="str">
            <v>CURVA 90 GRAUS, LONGA, DE PVC RIGIDO ROSCAVEL, DE 2", PARA ELETRODUTO</v>
          </cell>
          <cell r="E17026" t="str">
            <v>UN</v>
          </cell>
          <cell r="F17026">
            <v>11.28</v>
          </cell>
        </row>
        <row r="17027">
          <cell r="A17027" t="str">
            <v>SINAPI-I 1877</v>
          </cell>
          <cell r="D17027" t="str">
            <v>CURVA 90 GRAUS, LONGA, DE PVC RIGIDO ROSCAVEL, DE 3", PARA ELETRODUTO</v>
          </cell>
          <cell r="E17027" t="str">
            <v>UN</v>
          </cell>
          <cell r="F17027">
            <v>28.82</v>
          </cell>
        </row>
        <row r="17028">
          <cell r="A17028" t="str">
            <v>SINAPI-I 1879</v>
          </cell>
          <cell r="D17028" t="str">
            <v>CURVA 90 GRAUS, LONGA, DE PVC RIGIDO ROSCAVEL, DE 3/4", PARA ELETRODUTO</v>
          </cell>
          <cell r="E17028" t="str">
            <v>UN</v>
          </cell>
          <cell r="F17028">
            <v>3.35</v>
          </cell>
        </row>
        <row r="17029">
          <cell r="A17029" t="str">
            <v>SINAPI-I 1878</v>
          </cell>
          <cell r="D17029" t="str">
            <v>CURVA 90 GRAUS, LONGA, DE PVC RIGIDO ROSCAVEL, DE 4", PARA ELETRODUTO</v>
          </cell>
          <cell r="E17029" t="str">
            <v>UN</v>
          </cell>
          <cell r="F17029">
            <v>57.9</v>
          </cell>
        </row>
        <row r="17030">
          <cell r="A17030" t="str">
            <v>SINAPI-I 37971</v>
          </cell>
          <cell r="D17030" t="str">
            <v>CURVA CPVC, 90 GRAUS, SOLDAVEL, 15 MM, PARA AGUA QUENTE</v>
          </cell>
          <cell r="E17030" t="str">
            <v>UN</v>
          </cell>
          <cell r="F17030">
            <v>5.4</v>
          </cell>
        </row>
        <row r="17031">
          <cell r="A17031" t="str">
            <v>SINAPI-I 37972</v>
          </cell>
          <cell r="D17031" t="str">
            <v>CURVA CPVC, 90 GRAUS, SOLDAVEL, 22 MM, PARA AGUA QUENTE</v>
          </cell>
          <cell r="E17031" t="str">
            <v>UN</v>
          </cell>
          <cell r="F17031">
            <v>7.66</v>
          </cell>
        </row>
        <row r="17032">
          <cell r="A17032" t="str">
            <v>SINAPI-I 37973</v>
          </cell>
          <cell r="D17032" t="str">
            <v>CURVA CPVC, 90 GRAUS, SOLDAVEL, 28 MM, PARA AGUA QUENTE</v>
          </cell>
          <cell r="E17032" t="str">
            <v>UN</v>
          </cell>
          <cell r="F17032">
            <v>14.4</v>
          </cell>
        </row>
        <row r="17033">
          <cell r="A17033" t="str">
            <v>SINAPI-I 1926</v>
          </cell>
          <cell r="D17033" t="str">
            <v>CURVA DE PVC 45 GRAUS, SOLDAVEL, 20 MM, COR MARROM, PARA AGUA FRIA PREDIAL</v>
          </cell>
          <cell r="E17033" t="str">
            <v>UN</v>
          </cell>
          <cell r="F17033">
            <v>2.2999999999999998</v>
          </cell>
        </row>
        <row r="17034">
          <cell r="A17034" t="str">
            <v>SINAPI-I 1927</v>
          </cell>
          <cell r="D17034" t="str">
            <v>CURVA DE PVC 45 GRAUS, SOLDAVEL, 25 MM, COR MARROM, PARA AGUA FRIA PREDIAL</v>
          </cell>
          <cell r="E17034" t="str">
            <v>UN</v>
          </cell>
          <cell r="F17034">
            <v>2.59</v>
          </cell>
        </row>
        <row r="17035">
          <cell r="A17035" t="str">
            <v>SINAPI-I 1923</v>
          </cell>
          <cell r="D17035" t="str">
            <v>CURVA DE PVC 45 GRAUS, SOLDAVEL, 32 MM, COR MARROM, PARA AGUA FRIA PREDIAL</v>
          </cell>
          <cell r="E17035" t="str">
            <v>UN</v>
          </cell>
          <cell r="F17035">
            <v>4.71</v>
          </cell>
        </row>
        <row r="17036">
          <cell r="A17036" t="str">
            <v>SINAPI-I 1929</v>
          </cell>
          <cell r="D17036" t="str">
            <v>CURVA DE PVC 45 GRAUS, SOLDAVEL, 40 MM, COR MARROM, PARA AGUA FRIA PREDIAL</v>
          </cell>
          <cell r="E17036" t="str">
            <v>UN</v>
          </cell>
          <cell r="F17036">
            <v>5.72</v>
          </cell>
        </row>
        <row r="17037">
          <cell r="A17037" t="str">
            <v>SINAPI-I 1930</v>
          </cell>
          <cell r="D17037" t="str">
            <v>CURVA DE PVC 45 GRAUS, SOLDAVEL, 50 MM, COR MARROM, PARA AGUA FRIA PREDIAL</v>
          </cell>
          <cell r="E17037" t="str">
            <v>UN</v>
          </cell>
          <cell r="F17037">
            <v>9.7799999999999994</v>
          </cell>
        </row>
        <row r="17038">
          <cell r="A17038" t="str">
            <v>SINAPI-I 1924</v>
          </cell>
          <cell r="D17038" t="str">
            <v>CURVA DE PVC 45 GRAUS, SOLDAVEL, 60 MM, COR MARROM, PARA AGUA FRIA PREDIAL</v>
          </cell>
          <cell r="E17038" t="str">
            <v>UN</v>
          </cell>
          <cell r="F17038">
            <v>15.79</v>
          </cell>
        </row>
        <row r="17039">
          <cell r="A17039" t="str">
            <v>SINAPI-I 1922</v>
          </cell>
          <cell r="D17039" t="str">
            <v>CURVA DE PVC 45 GRAUS, SOLDAVEL, 75 MM, COR MARROM, PARA AGUA FRIA PREDIAL</v>
          </cell>
          <cell r="E17039" t="str">
            <v>UN</v>
          </cell>
          <cell r="F17039">
            <v>32.65</v>
          </cell>
        </row>
        <row r="17040">
          <cell r="A17040" t="str">
            <v>SINAPI-I 1953</v>
          </cell>
          <cell r="D17040" t="str">
            <v>CURVA DE PVC 45 GRAUS, SOLDAVEL, 85 MM, COR MARROM, PARA AGUA FRIA PREDIAL</v>
          </cell>
          <cell r="E17040" t="str">
            <v>UN</v>
          </cell>
          <cell r="F17040">
            <v>39.85</v>
          </cell>
        </row>
        <row r="17041">
          <cell r="A17041" t="str">
            <v>SINAPI-I 1962</v>
          </cell>
          <cell r="D17041" t="str">
            <v>CURVA DE PVC 90 GRAUS, SOLDAVEL, 110 MM, COR MARROM, PARA AGUA FRIA PREDIAL</v>
          </cell>
          <cell r="E17041" t="str">
            <v>UN</v>
          </cell>
          <cell r="F17041">
            <v>193.62</v>
          </cell>
        </row>
        <row r="17042">
          <cell r="A17042" t="str">
            <v>SINAPI-I 1955</v>
          </cell>
          <cell r="D17042" t="str">
            <v>CURVA DE PVC 90 GRAUS, SOLDAVEL, 20 MM, COR MARROM, PARA AGUA FRIA PREDIAL</v>
          </cell>
          <cell r="E17042" t="str">
            <v>UN</v>
          </cell>
          <cell r="F17042">
            <v>2.23</v>
          </cell>
        </row>
        <row r="17043">
          <cell r="A17043" t="str">
            <v>SINAPI-I 1956</v>
          </cell>
          <cell r="D17043" t="str">
            <v>CURVA DE PVC 90 GRAUS, SOLDAVEL, 25 MM, COR MARROM, PARA AGUA FRIA PREDIAL</v>
          </cell>
          <cell r="E17043" t="str">
            <v>UN</v>
          </cell>
          <cell r="F17043">
            <v>3.15</v>
          </cell>
        </row>
        <row r="17044">
          <cell r="A17044" t="str">
            <v>SINAPI-I 1957</v>
          </cell>
          <cell r="D17044" t="str">
            <v>CURVA DE PVC 90 GRAUS, SOLDAVEL, 32 MM, COR MARROM, PARA AGUA FRIA PREDIAL</v>
          </cell>
          <cell r="E17044" t="str">
            <v>UN</v>
          </cell>
          <cell r="F17044">
            <v>6.81</v>
          </cell>
        </row>
        <row r="17045">
          <cell r="A17045" t="str">
            <v>SINAPI-I 1958</v>
          </cell>
          <cell r="D17045" t="str">
            <v>CURVA DE PVC 90 GRAUS, SOLDAVEL, 40 MM, COR MARROM, PARA AGUA FRIA PREDIAL</v>
          </cell>
          <cell r="E17045" t="str">
            <v>UN</v>
          </cell>
          <cell r="F17045">
            <v>12.68</v>
          </cell>
        </row>
        <row r="17046">
          <cell r="A17046" t="str">
            <v>SINAPI-I 1959</v>
          </cell>
          <cell r="D17046" t="str">
            <v>CURVA DE PVC 90 GRAUS, SOLDAVEL, 50 MM, COR MARROM, PARA AGUA FRIA PREDIAL</v>
          </cell>
          <cell r="E17046" t="str">
            <v>UN</v>
          </cell>
          <cell r="F17046">
            <v>13.76</v>
          </cell>
        </row>
        <row r="17047">
          <cell r="A17047" t="str">
            <v>SINAPI-I 1925</v>
          </cell>
          <cell r="D17047" t="str">
            <v>CURVA DE PVC 90 GRAUS, SOLDAVEL, 60 MM, COR MARROM, PARA AGUA FRIA PREDIAL</v>
          </cell>
          <cell r="E17047" t="str">
            <v>UN</v>
          </cell>
          <cell r="F17047">
            <v>35.96</v>
          </cell>
        </row>
        <row r="17048">
          <cell r="A17048" t="str">
            <v>SINAPI-I 1960</v>
          </cell>
          <cell r="D17048" t="str">
            <v>CURVA DE PVC 90 GRAUS, SOLDAVEL, 75 MM, COR MARROM, PARA AGUA FRIA PREDIAL</v>
          </cell>
          <cell r="E17048" t="str">
            <v>UN</v>
          </cell>
          <cell r="F17048">
            <v>55.21</v>
          </cell>
        </row>
        <row r="17049">
          <cell r="A17049" t="str">
            <v>SINAPI-I 1961</v>
          </cell>
          <cell r="D17049" t="str">
            <v>CURVA DE PVC 90 GRAUS, SOLDAVEL, 85 MM, COR MARROM, PARA AGUA FRIA PREDIAL</v>
          </cell>
          <cell r="E17049" t="str">
            <v>UN</v>
          </cell>
          <cell r="F17049">
            <v>70.73</v>
          </cell>
        </row>
        <row r="17050">
          <cell r="A17050" t="str">
            <v>SINAPI-I 38423</v>
          </cell>
          <cell r="D17050" t="str">
            <v>CURVA DE PVC, 90 GRAUS, SERIE R, DN 100 MM, PARA ESGOTO PREDIAL</v>
          </cell>
          <cell r="E17050" t="str">
            <v>UN</v>
          </cell>
          <cell r="F17050">
            <v>38.43</v>
          </cell>
        </row>
        <row r="17051">
          <cell r="A17051" t="str">
            <v>SINAPI-I 39866</v>
          </cell>
          <cell r="D17051" t="str">
            <v>CURVA DE TRANSPOSICAO BRONZE/LATAO SEM ANEL DE SOLDA, BOLSA X BOLSA, 15 MM</v>
          </cell>
          <cell r="E17051" t="str">
            <v>UN</v>
          </cell>
        </row>
        <row r="17052">
          <cell r="A17052" t="str">
            <v>SINAPI-I 39867</v>
          </cell>
          <cell r="D17052" t="str">
            <v>CURVA DE TRANSPOSICAO BRONZE/LATAO SEM ANEL DE SOLDA, BOLSA X BOLSA, 22 MM</v>
          </cell>
          <cell r="E17052" t="str">
            <v>UN</v>
          </cell>
        </row>
        <row r="17053">
          <cell r="A17053" t="str">
            <v>SINAPI-I 39868</v>
          </cell>
          <cell r="D17053" t="str">
            <v>CURVA DE TRANSPOSICAO BRONZE/LATAO SEM ANEL DE SOLDA, BOLSA X BOLSA, 28 MM</v>
          </cell>
          <cell r="E17053" t="str">
            <v>UN</v>
          </cell>
        </row>
        <row r="17054">
          <cell r="A17054" t="str">
            <v>SINAPI-I 37999</v>
          </cell>
          <cell r="D17054" t="str">
            <v>CURVA DE TRANSPOSICAO, CPVC, SOLDAVEL, 15 MM</v>
          </cell>
          <cell r="E17054" t="str">
            <v>UN</v>
          </cell>
          <cell r="F17054">
            <v>9.11</v>
          </cell>
        </row>
        <row r="17055">
          <cell r="A17055" t="str">
            <v>SINAPI-I 38000</v>
          </cell>
          <cell r="D17055" t="str">
            <v>CURVA DE TRANSPOSICAO, CPVC, SOLDAVEL, 22 MM</v>
          </cell>
          <cell r="E17055" t="str">
            <v>UN</v>
          </cell>
          <cell r="F17055">
            <v>10.64</v>
          </cell>
        </row>
        <row r="17056">
          <cell r="A17056" t="str">
            <v>SINAPI-I 38129</v>
          </cell>
          <cell r="D17056" t="str">
            <v>CURVA DE TRANSPOSICAO, PVC SOLDAVEL, 20 MM, COR MARROM, PARA AGUA FRIA PREDIAL</v>
          </cell>
          <cell r="E17056" t="str">
            <v>UN</v>
          </cell>
          <cell r="F17056">
            <v>5.19</v>
          </cell>
        </row>
        <row r="17057">
          <cell r="A17057" t="str">
            <v>SINAPI-I 38025</v>
          </cell>
          <cell r="D17057" t="str">
            <v>CURVA DE TRANSPOSICAO, PVC, SOLDAVEL, 25 MM, COR MARROM, PARA AGUA FRIA PREDIAL</v>
          </cell>
          <cell r="E17057" t="str">
            <v>UN</v>
          </cell>
          <cell r="F17057">
            <v>7.05</v>
          </cell>
        </row>
        <row r="17058">
          <cell r="A17058" t="str">
            <v>SINAPI-I 38026</v>
          </cell>
          <cell r="D17058" t="str">
            <v>CURVA DE TRANSPOSICAO, PVC, SOLDAVEL, 32 MM, COR MARROM, PARA AGUA FRIA PREDIAL</v>
          </cell>
          <cell r="E17058" t="str">
            <v>UN</v>
          </cell>
          <cell r="F17058">
            <v>17.399999999999999</v>
          </cell>
        </row>
        <row r="17059">
          <cell r="A17059" t="str">
            <v>SINAPI-I 43955</v>
          </cell>
          <cell r="D17059" t="str">
            <v>CURVA HORIZONTAL 90 GRAUS PERFURADA, PARA ELETROCALHA, EM CHAPA DE ACO GALVANIZADO ESPESSURA #14, 700 X 50 MM (L X A), SEM VIROLA, SEM TAMPA</v>
          </cell>
          <cell r="E17059" t="str">
            <v>UN</v>
          </cell>
          <cell r="F17059">
            <v>359.02</v>
          </cell>
        </row>
        <row r="17060">
          <cell r="A17060" t="str">
            <v>SINAPI-I 43957</v>
          </cell>
          <cell r="D17060" t="str">
            <v>CURVA HORIZONTAL 90 GRAUS PERFURADA, PARA ELETROCALHA, EM CHAPA DE ACO GALVANIZADO ESPESSURA #14, 800 X 50 MM (L X A), SEM VIROLA, SEM TAMPA</v>
          </cell>
          <cell r="E17060" t="str">
            <v>UN</v>
          </cell>
          <cell r="F17060">
            <v>422.84</v>
          </cell>
        </row>
        <row r="17061">
          <cell r="A17061" t="str">
            <v>SINAPI-I 43950</v>
          </cell>
          <cell r="D17061" t="str">
            <v>CURVA HORIZONTAL 90 GRAUS PERFURADA, PARA ELETROCALHA, EM CHAPA DE ACO GALVANIZADO ESPESSURA #16, 500 X 50 MM (L X A), SEM VIROLA, SEM TAMPA</v>
          </cell>
          <cell r="E17061" t="str">
            <v>UN</v>
          </cell>
          <cell r="F17061">
            <v>192.44</v>
          </cell>
        </row>
        <row r="17062">
          <cell r="A17062" t="str">
            <v>SINAPI-I 43954</v>
          </cell>
          <cell r="D17062" t="str">
            <v>CURVA HORIZONTAL 90 GRAUS PERFURADA, PARA ELETROCALHA, EM CHAPA DE ACO GALVANIZADO ESPESSURA #16, 600 X 50 MM (L X A), SEM VIROLA, SEM TAMPA</v>
          </cell>
          <cell r="E17062" t="str">
            <v>UN</v>
          </cell>
          <cell r="F17062">
            <v>244.66</v>
          </cell>
        </row>
        <row r="17063">
          <cell r="A17063" t="str">
            <v>SINAPI-I 43945</v>
          </cell>
          <cell r="D17063" t="str">
            <v>CURVA HORIZONTAL 90 GRAUS PERFURADA, PARA ELETROCALHA, EM CHAPA DE ACO GALVANIZADO ESPESSURA #18, 300 X 50 MM (L X A), SEM VIROLA, SEM TAMPA</v>
          </cell>
          <cell r="E17063" t="str">
            <v>UN</v>
          </cell>
          <cell r="F17063">
            <v>86.63</v>
          </cell>
        </row>
        <row r="17064">
          <cell r="A17064" t="str">
            <v>SINAPI-I 43947</v>
          </cell>
          <cell r="D17064" t="str">
            <v>CURVA HORIZONTAL 90 GRAUS PERFURADA, PARA ELETROCALHA, EM CHAPA DE ACO GALVANIZADO ESPESSURA #18, 400 X 50 MM (L X A), SEM VIROLA, SEM TAMPA</v>
          </cell>
          <cell r="E17064" t="str">
            <v>UN</v>
          </cell>
          <cell r="F17064">
            <v>122.79</v>
          </cell>
        </row>
        <row r="17065">
          <cell r="A17065" t="str">
            <v>SINAPI-I 43920</v>
          </cell>
          <cell r="D17065" t="str">
            <v>CURVA HORIZONTAL 90 GRAUS PERFURADA, PARA ELETROCALHA, EM CHAPA DE ACO GALVANIZADO ESPESSURA #22, 100 X 50 MM (L X A), SEM VIROLA, SEM TAMPA</v>
          </cell>
          <cell r="E17065" t="str">
            <v>UN</v>
          </cell>
          <cell r="F17065">
            <v>23.48</v>
          </cell>
        </row>
        <row r="17066">
          <cell r="A17066" t="str">
            <v>SINAPI-I 43921</v>
          </cell>
          <cell r="D17066" t="str">
            <v>CURVA HORIZONTAL 90 GRAUS PERFURADA, PARA ELETROCALHA, EM CHAPA DE ACO GALVANIZADO ESPESSURA #22, 125 X 50 MM (L X A), SEM VIROLA, SEM TAMPA</v>
          </cell>
          <cell r="E17066" t="str">
            <v>UN</v>
          </cell>
          <cell r="F17066">
            <v>22.69</v>
          </cell>
        </row>
        <row r="17067">
          <cell r="A17067" t="str">
            <v>SINAPI-I 43922</v>
          </cell>
          <cell r="D17067" t="str">
            <v>CURVA HORIZONTAL 90 GRAUS PERFURADA, PARA ELETROCALHA, EM CHAPA DE ACO GALVANIZADO ESPESSURA #22, 150 X 50 MM (L X A), SEM VIROLA, SEM TAMPA</v>
          </cell>
          <cell r="E17067" t="str">
            <v>UN</v>
          </cell>
          <cell r="F17067">
            <v>38.35</v>
          </cell>
        </row>
        <row r="17068">
          <cell r="A17068" t="str">
            <v>SINAPI-I 43923</v>
          </cell>
          <cell r="D17068" t="str">
            <v>CURVA HORIZONTAL 90 GRAUS PERFURADA, PARA ELETROCALHA, EM CHAPA DE ACO GALVANIZADO ESPESSURA #22, 200 X 50 MM (L X A), SEM VIROLA, SEM TAMPA</v>
          </cell>
          <cell r="E17068" t="str">
            <v>UN</v>
          </cell>
          <cell r="F17068">
            <v>51.93</v>
          </cell>
        </row>
        <row r="17069">
          <cell r="A17069" t="str">
            <v>SINAPI-I 43924</v>
          </cell>
          <cell r="D17069" t="str">
            <v>CURVA HORIZONTAL 90 GRAUS PERFURADA, PARA ELETROCALHA, EM CHAPA DE ACO GALVANIZADO ESPESSURA #22, 250 X 50 MM (L X A), SEM VIROLA, SEM TAMPA</v>
          </cell>
          <cell r="E17069" t="str">
            <v>UN</v>
          </cell>
          <cell r="F17069">
            <v>47.99</v>
          </cell>
        </row>
        <row r="17070">
          <cell r="A17070" t="str">
            <v>SINAPI-I 43952</v>
          </cell>
          <cell r="D17070" t="str">
            <v>CURVA HORIZONTAL 90 GRAUS PERFURADA, PARA ELETROCALHA, EM CHAPA DE ACO GALVANIZADO ESPESSURA #22, 50 X 50 MM (L X A), SEM VIROLA, SEM TAMPA</v>
          </cell>
          <cell r="E17070" t="str">
            <v>UN</v>
          </cell>
          <cell r="F17070">
            <v>15.54</v>
          </cell>
        </row>
        <row r="17071">
          <cell r="A17071" t="str">
            <v>SINAPI-I 43956</v>
          </cell>
          <cell r="D17071" t="str">
            <v>CURVA HORIZONTAL 90 GRAUS PERFURADA, PARA ELETROCALHA, EM CHAPA DE ACO GALVANIZADO ESPESSURA #22, 75 X 50 MM (L X A), SEM VIROLA, SEM TAMPA</v>
          </cell>
          <cell r="E17071" t="str">
            <v>UN</v>
          </cell>
          <cell r="F17071">
            <v>19.170000000000002</v>
          </cell>
        </row>
        <row r="17072">
          <cell r="A17072" t="str">
            <v>SINAPI-I 1858</v>
          </cell>
          <cell r="D17072" t="str">
            <v>CURVA LONGA PVC, PB, JE, 45 GRAUS, DN 100 MM, PARA REDE COLETORA ESGOTO</v>
          </cell>
          <cell r="E17072" t="str">
            <v>UN</v>
          </cell>
          <cell r="F17072">
            <v>59.54</v>
          </cell>
        </row>
        <row r="17073">
          <cell r="A17073" t="str">
            <v>SINAPI-I 1844</v>
          </cell>
          <cell r="D17073" t="str">
            <v>CURVA LONGA PVC, PB, JE, 45 GRAUS, DN 150 MM, PARA REDE COLETORA ESGOTO</v>
          </cell>
          <cell r="E17073" t="str">
            <v>UN</v>
          </cell>
          <cell r="F17073">
            <v>136.37</v>
          </cell>
        </row>
        <row r="17074">
          <cell r="A17074" t="str">
            <v>SINAPI-I 1863</v>
          </cell>
          <cell r="D17074" t="str">
            <v>CURVA LONGA PVC, PB, JE, 90 GRAUS, DN 100 MM, PARA REDE COLETORA ESGOTO</v>
          </cell>
          <cell r="E17074" t="str">
            <v>UN</v>
          </cell>
          <cell r="F17074">
            <v>63.37</v>
          </cell>
        </row>
        <row r="17075">
          <cell r="A17075" t="str">
            <v>SINAPI-I 1865</v>
          </cell>
          <cell r="D17075" t="str">
            <v>CURVA LONGA PVC, PB, JE, 90 GRAUS, DN 150 MM, PARA REDE COLETORA ESGOTO</v>
          </cell>
          <cell r="E17075" t="str">
            <v>UN</v>
          </cell>
          <cell r="F17075">
            <v>165.1</v>
          </cell>
        </row>
        <row r="17076">
          <cell r="A17076" t="str">
            <v>SINAPI-I 36355</v>
          </cell>
          <cell r="D17076" t="str">
            <v>CURVA PPR 90 GRAUS, F/F, DN 20 MM, PARA AGUA QUENTE PREDIAL</v>
          </cell>
          <cell r="E17076" t="str">
            <v>UN</v>
          </cell>
        </row>
        <row r="17077">
          <cell r="A17077" t="str">
            <v>SINAPI-I 36356</v>
          </cell>
          <cell r="D17077" t="str">
            <v>CURVA PPR 90 GRAUS, F/F, DN 25 MM, PARA AGUA QUENTE PREDIAL</v>
          </cell>
          <cell r="E17077" t="str">
            <v>UN</v>
          </cell>
        </row>
        <row r="17078">
          <cell r="A17078" t="str">
            <v>SINAPI-I 1940</v>
          </cell>
          <cell r="D17078" t="str">
            <v>CURVA PVC 90 GRAUS, ROSCAVEL, 1 1/4", COR BRANCA, AGUA FRIA PREDIAL</v>
          </cell>
          <cell r="E17078" t="str">
            <v>UN</v>
          </cell>
          <cell r="F17078">
            <v>35.130000000000003</v>
          </cell>
        </row>
        <row r="17079">
          <cell r="A17079" t="str">
            <v>SINAPI-I 1939</v>
          </cell>
          <cell r="D17079" t="str">
            <v>CURVA PVC 90 GRAUS, ROSCAVEL, 1", COR BRANCA, AGUA FRIA PREDIAL</v>
          </cell>
          <cell r="E17079" t="str">
            <v>UN</v>
          </cell>
          <cell r="F17079">
            <v>9.6300000000000008</v>
          </cell>
        </row>
        <row r="17080">
          <cell r="A17080" t="str">
            <v>SINAPI-I 1937</v>
          </cell>
          <cell r="D17080" t="str">
            <v>CURVA PVC 90 GRAUS, ROSCAVEL, 1/2", COR BRANCA, AGUA FRIA PREDIAL</v>
          </cell>
          <cell r="E17080" t="str">
            <v>UN</v>
          </cell>
          <cell r="F17080">
            <v>5.93</v>
          </cell>
        </row>
        <row r="17081">
          <cell r="A17081" t="str">
            <v>SINAPI-I 1938</v>
          </cell>
          <cell r="D17081" t="str">
            <v>CURVA PVC 90 GRAUS, ROSCAVEL, 3/4", COR BRANCA, AGUA FRIA PREDIAL</v>
          </cell>
          <cell r="E17081" t="str">
            <v>UN</v>
          </cell>
          <cell r="F17081">
            <v>6.74</v>
          </cell>
        </row>
        <row r="17082">
          <cell r="A17082" t="str">
            <v>SINAPI-I 1966</v>
          </cell>
          <cell r="D17082" t="str">
            <v>CURVA PVC CURTA 90 GRAUS, DN 100 MM, PARA ESGOTO PREDIAL</v>
          </cell>
          <cell r="E17082" t="str">
            <v>UN</v>
          </cell>
          <cell r="F17082">
            <v>25.27</v>
          </cell>
        </row>
        <row r="17083">
          <cell r="A17083" t="str">
            <v>SINAPI-I 1933</v>
          </cell>
          <cell r="D17083" t="str">
            <v>CURVA PVC CURTA 90 GRAUS, DN 40 MM, PARA ESGOTO PREDIAL</v>
          </cell>
          <cell r="E17083" t="str">
            <v>UN</v>
          </cell>
          <cell r="F17083">
            <v>5.44</v>
          </cell>
        </row>
        <row r="17084">
          <cell r="A17084" t="str">
            <v>SINAPI-I 1932</v>
          </cell>
          <cell r="D17084" t="str">
            <v>CURVA PVC CURTA 90 GRAUS, DN 50 MM, PARA ESGOTO PREDIAL</v>
          </cell>
          <cell r="E17084" t="str">
            <v>UN</v>
          </cell>
          <cell r="F17084">
            <v>12.46</v>
          </cell>
        </row>
        <row r="17085">
          <cell r="A17085" t="str">
            <v>SINAPI-I 1951</v>
          </cell>
          <cell r="D17085" t="str">
            <v>CURVA PVC CURTA 90 GRAUS, DN 75 MM, PARA ESGOTO PREDIAL</v>
          </cell>
          <cell r="E17085" t="str">
            <v>UN</v>
          </cell>
          <cell r="F17085">
            <v>26</v>
          </cell>
        </row>
        <row r="17086">
          <cell r="A17086" t="str">
            <v>SINAPI-I 1970</v>
          </cell>
          <cell r="D17086" t="str">
            <v>CURVA PVC LONGA 90 GRAUS, DN 100 MM, PARA ESGOTO PREDIAL</v>
          </cell>
          <cell r="E17086" t="str">
            <v>UN</v>
          </cell>
          <cell r="F17086">
            <v>63.16</v>
          </cell>
        </row>
        <row r="17087">
          <cell r="A17087" t="str">
            <v>SINAPI-I 1967</v>
          </cell>
          <cell r="D17087" t="str">
            <v>CURVA PVC LONGA 90 GRAUS, DN 40 MM, PARA ESGOTO PREDIAL</v>
          </cell>
          <cell r="E17087" t="str">
            <v>UN</v>
          </cell>
          <cell r="F17087">
            <v>7.5</v>
          </cell>
        </row>
        <row r="17088">
          <cell r="A17088" t="str">
            <v>SINAPI-I 1968</v>
          </cell>
          <cell r="D17088" t="str">
            <v>CURVA PVC LONGA 90 GRAUS, DN 50 MM, PARA ESGOTO PREDIAL</v>
          </cell>
          <cell r="E17088" t="str">
            <v>UN</v>
          </cell>
          <cell r="F17088">
            <v>14.82</v>
          </cell>
        </row>
        <row r="17089">
          <cell r="A17089" t="str">
            <v>SINAPI-I 1969</v>
          </cell>
          <cell r="D17089" t="str">
            <v>CURVA PVC LONGA 90 GRAUS, DN 75 MM, PARA ESGOTO PREDIAL</v>
          </cell>
          <cell r="E17089" t="str">
            <v>UN</v>
          </cell>
          <cell r="F17089">
            <v>48.26</v>
          </cell>
        </row>
        <row r="17090">
          <cell r="A17090" t="str">
            <v>SINAPI-I 1827</v>
          </cell>
          <cell r="D17090" t="str">
            <v>CURVA PVC PBA, JE, PB, 45 GRAUS, DN 100 / DE 110 MM, PARA REDE DE AGUA</v>
          </cell>
          <cell r="E17090" t="str">
            <v>UN</v>
          </cell>
          <cell r="F17090">
            <v>161.41</v>
          </cell>
        </row>
        <row r="17091">
          <cell r="A17091" t="str">
            <v>SINAPI-I 1831</v>
          </cell>
          <cell r="D17091" t="str">
            <v>CURVA PVC PBA, JE, PB, 45 GRAUS, DN 50 / DE 60 MM, PARA REDE DE AGUA</v>
          </cell>
          <cell r="E17091" t="str">
            <v>UN</v>
          </cell>
          <cell r="F17091">
            <v>35.24</v>
          </cell>
        </row>
        <row r="17092">
          <cell r="A17092" t="str">
            <v>SINAPI-I 1825</v>
          </cell>
          <cell r="D17092" t="str">
            <v>CURVA PVC PBA, JE, PB, 45 GRAUS, DN 75 / DE 85 MM, PARA REDE DE AGUA</v>
          </cell>
          <cell r="E17092" t="str">
            <v>UN</v>
          </cell>
          <cell r="F17092">
            <v>86.96</v>
          </cell>
        </row>
        <row r="17093">
          <cell r="A17093" t="str">
            <v>SINAPI-I 1828</v>
          </cell>
          <cell r="D17093" t="str">
            <v>CURVA PVC PBA, JE, PB, 90 GRAUS, DN 100 / DE 110 MM, PARA REDE DE AGUA</v>
          </cell>
          <cell r="E17093" t="str">
            <v>UN</v>
          </cell>
          <cell r="F17093">
            <v>196.98</v>
          </cell>
        </row>
        <row r="17094">
          <cell r="A17094" t="str">
            <v>SINAPI-I 1845</v>
          </cell>
          <cell r="D17094" t="str">
            <v>CURVA PVC PBA, JE, PB, 90 GRAUS, DN 50 / DE 60 MM, PARA REDE DE AGUA</v>
          </cell>
          <cell r="E17094" t="str">
            <v>UN</v>
          </cell>
          <cell r="F17094">
            <v>44.16</v>
          </cell>
        </row>
        <row r="17095">
          <cell r="A17095" t="str">
            <v>SINAPI-I 1824</v>
          </cell>
          <cell r="D17095" t="str">
            <v>CURVA PVC PBA, JE, PB, 90 GRAUS, DN 75 / DE 85 MM, PARA REDE DE AGUA</v>
          </cell>
          <cell r="E17095" t="str">
            <v>UN</v>
          </cell>
          <cell r="F17095">
            <v>104.25</v>
          </cell>
        </row>
        <row r="17096">
          <cell r="A17096" t="str">
            <v>SINAPI-I 42693</v>
          </cell>
          <cell r="D17096" t="str">
            <v>CURVA PVC, BB, JE, 45 GRAUS, DN 250 MM, PARA TUBO CORRUGADO E/OU LISO, REDE COLETORA ESGOTO</v>
          </cell>
          <cell r="E17096" t="str">
            <v>UN</v>
          </cell>
          <cell r="F17096">
            <v>463.8</v>
          </cell>
        </row>
        <row r="17097">
          <cell r="A17097" t="str">
            <v>SINAPI-I 42695</v>
          </cell>
          <cell r="D17097" t="str">
            <v>CURVA PVC, BB, JE, 90 GRAUS, DN 200 MM, PARA TUBO CORRUGADO E/OU LISO, REDE COLETORA ESGOTO</v>
          </cell>
          <cell r="E17097" t="str">
            <v>UN</v>
          </cell>
          <cell r="F17097">
            <v>324.02999999999997</v>
          </cell>
        </row>
        <row r="17098">
          <cell r="A17098" t="str">
            <v>SINAPI-I 42694</v>
          </cell>
          <cell r="D17098" t="str">
            <v>CURVA PVC, BB, JE, 90 GRAUS, DN 250 MM, PARA TUBO CORRUGADO E/OU LISO, REDE COLETORA ESGOTO</v>
          </cell>
          <cell r="E17098" t="str">
            <v>UN</v>
          </cell>
          <cell r="F17098">
            <v>620.66</v>
          </cell>
        </row>
        <row r="17099">
          <cell r="A17099" t="str">
            <v>SINAPI-I 20097</v>
          </cell>
          <cell r="D17099" t="str">
            <v>CURVA PVC, SERIE R, 87.30 GRAUS, CURTA, PARA PE-DE-COLUNA, DN 100 MM, PARA ESGOTO PREDIAL</v>
          </cell>
          <cell r="E17099" t="str">
            <v>UN</v>
          </cell>
          <cell r="F17099">
            <v>26.91</v>
          </cell>
        </row>
        <row r="17100">
          <cell r="A17100" t="str">
            <v>SINAPI-I 20098</v>
          </cell>
          <cell r="D17100" t="str">
            <v>CURVA PVC, SERIE R, 87.30 GRAUS, CURTA, PARA PE-DE-COLUNA, DN 150 MM, PARA ESGOTO PREDIAL</v>
          </cell>
          <cell r="E17100" t="str">
            <v>UN</v>
          </cell>
          <cell r="F17100">
            <v>109.99</v>
          </cell>
        </row>
        <row r="17101">
          <cell r="A17101" t="str">
            <v>SINAPI-I 20096</v>
          </cell>
          <cell r="D17101" t="str">
            <v>CURVA PVC, SERIE R, 87.30 GRAUS, CURTA, PARA PE-DE-COLUNA, DN 75 MM, PARA ESGOTO PREDIAL</v>
          </cell>
          <cell r="E17101" t="str">
            <v>UN</v>
          </cell>
          <cell r="F17101">
            <v>27.85</v>
          </cell>
        </row>
        <row r="17102">
          <cell r="A17102" t="str">
            <v>SINAPI-I 44472</v>
          </cell>
          <cell r="D17102" t="str">
            <v>DENTE PARA FRESADORA</v>
          </cell>
          <cell r="E17102" t="str">
            <v>UN</v>
          </cell>
        </row>
        <row r="17103">
          <cell r="A17103" t="str">
            <v>SINAPI-I 38369</v>
          </cell>
          <cell r="D17103" t="str">
            <v>DESEMPENADEIRA DE ACO DENTADA 12 X *25* CM, DENTES 8 X 8 MM, CABO FECHADO DE MADEIRA</v>
          </cell>
          <cell r="E17103" t="str">
            <v>UN</v>
          </cell>
          <cell r="F17103">
            <v>24.01</v>
          </cell>
        </row>
        <row r="17104">
          <cell r="A17104" t="str">
            <v>SINAPI-I 38370</v>
          </cell>
          <cell r="D17104" t="str">
            <v>DESEMPENADEIRA DE ACO LISA 12 X *25* CM COM CABO FECHADO DE MADEIRA</v>
          </cell>
          <cell r="E17104" t="str">
            <v>UN</v>
          </cell>
          <cell r="F17104">
            <v>16.2</v>
          </cell>
        </row>
        <row r="17105">
          <cell r="A17105" t="str">
            <v>SINAPI-I 45199</v>
          </cell>
          <cell r="D17105" t="str">
            <v>DESEMPENADEIRA DE MADEIRA *16 X 27* CM</v>
          </cell>
          <cell r="E17105" t="str">
            <v>UN</v>
          </cell>
          <cell r="F17105">
            <v>39.96</v>
          </cell>
        </row>
        <row r="17106">
          <cell r="A17106" t="str">
            <v>SINAPI-I 38372</v>
          </cell>
          <cell r="D17106" t="str">
            <v>DESEMPENADEIRA PLASTICA LISA *14 X 27* CM</v>
          </cell>
          <cell r="E17106" t="str">
            <v>UN</v>
          </cell>
          <cell r="F17106">
            <v>11.43</v>
          </cell>
        </row>
        <row r="17107">
          <cell r="A17107" t="str">
            <v>SINAPI-I 2358</v>
          </cell>
          <cell r="D17107" t="str">
            <v>DESENHISTA PROJETISTA (HORISTA)</v>
          </cell>
          <cell r="E17107" t="str">
            <v>H</v>
          </cell>
          <cell r="F17107">
            <v>40.85</v>
          </cell>
        </row>
        <row r="17108">
          <cell r="A17108" t="str">
            <v>SINAPI-I 40807</v>
          </cell>
          <cell r="D17108" t="str">
            <v>DESENHISTA PROJETISTA (MENSALISTA)</v>
          </cell>
          <cell r="E17108" t="str">
            <v>MES</v>
          </cell>
          <cell r="F17108">
            <v>7213.66</v>
          </cell>
        </row>
        <row r="17109">
          <cell r="A17109" t="str">
            <v>SINAPI-I 44330</v>
          </cell>
          <cell r="D17109" t="str">
            <v>DESINFETANTE PRONTO USO</v>
          </cell>
          <cell r="E17109" t="str">
            <v>L</v>
          </cell>
          <cell r="F17109">
            <v>13.35</v>
          </cell>
        </row>
        <row r="17110">
          <cell r="A17110" t="str">
            <v>SINAPI-I 43144</v>
          </cell>
          <cell r="D17110" t="str">
            <v>DESMOLDANTE PARA CONCRETO ESTAMPADO</v>
          </cell>
          <cell r="E17110" t="str">
            <v>KG</v>
          </cell>
          <cell r="F17110">
            <v>33.65</v>
          </cell>
        </row>
        <row r="17111">
          <cell r="A17111" t="str">
            <v>SINAPI-I 39397</v>
          </cell>
          <cell r="D17111" t="str">
            <v>DESMOLDANTE PARA FORMAS METALICAS A BASE DE OLEO VEGETAL</v>
          </cell>
          <cell r="E17111" t="str">
            <v>L</v>
          </cell>
          <cell r="F17111">
            <v>15.34</v>
          </cell>
        </row>
        <row r="17112">
          <cell r="A17112" t="str">
            <v>SINAPI-I 2692</v>
          </cell>
          <cell r="D17112" t="str">
            <v>DESMOLDANTE PROTETOR PARA FORMAS DE MADEIRA, DE BASE OLEOSA EMULSIONADA EM AGUA</v>
          </cell>
          <cell r="E17112" t="str">
            <v>L</v>
          </cell>
          <cell r="F17112">
            <v>6.19</v>
          </cell>
        </row>
        <row r="17113">
          <cell r="A17113" t="str">
            <v>SINAPI-I 45299</v>
          </cell>
          <cell r="D17113" t="str">
            <v>DETECTOR DE TENSAO 90 V A 1000 V (CAT IV)</v>
          </cell>
          <cell r="E17113" t="str">
            <v>UN</v>
          </cell>
          <cell r="F17113">
            <v>84.89</v>
          </cell>
        </row>
        <row r="17114">
          <cell r="A17114" t="str">
            <v>SINAPI-I 44329</v>
          </cell>
          <cell r="D17114" t="str">
            <v>DETERGENTE NEUTRO USO GERAL, CONCENTRADO</v>
          </cell>
          <cell r="E17114" t="str">
            <v>L</v>
          </cell>
          <cell r="F17114">
            <v>17.489999999999998</v>
          </cell>
        </row>
        <row r="17115">
          <cell r="A17115" t="str">
            <v>SINAPI-I 5318</v>
          </cell>
          <cell r="D17115" t="str">
            <v>DILUENTE AGUARRAS</v>
          </cell>
          <cell r="E17115" t="str">
            <v>L</v>
          </cell>
          <cell r="F17115">
            <v>28.28</v>
          </cell>
        </row>
        <row r="17116">
          <cell r="A17116" t="str">
            <v>SINAPI-I 5330</v>
          </cell>
          <cell r="D17116" t="str">
            <v>DILUENTE EPOXI</v>
          </cell>
          <cell r="E17116" t="str">
            <v>L</v>
          </cell>
          <cell r="F17116">
            <v>64.459999999999994</v>
          </cell>
        </row>
        <row r="17117">
          <cell r="A17117" t="str">
            <v>SINAPI-I 44532</v>
          </cell>
          <cell r="D17117" t="str">
            <v>DISCO DE BORRACHA PARA LIXADEIRA RIGIDO 7" COM ARRUELA CENTRAL</v>
          </cell>
          <cell r="E17117" t="str">
            <v>UN</v>
          </cell>
          <cell r="F17117">
            <v>24.63</v>
          </cell>
        </row>
        <row r="17118">
          <cell r="A17118" t="str">
            <v>SINAPI-I 44531</v>
          </cell>
          <cell r="D17118" t="str">
            <v>DISCO DE CORTE DIAMANTADO SEGMENTADO DIAMETRO DE 180 MM PARA ESMERILHADEIRA 7"</v>
          </cell>
          <cell r="E17118" t="str">
            <v>UN</v>
          </cell>
          <cell r="F17118">
            <v>84.43</v>
          </cell>
        </row>
        <row r="17119">
          <cell r="A17119" t="str">
            <v>SINAPI-I 13887</v>
          </cell>
          <cell r="D17119" t="str">
            <v>DISCO DE CORTE DIAMANTADO SEGMENTADO PARA CONCRETO/ASFALTO, DIAMETRO DE *350* MM, FURO DE 25,40 MM</v>
          </cell>
          <cell r="E17119" t="str">
            <v>UN</v>
          </cell>
          <cell r="F17119">
            <v>367.82</v>
          </cell>
        </row>
        <row r="17120">
          <cell r="A17120" t="str">
            <v>SINAPI-I 38140</v>
          </cell>
          <cell r="D17120" t="str">
            <v>DISCO DE CORTE DIAMANTADO SEGMENTADO, DIAMETRO DE *110* MM, FURO DE 20 MM</v>
          </cell>
          <cell r="E17120" t="str">
            <v>UN</v>
          </cell>
          <cell r="F17120">
            <v>30.13</v>
          </cell>
        </row>
        <row r="17121">
          <cell r="A17121" t="str">
            <v>SINAPI-I 44495</v>
          </cell>
          <cell r="D17121" t="str">
            <v>DISCO DE CORTE PARA METAL COM DUAS TELAS 12 X 1/8 X 3/4" (300 X 3,2 X 19,05 MM)</v>
          </cell>
          <cell r="E17121" t="str">
            <v>UN</v>
          </cell>
          <cell r="F17121">
            <v>31.85</v>
          </cell>
        </row>
        <row r="17122">
          <cell r="A17122" t="str">
            <v>SINAPI-I 44533</v>
          </cell>
          <cell r="D17122" t="str">
            <v>DISCO DE DESBASTE PARA METAL FERROSO EM GERAL, COM TRES TELAS, 9 X 1/4 X 7/8" (228,6 X 6,4 X 22,2 MM)</v>
          </cell>
          <cell r="E17122" t="str">
            <v>UN</v>
          </cell>
          <cell r="F17122">
            <v>32.32</v>
          </cell>
        </row>
        <row r="17123">
          <cell r="A17123" t="str">
            <v>SINAPI-I 44534</v>
          </cell>
          <cell r="D17123" t="str">
            <v>DISCO DE LIXA PARA METAL, DIAMETRO = 180 MM, GRAO 120</v>
          </cell>
          <cell r="E17123" t="str">
            <v>UN</v>
          </cell>
          <cell r="F17123">
            <v>6.34</v>
          </cell>
        </row>
        <row r="17124">
          <cell r="A17124" t="str">
            <v>SINAPI-I 34729</v>
          </cell>
          <cell r="D17124" t="str">
            <v>DISJUNTOR TERMOMAGNETICO AJUSTAVEL, TRIPOLAR DE 100 ATE 250A, CAPACIDADE DE INTERRUPCAO DE 35KA</v>
          </cell>
          <cell r="E17124" t="str">
            <v>UN</v>
          </cell>
          <cell r="F17124">
            <v>1458.72</v>
          </cell>
        </row>
        <row r="17125">
          <cell r="A17125" t="str">
            <v>SINAPI-I 34734</v>
          </cell>
          <cell r="D17125" t="str">
            <v>DISJUNTOR TERMOMAGNETICO AJUSTAVEL, TRIPOLAR DE 300 ATE 400A, CAPACIDADE DE INTERRUPCAO DE 35KA</v>
          </cell>
          <cell r="E17125" t="str">
            <v>UN</v>
          </cell>
          <cell r="F17125">
            <v>2258.5700000000002</v>
          </cell>
        </row>
        <row r="17126">
          <cell r="A17126" t="str">
            <v>SINAPI-I 34738</v>
          </cell>
          <cell r="D17126" t="str">
            <v>DISJUNTOR TERMOMAGNETICO AJUSTAVEL, TRIPOLAR DE 450 ATE 600A, CAPACIDADE DE INTERRUPCAO DE 35KA</v>
          </cell>
          <cell r="E17126" t="str">
            <v>UN</v>
          </cell>
          <cell r="F17126">
            <v>5276.73</v>
          </cell>
        </row>
        <row r="17127">
          <cell r="A17127" t="str">
            <v>SINAPI-I 34623</v>
          </cell>
          <cell r="D17127" t="str">
            <v>DISJUNTOR TERMOMAGNETICO PARA TRILHO DIN (IEC), BIPOLAR, 40 - 50 A</v>
          </cell>
          <cell r="E17127" t="str">
            <v>UN</v>
          </cell>
          <cell r="F17127">
            <v>63.23</v>
          </cell>
        </row>
        <row r="17128">
          <cell r="A17128" t="str">
            <v>SINAPI-I 34616</v>
          </cell>
          <cell r="D17128" t="str">
            <v>DISJUNTOR TERMOMAGNETICO PARA TRILHO DIN (IEC), BIPOLAR, 6 - 32 A</v>
          </cell>
          <cell r="E17128" t="str">
            <v>UN</v>
          </cell>
          <cell r="F17128">
            <v>64.22</v>
          </cell>
        </row>
        <row r="17129">
          <cell r="A17129" t="str">
            <v>SINAPI-I 34628</v>
          </cell>
          <cell r="D17129" t="str">
            <v>DISJUNTOR TERMOMAGNETICO PARA TRILHO DIN (IEC), BIPOLAR, 63 A</v>
          </cell>
          <cell r="E17129" t="str">
            <v>UN</v>
          </cell>
          <cell r="F17129">
            <v>90.57</v>
          </cell>
        </row>
        <row r="17130">
          <cell r="A17130" t="str">
            <v>SINAPI-I 34686</v>
          </cell>
          <cell r="D17130" t="str">
            <v>DISJUNTOR TERMOMAGNETICO PARA TRILHO DIN (IEC), MONOPOLAR, 40 - 50 A</v>
          </cell>
          <cell r="E17130" t="str">
            <v>UN</v>
          </cell>
          <cell r="F17130">
            <v>16.61</v>
          </cell>
        </row>
        <row r="17131">
          <cell r="A17131" t="str">
            <v>SINAPI-I 34653</v>
          </cell>
          <cell r="D17131" t="str">
            <v>DISJUNTOR TERMOMAGNETICO PARA TRILHO DIN (IEC), MONOPOLAR, 6 - 32 A</v>
          </cell>
          <cell r="E17131" t="str">
            <v>UN</v>
          </cell>
          <cell r="F17131">
            <v>11.2</v>
          </cell>
        </row>
        <row r="17132">
          <cell r="A17132" t="str">
            <v>SINAPI-I 34688</v>
          </cell>
          <cell r="D17132" t="str">
            <v>DISJUNTOR TERMOMAGNETICO PARA TRILHO DIN (IEC), MONOPOLAR, 63 A</v>
          </cell>
          <cell r="E17132" t="str">
            <v>UN</v>
          </cell>
          <cell r="F17132">
            <v>20.3</v>
          </cell>
        </row>
        <row r="17133">
          <cell r="A17133" t="str">
            <v>SINAPI-I 34709</v>
          </cell>
          <cell r="D17133" t="str">
            <v>DISJUNTOR TERMOMAGNETICO PARA TRILHO DIN (IEC), TRIPOLAR, 10 - 50 A</v>
          </cell>
          <cell r="E17133" t="str">
            <v>UN</v>
          </cell>
          <cell r="F17133">
            <v>78.680000000000007</v>
          </cell>
        </row>
        <row r="17134">
          <cell r="A17134" t="str">
            <v>SINAPI-I 34714</v>
          </cell>
          <cell r="D17134" t="str">
            <v>DISJUNTOR TERMOMAGNETICO PARA TRILHO DIN (IEC), TRIPOLAR, 63 A</v>
          </cell>
          <cell r="E17134" t="str">
            <v>UN</v>
          </cell>
          <cell r="F17134">
            <v>93.97</v>
          </cell>
        </row>
        <row r="17135">
          <cell r="A17135" t="str">
            <v>SINAPI-I 2391</v>
          </cell>
          <cell r="D17135" t="str">
            <v>DISJUNTOR TERMOMAGNETICO TRIPOLAR 125 A / 425 V / ICC - 25 KA</v>
          </cell>
          <cell r="E17135" t="str">
            <v>UN</v>
          </cell>
          <cell r="F17135">
            <v>429.17</v>
          </cell>
        </row>
        <row r="17136">
          <cell r="A17136" t="str">
            <v>SINAPI-I 2374</v>
          </cell>
          <cell r="D17136" t="str">
            <v>DISJUNTOR TERMOMAGNETICO TRIPOLAR 150 A / 600 V, TIPO FXD / ICC - 35 KA</v>
          </cell>
          <cell r="E17136" t="str">
            <v>UN</v>
          </cell>
          <cell r="F17136">
            <v>486.88</v>
          </cell>
        </row>
        <row r="17137">
          <cell r="A17137" t="str">
            <v>SINAPI-I 2377</v>
          </cell>
          <cell r="D17137" t="str">
            <v>DISJUNTOR TERMOMAGNETICO TRIPOLAR 200 A / 600 V, TIPO FXD / ICC - 35 KA</v>
          </cell>
          <cell r="E17137" t="str">
            <v>UN</v>
          </cell>
          <cell r="F17137">
            <v>683.29</v>
          </cell>
        </row>
        <row r="17138">
          <cell r="A17138" t="str">
            <v>SINAPI-I 2393</v>
          </cell>
          <cell r="D17138" t="str">
            <v>DISJUNTOR TERMOMAGNETICO TRIPOLAR 250 A / 600 V, TIPO FXD</v>
          </cell>
          <cell r="E17138" t="str">
            <v>UN</v>
          </cell>
          <cell r="F17138">
            <v>1144.26</v>
          </cell>
        </row>
        <row r="17139">
          <cell r="A17139" t="str">
            <v>SINAPI-I 34705</v>
          </cell>
          <cell r="D17139" t="str">
            <v>DISJUNTOR TERMOMAGNETICO TRIPOLAR 3 X 250 A/ICC - 25 KA</v>
          </cell>
          <cell r="E17139" t="str">
            <v>UN</v>
          </cell>
          <cell r="F17139">
            <v>1000.82</v>
          </cell>
        </row>
        <row r="17140">
          <cell r="A17140" t="str">
            <v>SINAPI-I 34707</v>
          </cell>
          <cell r="D17140" t="str">
            <v>DISJUNTOR TERMOMAGNETICO TRIPOLAR 3 X 350 A/ICC - 25 KA</v>
          </cell>
          <cell r="E17140" t="str">
            <v>UN</v>
          </cell>
          <cell r="F17140">
            <v>1854.53</v>
          </cell>
        </row>
        <row r="17141">
          <cell r="A17141" t="str">
            <v>SINAPI-I 34544</v>
          </cell>
          <cell r="D17141" t="str">
            <v>DISJUNTOR TERMOMAGNETICO TRIPOLAR 3 X 400 A / ICC - 25 KA</v>
          </cell>
          <cell r="E17141" t="str">
            <v>UN</v>
          </cell>
          <cell r="F17141">
            <v>1854.34</v>
          </cell>
        </row>
        <row r="17142">
          <cell r="A17142" t="str">
            <v>SINAPI-I 2378</v>
          </cell>
          <cell r="D17142" t="str">
            <v>DISJUNTOR TERMOMAGNETICO TRIPOLAR 300 A / 600 V, TIPO JXD / ICC - 40 KA</v>
          </cell>
          <cell r="E17142" t="str">
            <v>UN</v>
          </cell>
          <cell r="F17142">
            <v>1571.79</v>
          </cell>
        </row>
        <row r="17143">
          <cell r="A17143" t="str">
            <v>SINAPI-I 2379</v>
          </cell>
          <cell r="D17143" t="str">
            <v>DISJUNTOR TERMOMAGNETICO TRIPOLAR 400 A / 600 V, TIPO JXD / ICC - 40 KA</v>
          </cell>
          <cell r="E17143" t="str">
            <v>UN</v>
          </cell>
          <cell r="F17143">
            <v>1571.79</v>
          </cell>
        </row>
        <row r="17144">
          <cell r="A17144" t="str">
            <v>SINAPI-I 2376</v>
          </cell>
          <cell r="D17144" t="str">
            <v>DISJUNTOR TERMOMAGNETICO TRIPOLAR 600 A / 600 V, TIPO LXD / ICC - 40 KA</v>
          </cell>
          <cell r="E17144" t="str">
            <v>UN</v>
          </cell>
          <cell r="F17144">
            <v>2588.73</v>
          </cell>
        </row>
        <row r="17145">
          <cell r="A17145" t="str">
            <v>SINAPI-I 2394</v>
          </cell>
          <cell r="D17145" t="str">
            <v>DISJUNTOR TERMOMAGNETICO TRIPOLAR 800 A / 600 V, TIPO LMXD</v>
          </cell>
          <cell r="E17145" t="str">
            <v>UN</v>
          </cell>
          <cell r="F17145">
            <v>5534.23</v>
          </cell>
        </row>
        <row r="17146">
          <cell r="A17146" t="str">
            <v>SINAPI-I 2388</v>
          </cell>
          <cell r="D17146" t="str">
            <v>DISJUNTOR TIPO NEMA, BIPOLAR 10 ATE 50 A, TENSAO MAXIMA 415 V</v>
          </cell>
          <cell r="E17146" t="str">
            <v>UN</v>
          </cell>
          <cell r="F17146">
            <v>78.09</v>
          </cell>
        </row>
        <row r="17147">
          <cell r="A17147" t="str">
            <v>SINAPI-I 34606</v>
          </cell>
          <cell r="D17147" t="str">
            <v>DISJUNTOR TIPO NEMA, BIPOLAR 60 ATE 100A, TENSAO MAXIMA 415 V</v>
          </cell>
          <cell r="E17147" t="str">
            <v>UN</v>
          </cell>
          <cell r="F17147">
            <v>119.78</v>
          </cell>
        </row>
        <row r="17148">
          <cell r="A17148" t="str">
            <v>SINAPI-I 2370</v>
          </cell>
          <cell r="D17148" t="str">
            <v>DISJUNTOR TIPO NEMA, MONOPOLAR 10 ATE 30A, TENSAO MAXIMA DE 240 V</v>
          </cell>
          <cell r="E17148" t="str">
            <v>UN</v>
          </cell>
          <cell r="F17148">
            <v>14.51</v>
          </cell>
        </row>
        <row r="17149">
          <cell r="A17149" t="str">
            <v>SINAPI-I 2386</v>
          </cell>
          <cell r="D17149" t="str">
            <v>DISJUNTOR TIPO NEMA, MONOPOLAR 35 ATE 50 A, TENSAO MAXIMA DE 240 V</v>
          </cell>
          <cell r="E17149" t="str">
            <v>UN</v>
          </cell>
          <cell r="F17149">
            <v>24.34</v>
          </cell>
        </row>
        <row r="17150">
          <cell r="A17150" t="str">
            <v>SINAPI-I 34689</v>
          </cell>
          <cell r="D17150" t="str">
            <v>DISJUNTOR TIPO NEMA, MONOPOLAR DE 60 ATE 70A, TENSAO MAXIMA DE 240 V</v>
          </cell>
          <cell r="E17150" t="str">
            <v>UN</v>
          </cell>
          <cell r="F17150">
            <v>38.130000000000003</v>
          </cell>
        </row>
        <row r="17151">
          <cell r="A17151" t="str">
            <v>SINAPI-I 2392</v>
          </cell>
          <cell r="D17151" t="str">
            <v>DISJUNTOR TIPO NEMA, TRIPOLAR 10 ATE 50A, TENSAO MAXIMA DE 415 V</v>
          </cell>
          <cell r="E17151" t="str">
            <v>UN</v>
          </cell>
          <cell r="F17151">
            <v>97.4</v>
          </cell>
        </row>
        <row r="17152">
          <cell r="A17152" t="str">
            <v>SINAPI-I 2373</v>
          </cell>
          <cell r="D17152" t="str">
            <v>DISJUNTOR TIPO NEMA, TRIPOLAR 60 ATE 100 A, TENSAO MAXIMA DE 415 V</v>
          </cell>
          <cell r="E17152" t="str">
            <v>UN</v>
          </cell>
          <cell r="F17152">
            <v>137.22999999999999</v>
          </cell>
        </row>
        <row r="17153">
          <cell r="A17153" t="str">
            <v>SINAPI-I 39465</v>
          </cell>
          <cell r="D17153" t="str">
            <v>DISPOSITIVO DPS CLASSE II, 1 POLO, TENSAO MAXIMA DE 175 V, CORRENTE MAXIMA DE *20* KA (TIPO AC)</v>
          </cell>
          <cell r="E17153" t="str">
            <v>UN</v>
          </cell>
          <cell r="F17153">
            <v>83.83</v>
          </cell>
        </row>
        <row r="17154">
          <cell r="A17154" t="str">
            <v>SINAPI-I 39466</v>
          </cell>
          <cell r="D17154" t="str">
            <v>DISPOSITIVO DPS CLASSE II, 1 POLO, TENSAO MAXIMA DE 175 V, CORRENTE MAXIMA DE *30* KA (TIPO AC)</v>
          </cell>
          <cell r="E17154" t="str">
            <v>UN</v>
          </cell>
          <cell r="F17154">
            <v>94.31</v>
          </cell>
        </row>
        <row r="17155">
          <cell r="A17155" t="str">
            <v>SINAPI-I 39467</v>
          </cell>
          <cell r="D17155" t="str">
            <v>DISPOSITIVO DPS CLASSE II, 1 POLO, TENSAO MAXIMA DE 175 V, CORRENTE MAXIMA DE *45* KA (TIPO AC)</v>
          </cell>
          <cell r="E17155" t="str">
            <v>UN</v>
          </cell>
          <cell r="F17155">
            <v>120.64</v>
          </cell>
        </row>
        <row r="17156">
          <cell r="A17156" t="str">
            <v>SINAPI-I 39468</v>
          </cell>
          <cell r="D17156" t="str">
            <v>DISPOSITIVO DPS CLASSE II, 1 POLO, TENSAO MAXIMA DE 175 V, CORRENTE MAXIMA DE *90* KA (TIPO AC)</v>
          </cell>
          <cell r="E17156" t="str">
            <v>UN</v>
          </cell>
          <cell r="F17156">
            <v>214.43</v>
          </cell>
        </row>
        <row r="17157">
          <cell r="A17157" t="str">
            <v>SINAPI-I 39469</v>
          </cell>
          <cell r="D17157" t="str">
            <v>DISPOSITIVO DPS CLASSE II, 1 POLO, TENSAO MAXIMA DE 275 V, CORRENTE MAXIMA DE *20* KA (TIPO AC)</v>
          </cell>
          <cell r="E17157" t="str">
            <v>UN</v>
          </cell>
          <cell r="F17157">
            <v>87.35</v>
          </cell>
        </row>
        <row r="17158">
          <cell r="A17158" t="str">
            <v>SINAPI-I 39470</v>
          </cell>
          <cell r="D17158" t="str">
            <v>DISPOSITIVO DPS CLASSE II, 1 POLO, TENSAO MAXIMA DE 275 V, CORRENTE MAXIMA DE *30* KA (TIPO AC)</v>
          </cell>
          <cell r="E17158" t="str">
            <v>UN</v>
          </cell>
          <cell r="F17158">
            <v>107.32</v>
          </cell>
        </row>
        <row r="17159">
          <cell r="A17159" t="str">
            <v>SINAPI-I 39471</v>
          </cell>
          <cell r="D17159" t="str">
            <v>DISPOSITIVO DPS CLASSE II, 1 POLO, TENSAO MAXIMA DE 275 V, CORRENTE MAXIMA DE *45* KA (TIPO AC)</v>
          </cell>
          <cell r="E17159" t="str">
            <v>UN</v>
          </cell>
          <cell r="F17159">
            <v>128.97</v>
          </cell>
        </row>
        <row r="17160">
          <cell r="A17160" t="str">
            <v>SINAPI-I 39472</v>
          </cell>
          <cell r="D17160" t="str">
            <v>DISPOSITIVO DPS CLASSE II, 1 POLO, TENSAO MAXIMA DE 275 V, CORRENTE MAXIMA DE *90* KA (TIPO AC)</v>
          </cell>
          <cell r="E17160" t="str">
            <v>UN</v>
          </cell>
          <cell r="F17160">
            <v>224.09</v>
          </cell>
        </row>
        <row r="17161">
          <cell r="A17161" t="str">
            <v>SINAPI-I 39473</v>
          </cell>
          <cell r="D17161" t="str">
            <v>DISPOSITIVO DPS CLASSE II, 1 POLO, TENSAO MAXIMA DE 385 V, CORRENTE MAXIMA DE *20* KA (TIPO AC)</v>
          </cell>
          <cell r="E17161" t="str">
            <v>UN</v>
          </cell>
          <cell r="F17161">
            <v>144.76</v>
          </cell>
        </row>
        <row r="17162">
          <cell r="A17162" t="str">
            <v>SINAPI-I 39474</v>
          </cell>
          <cell r="D17162" t="str">
            <v>DISPOSITIVO DPS CLASSE II, 1 POLO, TENSAO MAXIMA DE 385 V, CORRENTE MAXIMA DE *30* KA (TIPO AC)</v>
          </cell>
          <cell r="E17162" t="str">
            <v>UN</v>
          </cell>
          <cell r="F17162">
            <v>154.32</v>
          </cell>
        </row>
        <row r="17163">
          <cell r="A17163" t="str">
            <v>SINAPI-I 39475</v>
          </cell>
          <cell r="D17163" t="str">
            <v>DISPOSITIVO DPS CLASSE II, 1 POLO, TENSAO MAXIMA DE 385 V, CORRENTE MAXIMA DE *45* KA (TIPO AC)</v>
          </cell>
          <cell r="E17163" t="str">
            <v>UN</v>
          </cell>
          <cell r="F17163">
            <v>175.1</v>
          </cell>
        </row>
        <row r="17164">
          <cell r="A17164" t="str">
            <v>SINAPI-I 39476</v>
          </cell>
          <cell r="D17164" t="str">
            <v>DISPOSITIVO DPS CLASSE II, 1 POLO, TENSAO MAXIMA DE 385 V, CORRENTE MAXIMA DE *90* KA (TIPO AC)</v>
          </cell>
          <cell r="E17164" t="str">
            <v>UN</v>
          </cell>
          <cell r="F17164">
            <v>329.61</v>
          </cell>
        </row>
        <row r="17165">
          <cell r="A17165" t="str">
            <v>SINAPI-I 39477</v>
          </cell>
          <cell r="D17165" t="str">
            <v>DISPOSITIVO DPS CLASSE II, 1 POLO, TENSAO MAXIMA DE 460 V, CORRENTE MAXIMA DE *20* KA (TIPO AC)</v>
          </cell>
          <cell r="E17165" t="str">
            <v>UN</v>
          </cell>
          <cell r="F17165">
            <v>161.5</v>
          </cell>
        </row>
        <row r="17166">
          <cell r="A17166" t="str">
            <v>SINAPI-I 39478</v>
          </cell>
          <cell r="D17166" t="str">
            <v>DISPOSITIVO DPS CLASSE II, 1 POLO, TENSAO MAXIMA DE 460 V, CORRENTE MAXIMA DE *30* KA (TIPO AC)</v>
          </cell>
          <cell r="E17166" t="str">
            <v>UN</v>
          </cell>
          <cell r="F17166">
            <v>166.5</v>
          </cell>
        </row>
        <row r="17167">
          <cell r="A17167" t="str">
            <v>SINAPI-I 39479</v>
          </cell>
          <cell r="D17167" t="str">
            <v>DISPOSITIVO DPS CLASSE II, 1 POLO, TENSAO MAXIMA DE 460 V, CORRENTE MAXIMA DE *45* KA (TIPO AC)</v>
          </cell>
          <cell r="E17167" t="str">
            <v>UN</v>
          </cell>
          <cell r="F17167">
            <v>196.17</v>
          </cell>
        </row>
        <row r="17168">
          <cell r="A17168" t="str">
            <v>SINAPI-I 39480</v>
          </cell>
          <cell r="D17168" t="str">
            <v>DISPOSITIVO DPS CLASSE II, 1 POLO, TENSAO MAXIMA DE 460 V, CORRENTE MAXIMA DE *90* KA (TIPO AC)</v>
          </cell>
          <cell r="E17168" t="str">
            <v>UN</v>
          </cell>
          <cell r="F17168">
            <v>404.79</v>
          </cell>
        </row>
        <row r="17169">
          <cell r="A17169" t="str">
            <v>SINAPI-I 39459</v>
          </cell>
          <cell r="D17169" t="str">
            <v>DISPOSITIVO DR, 2 POLOS, SENSIBILIDADE DE 30 MA, CORRENTE DE 100 A, TIPO AC</v>
          </cell>
          <cell r="E17169" t="str">
            <v>UN</v>
          </cell>
          <cell r="F17169">
            <v>343.57</v>
          </cell>
        </row>
        <row r="17170">
          <cell r="A17170" t="str">
            <v>SINAPI-I 39445</v>
          </cell>
          <cell r="D17170" t="str">
            <v>DISPOSITIVO DR, 2 POLOS, SENSIBILIDADE DE 30 MA, CORRENTE DE 25 A, TIPO AC</v>
          </cell>
          <cell r="E17170" t="str">
            <v>UN</v>
          </cell>
          <cell r="F17170">
            <v>172.5</v>
          </cell>
        </row>
        <row r="17171">
          <cell r="A17171" t="str">
            <v>SINAPI-I 39446</v>
          </cell>
          <cell r="D17171" t="str">
            <v>DISPOSITIVO DR, 2 POLOS, SENSIBILIDADE DE 30 MA, CORRENTE DE 40 A, TIPO AC</v>
          </cell>
          <cell r="E17171" t="str">
            <v>UN</v>
          </cell>
          <cell r="F17171">
            <v>175.57</v>
          </cell>
        </row>
        <row r="17172">
          <cell r="A17172" t="str">
            <v>SINAPI-I 39447</v>
          </cell>
          <cell r="D17172" t="str">
            <v>DISPOSITIVO DR, 2 POLOS, SENSIBILIDADE DE 30 MA, CORRENTE DE 63 A, TIPO AC</v>
          </cell>
          <cell r="E17172" t="str">
            <v>UN</v>
          </cell>
          <cell r="F17172">
            <v>187.75</v>
          </cell>
        </row>
        <row r="17173">
          <cell r="A17173" t="str">
            <v>SINAPI-I 39448</v>
          </cell>
          <cell r="D17173" t="str">
            <v>DISPOSITIVO DR, 2 POLOS, SENSIBILIDADE DE 30 MA, CORRENTE DE 80 A, TIPO AC</v>
          </cell>
          <cell r="E17173" t="str">
            <v>UN</v>
          </cell>
          <cell r="F17173">
            <v>320.16000000000003</v>
          </cell>
        </row>
        <row r="17174">
          <cell r="A17174" t="str">
            <v>SINAPI-I 39450</v>
          </cell>
          <cell r="D17174" t="str">
            <v>DISPOSITIVO DR, 2 POLOS, SENSIBILIDADE DE 300 MA, CORRENTE DE 25 A, TIPO AC</v>
          </cell>
          <cell r="E17174" t="str">
            <v>UN</v>
          </cell>
          <cell r="F17174">
            <v>195.33</v>
          </cell>
        </row>
        <row r="17175">
          <cell r="A17175" t="str">
            <v>SINAPI-I 39451</v>
          </cell>
          <cell r="D17175" t="str">
            <v>DISPOSITIVO DR, 2 POLOS, SENSIBILIDADE DE 300 MA, CORRENTE DE 40 A, TIPO AC</v>
          </cell>
          <cell r="E17175" t="str">
            <v>UN</v>
          </cell>
          <cell r="F17175">
            <v>213.05</v>
          </cell>
        </row>
        <row r="17176">
          <cell r="A17176" t="str">
            <v>SINAPI-I 39452</v>
          </cell>
          <cell r="D17176" t="str">
            <v>DISPOSITIVO DR, 2 POLOS, SENSIBILIDADE DE 300 MA, CORRENTE DE 63 A, TIPO AC</v>
          </cell>
          <cell r="E17176" t="str">
            <v>UN</v>
          </cell>
          <cell r="F17176">
            <v>214.32</v>
          </cell>
        </row>
        <row r="17177">
          <cell r="A17177" t="str">
            <v>SINAPI-I 39523</v>
          </cell>
          <cell r="D17177" t="str">
            <v>DISPOSITIVO DR, 2 POLOS, SENSIBILIDADE DE 300 MA, CORRENTE DE 80 A, TIPO AC</v>
          </cell>
          <cell r="E17177" t="str">
            <v>UN</v>
          </cell>
          <cell r="F17177">
            <v>358.67</v>
          </cell>
        </row>
        <row r="17178">
          <cell r="A17178" t="str">
            <v>SINAPI-I 39449</v>
          </cell>
          <cell r="D17178" t="str">
            <v>DISPOSITIVO DR, 4 POLOS, SENSIBILIDADE DE 30 MA, CORRENTE DE 100 A, TIPO AC</v>
          </cell>
          <cell r="E17178" t="str">
            <v>UN</v>
          </cell>
          <cell r="F17178">
            <v>397.2</v>
          </cell>
        </row>
        <row r="17179">
          <cell r="A17179" t="str">
            <v>SINAPI-I 39455</v>
          </cell>
          <cell r="D17179" t="str">
            <v>DISPOSITIVO DR, 4 POLOS, SENSIBILIDADE DE 30 MA, CORRENTE DE 25 A, TIPO AC</v>
          </cell>
          <cell r="E17179" t="str">
            <v>UN</v>
          </cell>
          <cell r="F17179">
            <v>196.54</v>
          </cell>
        </row>
        <row r="17180">
          <cell r="A17180" t="str">
            <v>SINAPI-I 39456</v>
          </cell>
          <cell r="D17180" t="str">
            <v>DISPOSITIVO DR, 4 POLOS, SENSIBILIDADE DE 30 MA, CORRENTE DE 40 A, TIPO AC</v>
          </cell>
          <cell r="E17180" t="str">
            <v>UN</v>
          </cell>
          <cell r="F17180">
            <v>196.69</v>
          </cell>
        </row>
        <row r="17181">
          <cell r="A17181" t="str">
            <v>SINAPI-I 39457</v>
          </cell>
          <cell r="D17181" t="str">
            <v>DISPOSITIVO DR, 4 POLOS, SENSIBILIDADE DE 30 MA, CORRENTE DE 63 A, TIPO AC</v>
          </cell>
          <cell r="E17181" t="str">
            <v>UN</v>
          </cell>
          <cell r="F17181">
            <v>214.42</v>
          </cell>
        </row>
        <row r="17182">
          <cell r="A17182" t="str">
            <v>SINAPI-I 39458</v>
          </cell>
          <cell r="D17182" t="str">
            <v>DISPOSITIVO DR, 4 POLOS, SENSIBILIDADE DE 30 MA, CORRENTE DE 80 A, TIPO AC</v>
          </cell>
          <cell r="E17182" t="str">
            <v>UN</v>
          </cell>
          <cell r="F17182">
            <v>400.12</v>
          </cell>
        </row>
        <row r="17183">
          <cell r="A17183" t="str">
            <v>SINAPI-I 39464</v>
          </cell>
          <cell r="D17183" t="str">
            <v>DISPOSITIVO DR, 4 POLOS, SENSIBILIDADE DE 300 MA, CORRENTE DE 100 A, TIPO AC</v>
          </cell>
          <cell r="E17183" t="str">
            <v>UN</v>
          </cell>
          <cell r="F17183">
            <v>643.42999999999995</v>
          </cell>
        </row>
        <row r="17184">
          <cell r="A17184" t="str">
            <v>SINAPI-I 39460</v>
          </cell>
          <cell r="D17184" t="str">
            <v>DISPOSITIVO DR, 4 POLOS, SENSIBILIDADE DE 300 MA, CORRENTE DE 25 A, TIPO AC</v>
          </cell>
          <cell r="E17184" t="str">
            <v>UN</v>
          </cell>
          <cell r="F17184">
            <v>244.04</v>
          </cell>
        </row>
        <row r="17185">
          <cell r="A17185" t="str">
            <v>SINAPI-I 39461</v>
          </cell>
          <cell r="D17185" t="str">
            <v>DISPOSITIVO DR, 4 POLOS, SENSIBILIDADE DE 300 MA, CORRENTE DE 40 A, TIPO AC</v>
          </cell>
          <cell r="E17185" t="str">
            <v>UN</v>
          </cell>
          <cell r="F17185">
            <v>285.95</v>
          </cell>
        </row>
        <row r="17186">
          <cell r="A17186" t="str">
            <v>SINAPI-I 39462</v>
          </cell>
          <cell r="D17186" t="str">
            <v>DISPOSITIVO DR, 4 POLOS, SENSIBILIDADE DE 300 MA, CORRENTE DE 63 A, TIPO AC</v>
          </cell>
          <cell r="E17186" t="str">
            <v>UN</v>
          </cell>
          <cell r="F17186">
            <v>275.58999999999997</v>
          </cell>
        </row>
        <row r="17187">
          <cell r="A17187" t="str">
            <v>SINAPI-I 39463</v>
          </cell>
          <cell r="D17187" t="str">
            <v>DISPOSITIVO DR, 4 POLOS, SENSIBILIDADE DE 300 MA, CORRENTE DE 80 A, TIPO AC</v>
          </cell>
          <cell r="E17187" t="str">
            <v>UN</v>
          </cell>
          <cell r="F17187">
            <v>638.44000000000005</v>
          </cell>
        </row>
        <row r="17188">
          <cell r="A17188" t="str">
            <v>SINAPI-I 26039</v>
          </cell>
          <cell r="D17188" t="str">
            <v>DISTRIBUIDOR DE AGREGADOS AUTOPROPELIDO, CAP 3 M3, A DIESEL, 6 CC, 176 CV</v>
          </cell>
          <cell r="E17188" t="str">
            <v>UN</v>
          </cell>
        </row>
        <row r="17189">
          <cell r="A17189" t="str">
            <v>SINAPI-I 2401</v>
          </cell>
          <cell r="D17189" t="str">
            <v>DISTRIBUIDOR DE AGREGADOS REBOCAVEL, CAPACIDADE 1,9 M3, LARGURA DE TRABALHO 3,66 M</v>
          </cell>
          <cell r="E17189" t="str">
            <v>UN</v>
          </cell>
        </row>
        <row r="17190">
          <cell r="A17190" t="str">
            <v>SINAPI-I 38870</v>
          </cell>
          <cell r="D17190" t="str">
            <v>DISTRIBUIDOR METALICO, COM ROSCA, 2 SAIDAS, DN 1" X 1/2", PARA CONEXAO COM ANEL DESLIZANTE EM TUBO PEX PARA INST. AGUA QUENTE/FRIA</v>
          </cell>
          <cell r="E17190" t="str">
            <v>UN</v>
          </cell>
        </row>
        <row r="17191">
          <cell r="A17191" t="str">
            <v>SINAPI-I 38869</v>
          </cell>
          <cell r="D17191" t="str">
            <v>DISTRIBUIDOR METALICO, COM ROSCA, 2 SAIDAS, DN 3/4" X 1/2", PARA CONEXAO COM ANEL DESLIZANTE EM TUBO PEX PARA INST. AGUA QUENTE/FRIA</v>
          </cell>
          <cell r="E17191" t="str">
            <v>UN</v>
          </cell>
        </row>
        <row r="17192">
          <cell r="A17192" t="str">
            <v>SINAPI-I 38872</v>
          </cell>
          <cell r="D17192" t="str">
            <v>DISTRIBUIDOR METALICO, COM ROSCA, 3 SAIDAS, DN 1" X 1/2", PARA CONEXAO COM ANEL DESLIZANTE EM TUBO PEX PARA INST. AGUA QUENTE/FRIA</v>
          </cell>
          <cell r="E17192" t="str">
            <v>UN</v>
          </cell>
        </row>
        <row r="17193">
          <cell r="A17193" t="str">
            <v>SINAPI-I 38871</v>
          </cell>
          <cell r="D17193" t="str">
            <v>DISTRIBUIDOR METALICO, COM ROSCA, 3 SAIDAS, DN 3/4" X 1/2", PARA CONEXAO COM ANEL DESLIZANTE EM TUBO PEX PARA INST. AGUA QUENTE/FRIA</v>
          </cell>
          <cell r="E17193" t="str">
            <v>UN</v>
          </cell>
        </row>
        <row r="17194">
          <cell r="A17194" t="str">
            <v>SINAPI-I 39283</v>
          </cell>
          <cell r="D17194" t="str">
            <v>DISTRIBUIDOR, PLASTICO, 2 SAIDAS, DN 32 X 16 MM, PARA CONEXAO COM CRIMPAGEM, EM TUBO PEX PARA INST. AGUA QUENTE/FRIA</v>
          </cell>
          <cell r="E17194" t="str">
            <v>UN</v>
          </cell>
        </row>
        <row r="17195">
          <cell r="A17195" t="str">
            <v>SINAPI-I 39285</v>
          </cell>
          <cell r="D17195" t="str">
            <v>DISTRIBUIDOR, PLASTICO, 2 SAIDAS, DN 32 X 25 MM, PARA CONEXAO COM CRIMPAGEM, EM TUBO PEX PARA INST. AGUA QUENTE/FRIA</v>
          </cell>
          <cell r="E17195" t="str">
            <v>UN</v>
          </cell>
        </row>
        <row r="17196">
          <cell r="A17196" t="str">
            <v>SINAPI-I 39286</v>
          </cell>
          <cell r="D17196" t="str">
            <v>DISTRIBUIDOR, PLASTICO, 3 SAIDAS, DN 32 X 16 MM, PARA CONEXAO COM CRIMPAGEM, EM TUBO PEX PARA INST. AGUA QUENTE/FRIA</v>
          </cell>
          <cell r="E17196" t="str">
            <v>UN</v>
          </cell>
        </row>
        <row r="17197">
          <cell r="A17197" t="str">
            <v>SINAPI-I 39288</v>
          </cell>
          <cell r="D17197" t="str">
            <v>DISTRIBUIDOR, PLASTICO, 3 SAIDAS, DN 32 X 25 MM, PARA CONEXAO COM CRIMPAGEM, EM TUBO PEX PARA INST. AGUA QUENTE/FRIA</v>
          </cell>
          <cell r="E17197" t="str">
            <v>UN</v>
          </cell>
        </row>
        <row r="17198">
          <cell r="A17198" t="str">
            <v>SINAPI-I 44476</v>
          </cell>
          <cell r="D17198" t="str">
            <v>DIVISORIA EM GRANITO, COM DUAS FACES POLIDAS, TIPO ANDORINHA/ QUARTZ/ CASTELO/ CORUMBA OU OUTROS EQUIVALENTES DA REGIAO, E= *3,0* CM</v>
          </cell>
          <cell r="E17198" t="str">
            <v>M2</v>
          </cell>
          <cell r="F17198">
            <v>530.59</v>
          </cell>
        </row>
        <row r="17199">
          <cell r="A17199" t="str">
            <v>SINAPI-I 10629</v>
          </cell>
          <cell r="D17199" t="str">
            <v>DIVISORIA EM MARMORE, COM DUAS FACES POLIDAS, BRANCO COMUM, E= *3,0* CM</v>
          </cell>
          <cell r="E17199" t="str">
            <v>M2</v>
          </cell>
          <cell r="F17199">
            <v>494.6</v>
          </cell>
        </row>
        <row r="17200">
          <cell r="A17200" t="str">
            <v>SINAPI-I 10698</v>
          </cell>
          <cell r="D17200" t="str">
            <v>DIVISORIA, PLACA PRE-MOLDADA EM GRANILITE, MARMORITE OU GRANITINA, E = *3 CM</v>
          </cell>
          <cell r="E17200" t="str">
            <v>M2</v>
          </cell>
          <cell r="F17200">
            <v>239.03</v>
          </cell>
        </row>
        <row r="17201">
          <cell r="A17201" t="str">
            <v>SINAPI-I 45658</v>
          </cell>
          <cell r="D17201" t="str">
            <v>DOBRADEIRA ELETROMECANICA DE VERGALHAO, PARA ACO DE DIAMETRO ATE 1 1/2", MOTOR ELETRICO TRIFASICO, POTENCIA DE 3 HP ATE 5 HP</v>
          </cell>
          <cell r="E17201" t="str">
            <v>UN</v>
          </cell>
          <cell r="F17201">
            <v>162833.43</v>
          </cell>
        </row>
        <row r="17202">
          <cell r="A17202" t="str">
            <v>SINAPI-I 2432</v>
          </cell>
          <cell r="D17202" t="str">
            <v>DOBRADICA EM ACO/FERRO, 3 1/2" X 3", E= 1,9 A 2 MM, COM ANEL, CROMADO OU ZINCADO, TAMPA BOLA, COM PARAFUSOS</v>
          </cell>
          <cell r="E17202" t="str">
            <v>UN</v>
          </cell>
          <cell r="F17202">
            <v>22.89</v>
          </cell>
        </row>
        <row r="17203">
          <cell r="A17203" t="str">
            <v>SINAPI-I 2418</v>
          </cell>
          <cell r="D17203" t="str">
            <v>DOBRADICA EM ACO/FERRO, 3" X 2 1/2", E= 1,2 A 1,8 MM, SEM ANEL, CROMADO OU ZINCADO, TAMPA BOLA, COM PARAFUSOS</v>
          </cell>
          <cell r="E17203" t="str">
            <v>UN</v>
          </cell>
          <cell r="F17203">
            <v>10.62</v>
          </cell>
        </row>
        <row r="17204">
          <cell r="A17204" t="str">
            <v>SINAPI-I 2433</v>
          </cell>
          <cell r="D17204" t="str">
            <v>DOBRADICA EM ACO/FERRO, 3" X 2 1/2", E= 1,2 A 1,8 MM, SEM ANEL, CROMADO OU ZINCADO, TAMPA CHATA, COM PARAFUSOS</v>
          </cell>
          <cell r="E17204" t="str">
            <v>UN</v>
          </cell>
          <cell r="F17204">
            <v>7.75</v>
          </cell>
        </row>
        <row r="17205">
          <cell r="A17205" t="str">
            <v>SINAPI-I 2420</v>
          </cell>
          <cell r="D17205" t="str">
            <v>DOBRADICA EM ACO/FERRO, 3" X 2 1/2", E= 1,9 A 2 MM, SEM ANEL, CROMADO OU ZINCADO, TAMPA BOLA, COM PARAFUSOS</v>
          </cell>
          <cell r="E17205" t="str">
            <v>UN</v>
          </cell>
          <cell r="F17205">
            <v>13.32</v>
          </cell>
        </row>
        <row r="17206">
          <cell r="A17206" t="str">
            <v>SINAPI-I 11447</v>
          </cell>
          <cell r="D17206" t="str">
            <v>DOBRADICA EM LATAO, 3" X 2 1/2", E= 1,9 A 2 MM, COM ANEL, CROMADO, TAMPA BOLA, COM PARAFUSOS</v>
          </cell>
          <cell r="E17206" t="str">
            <v>UN</v>
          </cell>
          <cell r="F17206">
            <v>26.32</v>
          </cell>
        </row>
        <row r="17207">
          <cell r="A17207" t="str">
            <v>SINAPI-I 11451</v>
          </cell>
          <cell r="D17207" t="str">
            <v>DOBRADICA TIPO VAI-E-VEM EM ACO/FERRO, TAMANHO 3", GALVANIZADO, COM PARAFUSOS</v>
          </cell>
          <cell r="E17207" t="str">
            <v>UN</v>
          </cell>
          <cell r="F17207">
            <v>70.569999999999993</v>
          </cell>
        </row>
        <row r="17208">
          <cell r="A17208" t="str">
            <v>SINAPI-I 11116</v>
          </cell>
          <cell r="D17208" t="str">
            <v>DOMOS / CLARABOIA INDIVIDUAL, EM ACRILICO BRANCO/LEITOSO, *95 X 95* CM, INCLUI ACESSORIOS DE FIXACAO, SEM INSTALACAO</v>
          </cell>
          <cell r="E17208" t="str">
            <v>UN</v>
          </cell>
          <cell r="F17208">
            <v>629.16</v>
          </cell>
        </row>
        <row r="17209">
          <cell r="A17209" t="str">
            <v>SINAPI-I 38411</v>
          </cell>
          <cell r="D17209" t="str">
            <v>DOSADOR DE AREIA, CAPACIDADE DE *26* LITROS</v>
          </cell>
          <cell r="E17209" t="str">
            <v>UN</v>
          </cell>
          <cell r="F17209">
            <v>2049.14</v>
          </cell>
        </row>
        <row r="17210">
          <cell r="A17210" t="str">
            <v>SINAPI-I 38189</v>
          </cell>
          <cell r="D17210" t="str">
            <v>DUCHA / CHUVEIRO METALICO, DE PAREDE, ARTICULAVEL, COM BRACO/CANO, SEM DESVIADOR</v>
          </cell>
          <cell r="E17210" t="str">
            <v>UN</v>
          </cell>
          <cell r="F17210">
            <v>175.02</v>
          </cell>
        </row>
        <row r="17211">
          <cell r="A17211" t="str">
            <v>SINAPI-I 38190</v>
          </cell>
          <cell r="D17211" t="str">
            <v>DUCHA / CHUVEIRO METALICO, DE PAREDE, ARTICULAVEL, COM DESVIADOR E DUCHA MANUAL</v>
          </cell>
          <cell r="E17211" t="str">
            <v>UN</v>
          </cell>
          <cell r="F17211">
            <v>368.73</v>
          </cell>
        </row>
        <row r="17212">
          <cell r="A17212" t="str">
            <v>SINAPI-I 7608</v>
          </cell>
          <cell r="D17212" t="str">
            <v>DUCHA / CHUVEIRO PLASTICO SIMPLES, 5", BRANCO, PARA ACOPLAR EM HASTE 1/2", AGUA FRIA</v>
          </cell>
          <cell r="E17212" t="str">
            <v>UN</v>
          </cell>
          <cell r="F17212">
            <v>13.08</v>
          </cell>
        </row>
        <row r="17213">
          <cell r="A17213" t="str">
            <v>SINAPI-I 1370</v>
          </cell>
          <cell r="D17213" t="str">
            <v>DUCHA HIGIENICA PLASTICA COM REGISTRO METALICO 1/2"</v>
          </cell>
          <cell r="E17213" t="str">
            <v>UN</v>
          </cell>
          <cell r="F17213">
            <v>127.94</v>
          </cell>
        </row>
        <row r="17214">
          <cell r="A17214" t="str">
            <v>SINAPI-I 11649</v>
          </cell>
          <cell r="D17214" t="str">
            <v>ELEMENTO PRE-MOLDADO PARA TRANSICAO EXCENTRICA EM CONCRETO ARMADO, DN *1200* MM, FURO CIRCULAR DN 600 MM, ESPESSURA *12* CM</v>
          </cell>
          <cell r="E17214" t="str">
            <v>UN</v>
          </cell>
          <cell r="F17214">
            <v>481.08</v>
          </cell>
        </row>
        <row r="17215">
          <cell r="A17215" t="str">
            <v>SINAPI-I 11650</v>
          </cell>
          <cell r="D17215" t="str">
            <v>ELEMENTO PRE-MOLDADO PARA TRANSICAO EXCENTRICA EM CONCRETO ARMADO, DN *1500* MM, FURO CIRCULAR DN 600 MM, ESPESSURA 15 CM</v>
          </cell>
          <cell r="E17215" t="str">
            <v>UN</v>
          </cell>
          <cell r="F17215">
            <v>819.98</v>
          </cell>
        </row>
        <row r="17216">
          <cell r="A17216" t="str">
            <v>SINAPI-I 34777</v>
          </cell>
          <cell r="D17216" t="str">
            <v>ELEMENTO VAZADO CERAMICO DIAGONAL (TIPO FLOR/QUADRADO/XIS) DE *7 X 18 X 25* CM (L X A X C)</v>
          </cell>
          <cell r="E17216" t="str">
            <v>UN</v>
          </cell>
          <cell r="F17216">
            <v>3.14</v>
          </cell>
        </row>
        <row r="17217">
          <cell r="A17217" t="str">
            <v>SINAPI-I 7272</v>
          </cell>
          <cell r="D17217" t="str">
            <v>ELEMENTO VAZADO CERAMICO QUADRADO (TIPO RETO OU REDONDO) DE *7 A 9 X 20 X 20* CM (L X A X C)</v>
          </cell>
          <cell r="E17217" t="str">
            <v>UN</v>
          </cell>
          <cell r="F17217">
            <v>2.36</v>
          </cell>
        </row>
        <row r="17218">
          <cell r="A17218" t="str">
            <v>SINAPI-I 10605</v>
          </cell>
          <cell r="D17218" t="str">
            <v>ELEMENTO VAZADO DE CONCRETO, QUADRICULADO, 1 FURO *10 X 10 X 10* CM</v>
          </cell>
          <cell r="E17218" t="str">
            <v>UN</v>
          </cell>
          <cell r="F17218">
            <v>5.95</v>
          </cell>
        </row>
        <row r="17219">
          <cell r="A17219" t="str">
            <v>SINAPI-I 10604</v>
          </cell>
          <cell r="D17219" t="str">
            <v>ELEMENTO VAZADO DE CONCRETO, QUADRICULADO, 1 FURO *20 X 10 X 7* CM</v>
          </cell>
          <cell r="E17219" t="str">
            <v>UN</v>
          </cell>
          <cell r="F17219">
            <v>13.87</v>
          </cell>
        </row>
        <row r="17220">
          <cell r="A17220" t="str">
            <v>SINAPI-I 672</v>
          </cell>
          <cell r="D17220" t="str">
            <v>ELEMENTO VAZADO DE CONCRETO, QUADRICULADO, 1 FURO *20 X 20 X 6,5* CM</v>
          </cell>
          <cell r="E17220" t="str">
            <v>UN</v>
          </cell>
          <cell r="F17220">
            <v>19.079999999999998</v>
          </cell>
        </row>
        <row r="17221">
          <cell r="A17221" t="str">
            <v>SINAPI-I 668</v>
          </cell>
          <cell r="D17221" t="str">
            <v>ELEMENTO VAZADO DE CONCRETO, QUADRICULADO, 16 FUROS *29 X 29 X 6* CM</v>
          </cell>
          <cell r="E17221" t="str">
            <v>UN</v>
          </cell>
          <cell r="F17221">
            <v>23.03</v>
          </cell>
        </row>
        <row r="17222">
          <cell r="A17222" t="str">
            <v>SINAPI-I 10578</v>
          </cell>
          <cell r="D17222" t="str">
            <v>ELEMENTO VAZADO DE CONCRETO, QUADRICULADO, 16 FUROS *33 X 33 X 10* CM</v>
          </cell>
          <cell r="E17222" t="str">
            <v>UN</v>
          </cell>
          <cell r="F17222">
            <v>26.82</v>
          </cell>
        </row>
        <row r="17223">
          <cell r="A17223" t="str">
            <v>SINAPI-I 666</v>
          </cell>
          <cell r="D17223" t="str">
            <v>ELEMENTO VAZADO DE CONCRETO, QUADRICULADO, 16 FUROS *40 X 40 X 7* CM</v>
          </cell>
          <cell r="E17223" t="str">
            <v>UN</v>
          </cell>
          <cell r="F17223">
            <v>29.83</v>
          </cell>
        </row>
        <row r="17224">
          <cell r="A17224" t="str">
            <v>SINAPI-I 665</v>
          </cell>
          <cell r="D17224" t="str">
            <v>ELEMENTO VAZADO DE CONCRETO, QUADRICULADO, 16 FUROS *50 X 50 X 7* CM</v>
          </cell>
          <cell r="E17224" t="str">
            <v>UN</v>
          </cell>
          <cell r="F17224">
            <v>39.89</v>
          </cell>
        </row>
        <row r="17225">
          <cell r="A17225" t="str">
            <v>SINAPI-I 10577</v>
          </cell>
          <cell r="D17225" t="str">
            <v>ELEMENTO VAZADO DE CONCRETO, QUADRICULADO, 25 FUROS *50 X 50 X 5* CM</v>
          </cell>
          <cell r="E17225" t="str">
            <v>UN</v>
          </cell>
          <cell r="F17225">
            <v>35.380000000000003</v>
          </cell>
        </row>
        <row r="17226">
          <cell r="A17226" t="str">
            <v>SINAPI-I 10583</v>
          </cell>
          <cell r="D17226" t="str">
            <v>ELEMENTO VAZADO DE CONCRETO, VENEZIANA *39 X 22 X 15* CM</v>
          </cell>
          <cell r="E17226" t="str">
            <v>UN</v>
          </cell>
          <cell r="F17226">
            <v>18.38</v>
          </cell>
        </row>
        <row r="17227">
          <cell r="A17227" t="str">
            <v>SINAPI-I 10579</v>
          </cell>
          <cell r="D17227" t="str">
            <v>ELEMENTO VAZADO DE CONCRETO, VENEZIANA *39 X 29 X 10* CM</v>
          </cell>
          <cell r="E17227" t="str">
            <v>UN</v>
          </cell>
          <cell r="F17227">
            <v>32.04</v>
          </cell>
        </row>
        <row r="17228">
          <cell r="A17228" t="str">
            <v>SINAPI-I 10582</v>
          </cell>
          <cell r="D17228" t="str">
            <v>ELEMENTO VAZADO DE CONCRETO, VENEZIANA *40 X 10 X 10* CM</v>
          </cell>
          <cell r="E17228" t="str">
            <v>UN</v>
          </cell>
          <cell r="F17228">
            <v>16.190000000000001</v>
          </cell>
        </row>
        <row r="17229">
          <cell r="A17229" t="str">
            <v>SINAPI-I 2436</v>
          </cell>
          <cell r="D17229" t="str">
            <v>ELETRICISTA (HORISTA)</v>
          </cell>
          <cell r="E17229" t="str">
            <v>H</v>
          </cell>
          <cell r="F17229">
            <v>23.18</v>
          </cell>
        </row>
        <row r="17230">
          <cell r="A17230" t="str">
            <v>SINAPI-I 40918</v>
          </cell>
          <cell r="D17230" t="str">
            <v>ELETRICISTA (MENSALISTA)</v>
          </cell>
          <cell r="E17230" t="str">
            <v>MES</v>
          </cell>
          <cell r="F17230">
            <v>4091.25</v>
          </cell>
        </row>
        <row r="17231">
          <cell r="A17231" t="str">
            <v>SINAPI-I 44046</v>
          </cell>
          <cell r="D17231" t="str">
            <v>ELETROCALHA LISA OU PERFURADA TIPO U, EM CHAPA DE ACO GALVANIZADO A FOGO, ESPESSURA # 14, DE 700 X 50 MM (L X A), SEM VIROLA, SEM TAMPA</v>
          </cell>
          <cell r="E17231" t="str">
            <v>M</v>
          </cell>
          <cell r="F17231">
            <v>221.12</v>
          </cell>
        </row>
        <row r="17232">
          <cell r="A17232" t="str">
            <v>SINAPI-I 44047</v>
          </cell>
          <cell r="D17232" t="str">
            <v>ELETROCALHA LISA OU PERFURADA TIPO U, EM CHAPA DE ACO GALVANIZADO A FOGO, ESPESSURA # 14, DE 800 X 50 MM (L X A), SEM VIROLA, SEM TAMPA</v>
          </cell>
          <cell r="E17232" t="str">
            <v>M</v>
          </cell>
          <cell r="F17232">
            <v>261.17</v>
          </cell>
        </row>
        <row r="17233">
          <cell r="A17233" t="str">
            <v>SINAPI-I 44043</v>
          </cell>
          <cell r="D17233" t="str">
            <v>ELETROCALHA LISA OU PERFURADA TIPO U, EM CHAPA DE ACO GALVANIZADO A FOGO, ESPESSURA # 16, DE 500 X 50 MM (L X A), SEM VIROLA, SEM TAMPA</v>
          </cell>
          <cell r="E17233" t="str">
            <v>M</v>
          </cell>
          <cell r="F17233">
            <v>136.54</v>
          </cell>
        </row>
        <row r="17234">
          <cell r="A17234" t="str">
            <v>SINAPI-I 44044</v>
          </cell>
          <cell r="D17234" t="str">
            <v>ELETROCALHA LISA OU PERFURADA TIPO U, EM CHAPA DE ACO GALVANIZADO A FOGO, ESPESSURA # 16, DE 600 X 50 MM (L X A), SEM VIROLA, SEM TAMPA</v>
          </cell>
          <cell r="E17234" t="str">
            <v>M</v>
          </cell>
          <cell r="F17234">
            <v>159.01</v>
          </cell>
        </row>
        <row r="17235">
          <cell r="A17235" t="str">
            <v>SINAPI-I 44041</v>
          </cell>
          <cell r="D17235" t="str">
            <v>ELETROCALHA LISA OU PERFURADA TIPO U, EM CHAPA DE ACO GALVANIZADO A FOGO, ESPESSURA # 18, DE 300 X 50 MM (L X A), SEM VIROLA, SEM TAMPA</v>
          </cell>
          <cell r="E17235" t="str">
            <v>M</v>
          </cell>
          <cell r="F17235">
            <v>80.66</v>
          </cell>
        </row>
        <row r="17236">
          <cell r="A17236" t="str">
            <v>SINAPI-I 44042</v>
          </cell>
          <cell r="D17236" t="str">
            <v>ELETROCALHA LISA OU PERFURADA TIPO U, EM CHAPA DE ACO GALVANIZADO A FOGO, ESPESSURA # 18, DE 400 X 50 MM (L X A), SEM VIROLA, SEM TAMPA</v>
          </cell>
          <cell r="E17236" t="str">
            <v>M</v>
          </cell>
          <cell r="F17236">
            <v>100.5</v>
          </cell>
        </row>
        <row r="17237">
          <cell r="A17237" t="str">
            <v>SINAPI-I 43961</v>
          </cell>
          <cell r="D17237" t="str">
            <v>ELETROCALHA LISA OU PERFURADA TIPO U, EM CHAPA DE ACO GALVANIZADO A FOGO, ESPESSURA # 22, DE 100 X 50 MM (L X A), SEM VIROLA, SEM TAMPA</v>
          </cell>
          <cell r="E17237" t="str">
            <v>M</v>
          </cell>
          <cell r="F17237">
            <v>27.29</v>
          </cell>
        </row>
        <row r="17238">
          <cell r="A17238" t="str">
            <v>SINAPI-I 43959</v>
          </cell>
          <cell r="D17238" t="str">
            <v>ELETROCALHA LISA OU PERFURADA TIPO U, EM CHAPA DE ACO GALVANIZADO A FOGO, ESPESSURA # 22, DE 125 X 50 MM (L X A), SEM VIROLA, SEM TAMPA</v>
          </cell>
          <cell r="E17238" t="str">
            <v>M</v>
          </cell>
          <cell r="F17238">
            <v>31.62</v>
          </cell>
        </row>
        <row r="17239">
          <cell r="A17239" t="str">
            <v>SINAPI-I 43962</v>
          </cell>
          <cell r="D17239" t="str">
            <v>ELETROCALHA LISA OU PERFURADA TIPO U, EM CHAPA DE ACO GALVANIZADO A FOGO, ESPESSURA # 22, DE 150 X 50 MM (L X A), SEM VIROLA, SEM TAMPA</v>
          </cell>
          <cell r="E17239" t="str">
            <v>M</v>
          </cell>
          <cell r="F17239">
            <v>34.11</v>
          </cell>
        </row>
        <row r="17240">
          <cell r="A17240" t="str">
            <v>SINAPI-I 43960</v>
          </cell>
          <cell r="D17240" t="str">
            <v>ELETROCALHA LISA OU PERFURADA TIPO U, EM CHAPA DE ACO GALVANIZADO A FOGO, ESPESSURA # 22, DE 250 X 50 MM (L X A), SEM VIROLA, SEM TAMPA</v>
          </cell>
          <cell r="E17240" t="str">
            <v>M</v>
          </cell>
          <cell r="F17240">
            <v>47.75</v>
          </cell>
        </row>
        <row r="17241">
          <cell r="A17241" t="str">
            <v>SINAPI-I 43963</v>
          </cell>
          <cell r="D17241" t="str">
            <v>ELETROCALHA LISA OU PERFURADA TIPO U, EM CHAPA DE ACO GALVANIZADO A FOGO, ESPESSURA # 22, DE 75 X 50 MM (L X A), SEM VIROLA, SEM TAMPA</v>
          </cell>
          <cell r="E17241" t="str">
            <v>M</v>
          </cell>
          <cell r="F17241">
            <v>23.87</v>
          </cell>
        </row>
        <row r="17242">
          <cell r="A17242" t="str">
            <v>SINAPI-I 43958</v>
          </cell>
          <cell r="D17242" t="str">
            <v>ELETROCALHA LISA OU PERFURADA, TIPO U, EM CHAPA DE ACO GALVANIZADO A FOGO, ESPESSURA # 22, DE 200 X 50 MM (L X A), SEM VIROLA, SEM TAMPA</v>
          </cell>
          <cell r="E17242" t="str">
            <v>M</v>
          </cell>
          <cell r="F17242">
            <v>40.93</v>
          </cell>
        </row>
        <row r="17243">
          <cell r="A17243" t="str">
            <v>SINAPI-I 41549</v>
          </cell>
          <cell r="D17243" t="str">
            <v>ELETROCALHA LISA OU PERFURADA, TIPO U, EM CHAPA DE ACO GALVANIZADO A FOGO, ESPESSURA #22, DE 50 X 50 MM (L X A), SEM VIROLA, SEM TAMPA</v>
          </cell>
          <cell r="E17243" t="str">
            <v>M</v>
          </cell>
          <cell r="F17243">
            <v>20.46</v>
          </cell>
        </row>
        <row r="17244">
          <cell r="A17244" t="str">
            <v>SINAPI-I 10998</v>
          </cell>
          <cell r="D17244" t="str">
            <v>ELETRODO REVESTIDO AWS - E-6010, DIAMETRO IGUAL A 4,00 MM</v>
          </cell>
          <cell r="E17244" t="str">
            <v>KG</v>
          </cell>
          <cell r="F17244">
            <v>65.84</v>
          </cell>
        </row>
        <row r="17245">
          <cell r="A17245" t="str">
            <v>SINAPI-I 11002</v>
          </cell>
          <cell r="D17245" t="str">
            <v>ELETRODO REVESTIDO AWS - E6013, DIAMETRO IGUAL A 2,50 MM</v>
          </cell>
          <cell r="E17245" t="str">
            <v>KG</v>
          </cell>
          <cell r="F17245">
            <v>60.32</v>
          </cell>
        </row>
        <row r="17246">
          <cell r="A17246" t="str">
            <v>SINAPI-I 10999</v>
          </cell>
          <cell r="D17246" t="str">
            <v>ELETRODO REVESTIDO AWS - E6013, DIAMETRO IGUAL A 4,00 MM</v>
          </cell>
          <cell r="E17246" t="str">
            <v>KG</v>
          </cell>
          <cell r="F17246">
            <v>57.95</v>
          </cell>
        </row>
        <row r="17247">
          <cell r="A17247" t="str">
            <v>SINAPI-I 10997</v>
          </cell>
          <cell r="D17247" t="str">
            <v>ELETRODO REVESTIDO AWS - E7018, DIAMETRO IGUAL A 4,00 MM</v>
          </cell>
          <cell r="E17247" t="str">
            <v>KG</v>
          </cell>
          <cell r="F17247">
            <v>62.81</v>
          </cell>
        </row>
        <row r="17248">
          <cell r="A17248" t="str">
            <v>SINAPI-I 2680</v>
          </cell>
          <cell r="D17248" t="str">
            <v>ELETRODUTO DE PVC RIGIDO ROSCAVEL DE 1 1/2", SEM LUVA</v>
          </cell>
          <cell r="E17248" t="str">
            <v>M</v>
          </cell>
          <cell r="F17248">
            <v>11.87</v>
          </cell>
        </row>
        <row r="17249">
          <cell r="A17249" t="str">
            <v>SINAPI-I 2684</v>
          </cell>
          <cell r="D17249" t="str">
            <v>ELETRODUTO DE PVC RIGIDO ROSCAVEL DE 1 1/4", SEM LUVA</v>
          </cell>
          <cell r="E17249" t="str">
            <v>M</v>
          </cell>
          <cell r="F17249">
            <v>10.8</v>
          </cell>
        </row>
        <row r="17250">
          <cell r="A17250" t="str">
            <v>SINAPI-I 2685</v>
          </cell>
          <cell r="D17250" t="str">
            <v>ELETRODUTO DE PVC RIGIDO ROSCAVEL DE 1", SEM LUVA</v>
          </cell>
          <cell r="E17250" t="str">
            <v>M</v>
          </cell>
          <cell r="F17250">
            <v>8.11</v>
          </cell>
        </row>
        <row r="17251">
          <cell r="A17251" t="str">
            <v>SINAPI-I 2673</v>
          </cell>
          <cell r="D17251" t="str">
            <v>ELETRODUTO DE PVC RIGIDO ROSCAVEL DE 1/2", SEM LUVA</v>
          </cell>
          <cell r="E17251" t="str">
            <v>M</v>
          </cell>
          <cell r="F17251">
            <v>4.17</v>
          </cell>
        </row>
        <row r="17252">
          <cell r="A17252" t="str">
            <v>SINAPI-I 2682</v>
          </cell>
          <cell r="D17252" t="str">
            <v>ELETRODUTO DE PVC RIGIDO ROSCAVEL DE 2 1/2", SEM LUVA</v>
          </cell>
          <cell r="E17252" t="str">
            <v>M</v>
          </cell>
          <cell r="F17252">
            <v>28.31</v>
          </cell>
        </row>
        <row r="17253">
          <cell r="A17253" t="str">
            <v>SINAPI-I 2681</v>
          </cell>
          <cell r="D17253" t="str">
            <v>ELETRODUTO DE PVC RIGIDO ROSCAVEL DE 2", SEM LUVA</v>
          </cell>
          <cell r="E17253" t="str">
            <v>M</v>
          </cell>
          <cell r="F17253">
            <v>19.399999999999999</v>
          </cell>
        </row>
        <row r="17254">
          <cell r="A17254" t="str">
            <v>SINAPI-I 2686</v>
          </cell>
          <cell r="D17254" t="str">
            <v>ELETRODUTO DE PVC RIGIDO ROSCAVEL DE 3", SEM LUVA</v>
          </cell>
          <cell r="E17254" t="str">
            <v>M</v>
          </cell>
          <cell r="F17254">
            <v>35.5</v>
          </cell>
        </row>
        <row r="17255">
          <cell r="A17255" t="str">
            <v>SINAPI-I 2674</v>
          </cell>
          <cell r="D17255" t="str">
            <v>ELETRODUTO DE PVC RIGIDO ROSCAVEL DE 3/4", SEM LUVA</v>
          </cell>
          <cell r="E17255" t="str">
            <v>M</v>
          </cell>
          <cell r="F17255">
            <v>5.19</v>
          </cell>
        </row>
        <row r="17256">
          <cell r="A17256" t="str">
            <v>SINAPI-I 2683</v>
          </cell>
          <cell r="D17256" t="str">
            <v>ELETRODUTO DE PVC RIGIDO ROSCAVEL DE 4", SEM LUVA</v>
          </cell>
          <cell r="E17256" t="str">
            <v>M</v>
          </cell>
          <cell r="F17256">
            <v>55.94</v>
          </cell>
        </row>
        <row r="17257">
          <cell r="A17257" t="str">
            <v>SINAPI-I 2676</v>
          </cell>
          <cell r="D17257" t="str">
            <v>ELETRODUTO DE PVC RIGIDO SOLDAVEL, CLASSE B, DE 20 MM</v>
          </cell>
          <cell r="E17257" t="str">
            <v>M</v>
          </cell>
          <cell r="F17257">
            <v>2.42</v>
          </cell>
        </row>
        <row r="17258">
          <cell r="A17258" t="str">
            <v>SINAPI-I 2678</v>
          </cell>
          <cell r="D17258" t="str">
            <v>ELETRODUTO DE PVC RIGIDO SOLDAVEL, CLASSE B, DE 25 MM</v>
          </cell>
          <cell r="E17258" t="str">
            <v>M</v>
          </cell>
          <cell r="F17258">
            <v>3.03</v>
          </cell>
        </row>
        <row r="17259">
          <cell r="A17259" t="str">
            <v>SINAPI-I 2679</v>
          </cell>
          <cell r="D17259" t="str">
            <v>ELETRODUTO DE PVC RIGIDO SOLDAVEL, CLASSE B, DE 32 MM</v>
          </cell>
          <cell r="E17259" t="str">
            <v>M</v>
          </cell>
          <cell r="F17259">
            <v>4.68</v>
          </cell>
        </row>
        <row r="17260">
          <cell r="A17260" t="str">
            <v>SINAPI-I 12070</v>
          </cell>
          <cell r="D17260" t="str">
            <v>ELETRODUTO DE PVC RIGIDO SOLDAVEL, CLASSE B, DE 40 MM</v>
          </cell>
          <cell r="E17260" t="str">
            <v>M</v>
          </cell>
          <cell r="F17260">
            <v>6.52</v>
          </cell>
        </row>
        <row r="17261">
          <cell r="A17261" t="str">
            <v>SINAPI-I 2675</v>
          </cell>
          <cell r="D17261" t="str">
            <v>ELETRODUTO DE PVC RIGIDO SOLDAVEL, CLASSE B, DE 50 MM</v>
          </cell>
          <cell r="E17261" t="str">
            <v>M</v>
          </cell>
          <cell r="F17261">
            <v>8.4700000000000006</v>
          </cell>
        </row>
        <row r="17262">
          <cell r="A17262" t="str">
            <v>SINAPI-I 12067</v>
          </cell>
          <cell r="D17262" t="str">
            <v>ELETRODUTO DE PVC RIGIDO SOLDAVEL, CLASSE B, DE 60 MM</v>
          </cell>
          <cell r="E17262" t="str">
            <v>M</v>
          </cell>
          <cell r="F17262">
            <v>11.49</v>
          </cell>
        </row>
        <row r="17263">
          <cell r="A17263" t="str">
            <v>SINAPI-I 21128</v>
          </cell>
          <cell r="D17263" t="str">
            <v>ELETRODUTO EM ACO GALVANIZADO ELETROLITICO, LEVE, DIAMETRO 3/4", PAREDE DE 0,90 MM</v>
          </cell>
          <cell r="E17263" t="str">
            <v>M</v>
          </cell>
          <cell r="F17263">
            <v>12.66</v>
          </cell>
        </row>
        <row r="17264">
          <cell r="A17264" t="str">
            <v>SINAPI-I 40400</v>
          </cell>
          <cell r="D17264" t="str">
            <v>ELETRODUTO FLEXIVEL PLANO EM PEAD, COR PRETA E LARANJA, DIAMETRO 25 MM</v>
          </cell>
          <cell r="E17264" t="str">
            <v>M</v>
          </cell>
          <cell r="F17264">
            <v>1.35</v>
          </cell>
        </row>
        <row r="17265">
          <cell r="A17265" t="str">
            <v>SINAPI-I 40401</v>
          </cell>
          <cell r="D17265" t="str">
            <v>ELETRODUTO FLEXIVEL PLANO EM PEAD, COR PRETA E LARANJA, DIAMETRO 32 MM</v>
          </cell>
          <cell r="E17265" t="str">
            <v>M</v>
          </cell>
          <cell r="F17265">
            <v>1.99</v>
          </cell>
        </row>
        <row r="17266">
          <cell r="A17266" t="str">
            <v>SINAPI-I 40402</v>
          </cell>
          <cell r="D17266" t="str">
            <v>ELETRODUTO FLEXIVEL PLANO EM PEAD, COR PRETA E LARANJA, DIAMETRO 40 MM</v>
          </cell>
          <cell r="E17266" t="str">
            <v>M</v>
          </cell>
          <cell r="F17266">
            <v>2.5499999999999998</v>
          </cell>
        </row>
        <row r="17267">
          <cell r="A17267" t="str">
            <v>SINAPI-I 21137</v>
          </cell>
          <cell r="D17267" t="str">
            <v>ELETRODUTO FLEXIVEL, EM FITA DE ACO GALVANIZADO, REVESTIDO COM PVC PRETO, DIAMETRO EXTERNO DE 15 MM, DN = 3/8", TIPO SEALTUBO</v>
          </cell>
          <cell r="E17267" t="str">
            <v>M</v>
          </cell>
          <cell r="F17267">
            <v>12.96</v>
          </cell>
        </row>
        <row r="17268">
          <cell r="A17268" t="str">
            <v>SINAPI-I 2504</v>
          </cell>
          <cell r="D17268" t="str">
            <v>ELETRODUTO FLEXIVEL, EM FITA DE ACO GALVANIZADO, REVESTIDO COM PVC PRETO, DIAMETRO EXTERNO DE 25 MM, DN = 3/4", TIPO SEALTUBO</v>
          </cell>
          <cell r="E17268" t="str">
            <v>M</v>
          </cell>
          <cell r="F17268">
            <v>14.05</v>
          </cell>
        </row>
        <row r="17269">
          <cell r="A17269" t="str">
            <v>SINAPI-I 2501</v>
          </cell>
          <cell r="D17269" t="str">
            <v>ELETRODUTO FLEXIVEL, EM FITA DE ACO GALVANIZADO, REVESTIDO COM PVC PRETO, DIAMETRO EXTERNO DE 32 MM, DN = 1", TIPO SEALTUBO</v>
          </cell>
          <cell r="E17269" t="str">
            <v>M</v>
          </cell>
          <cell r="F17269">
            <v>18.420000000000002</v>
          </cell>
        </row>
        <row r="17270">
          <cell r="A17270" t="str">
            <v>SINAPI-I 2502</v>
          </cell>
          <cell r="D17270" t="str">
            <v>ELETRODUTO FLEXIVEL, EM FITA DE ACO GALVANIZADO, REVESTIDO COM PVC PRETO, DIAMETRO EXTERNO DE 40 MM, DN = 1 1/4", TIPO SEALTUBO</v>
          </cell>
          <cell r="E17270" t="str">
            <v>M</v>
          </cell>
          <cell r="F17270">
            <v>27.8</v>
          </cell>
        </row>
        <row r="17271">
          <cell r="A17271" t="str">
            <v>SINAPI-I 2503</v>
          </cell>
          <cell r="D17271" t="str">
            <v>ELETRODUTO FLEXIVEL, EM FITA DE ACO GALVANIZADO, REVESTIDO COM PVC PRETO, DIAMETRO EXTERNO DE 50 MM, DN = 1 1/2", TIPO SEALTUBO</v>
          </cell>
          <cell r="E17271" t="str">
            <v>M</v>
          </cell>
          <cell r="F17271">
            <v>35.770000000000003</v>
          </cell>
        </row>
        <row r="17272">
          <cell r="A17272" t="str">
            <v>SINAPI-I 2500</v>
          </cell>
          <cell r="D17272" t="str">
            <v>ELETRODUTO FLEXIVEL, EM FITA DE ACO GALVANIZADO, REVESTIDO COM PVC PRETO, DIAMETRO EXTERNO DE 60 MM, DN = 2", TIPO SEALTUBO</v>
          </cell>
          <cell r="E17272" t="str">
            <v>M</v>
          </cell>
          <cell r="F17272">
            <v>47.65</v>
          </cell>
        </row>
        <row r="17273">
          <cell r="A17273" t="str">
            <v>SINAPI-I 2505</v>
          </cell>
          <cell r="D17273" t="str">
            <v>ELETRODUTO FLEXIVEL, EM FITA DE ACO GALVANIZADO, REVESTIDO COM PVC PRETO, DIAMETRO EXTERNO DE 75 MM, DN = 2 1/2", TIPO SEALTUBO</v>
          </cell>
          <cell r="E17273" t="str">
            <v>M</v>
          </cell>
          <cell r="F17273">
            <v>74.260000000000005</v>
          </cell>
        </row>
        <row r="17274">
          <cell r="A17274" t="str">
            <v>SINAPI-I 12056</v>
          </cell>
          <cell r="D17274" t="str">
            <v>ELETRODUTO FLEXIVEL, EM FITA DE ACO GALVANIZADO, SEM REVESTIMENTO, DIAMETRO NOMINAL 1 1/2"</v>
          </cell>
          <cell r="E17274" t="str">
            <v>M</v>
          </cell>
          <cell r="F17274">
            <v>30</v>
          </cell>
        </row>
        <row r="17275">
          <cell r="A17275" t="str">
            <v>SINAPI-I 12057</v>
          </cell>
          <cell r="D17275" t="str">
            <v>ELETRODUTO FLEXIVEL, EM FITA DE ACO GALVANIZADO, SEM REVESTIMENTO, DIAMETRO NOMINAL 1 1/4"</v>
          </cell>
          <cell r="E17275" t="str">
            <v>M</v>
          </cell>
          <cell r="F17275">
            <v>25.49</v>
          </cell>
        </row>
        <row r="17276">
          <cell r="A17276" t="str">
            <v>SINAPI-I 12058</v>
          </cell>
          <cell r="D17276" t="str">
            <v>ELETRODUTO FLEXIVEL, EM FITA DE ACO GALVANIZADO, SEM REVESTIMENTO, DIAMETRO NOMINAL 1"</v>
          </cell>
          <cell r="E17276" t="str">
            <v>M</v>
          </cell>
          <cell r="F17276">
            <v>15.89</v>
          </cell>
        </row>
        <row r="17277">
          <cell r="A17277" t="str">
            <v>SINAPI-I 12059</v>
          </cell>
          <cell r="D17277" t="str">
            <v>ELETRODUTO FLEXIVEL, EM FITA DE ACO GALVANIZADO, SEM REVESTIMENTO, DIAMETRO NOMINAL 1/2"</v>
          </cell>
          <cell r="E17277" t="str">
            <v>M</v>
          </cell>
          <cell r="F17277">
            <v>8.94</v>
          </cell>
        </row>
        <row r="17278">
          <cell r="A17278" t="str">
            <v>SINAPI-I 12060</v>
          </cell>
          <cell r="D17278" t="str">
            <v>ELETRODUTO FLEXIVEL, EM FITA DE ACO GALVANIZADO, SEM REVESTIMENTO, DIAMETRO NOMINAL 2 1/2"</v>
          </cell>
          <cell r="E17278" t="str">
            <v>M</v>
          </cell>
          <cell r="F17278">
            <v>66.22</v>
          </cell>
        </row>
        <row r="17279">
          <cell r="A17279" t="str">
            <v>SINAPI-I 12061</v>
          </cell>
          <cell r="D17279" t="str">
            <v>ELETRODUTO FLEXIVEL, EM FITA DE ACO GALVANIZADO, SEM REVESTIMENTO, DIAMETRO NOMINAL 2"</v>
          </cell>
          <cell r="E17279" t="str">
            <v>M</v>
          </cell>
          <cell r="F17279">
            <v>40.43</v>
          </cell>
        </row>
        <row r="17280">
          <cell r="A17280" t="str">
            <v>SINAPI-I 12062</v>
          </cell>
          <cell r="D17280" t="str">
            <v>ELETRODUTO FLEXIVEL, EM FITA DE ACO GALVANIZADO, SEM REVESTIMENTO, DIAMETRO NOMINAL 3"</v>
          </cell>
          <cell r="E17280" t="str">
            <v>M</v>
          </cell>
          <cell r="F17280">
            <v>74.56</v>
          </cell>
        </row>
        <row r="17281">
          <cell r="A17281" t="str">
            <v>SINAPI-I 2687</v>
          </cell>
          <cell r="D17281" t="str">
            <v>ELETRODUTO PVC FLEXIVEL CORRUGADO, COR AMARELA, DE 16 MM</v>
          </cell>
          <cell r="E17281" t="str">
            <v>M</v>
          </cell>
          <cell r="F17281">
            <v>2.12</v>
          </cell>
        </row>
        <row r="17282">
          <cell r="A17282" t="str">
            <v>SINAPI-I 2689</v>
          </cell>
          <cell r="D17282" t="str">
            <v>ELETRODUTO PVC FLEXIVEL CORRUGADO, COR AMARELA, DE 20 MM</v>
          </cell>
          <cell r="E17282" t="str">
            <v>M</v>
          </cell>
          <cell r="F17282">
            <v>2.52</v>
          </cell>
        </row>
        <row r="17283">
          <cell r="A17283" t="str">
            <v>SINAPI-I 2688</v>
          </cell>
          <cell r="D17283" t="str">
            <v>ELETRODUTO PVC FLEXIVEL CORRUGADO, COR AMARELA, DE 25 MM</v>
          </cell>
          <cell r="E17283" t="str">
            <v>M</v>
          </cell>
          <cell r="F17283">
            <v>2.73</v>
          </cell>
        </row>
        <row r="17284">
          <cell r="A17284" t="str">
            <v>SINAPI-I 2690</v>
          </cell>
          <cell r="D17284" t="str">
            <v>ELETRODUTO PVC FLEXIVEL CORRUGADO, COR AMARELA, DE 32 MM</v>
          </cell>
          <cell r="E17284" t="str">
            <v>M</v>
          </cell>
          <cell r="F17284">
            <v>4.67</v>
          </cell>
        </row>
        <row r="17285">
          <cell r="A17285" t="str">
            <v>SINAPI-I 39243</v>
          </cell>
          <cell r="D17285" t="str">
            <v>ELETRODUTO PVC FLEXIVEL CORRUGADO, REFORCADO, COR LARANJA, DE 20 MM, PARA LAJES E PISOS</v>
          </cell>
          <cell r="E17285" t="str">
            <v>M</v>
          </cell>
          <cell r="F17285">
            <v>3.08</v>
          </cell>
        </row>
        <row r="17286">
          <cell r="A17286" t="str">
            <v>SINAPI-I 39244</v>
          </cell>
          <cell r="D17286" t="str">
            <v>ELETRODUTO PVC FLEXIVEL CORRUGADO, REFORCADO, COR LARANJA, DE 25 MM, PARA LAJES E PISOS</v>
          </cell>
          <cell r="E17286" t="str">
            <v>M</v>
          </cell>
          <cell r="F17286">
            <v>4.16</v>
          </cell>
        </row>
        <row r="17287">
          <cell r="A17287" t="str">
            <v>SINAPI-I 39245</v>
          </cell>
          <cell r="D17287" t="str">
            <v>ELETRODUTO PVC FLEXIVEL CORRUGADO, REFORCADO, COR LARANJA, DE 32 MM, PARA LAJES E PISOS</v>
          </cell>
          <cell r="E17287" t="str">
            <v>M</v>
          </cell>
          <cell r="F17287">
            <v>8.01</v>
          </cell>
        </row>
        <row r="17288">
          <cell r="A17288" t="str">
            <v>SINAPI-I 39255</v>
          </cell>
          <cell r="D17288" t="str">
            <v>ELETRODUTO/CONDULETE DE PVC RIGIDO, LISO, COR CINZA, DE 1", PARA INSTALACOES APARENTES (NBR 5410)</v>
          </cell>
          <cell r="E17288" t="str">
            <v>M</v>
          </cell>
          <cell r="F17288">
            <v>22.16</v>
          </cell>
        </row>
        <row r="17289">
          <cell r="A17289" t="str">
            <v>SINAPI-I 39254</v>
          </cell>
          <cell r="D17289" t="str">
            <v>ELETRODUTO/CONDULETE DE PVC RIGIDO, LISO, COR CINZA, DE 1/2", PARA INSTALACOES APARENTES (NBR 5410)</v>
          </cell>
          <cell r="E17289" t="str">
            <v>M</v>
          </cell>
          <cell r="F17289">
            <v>11.97</v>
          </cell>
        </row>
        <row r="17290">
          <cell r="A17290" t="str">
            <v>SINAPI-I 39253</v>
          </cell>
          <cell r="D17290" t="str">
            <v>ELETRODUTO/CONDULETE DE PVC RIGIDO, LISO, COR CINZA, DE 3/4", PARA INSTALACOES APARENTES (NBR 5410)</v>
          </cell>
          <cell r="E17290" t="str">
            <v>M</v>
          </cell>
          <cell r="F17290">
            <v>15.26</v>
          </cell>
        </row>
        <row r="17291">
          <cell r="A17291" t="str">
            <v>SINAPI-I 39246</v>
          </cell>
          <cell r="D17291" t="str">
            <v>ELETRODUTO/DUTO PEAD FLEXIVEL PAREDE SIMPLES, CORRUGACAO HELICOIDAL, COR PRETA, SEM ROSCA, DE 1 1/2", CRC 680 N, PARA CABEAMENTO SUBTERRANEO (NBR 15715)</v>
          </cell>
          <cell r="E17291" t="str">
            <v>M</v>
          </cell>
          <cell r="F17291">
            <v>3.45</v>
          </cell>
        </row>
        <row r="17292">
          <cell r="A17292" t="str">
            <v>SINAPI-I 39247</v>
          </cell>
          <cell r="D17292" t="str">
            <v>ELETRODUTO/DUTO PEAD FLEXIVEL PAREDE SIMPLES, CORRUGACAO HELICOIDAL, COR PRETA, SEM ROSCA, DE 1 1/4", CRC 680 N, PARA CABEAMENTO SUBTERRANEO (NBR 15715)</v>
          </cell>
          <cell r="E17292" t="str">
            <v>M</v>
          </cell>
          <cell r="F17292">
            <v>3.01</v>
          </cell>
        </row>
        <row r="17293">
          <cell r="A17293" t="str">
            <v>SINAPI-I 2446</v>
          </cell>
          <cell r="D17293" t="str">
            <v>ELETRODUTO/DUTO PEAD FLEXIVEL PAREDE SIMPLES, CORRUGACAO HELICOIDAL, COR PRETA, SEM ROSCA, DE 2", CRC 680 N, PARA CABEAMENTO SUBTERRANEO (NBR 15715)</v>
          </cell>
          <cell r="E17293" t="str">
            <v>M</v>
          </cell>
          <cell r="F17293">
            <v>4.96</v>
          </cell>
        </row>
        <row r="17294">
          <cell r="A17294" t="str">
            <v>SINAPI-I 2442</v>
          </cell>
          <cell r="D17294" t="str">
            <v>ELETRODUTO/DUTO PEAD FLEXIVEL PAREDE SIMPLES, CORRUGACAO HELICOIDAL, COR PRETA, SEM ROSCA, DE 3", CRC 680 N, PARA CABEAMENTO SUBTERRANEO (NBR 15715)</v>
          </cell>
          <cell r="E17294" t="str">
            <v>M</v>
          </cell>
          <cell r="F17294">
            <v>6.95</v>
          </cell>
        </row>
        <row r="17295">
          <cell r="A17295" t="str">
            <v>SINAPI-I 39248</v>
          </cell>
          <cell r="D17295" t="str">
            <v>ELETRODUTO/DUTO PEAD FLEXIVEL PAREDE SIMPLES, CORRUGACAO HELICOIDAL, COR PRETA, SEM ROSCA, DE 4", CRC 680 N, PARA CABEAMENTO SUBTERRANEO (NBR 15715)</v>
          </cell>
          <cell r="E17295" t="str">
            <v>M</v>
          </cell>
          <cell r="F17295">
            <v>9.68</v>
          </cell>
        </row>
        <row r="17296">
          <cell r="A17296" t="str">
            <v>SINAPI-I 2438</v>
          </cell>
          <cell r="D17296" t="str">
            <v>ELETROTECNICO (HORISTA)</v>
          </cell>
          <cell r="E17296" t="str">
            <v>H</v>
          </cell>
          <cell r="F17296">
            <v>36.22</v>
          </cell>
        </row>
        <row r="17297">
          <cell r="A17297" t="str">
            <v>SINAPI-I 40922</v>
          </cell>
          <cell r="D17297" t="str">
            <v>ELETROTECNICO (MENSALISTA)</v>
          </cell>
          <cell r="E17297" t="str">
            <v>MES</v>
          </cell>
          <cell r="F17297">
            <v>6393.67</v>
          </cell>
        </row>
        <row r="17298">
          <cell r="A17298" t="str">
            <v>SINAPI-I 44342</v>
          </cell>
          <cell r="D17298" t="str">
            <v>EMENDA INTERNA, TIPO U, BASE LISA, PARA ELETROCALHA, EM CHAPA DE ACO GALVANIZADO ESPESSURA #14, 700 X 50 MM (L X A)</v>
          </cell>
          <cell r="E17298" t="str">
            <v>UN</v>
          </cell>
          <cell r="F17298">
            <v>32.72</v>
          </cell>
        </row>
        <row r="17299">
          <cell r="A17299" t="str">
            <v>SINAPI-I 44343</v>
          </cell>
          <cell r="D17299" t="str">
            <v>EMENDA INTERNA, TIPO U, BASE LISA, PARA ELETROCALHA, EM CHAPA DE ACO GALVANIZADO ESPESSURA #14, 800 X 50 MM (L X A)</v>
          </cell>
          <cell r="E17299" t="str">
            <v>UN</v>
          </cell>
          <cell r="F17299">
            <v>35.450000000000003</v>
          </cell>
        </row>
        <row r="17300">
          <cell r="A17300" t="str">
            <v>SINAPI-I 44340</v>
          </cell>
          <cell r="D17300" t="str">
            <v>EMENDA INTERNA, TIPO U, BASE LISA, PARA ELETROCALHA, EM CHAPA DE ACO GALVANIZADO ESPESSURA #16, 500 X 50 MM (L X A)</v>
          </cell>
          <cell r="E17300" t="str">
            <v>UN</v>
          </cell>
          <cell r="F17300">
            <v>23.12</v>
          </cell>
        </row>
        <row r="17301">
          <cell r="A17301" t="str">
            <v>SINAPI-I 44341</v>
          </cell>
          <cell r="D17301" t="str">
            <v>EMENDA INTERNA, TIPO U, BASE LISA, PARA ELETROCALHA, EM CHAPA DE ACO GALVANIZADO ESPESSURA #16, 600 X 50 MM (L X A)</v>
          </cell>
          <cell r="E17301" t="str">
            <v>UN</v>
          </cell>
          <cell r="F17301">
            <v>26.76</v>
          </cell>
        </row>
        <row r="17302">
          <cell r="A17302" t="str">
            <v>SINAPI-I 44338</v>
          </cell>
          <cell r="D17302" t="str">
            <v>EMENDA INTERNA, TIPO U, BASE LISA, PARA ELETROCALHA, EM CHAPA DE ACO GALVANIZADO ESPESSURA #18, 300 X 50 MM (L X A)</v>
          </cell>
          <cell r="E17302" t="str">
            <v>UN</v>
          </cell>
          <cell r="F17302">
            <v>13.24</v>
          </cell>
        </row>
        <row r="17303">
          <cell r="A17303" t="str">
            <v>SINAPI-I 44339</v>
          </cell>
          <cell r="D17303" t="str">
            <v>EMENDA INTERNA, TIPO U, BASE LISA, PARA ELETROCALHA, EM CHAPA DE ACO GALVANIZADO ESPESSURA #18, 400 X 50 MM (L X A)</v>
          </cell>
          <cell r="E17303" t="str">
            <v>UN</v>
          </cell>
          <cell r="F17303">
            <v>15.48</v>
          </cell>
        </row>
        <row r="17304">
          <cell r="A17304" t="str">
            <v>SINAPI-I 44336</v>
          </cell>
          <cell r="D17304" t="str">
            <v>EMENDA INTERNA, TIPO U, BASE LISA, PARA ELETROCALHA, EM CHAPA DE ACO GALVANIZADO ESPESSURA #22, 100 X 50 MM (L X A)</v>
          </cell>
          <cell r="E17304" t="str">
            <v>UN</v>
          </cell>
          <cell r="F17304">
            <v>4.51</v>
          </cell>
        </row>
        <row r="17305">
          <cell r="A17305" t="str">
            <v>SINAPI-I 41834</v>
          </cell>
          <cell r="D17305" t="str">
            <v>EMENDA INTERNA, TIPO U, BASE LISA, PARA ELETROCALHA, EM CHAPA DE ACO GALVANIZADO ESPESSURA #22, 125 X 50 MM (L X A)</v>
          </cell>
          <cell r="E17305" t="str">
            <v>UN</v>
          </cell>
          <cell r="F17305">
            <v>5.68</v>
          </cell>
        </row>
        <row r="17306">
          <cell r="A17306" t="str">
            <v>SINAPI-I 44337</v>
          </cell>
          <cell r="D17306" t="str">
            <v>EMENDA INTERNA, TIPO U, BASE LISA, PARA ELETROCALHA, EM CHAPA DE ACO GALVANIZADO ESPESSURA #22, 150 X 50 MM (L X A)</v>
          </cell>
          <cell r="E17306" t="str">
            <v>UN</v>
          </cell>
          <cell r="F17306">
            <v>5.68</v>
          </cell>
        </row>
        <row r="17307">
          <cell r="A17307" t="str">
            <v>SINAPI-I 43964</v>
          </cell>
          <cell r="D17307" t="str">
            <v>EMENDA INTERNA, TIPO U, BASE LISA, PARA ELETROCALHA, EM CHAPA DE ACO GALVANIZADO ESPESSURA #22, 200 X 50 MM (L X A)</v>
          </cell>
          <cell r="E17307" t="str">
            <v>UN</v>
          </cell>
          <cell r="F17307">
            <v>5.99</v>
          </cell>
        </row>
        <row r="17308">
          <cell r="A17308" t="str">
            <v>SINAPI-I 44334</v>
          </cell>
          <cell r="D17308" t="str">
            <v>EMENDA INTERNA, TIPO U, BASE LISA, PARA ELETROCALHA, EM CHAPA DE ACO GALVANIZADO ESPESSURA #22, 250 X 50 MM (L X A)</v>
          </cell>
          <cell r="E17308" t="str">
            <v>UN</v>
          </cell>
          <cell r="F17308">
            <v>7.58</v>
          </cell>
        </row>
        <row r="17309">
          <cell r="A17309" t="str">
            <v>SINAPI-I 44344</v>
          </cell>
          <cell r="D17309" t="str">
            <v>EMENDA INTERNA, TIPO U, BASE LISA, PARA ELETROCALHA, EM CHAPA DE ACO GALVANIZADO ESPESSURA #22, 50 X 50 MM (L X A)</v>
          </cell>
          <cell r="E17309" t="str">
            <v>UN</v>
          </cell>
          <cell r="F17309">
            <v>4.05</v>
          </cell>
        </row>
        <row r="17310">
          <cell r="A17310" t="str">
            <v>SINAPI-I 44335</v>
          </cell>
          <cell r="D17310" t="str">
            <v>EMENDA INTERNA, TIPO U, BASE LISA, PARA ELETROCALHA, EM CHAPA DE ACO GALVANIZADO ESPESSURA #22, 75 X 50 MM (L X A)</v>
          </cell>
          <cell r="E17310" t="str">
            <v>UN</v>
          </cell>
          <cell r="F17310">
            <v>4.37</v>
          </cell>
        </row>
        <row r="17311">
          <cell r="A17311" t="str">
            <v>SINAPI-I 12624</v>
          </cell>
          <cell r="D17311" t="str">
            <v>EMENDA PARA CALHA PLUVIAL, PVC, DIAMETRO ENTRE 119 E 170 MM, PARA DRENAGEM PLUVIAL PREDIAL</v>
          </cell>
          <cell r="E17311" t="str">
            <v>UN</v>
          </cell>
          <cell r="F17311">
            <v>34.74</v>
          </cell>
        </row>
        <row r="17312">
          <cell r="A17312" t="str">
            <v>SINAPI-I 517</v>
          </cell>
          <cell r="D17312" t="str">
            <v>EMULSAO ASFALTICA ANIONICA</v>
          </cell>
          <cell r="E17312" t="str">
            <v>L</v>
          </cell>
          <cell r="F17312">
            <v>8.84</v>
          </cell>
        </row>
        <row r="17313">
          <cell r="A17313" t="str">
            <v>SINAPI-I 37534</v>
          </cell>
          <cell r="D17313" t="str">
            <v>EMULSAO EXPLOSIVA EM CARTUCHOS DE 1" X 12", DENSIDADE 1.15 G/CM3, INICIACAO ESPOLETA N. 8 / CORDEL</v>
          </cell>
          <cell r="E17313" t="str">
            <v>KG</v>
          </cell>
        </row>
        <row r="17314">
          <cell r="A17314" t="str">
            <v>SINAPI-I 37535</v>
          </cell>
          <cell r="D17314" t="str">
            <v>EMULSAO EXPLOSIVA EM CARTUCHOS DE 1" X 24", DENSIDADE 1.15 G/CM3, INICIACAO ESPOLETA N. 8 / CORDEL</v>
          </cell>
          <cell r="E17314" t="str">
            <v>KG</v>
          </cell>
        </row>
        <row r="17315">
          <cell r="A17315" t="str">
            <v>SINAPI-I 37533</v>
          </cell>
          <cell r="D17315" t="str">
            <v>EMULSAO EXPLOSIVA EM CARTUCHOS DE 1" X 8", DENSIDADE 1.15 G/CM3, INICIACAO ESPOLETA N. 8 / CORDEL</v>
          </cell>
          <cell r="E17315" t="str">
            <v>KG</v>
          </cell>
        </row>
        <row r="17316">
          <cell r="A17316" t="str">
            <v>SINAPI-I 37537</v>
          </cell>
          <cell r="D17316" t="str">
            <v>EMULSAO EXPLOSIVA EM CARTUCHOS DE 2 1/2" X 24", DENSIDADE 1.15 G/CM3, INICIACAO ESPOLETA N. 8 / CORDEL</v>
          </cell>
          <cell r="E17316" t="str">
            <v>KG</v>
          </cell>
        </row>
        <row r="17317">
          <cell r="A17317" t="str">
            <v>SINAPI-I 37536</v>
          </cell>
          <cell r="D17317" t="str">
            <v>EMULSAO EXPLOSIVA EM CARTUCHOS DE 2 1/4" X 24", DENSIDADE 1.15 G/CM3, INICIACAO ESPOLETA N. 8 / CORDEL</v>
          </cell>
          <cell r="E17317" t="str">
            <v>KG</v>
          </cell>
        </row>
        <row r="17318">
          <cell r="A17318" t="str">
            <v>SINAPI-I 37532</v>
          </cell>
          <cell r="D17318" t="str">
            <v>EMULSAO EXPLOSIVA EM CARTUCHOS DE 2" X 24", DENSIDADE 1.15 G/CM3, INICIACAO ESPOLETA N. 8 / CORDEL</v>
          </cell>
          <cell r="E17318" t="str">
            <v>KG</v>
          </cell>
        </row>
        <row r="17319">
          <cell r="A17319" t="str">
            <v>SINAPI-I 2696</v>
          </cell>
          <cell r="D17319" t="str">
            <v>ENCANADOR OU BOMBEIRO HIDRAULICO (HORISTA)</v>
          </cell>
          <cell r="E17319" t="str">
            <v>H</v>
          </cell>
          <cell r="F17319">
            <v>23.18</v>
          </cell>
        </row>
        <row r="17320">
          <cell r="A17320" t="str">
            <v>SINAPI-I 40928</v>
          </cell>
          <cell r="D17320" t="str">
            <v>ENCANADOR OU BOMBEIRO HIDRAULICO (MENSALISTA)</v>
          </cell>
          <cell r="E17320" t="str">
            <v>MES</v>
          </cell>
          <cell r="F17320">
            <v>4091.25</v>
          </cell>
        </row>
        <row r="17321">
          <cell r="A17321" t="str">
            <v>SINAPI-I 4083</v>
          </cell>
          <cell r="D17321" t="str">
            <v>ENCARREGADO GERAL DE OBRAS (HORISTA)</v>
          </cell>
          <cell r="E17321" t="str">
            <v>H</v>
          </cell>
          <cell r="F17321">
            <v>61.03</v>
          </cell>
        </row>
        <row r="17322">
          <cell r="A17322" t="str">
            <v>SINAPI-I 40818</v>
          </cell>
          <cell r="D17322" t="str">
            <v>ENCARREGADO GERAL DE OBRAS (MENSALISTA)</v>
          </cell>
          <cell r="E17322" t="str">
            <v>MES</v>
          </cell>
          <cell r="F17322">
            <v>10772.03</v>
          </cell>
        </row>
        <row r="17323">
          <cell r="A17323" t="str">
            <v>SINAPI-I 43146</v>
          </cell>
          <cell r="D17323" t="str">
            <v>ENDURECEDOR MINERAL DE BASE CIMENTICIA PARA PISO DE CONCRETO</v>
          </cell>
          <cell r="E17323" t="str">
            <v>KG</v>
          </cell>
          <cell r="F17323">
            <v>7.92</v>
          </cell>
        </row>
        <row r="17324">
          <cell r="A17324" t="str">
            <v>SINAPI-I 2705</v>
          </cell>
          <cell r="D17324" t="str">
            <v>ENERGIA ELETRICA ATE 2000 KWH INDUSTRIAL, SEM DEMANDA</v>
          </cell>
          <cell r="E17324" t="str">
            <v>KWH</v>
          </cell>
          <cell r="F17324">
            <v>1.1000000000000001</v>
          </cell>
        </row>
        <row r="17325">
          <cell r="A17325" t="str">
            <v>SINAPI-I 14250</v>
          </cell>
          <cell r="D17325" t="str">
            <v>ENERGIA ELETRICA COMERCIAL, BAIXA TENSAO, RELATIVA AO CONSUMO DE ATE 100 KWH, INCLUINDO ICMS, PIS/PASEP E COFINS</v>
          </cell>
          <cell r="E17325" t="str">
            <v>KWH</v>
          </cell>
          <cell r="F17325">
            <v>1.1200000000000001</v>
          </cell>
        </row>
        <row r="17326">
          <cell r="A17326" t="str">
            <v>SINAPI-I 11683</v>
          </cell>
          <cell r="D17326" t="str">
            <v>ENGATE / RABICHO FLEXIVEL INOX 1/2" X 30 CM</v>
          </cell>
          <cell r="E17326" t="str">
            <v>UN</v>
          </cell>
          <cell r="F17326">
            <v>50.45</v>
          </cell>
        </row>
        <row r="17327">
          <cell r="A17327" t="str">
            <v>SINAPI-I 11684</v>
          </cell>
          <cell r="D17327" t="str">
            <v>ENGATE / RABICHO FLEXIVEL INOX 1/2" X 40 CM</v>
          </cell>
          <cell r="E17327" t="str">
            <v>UN</v>
          </cell>
          <cell r="F17327">
            <v>55.22</v>
          </cell>
        </row>
        <row r="17328">
          <cell r="A17328" t="str">
            <v>SINAPI-I 6141</v>
          </cell>
          <cell r="D17328" t="str">
            <v>ENGATE/RABICHO FLEXIVEL PLASTICO (PVC OU ABS) BRANCO 1/2" X 30 CM</v>
          </cell>
          <cell r="E17328" t="str">
            <v>UN</v>
          </cell>
          <cell r="F17328">
            <v>6.65</v>
          </cell>
        </row>
        <row r="17329">
          <cell r="A17329" t="str">
            <v>SINAPI-I 11681</v>
          </cell>
          <cell r="D17329" t="str">
            <v>ENGATE/RABICHO FLEXIVEL PLASTICO (PVC OU ABS) BRANCO 1/2" X 40 CM</v>
          </cell>
          <cell r="E17329" t="str">
            <v>UN</v>
          </cell>
          <cell r="F17329">
            <v>8.39</v>
          </cell>
        </row>
        <row r="17330">
          <cell r="A17330" t="str">
            <v>SINAPI-I 2706</v>
          </cell>
          <cell r="D17330" t="str">
            <v>ENGENHEIRO CIVIL DE OBRA JUNIOR (HORISTA)</v>
          </cell>
          <cell r="E17330" t="str">
            <v>H</v>
          </cell>
          <cell r="F17330">
            <v>113.68</v>
          </cell>
        </row>
        <row r="17331">
          <cell r="A17331" t="str">
            <v>SINAPI-I 40811</v>
          </cell>
          <cell r="D17331" t="str">
            <v>ENGENHEIRO CIVIL DE OBRA JUNIOR (MENSALISTA)</v>
          </cell>
          <cell r="E17331" t="str">
            <v>MES</v>
          </cell>
          <cell r="F17331">
            <v>20062.87</v>
          </cell>
        </row>
        <row r="17332">
          <cell r="A17332" t="str">
            <v>SINAPI-I 2707</v>
          </cell>
          <cell r="D17332" t="str">
            <v>ENGENHEIRO CIVIL DE OBRA PLENO (HORISTA)</v>
          </cell>
          <cell r="E17332" t="str">
            <v>H</v>
          </cell>
          <cell r="F17332">
            <v>117.59</v>
          </cell>
        </row>
        <row r="17333">
          <cell r="A17333" t="str">
            <v>SINAPI-I 40813</v>
          </cell>
          <cell r="D17333" t="str">
            <v>ENGENHEIRO CIVIL DE OBRA PLENO (MENSALISTA)</v>
          </cell>
          <cell r="E17333" t="str">
            <v>MES</v>
          </cell>
          <cell r="F17333">
            <v>20754.240000000002</v>
          </cell>
        </row>
        <row r="17334">
          <cell r="A17334" t="str">
            <v>SINAPI-I 2708</v>
          </cell>
          <cell r="D17334" t="str">
            <v>ENGENHEIRO CIVIL DE OBRA SENIOR (HORISTA)</v>
          </cell>
          <cell r="E17334" t="str">
            <v>H</v>
          </cell>
          <cell r="F17334">
            <v>147.09</v>
          </cell>
        </row>
        <row r="17335">
          <cell r="A17335" t="str">
            <v>SINAPI-I 40814</v>
          </cell>
          <cell r="D17335" t="str">
            <v>ENGENHEIRO CIVIL DE OBRA SENIOR (MENSALISTA)</v>
          </cell>
          <cell r="E17335" t="str">
            <v>MES</v>
          </cell>
          <cell r="F17335">
            <v>25963.45</v>
          </cell>
        </row>
        <row r="17336">
          <cell r="A17336" t="str">
            <v>SINAPI-I 38403</v>
          </cell>
          <cell r="D17336" t="str">
            <v>ENXADA ESTREITA, EM ACO, *25 X 23* CM, COM CABO DE MADEIRA DE *150* CM</v>
          </cell>
          <cell r="E17336" t="str">
            <v>UN</v>
          </cell>
          <cell r="F17336">
            <v>82.6</v>
          </cell>
        </row>
        <row r="17337">
          <cell r="A17337" t="str">
            <v>SINAPI-I 43482</v>
          </cell>
          <cell r="D17337" t="str">
            <v>EPI - FAMILIA ALMOXARIFE - HORISTA (ENCARGOS COMPLEMENTARES - COLETADO CAIXA)</v>
          </cell>
          <cell r="E17337" t="str">
            <v>H</v>
          </cell>
          <cell r="F17337">
            <v>0.81</v>
          </cell>
        </row>
        <row r="17338">
          <cell r="A17338" t="str">
            <v>SINAPI-I 43494</v>
          </cell>
          <cell r="D17338" t="str">
            <v>EPI - FAMILIA ALMOXARIFE - MENSALISTA (ENCARGOS COMPLEMENTARES - COLETADO CAIXA)</v>
          </cell>
          <cell r="E17338" t="str">
            <v>MES</v>
          </cell>
          <cell r="F17338">
            <v>153.54</v>
          </cell>
        </row>
        <row r="17339">
          <cell r="A17339" t="str">
            <v>SINAPI-I 43483</v>
          </cell>
          <cell r="D17339" t="str">
            <v>EPI - FAMILIA CARPINTEIRO DE FORMAS - HORISTA (ENCARGOS COMPLEMENTARES - COLETADO CAIXA)</v>
          </cell>
          <cell r="E17339" t="str">
            <v>H</v>
          </cell>
          <cell r="F17339">
            <v>1.43</v>
          </cell>
        </row>
        <row r="17340">
          <cell r="A17340" t="str">
            <v>SINAPI-I 43495</v>
          </cell>
          <cell r="D17340" t="str">
            <v>EPI - FAMILIA CARPINTEIRO DE FORMAS - MENSALISTA (ENCARGOS COMPLEMENTARES - COLETADO CAIXA)</v>
          </cell>
          <cell r="E17340" t="str">
            <v>MES</v>
          </cell>
          <cell r="F17340">
            <v>270.51</v>
          </cell>
        </row>
        <row r="17341">
          <cell r="A17341" t="str">
            <v>SINAPI-I 43484</v>
          </cell>
          <cell r="D17341" t="str">
            <v>EPI - FAMILIA ELETRICISTA - HORISTA (ENCARGOS COMPLEMENTARES - COLETADO CAIXA)</v>
          </cell>
          <cell r="E17341" t="str">
            <v>H</v>
          </cell>
          <cell r="F17341">
            <v>1.26</v>
          </cell>
        </row>
        <row r="17342">
          <cell r="A17342" t="str">
            <v>SINAPI-I 43496</v>
          </cell>
          <cell r="D17342" t="str">
            <v>EPI - FAMILIA ELETRICISTA - MENSALISTA (ENCARGOS COMPLEMENTARES - COLETADO CAIXA)</v>
          </cell>
          <cell r="E17342" t="str">
            <v>MES</v>
          </cell>
          <cell r="F17342">
            <v>238.02</v>
          </cell>
        </row>
        <row r="17343">
          <cell r="A17343" t="str">
            <v>SINAPI-I 43485</v>
          </cell>
          <cell r="D17343" t="str">
            <v>EPI - FAMILIA ENCANADOR - HORISTA (ENCARGOS COMPLEMENTARES - COLETADO CAIXA)</v>
          </cell>
          <cell r="E17343" t="str">
            <v>H</v>
          </cell>
          <cell r="F17343">
            <v>1.1299999999999999</v>
          </cell>
        </row>
        <row r="17344">
          <cell r="A17344" t="str">
            <v>SINAPI-I 43497</v>
          </cell>
          <cell r="D17344" t="str">
            <v>EPI - FAMILIA ENCANADOR - MENSALISTA (ENCARGOS COMPLEMENTARES - COLETADO CAIXA)</v>
          </cell>
          <cell r="E17344" t="str">
            <v>MES</v>
          </cell>
          <cell r="F17344">
            <v>212.45</v>
          </cell>
        </row>
        <row r="17345">
          <cell r="A17345" t="str">
            <v>SINAPI-I 43487</v>
          </cell>
          <cell r="D17345" t="str">
            <v>EPI - FAMILIA ENCARREGADO GERAL - HORISTA (ENCARGOS COMPLEMENTARES - COLETADO CAIXA)</v>
          </cell>
          <cell r="E17345" t="str">
            <v>H</v>
          </cell>
          <cell r="F17345">
            <v>1.28</v>
          </cell>
        </row>
        <row r="17346">
          <cell r="A17346" t="str">
            <v>SINAPI-I 43499</v>
          </cell>
          <cell r="D17346" t="str">
            <v>EPI - FAMILIA ENCARREGADO GERAL - MENSALISTA (ENCARGOS COMPLEMENTARES - COLETADO CAIXA)</v>
          </cell>
          <cell r="E17346" t="str">
            <v>MES</v>
          </cell>
          <cell r="F17346">
            <v>241.99</v>
          </cell>
        </row>
        <row r="17347">
          <cell r="A17347" t="str">
            <v>SINAPI-I 43486</v>
          </cell>
          <cell r="D17347" t="str">
            <v>EPI - FAMILIA ENGENHEIRO CIVIL - HORISTA (ENCARGOS COMPLEMENTARES - COLETADO CAIXA)</v>
          </cell>
          <cell r="E17347" t="str">
            <v>H</v>
          </cell>
          <cell r="F17347">
            <v>0.77</v>
          </cell>
        </row>
        <row r="17348">
          <cell r="A17348" t="str">
            <v>SINAPI-I 43498</v>
          </cell>
          <cell r="D17348" t="str">
            <v>EPI - FAMILIA ENGENHEIRO CIVIL - MENSALISTA (ENCARGOS COMPLEMENTARES - COLETADO CAIXA)</v>
          </cell>
          <cell r="E17348" t="str">
            <v>MES</v>
          </cell>
          <cell r="F17348">
            <v>146</v>
          </cell>
        </row>
        <row r="17349">
          <cell r="A17349" t="str">
            <v>SINAPI-I 43488</v>
          </cell>
          <cell r="D17349" t="str">
            <v>EPI - FAMILIA OPERADOR ESCAVADEIRA - HORISTA (ENCARGOS COMPLEMENTARES - COLETADO CAIXA)</v>
          </cell>
          <cell r="E17349" t="str">
            <v>H</v>
          </cell>
          <cell r="F17349">
            <v>0.89</v>
          </cell>
        </row>
        <row r="17350">
          <cell r="A17350" t="str">
            <v>SINAPI-I 43500</v>
          </cell>
          <cell r="D17350" t="str">
            <v>EPI - FAMILIA OPERADOR ESCAVADEIRA - MENSALISTA (ENCARGOS COMPLEMENTARES - COLETADO CAIXA)</v>
          </cell>
          <cell r="E17350" t="str">
            <v>MES</v>
          </cell>
          <cell r="F17350">
            <v>167.95</v>
          </cell>
        </row>
        <row r="17351">
          <cell r="A17351" t="str">
            <v>SINAPI-I 43489</v>
          </cell>
          <cell r="D17351" t="str">
            <v>EPI - FAMILIA PEDREIRO - HORISTA (ENCARGOS COMPLEMENTARES - COLETADO CAIXA)</v>
          </cell>
          <cell r="E17351" t="str">
            <v>H</v>
          </cell>
          <cell r="F17351">
            <v>1.31</v>
          </cell>
        </row>
        <row r="17352">
          <cell r="A17352" t="str">
            <v>SINAPI-I 43501</v>
          </cell>
          <cell r="D17352" t="str">
            <v>EPI - FAMILIA PEDREIRO - MENSALISTA (ENCARGOS COMPLEMENTARES - COLETADO CAIXA)</v>
          </cell>
          <cell r="E17352" t="str">
            <v>MES</v>
          </cell>
          <cell r="F17352">
            <v>247.11</v>
          </cell>
        </row>
        <row r="17353">
          <cell r="A17353" t="str">
            <v>SINAPI-I 43490</v>
          </cell>
          <cell r="D17353" t="str">
            <v>EPI - FAMILIA PINTOR - HORISTA (ENCARGOS COMPLEMENTARES - COLETADO CAIXA)</v>
          </cell>
          <cell r="E17353" t="str">
            <v>H</v>
          </cell>
          <cell r="F17353">
            <v>1.85</v>
          </cell>
        </row>
        <row r="17354">
          <cell r="A17354" t="str">
            <v>SINAPI-I 43502</v>
          </cell>
          <cell r="D17354" t="str">
            <v>EPI - FAMILIA PINTOR - MENSALISTA (ENCARGOS COMPLEMENTARES - COLETADO CAIXA)</v>
          </cell>
          <cell r="E17354" t="str">
            <v>MES</v>
          </cell>
          <cell r="F17354">
            <v>348.39</v>
          </cell>
        </row>
        <row r="17355">
          <cell r="A17355" t="str">
            <v>SINAPI-I 43491</v>
          </cell>
          <cell r="D17355" t="str">
            <v>EPI - FAMILIA SERVENTE - HORISTA (ENCARGOS COMPLEMENTARES - COLETADO CAIXA)</v>
          </cell>
          <cell r="E17355" t="str">
            <v>H</v>
          </cell>
          <cell r="F17355">
            <v>1.39</v>
          </cell>
        </row>
        <row r="17356">
          <cell r="A17356" t="str">
            <v>SINAPI-I 43503</v>
          </cell>
          <cell r="D17356" t="str">
            <v>EPI - FAMILIA SERVENTE - MENSALISTA (ENCARGOS COMPLEMENTARES - COLETADO CAIXA)</v>
          </cell>
          <cell r="E17356" t="str">
            <v>MES</v>
          </cell>
          <cell r="F17356">
            <v>261.93</v>
          </cell>
        </row>
        <row r="17357">
          <cell r="A17357" t="str">
            <v>SINAPI-I 43492</v>
          </cell>
          <cell r="D17357" t="str">
            <v>EPI - FAMILIA SOLDADOR - HORISTA (ENCARGOS COMPLEMENTARES - COLETADO CAIXA)</v>
          </cell>
          <cell r="E17357" t="str">
            <v>H</v>
          </cell>
          <cell r="F17357">
            <v>1.82</v>
          </cell>
        </row>
        <row r="17358">
          <cell r="A17358" t="str">
            <v>SINAPI-I 43504</v>
          </cell>
          <cell r="D17358" t="str">
            <v>EPI - FAMILIA SOLDADOR - MENSALISTA (ENCARGOS COMPLEMENTARES - COLETADO CAIXA)</v>
          </cell>
          <cell r="E17358" t="str">
            <v>MES</v>
          </cell>
          <cell r="F17358">
            <v>342.83</v>
          </cell>
        </row>
        <row r="17359">
          <cell r="A17359" t="str">
            <v>SINAPI-I 43493</v>
          </cell>
          <cell r="D17359" t="str">
            <v>EPI - FAMILIA TOPOGRAFO - HORISTA (ENCARGOS COMPLEMENTARES - COLETADO CAIXA)</v>
          </cell>
          <cell r="E17359" t="str">
            <v>H</v>
          </cell>
          <cell r="F17359">
            <v>0.74</v>
          </cell>
        </row>
        <row r="17360">
          <cell r="A17360" t="str">
            <v>SINAPI-I 43505</v>
          </cell>
          <cell r="D17360" t="str">
            <v>EPI - FAMILIA TOPOGRAFO - MENSALISTA (ENCARGOS COMPLEMENTARES - COLETADO CAIXA)</v>
          </cell>
          <cell r="E17360" t="str">
            <v>MES</v>
          </cell>
          <cell r="F17360">
            <v>138.97999999999999</v>
          </cell>
        </row>
        <row r="17361">
          <cell r="A17361" t="str">
            <v>SINAPI-I 38476</v>
          </cell>
          <cell r="D17361" t="str">
            <v>ESCADA DUPLA DE ABRIR EM ALUMINIO, COM SAPATAS DE BORRACHA, *2,30* X *0,57* M (ALTURA UTIL X LARGURA MINIMA), MODELO PINTOR, 8 DEGRAUS, CAPACIDADE *100* KG</v>
          </cell>
          <cell r="E17361" t="str">
            <v>UN</v>
          </cell>
          <cell r="F17361">
            <v>316.11</v>
          </cell>
        </row>
        <row r="17362">
          <cell r="A17362" t="str">
            <v>SINAPI-I 38477</v>
          </cell>
          <cell r="D17362" t="str">
            <v>ESCADA EXTENSIVEL EM ALUMINIO, COM SAPATAS DE BORRACHA, ALTURA FECHADA 3,60 M, ALTURA ESTENDIDA DE 6,0 A 6,30 M, LARGURA MINIMA DE 35 CM, CACIDADE *120* KG</v>
          </cell>
          <cell r="E17362" t="str">
            <v>UN</v>
          </cell>
          <cell r="F17362">
            <v>838.19</v>
          </cell>
        </row>
        <row r="17363">
          <cell r="A17363" t="str">
            <v>SINAPI-I 45112</v>
          </cell>
          <cell r="D17363" t="str">
            <v>ESCAVADEIRA HIDRAULICA DE BRACO LONGO (LONGO ALCANCE) SOBRE ESTEIRAS, CACAMBA 0,52 M3, PESO OPERACIONAL 24 T, POTENCIA LIQUIDA 155 HP</v>
          </cell>
          <cell r="E17363" t="str">
            <v>UN</v>
          </cell>
          <cell r="F17363">
            <v>1031439.93</v>
          </cell>
        </row>
        <row r="17364">
          <cell r="A17364" t="str">
            <v>SINAPI-I 14525</v>
          </cell>
          <cell r="D17364" t="str">
            <v>ESCAVADEIRA HIDRAULICA SOBRE ESTEIRAS COM CACAMBA DE 1,20 M3, PESO OPERACIONAL 21 T, POTENCIA BRUTA 155 HP</v>
          </cell>
          <cell r="E17364" t="str">
            <v>UN</v>
          </cell>
          <cell r="F17364">
            <v>896738.71</v>
          </cell>
        </row>
        <row r="17365">
          <cell r="A17365" t="str">
            <v>SINAPI-I 10685</v>
          </cell>
          <cell r="D17365" t="str">
            <v>ESCAVADEIRA HIDRAULICA SOBRE ESTEIRAS, CACAMBA 0,80M3, PESO OPERACIONAL 17T, POTENCIA BRUTA 111HP</v>
          </cell>
          <cell r="E17365" t="str">
            <v>UN</v>
          </cell>
          <cell r="F17365">
            <v>792500</v>
          </cell>
        </row>
        <row r="17366">
          <cell r="A17366" t="str">
            <v>SINAPI-I 40636</v>
          </cell>
          <cell r="D17366" t="str">
            <v>ESCAVADEIRA HIDRAULICA SOBRE ESTEIRAS, CAPACIDADE DA CACAMBA ENTRE 1,20 E 1,50 M3, PESO OPERACIONAL ENTRE 20,00 E 22,00 TON, POTENCIA LIQUIDA ENTRE 150 E 155 HP, EQUIPADA COM CLAMSHELL</v>
          </cell>
          <cell r="E17366" t="str">
            <v>UN</v>
          </cell>
          <cell r="F17366">
            <v>1097413.3400000001</v>
          </cell>
        </row>
        <row r="17367">
          <cell r="A17367" t="str">
            <v>SINAPI-I 4111</v>
          </cell>
          <cell r="D17367" t="str">
            <v>ESCORA PRE-MOLDADA EM CONCRETO, *10 X 10* CM, H = 2,30M</v>
          </cell>
          <cell r="E17367" t="str">
            <v>UN</v>
          </cell>
          <cell r="F17367">
            <v>82.09</v>
          </cell>
        </row>
        <row r="17368">
          <cell r="A17368" t="str">
            <v>SINAPI-I 44538</v>
          </cell>
          <cell r="D17368" t="str">
            <v>ESCOVA CIRCULAR EM ACO LATONADO, 6 X 1" (DIAMETRO X ESPESSURA), FURO DE 1 1/4", FIO ONDULADO *0,30* MM</v>
          </cell>
          <cell r="E17368" t="str">
            <v>UN</v>
          </cell>
          <cell r="F17368">
            <v>69.540000000000006</v>
          </cell>
        </row>
        <row r="17369">
          <cell r="A17369" t="str">
            <v>SINAPI-I 12</v>
          </cell>
          <cell r="D17369" t="str">
            <v>ESCOVA DE ACO, COM CABO, *4 X 15* FILEIRAS DE CERDAS</v>
          </cell>
          <cell r="E17369" t="str">
            <v>UN</v>
          </cell>
          <cell r="F17369">
            <v>8.76</v>
          </cell>
        </row>
        <row r="17370">
          <cell r="A17370" t="str">
            <v>SINAPI-I 37554</v>
          </cell>
          <cell r="D17370" t="str">
            <v>ESGUICHO JATO REGULAVEL, TIPO ELKHART, ENGATE RAPIDO 1 1/2", PARA COMBATE A INCENDIO</v>
          </cell>
          <cell r="E17370" t="str">
            <v>UN</v>
          </cell>
          <cell r="F17370">
            <v>184.96</v>
          </cell>
        </row>
        <row r="17371">
          <cell r="A17371" t="str">
            <v>SINAPI-I 37555</v>
          </cell>
          <cell r="D17371" t="str">
            <v>ESGUICHO JATO REGULAVEL, TIPO ELKHART, ENGATE RAPIDO 2 1/2", PARA COMBATE A INCENDIO</v>
          </cell>
          <cell r="E17371" t="str">
            <v>UN</v>
          </cell>
          <cell r="F17371">
            <v>224.99</v>
          </cell>
        </row>
        <row r="17372">
          <cell r="A17372" t="str">
            <v>SINAPI-I 10902</v>
          </cell>
          <cell r="D17372" t="str">
            <v>ESGUICHO TIPO JATO SOLIDO, EM LATAO, ENGATE RAPIDO 1 1/2" X 13 MM, PARA MANGUEIRA EM INSTALACAO PREDIAL COMBATE A INCENDIO</v>
          </cell>
          <cell r="E17372" t="str">
            <v>UN</v>
          </cell>
          <cell r="F17372">
            <v>56.45</v>
          </cell>
        </row>
        <row r="17373">
          <cell r="A17373" t="str">
            <v>SINAPI-I 20965</v>
          </cell>
          <cell r="D17373" t="str">
            <v>ESGUICHO TIPO JATO SOLIDO, EM LATAO, ENGATE RAPIDO 1 1/2" X 16 MM, PARA MANGUEIRA EM INSTALACAO PREDIAL COMBATE A INCENDIO</v>
          </cell>
          <cell r="E17373" t="str">
            <v>UN</v>
          </cell>
          <cell r="F17373">
            <v>56.98</v>
          </cell>
        </row>
        <row r="17374">
          <cell r="A17374" t="str">
            <v>SINAPI-I 20966</v>
          </cell>
          <cell r="D17374" t="str">
            <v>ESGUICHO TIPO JATO SOLIDO, EM LATAO, ENGATE RAPIDO 1 1/2" X 19 MM, PARA MANGUEIRA EM INSTALACAO PREDIAL COMBATE A INCENDIO</v>
          </cell>
          <cell r="E17374" t="str">
            <v>UN</v>
          </cell>
          <cell r="F17374">
            <v>61.35</v>
          </cell>
        </row>
        <row r="17375">
          <cell r="A17375" t="str">
            <v>SINAPI-I 10903</v>
          </cell>
          <cell r="D17375" t="str">
            <v>ESGUICHO TIPO JATO SOLIDO, EM LATAO, ENGATE RAPIDO 2 1/2" X 13 MM, PARA MANGUEIRA EM INSTALACAO PREDIAL COMBATE A INCENDIO</v>
          </cell>
          <cell r="E17375" t="str">
            <v>UN</v>
          </cell>
          <cell r="F17375">
            <v>92.99</v>
          </cell>
        </row>
        <row r="17376">
          <cell r="A17376" t="str">
            <v>SINAPI-I 20967</v>
          </cell>
          <cell r="D17376" t="str">
            <v>ESGUICHO TIPO JATO SOLIDO, EM LATAO, ENGATE RAPIDO 2 1/2" X 16 MM, PARA MANGUEIRA EM INSTALACAO PREDIAL COMBATE A INCENDIO</v>
          </cell>
          <cell r="E17376" t="str">
            <v>UN</v>
          </cell>
          <cell r="F17376">
            <v>92.99</v>
          </cell>
        </row>
        <row r="17377">
          <cell r="A17377" t="str">
            <v>SINAPI-I 20968</v>
          </cell>
          <cell r="D17377" t="str">
            <v>ESGUICHO TIPO JATO SOLIDO, EM LATAO, ENGATE RAPIDO 2 1/2" X 19 MM, PARA MANGUEIRA EM INSTALACAO PREDIAL COMBATE A INCENDIO</v>
          </cell>
          <cell r="E17377" t="str">
            <v>UN</v>
          </cell>
          <cell r="F17377">
            <v>101.99</v>
          </cell>
        </row>
        <row r="17378">
          <cell r="A17378" t="str">
            <v>SINAPI-I 39017</v>
          </cell>
          <cell r="D17378" t="str">
            <v>ESPACADOR / DISTANCIADOR CIRCULAR COM ENTRADA LATERAL, EM PLASTICO, PARA VERGALHAO *4,2 A 12,5* MM, COBRIMENTO 20 MM</v>
          </cell>
          <cell r="E17378" t="str">
            <v>UN</v>
          </cell>
          <cell r="F17378">
            <v>0.21</v>
          </cell>
        </row>
        <row r="17379">
          <cell r="A17379" t="str">
            <v>SINAPI-I 39315</v>
          </cell>
          <cell r="D17379" t="str">
            <v>ESPACADOR / DISTANCIADOR TIPO GARRA DUPLA, EM PLASTICO, COBRIMENTO *20* MM, PARA FERRAGENS DE LAJES E FUNDO DE VIGAS</v>
          </cell>
          <cell r="E17379" t="str">
            <v>UN</v>
          </cell>
          <cell r="F17379">
            <v>0.35</v>
          </cell>
        </row>
        <row r="17380">
          <cell r="A17380" t="str">
            <v>SINAPI-I 39016</v>
          </cell>
          <cell r="D17380" t="str">
            <v>ESPACADOR / DISTANCIADOR TIPO PINO EM PLASTICO, PARA VERGALHAO ATE 10 MM, PARA APOIO DE ARMADURA</v>
          </cell>
          <cell r="E17380" t="str">
            <v>UN</v>
          </cell>
          <cell r="F17380">
            <v>0.35</v>
          </cell>
        </row>
        <row r="17381">
          <cell r="A17381" t="str">
            <v>SINAPI-I 39481</v>
          </cell>
          <cell r="D17381" t="str">
            <v>ESPACADOR OU DISTANCIADOR, EM PLASTICO, TIPO APOIO DE CORDOALHA (CARANGUEJO), PARA ARMADURA NEGATIVA E PROTENSAO, COBRIMENTO 50 MM</v>
          </cell>
          <cell r="E17381" t="str">
            <v>UN</v>
          </cell>
          <cell r="F17381">
            <v>1.7</v>
          </cell>
        </row>
        <row r="17382">
          <cell r="A17382" t="str">
            <v>SINAPI-I 39013</v>
          </cell>
          <cell r="D17382" t="str">
            <v>ESPACADOR/SEPARADOR /CENTRALIZADOR DE BARRA DE ACO, PLASTICO, (CHUMBADOR TIPO CARAMBOLA - CB), DIAMETRO INTERNO ATE 20 MM</v>
          </cell>
          <cell r="E17382" t="str">
            <v>UN</v>
          </cell>
          <cell r="F17382">
            <v>1.45</v>
          </cell>
        </row>
        <row r="17383">
          <cell r="A17383" t="str">
            <v>SINAPI-I 44919</v>
          </cell>
          <cell r="D17383" t="str">
            <v>ESPACADOR/SEPARADOR /CENTRALIZADOR DE BARRA DE ACO, PLASTICO, (CHUMBADOR TIPO CARAMBOLA - CB), DIAMETRO INTERNO ENTRE 25 A 32 MM</v>
          </cell>
          <cell r="E17383" t="str">
            <v>UN</v>
          </cell>
          <cell r="F17383">
            <v>2.71</v>
          </cell>
        </row>
        <row r="17384">
          <cell r="A17384" t="str">
            <v>SINAPI-I 40433</v>
          </cell>
          <cell r="D17384" t="str">
            <v>ESPACADOR/SEPARADOR DE CORDOALHA TIPO DISCO 12 FUROS DE 14 MM, PARA TIRANTES</v>
          </cell>
          <cell r="E17384" t="str">
            <v>UN</v>
          </cell>
          <cell r="F17384">
            <v>1.5</v>
          </cell>
        </row>
        <row r="17385">
          <cell r="A17385" t="str">
            <v>SINAPI-I 20219</v>
          </cell>
          <cell r="D17385" t="str">
            <v>ESPARGIDOR DE ASFALTO PRESSURIZADO, REBOCAVEL, TANQUE DE 2500 L, PNEUMATICO, COM MOTOR A GASOLINA 3,4HP</v>
          </cell>
          <cell r="E17385" t="str">
            <v>UN</v>
          </cell>
        </row>
        <row r="17386">
          <cell r="A17386" t="str">
            <v>SINAPI-I 36484</v>
          </cell>
          <cell r="D17386" t="str">
            <v>ESPARGIDOR DE ASFALTO PRESSURIZADO, TANQUE 6 M3 COM ISOLACAO TERMICA, AQUECIDO COM 2 MACARICOS, COM BARRA ESPARGIDORA 3,60 M, A SER MONTADO SOBRE CAMINHAO</v>
          </cell>
          <cell r="E17386" t="str">
            <v>UN</v>
          </cell>
        </row>
        <row r="17387">
          <cell r="A17387" t="str">
            <v>SINAPI-I 38368</v>
          </cell>
          <cell r="D17387" t="str">
            <v>ESPATULA DE PLASTICO LISA, LARGURA *10* CM</v>
          </cell>
          <cell r="E17387" t="str">
            <v>UN</v>
          </cell>
          <cell r="F17387">
            <v>6.74</v>
          </cell>
        </row>
        <row r="17388">
          <cell r="A17388" t="str">
            <v>SINAPI-I 38367</v>
          </cell>
          <cell r="D17388" t="str">
            <v>ESPATULA EM ACO INOX COM CABO DE MADEIRA E LARGURA DE *8* CM</v>
          </cell>
          <cell r="E17388" t="str">
            <v>UN</v>
          </cell>
          <cell r="F17388">
            <v>15.65</v>
          </cell>
        </row>
        <row r="17389">
          <cell r="A17389" t="str">
            <v>SINAPI-I 38091</v>
          </cell>
          <cell r="D17389" t="str">
            <v>ESPELHO / PLACA CEGA 4" X 2", PARA INSTALACAO DE TOMADAS E INTERRUPTORES</v>
          </cell>
          <cell r="E17389" t="str">
            <v>UN</v>
          </cell>
          <cell r="F17389">
            <v>2.2400000000000002</v>
          </cell>
        </row>
        <row r="17390">
          <cell r="A17390" t="str">
            <v>SINAPI-I 38095</v>
          </cell>
          <cell r="D17390" t="str">
            <v>ESPELHO / PLACA CEGA 4" X 4", PARA INSTALACAO DE TOMADAS E INTERRUPTORES</v>
          </cell>
          <cell r="E17390" t="str">
            <v>UN</v>
          </cell>
          <cell r="F17390">
            <v>4.74</v>
          </cell>
        </row>
        <row r="17391">
          <cell r="A17391" t="str">
            <v>SINAPI-I 38092</v>
          </cell>
          <cell r="D17391" t="str">
            <v>ESPELHO / PLACA DE 1 POSTO 4" X 2", PARA INSTALACAO DE TOMADAS E INTERRUPTORES</v>
          </cell>
          <cell r="E17391" t="str">
            <v>UN</v>
          </cell>
          <cell r="F17391">
            <v>2.12</v>
          </cell>
        </row>
        <row r="17392">
          <cell r="A17392" t="str">
            <v>SINAPI-I 38093</v>
          </cell>
          <cell r="D17392" t="str">
            <v>ESPELHO / PLACA DE 2 POSTOS 4" X 2", PARA INSTALACAO DE TOMADAS E INTERRUPTORES</v>
          </cell>
          <cell r="E17392" t="str">
            <v>UN</v>
          </cell>
          <cell r="F17392">
            <v>2.2000000000000002</v>
          </cell>
        </row>
        <row r="17393">
          <cell r="A17393" t="str">
            <v>SINAPI-I 38096</v>
          </cell>
          <cell r="D17393" t="str">
            <v>ESPELHO / PLACA DE 2 POSTOS 4" X 4", PARA INSTALACAO DE TOMADAS E INTERRUPTORES</v>
          </cell>
          <cell r="E17393" t="str">
            <v>UN</v>
          </cell>
          <cell r="F17393">
            <v>5.0999999999999996</v>
          </cell>
        </row>
        <row r="17394">
          <cell r="A17394" t="str">
            <v>SINAPI-I 38094</v>
          </cell>
          <cell r="D17394" t="str">
            <v>ESPELHO / PLACA DE 3 POSTOS 4" X 2", PARA INSTALACAO DE TOMADAS E INTERRUPTORES</v>
          </cell>
          <cell r="E17394" t="str">
            <v>UN</v>
          </cell>
          <cell r="F17394">
            <v>2.69</v>
          </cell>
        </row>
        <row r="17395">
          <cell r="A17395" t="str">
            <v>SINAPI-I 38097</v>
          </cell>
          <cell r="D17395" t="str">
            <v>ESPELHO / PLACA DE 4 POSTOS 4" X 4", PARA INSTALACAO DE TOMADAS E INTERRUPTORES</v>
          </cell>
          <cell r="E17395" t="str">
            <v>UN</v>
          </cell>
          <cell r="F17395">
            <v>5.47</v>
          </cell>
        </row>
        <row r="17396">
          <cell r="A17396" t="str">
            <v>SINAPI-I 38098</v>
          </cell>
          <cell r="D17396" t="str">
            <v>ESPELHO / PLACA DE 6 POSTOS 4" X 4", PARA INSTALACAO DE TOMADAS E INTERRUPTORES</v>
          </cell>
          <cell r="E17396" t="str">
            <v>UN</v>
          </cell>
          <cell r="F17396">
            <v>5.47</v>
          </cell>
        </row>
        <row r="17397">
          <cell r="A17397" t="str">
            <v>SINAPI-I 11186</v>
          </cell>
          <cell r="D17397" t="str">
            <v>ESPELHO CRISTAL E = 4 MM</v>
          </cell>
          <cell r="E17397" t="str">
            <v>M2</v>
          </cell>
          <cell r="F17397">
            <v>298.13</v>
          </cell>
        </row>
        <row r="17398">
          <cell r="A17398" t="str">
            <v>SINAPI-I 11558</v>
          </cell>
          <cell r="D17398" t="str">
            <v>ESPELHO, RETO OU CURVO, EM LATAO CROMADO, ESPESSURA ATE 6 MM, LARGURA *40*MM, ALTURA *180*MM - PARA FECHADURA DE EMBUTIR</v>
          </cell>
          <cell r="E17398" t="str">
            <v>PAR</v>
          </cell>
          <cell r="F17398">
            <v>15.19</v>
          </cell>
        </row>
        <row r="17399">
          <cell r="A17399" t="str">
            <v>SINAPI-I 11557</v>
          </cell>
          <cell r="D17399" t="str">
            <v>ESPELHO, RETO OU CURVO, EM LATAO CROMADO, ESPESSURA MINIMA 6 MM, LARGURA *43*MM, ALTURA *230*MM - PARA FECHADURA DE EMBUTIR</v>
          </cell>
          <cell r="E17399" t="str">
            <v>PAR</v>
          </cell>
          <cell r="F17399">
            <v>38.450000000000003</v>
          </cell>
        </row>
        <row r="17400">
          <cell r="A17400" t="str">
            <v>SINAPI-I 2759</v>
          </cell>
          <cell r="D17400" t="str">
            <v>ESPOLETA SIMPLES N 8.</v>
          </cell>
          <cell r="E17400" t="str">
            <v>UN</v>
          </cell>
        </row>
        <row r="17401">
          <cell r="A17401" t="str">
            <v>SINAPI-I 38124</v>
          </cell>
          <cell r="D17401" t="str">
            <v>ESPUMA EXPANSIVA DE POLIURETANO, APLICACAO MANUAL - 500 ML</v>
          </cell>
          <cell r="E17401" t="str">
            <v>UN</v>
          </cell>
          <cell r="F17401">
            <v>28.9</v>
          </cell>
        </row>
        <row r="17402">
          <cell r="A17402" t="str">
            <v>SINAPI-I 38380</v>
          </cell>
          <cell r="D17402" t="str">
            <v>ESQUADRO DE ACO 12" (300 MM), CABO DE ALUMINIO</v>
          </cell>
          <cell r="E17402" t="str">
            <v>UN</v>
          </cell>
          <cell r="F17402">
            <v>26.04</v>
          </cell>
        </row>
        <row r="17403">
          <cell r="A17403" t="str">
            <v>SINAPI-I 45278</v>
          </cell>
          <cell r="D17403" t="str">
            <v>ESQUADRO PARA SOLDA, EM ALUMINIO, 65 MM, COM DUAS MORSAS (GRAMPO SARGENTO)</v>
          </cell>
          <cell r="E17403" t="str">
            <v>UN</v>
          </cell>
          <cell r="F17403">
            <v>117.15</v>
          </cell>
        </row>
        <row r="17404">
          <cell r="A17404" t="str">
            <v>SINAPI-I 42429</v>
          </cell>
          <cell r="D17404" t="str">
            <v>ESQUI TRIPLO, EM TUBO DE ACO CARBONO, PINTURA NO PROCESSO ELETROSTATICO - EQUIPAMENTO DE GINASTICA PARA ACADEMIA AO AR LIVRE / ACADEMIA DA TERCEIRA IDADE - ATI</v>
          </cell>
          <cell r="E17404" t="str">
            <v>UN</v>
          </cell>
        </row>
        <row r="17405">
          <cell r="A17405" t="str">
            <v>SINAPI-I 38538</v>
          </cell>
          <cell r="D17405" t="str">
            <v>ESTACA PRE-MOLDADA MACICA DE CONCRETO VIBRADO ARMADO, PARA CARGA DE 25 T, SECAO QUADRADA DE *16 X 16*, COM ANEL METALICO INCORPORADO A PECA (SOMENTE FORNECIMENTO)</v>
          </cell>
          <cell r="E17405" t="str">
            <v>M</v>
          </cell>
        </row>
        <row r="17406">
          <cell r="A17406" t="str">
            <v>SINAPI-I 38539</v>
          </cell>
          <cell r="D17406" t="str">
            <v>ESTACA PRE-MOLDADA MACICA DE CONCRETO VIBRADO ARMADO, PARA CARGA DE 50 T, SECAO QUADRADA, COM ANEL METALICO INCORPORADO A PECA (SOMENTE FORNECIMENTO)</v>
          </cell>
          <cell r="E17406" t="str">
            <v>M</v>
          </cell>
        </row>
        <row r="17407">
          <cell r="A17407" t="str">
            <v>SINAPI-I 38540</v>
          </cell>
          <cell r="D17407" t="str">
            <v>ESTACA PRE-MOLDADA VAZADA DE CONCRETO CENTRIFUGADO, PARA CARGA DE 100 T, SECAO CIRCULAR, COM ANEL METALICO INCORPORADO A PECA (SOMENTE FORNECIMENTO)</v>
          </cell>
          <cell r="E17407" t="str">
            <v>M</v>
          </cell>
        </row>
        <row r="17408">
          <cell r="A17408" t="str">
            <v>SINAPI-I 38384</v>
          </cell>
          <cell r="D17408" t="str">
            <v>ESTILETE DE METAL, LAMINA 18 MM</v>
          </cell>
          <cell r="E17408" t="str">
            <v>UN</v>
          </cell>
          <cell r="F17408">
            <v>18.75</v>
          </cell>
        </row>
        <row r="17409">
          <cell r="A17409" t="str">
            <v>SINAPI-I 13</v>
          </cell>
          <cell r="D17409" t="str">
            <v>ESTOPA</v>
          </cell>
          <cell r="E17409" t="str">
            <v>KG</v>
          </cell>
          <cell r="F17409">
            <v>24.52</v>
          </cell>
        </row>
        <row r="17410">
          <cell r="A17410" t="str">
            <v>SINAPI-I 2762</v>
          </cell>
          <cell r="D17410" t="str">
            <v>ESTOPIM SIMPLES</v>
          </cell>
          <cell r="E17410" t="str">
            <v>M</v>
          </cell>
        </row>
        <row r="17411">
          <cell r="A17411" t="str">
            <v>SINAPI-I 21142</v>
          </cell>
          <cell r="D17411" t="str">
            <v>ESTRIBO COM PARAFUSO EM CHAPA DE FERRO FUNDIDO DE 2" X 3/16" X 35 CM, SECAO "U", PARA MADEIRAMENTO DE TELHADO</v>
          </cell>
          <cell r="E17411" t="str">
            <v>UN</v>
          </cell>
          <cell r="F17411">
            <v>30.64</v>
          </cell>
        </row>
        <row r="17412">
          <cell r="A17412" t="str">
            <v>SINAPI-I 37372</v>
          </cell>
          <cell r="D17412" t="str">
            <v>EXAMES - HORISTA (COLETADO CAIXA - ENCARGOS COMPLEMENTARES)</v>
          </cell>
          <cell r="E17412" t="str">
            <v>H</v>
          </cell>
          <cell r="F17412">
            <v>1.43</v>
          </cell>
        </row>
        <row r="17413">
          <cell r="A17413" t="str">
            <v>SINAPI-I 40863</v>
          </cell>
          <cell r="D17413" t="str">
            <v>EXAMES - MENSALISTA (COLETADO CAIXA - ENCARGOS COMPLEMENTARES)</v>
          </cell>
          <cell r="E17413" t="str">
            <v>MES</v>
          </cell>
          <cell r="F17413">
            <v>270.51</v>
          </cell>
        </row>
        <row r="17414">
          <cell r="A17414" t="str">
            <v>SINAPI-I 38475</v>
          </cell>
          <cell r="D17414" t="str">
            <v>EXTENSAO DE SOLDA 201 ACETILENO, E = *1,5 A 2,5* MM (N2)</v>
          </cell>
          <cell r="E17414" t="str">
            <v>UN</v>
          </cell>
          <cell r="F17414">
            <v>61.86</v>
          </cell>
        </row>
        <row r="17415">
          <cell r="A17415" t="str">
            <v>SINAPI-I 38474</v>
          </cell>
          <cell r="D17415" t="str">
            <v>EXTENSAO DE SOLDA 201 GLP, E = *2,5 A 4,0* MM (N4)</v>
          </cell>
          <cell r="E17415" t="str">
            <v>UN</v>
          </cell>
          <cell r="F17415">
            <v>62.72</v>
          </cell>
        </row>
        <row r="17416">
          <cell r="A17416" t="str">
            <v>SINAPI-I 10886</v>
          </cell>
          <cell r="D17416" t="str">
            <v>EXTINTOR DE INCENDIO PORTATIL COM CARGA DE AGUA PRESSURIZADA DE 10 L, CLASSE A</v>
          </cell>
          <cell r="E17416" t="str">
            <v>UN</v>
          </cell>
          <cell r="F17416">
            <v>154.43</v>
          </cell>
        </row>
        <row r="17417">
          <cell r="A17417" t="str">
            <v>SINAPI-I 10888</v>
          </cell>
          <cell r="D17417" t="str">
            <v>EXTINTOR DE INCENDIO PORTATIL COM CARGA DE GAS CARBONICO CO2 DE 4 KG, CLASSE BC</v>
          </cell>
          <cell r="E17417" t="str">
            <v>UN</v>
          </cell>
          <cell r="F17417">
            <v>488.76</v>
          </cell>
        </row>
        <row r="17418">
          <cell r="A17418" t="str">
            <v>SINAPI-I 10889</v>
          </cell>
          <cell r="D17418" t="str">
            <v>EXTINTOR DE INCENDIO PORTATIL COM CARGA DE GAS CARBONICO CO2 DE 6 KG, CLASSE BC</v>
          </cell>
          <cell r="E17418" t="str">
            <v>UN</v>
          </cell>
          <cell r="F17418">
            <v>529.5</v>
          </cell>
        </row>
        <row r="17419">
          <cell r="A17419" t="str">
            <v>SINAPI-I 10890</v>
          </cell>
          <cell r="D17419" t="str">
            <v>EXTINTOR DE INCENDIO PORTATIL COM CARGA DE PO QUIMICO SECO (PQS) DE 12 KG, CLASSE BC</v>
          </cell>
          <cell r="E17419" t="str">
            <v>UN</v>
          </cell>
          <cell r="F17419">
            <v>244.38</v>
          </cell>
        </row>
        <row r="17420">
          <cell r="A17420" t="str">
            <v>SINAPI-I 10891</v>
          </cell>
          <cell r="D17420" t="str">
            <v>EXTINTOR DE INCENDIO PORTATIL COM CARGA DE PO QUIMICO SECO (PQS) DE 4 KG, CLASSE BC</v>
          </cell>
          <cell r="E17420" t="str">
            <v>UN</v>
          </cell>
          <cell r="F17420">
            <v>149.34</v>
          </cell>
        </row>
        <row r="17421">
          <cell r="A17421" t="str">
            <v>SINAPI-I 10892</v>
          </cell>
          <cell r="D17421" t="str">
            <v>EXTINTOR DE INCENDIO PORTATIL COM CARGA DE PO QUIMICO SECO (PQS) DE 6 KG, CLASSE BC</v>
          </cell>
          <cell r="E17421" t="str">
            <v>UN</v>
          </cell>
          <cell r="F17421">
            <v>176.5</v>
          </cell>
        </row>
        <row r="17422">
          <cell r="A17422" t="str">
            <v>SINAPI-I 20977</v>
          </cell>
          <cell r="D17422" t="str">
            <v>EXTINTOR DE INCENDIO PORTATIL COM CARGA DE PO QUIMICO SECO (PQS) DE 8 KG, CLASSE BC</v>
          </cell>
          <cell r="E17422" t="str">
            <v>UN</v>
          </cell>
          <cell r="F17422">
            <v>210.44</v>
          </cell>
        </row>
        <row r="17423">
          <cell r="A17423" t="str">
            <v>SINAPI-I 3073</v>
          </cell>
          <cell r="D17423" t="str">
            <v>EXTREMIDADE PVC PBA, BF, JE, DN 100/ DE 110 MM</v>
          </cell>
          <cell r="E17423" t="str">
            <v>UN</v>
          </cell>
          <cell r="F17423">
            <v>237.41</v>
          </cell>
        </row>
        <row r="17424">
          <cell r="A17424" t="str">
            <v>SINAPI-I 3074</v>
          </cell>
          <cell r="D17424" t="str">
            <v>EXTREMIDADE PVC PBA, BF, JE, DN 75/ DE 85 MM</v>
          </cell>
          <cell r="E17424" t="str">
            <v>UN</v>
          </cell>
          <cell r="F17424">
            <v>149.88</v>
          </cell>
        </row>
        <row r="17425">
          <cell r="A17425" t="str">
            <v>SINAPI-I 3076</v>
          </cell>
          <cell r="D17425" t="str">
            <v>EXTREMIDADE PVC PBA, PF, JE, DN 100 / DE 110 MM</v>
          </cell>
          <cell r="E17425" t="str">
            <v>UN</v>
          </cell>
          <cell r="F17425">
            <v>195.17</v>
          </cell>
        </row>
        <row r="17426">
          <cell r="A17426" t="str">
            <v>SINAPI-I 3075</v>
          </cell>
          <cell r="D17426" t="str">
            <v>EXTREMIDADE PVC PBA, PF, JE, DN 75 / DE 85 MM</v>
          </cell>
          <cell r="E17426" t="str">
            <v>UN</v>
          </cell>
          <cell r="F17426">
            <v>123.34</v>
          </cell>
        </row>
        <row r="17427">
          <cell r="A17427" t="str">
            <v>SINAPI-I 10781</v>
          </cell>
          <cell r="D17427" t="str">
            <v>EXTREMIDADE/TUBETE PARA HIDROMETRO PVC, COM ROSCA, CURTA, COM BUCHA LATAO, 3/4" OU 1/2"</v>
          </cell>
          <cell r="E17427" t="str">
            <v>UN</v>
          </cell>
          <cell r="F17427">
            <v>16.72</v>
          </cell>
        </row>
        <row r="17428">
          <cell r="A17428" t="str">
            <v>SINAPI-I 11480</v>
          </cell>
          <cell r="D17428" t="str">
            <v>FECHADURA AUXILIAR DE SEGURANCA PARA PORTA EXTERNA, EM ACO INOX, BROCA DE 45 A 55 MM, LINGUETA COM 3 AVANCOS, INCLUINDO 2 CHAVES TIPO CILINDRO</v>
          </cell>
          <cell r="E17428" t="str">
            <v>CJ</v>
          </cell>
          <cell r="F17428">
            <v>124.75</v>
          </cell>
        </row>
        <row r="17429">
          <cell r="A17429" t="str">
            <v>SINAPI-I 43612</v>
          </cell>
          <cell r="D17429" t="str">
            <v>FECHADURA BICO DE PAPAGAIO PARA PORTA DE CORRER EXTERNA, EM ACO INOX COM ACABAMENTO CROMADO, MAQUINA COM 45 MM, INCLUINDO CHAVE TIPO CILINDRO</v>
          </cell>
          <cell r="E17429" t="str">
            <v>CJ</v>
          </cell>
          <cell r="F17429">
            <v>98.19</v>
          </cell>
        </row>
        <row r="17430">
          <cell r="A17430" t="str">
            <v>SINAPI-I 43613</v>
          </cell>
          <cell r="D17430" t="str">
            <v>FECHADURA BICO DE PAPAGAIO PARA PORTA DE CORRER INTERNA, EM ACO INOX COM ACABAMENTO CROMADO, MAQUINA COM 45 MM, INCLUINDO CHAVE TIPO BIPARTIDA</v>
          </cell>
          <cell r="E17430" t="str">
            <v>CJ</v>
          </cell>
          <cell r="F17430">
            <v>81.290000000000006</v>
          </cell>
        </row>
        <row r="17431">
          <cell r="A17431" t="str">
            <v>SINAPI-I 11469</v>
          </cell>
          <cell r="D17431" t="str">
            <v>FECHADURA DE EMBUTIR PARA GAVETA E MOVEIS DE MADEIRA, EM ACO INOX COM ACABAMENTO CROMADO, COM ABAS LATERAIS, CILINDRO COM 22 MM DE DIAMETRO, INCLUINDO CHAVE COM PERFIL METALICO E CAPA ESCAMOTEAVEL</v>
          </cell>
          <cell r="E17431" t="str">
            <v>UN</v>
          </cell>
          <cell r="F17431">
            <v>13.32</v>
          </cell>
        </row>
        <row r="17432">
          <cell r="A17432" t="str">
            <v>SINAPI-I 11468</v>
          </cell>
          <cell r="D17432" t="str">
            <v>FECHADURA DE SOBREPOR PARA GAVETAS E ARMARIOS, EM ACO INOX COM ACABAMENTO CROMADO, COM CILINDRO DE APROX 20 MM</v>
          </cell>
          <cell r="E17432" t="str">
            <v>UN</v>
          </cell>
          <cell r="F17432">
            <v>13.32</v>
          </cell>
        </row>
        <row r="17433">
          <cell r="A17433" t="str">
            <v>SINAPI-I 11484</v>
          </cell>
          <cell r="D17433" t="str">
            <v>FECHADURA DE SOBREPOR PARA PORTAO, EM ACO INOX COM ACABAMENTO CROMADO, CAIXA DE 100 MM, INCLUINDO CHAVE TIPO CILINDRO</v>
          </cell>
          <cell r="E17433" t="str">
            <v>UN</v>
          </cell>
          <cell r="F17433">
            <v>58.53</v>
          </cell>
        </row>
        <row r="17434">
          <cell r="A17434" t="str">
            <v>SINAPI-I 38155</v>
          </cell>
          <cell r="D17434" t="str">
            <v>FECHADURA DE SOBREPOR PARA PORTAO, EM ACO INOX COM ACABAMENTO CROMADO, CAIXA DE 100 MM, INCLUINDO CHAVE TIPO TETRA</v>
          </cell>
          <cell r="E17434" t="str">
            <v>UN</v>
          </cell>
          <cell r="F17434">
            <v>90.87</v>
          </cell>
        </row>
        <row r="17435">
          <cell r="A17435" t="str">
            <v>SINAPI-I 11467</v>
          </cell>
          <cell r="D17435" t="str">
            <v>FECHADURA DE SOBREPOR TIPO CAIXAO, EM FERRO COM ACABAMENTO RESINADO, SEM MACANETA, SEM CILINDRO, INCLUINDO CHAVE TIPO SIMPLES</v>
          </cell>
          <cell r="E17435" t="str">
            <v>UN</v>
          </cell>
          <cell r="F17435">
            <v>20.76</v>
          </cell>
        </row>
        <row r="17436">
          <cell r="A17436" t="str">
            <v>SINAPI-I 38153</v>
          </cell>
          <cell r="D17436" t="str">
            <v>FECHADURA ESPELHO PARA PORTA DE BANHEIRO, EM ACO INOX (MAQUINA, TESTA E CONTRA-TESTA) E EM ZAMAC (MACANETA, LINGUETA E TRINCOS) COM ACABAMENTO CROMADO, MAQUINA DE 40 MM, INCLUINDO CHAVE TIPO TRANQUETA</v>
          </cell>
          <cell r="E17436" t="str">
            <v>CJ</v>
          </cell>
          <cell r="F17436">
            <v>53.04</v>
          </cell>
        </row>
        <row r="17437">
          <cell r="A17437" t="str">
            <v>SINAPI-I 43607</v>
          </cell>
          <cell r="D17437" t="str">
            <v>FECHADURA ESPELHO PARA PORTA DE BANHEIRO, EM ACO INOX (MAQUINA, TESTA E CONTRA-TESTA) E EM ZAMAC (MACANETA, LINGUETA E TRINCOS) COM ACABAMENTO CROMADO, MAQUINA DE 55 MM, INCLUINDO CHAVE TIPO TRANQUETA (CONJUNTO DE FECHADURAS)</v>
          </cell>
          <cell r="E17437" t="str">
            <v>CJ</v>
          </cell>
          <cell r="F17437">
            <v>100.32</v>
          </cell>
        </row>
        <row r="17438">
          <cell r="A17438" t="str">
            <v>SINAPI-I 3080</v>
          </cell>
          <cell r="D17438" t="str">
            <v>FECHADURA ESPELHO PARA PORTA EXTERNA, EM ACO INOX (MAQUINA, TESTA E CONTRA-TESTA) E EM ZAMAC (MACANETA, LINGUETA E TRINCOS) COM ACABAMENTO CROMADO, MAQUINA DE 40 MM, INCLUINDO CHAVE TIPO CILINDRO</v>
          </cell>
          <cell r="E17438" t="str">
            <v>CJ</v>
          </cell>
          <cell r="F17438">
            <v>67.45</v>
          </cell>
        </row>
        <row r="17439">
          <cell r="A17439" t="str">
            <v>SINAPI-I 3081</v>
          </cell>
          <cell r="D17439" t="str">
            <v>FECHADURA ESPELHO PARA PORTA EXTERNA, EM ACO INOX (MAQUINA, TESTA E CONTRA-TESTA) E EM ZAMAC (MACANETA, LINGUETA E TRINCOS) COM ACABAMENTO CROMADO, MAQUINA DE 55 MM, INCLUINDO CHAVE TIPO CILINDRO</v>
          </cell>
          <cell r="E17439" t="str">
            <v>CJ</v>
          </cell>
          <cell r="F17439">
            <v>133.44999999999999</v>
          </cell>
        </row>
        <row r="17440">
          <cell r="A17440" t="str">
            <v>SINAPI-I 3090</v>
          </cell>
          <cell r="D17440" t="str">
            <v>FECHADURA ESPELHO PARA PORTA INTERNA, EM ACO INOX (MAQUINA, TESTA E CONTRA-TESTA) E EM ZAMAC (MACANETA, LINGUETA E TRINCOS) COM ACABAMENTO CROMADO, MAQUINA DE 40 MM, INCLUINDO CHAVE TIPO INTERNA</v>
          </cell>
          <cell r="E17440" t="str">
            <v>CJ</v>
          </cell>
          <cell r="F17440">
            <v>60.2</v>
          </cell>
        </row>
        <row r="17441">
          <cell r="A17441" t="str">
            <v>SINAPI-I 43611</v>
          </cell>
          <cell r="D17441" t="str">
            <v>FECHADURA ESPELHO PARA PORTA INTERNA, EM ACO INOX (MAQUINA, TESTA E CONTRA-TESTA) E EM ZAMAC (MACANETA, LINGUETA E TRINCOS) COM ACABAMENTO CROMADO, MAQUINA DE 55 MM, INCLUINDO CHAVE TIPO INTERNA</v>
          </cell>
          <cell r="E17441" t="str">
            <v>CJ</v>
          </cell>
          <cell r="F17441">
            <v>99.9</v>
          </cell>
        </row>
        <row r="17442">
          <cell r="A17442" t="str">
            <v>SINAPI-I 3103</v>
          </cell>
          <cell r="D17442" t="str">
            <v>FECHADURA PARA PORTA PIVOTANTE DE VIDRO TEMPERADO, EM ACO INOX COM ACABAMENTO CROMADO, RECORTE PADRAO SANTA MARINA, COM CILINDRO EM LATAO, INCLUINDO CHAVE TIPO CILINDRO</v>
          </cell>
          <cell r="E17442" t="str">
            <v>UN</v>
          </cell>
          <cell r="F17442">
            <v>49.91</v>
          </cell>
        </row>
        <row r="17443">
          <cell r="A17443" t="str">
            <v>SINAPI-I 3097</v>
          </cell>
          <cell r="D17443" t="str">
            <v>FECHADURA ROSETA REDONDA PARA PORTA DE BANHEIRO, EM ACO INOX (MAQUINA, TESTA E CONTRA-TESTA) E EM ZAMAC (MACANETA, LINGUETA E TRINCOS) COM ACABAMENTO CROMADO, MAQUINA DE 40 MM, INCLUINDO CHAVE TIPO TRANQUETA</v>
          </cell>
          <cell r="E17443" t="str">
            <v>CJ</v>
          </cell>
          <cell r="F17443">
            <v>75.52</v>
          </cell>
        </row>
        <row r="17444">
          <cell r="A17444" t="str">
            <v>SINAPI-I 3099</v>
          </cell>
          <cell r="D17444" t="str">
            <v>FECHADURA ROSETA REDONDA PARA PORTA DE BANHEIRO, EM ACO INOX (MAQUINA, TESTA E CONTRA-TESTA) E EM ZAMAC (MACANETA, LINGUETA E TRINCOS) COM ACABAMENTO CROMADO, MAQUINA DE 55 MM, INCLUINDO CHAVE TIPO TRANQUETA</v>
          </cell>
          <cell r="E17444" t="str">
            <v>CJ</v>
          </cell>
          <cell r="F17444">
            <v>120.92</v>
          </cell>
        </row>
        <row r="17445">
          <cell r="A17445" t="str">
            <v>SINAPI-I 38151</v>
          </cell>
          <cell r="D17445" t="str">
            <v>FECHADURA ROSETA REDONDA PARA PORTA EXTERNA, EM ACO INOX (MAQUINA, TESTA E CONTRA-TESTA) E EM ZAMAC (MACANETA, LINGUETA E TRINCOS) COM ACABAMENTO CROMADO, MAQUINA DE 40 MM, INCLUINDO CHAVE TIPO CILINDRO</v>
          </cell>
          <cell r="E17445" t="str">
            <v>CJ</v>
          </cell>
          <cell r="F17445">
            <v>87.66</v>
          </cell>
        </row>
        <row r="17446">
          <cell r="A17446" t="str">
            <v>SINAPI-I 38152</v>
          </cell>
          <cell r="D17446" t="str">
            <v>FECHADURA ROSETA REDONDA PARA PORTA EXTERNA, EM ACO INOX (MAQUINA, TESTA E CONTRA-TESTA) E EM ZAMAC (MACANETA, LINGUETA E TRINCOS) COM ACABAMENTO CROMADO, MAQUINA DE 55 MM, INCLUINDO CHAVE TIPO CILINDRO</v>
          </cell>
          <cell r="E17446" t="str">
            <v>CJ</v>
          </cell>
          <cell r="F17446">
            <v>141.41</v>
          </cell>
        </row>
        <row r="17447">
          <cell r="A17447" t="str">
            <v>SINAPI-I 43610</v>
          </cell>
          <cell r="D17447" t="str">
            <v>FECHADURA ROSETA REDONDA PARA PORTA INTERNA, EM ACO INOX (MAQUINA, TESTA E CONTRA-TESTA) E EM ZAMAC (MACANETA, LINGUETA E TRINCOS) COM ACABAMENTO CROMADO, MAQUINA DE 40 MM, INCLUINDO CHAVE TIPO INTERNA (CONJUNTO DE FECHADURAS)</v>
          </cell>
          <cell r="E17447" t="str">
            <v>CJ</v>
          </cell>
          <cell r="F17447">
            <v>74.930000000000007</v>
          </cell>
        </row>
        <row r="17448">
          <cell r="A17448" t="str">
            <v>SINAPI-I 3093</v>
          </cell>
          <cell r="D17448" t="str">
            <v>FECHADURA ROSETA REDONDA PARA PORTA INTERNA, EM ACO INOX (MAQUINA, TESTA E CONTRA-TESTA) E EM ZAMAC (MACANETA, LINGUETA E TRINCOS) COM ACABAMENTO CROMADO, MAQUINA DE 55 MM, INCLUINDO CHAVE TIPO INTERNA</v>
          </cell>
          <cell r="E17448" t="str">
            <v>CJ</v>
          </cell>
          <cell r="F17448">
            <v>120.92</v>
          </cell>
        </row>
        <row r="17449">
          <cell r="A17449" t="str">
            <v>SINAPI-I 38165</v>
          </cell>
          <cell r="D17449" t="str">
            <v>FECHO / FECHADURA COM PUXADOR CONCHA, COM TRANCA TIPO TRAVA, PARA JANELA / PORTA DE CORRER (INCLUI TESTA, FECHADURA, PUXADOR) - COMPLETA</v>
          </cell>
          <cell r="E17449" t="str">
            <v>CJ</v>
          </cell>
          <cell r="F17449">
            <v>73.069999999999993</v>
          </cell>
        </row>
        <row r="17450">
          <cell r="A17450" t="str">
            <v>SINAPI-I 38177</v>
          </cell>
          <cell r="D17450" t="str">
            <v>FECHO / TRINCO TIPO AVIAO, EM ZAMAC CROMADO, *60* MM, PARA JANELAS - INCLUI PARAFUSOS</v>
          </cell>
          <cell r="E17450" t="str">
            <v>UN</v>
          </cell>
          <cell r="F17450">
            <v>21.71</v>
          </cell>
        </row>
        <row r="17451">
          <cell r="A17451" t="str">
            <v>SINAPI-I 11458</v>
          </cell>
          <cell r="D17451" t="str">
            <v>FECHO DE SEGURANCA, TIPO BATOM, EM LATAO / ZAMAC, CROMADO, PARA PORTAS E JANELAS - INCLUI PARAFUSOS</v>
          </cell>
          <cell r="E17451" t="str">
            <v>UN</v>
          </cell>
          <cell r="F17451">
            <v>25.92</v>
          </cell>
        </row>
        <row r="17452">
          <cell r="A17452" t="str">
            <v>SINAPI-I 3108</v>
          </cell>
          <cell r="D17452" t="str">
            <v>FECHO QUEBRA UNHA, EM LATAO COM ACABAMENTO CROMADO, DE EMBUTIR, COM COMANDO ALAVANCA, ALTURA DE DE 22 CM, LARGURA MINIMA DE 1,90 CM E ESPESSURA MINIMA DE 1,90 MM, PARA PORTAS E JANELAS (INCLUI PARAFUSOS)</v>
          </cell>
          <cell r="E17452" t="str">
            <v>UN</v>
          </cell>
          <cell r="F17452">
            <v>110.2</v>
          </cell>
        </row>
        <row r="17453">
          <cell r="A17453" t="str">
            <v>SINAPI-I 3105</v>
          </cell>
          <cell r="D17453" t="str">
            <v>FECHO QUEBRA UNHA, EM LATAO COM ACABAMENTO CROMADO, DE EMBUTIR, COM COMANDO ALAVANCA, ALTURA DE DE 40 CM, LARGURA MINIMA DE 1,90 CM E ESPESSURA MINIMA DE 1,90 MM, PARA PORTAS E JANELAS (INCLUI PARAFUSOS)</v>
          </cell>
          <cell r="E17453" t="str">
            <v>UN</v>
          </cell>
          <cell r="F17453">
            <v>144.13999999999999</v>
          </cell>
        </row>
        <row r="17454">
          <cell r="A17454" t="str">
            <v>SINAPI-I 38178</v>
          </cell>
          <cell r="D17454" t="str">
            <v>FECHO QUEBRA UNHA, EM LATAO COM ACABAMENTO CROMADO, DE EMBUTIR, COM COMANDO DESLIZANTE, ALTURA DE 12 CM, LARGURA MINIMA DE 1,90 CM E ESPESSURA MINIMA DE 1,90 MM</v>
          </cell>
          <cell r="E17454" t="str">
            <v>UN</v>
          </cell>
          <cell r="F17454">
            <v>23.89</v>
          </cell>
        </row>
        <row r="17455">
          <cell r="A17455" t="str">
            <v>SINAPI-I 43575</v>
          </cell>
          <cell r="D17455" t="str">
            <v>FECHO QUEBRA UNHA, EM LATAO COM ACABAMENTO CROMADO, DE EMBUTIR, COM COMANDO DESLIZANTE, ALTURA DE 22 CM, LARGURA MINIMA DE 1,90 CM E ESPESSURA MINIMA DE 1,90 MM</v>
          </cell>
          <cell r="E17455" t="str">
            <v>UN</v>
          </cell>
          <cell r="F17455">
            <v>51.76</v>
          </cell>
        </row>
        <row r="17456">
          <cell r="A17456" t="str">
            <v>SINAPI-I 43577</v>
          </cell>
          <cell r="D17456" t="str">
            <v>FECHO QUEBRA UNHA, EM LATAO COM ACABAMENTO CROMADO, DE EMBUTIR, COM COMANDO DESLIZANTE, ALTURA DE 40 CM, LARGURA MINIMA DE 1,90 CM E ESPESSURA MINIMA DE 1,90 MM</v>
          </cell>
          <cell r="E17456" t="str">
            <v>UN</v>
          </cell>
          <cell r="F17456">
            <v>90</v>
          </cell>
        </row>
        <row r="17457">
          <cell r="A17457" t="str">
            <v>SINAPI-I 43458</v>
          </cell>
          <cell r="D17457" t="str">
            <v>FERRAMENTAS - FAMILIA ALMOXARIFE - HORISTA (ENCARGOS COMPLEMENTARES - COLETADO CAIXA)</v>
          </cell>
          <cell r="E17457" t="str">
            <v>H</v>
          </cell>
          <cell r="F17457">
            <v>0.06</v>
          </cell>
        </row>
        <row r="17458">
          <cell r="A17458" t="str">
            <v>SINAPI-I 43470</v>
          </cell>
          <cell r="D17458" t="str">
            <v>FERRAMENTAS - FAMILIA ALMOXARIFE - MENSALISTA (ENCARGOS COMPLEMENTARES - COLETADO CAIXA)</v>
          </cell>
          <cell r="E17458" t="str">
            <v>MES</v>
          </cell>
          <cell r="F17458">
            <v>11.14</v>
          </cell>
        </row>
        <row r="17459">
          <cell r="A17459" t="str">
            <v>SINAPI-I 43459</v>
          </cell>
          <cell r="D17459" t="str">
            <v>FERRAMENTAS - FAMILIA CARPINTEIRO DE FORMAS - HORISTA (ENCARGOS COMPLEMENTARES - COLETADO CAIXA)</v>
          </cell>
          <cell r="E17459" t="str">
            <v>H</v>
          </cell>
          <cell r="F17459">
            <v>0.44</v>
          </cell>
        </row>
        <row r="17460">
          <cell r="A17460" t="str">
            <v>SINAPI-I 43471</v>
          </cell>
          <cell r="D17460" t="str">
            <v>FERRAMENTAS - FAMILIA CARPINTEIRO DE FORMAS - MENSALISTA (ENCARGOS COMPLEMENTARES - COLETADO CAIXA)</v>
          </cell>
          <cell r="E17460" t="str">
            <v>MES</v>
          </cell>
          <cell r="F17460">
            <v>82.31</v>
          </cell>
        </row>
        <row r="17461">
          <cell r="A17461" t="str">
            <v>SINAPI-I 43460</v>
          </cell>
          <cell r="D17461" t="str">
            <v>FERRAMENTAS - FAMILIA ELETRICISTA - HORISTA (ENCARGOS COMPLEMENTARES - COLETADO CAIXA)</v>
          </cell>
          <cell r="E17461" t="str">
            <v>H</v>
          </cell>
          <cell r="F17461">
            <v>0.86</v>
          </cell>
        </row>
        <row r="17462">
          <cell r="A17462" t="str">
            <v>SINAPI-I 43472</v>
          </cell>
          <cell r="D17462" t="str">
            <v>FERRAMENTAS - FAMILIA ELETRICISTA - MENSALISTA (ENCARGOS COMPLEMENTARES - COLETADO CAIXA)</v>
          </cell>
          <cell r="E17462" t="str">
            <v>MES</v>
          </cell>
          <cell r="F17462">
            <v>161.72999999999999</v>
          </cell>
        </row>
        <row r="17463">
          <cell r="A17463" t="str">
            <v>SINAPI-I 43461</v>
          </cell>
          <cell r="D17463" t="str">
            <v>FERRAMENTAS - FAMILIA ENCANADOR - HORISTA (ENCARGOS COMPLEMENTARES - COLETADO CAIXA)</v>
          </cell>
          <cell r="E17463" t="str">
            <v>H</v>
          </cell>
          <cell r="F17463">
            <v>0.31</v>
          </cell>
        </row>
        <row r="17464">
          <cell r="A17464" t="str">
            <v>SINAPI-I 43473</v>
          </cell>
          <cell r="D17464" t="str">
            <v>FERRAMENTAS - FAMILIA ENCANADOR - MENSALISTA (ENCARGOS COMPLEMENTARES - COLETADO CAIXA)</v>
          </cell>
          <cell r="E17464" t="str">
            <v>MES</v>
          </cell>
          <cell r="F17464">
            <v>59.01</v>
          </cell>
        </row>
        <row r="17465">
          <cell r="A17465" t="str">
            <v>SINAPI-I 43463</v>
          </cell>
          <cell r="D17465" t="str">
            <v>FERRAMENTAS - FAMILIA ENCARREGADO GERAL - HORISTA (ENCARGOS COMPLEMENTARES - COLETADO CAIXA)</v>
          </cell>
          <cell r="E17465" t="str">
            <v>H</v>
          </cell>
          <cell r="F17465">
            <v>0.08</v>
          </cell>
        </row>
        <row r="17466">
          <cell r="A17466" t="str">
            <v>SINAPI-I 43475</v>
          </cell>
          <cell r="D17466" t="str">
            <v>FERRAMENTAS - FAMILIA ENCARREGADO GERAL - MENSALISTA (ENCARGOS COMPLEMENTARES - COLETADO CAIXA)</v>
          </cell>
          <cell r="E17466" t="str">
            <v>MES</v>
          </cell>
          <cell r="F17466">
            <v>15.46</v>
          </cell>
        </row>
        <row r="17467">
          <cell r="A17467" t="str">
            <v>SINAPI-I 43462</v>
          </cell>
          <cell r="D17467" t="str">
            <v>FERRAMENTAS - FAMILIA ENGENHEIRO CIVIL - HORISTA (ENCARGOS COMPLEMENTARES - COLETADO CAIXA)</v>
          </cell>
          <cell r="E17467" t="str">
            <v>H</v>
          </cell>
          <cell r="F17467">
            <v>0.01</v>
          </cell>
        </row>
        <row r="17468">
          <cell r="A17468" t="str">
            <v>SINAPI-I 43474</v>
          </cell>
          <cell r="D17468" t="str">
            <v>FERRAMENTAS - FAMILIA ENGENHEIRO CIVIL - MENSALISTA (ENCARGOS COMPLEMENTARES - COLETADO CAIXA)</v>
          </cell>
          <cell r="E17468" t="str">
            <v>MES</v>
          </cell>
          <cell r="F17468">
            <v>2.35</v>
          </cell>
        </row>
        <row r="17469">
          <cell r="A17469" t="str">
            <v>SINAPI-I 43464</v>
          </cell>
          <cell r="D17469" t="str">
            <v>FERRAMENTAS - FAMILIA OPERADOR ESCAVADEIRA - HORISTA (ENCARGOS COMPLEMENTARES - COLETADO CAIXA)</v>
          </cell>
          <cell r="E17469" t="str">
            <v>H</v>
          </cell>
          <cell r="F17469">
            <v>0.01</v>
          </cell>
        </row>
        <row r="17470">
          <cell r="A17470" t="str">
            <v>SINAPI-I 43476</v>
          </cell>
          <cell r="D17470" t="str">
            <v>FERRAMENTAS - FAMILIA OPERADOR ESCAVADEIRA - MENSALISTA (ENCARGOS COMPLEMENTARES - COLETADO CAIXA)</v>
          </cell>
          <cell r="E17470" t="str">
            <v>MES</v>
          </cell>
          <cell r="F17470">
            <v>0.01</v>
          </cell>
        </row>
        <row r="17471">
          <cell r="A17471" t="str">
            <v>SINAPI-I 43465</v>
          </cell>
          <cell r="D17471" t="str">
            <v>FERRAMENTAS - FAMILIA PEDREIRO - HORISTA (ENCARGOS COMPLEMENTARES - COLETADO CAIXA)</v>
          </cell>
          <cell r="E17471" t="str">
            <v>H</v>
          </cell>
          <cell r="F17471">
            <v>0.78</v>
          </cell>
        </row>
        <row r="17472">
          <cell r="A17472" t="str">
            <v>SINAPI-I 43477</v>
          </cell>
          <cell r="D17472" t="str">
            <v>FERRAMENTAS - FAMILIA PEDREIRO - MENSALISTA (ENCARGOS COMPLEMENTARES - COLETADO CAIXA)</v>
          </cell>
          <cell r="E17472" t="str">
            <v>MES</v>
          </cell>
          <cell r="F17472">
            <v>147.87</v>
          </cell>
        </row>
        <row r="17473">
          <cell r="A17473" t="str">
            <v>SINAPI-I 43466</v>
          </cell>
          <cell r="D17473" t="str">
            <v>FERRAMENTAS - FAMILIA PINTOR - HORISTA (ENCARGOS COMPLEMENTARES - COLETADO CAIXA)</v>
          </cell>
          <cell r="E17473" t="str">
            <v>H</v>
          </cell>
          <cell r="F17473">
            <v>2.0499999999999998</v>
          </cell>
        </row>
        <row r="17474">
          <cell r="A17474" t="str">
            <v>SINAPI-I 43478</v>
          </cell>
          <cell r="D17474" t="str">
            <v>FERRAMENTAS - FAMILIA PINTOR - MENSALISTA (ENCARGOS COMPLEMENTARES - COLETADO CAIXA)</v>
          </cell>
          <cell r="E17474" t="str">
            <v>MES</v>
          </cell>
          <cell r="F17474">
            <v>387.36</v>
          </cell>
        </row>
        <row r="17475">
          <cell r="A17475" t="str">
            <v>SINAPI-I 43467</v>
          </cell>
          <cell r="D17475" t="str">
            <v>FERRAMENTAS - FAMILIA SERVENTE - HORISTA (ENCARGOS COMPLEMENTARES - COLETADO CAIXA)</v>
          </cell>
          <cell r="E17475" t="str">
            <v>H</v>
          </cell>
          <cell r="F17475">
            <v>0.61</v>
          </cell>
        </row>
        <row r="17476">
          <cell r="A17476" t="str">
            <v>SINAPI-I 43479</v>
          </cell>
          <cell r="D17476" t="str">
            <v>FERRAMENTAS - FAMILIA SERVENTE - MENSALISTA (ENCARGOS COMPLEMENTARES - COLETADO CAIXA)</v>
          </cell>
          <cell r="E17476" t="str">
            <v>MES</v>
          </cell>
          <cell r="F17476">
            <v>114.77</v>
          </cell>
        </row>
        <row r="17477">
          <cell r="A17477" t="str">
            <v>SINAPI-I 43468</v>
          </cell>
          <cell r="D17477" t="str">
            <v>FERRAMENTAS - FAMILIA SOLDADOR - HORISTA (ENCARGOS COMPLEMENTARES - COLETADO CAIXA)</v>
          </cell>
          <cell r="E17477" t="str">
            <v>H</v>
          </cell>
          <cell r="F17477">
            <v>1.21</v>
          </cell>
        </row>
        <row r="17478">
          <cell r="A17478" t="str">
            <v>SINAPI-I 43480</v>
          </cell>
          <cell r="D17478" t="str">
            <v>FERRAMENTAS - FAMILIA SOLDADOR - MENSALISTA (ENCARGOS COMPLEMENTARES - COLETADO CAIXA)</v>
          </cell>
          <cell r="E17478" t="str">
            <v>MES</v>
          </cell>
          <cell r="F17478">
            <v>228.92</v>
          </cell>
        </row>
        <row r="17479">
          <cell r="A17479" t="str">
            <v>SINAPI-I 43469</v>
          </cell>
          <cell r="D17479" t="str">
            <v>FERRAMENTAS - FAMILIA TOPOGRAFO - HORISTA (ENCARGOS COMPLEMENTARES - COLETADO CAIXA)</v>
          </cell>
          <cell r="E17479" t="str">
            <v>H</v>
          </cell>
          <cell r="F17479">
            <v>0.05</v>
          </cell>
        </row>
        <row r="17480">
          <cell r="A17480" t="str">
            <v>SINAPI-I 43481</v>
          </cell>
          <cell r="D17480" t="str">
            <v>FERRAMENTAS - FAMILIA TOPOGRAFO - MENSALISTA (ENCARGOS COMPLEMENTARES - COLETADO CAIXA)</v>
          </cell>
          <cell r="E17480" t="str">
            <v>MES</v>
          </cell>
          <cell r="F17480">
            <v>9.89</v>
          </cell>
        </row>
        <row r="17481">
          <cell r="A17481" t="str">
            <v>SINAPI-I 45204</v>
          </cell>
          <cell r="D17481" t="str">
            <v>FERRO DE SOLDA, POTENCIA 40 W</v>
          </cell>
          <cell r="E17481" t="str">
            <v>UN</v>
          </cell>
          <cell r="F17481">
            <v>45.77</v>
          </cell>
        </row>
        <row r="17482">
          <cell r="A17482" t="str">
            <v>SINAPI-I 3119</v>
          </cell>
          <cell r="D17482" t="str">
            <v>FERROLHO COM FECHO / TRINCO REDONDO, EM ACO GALVANIZADO / ZINCADO, DE SOBREPOR, COM COMPRIMENTO DE 2" E ESPESSURA MINIMA DA CHAPA DE 0,90 MM, PARA PORTAS E JANELAS</v>
          </cell>
          <cell r="E17482" t="str">
            <v>UN</v>
          </cell>
          <cell r="F17482">
            <v>2.8</v>
          </cell>
        </row>
        <row r="17483">
          <cell r="A17483" t="str">
            <v>SINAPI-I 3122</v>
          </cell>
          <cell r="D17483" t="str">
            <v>FERROLHO COM FECHO / TRINCO REDONDO, EM ACO GALVANIZADO / ZINCADO, DE SOBREPOR, COM COMPRIMENTO DE 3" A 4" E ESPESSURA MINIMA DA CHAPA DE 0,90 MM</v>
          </cell>
          <cell r="E17483" t="str">
            <v>UN</v>
          </cell>
          <cell r="F17483">
            <v>5.71</v>
          </cell>
        </row>
        <row r="17484">
          <cell r="A17484" t="str">
            <v>SINAPI-I 3121</v>
          </cell>
          <cell r="D17484" t="str">
            <v>FERROLHO COM FECHO / TRINCO REDONDO, EM ACO GALVANIZADO / ZINCADO, DE SOBREPOR, COM COMPRIMENTO DE 5" E ESPESSURA MINIMA DA CHAPA DE 0,90 MM</v>
          </cell>
          <cell r="E17484" t="str">
            <v>UN</v>
          </cell>
          <cell r="F17484">
            <v>6.47</v>
          </cell>
        </row>
        <row r="17485">
          <cell r="A17485" t="str">
            <v>SINAPI-I 3120</v>
          </cell>
          <cell r="D17485" t="str">
            <v>FERROLHO COM FECHO / TRINCO REDONDO, EM ACO GALVANIZADO / ZINCADO, DE SOBREPOR, COM COMPRIMENTO DE 6" E ESPESSURA MINIMA DA CHAPA DE 1,50 MM</v>
          </cell>
          <cell r="E17485" t="str">
            <v>UN</v>
          </cell>
          <cell r="F17485">
            <v>12.27</v>
          </cell>
        </row>
        <row r="17486">
          <cell r="A17486" t="str">
            <v>SINAPI-I 11455</v>
          </cell>
          <cell r="D17486" t="str">
            <v>FERROLHO COM FECHO / TRINCO REDONDO, EM ACO GALVANIZADO / ZINCADO, DE SOBREPOR, COM COMPRIMENTO DE 8" E ESPESSURA MINIMA DA CHAPA DE 1,50 MM</v>
          </cell>
          <cell r="E17486" t="str">
            <v>UN</v>
          </cell>
          <cell r="F17486">
            <v>17.75</v>
          </cell>
        </row>
        <row r="17487">
          <cell r="A17487" t="str">
            <v>SINAPI-I 11456</v>
          </cell>
          <cell r="D17487" t="str">
            <v>FERROLHO COM FECHO /TRINCO REDONDO, EM ACO GALVANIZADO / ZINCADO, DE SOBREPOR, COM COMPRIMENTO DE 10" A 12" E ESPESSURA MINIMA DA CHAPA DE 1,50 MM</v>
          </cell>
          <cell r="E17487" t="str">
            <v>UN</v>
          </cell>
          <cell r="F17487">
            <v>21.21</v>
          </cell>
        </row>
        <row r="17488">
          <cell r="A17488" t="str">
            <v>SINAPI-I 3107</v>
          </cell>
          <cell r="D17488" t="str">
            <v>FERROLHO COM FECHO CHATO E PORTA CADEADO, EM ACO GALVANIZADO / ZINCADO, DE SOBREPOR, COM COMPRIMENTO DE 3" A 4", CHAPA COM ESPESSURA MINIMA DE 0,90 MM E LARGURA MINIMA DE 3,20 CM (FECHO SIMPLES / LEVE) (INCLUI PARAFUSOS)</v>
          </cell>
          <cell r="E17488" t="str">
            <v>UN</v>
          </cell>
          <cell r="F17488">
            <v>8.9499999999999993</v>
          </cell>
        </row>
        <row r="17489">
          <cell r="A17489" t="str">
            <v>SINAPI-I 43583</v>
          </cell>
          <cell r="D17489" t="str">
            <v>FERROLHO COM FECHO CHATO E PORTA CADEADO, EM ACO GALVANIZADO / ZINCADO, DE SOBREPOR, COM COMPRIMENTO DE 3" A 4", CHAPA COM ESPESSURA MINIMA DE 1,70 MM E LARGURA MINIMA DE 5,00 CM (FECHO REFORCADO)</v>
          </cell>
          <cell r="E17489" t="str">
            <v>UN</v>
          </cell>
          <cell r="F17489">
            <v>10.09</v>
          </cell>
        </row>
        <row r="17490">
          <cell r="A17490" t="str">
            <v>SINAPI-I 43586</v>
          </cell>
          <cell r="D17490" t="str">
            <v>FERROLHO COM FECHO CHATO E PORTA CADEADO, EM ACO GALVANIZADO / ZINCADO, DE SOBREPOR, COM COMPRIMENTO DE 5", CHAPA COM ESPESSURA MINIMA DE 0,90 MM E LARGURA MINIMA DE 3,20 CM (FECHO SIMPLES)</v>
          </cell>
          <cell r="E17490" t="str">
            <v>UN</v>
          </cell>
          <cell r="F17490">
            <v>10.34</v>
          </cell>
        </row>
        <row r="17491">
          <cell r="A17491" t="str">
            <v>SINAPI-I 11461</v>
          </cell>
          <cell r="D17491" t="str">
            <v>FERROLHO COM FECHO CHATO E PORTA CADEADO, EM ACO GALVANIZADO / ZINCADO, DE SOBREPOR, COM COMPRIMENTO DE 5", CHAPA COM ESPESSURA MINIMA DE 1,70 MM E LARGURA MINIMA DE 5,00 CM (FECHO REFORCADO)</v>
          </cell>
          <cell r="E17491" t="str">
            <v>UN</v>
          </cell>
          <cell r="F17491">
            <v>11.27</v>
          </cell>
        </row>
        <row r="17492">
          <cell r="A17492" t="str">
            <v>SINAPI-I 43587</v>
          </cell>
          <cell r="D17492" t="str">
            <v>FERROLHO COM FECHO CHATO E PORTA CADEADO, EM ACO GALVANIZADO / ZINCADO, DE SOBREPOR, COM COMPRIMENTO DE 6", CHAPA COM ESPESSURA MINIMA DE 0,90 MM E LARGURA MINIMA DE 3,80 CM (FECHO SIMPLES)</v>
          </cell>
          <cell r="E17492" t="str">
            <v>UN</v>
          </cell>
          <cell r="F17492">
            <v>13</v>
          </cell>
        </row>
        <row r="17493">
          <cell r="A17493" t="str">
            <v>SINAPI-I 3106</v>
          </cell>
          <cell r="D17493" t="str">
            <v>FERROLHO COM FECHO CHATO E PORTA CADEADO, EM ACO GALVANIZADO / ZINCADO, DE SOBREPOR, COM COMPRIMENTO DE 6", CHAPA COM ESPESSURA MINIMA DE 1,70 MM E LARGURA /MINIMA DE 5,00 CM (FECHO REFORCADO) (INCLUI PARAFUSOS)</v>
          </cell>
          <cell r="E17493" t="str">
            <v>UN</v>
          </cell>
          <cell r="F17493">
            <v>16.5</v>
          </cell>
        </row>
        <row r="17494">
          <cell r="A17494" t="str">
            <v>SINAPI-I 44539</v>
          </cell>
          <cell r="D17494" t="str">
            <v>FERTILIZANTE NPK - 10:10:10</v>
          </cell>
          <cell r="E17494" t="str">
            <v>KG</v>
          </cell>
          <cell r="F17494">
            <v>3.22</v>
          </cell>
        </row>
        <row r="17495">
          <cell r="A17495" t="str">
            <v>SINAPI-I 3123</v>
          </cell>
          <cell r="D17495" t="str">
            <v>FERTILIZANTE NPK - 4: 14: 8</v>
          </cell>
          <cell r="E17495" t="str">
            <v>KG</v>
          </cell>
          <cell r="F17495">
            <v>3</v>
          </cell>
        </row>
        <row r="17496">
          <cell r="A17496" t="str">
            <v>SINAPI-I 38125</v>
          </cell>
          <cell r="D17496" t="str">
            <v>FERTILIZANTE ORGANICO COMPOSTO, CLASSE A</v>
          </cell>
          <cell r="E17496" t="str">
            <v>KG</v>
          </cell>
          <cell r="F17496">
            <v>1.54</v>
          </cell>
        </row>
        <row r="17497">
          <cell r="A17497" t="str">
            <v>SINAPI-I 39014</v>
          </cell>
          <cell r="D17497" t="str">
            <v>FIBRA DE ACO PARA REFORCO DO CONCRETO, SOLTA, TIPO A-I, FATOR DE FORMA *50* L / D, COMPRIMENTO DE *30* MM E RESISTENCIA A TRACAO DO ACO MAIOR 1000 MPA</v>
          </cell>
          <cell r="E17497" t="str">
            <v>KG</v>
          </cell>
          <cell r="F17497">
            <v>8.1199999999999992</v>
          </cell>
        </row>
        <row r="17498">
          <cell r="A17498" t="str">
            <v>SINAPI-I 39365</v>
          </cell>
          <cell r="D17498" t="str">
            <v>FILTRO ANAEROBIO, EM POLIETILENO DE ALTA DENSIDADE (PEAD), CAPACIDADE *1100* LITROS (NBR 13969)</v>
          </cell>
          <cell r="E17498" t="str">
            <v>UN</v>
          </cell>
          <cell r="F17498">
            <v>2182.7199999999998</v>
          </cell>
        </row>
        <row r="17499">
          <cell r="A17499" t="str">
            <v>SINAPI-I 39366</v>
          </cell>
          <cell r="D17499" t="str">
            <v>FILTRO ANAEROBIO, EM POLIETILENO DE ALTA DENSIDADE (PEAD), CAPACIDADE *2800* LITROS (NBR 13969)</v>
          </cell>
          <cell r="E17499" t="str">
            <v>UN</v>
          </cell>
          <cell r="F17499">
            <v>3311.54</v>
          </cell>
        </row>
        <row r="17500">
          <cell r="A17500" t="str">
            <v>SINAPI-I 39367</v>
          </cell>
          <cell r="D17500" t="str">
            <v>FILTRO ANAEROBIO, EM POLIETILENO DE ALTA DENSIDADE (PEAD), CAPACIDADE *5000* LITROS (NBR 13969)</v>
          </cell>
          <cell r="E17500" t="str">
            <v>UN</v>
          </cell>
          <cell r="F17500">
            <v>5674.11</v>
          </cell>
        </row>
        <row r="17501">
          <cell r="A17501" t="str">
            <v>SINAPI-I 45263</v>
          </cell>
          <cell r="D17501" t="str">
            <v>FILTRO QUIMICO PARA RESPIRADOR SEMI FACIAL, PROTECAO CONTRA VAPORES ORGANICOS E GASES ACIDOS</v>
          </cell>
          <cell r="E17501" t="str">
            <v>UN</v>
          </cell>
          <cell r="F17501">
            <v>17.059999999999999</v>
          </cell>
        </row>
        <row r="17502">
          <cell r="A17502" t="str">
            <v>SINAPI-I 37394</v>
          </cell>
          <cell r="D17502" t="str">
            <v>FINCAPINO CURTO CALIBRE 22, CARGA MEDIA POTENCIA 5 (PARA FERRAMENTA DE ACAO DIRETA) COR VERMELHA</v>
          </cell>
          <cell r="E17502" t="str">
            <v>CENTO</v>
          </cell>
          <cell r="F17502">
            <v>93.28</v>
          </cell>
        </row>
        <row r="17503">
          <cell r="A17503" t="str">
            <v>SINAPI-I 14146</v>
          </cell>
          <cell r="D17503" t="str">
            <v>FINCAPINO LONGO CALIBRE 22, CARGA FORTE POTENCIA 7 (PARA FERRAMENTA DE ACAO DIRETA), COR AMARELA</v>
          </cell>
          <cell r="E17503" t="str">
            <v>CENTO</v>
          </cell>
          <cell r="F17503">
            <v>150</v>
          </cell>
        </row>
        <row r="17504">
          <cell r="A17504" t="str">
            <v>SINAPI-I 938</v>
          </cell>
          <cell r="D17504" t="str">
            <v>FIO DE COBRE, SOLIDO, CLASSE 1, ISOLACAO EM PVC/A, ANTICHAMA BWF-B, 450/750V, SECAO NOMINAL 1,5 MM2</v>
          </cell>
          <cell r="E17504" t="str">
            <v>M</v>
          </cell>
          <cell r="F17504">
            <v>1.7</v>
          </cell>
        </row>
        <row r="17505">
          <cell r="A17505" t="str">
            <v>SINAPI-I 937</v>
          </cell>
          <cell r="D17505" t="str">
            <v>FIO DE COBRE, SOLIDO, CLASSE 1, ISOLACAO EM PVC/A, ANTICHAMA BWF-B, 450/750V, SECAO NOMINAL 10 MM2</v>
          </cell>
          <cell r="E17505" t="str">
            <v>M</v>
          </cell>
          <cell r="F17505">
            <v>9.9</v>
          </cell>
        </row>
        <row r="17506">
          <cell r="A17506" t="str">
            <v>SINAPI-I 939</v>
          </cell>
          <cell r="D17506" t="str">
            <v>FIO DE COBRE, SOLIDO, CLASSE 1, ISOLACAO EM PVC/A, ANTICHAMA BWF-B, 450/750V, SECAO NOMINAL 2,5 MM2</v>
          </cell>
          <cell r="E17506" t="str">
            <v>M</v>
          </cell>
          <cell r="F17506">
            <v>2.75</v>
          </cell>
        </row>
        <row r="17507">
          <cell r="A17507" t="str">
            <v>SINAPI-I 944</v>
          </cell>
          <cell r="D17507" t="str">
            <v>FIO DE COBRE, SOLIDO, CLASSE 1, ISOLACAO EM PVC/A, ANTICHAMA BWF-B, 450/750V, SECAO NOMINAL 4 MM2</v>
          </cell>
          <cell r="E17507" t="str">
            <v>M</v>
          </cell>
          <cell r="F17507">
            <v>4.34</v>
          </cell>
        </row>
        <row r="17508">
          <cell r="A17508" t="str">
            <v>SINAPI-I 940</v>
          </cell>
          <cell r="D17508" t="str">
            <v>FIO DE COBRE, SOLIDO, CLASSE 1, ISOLACAO EM PVC/A, ANTICHAMA BWF-B, 450/750V, SECAO NOMINAL 6 MM2</v>
          </cell>
          <cell r="E17508" t="str">
            <v>M</v>
          </cell>
          <cell r="F17508">
            <v>6.27</v>
          </cell>
        </row>
        <row r="17509">
          <cell r="A17509" t="str">
            <v>SINAPI-I 44397</v>
          </cell>
          <cell r="D17509" t="str">
            <v>FITA / CINTA AUTOADESIVA ELASTOMERICA PARA VEDACAO, L= 50 MM, E = 3 MM</v>
          </cell>
          <cell r="E17509" t="str">
            <v>M</v>
          </cell>
          <cell r="F17509">
            <v>4.3899999999999997</v>
          </cell>
        </row>
        <row r="17510">
          <cell r="A17510" t="str">
            <v>SINAPI-I 406</v>
          </cell>
          <cell r="D17510" t="str">
            <v>FITA ACO INOX PARA CINTAR POSTE, L = 19 MM, E = 0,5 MM (ROLO DE 30M)</v>
          </cell>
          <cell r="E17510" t="str">
            <v>UN</v>
          </cell>
          <cell r="F17510">
            <v>89.58</v>
          </cell>
        </row>
        <row r="17511">
          <cell r="A17511" t="str">
            <v>SINAPI-I 42529</v>
          </cell>
          <cell r="D17511" t="str">
            <v>FITA ADESIVA ALUMINIZADA, PARA INSTALACAO DE MANTAS DE SUBCOBERTURA, L = *5* CM</v>
          </cell>
          <cell r="E17511" t="str">
            <v>M</v>
          </cell>
          <cell r="F17511">
            <v>1.37</v>
          </cell>
        </row>
        <row r="17512">
          <cell r="A17512" t="str">
            <v>SINAPI-I 39634</v>
          </cell>
          <cell r="D17512" t="str">
            <v>FITA ADESIVA ANTICORROSIVA DE PVC FLEXIVEL, COR PRETA, PARA PROTECAO TUBULACAO, 50 MM X 30 M (L X C), E= *0,25* MM</v>
          </cell>
          <cell r="E17512" t="str">
            <v>M</v>
          </cell>
          <cell r="F17512">
            <v>8.01</v>
          </cell>
        </row>
        <row r="17513">
          <cell r="A17513" t="str">
            <v>SINAPI-I 39701</v>
          </cell>
          <cell r="D17513" t="str">
            <v>FITA ADESIVA ASFALTICA ALUMINIZADA MULTIUSO, L = 10 CM, ROLO DE 10 M</v>
          </cell>
          <cell r="E17513" t="str">
            <v>UN</v>
          </cell>
          <cell r="F17513">
            <v>87.05</v>
          </cell>
        </row>
        <row r="17514">
          <cell r="A17514" t="str">
            <v>SINAPI-I 12815</v>
          </cell>
          <cell r="D17514" t="str">
            <v>FITA CREPE ROLO DE *25* MM X 50 M</v>
          </cell>
          <cell r="E17514" t="str">
            <v>UN</v>
          </cell>
          <cell r="F17514">
            <v>17.23</v>
          </cell>
        </row>
        <row r="17515">
          <cell r="A17515" t="str">
            <v>SINAPI-I 39431</v>
          </cell>
          <cell r="D17515" t="str">
            <v>FITA DE PAPEL MICROPERFURADO, 50 X 150 MM, PARA TRATAMENTO DE JUNTAS DE CHAPA DE GESSO PARA DRYWALL</v>
          </cell>
          <cell r="E17515" t="str">
            <v>M</v>
          </cell>
          <cell r="F17515">
            <v>0.34</v>
          </cell>
        </row>
        <row r="17516">
          <cell r="A17516" t="str">
            <v>SINAPI-I 39432</v>
          </cell>
          <cell r="D17516" t="str">
            <v>FITA DE PAPEL REFORCADA COM LAMINA DE METAL PARA REFORCO DE CANTOS DE CHAPA DE GESSO PARA DRYWALL</v>
          </cell>
          <cell r="E17516" t="str">
            <v>M</v>
          </cell>
          <cell r="F17516">
            <v>3.01</v>
          </cell>
        </row>
        <row r="17517">
          <cell r="A17517" t="str">
            <v>SINAPI-I 20111</v>
          </cell>
          <cell r="D17517" t="str">
            <v>FITA ISOLANTE ADESIVA ANTICHAMA, USO ATE 750 V, EM ROLO DE 19 MM X 20 M</v>
          </cell>
          <cell r="E17517" t="str">
            <v>UN</v>
          </cell>
          <cell r="F17517">
            <v>9.76</v>
          </cell>
        </row>
        <row r="17518">
          <cell r="A17518" t="str">
            <v>SINAPI-I 21127</v>
          </cell>
          <cell r="D17518" t="str">
            <v>FITA ISOLANTE ADESIVA ANTICHAMA, USO ATE 750 V, EM ROLO DE 19 MM X 5 M</v>
          </cell>
          <cell r="E17518" t="str">
            <v>UN</v>
          </cell>
          <cell r="F17518">
            <v>3.69</v>
          </cell>
        </row>
        <row r="17519">
          <cell r="A17519" t="str">
            <v>SINAPI-I 404</v>
          </cell>
          <cell r="D17519" t="str">
            <v>FITA ISOLANTE DE BORRACHA AUTOFUSAO, USO ATE 69 KV (ALTA TENSAO), LARGURA DE 19 MM</v>
          </cell>
          <cell r="E17519" t="str">
            <v>M</v>
          </cell>
          <cell r="F17519">
            <v>1.33</v>
          </cell>
        </row>
        <row r="17520">
          <cell r="A17520" t="str">
            <v>SINAPI-I 14151</v>
          </cell>
          <cell r="D17520" t="str">
            <v>FITA METALICA GRAVADA, L = 17 MM, ROLO DE 25 M, CARGA RECOMENDADA = *120* KGF</v>
          </cell>
          <cell r="E17520" t="str">
            <v>UN</v>
          </cell>
          <cell r="F17520">
            <v>107.81</v>
          </cell>
        </row>
        <row r="17521">
          <cell r="A17521" t="str">
            <v>SINAPI-I 14153</v>
          </cell>
          <cell r="D17521" t="str">
            <v>FITA METALICA PERFURADA, L = *18* MM, ROLO DE 30 M, CARGA RECOMENDADA = *30* KGF</v>
          </cell>
          <cell r="E17521" t="str">
            <v>UN</v>
          </cell>
          <cell r="F17521">
            <v>121.87</v>
          </cell>
        </row>
        <row r="17522">
          <cell r="A17522" t="str">
            <v>SINAPI-I 14152</v>
          </cell>
          <cell r="D17522" t="str">
            <v>FITA METALICA PERFURADA, L = 17 MM, ROLO DE 30 M, CARGA RECOMENDADA = *19* KGF</v>
          </cell>
          <cell r="E17522" t="str">
            <v>UN</v>
          </cell>
          <cell r="F17522">
            <v>93.56</v>
          </cell>
        </row>
        <row r="17523">
          <cell r="A17523" t="str">
            <v>SINAPI-I 14154</v>
          </cell>
          <cell r="D17523" t="str">
            <v>FITA METALICA PERFURADA, L = 25 MM, ROLO DE 30 M, CARGA RECOMENDADA = *222,5* KGF</v>
          </cell>
          <cell r="E17523" t="str">
            <v>UN</v>
          </cell>
          <cell r="F17523">
            <v>327.45999999999998</v>
          </cell>
        </row>
        <row r="17524">
          <cell r="A17524" t="str">
            <v>SINAPI-I 3146</v>
          </cell>
          <cell r="D17524" t="str">
            <v>FITA VEDA ROSCA, EM PTFE, ROLO DE 18 MM X 10 M (L X C)</v>
          </cell>
          <cell r="E17524" t="str">
            <v>UN</v>
          </cell>
          <cell r="F17524">
            <v>4.1100000000000003</v>
          </cell>
        </row>
        <row r="17525">
          <cell r="A17525" t="str">
            <v>SINAPI-I 3143</v>
          </cell>
          <cell r="D17525" t="str">
            <v>FITA VEDA ROSCA, EM PTFE, ROLO DE 18 MM X 25 M (L X C)</v>
          </cell>
          <cell r="E17525" t="str">
            <v>UN</v>
          </cell>
          <cell r="F17525">
            <v>9.35</v>
          </cell>
        </row>
        <row r="17526">
          <cell r="A17526" t="str">
            <v>SINAPI-I 3148</v>
          </cell>
          <cell r="D17526" t="str">
            <v>FITA VEDA ROSCA, EM PTFE, ROLO DE 18 MM X 50 M (L X C)</v>
          </cell>
          <cell r="E17526" t="str">
            <v>UN</v>
          </cell>
          <cell r="F17526">
            <v>15.15</v>
          </cell>
        </row>
        <row r="17527">
          <cell r="A17527" t="str">
            <v>SINAPI-I 4310</v>
          </cell>
          <cell r="D17527" t="str">
            <v>FIXADOR DE ABA AUTOTRAVANTE PARA TELHA DE FIBROCIMENTO, TIPO CANALETE 90 OU KALHETAO</v>
          </cell>
          <cell r="E17527" t="str">
            <v>UN</v>
          </cell>
          <cell r="F17527">
            <v>2.93</v>
          </cell>
        </row>
        <row r="17528">
          <cell r="A17528" t="str">
            <v>SINAPI-I 4311</v>
          </cell>
          <cell r="D17528" t="str">
            <v>FIXADOR DE ABA SIMPLES PARA TELHA DE FIBROCIMENTO, TIPO CANALETA 49 OU KALHETA</v>
          </cell>
          <cell r="E17528" t="str">
            <v>UN</v>
          </cell>
          <cell r="F17528">
            <v>2.06</v>
          </cell>
        </row>
        <row r="17529">
          <cell r="A17529" t="str">
            <v>SINAPI-I 4312</v>
          </cell>
          <cell r="D17529" t="str">
            <v>FIXADOR DE ABA SIMPLES PARA TELHA DE FIBROCIMENTO, TIPO CANALETA 90 OU KALHETAO</v>
          </cell>
          <cell r="E17529" t="str">
            <v>UN</v>
          </cell>
          <cell r="F17529">
            <v>2.88</v>
          </cell>
        </row>
        <row r="17530">
          <cell r="A17530" t="str">
            <v>SINAPI-I 13261</v>
          </cell>
          <cell r="D17530" t="str">
            <v>FLANELA *30 X 40* CM</v>
          </cell>
          <cell r="E17530" t="str">
            <v>UN</v>
          </cell>
          <cell r="F17530">
            <v>3.12</v>
          </cell>
        </row>
        <row r="17531">
          <cell r="A17531" t="str">
            <v>SINAPI-I 3272</v>
          </cell>
          <cell r="D17531" t="str">
            <v>FLANGE SEXTAVADO DE FERRO GALVANIZADO, COM ROSCA BSP, DE 1 1/2"</v>
          </cell>
          <cell r="E17531" t="str">
            <v>UN</v>
          </cell>
          <cell r="F17531">
            <v>52.84</v>
          </cell>
        </row>
        <row r="17532">
          <cell r="A17532" t="str">
            <v>SINAPI-I 3265</v>
          </cell>
          <cell r="D17532" t="str">
            <v>FLANGE SEXTAVADO DE FERRO GALVANIZADO, COM ROSCA BSP, DE 1 1/4"</v>
          </cell>
          <cell r="E17532" t="str">
            <v>UN</v>
          </cell>
          <cell r="F17532">
            <v>41.98</v>
          </cell>
        </row>
        <row r="17533">
          <cell r="A17533" t="str">
            <v>SINAPI-I 3264</v>
          </cell>
          <cell r="D17533" t="str">
            <v>FLANGE SEXTAVADO DE FERRO GALVANIZADO, COM ROSCA BSP, DE 1"</v>
          </cell>
          <cell r="E17533" t="str">
            <v>UN</v>
          </cell>
          <cell r="F17533">
            <v>30.19</v>
          </cell>
        </row>
        <row r="17534">
          <cell r="A17534" t="str">
            <v>SINAPI-I 3262</v>
          </cell>
          <cell r="D17534" t="str">
            <v>FLANGE SEXTAVADO DE FERRO GALVANIZADO, COM ROSCA BSP, DE 1/2"</v>
          </cell>
          <cell r="E17534" t="str">
            <v>UN</v>
          </cell>
          <cell r="F17534">
            <v>18.38</v>
          </cell>
        </row>
        <row r="17535">
          <cell r="A17535" t="str">
            <v>SINAPI-I 3267</v>
          </cell>
          <cell r="D17535" t="str">
            <v>FLANGE SEXTAVADO DE FERRO GALVANIZADO, COM ROSCA BSP, DE 2 1/2"</v>
          </cell>
          <cell r="E17535" t="str">
            <v>UN</v>
          </cell>
          <cell r="F17535">
            <v>98.6</v>
          </cell>
        </row>
        <row r="17536">
          <cell r="A17536" t="str">
            <v>SINAPI-I 3266</v>
          </cell>
          <cell r="D17536" t="str">
            <v>FLANGE SEXTAVADO DE FERRO GALVANIZADO, COM ROSCA BSP, DE 2"</v>
          </cell>
          <cell r="E17536" t="str">
            <v>UN</v>
          </cell>
          <cell r="F17536">
            <v>62.73</v>
          </cell>
        </row>
        <row r="17537">
          <cell r="A17537" t="str">
            <v>SINAPI-I 3268</v>
          </cell>
          <cell r="D17537" t="str">
            <v>FLANGE SEXTAVADO DE FERRO GALVANIZADO, COM ROSCA BSP, DE 3"</v>
          </cell>
          <cell r="E17537" t="str">
            <v>UN</v>
          </cell>
          <cell r="F17537">
            <v>133.31</v>
          </cell>
        </row>
        <row r="17538">
          <cell r="A17538" t="str">
            <v>SINAPI-I 3263</v>
          </cell>
          <cell r="D17538" t="str">
            <v>FLANGE SEXTAVADO DE FERRO GALVANIZADO, COM ROSCA BSP, DE 3/4"</v>
          </cell>
          <cell r="E17538" t="str">
            <v>UN</v>
          </cell>
          <cell r="F17538">
            <v>25.1</v>
          </cell>
        </row>
        <row r="17539">
          <cell r="A17539" t="str">
            <v>SINAPI-I 3271</v>
          </cell>
          <cell r="D17539" t="str">
            <v>FLANGE SEXTAVADO DE FERRO GALVANIZADO, COM ROSCA BSP, DE 4"</v>
          </cell>
          <cell r="E17539" t="str">
            <v>UN</v>
          </cell>
          <cell r="F17539">
            <v>197.08</v>
          </cell>
        </row>
        <row r="17540">
          <cell r="A17540" t="str">
            <v>SINAPI-I 3270</v>
          </cell>
          <cell r="D17540" t="str">
            <v>FLANGE SEXTAVADO DE FERRO GALVANIZADO, COM ROSCA BSP, DE 6"</v>
          </cell>
          <cell r="E17540" t="str">
            <v>UN</v>
          </cell>
          <cell r="F17540">
            <v>331.11</v>
          </cell>
        </row>
        <row r="17541">
          <cell r="A17541" t="str">
            <v>SINAPI-I 45256</v>
          </cell>
          <cell r="D17541" t="str">
            <v>FORMAO CHANFRADO 1", CABO DE MADEIRA</v>
          </cell>
          <cell r="E17541" t="str">
            <v>UN</v>
          </cell>
          <cell r="F17541">
            <v>32.64</v>
          </cell>
        </row>
        <row r="17542">
          <cell r="A17542" t="str">
            <v>SINAPI-I 3275</v>
          </cell>
          <cell r="D17542" t="str">
            <v>FORRO COMPOSTO POR PAINEIS DE LA DE VIDRO, REVESTIDOS EM PVC MICROPERFURADO, DE *1250 X 625* MM, ESPESSURA 15 MM (COM COLOCACAO)</v>
          </cell>
          <cell r="E17542" t="str">
            <v>M2</v>
          </cell>
          <cell r="F17542">
            <v>116.3</v>
          </cell>
        </row>
        <row r="17543">
          <cell r="A17543" t="str">
            <v>SINAPI-I 39512</v>
          </cell>
          <cell r="D17543" t="str">
            <v>FORRO DE FIBRA MINERAL EM PLACAS DE 1250 X 625 MM, E = 15 MM, BORDA RETA, COM PINTURA ANTIMOFO, APOIADO EM PERFIL DE ACO GALVANIZADO COM 24 MM DE BASE - INSTALADO</v>
          </cell>
          <cell r="E17543" t="str">
            <v>M2</v>
          </cell>
          <cell r="F17543">
            <v>107.87</v>
          </cell>
        </row>
        <row r="17544">
          <cell r="A17544" t="str">
            <v>SINAPI-I 39511</v>
          </cell>
          <cell r="D17544" t="str">
            <v>FORRO DE FIBRA MINERAL EM PLACAS DE 625 X 625 MM, E = 15 MM, BORDA RETA, COM PINTURA ANTIMOFO, APOIADO EM PERFIL DE ACO GALVANIZADO COM 24 MM DE BASE - INSTALADO</v>
          </cell>
          <cell r="E17544" t="str">
            <v>M2</v>
          </cell>
          <cell r="F17544">
            <v>117.66</v>
          </cell>
        </row>
        <row r="17545">
          <cell r="A17545" t="str">
            <v>SINAPI-I 39513</v>
          </cell>
          <cell r="D17545" t="str">
            <v>FORRO DE FIBRA MINERAL EM PLACAS DE 625 X 625 MM, E = 15/16 MM, BORDA REBAIXADA, COM PINTURA ANTIMOFO, APOIADO EM PERFIL DE ACO GALVANIZADO COM 24 MM DE BASE - INSTALADO</v>
          </cell>
          <cell r="E17545" t="str">
            <v>M2</v>
          </cell>
          <cell r="F17545">
            <v>126.2</v>
          </cell>
        </row>
        <row r="17546">
          <cell r="A17546" t="str">
            <v>SINAPI-I 3286</v>
          </cell>
          <cell r="D17546" t="str">
            <v>FORRO DE MADEIRA CEDRINHO OU EQUIVALENTE DA REGIAO, ENCAIXE MACHO/FEMEA COM FRISO, *10 X 1* CM (SEM COLOCACAO)</v>
          </cell>
          <cell r="E17546" t="str">
            <v>M2</v>
          </cell>
          <cell r="F17546">
            <v>141.61000000000001</v>
          </cell>
        </row>
        <row r="17547">
          <cell r="A17547" t="str">
            <v>SINAPI-I 3287</v>
          </cell>
          <cell r="D17547" t="str">
            <v>FORRO DE MADEIRA CUMARU/IPE CHAMPANHE OU EQUIVALENTE DA REGIAO, ENCAIXE MACHO/FEMEA COM FRISO, *10 X 1* CM (SEM COLOCACAO)</v>
          </cell>
          <cell r="E17547" t="str">
            <v>M2</v>
          </cell>
          <cell r="F17547">
            <v>214</v>
          </cell>
        </row>
        <row r="17548">
          <cell r="A17548" t="str">
            <v>SINAPI-I 3283</v>
          </cell>
          <cell r="D17548" t="str">
            <v>FORRO DE MADEIRA PINUS OU EQUIVALENTE DA REGIAO, ENCAIXE MACHO/FEMEA COM FRISO, *10 X 1* CM (SEM COLOCACAO)</v>
          </cell>
          <cell r="E17548" t="str">
            <v>M2</v>
          </cell>
          <cell r="F17548">
            <v>44.95</v>
          </cell>
        </row>
        <row r="17549">
          <cell r="A17549" t="str">
            <v>SINAPI-I 11587</v>
          </cell>
          <cell r="D17549" t="str">
            <v>FORRO DE PVC LISO, BRANCO, REGUA DE 10 CM, ESPESSURA APROXIMADA DE 8 MM (COM COLOCACAO / SEM ESTRUTURA METALICA)</v>
          </cell>
          <cell r="E17549" t="str">
            <v>M2</v>
          </cell>
          <cell r="F17549">
            <v>79.739999999999995</v>
          </cell>
        </row>
        <row r="17550">
          <cell r="A17550" t="str">
            <v>SINAPI-I 36225</v>
          </cell>
          <cell r="D17550" t="str">
            <v>FORRO DE PVC LISO, BRANCO, REGUA DE 20 CM, ESPESSURA APROXIMADA DE 8 MM, COMPRIMENTO 6 M (SEM COLOCACAO)</v>
          </cell>
          <cell r="E17550" t="str">
            <v>M2</v>
          </cell>
          <cell r="F17550">
            <v>32.39</v>
          </cell>
        </row>
        <row r="17551">
          <cell r="A17551" t="str">
            <v>SINAPI-I 36230</v>
          </cell>
          <cell r="D17551" t="str">
            <v>FORRO DE PVC, FRISADO, BRANCO, REGUA DE 10 CM, ESPESSURA APROXIMADA DE 8 MM E COMPRIMENTO 6 M (SEM COLOCACAO)</v>
          </cell>
          <cell r="E17551" t="str">
            <v>M2</v>
          </cell>
          <cell r="F17551">
            <v>23.8</v>
          </cell>
        </row>
        <row r="17552">
          <cell r="A17552" t="str">
            <v>SINAPI-I 36238</v>
          </cell>
          <cell r="D17552" t="str">
            <v>FORRO DE PVC, FRISADO, BRANCO, REGUA DE 20 CM, ESPESSURA APROXIMADA DE 8 MM E COMPRIMENTO 6 M (SEM COLOCACAO)</v>
          </cell>
          <cell r="E17552" t="str">
            <v>M2</v>
          </cell>
          <cell r="F17552">
            <v>23.26</v>
          </cell>
        </row>
        <row r="17553">
          <cell r="A17553" t="str">
            <v>SINAPI-I 39363</v>
          </cell>
          <cell r="D17553" t="str">
            <v>FOSSA SEPTICA, SEM FILTRO, EM POLIETILENO DE ALTA DENSIDADE (PEAD), PARA 15 A 30 CONTRIBUINTES, CILINDRICA, COM TAMPA, CAPACIDADE APROXIMADA DE *5500* LITROS (NBR 7229)</v>
          </cell>
          <cell r="E17553" t="str">
            <v>UN</v>
          </cell>
          <cell r="F17553">
            <v>6433.91</v>
          </cell>
        </row>
        <row r="17554">
          <cell r="A17554" t="str">
            <v>SINAPI-I 39361</v>
          </cell>
          <cell r="D17554" t="str">
            <v>FOSSA SEPTICA, SEM FILTRO, EM POLIETILENO DE ALTA DENSIDADE (PEAD), PARA 4 A 7 CONTRIBUINTES, CILINDRICA, COM TAMPA, CAPACIDADE APROXIMADA DE *1100* LITROS (NBR 7229)</v>
          </cell>
          <cell r="E17554" t="str">
            <v>UN</v>
          </cell>
          <cell r="F17554">
            <v>1965.6</v>
          </cell>
        </row>
        <row r="17555">
          <cell r="A17555" t="str">
            <v>SINAPI-I 39362</v>
          </cell>
          <cell r="D17555" t="str">
            <v>FOSSA SEPTICA, SEM FILTRO, EM POLIETILENO DE ALTA DENSIDADE (PEAD), PARA 8 A 14 CONTRIBUINTES, CILINDRICA, COM TAMPA, CAPACIDADE APROXIMADA DE *3000* LITROS (NBR 7229)</v>
          </cell>
          <cell r="E17555" t="str">
            <v>UN</v>
          </cell>
          <cell r="F17555">
            <v>3472.34</v>
          </cell>
        </row>
        <row r="17556">
          <cell r="A17556" t="str">
            <v>SINAPI-I 39364</v>
          </cell>
          <cell r="D17556" t="str">
            <v>FOSSA SEPTICA,SEM FILTRO, EM POLIETILENO DE ALTA DENSIDADE (PEAD), PARA 40 A 52 CONTRIBUINTES, CILINDRICA, COM TAMPA, CAPACIDADE APROXIMADA DE *10000* LITROS (NBR 7229)</v>
          </cell>
          <cell r="E17556" t="str">
            <v>UN</v>
          </cell>
          <cell r="F17556">
            <v>13570.82</v>
          </cell>
        </row>
        <row r="17557">
          <cell r="A17557" t="str">
            <v>SINAPI-I 14576</v>
          </cell>
          <cell r="D17557" t="str">
            <v>FRESADORA DE ASFALTO A FRIO SOBRE ESTEIRAS, LARG. FRESAGEM 2,00 M, POT. 410 KW/550 HP</v>
          </cell>
          <cell r="E17557" t="str">
            <v>UN</v>
          </cell>
        </row>
        <row r="17558">
          <cell r="A17558" t="str">
            <v>SINAPI-I 13877</v>
          </cell>
          <cell r="D17558" t="str">
            <v>FRESADORA DE ASFALTO A FRIO SOBRE RODAS, LARG. FRESAGEM 1,00 M, POT. 155 KW/208 HP</v>
          </cell>
          <cell r="E17558" t="str">
            <v>UN</v>
          </cell>
        </row>
        <row r="17559">
          <cell r="A17559" t="str">
            <v>SINAPI-I 7307</v>
          </cell>
          <cell r="D17559" t="str">
            <v>FUNDO ANTICORROSIVO PARA METAIS FERROSOS (ZARCAO)</v>
          </cell>
          <cell r="E17559" t="str">
            <v>L</v>
          </cell>
          <cell r="F17559">
            <v>52.73</v>
          </cell>
        </row>
        <row r="17560">
          <cell r="A17560" t="str">
            <v>SINAPI-I 38122</v>
          </cell>
          <cell r="D17560" t="str">
            <v>FUNDO PREPARADOR ACRILICO BASE AGUA</v>
          </cell>
          <cell r="E17560" t="str">
            <v>L</v>
          </cell>
          <cell r="F17560">
            <v>22.93</v>
          </cell>
        </row>
        <row r="17561">
          <cell r="A17561" t="str">
            <v>SINAPI-I 43653</v>
          </cell>
          <cell r="D17561" t="str">
            <v>FUNDO SINTETICO NIVELADOR BRANCO FOSCO PARA MADEIRA</v>
          </cell>
          <cell r="E17561" t="str">
            <v>L</v>
          </cell>
          <cell r="F17561">
            <v>36.89</v>
          </cell>
        </row>
        <row r="17562">
          <cell r="A17562" t="str">
            <v>SINAPI-I 45301</v>
          </cell>
          <cell r="D17562" t="str">
            <v>FURADEIRA ELETRICA DE IMPACTO 1/2", 600 W</v>
          </cell>
          <cell r="E17562" t="str">
            <v>UN</v>
          </cell>
          <cell r="F17562">
            <v>267.14999999999998</v>
          </cell>
        </row>
        <row r="17563">
          <cell r="A17563" t="str">
            <v>SINAPI-I 45334</v>
          </cell>
          <cell r="D17563" t="str">
            <v>FURO PARA TORNEIRA OU OUTROS ACESSORIOS EM BANCADA DE MARMORE/ GRANITO OU OUTRO TIPO DE PEDRA NATURAL</v>
          </cell>
          <cell r="E17563" t="str">
            <v>UN</v>
          </cell>
          <cell r="F17563">
            <v>17.29</v>
          </cell>
        </row>
        <row r="17564">
          <cell r="A17564" t="str">
            <v>SINAPI-I 34802</v>
          </cell>
          <cell r="D17564" t="str">
            <v>GABIAO MANTA (COLCHAO) MALHA HEXAGONAL 6 X 8 CM (ZN/AL REVESTIDO COM POLIMERO), DIMENSOES 4,0 X 2,0 X 0,17 M (C X L X A) FIO 2 MM</v>
          </cell>
          <cell r="E17564" t="str">
            <v>UN</v>
          </cell>
          <cell r="F17564">
            <v>1199.9000000000001</v>
          </cell>
        </row>
        <row r="17565">
          <cell r="A17565" t="str">
            <v>SINAPI-I 11588</v>
          </cell>
          <cell r="D17565" t="str">
            <v>GABIAO MANTA (COLCHAO) MALHA HEXAGONAL 6 X 8 CM (ZN/AL REVESTIDO COM POLIMERO), FIO 2 MM, DIMENSOES 4,0 X 2,0 X 0,23 M (C X L X A)</v>
          </cell>
          <cell r="E17565" t="str">
            <v>UN</v>
          </cell>
          <cell r="F17565">
            <v>1294.5</v>
          </cell>
        </row>
        <row r="17566">
          <cell r="A17566" t="str">
            <v>SINAPI-I 34383</v>
          </cell>
          <cell r="D17566" t="str">
            <v>GABIAO MANTA (COLCHAO) MALHA HEXAGONAL 6 X 8 CM (ZN/AL REVESTIDO COM POLIMERO), FIO 2 MM, DIMENSOES 4,0 X 2,0 X 0,3 M (C X L X A)</v>
          </cell>
          <cell r="E17566" t="str">
            <v>UN</v>
          </cell>
          <cell r="F17566">
            <v>1424.04</v>
          </cell>
        </row>
        <row r="17567">
          <cell r="A17567" t="str">
            <v>SINAPI-I 40451</v>
          </cell>
          <cell r="D17567" t="str">
            <v>GABIAO MANTA (COLCHAO) MALHA HEXAGONAL 6 X 8 CM (ZN/AL REVESTIDO COM POLIMERO), FIO 2,0 MM, DIMENSOES 5,0 X 2,0 X 0,17 M (C X L X A)</v>
          </cell>
          <cell r="E17567" t="str">
            <v>M2</v>
          </cell>
          <cell r="F17567">
            <v>115.11</v>
          </cell>
        </row>
        <row r="17568">
          <cell r="A17568" t="str">
            <v>SINAPI-I 40453</v>
          </cell>
          <cell r="D17568" t="str">
            <v>GABIAO MANTA (COLCHAO) MALHA HEXAGONAL 6 X 8 CM (ZN/AL REVESTIDO COM POLIMERO), FIO 2,0 MM, DIMENSOES 5,0 X 2,0 X 0,23 M (C X L X A)</v>
          </cell>
          <cell r="E17568" t="str">
            <v>M2</v>
          </cell>
          <cell r="F17568">
            <v>124.55</v>
          </cell>
        </row>
        <row r="17569">
          <cell r="A17569" t="str">
            <v>SINAPI-I 40452</v>
          </cell>
          <cell r="D17569" t="str">
            <v>GABIAO MANTA (COLCHAO) MALHA HEXAGONAL 6 X 8 CM (ZN/AL REVESTIDO COM POLIMERO), FIO 2,0 MM, DIMENSOES 5,0 X 2,0 X 0,30 M (C X L X A)</v>
          </cell>
          <cell r="E17569" t="str">
            <v>M2</v>
          </cell>
          <cell r="F17569">
            <v>136.61000000000001</v>
          </cell>
        </row>
        <row r="17570">
          <cell r="A17570" t="str">
            <v>SINAPI-I 11594</v>
          </cell>
          <cell r="D17570" t="str">
            <v>GABIAO SACO MALHA HEXAGONAL 8 X 10 CM (ZN/AL REVESTIDO COM POLIMERO), FIO 2,4 MM, DIMENSOES 3,0 X 0,65 M</v>
          </cell>
          <cell r="E17570" t="str">
            <v>UN</v>
          </cell>
          <cell r="F17570">
            <v>412.59</v>
          </cell>
        </row>
        <row r="17571">
          <cell r="A17571" t="str">
            <v>SINAPI-I 3311</v>
          </cell>
          <cell r="D17571" t="str">
            <v>GABIAO SACO MALHA HEXAGONAL 8 X 10 CM (ZN/AL REVESTIDO COM POLIMERO), FIO 2,4 MM, H = 0,65 M</v>
          </cell>
          <cell r="E17571" t="str">
            <v>M3</v>
          </cell>
          <cell r="F17571">
            <v>412.59</v>
          </cell>
        </row>
        <row r="17572">
          <cell r="A17572" t="str">
            <v>SINAPI-I 11599</v>
          </cell>
          <cell r="D17572" t="str">
            <v>GABIAO SACO MALHA HEXAGONAL 8 X 10 CM (ZN/AL), FIO 2,7 MM, DIMENSOES 4,0 X 0,65 M</v>
          </cell>
          <cell r="E17572" t="str">
            <v>UN</v>
          </cell>
          <cell r="F17572">
            <v>548.70000000000005</v>
          </cell>
        </row>
        <row r="17573">
          <cell r="A17573" t="str">
            <v>SINAPI-I 11593</v>
          </cell>
          <cell r="D17573" t="str">
            <v>GABIAO TIPO CAIXA MALHA HEXAGONAL 8 X 10 CM (ZN/AL REVESTIDO COM POLIMERO), FIO 2,4 MM, DIMENSOES 2,0 X 1,0 X 1,0 M (C X L X A)</v>
          </cell>
          <cell r="E17573" t="str">
            <v>UN</v>
          </cell>
          <cell r="F17573">
            <v>769.25</v>
          </cell>
        </row>
        <row r="17574">
          <cell r="A17574" t="str">
            <v>SINAPI-I 3314</v>
          </cell>
          <cell r="D17574" t="str">
            <v>GABIAO TIPO CAIXA MALHA HEXAGONAL 8 X 10 CM (ZN/AL REVESTIDO COM POLIMERO), FIO 2,4 MM, H = 0,50 M</v>
          </cell>
          <cell r="E17574" t="str">
            <v>M3</v>
          </cell>
          <cell r="F17574">
            <v>550.16999999999996</v>
          </cell>
        </row>
        <row r="17575">
          <cell r="A17575" t="str">
            <v>SINAPI-I 11597</v>
          </cell>
          <cell r="D17575" t="str">
            <v>GABIAO TIPO CAIXA MALHA HEXAGONAL 8 X 10 CM (ZN/AL), FIO 2,7 MM, DIMENSOES 2,0 X 1,0 X 1,0 M (C X L X A)</v>
          </cell>
          <cell r="E17575" t="str">
            <v>UN</v>
          </cell>
          <cell r="F17575">
            <v>639.78</v>
          </cell>
        </row>
        <row r="17576">
          <cell r="A17576" t="str">
            <v>SINAPI-I 3309</v>
          </cell>
          <cell r="D17576" t="str">
            <v>GABIAO TIPO CAIXA MALHA HEXAGONAL 8 X 10 CM (ZN/AL), FIO 2,7 MM, H = 0,50 M</v>
          </cell>
          <cell r="E17576" t="str">
            <v>M3</v>
          </cell>
          <cell r="F17576">
            <v>436.91</v>
          </cell>
        </row>
        <row r="17577">
          <cell r="A17577" t="str">
            <v>SINAPI-I 40440</v>
          </cell>
          <cell r="D17577" t="str">
            <v>GABIAO TIPO CAIXA PARA SOLO REFORCADO, MALHA HEXAGONAL 8 X 10 CM (ZN/AL REVESTIDO COM POLIMERO), FIO 2,7 MM, DIMENSOES 2,0 X 1,0 X 0,5 M, COM CAUDA DE 4,0 M</v>
          </cell>
          <cell r="E17577" t="str">
            <v>M3</v>
          </cell>
          <cell r="F17577">
            <v>573.04999999999995</v>
          </cell>
        </row>
        <row r="17578">
          <cell r="A17578" t="str">
            <v>SINAPI-I 40441</v>
          </cell>
          <cell r="D17578" t="str">
            <v>GABIAO TIPO CAIXA PARA SOLO REFORCADO, MALHA HEXAGONAL 8 X 10 CM (ZN/AL REVESTIDO COM POLIMERO), FIO 2,7 MM, DIMENSOES 2,0 X 1,0 X 1,0 M, COM CAUDA DE 4,0 M</v>
          </cell>
          <cell r="E17578" t="str">
            <v>M3</v>
          </cell>
          <cell r="F17578">
            <v>365.86</v>
          </cell>
        </row>
        <row r="17579">
          <cell r="A17579" t="str">
            <v>SINAPI-I 34612</v>
          </cell>
          <cell r="D17579" t="str">
            <v>GABIAO TIPO CAIXA PARA SOLO REFORCADO, MALHA HEXAGONAL DE DUPLA TORCAO 8 X 10 CM (ZN/AL REVESTIDO COM POLIMERO), FIO 2,7 MM, DIMENSOES 2,0 X 1,0 X 0,5 M, COM CAUDA DE 3,0 M</v>
          </cell>
          <cell r="E17579" t="str">
            <v>UN</v>
          </cell>
          <cell r="F17579">
            <v>791.29</v>
          </cell>
        </row>
        <row r="17580">
          <cell r="A17580" t="str">
            <v>SINAPI-I 34635</v>
          </cell>
          <cell r="D17580" t="str">
            <v>GABIAO TIPO CAIXA PARA SOLO REFORCADO, MALHA HEXAGONAL DE DUPLA TORCAO 8 X 10 CM (ZN/AL REVESTIDO COM POLIMERO), FIO 2,7 MM, DIMENSOES 2,0 X 1,0 X 1,0 M, COM CAUDA DE 3,0 M</v>
          </cell>
          <cell r="E17580" t="str">
            <v>UN</v>
          </cell>
          <cell r="F17580">
            <v>1017.57</v>
          </cell>
        </row>
        <row r="17581">
          <cell r="A17581" t="str">
            <v>SINAPI-I 34633</v>
          </cell>
          <cell r="D17581" t="str">
            <v>GABIAO TIPO CAIXA PARA SOLO REFORCADO, MALHA HEXAGONAL DE DUPLA TORCAO 8 X 10 CM (ZN/AL REVESTIDO COM POLIMERO), FIO 2,7 MM, DIMENSOES 2,0 X 1,0 X 1,0 M, COM CAUDA DE 4,0 M</v>
          </cell>
          <cell r="E17581" t="str">
            <v>UN</v>
          </cell>
          <cell r="F17581">
            <v>1121.6300000000001</v>
          </cell>
        </row>
        <row r="17582">
          <cell r="A17582" t="str">
            <v>SINAPI-I 40449</v>
          </cell>
          <cell r="D17582" t="str">
            <v>GABIAO TIPO CAIXA TRAPEZOIDAL, MALHA HEXAGONAL 10 X 12 CM (ZN/AL REVESTIDO COM POLIMERO) FIO 2,7 MM, FACE COM 65 GRAUS, COM GEOSSINTETICO, DIMENSOES 2,0 X 1,5 X 1,0 M (C X L X A)</v>
          </cell>
          <cell r="E17582" t="str">
            <v>M3</v>
          </cell>
          <cell r="F17582">
            <v>307.57</v>
          </cell>
        </row>
        <row r="17583">
          <cell r="A17583" t="str">
            <v>SINAPI-I 11592</v>
          </cell>
          <cell r="D17583" t="str">
            <v>GABIAO TIPO CAIXA, MALHA HEXAGONAL 8 X 10 CM (ZN/AL REVESTIDO COM POLIMERO), FIO 2,4 MM, DIMENSOES 2,0 X 1,0 X 0,5 M (C X L X A)</v>
          </cell>
          <cell r="E17583" t="str">
            <v>UN</v>
          </cell>
          <cell r="F17583">
            <v>550.16999999999996</v>
          </cell>
        </row>
        <row r="17584">
          <cell r="A17584" t="str">
            <v>SINAPI-I 34800</v>
          </cell>
          <cell r="D17584" t="str">
            <v>GABIAO TIPO CAIXA, MALHA HEXAGONAL 8 X 10 CM (ZN/AL REVESTIDO COM POLIMERO), FIO DE 2,4 MM, DIMENSOES 2,0 X 1,0 X 1,0 M (C X L X A)</v>
          </cell>
          <cell r="E17584" t="str">
            <v>M3</v>
          </cell>
          <cell r="F17584">
            <v>384.62</v>
          </cell>
        </row>
        <row r="17585">
          <cell r="A17585" t="str">
            <v>SINAPI-I 11596</v>
          </cell>
          <cell r="D17585" t="str">
            <v>GABIAO TIPO CAIXA, MALHA HEXAGONAL 8 X 10 CM (ZN/AL), FIO 2,7 MM, DIMENSOES 2,0 X 1,0 X 0,5 M (C X L X A)</v>
          </cell>
          <cell r="E17585" t="str">
            <v>UN</v>
          </cell>
          <cell r="F17585">
            <v>436.91</v>
          </cell>
        </row>
        <row r="17586">
          <cell r="A17586" t="str">
            <v>SINAPI-I 40438</v>
          </cell>
          <cell r="D17586" t="str">
            <v>GABIAO TIPO CAIXA, MALHA HEXAGONAL 8 X 10 CM (ZN/AL), FIO DE 2,7 MM, DIMENSOES 2,0 X 1,0 X 1,0 M (C X L X A)</v>
          </cell>
          <cell r="E17586" t="str">
            <v>M3</v>
          </cell>
          <cell r="F17586">
            <v>256.24</v>
          </cell>
        </row>
        <row r="17587">
          <cell r="A17587" t="str">
            <v>SINAPI-I 40436</v>
          </cell>
          <cell r="D17587" t="str">
            <v>GABIAO TIPO CAIXA, MALHA HEXAGONAL 8 X 10 CM (ZN/AL), FIO DE 2,7 MM, DIMENSOES 5,0 X 1,0 X 1,0 M (C X L X A)</v>
          </cell>
          <cell r="E17587" t="str">
            <v>M3</v>
          </cell>
          <cell r="F17587">
            <v>319.51</v>
          </cell>
        </row>
        <row r="17588">
          <cell r="A17588" t="str">
            <v>SINAPI-I 4315</v>
          </cell>
          <cell r="D17588" t="str">
            <v>GANCHO CHATO EM ACO GALVANIZADO, L = 110 MM, RECOBRIMENTO = 100MM, SECAO 1/8 X 1/2" (3 MM X 12 MM), PARA FIXAR TELHA DE FIBROCIMENTO ONDULADA</v>
          </cell>
          <cell r="E17588" t="str">
            <v>UN</v>
          </cell>
          <cell r="F17588">
            <v>2.12</v>
          </cell>
        </row>
        <row r="17589">
          <cell r="A17589" t="str">
            <v>SINAPI-I 402</v>
          </cell>
          <cell r="D17589" t="str">
            <v>GANCHO OLHAL EM ACO GALVANIZADO, ESPESSURA 16MM, ABERTURA 21MM</v>
          </cell>
          <cell r="E17589" t="str">
            <v>UN</v>
          </cell>
        </row>
        <row r="17590">
          <cell r="A17590" t="str">
            <v>SINAPI-I 4226</v>
          </cell>
          <cell r="D17590" t="str">
            <v>GAS DE COZINHA - GLP</v>
          </cell>
          <cell r="E17590" t="str">
            <v>KG</v>
          </cell>
          <cell r="F17590">
            <v>8.35</v>
          </cell>
        </row>
        <row r="17591">
          <cell r="A17591" t="str">
            <v>SINAPI-I 4222</v>
          </cell>
          <cell r="D17591" t="str">
            <v>GASOLINA COMUM</v>
          </cell>
          <cell r="E17591" t="str">
            <v>L</v>
          </cell>
          <cell r="F17591">
            <v>6.04</v>
          </cell>
        </row>
        <row r="17592">
          <cell r="A17592" t="str">
            <v>SINAPI-I 34804</v>
          </cell>
          <cell r="D17592" t="str">
            <v>GEOGRELHA TECIDA COM FILAMENTOS DE POLIESTER + PVC, RESISTENCIA LONGITUDINAL: 90 KN/M, RESISTENCIA TRANSVERSAL: 30 KN/M, ALONGAMENTO = 12 POR CENTO</v>
          </cell>
          <cell r="E17592" t="str">
            <v>M2</v>
          </cell>
          <cell r="F17592">
            <v>46.44</v>
          </cell>
        </row>
        <row r="17593">
          <cell r="A17593" t="str">
            <v>SINAPI-I 4013</v>
          </cell>
          <cell r="D17593" t="str">
            <v>GEOTEXTIL NAO TECIDO AGULHADO DE FILAMENTOS CONTINUOS 100% POLIESTER, RESITENCIA A TRACAO = 09 KN/M</v>
          </cell>
          <cell r="E17593" t="str">
            <v>M2</v>
          </cell>
          <cell r="F17593">
            <v>6.14</v>
          </cell>
        </row>
        <row r="17594">
          <cell r="A17594" t="str">
            <v>SINAPI-I 4011</v>
          </cell>
          <cell r="D17594" t="str">
            <v>GEOTEXTIL NAO TECIDO AGULHADO DE FILAMENTOS CONTINUOS 100% POLIESTER, RESITENCIA A TRACAO = 10 KN/M</v>
          </cell>
          <cell r="E17594" t="str">
            <v>M2</v>
          </cell>
          <cell r="F17594">
            <v>6.86</v>
          </cell>
        </row>
        <row r="17595">
          <cell r="A17595" t="str">
            <v>SINAPI-I 4021</v>
          </cell>
          <cell r="D17595" t="str">
            <v>GEOTEXTIL NAO TECIDO AGULHADO DE FILAMENTOS CONTINUOS 100% POLIESTER, RESITENCIA A TRACAO = 14 KN/M</v>
          </cell>
          <cell r="E17595" t="str">
            <v>M2</v>
          </cell>
          <cell r="F17595">
            <v>8.5500000000000007</v>
          </cell>
        </row>
        <row r="17596">
          <cell r="A17596" t="str">
            <v>SINAPI-I 4019</v>
          </cell>
          <cell r="D17596" t="str">
            <v>GEOTEXTIL NAO TECIDO AGULHADO DE FILAMENTOS CONTINUOS 100% POLIESTER, RESITENCIA A TRACAO = 16 KN/M</v>
          </cell>
          <cell r="E17596" t="str">
            <v>M2</v>
          </cell>
          <cell r="F17596">
            <v>10.27</v>
          </cell>
        </row>
        <row r="17597">
          <cell r="A17597" t="str">
            <v>SINAPI-I 4012</v>
          </cell>
          <cell r="D17597" t="str">
            <v>GEOTEXTIL NAO TECIDO AGULHADO DE FILAMENTOS CONTINUOS 100% POLIESTER, RESITENCIA A TRACAO = 21 KN/M</v>
          </cell>
          <cell r="E17597" t="str">
            <v>M2</v>
          </cell>
          <cell r="F17597">
            <v>13.76</v>
          </cell>
        </row>
        <row r="17598">
          <cell r="A17598" t="str">
            <v>SINAPI-I 4020</v>
          </cell>
          <cell r="D17598" t="str">
            <v>GEOTEXTIL NAO TECIDO AGULHADO DE FILAMENTOS CONTINUOS 100% POLIESTER, RESITENCIA A TRACAO = 26 KN/M</v>
          </cell>
          <cell r="E17598" t="str">
            <v>M2</v>
          </cell>
          <cell r="F17598">
            <v>17.23</v>
          </cell>
        </row>
        <row r="17599">
          <cell r="A17599" t="str">
            <v>SINAPI-I 4018</v>
          </cell>
          <cell r="D17599" t="str">
            <v>GEOTEXTIL NAO TECIDO AGULHADO DE FILAMENTOS CONTINUOS 100% POLIESTER, RESITENCIA A TRACAO = 31 KN/M</v>
          </cell>
          <cell r="E17599" t="str">
            <v>M2</v>
          </cell>
          <cell r="F17599">
            <v>20.64</v>
          </cell>
        </row>
        <row r="17600">
          <cell r="A17600" t="str">
            <v>SINAPI-I 36498</v>
          </cell>
          <cell r="D17600" t="str">
            <v>GERADOR PORTATIL MONOFASICO, POTENCIA 5500 VA, MOTOR A GASOLINA, POTENCIA DO MOTOR 13 CV</v>
          </cell>
          <cell r="E17600" t="str">
            <v>UN</v>
          </cell>
          <cell r="F17600">
            <v>9538.74</v>
          </cell>
        </row>
        <row r="17601">
          <cell r="A17601" t="str">
            <v>SINAPI-I 12872</v>
          </cell>
          <cell r="D17601" t="str">
            <v>GESSEIRO (HORISTA)</v>
          </cell>
          <cell r="E17601" t="str">
            <v>H</v>
          </cell>
          <cell r="F17601">
            <v>23.86</v>
          </cell>
        </row>
        <row r="17602">
          <cell r="A17602" t="str">
            <v>SINAPI-I 41075</v>
          </cell>
          <cell r="D17602" t="str">
            <v>GESSEIRO (MENSALISTA)</v>
          </cell>
          <cell r="E17602" t="str">
            <v>MES</v>
          </cell>
          <cell r="F17602">
            <v>4213.1400000000003</v>
          </cell>
        </row>
        <row r="17603">
          <cell r="A17603" t="str">
            <v>SINAPI-I 44324</v>
          </cell>
          <cell r="D17603" t="str">
            <v>GESSO COLA, EM PO, PARA FIXACAO DE MOLDURAS, SANCAS E BLOCOS DE GESSO</v>
          </cell>
          <cell r="E17603" t="str">
            <v>KG</v>
          </cell>
          <cell r="F17603">
            <v>2.99</v>
          </cell>
        </row>
        <row r="17604">
          <cell r="A17604" t="str">
            <v>SINAPI-I 3315</v>
          </cell>
          <cell r="D17604" t="str">
            <v>GESSO EM PO PARA REVESTIMENTOS/MOLDURAS/SANCAS E USO GERAL</v>
          </cell>
          <cell r="E17604" t="str">
            <v>KG</v>
          </cell>
          <cell r="F17604">
            <v>0.86</v>
          </cell>
        </row>
        <row r="17605">
          <cell r="A17605" t="str">
            <v>SINAPI-I 36870</v>
          </cell>
          <cell r="D17605" t="str">
            <v>GESSO PROJETADO</v>
          </cell>
          <cell r="E17605" t="str">
            <v>KG</v>
          </cell>
          <cell r="F17605">
            <v>0.67</v>
          </cell>
        </row>
        <row r="17606">
          <cell r="A17606" t="str">
            <v>SINAPI-I 5092</v>
          </cell>
          <cell r="D17606" t="str">
            <v>GONZO DE EMBUTIR, EM LATAO / ZAMAC, *20 X 48* MM, PARA JANELA BASCULANTE / PIVOTANTE, JOGO COM 4 PECAS (PAR) - INCLUI PARAFUSOS</v>
          </cell>
          <cell r="E17606" t="str">
            <v>PAR</v>
          </cell>
          <cell r="F17606">
            <v>18.59</v>
          </cell>
        </row>
        <row r="17607">
          <cell r="A17607" t="str">
            <v>SINAPI-I 11462</v>
          </cell>
          <cell r="D17607" t="str">
            <v>GONZO DE SOBREPOR, EM LATAO / ZAMAC, PARA JANELA PIVOTANTE - INCLUI PARAFUSOS</v>
          </cell>
          <cell r="E17607" t="str">
            <v>PAR</v>
          </cell>
          <cell r="F17607">
            <v>19.010000000000002</v>
          </cell>
        </row>
        <row r="17608">
          <cell r="A17608" t="str">
            <v>SINAPI-I 36529</v>
          </cell>
          <cell r="D17608" t="str">
            <v>GRADE DE DISCOS COM CONTROLE REMOTO, REBOCAVEL, COM 24 DISCOS 24" X 6 MM, COM PNEUS PARA TRANSPORTE</v>
          </cell>
          <cell r="E17608" t="str">
            <v>UN</v>
          </cell>
        </row>
        <row r="17609">
          <cell r="A17609" t="str">
            <v>SINAPI-I 3318</v>
          </cell>
          <cell r="D17609" t="str">
            <v>GRADE DE DISCOS MECANICA 20X24" COM 20 DISCOS 24" X 6MM COM PNEUS PARA TRANSPORTE</v>
          </cell>
          <cell r="E17609" t="str">
            <v>UN</v>
          </cell>
        </row>
        <row r="17610">
          <cell r="A17610" t="str">
            <v>SINAPI-I 3324</v>
          </cell>
          <cell r="D17610" t="str">
            <v>GRAMA BATATAIS EM PLACAS, SEM PLANTIO</v>
          </cell>
          <cell r="E17610" t="str">
            <v>M2</v>
          </cell>
          <cell r="F17610">
            <v>9.35</v>
          </cell>
        </row>
        <row r="17611">
          <cell r="A17611" t="str">
            <v>SINAPI-I 3322</v>
          </cell>
          <cell r="D17611" t="str">
            <v>GRAMA ESMERALDA OU SAO CARLOS OU CURITIBANA, EM PLACAS, SEM PLANTIO</v>
          </cell>
          <cell r="E17611" t="str">
            <v>M2</v>
          </cell>
          <cell r="F17611">
            <v>13.1</v>
          </cell>
        </row>
        <row r="17612">
          <cell r="A17612" t="str">
            <v>SINAPI-I 5076</v>
          </cell>
          <cell r="D17612" t="str">
            <v>GRAMPO DE ACO POLIDO 1" X 9</v>
          </cell>
          <cell r="E17612" t="str">
            <v>KG</v>
          </cell>
          <cell r="F17612">
            <v>17.739999999999998</v>
          </cell>
        </row>
        <row r="17613">
          <cell r="A17613" t="str">
            <v>SINAPI-I 5077</v>
          </cell>
          <cell r="D17613" t="str">
            <v>GRAMPO DE ACO POLIDO 7/8" X 9</v>
          </cell>
          <cell r="E17613" t="str">
            <v>KG</v>
          </cell>
          <cell r="F17613">
            <v>19.61</v>
          </cell>
        </row>
        <row r="17614">
          <cell r="A17614" t="str">
            <v>SINAPI-I 45242</v>
          </cell>
          <cell r="D17614" t="str">
            <v>GRAMPO DE APERTO RAPIDO 18"</v>
          </cell>
          <cell r="E17614" t="str">
            <v>UN</v>
          </cell>
          <cell r="F17614">
            <v>76.11</v>
          </cell>
        </row>
        <row r="17615">
          <cell r="A17615" t="str">
            <v>SINAPI-I 11837</v>
          </cell>
          <cell r="D17615" t="str">
            <v>GRAMPO LINHA VIVA DE LATAO ESTANHADO, DIAMETRO DO CONDUTOR PRINCIPAL DE 10 A 120 MM2, DIAMETRO DA DERIVACAO DE 10 A 70 MM2</v>
          </cell>
          <cell r="E17615" t="str">
            <v>UN</v>
          </cell>
          <cell r="F17615">
            <v>91.98</v>
          </cell>
        </row>
        <row r="17616">
          <cell r="A17616" t="str">
            <v>SINAPI-I 415</v>
          </cell>
          <cell r="D17616" t="str">
            <v>GRAMPO METALICO TIPO OLHAL PARA HASTE DE ATERRAMENTO DE 1", CONDUTOR DE *10* A 50 MM2</v>
          </cell>
          <cell r="E17616" t="str">
            <v>UN</v>
          </cell>
          <cell r="F17616">
            <v>37.72</v>
          </cell>
        </row>
        <row r="17617">
          <cell r="A17617" t="str">
            <v>SINAPI-I 38055</v>
          </cell>
          <cell r="D17617" t="str">
            <v>GRAMPO METALICO TIPO OLHAL PARA HASTE DE ATERRAMENTO DE 1/2", CONDUTOR DE *10* A 50 MM2</v>
          </cell>
          <cell r="E17617" t="str">
            <v>UN</v>
          </cell>
          <cell r="F17617">
            <v>8.34</v>
          </cell>
        </row>
        <row r="17618">
          <cell r="A17618" t="str">
            <v>SINAPI-I 416</v>
          </cell>
          <cell r="D17618" t="str">
            <v>GRAMPO METALICO TIPO OLHAL PARA HASTE DE ATERRAMENTO DE 3/4", CONDUTOR DE *10* A 50 MM2</v>
          </cell>
          <cell r="E17618" t="str">
            <v>UN</v>
          </cell>
          <cell r="F17618">
            <v>13.81</v>
          </cell>
        </row>
        <row r="17619">
          <cell r="A17619" t="str">
            <v>SINAPI-I 425</v>
          </cell>
          <cell r="D17619" t="str">
            <v>GRAMPO METALICO TIPO OLHAL PARA HASTE DE ATERRAMENTO DE 5/8", CONDUTOR DE *10* A 50 MM2</v>
          </cell>
          <cell r="E17619" t="str">
            <v>UN</v>
          </cell>
          <cell r="F17619">
            <v>8.56</v>
          </cell>
        </row>
        <row r="17620">
          <cell r="A17620" t="str">
            <v>SINAPI-I 426</v>
          </cell>
          <cell r="D17620" t="str">
            <v>GRAMPO METALICO TIPO U PARA HASTE DE ATERRAMENTO DE ATE 3/4", CONDUTOR DE 10 A 25 MM2</v>
          </cell>
          <cell r="E17620" t="str">
            <v>UN</v>
          </cell>
          <cell r="F17620">
            <v>47.14</v>
          </cell>
        </row>
        <row r="17621">
          <cell r="A17621" t="str">
            <v>SINAPI-I 38056</v>
          </cell>
          <cell r="D17621" t="str">
            <v>GRAMPO METALICO TIPO U PARA HASTE DE ATERRAMENTO DE ATE 5/8", CONDUTOR DE 10 A 25 MM2</v>
          </cell>
          <cell r="E17621" t="str">
            <v>UN</v>
          </cell>
          <cell r="F17621">
            <v>46.03</v>
          </cell>
        </row>
        <row r="17622">
          <cell r="A17622" t="str">
            <v>SINAPI-I 1564</v>
          </cell>
          <cell r="D17622" t="str">
            <v>GRAMPO PARALELO METALICO PARA CABO DE 6 A 50 MM2, COM 2 PARAFUSOS</v>
          </cell>
          <cell r="E17622" t="str">
            <v>UN</v>
          </cell>
          <cell r="F17622">
            <v>17.57</v>
          </cell>
        </row>
        <row r="17623">
          <cell r="A17623" t="str">
            <v>SINAPI-I 11032</v>
          </cell>
          <cell r="D17623" t="str">
            <v>GRAMPO U DE 5/8" N8 EM ACO GALVANIZADO</v>
          </cell>
          <cell r="E17623" t="str">
            <v>UN</v>
          </cell>
          <cell r="F17623">
            <v>11.96</v>
          </cell>
        </row>
        <row r="17624">
          <cell r="A17624" t="str">
            <v>SINAPI-I 36786</v>
          </cell>
          <cell r="D17624" t="str">
            <v>GRANALHA DE ACO, ANGULAR (GRIT), PARA JATEAMENTO, PENEIRA 0,117 A 1,00 MM, (SAE G-40 A G-80)</v>
          </cell>
          <cell r="E17624" t="str">
            <v>SC25KG</v>
          </cell>
        </row>
        <row r="17625">
          <cell r="A17625" t="str">
            <v>SINAPI-I 36785</v>
          </cell>
          <cell r="D17625" t="str">
            <v>GRANALHA DE ACO, ANGULAR (GRIT), PARA JATEAMENTO, PENEIRA 1,41 A 1,19 MM (SAE G16)</v>
          </cell>
          <cell r="E17625" t="str">
            <v>SC25KG</v>
          </cell>
        </row>
        <row r="17626">
          <cell r="A17626" t="str">
            <v>SINAPI-I 36782</v>
          </cell>
          <cell r="D17626" t="str">
            <v>GRANALHA DE ACO, ESFERICA (SHOT), PARA JATEAMENTO, PENEIRA 0,40 A 1,00 MM (SAE S-170 A S-280)</v>
          </cell>
          <cell r="E17626" t="str">
            <v>SC25KG</v>
          </cell>
        </row>
        <row r="17627">
          <cell r="A17627" t="str">
            <v>SINAPI-I 44481</v>
          </cell>
          <cell r="D17627" t="str">
            <v>GRANALHA DE ACO, ESFERICA (SHOT), PARA JATEAMENTO, PENEIRA 1,19 A 1,00 MM (SAE S390)</v>
          </cell>
          <cell r="E17627" t="str">
            <v>SC25KG</v>
          </cell>
        </row>
        <row r="17628">
          <cell r="A17628" t="str">
            <v>SINAPI-I 4824</v>
          </cell>
          <cell r="D17628" t="str">
            <v>GRANILHA/ GRANA/ PEDRISCO OU AGREGADO EM MARMORE/ GRANITO/ QUARTZO E CALCARIO, PRETO, CINZA, PALHA OU BRANCO</v>
          </cell>
          <cell r="E17628" t="str">
            <v>KG</v>
          </cell>
          <cell r="F17628">
            <v>0.46</v>
          </cell>
        </row>
        <row r="17629">
          <cell r="A17629" t="str">
            <v>SINAPI-I 11795</v>
          </cell>
          <cell r="D17629" t="str">
            <v>GRANITO PARA BANCADA, POLIDO, TIPO ANDORINHA/ QUARTZ/ CASTELO/ CORUMBA OU OUTROS EQUIVALENTES DA REGIAO, E= *2,5* CM</v>
          </cell>
          <cell r="E17629" t="str">
            <v>M2</v>
          </cell>
          <cell r="F17629">
            <v>478.73</v>
          </cell>
        </row>
        <row r="17630">
          <cell r="A17630" t="str">
            <v>SINAPI-I 134</v>
          </cell>
          <cell r="D17630" t="str">
            <v>GRAUTE CIMENTICIO PARA USO GERAL</v>
          </cell>
          <cell r="E17630" t="str">
            <v>KG</v>
          </cell>
          <cell r="F17630">
            <v>1.51</v>
          </cell>
        </row>
        <row r="17631">
          <cell r="A17631" t="str">
            <v>SINAPI-I 4229</v>
          </cell>
          <cell r="D17631" t="str">
            <v>GRAXA LUBRIFICANTE A BASE DE LITIO, DE MULTIPLAS APLICACOES E CONTENDO ADITIVOS DE EXTREMA PRESSAO (GRAU DE VISCOSIDADE NLGI 2)</v>
          </cell>
          <cell r="E17631" t="str">
            <v>KG</v>
          </cell>
          <cell r="F17631">
            <v>43.49</v>
          </cell>
        </row>
        <row r="17632">
          <cell r="A17632" t="str">
            <v>SINAPI-I 11731</v>
          </cell>
          <cell r="D17632" t="str">
            <v>GRELHA FIXA, EM PVC BRANCA, QUADRADA, 150 X 150 MM, PARA RALOS E CAIXAS</v>
          </cell>
          <cell r="E17632" t="str">
            <v>UN</v>
          </cell>
          <cell r="F17632">
            <v>10.92</v>
          </cell>
        </row>
        <row r="17633">
          <cell r="A17633" t="str">
            <v>SINAPI-I 11732</v>
          </cell>
          <cell r="D17633" t="str">
            <v>GRELHA FIXA, PVC CROMADA, REDONDA, 150 MM, PARA RALOS E CAIXAS</v>
          </cell>
          <cell r="E17633" t="str">
            <v>UN</v>
          </cell>
          <cell r="F17633">
            <v>28.61</v>
          </cell>
        </row>
        <row r="17634">
          <cell r="A17634" t="str">
            <v>SINAPI-I 11244</v>
          </cell>
          <cell r="D17634" t="str">
            <v>GRELHA FOFO ARTICULADA, CARGA MAXIMA 1,5 T, *300 X 1000* MM, E= *15* MM</v>
          </cell>
          <cell r="E17634" t="str">
            <v>UN</v>
          </cell>
          <cell r="F17634">
            <v>202.52</v>
          </cell>
        </row>
        <row r="17635">
          <cell r="A17635" t="str">
            <v>SINAPI-I 11235</v>
          </cell>
          <cell r="D17635" t="str">
            <v>GRELHA FOFO SIMPLES COM REQUADRO, CARGA MAXIMA 1,5 T, 150 X 1000 MM, E= *15* MM</v>
          </cell>
          <cell r="E17635" t="str">
            <v>UN</v>
          </cell>
          <cell r="F17635">
            <v>154.54</v>
          </cell>
        </row>
        <row r="17636">
          <cell r="A17636" t="str">
            <v>SINAPI-I 11236</v>
          </cell>
          <cell r="D17636" t="str">
            <v>GRELHA FOFO SIMPLES COM REQUADRO, CARGA MAXIMA 1,5 T, 200 X 1000 MM, E= *15* MM</v>
          </cell>
          <cell r="E17636" t="str">
            <v>UN</v>
          </cell>
          <cell r="F17636">
            <v>196.4</v>
          </cell>
        </row>
        <row r="17637">
          <cell r="A17637" t="str">
            <v>SINAPI-I 11245</v>
          </cell>
          <cell r="D17637" t="str">
            <v>GRELHA FOFO SIMPLES COM REQUADRO, CARGA MAXIMA 12,5 T, *300 X 1000* MM, E= *15* MM, AREA ESTACIONAMENTO CARRO PASSEIO</v>
          </cell>
          <cell r="E17637" t="str">
            <v>UN</v>
          </cell>
          <cell r="F17637">
            <v>280.11</v>
          </cell>
        </row>
        <row r="17638">
          <cell r="A17638" t="str">
            <v>SINAPI-I 36494</v>
          </cell>
          <cell r="D17638" t="str">
            <v>GRUA ASCENCIONAL, LANCA DE 30 M, CAPACIDADE DE 1,0 T A 30 M, ALTURA ATE 39 M</v>
          </cell>
          <cell r="E17638" t="str">
            <v>UN</v>
          </cell>
        </row>
        <row r="17639">
          <cell r="A17639" t="str">
            <v>SINAPI-I 36493</v>
          </cell>
          <cell r="D17639" t="str">
            <v>GRUA ASCENCIONAL, LANCA DE 42 M, CAPACIDADE DE 1,5 T A 30 M, ALTURA ATE 39 M</v>
          </cell>
          <cell r="E17639" t="str">
            <v>UN</v>
          </cell>
        </row>
        <row r="17640">
          <cell r="A17640" t="str">
            <v>SINAPI-I 13333</v>
          </cell>
          <cell r="D17640" t="str">
            <v>GRUPO GERADOR DE SOLDA ELETRICA, COM MAQUINA DE SOLDA, ATE 400 AMPERES E GERADOR A DIESEL 60 CV, MOTOR 4 CILINDROS, TANQUE COMBUST., CARENAGEM DE PROTECAO SOBRE RODAS</v>
          </cell>
          <cell r="E17640" t="str">
            <v>UN</v>
          </cell>
          <cell r="F17640">
            <v>264149.64</v>
          </cell>
        </row>
        <row r="17641">
          <cell r="A17641" t="str">
            <v>SINAPI-I 39588</v>
          </cell>
          <cell r="D17641" t="str">
            <v>GRUPO GERADOR DIESEL, COM CARENAGEM, POTENCIA STANDART ENTRE 250 E 260 KVA, VELOCIDADE DE 1800 RPM, FREQUENCIA DE 60 HZ</v>
          </cell>
          <cell r="E17641" t="str">
            <v>UN</v>
          </cell>
          <cell r="F17641">
            <v>282131.65999999997</v>
          </cell>
        </row>
        <row r="17642">
          <cell r="A17642" t="str">
            <v>SINAPI-I 14254</v>
          </cell>
          <cell r="D17642" t="str">
            <v>GRUPO GERADOR DIESEL, SEM CARENAGEM, POTENCIA STANDART ENTRE 80 E 90 KVA, VELOCIDADE DE 1800 RPM, FREQUENCIA DE 60 HZ</v>
          </cell>
          <cell r="E17642" t="str">
            <v>UN</v>
          </cell>
          <cell r="F17642">
            <v>138501</v>
          </cell>
        </row>
        <row r="17643">
          <cell r="A17643" t="str">
            <v>SINAPI-I 25019</v>
          </cell>
          <cell r="D17643" t="str">
            <v>GRUPO GERADOR ESTACIONARIO, MOTOR DIESEL POTENCIA 170 KVA</v>
          </cell>
          <cell r="E17643" t="str">
            <v>UN</v>
          </cell>
          <cell r="F17643">
            <v>198253.11</v>
          </cell>
        </row>
        <row r="17644">
          <cell r="A17644" t="str">
            <v>SINAPI-I 36501</v>
          </cell>
          <cell r="D17644" t="str">
            <v>GRUPO GERADOR ESTACIONARIO, POTENCIA 150 KVA, MOTOR DIESEL</v>
          </cell>
          <cell r="E17644" t="str">
            <v>UN</v>
          </cell>
          <cell r="F17644">
            <v>176513.59</v>
          </cell>
        </row>
        <row r="17645">
          <cell r="A17645" t="str">
            <v>SINAPI-I 36500</v>
          </cell>
          <cell r="D17645" t="str">
            <v>GRUPO GERADOR REBOCAVEL, POTENCIA *66* KVA, MOTOR A DIESEL</v>
          </cell>
          <cell r="E17645" t="str">
            <v>UN</v>
          </cell>
          <cell r="F17645">
            <v>124737.33</v>
          </cell>
        </row>
        <row r="17646">
          <cell r="A17646" t="str">
            <v>SINAPI-I 20017</v>
          </cell>
          <cell r="D17646" t="str">
            <v>GUARNICAO / ALIZAR / VISTA LISA EM MADEIRA MACICA, PARA PORTA, E = *1* CM, L = *5* CM, CEDRINHO / ANGELIM COMERCIAL / TAURI/ CURUPIXA / PEROBA / CUMARU OU EQUIVALENTE DA REGIAO</v>
          </cell>
          <cell r="E17646" t="str">
            <v>M</v>
          </cell>
          <cell r="F17646">
            <v>7.62</v>
          </cell>
        </row>
        <row r="17647">
          <cell r="A17647" t="str">
            <v>SINAPI-I 20007</v>
          </cell>
          <cell r="D17647" t="str">
            <v>GUARNICAO / ALIZAR / VISTA LISA EM MADEIRA MACICA, PARA PORTA, E = *1* CM, L = *5* CM, PINUS /EUCALIPTO / VIROLA OU EQUIVALENTE DA REGIAO</v>
          </cell>
          <cell r="E17647" t="str">
            <v>M</v>
          </cell>
          <cell r="F17647">
            <v>4.54</v>
          </cell>
        </row>
        <row r="17648">
          <cell r="A17648" t="str">
            <v>SINAPI-I 39831</v>
          </cell>
          <cell r="D17648" t="str">
            <v>GUARNICAO / ALIZAR / VISTA, E = *1,5* CM, L = *5,0* CM, EM POLIESTIRENO, BRANCO (JOGO PARA 1 FACE)</v>
          </cell>
          <cell r="E17648" t="str">
            <v>JG</v>
          </cell>
          <cell r="F17648">
            <v>336.35</v>
          </cell>
        </row>
        <row r="17649">
          <cell r="A17649" t="str">
            <v>SINAPI-I 36888</v>
          </cell>
          <cell r="D17649" t="str">
            <v>GUARNICAO / MOLDURA / ARREMATE DE ACABAMENTO PARA ESQUADRIA, EM ALUMINIO PERFIL 25, ACABAMENTO ANODIZADO BRANCO OU BRILHANTE, PARA 1 FACE</v>
          </cell>
          <cell r="E17649" t="str">
            <v>M</v>
          </cell>
          <cell r="F17649">
            <v>24.18</v>
          </cell>
        </row>
        <row r="17650">
          <cell r="A17650" t="str">
            <v>SINAPI-I 39836</v>
          </cell>
          <cell r="D17650" t="str">
            <v>GUARNICAO/ALIZAR/VISTA, E = *1,3* CM, L = *5,0* CM HASTE REGULAVEL = *35* MM, EM MDF/PVC WOOD/ POLIESTIRENO OU MADEIRA LAMINADA, PRIMER BRANCO (JOGO PARA 1 FACE)</v>
          </cell>
          <cell r="E17650" t="str">
            <v>JG</v>
          </cell>
          <cell r="F17650">
            <v>295.55</v>
          </cell>
        </row>
        <row r="17651">
          <cell r="A17651" t="str">
            <v>SINAPI-I 39830</v>
          </cell>
          <cell r="D17651" t="str">
            <v>GUARNICAO/ALIZAR/VISTA, E = *1,3* CM, L = *7,0* CM, EM POLIESTIRENO, BRANCO (JOGO PARA 1 FACE)</v>
          </cell>
          <cell r="E17651" t="str">
            <v>JG</v>
          </cell>
          <cell r="F17651">
            <v>337.07</v>
          </cell>
        </row>
        <row r="17652">
          <cell r="A17652" t="str">
            <v>SINAPI-I 36487</v>
          </cell>
          <cell r="D17652" t="str">
            <v>GUINCHO ELETRICO DE COLUNA, CAPACIDADE 400 KG, COM MOTO FREIO, MOTOR TRIFASICO DE 1,25 CV</v>
          </cell>
          <cell r="E17652" t="str">
            <v>UN</v>
          </cell>
          <cell r="F17652">
            <v>3603.84</v>
          </cell>
        </row>
        <row r="17653">
          <cell r="A17653" t="str">
            <v>SINAPI-I 44475</v>
          </cell>
          <cell r="D17653" t="str">
            <v>GUINDASTE HIDRAULICO AUTOPROPELIDO, COM LANCA TELESCOPICA 28,80 M, CAPACIDADE MAXIMA 30 T, POTENCIA 97 KW, TRACAO 4 X 4</v>
          </cell>
          <cell r="E17653" t="str">
            <v>UN</v>
          </cell>
        </row>
        <row r="17654">
          <cell r="A17654" t="str">
            <v>SINAPI-I 44474</v>
          </cell>
          <cell r="D17654" t="str">
            <v>GUINDASTE HIDRAULICO AUTOPROPELIDO, COM LANCA TELESCOPICA 40 M, CAPACIDADE MAXIMA 60 T, POTENCIA 260 KW, TRACAO 6 X 6</v>
          </cell>
          <cell r="E17654" t="str">
            <v>UN</v>
          </cell>
        </row>
        <row r="17655">
          <cell r="A17655" t="str">
            <v>SINAPI-I 37775</v>
          </cell>
          <cell r="D17655" t="str">
            <v>GUINDAUTO HIDRAULICO, CAPACIDADE MAXIMA DE CARGA 14340 KG, MOMENTO MAXIMO DE CARGA 42,3 TM, ALCANCE MAXIMO HORIZONTAL 16,80 M, PARA MONTAGEM SOBRE CHASSI DE CAMINHAO PBT MINIMO 23000 KG (INCLUI MONTAGEM, NAO INCLUI CAMINHAO)</v>
          </cell>
          <cell r="E17655" t="str">
            <v>UN</v>
          </cell>
        </row>
        <row r="17656">
          <cell r="A17656" t="str">
            <v>SINAPI-I 10712</v>
          </cell>
          <cell r="D17656" t="str">
            <v>GUINDAUTO HIDRAULICO, CAPACIDADE MAXIMA DE CARGA 3300 KG, MOMENTO MAXIMO DE CARGA 5,8 TM, ALCANCE MAXIMO HORIZONTAL 7,60 M, PARA MONTAGEM SOBRE CHASSI DE CAMINHAO PBT MINIMO 8000 KG (INCLUI MONTAGEM, NAO INCLUI CAMINHAO)</v>
          </cell>
          <cell r="E17656" t="str">
            <v>UN</v>
          </cell>
        </row>
        <row r="17657">
          <cell r="A17657" t="str">
            <v>SINAPI-I 3363</v>
          </cell>
          <cell r="D17657" t="str">
            <v>GUINDAUTO HIDRAULICO, CAPACIDADE MAXIMA DE CARGA 6200 KG, MOMENTO MAXIMO DE CARGA 11,7 TM, ALCANCE MAXIMO HORIZONTAL 9,70 M, PARA MONTAGEM SOBRE CHASSI DE CAMINHAO PBT MINIMO 13000 KG (INCLUI MONTAGEM, NAO INCLUI CAMINHAO)</v>
          </cell>
          <cell r="E17657" t="str">
            <v>UN</v>
          </cell>
        </row>
        <row r="17658">
          <cell r="A17658" t="str">
            <v>SINAPI-I 3365</v>
          </cell>
          <cell r="D17658" t="str">
            <v>GUINDAUTO HIDRAULICO, CAPACIDADE MAXIMA DE CARGA 8500 KG, MOMENTO MAXIMO DE CARGA 30,4 TM, ALCANCE MAXIMO HORIZONTAL 14,30 M, PARA MONTAGEM SOBRE CHASSI DE CAMINHAO PBT MINIMO 23000 KG (INCLUI MONTAGEM, NAO INCLUI CAMINHAO)</v>
          </cell>
          <cell r="E17658" t="str">
            <v>UN</v>
          </cell>
        </row>
        <row r="17659">
          <cell r="A17659" t="str">
            <v>SINAPI-I 7569</v>
          </cell>
          <cell r="D17659" t="str">
            <v>HASTE ANCORA EM ACO GALVANIZADO, DIMENSOES 16 MM X 2000 MM</v>
          </cell>
          <cell r="E17659" t="str">
            <v>UN</v>
          </cell>
        </row>
        <row r="17660">
          <cell r="A17660" t="str">
            <v>SINAPI-I 3378</v>
          </cell>
          <cell r="D17660" t="str">
            <v>HASTE DE ATERRAMENTO EM ACO COM 3,00 M DE COMPRIMENTO E DN = 3/4", REVESTIDA COM BAIXA CAMADA DE COBRE, SEM CONECTOR</v>
          </cell>
          <cell r="E17660" t="str">
            <v>UN</v>
          </cell>
          <cell r="F17660">
            <v>133.51</v>
          </cell>
        </row>
        <row r="17661">
          <cell r="A17661" t="str">
            <v>SINAPI-I 3380</v>
          </cell>
          <cell r="D17661" t="str">
            <v>HASTE DE ATERRAMENTO EM ACO COM 3,00 M DE COMPRIMENTO E DN = 5/8", REVESTIDA COM BAIXA CAMADA DE COBRE, COM CONECTOR TIPO GRAMPO</v>
          </cell>
          <cell r="E17661" t="str">
            <v>UN</v>
          </cell>
          <cell r="F17661">
            <v>93.46</v>
          </cell>
        </row>
        <row r="17662">
          <cell r="A17662" t="str">
            <v>SINAPI-I 3379</v>
          </cell>
          <cell r="D17662" t="str">
            <v>HASTE DE ATERRAMENTO EM ACO COM 3,00 M DE COMPRIMENTO E DN = 5/8", REVESTIDA COM BAIXA CAMADA DE COBRE, SEM CONECTOR</v>
          </cell>
          <cell r="E17662" t="str">
            <v>UN</v>
          </cell>
          <cell r="F17662">
            <v>90.23</v>
          </cell>
        </row>
        <row r="17663">
          <cell r="A17663" t="str">
            <v>SINAPI-I 11991</v>
          </cell>
          <cell r="D17663" t="str">
            <v>HASTE DE ATERRAMENTO EM ACO GALVANIZADO TIPO CANTONEIRA COM 2,00 M DE COMPRIMENTO, 25 X 25 MM E CHAPA DE 3/16"</v>
          </cell>
          <cell r="E17663" t="str">
            <v>UN</v>
          </cell>
          <cell r="F17663">
            <v>104.77</v>
          </cell>
        </row>
        <row r="17664">
          <cell r="A17664" t="str">
            <v>SINAPI-I 44305</v>
          </cell>
          <cell r="D17664" t="str">
            <v>HASTE PARA PERFURATRIZ DE ESTEIRA T38, D= 1 1/2" X *3 M*, PARA PROLONGAR BROCA</v>
          </cell>
          <cell r="E17664" t="str">
            <v>UN</v>
          </cell>
          <cell r="F17664">
            <v>1782.09</v>
          </cell>
        </row>
        <row r="17665">
          <cell r="A17665" t="str">
            <v>SINAPI-I 34349</v>
          </cell>
          <cell r="D17665" t="str">
            <v>HASTE RETA DE ACO GALVANIZADO, H = *30* CM, BASE RETANGULAR, PARA FIXACAO DE CONCERTINA SIMPLES DE 30 CM (NAO INCLUI OS FIXADORES)</v>
          </cell>
          <cell r="E17665" t="str">
            <v>UN</v>
          </cell>
          <cell r="F17665">
            <v>26.39</v>
          </cell>
        </row>
        <row r="17666">
          <cell r="A17666" t="str">
            <v>SINAPI-I 11029</v>
          </cell>
          <cell r="D17666" t="str">
            <v>HASTE RETA PARA GANCHO DE FERRO GALVANIZADO, COM ROSCA 1/4" X 30 CM PARA FIXACAO DE TELHA METALICA, INCLUI PORCA E ARRUELAS DE VEDACAO</v>
          </cell>
          <cell r="E17666" t="str">
            <v>CJ</v>
          </cell>
          <cell r="F17666">
            <v>1.83</v>
          </cell>
        </row>
        <row r="17667">
          <cell r="A17667" t="str">
            <v>SINAPI-I 4316</v>
          </cell>
          <cell r="D17667" t="str">
            <v>HASTE RETA PARA GANCHO DE FERRO GALVANIZADO, COM ROSCA 1/4" X 40 CM PARA FIXACAO DE TELHA DE FIBROCIMENTO, INCLUI PORCA SEXTAVADA DE ZINCO</v>
          </cell>
          <cell r="E17667" t="str">
            <v>UN</v>
          </cell>
          <cell r="F17667">
            <v>1.85</v>
          </cell>
        </row>
        <row r="17668">
          <cell r="A17668" t="str">
            <v>SINAPI-I 4313</v>
          </cell>
          <cell r="D17668" t="str">
            <v>HASTE RETA PARA GANCHO DE FERRO GALVANIZADO, COM ROSCA 5/16" X 35 CM PARA FIXACAO DE TELHA DE FIBROCIMENTO, INCLUI PORCA E ARRUELAS DE VEDACAO</v>
          </cell>
          <cell r="E17668" t="str">
            <v>CJ</v>
          </cell>
          <cell r="F17668">
            <v>2.66</v>
          </cell>
        </row>
        <row r="17669">
          <cell r="A17669" t="str">
            <v>SINAPI-I 4317</v>
          </cell>
          <cell r="D17669" t="str">
            <v>HASTE RETA PARA GANCHO DE FERRO GALVANIZADO, COM ROSCA 5/16" X 40 CM PARA FIXACAO DE TELHA DE FIBROCIMENTO, INCLUI PORCA SEXTAVADA DE ZINCO</v>
          </cell>
          <cell r="E17669" t="str">
            <v>UN</v>
          </cell>
          <cell r="F17669">
            <v>3.03</v>
          </cell>
        </row>
        <row r="17670">
          <cell r="A17670" t="str">
            <v>SINAPI-I 4314</v>
          </cell>
          <cell r="D17670" t="str">
            <v>HASTE RETA PARA GANCHO DE FERRO GALVANIZADO, COM ROSCA 5/16" X 45 CM PARA FIXACAO DE TELHA DE FIBROCIMENTO, INCLUI PORCA E ARRUELAS DE VEDACAO</v>
          </cell>
          <cell r="E17670" t="str">
            <v>CJ</v>
          </cell>
          <cell r="F17670">
            <v>3.54</v>
          </cell>
        </row>
        <row r="17671">
          <cell r="A17671" t="str">
            <v>SINAPI-I 10921</v>
          </cell>
          <cell r="D17671" t="str">
            <v>HIDRANTE DE COLUNA COMPLETO, EM FERRO FUNDIDO, DN = 100 MM, COM REGISTRO, CUNHA DE BORRACHA, CURVA DESSIMETRICA, EXTREMIDADE E TAMPAS (INCLUI KIT FIXACAO)</v>
          </cell>
          <cell r="E17671" t="str">
            <v>UN</v>
          </cell>
        </row>
        <row r="17672">
          <cell r="A17672" t="str">
            <v>SINAPI-I 10922</v>
          </cell>
          <cell r="D17672" t="str">
            <v>HIDRANTE DE COLUNA COMPLETO, EM FERRO FUNDIDO, DN = 75 MM, COM REGISTRO, CUNHA DE BORRACHA, CURVA DESSIMETRICA, EXTREMIDADE E TAMPAS (INCLUI KIT FIXACAO)</v>
          </cell>
          <cell r="E17672" t="str">
            <v>UN</v>
          </cell>
        </row>
        <row r="17673">
          <cell r="A17673" t="str">
            <v>SINAPI-I 10923</v>
          </cell>
          <cell r="D17673" t="str">
            <v>HIDRANTE SUBTERRANEO, EM FERRO FUNDIDO, COM CURVA CURTA E CAIXA, DN 75 MM</v>
          </cell>
          <cell r="E17673" t="str">
            <v>UN</v>
          </cell>
        </row>
        <row r="17674">
          <cell r="A17674" t="str">
            <v>SINAPI-I 10924</v>
          </cell>
          <cell r="D17674" t="str">
            <v>HIDRANTE SUBTERRANEO, EM FERRO FUNDIDO, COM CURVA LONGA E CAIXA, DN 75 MM</v>
          </cell>
          <cell r="E17674" t="str">
            <v>UN</v>
          </cell>
        </row>
        <row r="17675">
          <cell r="A17675" t="str">
            <v>SINAPI-I 12772</v>
          </cell>
          <cell r="D17675" t="str">
            <v>HIDROMETRO MULTIJATO / MEDIDOR DE AGUA, DN 1 1/2", VAZAO MAXIMA DE 20 M3/H, PARA AGUA POTAVEL FRIA, RELOJOARIA PLANA, CLASSE B, HORIZONTAL (SEM CONEXOES)</v>
          </cell>
          <cell r="E17675" t="str">
            <v>UN</v>
          </cell>
          <cell r="F17675">
            <v>1190.4100000000001</v>
          </cell>
        </row>
        <row r="17676">
          <cell r="A17676" t="str">
            <v>SINAPI-I 12770</v>
          </cell>
          <cell r="D17676" t="str">
            <v>HIDROMETRO MULTIJATO / MEDIDOR DE AGUA, DN 1", VAZAO MAXIMA DE 10 M3/H, PARA AGUA POTAVEL FRIA, RELOJOARIA PLANA, CLASSE B, HORIZONTAL (SEM CONEXOES)</v>
          </cell>
          <cell r="E17676" t="str">
            <v>UN</v>
          </cell>
          <cell r="F17676">
            <v>716.26</v>
          </cell>
        </row>
        <row r="17677">
          <cell r="A17677" t="str">
            <v>SINAPI-I 12775</v>
          </cell>
          <cell r="D17677" t="str">
            <v>HIDROMETRO MULTIJATO / MEDIDOR DE AGUA, DN 1", VAZAO MAXIMA DE 7 M3/H, PARA AGUA POTAVEL FRIA, RELOJOARIA PLANA, CLASSE B, HORIZONTAL (SEM CONEXOES)</v>
          </cell>
          <cell r="E17677" t="str">
            <v>UN</v>
          </cell>
          <cell r="F17677">
            <v>524.58000000000004</v>
          </cell>
        </row>
        <row r="17678">
          <cell r="A17678" t="str">
            <v>SINAPI-I 12768</v>
          </cell>
          <cell r="D17678" t="str">
            <v>HIDROMETRO MULTIJATO / MEDIDOR DE AGUA, DN 2", VAZAO MAXIMA DE 30 M3/H, PARA AGUA POTAVEL FRIA, RELOJOARIA PLANA, CLASSE B, HORIZONTAL (SEM CONEXOES)</v>
          </cell>
          <cell r="E17678" t="str">
            <v>UN</v>
          </cell>
          <cell r="F17678">
            <v>1674.64</v>
          </cell>
        </row>
        <row r="17679">
          <cell r="A17679" t="str">
            <v>SINAPI-I 12769</v>
          </cell>
          <cell r="D17679" t="str">
            <v>HIDROMETRO UNIJATO / MEDIDOR DE AGUA, DN 1/2", VAZAO MAXIMA DE 1,5 M3/H, PARA AGUA POTAVEL FRIA, RELOJOARIA PLANA, CLASSE B, HORIZONTAL (SEM CONEXOES)</v>
          </cell>
          <cell r="E17679" t="str">
            <v>UN</v>
          </cell>
          <cell r="F17679">
            <v>137.19999999999999</v>
          </cell>
        </row>
        <row r="17680">
          <cell r="A17680" t="str">
            <v>SINAPI-I 12773</v>
          </cell>
          <cell r="D17680" t="str">
            <v>HIDROMETRO UNIJATO / MEDIDOR DE AGUA, DN 1/2", VAZAO MAXIMA DE 3 M3/H, PARA AGUA POTAVEL FRIA, RELOJOARIA PLANA, CLASSE B, HORIZONTAL (SEM CONEXOES)</v>
          </cell>
          <cell r="E17680" t="str">
            <v>UN</v>
          </cell>
          <cell r="F17680">
            <v>147.28</v>
          </cell>
        </row>
        <row r="17681">
          <cell r="A17681" t="str">
            <v>SINAPI-I 12774</v>
          </cell>
          <cell r="D17681" t="str">
            <v>HIDROMETRO UNIJATO / MEDIDOR DE AGUA, DN 3/4", VAZAO MAXIMA DE 5 M3/H, PARA AGUA POTAVEL FRIA, RELOJOARIA PLANA, CLASSE B, HORIZONTAL (SEM CONEXOES)0,</v>
          </cell>
          <cell r="E17681" t="str">
            <v>UN</v>
          </cell>
          <cell r="F17681">
            <v>181.58</v>
          </cell>
        </row>
        <row r="17682">
          <cell r="A17682" t="str">
            <v>SINAPI-I 12776</v>
          </cell>
          <cell r="D17682" t="str">
            <v>HIDROMETRO WOLTMANN, DN 2", VAZAO MAXIMA DE 50 M3/H, PARA AGUA POTAVEL FRIA, RELOJOARIA PLANA, TURBINA HORIZONTAL, EQUIPADO COM TELEMETRIA (SEM CONEXOES)</v>
          </cell>
          <cell r="E17682" t="str">
            <v>UN</v>
          </cell>
          <cell r="F17682">
            <v>2703.64</v>
          </cell>
        </row>
        <row r="17683">
          <cell r="A17683" t="str">
            <v>SINAPI-I 12777</v>
          </cell>
          <cell r="D17683" t="str">
            <v>HIDROMETRO WOLTMANN, DN 3", VAZAO MAXIMA DE 80 M3/H, PARA AGUA POTAVEL FRIA, RELOJOARIA PLANA, TURBINA HORIZONTAL, EQUIPADO COM TELEMETRIA (SEM CONEXOES)</v>
          </cell>
          <cell r="E17683" t="str">
            <v>UN</v>
          </cell>
          <cell r="F17683">
            <v>3530.88</v>
          </cell>
        </row>
        <row r="17684">
          <cell r="A17684" t="str">
            <v>SINAPI-I 12873</v>
          </cell>
          <cell r="D17684" t="str">
            <v>IMPERMEABILIZADOR (HORISTA)</v>
          </cell>
          <cell r="E17684" t="str">
            <v>H</v>
          </cell>
          <cell r="F17684">
            <v>23.18</v>
          </cell>
        </row>
        <row r="17685">
          <cell r="A17685" t="str">
            <v>SINAPI-I 41076</v>
          </cell>
          <cell r="D17685" t="str">
            <v>IMPERMEABILIZADOR (MENSALISTA)</v>
          </cell>
          <cell r="E17685" t="str">
            <v>MES</v>
          </cell>
          <cell r="F17685">
            <v>4091.25</v>
          </cell>
        </row>
        <row r="17686">
          <cell r="A17686" t="str">
            <v>SINAPI-I 140</v>
          </cell>
          <cell r="D17686" t="str">
            <v>IMPERMEABILIZANTE FLEXIVEL BRANCO DE BASE ACRILICA PARA COBERTURAS</v>
          </cell>
          <cell r="E17686" t="str">
            <v>KG</v>
          </cell>
          <cell r="F17686">
            <v>16.93</v>
          </cell>
        </row>
        <row r="17687">
          <cell r="A17687" t="str">
            <v>SINAPI-I 151</v>
          </cell>
          <cell r="D17687" t="str">
            <v>IMPERMEABILIZANTE INCOLOR, BASE SILICONE, PARA TRATAMENTO DE FACHADAS, TELHAS, PEDRAS E OUTRAS SUPERFICIES</v>
          </cell>
          <cell r="E17687" t="str">
            <v>L</v>
          </cell>
          <cell r="F17687">
            <v>24.98</v>
          </cell>
        </row>
        <row r="17688">
          <cell r="A17688" t="str">
            <v>SINAPI-I 7340</v>
          </cell>
          <cell r="D17688" t="str">
            <v>IMUNIZANTE PARA MADEIRA, INCOLOR</v>
          </cell>
          <cell r="E17688" t="str">
            <v>L</v>
          </cell>
          <cell r="F17688">
            <v>25.19</v>
          </cell>
        </row>
        <row r="17689">
          <cell r="A17689" t="str">
            <v>SINAPI-I 40929</v>
          </cell>
          <cell r="D17689" t="str">
            <v>INSTALADOR DE TUBULACOES (TUBOS/EQUIPAMENTOS) (MENSALISTA)</v>
          </cell>
          <cell r="E17689" t="str">
            <v>MES</v>
          </cell>
          <cell r="F17689">
            <v>3259.61</v>
          </cell>
        </row>
        <row r="17690">
          <cell r="A17690" t="str">
            <v>SINAPI-I 2701</v>
          </cell>
          <cell r="D17690" t="str">
            <v>INSTALADOR DE TUBULACOES - TUBOS/EQUIPAMENTOS (HORISTA)</v>
          </cell>
          <cell r="E17690" t="str">
            <v>H</v>
          </cell>
          <cell r="F17690">
            <v>18.45</v>
          </cell>
        </row>
        <row r="17691">
          <cell r="A17691" t="str">
            <v>SINAPI-I 38064</v>
          </cell>
          <cell r="D17691" t="str">
            <v>INTERRUPTOR BIPOLAR 10A, 250V, CONJUNTO MONTADO PARA EMBUTIR 4" X 2" (PLACA + SUPORTE + MODULO)</v>
          </cell>
          <cell r="E17691" t="str">
            <v>UN</v>
          </cell>
          <cell r="F17691">
            <v>18.41</v>
          </cell>
        </row>
        <row r="17692">
          <cell r="A17692" t="str">
            <v>SINAPI-I 38114</v>
          </cell>
          <cell r="D17692" t="str">
            <v>INTERRUPTOR BIPOLAR SIMPLES 10 A, 250 V (APENAS MODULO)</v>
          </cell>
          <cell r="E17692" t="str">
            <v>UN</v>
          </cell>
          <cell r="F17692">
            <v>16.47</v>
          </cell>
        </row>
        <row r="17693">
          <cell r="A17693" t="str">
            <v>SINAPI-I 38115</v>
          </cell>
          <cell r="D17693" t="str">
            <v>INTERRUPTOR INTERMEDIARIO 10 A, 250 V (APENAS MODULO)</v>
          </cell>
          <cell r="E17693" t="str">
            <v>UN</v>
          </cell>
          <cell r="F17693">
            <v>17.579999999999998</v>
          </cell>
        </row>
        <row r="17694">
          <cell r="A17694" t="str">
            <v>SINAPI-I 38065</v>
          </cell>
          <cell r="D17694" t="str">
            <v>INTERRUPTOR INTERMEDIARIO 10A, 250V, CONJUNTO MONTADO PARA EMBUTIR 4" X 2" (PLACA + SUPORTE + MODULO)</v>
          </cell>
          <cell r="E17694" t="str">
            <v>UN</v>
          </cell>
          <cell r="F17694">
            <v>26.12</v>
          </cell>
        </row>
        <row r="17695">
          <cell r="A17695" t="str">
            <v>SINAPI-I 38078</v>
          </cell>
          <cell r="D17695" t="str">
            <v>INTERRUPTOR PARALELO + TOMADA 2P+T 10A, 250V, CONJUNTO MONTADO PARA EMBUTIR 4" X 2" (PLACA + SUPORTE + MODULOS)</v>
          </cell>
          <cell r="E17695" t="str">
            <v>UN</v>
          </cell>
          <cell r="F17695">
            <v>15.24</v>
          </cell>
        </row>
        <row r="17696">
          <cell r="A17696" t="str">
            <v>SINAPI-I 38113</v>
          </cell>
          <cell r="D17696" t="str">
            <v>INTERRUPTOR PARALELO 10A, 250V (APENAS MODULO)</v>
          </cell>
          <cell r="E17696" t="str">
            <v>UN</v>
          </cell>
          <cell r="F17696">
            <v>8.2799999999999994</v>
          </cell>
        </row>
        <row r="17697">
          <cell r="A17697" t="str">
            <v>SINAPI-I 38063</v>
          </cell>
          <cell r="D17697" t="str">
            <v>INTERRUPTOR PARALELO 10A, 250V, CONJUNTO MONTADO PARA EMBUTIR 4" X 2" (PLACA + SUPORTE + MODULO)</v>
          </cell>
          <cell r="E17697" t="str">
            <v>UN</v>
          </cell>
          <cell r="F17697">
            <v>8.8800000000000008</v>
          </cell>
        </row>
        <row r="17698">
          <cell r="A17698" t="str">
            <v>SINAPI-I 38073</v>
          </cell>
          <cell r="D17698" t="str">
            <v>INTERRUPTOR SIMPLES + 2 INTERRUPTORES PARALELOS 10A, 250V, CONJUNTO MONTADO PARA EMBUTIR 4" X 2" (PLACA + SUPORTE + MODULOS)</v>
          </cell>
          <cell r="E17698" t="str">
            <v>UN</v>
          </cell>
          <cell r="F17698">
            <v>21.55</v>
          </cell>
        </row>
        <row r="17699">
          <cell r="A17699" t="str">
            <v>SINAPI-I 38080</v>
          </cell>
          <cell r="D17699" t="str">
            <v>INTERRUPTOR SIMPLES + INTERRUPTOR PARALELO + TOMADA 2P+T 10A, 250V, CONJUNTO MONTADO PARA EMBUTIR 4" X 2" (PLACA + SUPORTE + MODULOS)</v>
          </cell>
          <cell r="E17699" t="str">
            <v>UN</v>
          </cell>
          <cell r="F17699">
            <v>26.47</v>
          </cell>
        </row>
        <row r="17700">
          <cell r="A17700" t="str">
            <v>SINAPI-I 38069</v>
          </cell>
          <cell r="D17700" t="str">
            <v>INTERRUPTOR SIMPLES + INTERRUPTOR PARALELO 10A, 250V, CONJUNTO MONTADO PARA EMBUTIR 4" X 2" (PLACA + SUPORTE + MODULOS)</v>
          </cell>
          <cell r="E17700" t="str">
            <v>UN</v>
          </cell>
          <cell r="F17700">
            <v>14.48</v>
          </cell>
        </row>
        <row r="17701">
          <cell r="A17701" t="str">
            <v>SINAPI-I 38077</v>
          </cell>
          <cell r="D17701" t="str">
            <v>INTERRUPTOR SIMPLES + TOMADA 2P+T 10A, 250V, CONJUNTO MONTADO PARA EMBUTIR 4" X 2" (PLACA + SUPORTE + MODULOS)</v>
          </cell>
          <cell r="E17701" t="str">
            <v>UN</v>
          </cell>
          <cell r="F17701">
            <v>14.15</v>
          </cell>
        </row>
        <row r="17702">
          <cell r="A17702" t="str">
            <v>SINAPI-I 38112</v>
          </cell>
          <cell r="D17702" t="str">
            <v>INTERRUPTOR SIMPLES 10A, 250V (APENAS MODULO)</v>
          </cell>
          <cell r="E17702" t="str">
            <v>UN</v>
          </cell>
          <cell r="F17702">
            <v>6.35</v>
          </cell>
        </row>
        <row r="17703">
          <cell r="A17703" t="str">
            <v>SINAPI-I 38062</v>
          </cell>
          <cell r="D17703" t="str">
            <v>INTERRUPTOR SIMPLES 10A, 250V, CONJUNTO MONTADO PARA EMBUTIR 4" X 2" (PLACA + SUPORTE + MODULO)</v>
          </cell>
          <cell r="E17703" t="str">
            <v>UN</v>
          </cell>
          <cell r="F17703">
            <v>6.52</v>
          </cell>
        </row>
        <row r="17704">
          <cell r="A17704" t="str">
            <v>SINAPI-I 12129</v>
          </cell>
          <cell r="D17704" t="str">
            <v>INTERRUPTOR SIMPLES 10A, 250V, CONJUNTO MONTADO PARA SOBREPOR 4" X 2" (CAIXA + 2 MODULOS)</v>
          </cell>
          <cell r="E17704" t="str">
            <v>UN</v>
          </cell>
          <cell r="F17704">
            <v>11.53</v>
          </cell>
        </row>
        <row r="17705">
          <cell r="A17705" t="str">
            <v>SINAPI-I 12128</v>
          </cell>
          <cell r="D17705" t="str">
            <v>INTERRUPTOR SIMPLES 10A, 250V, CONJUNTO MONTADO PARA SOBREPOR 4" X 2" (CAIXA + MODULO)</v>
          </cell>
          <cell r="E17705" t="str">
            <v>UN</v>
          </cell>
          <cell r="F17705">
            <v>8.7200000000000006</v>
          </cell>
        </row>
        <row r="17706">
          <cell r="A17706" t="str">
            <v>SINAPI-I 38081</v>
          </cell>
          <cell r="D17706" t="str">
            <v>INTERRUPTORES PARALELOS (2 MODULOS) + TOMADA 2P+T 10A, 250V, CONJUNTO MONTADO PARA EMBUTIR 4" X 2" (PLACA + SUPORTE + MODULOS)</v>
          </cell>
          <cell r="E17706" t="str">
            <v>UN</v>
          </cell>
          <cell r="F17706">
            <v>22.45</v>
          </cell>
        </row>
        <row r="17707">
          <cell r="A17707" t="str">
            <v>SINAPI-I 38070</v>
          </cell>
          <cell r="D17707" t="str">
            <v>INTERRUPTORES PARALELOS (2 MODULOS) 10A, 250V, CONJUNTO MONTADO PARA EMBUTIR 4" X 2" (PLACA + SUPORTE + MODULOS)</v>
          </cell>
          <cell r="E17707" t="str">
            <v>UN</v>
          </cell>
          <cell r="F17707">
            <v>15.47</v>
          </cell>
        </row>
        <row r="17708">
          <cell r="A17708" t="str">
            <v>SINAPI-I 38074</v>
          </cell>
          <cell r="D17708" t="str">
            <v>INTERRUPTORES PARALELOS (3 MODULOS) 10A, 250V, CONJUNTO MONTADO PARA EMBUTIR 4" X 2" (PLACA + SUPORTE + MODULO)</v>
          </cell>
          <cell r="E17708" t="str">
            <v>UN</v>
          </cell>
          <cell r="F17708">
            <v>23.52</v>
          </cell>
        </row>
        <row r="17709">
          <cell r="A17709" t="str">
            <v>SINAPI-I 38072</v>
          </cell>
          <cell r="D17709" t="str">
            <v>INTERRUPTORES SIMPLES (2 MODULOS) + 1 INTERRUPTOR PARALELO 10A, 250V, CONJUNTO MONTADO PARA EMBUTIR 4" X 2" (PLACA + SUPORTE + MODULOS)</v>
          </cell>
          <cell r="E17709" t="str">
            <v>UN</v>
          </cell>
          <cell r="F17709">
            <v>19.399999999999999</v>
          </cell>
        </row>
        <row r="17710">
          <cell r="A17710" t="str">
            <v>SINAPI-I 38079</v>
          </cell>
          <cell r="D17710" t="str">
            <v>INTERRUPTORES SIMPLES (2 MODULOS) + TOMADA 2P+T 10A, 250V, CONJUNTO MONTADO PARA EMBUTIR 4" X 2" (PLACA + SUPORTE + MODULOS)</v>
          </cell>
          <cell r="E17710" t="str">
            <v>UN</v>
          </cell>
          <cell r="F17710">
            <v>20.190000000000001</v>
          </cell>
        </row>
        <row r="17711">
          <cell r="A17711" t="str">
            <v>SINAPI-I 38068</v>
          </cell>
          <cell r="D17711" t="str">
            <v>INTERRUPTORES SIMPLES (2 MODULOS) 10A, 250V, CONJUNTO MONTADO PARA EMBUTIR 4" X 2" (PLACA + SUPORTE + MODULOS)</v>
          </cell>
          <cell r="E17711" t="str">
            <v>UN</v>
          </cell>
          <cell r="F17711">
            <v>13.39</v>
          </cell>
        </row>
        <row r="17712">
          <cell r="A17712" t="str">
            <v>SINAPI-I 38071</v>
          </cell>
          <cell r="D17712" t="str">
            <v>INTERRUPTORES SIMPLES (3 MODULOS) 10A, 250V, CONJUNTO MONTADO PARA EMBUTIR 4" X 2" (PLACA + SUPORTE + MODULOS)</v>
          </cell>
          <cell r="E17712" t="str">
            <v>UN</v>
          </cell>
          <cell r="F17712">
            <v>16.010000000000002</v>
          </cell>
        </row>
        <row r="17713">
          <cell r="A17713" t="str">
            <v>SINAPI-I 45279</v>
          </cell>
          <cell r="D17713" t="str">
            <v>INVERSOR DE SOLDA MONOFASICO DE 160 A, POTENCIA DE *7000* W, TENSAO DE 220 V, TURBO VENTILADO, PROTECAO POR TERMOSTATO, PARA ELETRODOS DE *2,0 A 4,0* MM</v>
          </cell>
          <cell r="E17713" t="str">
            <v>UN</v>
          </cell>
          <cell r="F17713">
            <v>1013.5</v>
          </cell>
        </row>
        <row r="17714">
          <cell r="A17714" t="str">
            <v>SINAPI-I 3405</v>
          </cell>
          <cell r="D17714" t="str">
            <v>ISOLADOR DE PORCELANA SUSPENSO, DISCO TIPO GARFO OLHAL, DIAMETRO DE 152 MM, PARA TENSAO DE *15* KV</v>
          </cell>
          <cell r="E17714" t="str">
            <v>UN</v>
          </cell>
          <cell r="F17714">
            <v>96.57</v>
          </cell>
        </row>
        <row r="17715">
          <cell r="A17715" t="str">
            <v>SINAPI-I 3394</v>
          </cell>
          <cell r="D17715" t="str">
            <v>ISOLADOR DE PORCELANA, TIPO BUCHA, PARA TENSAO DE *15* KV</v>
          </cell>
          <cell r="E17715" t="str">
            <v>UN</v>
          </cell>
          <cell r="F17715">
            <v>509.77</v>
          </cell>
        </row>
        <row r="17716">
          <cell r="A17716" t="str">
            <v>SINAPI-I 3393</v>
          </cell>
          <cell r="D17716" t="str">
            <v>ISOLADOR DE PORCELANA, TIPO BUCHA, PARA TENSAO DE *35* KV</v>
          </cell>
          <cell r="E17716" t="str">
            <v>UN</v>
          </cell>
          <cell r="F17716">
            <v>867.94</v>
          </cell>
        </row>
        <row r="17717">
          <cell r="A17717" t="str">
            <v>SINAPI-I 3406</v>
          </cell>
          <cell r="D17717" t="str">
            <v>ISOLADOR DE PORCELANA, TIPO PINO MONOCORPO, PARA TENSAO DE *15* KV</v>
          </cell>
          <cell r="E17717" t="str">
            <v>UN</v>
          </cell>
          <cell r="F17717">
            <v>29.56</v>
          </cell>
        </row>
        <row r="17718">
          <cell r="A17718" t="str">
            <v>SINAPI-I 3395</v>
          </cell>
          <cell r="D17718" t="str">
            <v>ISOLADOR DE PORCELANA, TIPO PINO MONOCORPO, PARA TENSAO DE *35* KV</v>
          </cell>
          <cell r="E17718" t="str">
            <v>UN</v>
          </cell>
          <cell r="F17718">
            <v>124.7</v>
          </cell>
        </row>
        <row r="17719">
          <cell r="A17719" t="str">
            <v>SINAPI-I 3398</v>
          </cell>
          <cell r="D17719" t="str">
            <v>ISOLADOR DE PORCELANA, TIPO ROLDANA, DIMENSOES DE *72* X *72* MM, PARA USO EM BAIXA TENSAO</v>
          </cell>
          <cell r="E17719" t="str">
            <v>UN</v>
          </cell>
          <cell r="F17719">
            <v>5.92</v>
          </cell>
        </row>
        <row r="17720">
          <cell r="A17720" t="str">
            <v>SINAPI-I 40662</v>
          </cell>
          <cell r="D17720" t="str">
            <v>JANELA BASCULANTE EM MADEIRA PINUS/ EUCALIPTO/ TAUARI/ VIROLA OU EQUIVALENTE DA REGIAO, *60 X 60*, CAIXA DO BATENTE/ MARCO E = *10* CM, 2 BASCULAS PARA VIDRO, COM FERRAGENS (SEM VIDRO, SEM GUARNICAO/ALIZAR E SEM ACABAMENTO)</v>
          </cell>
          <cell r="E17720" t="str">
            <v>UN</v>
          </cell>
          <cell r="F17720">
            <v>226.66</v>
          </cell>
        </row>
        <row r="17721">
          <cell r="A17721" t="str">
            <v>SINAPI-I 3437</v>
          </cell>
          <cell r="D17721" t="str">
            <v>JANELA BASCULANTE EM MADEIRA PINUS/ EUCALIPTO/ TAUARI/ VIROLA OU EQUIVALENTE DA REGIAO, CAIXA DO BATENTE/ MARCO *10* CM, *2* FOLHAS BASCULANTES PARA VIDRO, COM FERRAGENS (SEM VIDRO, SEM GUARNICAO/ALIZAR E SEM ACABAMENTO)</v>
          </cell>
          <cell r="E17721" t="str">
            <v>M2</v>
          </cell>
          <cell r="F17721">
            <v>629.63</v>
          </cell>
        </row>
        <row r="17722">
          <cell r="A17722" t="str">
            <v>SINAPI-I 11190</v>
          </cell>
          <cell r="D17722" t="str">
            <v>JANELA BASCULANTE, ACO, COM BATENTE/REQUADRO, 60 X 60 CM (SEM VIDROS)</v>
          </cell>
          <cell r="E17722" t="str">
            <v>UN</v>
          </cell>
        </row>
        <row r="17723">
          <cell r="A17723" t="str">
            <v>SINAPI-I 34377</v>
          </cell>
          <cell r="D17723" t="str">
            <v>JANELA BASCULANTE, EM ALUMINIO PERFIL 20, 80 X 60 CM (A X L), 4 FLS (1 FIXA E 3 MOVEIS), ACABAMENTO BRANCO OU BRILHANTE, BATENTE DE 3 A 4 CM, COM VIDRO 4 MM, SEM GUARNICAO</v>
          </cell>
          <cell r="E17723" t="str">
            <v>UN</v>
          </cell>
          <cell r="F17723">
            <v>170.27</v>
          </cell>
        </row>
        <row r="17724">
          <cell r="A17724" t="str">
            <v>SINAPI-I 40659</v>
          </cell>
          <cell r="D1772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E17724" t="str">
            <v>M2</v>
          </cell>
          <cell r="F17724">
            <v>890.84</v>
          </cell>
        </row>
        <row r="17725">
          <cell r="A17725" t="str">
            <v>SINAPI-I 40660</v>
          </cell>
          <cell r="D1772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E17725" t="str">
            <v>M2</v>
          </cell>
          <cell r="F17725">
            <v>1129.03</v>
          </cell>
        </row>
        <row r="17726">
          <cell r="A17726" t="str">
            <v>SINAPI-I 40661</v>
          </cell>
          <cell r="D1772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E17726" t="str">
            <v>M2</v>
          </cell>
          <cell r="F17726">
            <v>694.16</v>
          </cell>
        </row>
        <row r="17727">
          <cell r="A17727" t="str">
            <v>SINAPI-I 3428</v>
          </cell>
          <cell r="D17727" t="str">
            <v>JANELA DE ABRIR EM MADEIRA IMBUIA/CEDRO ARANA/CEDRO ROSA OU EQUIVALENTE DA REGIAO, CAIXA DO BATENTE/MARCO *10* CM, 2 FOLHAS DE ABRIR TIPO VENEZIANA E 2 FOLHAS DE ABRIR PARA VIDRO, COM GUARNICAO/ALIZAR, COM FERRAGENS, (SEM VIDRO E SEM ACABAMENTO)</v>
          </cell>
          <cell r="E17727" t="str">
            <v>M2</v>
          </cell>
          <cell r="F17727">
            <v>933.95</v>
          </cell>
        </row>
        <row r="17728">
          <cell r="A17728" t="str">
            <v>SINAPI-I 3429</v>
          </cell>
          <cell r="D17728" t="str">
            <v>JANELA DE ABRIR EM MADEIRA PINUS/EUCALIPTO/TAUARI/VIROLA OU EQUIVALENTE DA REGIAO, CAIXA DO BATENTE/MARCO *10* CM, 2 FOLHAS DE ABRIR TIPO VENEZIANA E 2 FOLHAS GUILHOTINA PARA VIDRO, COM FERRAGENS (SEM VIDRO, SEM GUARNICAO/ALIZAR E SEM ACABAMENTO)</v>
          </cell>
          <cell r="E17728" t="str">
            <v>M2</v>
          </cell>
          <cell r="F17728">
            <v>533.61</v>
          </cell>
        </row>
        <row r="17729">
          <cell r="A17729" t="str">
            <v>SINAPI-I 11199</v>
          </cell>
          <cell r="D17729" t="str">
            <v>JANELA DE CORRER, ACO, BATENTE/REQUADRO DE 6 A 14 CM, COM DIVISAO HORIZ, PINT ANTICORROSIVA, SEM VIDRO, BANDEIRA COM BASCULA, 4 FLS, 120 X 150 CM (A X L)</v>
          </cell>
          <cell r="E17729" t="str">
            <v>UN</v>
          </cell>
        </row>
        <row r="17730">
          <cell r="A17730" t="str">
            <v>SINAPI-I 36896</v>
          </cell>
          <cell r="D17730" t="str">
            <v>JANELA DE CORRER, EM ALUMINIO PERFIL 25, 100 X 120 CM (A X L), 2 FLS MOVEIS, SEM BANDEIRA, ACABAMENTO BRANCO OU BRILHANTE, BATENTE DE 6 A 7 CM, COM VIDRO 4 MM, SEM GUARNICAO</v>
          </cell>
          <cell r="E17730" t="str">
            <v>UN</v>
          </cell>
          <cell r="F17730">
            <v>329.78</v>
          </cell>
        </row>
        <row r="17731">
          <cell r="A17731" t="str">
            <v>SINAPI-I 34367</v>
          </cell>
          <cell r="D17731" t="str">
            <v>JANELA DE CORRER, EM ALUMINIO PERFIL 25, 100 X 150 CM (A X L), 2 FLS MOVEIS, SEM BANDEIRA, ACABAMENTO BRANCO OU BRILHANTE, BATENTE DE 6 A 7 CM, COM VIDRO 4 MM, SEM GUARNICAO</v>
          </cell>
          <cell r="E17731" t="str">
            <v>UN</v>
          </cell>
          <cell r="F17731">
            <v>425.03</v>
          </cell>
        </row>
        <row r="17732">
          <cell r="A17732" t="str">
            <v>SINAPI-I 36897</v>
          </cell>
          <cell r="D17732" t="str">
            <v>JANELA DE CORRER, EM ALUMINIO PERFIL 25, 100 X 150 CM (A X L), 4 FLS MOVEIS, SEM BANDEIRA, ACABAMENTO BRANCO OU BRILHANTE, BATENTE DE 6 A 7 CM, COM VIDRO 4 MM, SEM GUARNICAO/ALIZAR</v>
          </cell>
          <cell r="E17732" t="str">
            <v>UN</v>
          </cell>
          <cell r="F17732">
            <v>514.61</v>
          </cell>
        </row>
        <row r="17733">
          <cell r="A17733" t="str">
            <v>SINAPI-I 34369</v>
          </cell>
          <cell r="D17733" t="str">
            <v>JANELA DE CORRER, EM ALUMINIO PERFIL 25, 100 X 200 CM (A X L), 4 FLS, SEM BANDEIRA, ACABAMENTO BRANCO OU BRILHANTE, BATENTE DE 6 A 7 CM, COM VIDRO 4 MM, SEM GUARNICAO/ALIZAR</v>
          </cell>
          <cell r="E17733" t="str">
            <v>UN</v>
          </cell>
          <cell r="F17733">
            <v>592.22</v>
          </cell>
        </row>
        <row r="17734">
          <cell r="A17734" t="str">
            <v>SINAPI-I 34364</v>
          </cell>
          <cell r="D17734" t="str">
            <v>JANELA DE CORRER, EM ALUMINIO PERFIL 25, 120 X 150 CM (A X L), 4 FLS, BANDEIRA COM BASCULA, ACABAMENTO BRANCO OU BRILHANTE, BATENTE/REQUADRO DE 6 A 14 CM, COM VIDRO 4 MM, SEM GUARNICAO/ALIZAR</v>
          </cell>
          <cell r="E17734" t="str">
            <v>UN</v>
          </cell>
          <cell r="F17734">
            <v>558.69000000000005</v>
          </cell>
        </row>
        <row r="17735">
          <cell r="A17735" t="str">
            <v>SINAPI-I 3421</v>
          </cell>
          <cell r="D17735" t="str">
            <v>JANELA EM MADEIRA CEDRINHO/ ANGELIM COMERCIAL/ CURUPIXA/ CUMARU OU EQUIVALENTE DA REGIAO, CAIXA DO BATENTE/MARCO *10* CM, 2 FOLHAS DE ABRIR TIPO VENEZIANA E 2 FOLHAS GUILHOTINA PARA VIDRO, COM GUARNICAO/ALIZAR, COM FERRAGENS (SEM VIDRO E SEM ACABAMENTO)</v>
          </cell>
          <cell r="E17735" t="str">
            <v>M2</v>
          </cell>
          <cell r="F17735">
            <v>699.47</v>
          </cell>
        </row>
        <row r="17736">
          <cell r="A17736" t="str">
            <v>SINAPI-I 599</v>
          </cell>
          <cell r="D17736" t="str">
            <v>JANELA FIXA, EM ALUMINIO PERFIL 20, 60 X 80 CM (A X L), BATENTE/REQUADRO DE 3 A 14 CM, COM VIDRO 4 MM, SEM GUARNICAO/ALIZAR, ACABAMENTO ALUM BRANCO OU BRILHANTE</v>
          </cell>
          <cell r="E17736" t="str">
            <v>M2</v>
          </cell>
          <cell r="F17736">
            <v>601.44000000000005</v>
          </cell>
        </row>
        <row r="17737">
          <cell r="A17737" t="str">
            <v>SINAPI-I 44053</v>
          </cell>
          <cell r="D17737" t="str">
            <v>JANELA INTEGRADA VENEZIANA EM ALUMINIO PERFIL 25, 120 X 120 CM (A X L), 2 FLS (2 VIDROS) E VENEZIANA COM ACIONAMENTO MANUAL, SEM BANDEIRA, ACABAMENTO BRILHANTE, BATENTE DE 11,50 A 12,50 CM, COM VIDRO 4 MM, INCLUSO GUARNICAO</v>
          </cell>
          <cell r="E17737" t="str">
            <v>UN</v>
          </cell>
          <cell r="F17737">
            <v>1334.93</v>
          </cell>
        </row>
        <row r="17738">
          <cell r="A17738" t="str">
            <v>SINAPI-I 3423</v>
          </cell>
          <cell r="D17738" t="str">
            <v>JANELA MAXIM-AR EM MADEIRA CEDRINHO/ ANGELIM COMERCIAL/ CURUPIXA/ CUMARU OU EQUIVALENTE DA REGIAO, CAIXA DO BATENTE/MARCO *10* CM, 1 FOLHA PARA VIDRO, COM GUARNICAO/ALIZAR, COM FERRAGENS, (SEM VIDRO E SEM ACABAMENTO)</v>
          </cell>
          <cell r="E17738" t="str">
            <v>M2</v>
          </cell>
          <cell r="F17738">
            <v>986.42</v>
          </cell>
        </row>
        <row r="17739">
          <cell r="A17739" t="str">
            <v>SINAPI-I 34797</v>
          </cell>
          <cell r="D17739" t="str">
            <v>JANELA MAXIM-AR, ACO GALVANIZADO PINT. ANTICORROSIVA, COM BATENTE/REQUADRO DE 6 A 14 CM, SEM VIDRO, COM GRADE, 1 FL, 60 X 80 CM (A X L)</v>
          </cell>
          <cell r="E17739" t="str">
            <v>UN</v>
          </cell>
        </row>
        <row r="17740">
          <cell r="A17740" t="str">
            <v>SINAPI-I 34381</v>
          </cell>
          <cell r="D17740" t="str">
            <v>JANELA MAXIM-AR, EM ALUMINIO PERFIL 25, 60 X 80 CM (A X L), ACABAMENTO BRANCO OU BRILHANTE, BATENTE DE 4 A 5 CM, COM VIDRO 4 MM, SEM GUARNICAO/ALIZAR</v>
          </cell>
          <cell r="E17740" t="str">
            <v>UN</v>
          </cell>
          <cell r="F17740">
            <v>242.85</v>
          </cell>
        </row>
        <row r="17741">
          <cell r="A17741" t="str">
            <v>SINAPI-I 44054</v>
          </cell>
          <cell r="D17741" t="str">
            <v>JANELA VENEZIANA DE CORRER, EM ALUMINIO PERFIL 25, 100 X 120 CM (A X L), 3 FLS (2 VENEZIANAS E 1 VIDRO), SEM BANDEIRA, ACABAMENTO BRANCO OU BRILHANTE, BATENTE DE 8 A 9 CM, COM VIDRO 4 MM, SEM GUARNICAO/ALIZAR</v>
          </cell>
          <cell r="E17741" t="str">
            <v>UN</v>
          </cell>
          <cell r="F17741">
            <v>478.89</v>
          </cell>
        </row>
        <row r="17742">
          <cell r="A17742" t="str">
            <v>SINAPI-I 44399</v>
          </cell>
          <cell r="D17742" t="str">
            <v>JANELA VENEZIANA DE CORRER, EM ALUMINIO PERFIL 25, 100 X 150 CM (A X L), 6 FLS (4 VENEZIANAS E 2 VIDROS), SEM BANDEIRA, ACABAMENTO BRANCO OU BRILHANTE, BATENTE DE 8 A 9 CM, COM VIDRO 4 MM, SEM GUARNICAO / ALIZAR</v>
          </cell>
          <cell r="E17742" t="str">
            <v>UN</v>
          </cell>
          <cell r="F17742">
            <v>654.32000000000005</v>
          </cell>
        </row>
        <row r="17743">
          <cell r="A17743" t="str">
            <v>SINAPI-I 44503</v>
          </cell>
          <cell r="D17743" t="str">
            <v>JARDINEIRO (HORISTA)</v>
          </cell>
          <cell r="E17743" t="str">
            <v>H</v>
          </cell>
          <cell r="F17743">
            <v>19.46</v>
          </cell>
        </row>
        <row r="17744">
          <cell r="A17744" t="str">
            <v>SINAPI-I 41077</v>
          </cell>
          <cell r="D17744" t="str">
            <v>JARDINEIRO (MENSALISTA)</v>
          </cell>
          <cell r="E17744" t="str">
            <v>MES</v>
          </cell>
          <cell r="F17744">
            <v>3436.46</v>
          </cell>
        </row>
        <row r="17745">
          <cell r="A17745" t="str">
            <v>SINAPI-I 37963</v>
          </cell>
          <cell r="D17745" t="str">
            <v>JOELHO CPVC, SOLDAVEL, 45 GRAUS, 15 MM, PARA AGUA QUENTE</v>
          </cell>
          <cell r="E17745" t="str">
            <v>UN</v>
          </cell>
          <cell r="F17745">
            <v>4.72</v>
          </cell>
        </row>
        <row r="17746">
          <cell r="A17746" t="str">
            <v>SINAPI-I 37964</v>
          </cell>
          <cell r="D17746" t="str">
            <v>JOELHO CPVC, SOLDAVEL, 45 GRAUS, 22 MM, PARA AGUA QUENTE</v>
          </cell>
          <cell r="E17746" t="str">
            <v>UN</v>
          </cell>
          <cell r="F17746">
            <v>6.31</v>
          </cell>
        </row>
        <row r="17747">
          <cell r="A17747" t="str">
            <v>SINAPI-I 37965</v>
          </cell>
          <cell r="D17747" t="str">
            <v>JOELHO CPVC, SOLDAVEL, 45 GRAUS, 28 MM, PARA AGUA QUENTE</v>
          </cell>
          <cell r="E17747" t="str">
            <v>UN</v>
          </cell>
          <cell r="F17747">
            <v>9.1</v>
          </cell>
        </row>
        <row r="17748">
          <cell r="A17748" t="str">
            <v>SINAPI-I 37966</v>
          </cell>
          <cell r="D17748" t="str">
            <v>JOELHO CPVC, SOLDAVEL, 45 GRAUS, 35 MM, PARA AGUA QUENTE</v>
          </cell>
          <cell r="E17748" t="str">
            <v>UN</v>
          </cell>
          <cell r="F17748">
            <v>15.98</v>
          </cell>
        </row>
        <row r="17749">
          <cell r="A17749" t="str">
            <v>SINAPI-I 37967</v>
          </cell>
          <cell r="D17749" t="str">
            <v>JOELHO CPVC, SOLDAVEL, 45 GRAUS, 42 MM, PARA AGUA QUENTE</v>
          </cell>
          <cell r="E17749" t="str">
            <v>UN</v>
          </cell>
          <cell r="F17749">
            <v>26.85</v>
          </cell>
        </row>
        <row r="17750">
          <cell r="A17750" t="str">
            <v>SINAPI-I 37968</v>
          </cell>
          <cell r="D17750" t="str">
            <v>JOELHO CPVC, SOLDAVEL, 45 GRAUS, 54 MM, PARA AGUA QUENTE</v>
          </cell>
          <cell r="E17750" t="str">
            <v>UN</v>
          </cell>
          <cell r="F17750">
            <v>57.01</v>
          </cell>
        </row>
        <row r="17751">
          <cell r="A17751" t="str">
            <v>SINAPI-I 37969</v>
          </cell>
          <cell r="D17751" t="str">
            <v>JOELHO CPVC, SOLDAVEL, 45 GRAUS, 73 MM, PARA AGUA QUENTE</v>
          </cell>
          <cell r="E17751" t="str">
            <v>UN</v>
          </cell>
          <cell r="F17751">
            <v>144.06</v>
          </cell>
        </row>
        <row r="17752">
          <cell r="A17752" t="str">
            <v>SINAPI-I 37970</v>
          </cell>
          <cell r="D17752" t="str">
            <v>JOELHO CPVC, SOLDAVEL, 45 GRAUS, 89 MM, PARA AGUA QUENTE</v>
          </cell>
          <cell r="E17752" t="str">
            <v>UN</v>
          </cell>
          <cell r="F17752">
            <v>208.43</v>
          </cell>
        </row>
        <row r="17753">
          <cell r="A17753" t="str">
            <v>SINAPI-I 44251</v>
          </cell>
          <cell r="D17753" t="str">
            <v>JOELHO CPVC, SOLDAVEL, 90 GRAUS, 114 MM, PARA AGUA QUENTE</v>
          </cell>
          <cell r="E17753" t="str">
            <v>UN</v>
          </cell>
          <cell r="F17753">
            <v>240.74</v>
          </cell>
        </row>
        <row r="17754">
          <cell r="A17754" t="str">
            <v>SINAPI-I 21118</v>
          </cell>
          <cell r="D17754" t="str">
            <v>JOELHO CPVC, SOLDAVEL, 90 GRAUS, 15 MM, PARA AGUA QUENTE</v>
          </cell>
          <cell r="E17754" t="str">
            <v>UN</v>
          </cell>
          <cell r="F17754">
            <v>3.75</v>
          </cell>
        </row>
        <row r="17755">
          <cell r="A17755" t="str">
            <v>SINAPI-I 37956</v>
          </cell>
          <cell r="D17755" t="str">
            <v>JOELHO CPVC, SOLDAVEL, 90 GRAUS, 22 MM, PARA AGUA QUENTE</v>
          </cell>
          <cell r="E17755" t="str">
            <v>UN</v>
          </cell>
          <cell r="F17755">
            <v>4.6100000000000003</v>
          </cell>
        </row>
        <row r="17756">
          <cell r="A17756" t="str">
            <v>SINAPI-I 37957</v>
          </cell>
          <cell r="D17756" t="str">
            <v>JOELHO CPVC, SOLDAVEL, 90 GRAUS, 28 MM, PARA AGUA QUENTE</v>
          </cell>
          <cell r="E17756" t="str">
            <v>UN</v>
          </cell>
          <cell r="F17756">
            <v>9.8000000000000007</v>
          </cell>
        </row>
        <row r="17757">
          <cell r="A17757" t="str">
            <v>SINAPI-I 37958</v>
          </cell>
          <cell r="D17757" t="str">
            <v>JOELHO CPVC, SOLDAVEL, 90 GRAUS, 35 MM, PARA AGUA QUENTE</v>
          </cell>
          <cell r="E17757" t="str">
            <v>UN</v>
          </cell>
          <cell r="F17757">
            <v>17.72</v>
          </cell>
        </row>
        <row r="17758">
          <cell r="A17758" t="str">
            <v>SINAPI-I 37959</v>
          </cell>
          <cell r="D17758" t="str">
            <v>JOELHO CPVC, SOLDAVEL, 90 GRAUS, 42 MM, PARA AGUA QUENTE</v>
          </cell>
          <cell r="E17758" t="str">
            <v>UN</v>
          </cell>
          <cell r="F17758">
            <v>27.28</v>
          </cell>
        </row>
        <row r="17759">
          <cell r="A17759" t="str">
            <v>SINAPI-I 37960</v>
          </cell>
          <cell r="D17759" t="str">
            <v>JOELHO CPVC, SOLDAVEL, 90 GRAUS, 54 MM, PARA AGUA QUENTE</v>
          </cell>
          <cell r="E17759" t="str">
            <v>UN</v>
          </cell>
          <cell r="F17759">
            <v>69.7</v>
          </cell>
        </row>
        <row r="17760">
          <cell r="A17760" t="str">
            <v>SINAPI-I 37961</v>
          </cell>
          <cell r="D17760" t="str">
            <v>JOELHO CPVC, SOLDAVEL, 90 GRAUS, 73 MM, PARA AGUA QUENTE</v>
          </cell>
          <cell r="E17760" t="str">
            <v>UN</v>
          </cell>
          <cell r="F17760">
            <v>149.80000000000001</v>
          </cell>
        </row>
        <row r="17761">
          <cell r="A17761" t="str">
            <v>SINAPI-I 37962</v>
          </cell>
          <cell r="D17761" t="str">
            <v>JOELHO CPVC, SOLDAVEL, 90 GRAUS, 89 MM, PARA AGUA QUENTE</v>
          </cell>
          <cell r="E17761" t="str">
            <v>UN</v>
          </cell>
          <cell r="F17761">
            <v>172.7</v>
          </cell>
        </row>
        <row r="17762">
          <cell r="A17762" t="str">
            <v>SINAPI-I 3533</v>
          </cell>
          <cell r="D17762" t="str">
            <v>JOELHO DE REDUCAO, PVC SOLDAVEL, 90 GRAUS, 25 MM X 20 MM, COR MARROM, PARA AGUA FRIA PREDIAL</v>
          </cell>
          <cell r="E17762" t="str">
            <v>UN</v>
          </cell>
          <cell r="F17762">
            <v>2.89</v>
          </cell>
        </row>
        <row r="17763">
          <cell r="A17763" t="str">
            <v>SINAPI-I 3538</v>
          </cell>
          <cell r="D17763" t="str">
            <v>JOELHO DE REDUCAO, PVC SOLDAVEL, 90 GRAUS, 32 MM X 25 MM, COR MARROM, PARA AGUA FRIA PREDIAL</v>
          </cell>
          <cell r="E17763" t="str">
            <v>UN</v>
          </cell>
          <cell r="F17763">
            <v>5.46</v>
          </cell>
        </row>
        <row r="17764">
          <cell r="A17764" t="str">
            <v>SINAPI-I 3498</v>
          </cell>
          <cell r="D17764" t="str">
            <v>JOELHO DE REDUCAO, PVC, ROSCAVEL, 90 GRAUS, 1" X 3/4", COR BRANCA, PARA AGUA FRIA PREDIAL</v>
          </cell>
          <cell r="E17764" t="str">
            <v>UN</v>
          </cell>
          <cell r="F17764">
            <v>5.3</v>
          </cell>
        </row>
        <row r="17765">
          <cell r="A17765" t="str">
            <v>SINAPI-I 3496</v>
          </cell>
          <cell r="D17765" t="str">
            <v>JOELHO DE REDUCAO, PVC, ROSCAVEL, 90 GRAUS, 3/4" X 1/2", COR BRANCA, PARA AGUA FRIA PREDIAL</v>
          </cell>
          <cell r="E17765" t="str">
            <v>UN</v>
          </cell>
          <cell r="F17765">
            <v>3.54</v>
          </cell>
        </row>
        <row r="17766">
          <cell r="A17766" t="str">
            <v>SINAPI-I 38429</v>
          </cell>
          <cell r="D17766" t="str">
            <v>JOELHO DE TRANSICAO, CPVC, SOLDAVEL, 90 GRAUS, 15 MM X 1/2", PARA AGUA QUENTE</v>
          </cell>
          <cell r="E17766" t="str">
            <v>UN</v>
          </cell>
          <cell r="F17766">
            <v>12.75</v>
          </cell>
        </row>
        <row r="17767">
          <cell r="A17767" t="str">
            <v>SINAPI-I 38431</v>
          </cell>
          <cell r="D17767" t="str">
            <v>JOELHO DE TRANSICAO, CPVC, SOLDAVEL, 90 GRAUS, 22 MM X 1/2", PARA AGUA QUENTE</v>
          </cell>
          <cell r="E17767" t="str">
            <v>UN</v>
          </cell>
          <cell r="F17767">
            <v>16</v>
          </cell>
        </row>
        <row r="17768">
          <cell r="A17768" t="str">
            <v>SINAPI-I 38430</v>
          </cell>
          <cell r="D17768" t="str">
            <v>JOELHO DE TRANSICAO, CPVC, SOLDAVEL, 90 GRAUS, 22 MM X 3/4", PARA AGUA QUENTE</v>
          </cell>
          <cell r="E17768" t="str">
            <v>UN</v>
          </cell>
          <cell r="F17768">
            <v>24.81</v>
          </cell>
        </row>
        <row r="17769">
          <cell r="A17769" t="str">
            <v>SINAPI-I 36348</v>
          </cell>
          <cell r="D17769" t="str">
            <v>JOELHO PPR 45 GRAUS, SOLDAVEL, F/F, DN 20 MM, PARA AGUA QUENTE PREDIAL</v>
          </cell>
          <cell r="E17769" t="str">
            <v>UN</v>
          </cell>
        </row>
        <row r="17770">
          <cell r="A17770" t="str">
            <v>SINAPI-I 36349</v>
          </cell>
          <cell r="D17770" t="str">
            <v>JOELHO PPR 45 GRAUS, SOLDAVEL, F/F, DN 25 MM, PARA AGUA QUENTE PREDIAL</v>
          </cell>
          <cell r="E17770" t="str">
            <v>UN</v>
          </cell>
        </row>
        <row r="17771">
          <cell r="A17771" t="str">
            <v>SINAPI-I 38987</v>
          </cell>
          <cell r="D17771" t="str">
            <v>JOELHO PPR 45 GRAUS, SOLDAVEL, F/F, DN 40 MM, PARA AQUA QUENTE E FRIA PREDIAL</v>
          </cell>
          <cell r="E17771" t="str">
            <v>UN</v>
          </cell>
        </row>
        <row r="17772">
          <cell r="A17772" t="str">
            <v>SINAPI-I 38988</v>
          </cell>
          <cell r="D17772" t="str">
            <v>JOELHO PPR 45 GRAUS, SOLDAVEL, F/F, DN 50 MM, PARA AQUA QUENTE E FRIA PREDIAL</v>
          </cell>
          <cell r="E17772" t="str">
            <v>UN</v>
          </cell>
        </row>
        <row r="17773">
          <cell r="A17773" t="str">
            <v>SINAPI-I 38989</v>
          </cell>
          <cell r="D17773" t="str">
            <v>JOELHO PPR 45 GRAUS, SOLDAVEL, F/F, DN 63 MM, PARA AQUA QUENTE E FRIA PREDIAL</v>
          </cell>
          <cell r="E17773" t="str">
            <v>UN</v>
          </cell>
        </row>
        <row r="17774">
          <cell r="A17774" t="str">
            <v>SINAPI-I 38990</v>
          </cell>
          <cell r="D17774" t="str">
            <v>JOELHO PPR 45 GRAUS, SOLDAVEL, F/F, DN 75 MM, PARA AQUA QUENTE E FRIA PREDIAL</v>
          </cell>
          <cell r="E17774" t="str">
            <v>UN</v>
          </cell>
        </row>
        <row r="17775">
          <cell r="A17775" t="str">
            <v>SINAPI-I 38991</v>
          </cell>
          <cell r="D17775" t="str">
            <v>JOELHO PPR 45 GRAUS, SOLDAVEL, F/F, DN 90 MM, PARA AQUA QUENTE E FRIA PREDIAL</v>
          </cell>
          <cell r="E17775" t="str">
            <v>UN</v>
          </cell>
        </row>
        <row r="17776">
          <cell r="A17776" t="str">
            <v>SINAPI-I 38433</v>
          </cell>
          <cell r="D17776" t="str">
            <v>JOELHO PPR, 45 GRAUS, SOLDAVEL, F/F, DN 32 MM, PARA AGUA QUENTE PREDIAL</v>
          </cell>
          <cell r="E17776" t="str">
            <v>UN</v>
          </cell>
        </row>
        <row r="17777">
          <cell r="A17777" t="str">
            <v>SINAPI-I 38440</v>
          </cell>
          <cell r="D17777" t="str">
            <v>JOELHO PPR, 90 GRAUS, SOLDAVEL, F/F, DN 110 MM, PARA AGUA QUENTE PREDIAL</v>
          </cell>
          <cell r="E17777" t="str">
            <v>UN</v>
          </cell>
        </row>
        <row r="17778">
          <cell r="A17778" t="str">
            <v>SINAPI-I 36359</v>
          </cell>
          <cell r="D17778" t="str">
            <v>JOELHO PPR, 90 GRAUS, SOLDAVEL, F/F, DN 20 MM, PARA AGUA QUENTE PREDIAL</v>
          </cell>
          <cell r="E17778" t="str">
            <v>UN</v>
          </cell>
        </row>
        <row r="17779">
          <cell r="A17779" t="str">
            <v>SINAPI-I 36360</v>
          </cell>
          <cell r="D17779" t="str">
            <v>JOELHO PPR, 90 GRAUS, SOLDAVEL, F/F, DN 25 MM, PARA AGUA QUENTE PREDIAL</v>
          </cell>
          <cell r="E17779" t="str">
            <v>UN</v>
          </cell>
        </row>
        <row r="17780">
          <cell r="A17780" t="str">
            <v>SINAPI-I 38434</v>
          </cell>
          <cell r="D17780" t="str">
            <v>JOELHO PPR, 90 GRAUS, SOLDAVEL, F/F, DN 32 MM, PARA AGUA QUENTE PREDIAL</v>
          </cell>
          <cell r="E17780" t="str">
            <v>UN</v>
          </cell>
        </row>
        <row r="17781">
          <cell r="A17781" t="str">
            <v>SINAPI-I 38435</v>
          </cell>
          <cell r="D17781" t="str">
            <v>JOELHO PPR, 90 GRAUS, SOLDAVEL, F/F, DN 40 MM, PARA AGUA QUENTE PREDIAL</v>
          </cell>
          <cell r="E17781" t="str">
            <v>UN</v>
          </cell>
        </row>
        <row r="17782">
          <cell r="A17782" t="str">
            <v>SINAPI-I 38436</v>
          </cell>
          <cell r="D17782" t="str">
            <v>JOELHO PPR, 90 GRAUS, SOLDAVEL, F/F, DN 50 MM, PARA AGUA QUENTE PREDIAL</v>
          </cell>
          <cell r="E17782" t="str">
            <v>UN</v>
          </cell>
        </row>
        <row r="17783">
          <cell r="A17783" t="str">
            <v>SINAPI-I 38437</v>
          </cell>
          <cell r="D17783" t="str">
            <v>JOELHO PPR, 90 GRAUS, SOLDAVEL, F/F, DN 63 MM, PARA AGUA QUENTE PREDIAL</v>
          </cell>
          <cell r="E17783" t="str">
            <v>UN</v>
          </cell>
        </row>
        <row r="17784">
          <cell r="A17784" t="str">
            <v>SINAPI-I 38438</v>
          </cell>
          <cell r="D17784" t="str">
            <v>JOELHO PPR, 90 GRAUS, SOLDAVEL, F/F, DN 75 MM, PARA AGUA QUENTE PREDIAL</v>
          </cell>
          <cell r="E17784" t="str">
            <v>UN</v>
          </cell>
        </row>
        <row r="17785">
          <cell r="A17785" t="str">
            <v>SINAPI-I 38439</v>
          </cell>
          <cell r="D17785" t="str">
            <v>JOELHO PPR, 90 GRAUS, SOLDAVEL, F/F, DN 90 MM, PARA AGUA QUENTE PREDIAL</v>
          </cell>
          <cell r="E17785" t="str">
            <v>UN</v>
          </cell>
        </row>
        <row r="17786">
          <cell r="A17786" t="str">
            <v>SINAPI-I 10836</v>
          </cell>
          <cell r="D17786" t="str">
            <v>JOELHO PVC COM VISITA, 90 GRAUS, DN 100 X 50 MM, SERIE NORMAL, PARA ESGOTO PREDIAL</v>
          </cell>
          <cell r="E17786" t="str">
            <v>UN</v>
          </cell>
          <cell r="F17786">
            <v>22</v>
          </cell>
        </row>
        <row r="17787">
          <cell r="A17787" t="str">
            <v>SINAPI-I 3510</v>
          </cell>
          <cell r="D17787" t="str">
            <v>JOELHO PVC, 90 GRAUS, ROSCAVEL, 1 1/4", COR BRANCA, AGUA FRIA PREDIAL</v>
          </cell>
          <cell r="E17787" t="str">
            <v>UN</v>
          </cell>
          <cell r="F17787">
            <v>13.29</v>
          </cell>
        </row>
        <row r="17788">
          <cell r="A17788" t="str">
            <v>SINAPI-I 10835</v>
          </cell>
          <cell r="D17788" t="str">
            <v>JOELHO PVC, COM BOLSA E ANEL, 90 GRAUS, DN 40 X *38* MM, SERIE NORMAL, PARA ESGOTO PREDIAL</v>
          </cell>
          <cell r="E17788" t="str">
            <v>UN</v>
          </cell>
          <cell r="F17788">
            <v>6.14</v>
          </cell>
        </row>
        <row r="17789">
          <cell r="A17789" t="str">
            <v>SINAPI-I 3485</v>
          </cell>
          <cell r="D17789" t="str">
            <v>JOELHO PVC, ROSCAVEL, 45 GRAUS, 1", COR BRANCA, PARA AGUA FRIA PREDIAL</v>
          </cell>
          <cell r="E17789" t="str">
            <v>UN</v>
          </cell>
          <cell r="F17789">
            <v>13.98</v>
          </cell>
        </row>
        <row r="17790">
          <cell r="A17790" t="str">
            <v>SINAPI-I 3475</v>
          </cell>
          <cell r="D17790" t="str">
            <v>JOELHO PVC, ROSCAVEL, 45 GRAUS, 1/2", COR BRANCA, PARA AGUA FRIA PREDIAL</v>
          </cell>
          <cell r="E17790" t="str">
            <v>UN</v>
          </cell>
          <cell r="F17790">
            <v>5.0599999999999996</v>
          </cell>
        </row>
        <row r="17791">
          <cell r="A17791" t="str">
            <v>SINAPI-I 3534</v>
          </cell>
          <cell r="D17791" t="str">
            <v>JOELHO PVC, ROSCAVEL, 45 GRAUS, 3/4", COR BRANCA, PARA AGUA FRIA PREDIAL</v>
          </cell>
          <cell r="E17791" t="str">
            <v>UN</v>
          </cell>
          <cell r="F17791">
            <v>8.01</v>
          </cell>
        </row>
        <row r="17792">
          <cell r="A17792" t="str">
            <v>SINAPI-I 3482</v>
          </cell>
          <cell r="D17792" t="str">
            <v>JOELHO PVC, ROSCAVEL, 90 GRAUS, 1", COR BRANCA, PARA AGUA FRIA PREDIAL</v>
          </cell>
          <cell r="E17792" t="str">
            <v>UN</v>
          </cell>
          <cell r="F17792">
            <v>5.73</v>
          </cell>
        </row>
        <row r="17793">
          <cell r="A17793" t="str">
            <v>SINAPI-I 3543</v>
          </cell>
          <cell r="D17793" t="str">
            <v>JOELHO PVC, ROSCAVEL, 90 GRAUS, 1/2", COR BRANCA, PARA AGUA FRIA PREDIAL</v>
          </cell>
          <cell r="E17793" t="str">
            <v>UN</v>
          </cell>
          <cell r="F17793">
            <v>1.86</v>
          </cell>
        </row>
        <row r="17794">
          <cell r="A17794" t="str">
            <v>SINAPI-I 3505</v>
          </cell>
          <cell r="D17794" t="str">
            <v>JOELHO PVC, ROSCAVEL, 90 GRAUS, 3/4", COR BRANCA, PARA AGUA FRIA PREDIAL</v>
          </cell>
          <cell r="E17794" t="str">
            <v>UN</v>
          </cell>
          <cell r="F17794">
            <v>2.77</v>
          </cell>
        </row>
        <row r="17795">
          <cell r="A17795" t="str">
            <v>SINAPI-I 3521</v>
          </cell>
          <cell r="D17795" t="str">
            <v>JOELHO PVC, SOLDAVEL COM ROSCA, 90 GRAUS, 20 MM X 1/2", COR MARROM, PARA AGUA FRIA PREDIAL</v>
          </cell>
          <cell r="E17795" t="str">
            <v>UN</v>
          </cell>
          <cell r="F17795">
            <v>2.08</v>
          </cell>
        </row>
        <row r="17796">
          <cell r="A17796" t="str">
            <v>SINAPI-I 3531</v>
          </cell>
          <cell r="D17796" t="str">
            <v>JOELHO PVC, SOLDAVEL COM ROSCA, 90 GRAUS, 25 MM X 1/2", COR MARROM, PARA AGUA FRIA PREDIAL</v>
          </cell>
          <cell r="E17796" t="str">
            <v>UN</v>
          </cell>
          <cell r="F17796">
            <v>3.97</v>
          </cell>
        </row>
        <row r="17797">
          <cell r="A17797" t="str">
            <v>SINAPI-I 3522</v>
          </cell>
          <cell r="D17797" t="str">
            <v>JOELHO PVC, SOLDAVEL COM ROSCA, 90 GRAUS, 25 MM X 3/4", COR MARROM, PARA AGUA FRIA PREDIAL</v>
          </cell>
          <cell r="E17797" t="str">
            <v>UN</v>
          </cell>
          <cell r="F17797">
            <v>2.56</v>
          </cell>
        </row>
        <row r="17798">
          <cell r="A17798" t="str">
            <v>SINAPI-I 3527</v>
          </cell>
          <cell r="D17798" t="str">
            <v>JOELHO PVC, SOLDAVEL COM ROSCA, 90 GRAUS, 32 MM X 3/4", COR MARROM, PARA AGUA FRIA PREDIAL</v>
          </cell>
          <cell r="E17798" t="str">
            <v>UN</v>
          </cell>
          <cell r="F17798">
            <v>13.47</v>
          </cell>
        </row>
        <row r="17799">
          <cell r="A17799" t="str">
            <v>SINAPI-I 3530</v>
          </cell>
          <cell r="D17799" t="str">
            <v>JOELHO PVC, SOLDAVEL, 90 GRAUS, 110 MM, COR MARROM, PARA AGUA FRIA PREDIAL</v>
          </cell>
          <cell r="E17799" t="str">
            <v>UN</v>
          </cell>
          <cell r="F17799">
            <v>218.12</v>
          </cell>
        </row>
        <row r="17800">
          <cell r="A17800" t="str">
            <v>SINAPI-I 3542</v>
          </cell>
          <cell r="D17800" t="str">
            <v>JOELHO PVC, SOLDAVEL, 90 GRAUS, 20 MM, COR MARROM, PARA AGUA FRIA PREDIAL</v>
          </cell>
          <cell r="E17800" t="str">
            <v>UN</v>
          </cell>
          <cell r="F17800">
            <v>0.62</v>
          </cell>
        </row>
        <row r="17801">
          <cell r="A17801" t="str">
            <v>SINAPI-I 3529</v>
          </cell>
          <cell r="D17801" t="str">
            <v>JOELHO PVC, SOLDAVEL, 90 GRAUS, 25 MM, COR MARROM, PARA AGUA FRIA PREDIAL</v>
          </cell>
          <cell r="E17801" t="str">
            <v>UN</v>
          </cell>
          <cell r="F17801">
            <v>0.77</v>
          </cell>
        </row>
        <row r="17802">
          <cell r="A17802" t="str">
            <v>SINAPI-I 3536</v>
          </cell>
          <cell r="D17802" t="str">
            <v>JOELHO PVC, SOLDAVEL, 90 GRAUS, 32 MM, COR MARROM, PARA AGUA FRIA PREDIAL</v>
          </cell>
          <cell r="E17802" t="str">
            <v>UN</v>
          </cell>
          <cell r="F17802">
            <v>2.56</v>
          </cell>
        </row>
        <row r="17803">
          <cell r="A17803" t="str">
            <v>SINAPI-I 3535</v>
          </cell>
          <cell r="D17803" t="str">
            <v>JOELHO PVC, SOLDAVEL, 90 GRAUS, 40 MM, COR MARROM, PARA AGUA FRIA PREDIAL</v>
          </cell>
          <cell r="E17803" t="str">
            <v>UN</v>
          </cell>
          <cell r="F17803">
            <v>6.22</v>
          </cell>
        </row>
        <row r="17804">
          <cell r="A17804" t="str">
            <v>SINAPI-I 3540</v>
          </cell>
          <cell r="D17804" t="str">
            <v>JOELHO PVC, SOLDAVEL, 90 GRAUS, 50 MM, COR MARROM, PARA AGUA FRIA PREDIAL</v>
          </cell>
          <cell r="E17804" t="str">
            <v>UN</v>
          </cell>
          <cell r="F17804">
            <v>5.27</v>
          </cell>
        </row>
        <row r="17805">
          <cell r="A17805" t="str">
            <v>SINAPI-I 3539</v>
          </cell>
          <cell r="D17805" t="str">
            <v>JOELHO PVC, SOLDAVEL, 90 GRAUS, 60 MM, COR MARROM, PARA AGUA FRIA PREDIAL</v>
          </cell>
          <cell r="E17805" t="str">
            <v>UN</v>
          </cell>
          <cell r="F17805">
            <v>30.53</v>
          </cell>
        </row>
        <row r="17806">
          <cell r="A17806" t="str">
            <v>SINAPI-I 3513</v>
          </cell>
          <cell r="D17806" t="str">
            <v>JOELHO PVC, SOLDAVEL, 90 GRAUS, 85 MM, COR MARROM, PARA AGUA FRIA PREDIAL</v>
          </cell>
          <cell r="E17806" t="str">
            <v>UN</v>
          </cell>
          <cell r="F17806">
            <v>107.65</v>
          </cell>
        </row>
        <row r="17807">
          <cell r="A17807" t="str">
            <v>SINAPI-I 3516</v>
          </cell>
          <cell r="D17807" t="str">
            <v>JOELHO PVC, SOLDAVEL, BB, 45 GRAUS, DN 40 MM, PARA ESGOTO PREDIAL</v>
          </cell>
          <cell r="E17807" t="str">
            <v>UN</v>
          </cell>
          <cell r="F17807">
            <v>2.54</v>
          </cell>
        </row>
        <row r="17808">
          <cell r="A17808" t="str">
            <v>SINAPI-I 3517</v>
          </cell>
          <cell r="D17808" t="str">
            <v>JOELHO PVC, SOLDAVEL, BB, 90 GRAUS, SEM ANEL, DN 40 MM, PARA ESGOTO PREDIAL SECUNDARIO</v>
          </cell>
          <cell r="E17808" t="str">
            <v>UN</v>
          </cell>
          <cell r="F17808">
            <v>2.29</v>
          </cell>
        </row>
        <row r="17809">
          <cell r="A17809" t="str">
            <v>SINAPI-I 3515</v>
          </cell>
          <cell r="D17809" t="str">
            <v>JOELHO PVC, SOLDAVEL, COM BUCHA DE LATAO, 90 GRAUS, 20 MM X 1/2", PARA AGUA FRIA PREDIAL</v>
          </cell>
          <cell r="E17809" t="str">
            <v>UN</v>
          </cell>
          <cell r="F17809">
            <v>6.87</v>
          </cell>
        </row>
        <row r="17810">
          <cell r="A17810" t="str">
            <v>SINAPI-I 20147</v>
          </cell>
          <cell r="D17810" t="str">
            <v>JOELHO PVC, SOLDAVEL, COM BUCHA DE LATAO, 90 GRAUS, 25 MM X 1/2", PARA AGUA FRIA PREDIAL</v>
          </cell>
          <cell r="E17810" t="str">
            <v>UN</v>
          </cell>
          <cell r="F17810">
            <v>5.65</v>
          </cell>
        </row>
        <row r="17811">
          <cell r="A17811" t="str">
            <v>SINAPI-I 3524</v>
          </cell>
          <cell r="D17811" t="str">
            <v>JOELHO PVC, SOLDAVEL, COM BUCHA DE LATAO, 90 GRAUS, 25 MM X 3/4", PARA AGUA FRIA PREDIAL</v>
          </cell>
          <cell r="E17811" t="str">
            <v>UN</v>
          </cell>
          <cell r="F17811">
            <v>8.5</v>
          </cell>
        </row>
        <row r="17812">
          <cell r="A17812" t="str">
            <v>SINAPI-I 3532</v>
          </cell>
          <cell r="D17812" t="str">
            <v>JOELHO PVC, SOLDAVEL, COM BUCHA DE LATAO, 90 GRAUS, 32 MM X 3/4", PARA AGUA FRIA PREDIAL</v>
          </cell>
          <cell r="E17812" t="str">
            <v>UN</v>
          </cell>
          <cell r="F17812">
            <v>19.649999999999999</v>
          </cell>
        </row>
        <row r="17813">
          <cell r="A17813" t="str">
            <v>SINAPI-I 3528</v>
          </cell>
          <cell r="D17813" t="str">
            <v>JOELHO PVC, SOLDAVEL, PB, 45 GRAUS, DN 100 MM, PARA ESGOTO PREDIAL</v>
          </cell>
          <cell r="E17813" t="str">
            <v>UN</v>
          </cell>
          <cell r="F17813">
            <v>9.91</v>
          </cell>
        </row>
        <row r="17814">
          <cell r="A17814" t="str">
            <v>SINAPI-I 37952</v>
          </cell>
          <cell r="D17814" t="str">
            <v>JOELHO PVC, SOLDAVEL, PB, 45 GRAUS, DN 150 MM, PARA ESGOTO PREDIAL</v>
          </cell>
          <cell r="E17814" t="str">
            <v>UN</v>
          </cell>
          <cell r="F17814">
            <v>71</v>
          </cell>
        </row>
        <row r="17815">
          <cell r="A17815" t="str">
            <v>SINAPI-I 37951</v>
          </cell>
          <cell r="D17815" t="str">
            <v>JOELHO PVC, SOLDAVEL, PB, 45 GRAUS, DN 40 MM, PARA ESGOTO PREDIAL</v>
          </cell>
          <cell r="E17815" t="str">
            <v>UN</v>
          </cell>
          <cell r="F17815">
            <v>2.67</v>
          </cell>
        </row>
        <row r="17816">
          <cell r="A17816" t="str">
            <v>SINAPI-I 3518</v>
          </cell>
          <cell r="D17816" t="str">
            <v>JOELHO PVC, SOLDAVEL, PB, 45 GRAUS, DN 50 MM, PARA ESGOTO PREDIAL</v>
          </cell>
          <cell r="E17816" t="str">
            <v>UN</v>
          </cell>
          <cell r="F17816">
            <v>4.0999999999999996</v>
          </cell>
        </row>
        <row r="17817">
          <cell r="A17817" t="str">
            <v>SINAPI-I 3519</v>
          </cell>
          <cell r="D17817" t="str">
            <v>JOELHO PVC, SOLDAVEL, PB, 45 GRAUS, DN 75 MM, PARA ESGOTO PREDIAL</v>
          </cell>
          <cell r="E17817" t="str">
            <v>UN</v>
          </cell>
          <cell r="F17817">
            <v>8.59</v>
          </cell>
        </row>
        <row r="17818">
          <cell r="A17818" t="str">
            <v>SINAPI-I 3520</v>
          </cell>
          <cell r="D17818" t="str">
            <v>JOELHO PVC, SOLDAVEL, PB, 90 GRAUS, DN 100 MM, PARA ESGOTO PREDIAL</v>
          </cell>
          <cell r="E17818" t="str">
            <v>UN</v>
          </cell>
          <cell r="F17818">
            <v>9</v>
          </cell>
        </row>
        <row r="17819">
          <cell r="A17819" t="str">
            <v>SINAPI-I 37950</v>
          </cell>
          <cell r="D17819" t="str">
            <v>JOELHO PVC, SOLDAVEL, PB, 90 GRAUS, DN 150 MM, PARA ESGOTO PREDIAL</v>
          </cell>
          <cell r="E17819" t="str">
            <v>UN</v>
          </cell>
          <cell r="F17819">
            <v>65.36</v>
          </cell>
        </row>
        <row r="17820">
          <cell r="A17820" t="str">
            <v>SINAPI-I 37949</v>
          </cell>
          <cell r="D17820" t="str">
            <v>JOELHO PVC, SOLDAVEL, PB, 90 GRAUS, DN 40 MM, PARA ESGOTO PREDIAL</v>
          </cell>
          <cell r="E17820" t="str">
            <v>UN</v>
          </cell>
          <cell r="F17820">
            <v>2.41</v>
          </cell>
        </row>
        <row r="17821">
          <cell r="A17821" t="str">
            <v>SINAPI-I 3526</v>
          </cell>
          <cell r="D17821" t="str">
            <v>JOELHO PVC, SOLDAVEL, PB, 90 GRAUS, DN 50 MM, PARA ESGOTO PREDIAL</v>
          </cell>
          <cell r="E17821" t="str">
            <v>UN</v>
          </cell>
          <cell r="F17821">
            <v>3.32</v>
          </cell>
        </row>
        <row r="17822">
          <cell r="A17822" t="str">
            <v>SINAPI-I 3509</v>
          </cell>
          <cell r="D17822" t="str">
            <v>JOELHO PVC, SOLDAVEL, PB, 90 GRAUS, DN 75 MM, PARA ESGOTO PREDIAL</v>
          </cell>
          <cell r="E17822" t="str">
            <v>UN</v>
          </cell>
          <cell r="F17822">
            <v>7.54</v>
          </cell>
        </row>
        <row r="17823">
          <cell r="A17823" t="str">
            <v>SINAPI-I 20151</v>
          </cell>
          <cell r="D17823" t="str">
            <v>JOELHO, PVC SERIE R, 45 GRAUS, DN 100 MM, PARA ESGOTO PREDIAL</v>
          </cell>
          <cell r="E17823" t="str">
            <v>UN</v>
          </cell>
          <cell r="F17823">
            <v>22.14</v>
          </cell>
        </row>
        <row r="17824">
          <cell r="A17824" t="str">
            <v>SINAPI-I 20152</v>
          </cell>
          <cell r="D17824" t="str">
            <v>JOELHO, PVC SERIE R, 45 GRAUS, DN 150 MM, PARA ESGOTO PREDIAL</v>
          </cell>
          <cell r="E17824" t="str">
            <v>UN</v>
          </cell>
          <cell r="F17824">
            <v>80.12</v>
          </cell>
        </row>
        <row r="17825">
          <cell r="A17825" t="str">
            <v>SINAPI-I 20148</v>
          </cell>
          <cell r="D17825" t="str">
            <v>JOELHO, PVC SERIE R, 45 GRAUS, DN 40 MM, PARA ESGOTO PREDIAL</v>
          </cell>
          <cell r="E17825" t="str">
            <v>UN</v>
          </cell>
          <cell r="F17825">
            <v>4.3499999999999996</v>
          </cell>
        </row>
        <row r="17826">
          <cell r="A17826" t="str">
            <v>SINAPI-I 20149</v>
          </cell>
          <cell r="D17826" t="str">
            <v>JOELHO, PVC SERIE R, 45 GRAUS, DN 50 MM, PARA ESGOTO PREDIAL</v>
          </cell>
          <cell r="E17826" t="str">
            <v>UN</v>
          </cell>
          <cell r="F17826">
            <v>7.27</v>
          </cell>
        </row>
        <row r="17827">
          <cell r="A17827" t="str">
            <v>SINAPI-I 20150</v>
          </cell>
          <cell r="D17827" t="str">
            <v>JOELHO, PVC SERIE R, 45 GRAUS, DN 75 MM, PARA ESGOTO PREDIAL</v>
          </cell>
          <cell r="E17827" t="str">
            <v>UN</v>
          </cell>
          <cell r="F17827">
            <v>18.739999999999998</v>
          </cell>
        </row>
        <row r="17828">
          <cell r="A17828" t="str">
            <v>SINAPI-I 20157</v>
          </cell>
          <cell r="D17828" t="str">
            <v>JOELHO, PVC SERIE R, 90 GRAUS, DN 100 MM, PARA ESGOTO PREDIAL</v>
          </cell>
          <cell r="E17828" t="str">
            <v>UN</v>
          </cell>
          <cell r="F17828">
            <v>21.03</v>
          </cell>
        </row>
        <row r="17829">
          <cell r="A17829" t="str">
            <v>SINAPI-I 20158</v>
          </cell>
          <cell r="D17829" t="str">
            <v>JOELHO, PVC SERIE R, 90 GRAUS, DN 150 MM, PARA ESGOTO PREDIAL</v>
          </cell>
          <cell r="E17829" t="str">
            <v>UN</v>
          </cell>
          <cell r="F17829">
            <v>83.52</v>
          </cell>
        </row>
        <row r="17830">
          <cell r="A17830" t="str">
            <v>SINAPI-I 20154</v>
          </cell>
          <cell r="D17830" t="str">
            <v>JOELHO, PVC SERIE R, 90 GRAUS, DN 40 MM, PARA ESGOTO PREDIAL</v>
          </cell>
          <cell r="E17830" t="str">
            <v>UN</v>
          </cell>
          <cell r="F17830">
            <v>4.26</v>
          </cell>
        </row>
        <row r="17831">
          <cell r="A17831" t="str">
            <v>SINAPI-I 20155</v>
          </cell>
          <cell r="D17831" t="str">
            <v>JOELHO, PVC SERIE R, 90 GRAUS, DN 50 MM, PARA ESGOTO PREDIAL</v>
          </cell>
          <cell r="E17831" t="str">
            <v>UN</v>
          </cell>
          <cell r="F17831">
            <v>6.49</v>
          </cell>
        </row>
        <row r="17832">
          <cell r="A17832" t="str">
            <v>SINAPI-I 20156</v>
          </cell>
          <cell r="D17832" t="str">
            <v>JOELHO, PVC SERIE R, 90 GRAUS, DN 75 MM, PARA ESGOTO PREDIAL</v>
          </cell>
          <cell r="E17832" t="str">
            <v>UN</v>
          </cell>
          <cell r="F17832">
            <v>18.239999999999998</v>
          </cell>
        </row>
        <row r="17833">
          <cell r="A17833" t="str">
            <v>SINAPI-I 3499</v>
          </cell>
          <cell r="D17833" t="str">
            <v>JOELHO, PVC SOLDAVEL, 45 GRAUS, 20 MM, COR MARROM, PARA AGUA FRIA PREDIAL</v>
          </cell>
          <cell r="E17833" t="str">
            <v>UN</v>
          </cell>
          <cell r="F17833">
            <v>1.19</v>
          </cell>
        </row>
        <row r="17834">
          <cell r="A17834" t="str">
            <v>SINAPI-I 3500</v>
          </cell>
          <cell r="D17834" t="str">
            <v>JOELHO, PVC SOLDAVEL, 45 GRAUS, 25 MM, COR MARROM, PARA AGUA FRIA PREDIAL</v>
          </cell>
          <cell r="E17834" t="str">
            <v>UN</v>
          </cell>
          <cell r="F17834">
            <v>1.58</v>
          </cell>
        </row>
        <row r="17835">
          <cell r="A17835" t="str">
            <v>SINAPI-I 3501</v>
          </cell>
          <cell r="D17835" t="str">
            <v>JOELHO, PVC SOLDAVEL, 45 GRAUS, 32 MM, COR MARROM, PARA AGUA FRIA PREDIAL</v>
          </cell>
          <cell r="E17835" t="str">
            <v>UN</v>
          </cell>
          <cell r="F17835">
            <v>4.37</v>
          </cell>
        </row>
        <row r="17836">
          <cell r="A17836" t="str">
            <v>SINAPI-I 3502</v>
          </cell>
          <cell r="D17836" t="str">
            <v>JOELHO, PVC SOLDAVEL, 45 GRAUS, 40 MM, COR MARROM, PARA AGUA FRIA PREDIAL</v>
          </cell>
          <cell r="E17836" t="str">
            <v>UN</v>
          </cell>
          <cell r="F17836">
            <v>6.28</v>
          </cell>
        </row>
        <row r="17837">
          <cell r="A17837" t="str">
            <v>SINAPI-I 3503</v>
          </cell>
          <cell r="D17837" t="str">
            <v>JOELHO, PVC SOLDAVEL, 45 GRAUS, 50 MM, COR MARROM, PARA AGUA FRIA PREDIAL</v>
          </cell>
          <cell r="E17837" t="str">
            <v>UN</v>
          </cell>
          <cell r="F17837">
            <v>7.89</v>
          </cell>
        </row>
        <row r="17838">
          <cell r="A17838" t="str">
            <v>SINAPI-I 3477</v>
          </cell>
          <cell r="D17838" t="str">
            <v>JOELHO, PVC SOLDAVEL, 45 GRAUS, 60 MM, COR MARROM, PARA AGUA FRIA PREDIAL</v>
          </cell>
          <cell r="E17838" t="str">
            <v>UN</v>
          </cell>
          <cell r="F17838">
            <v>28.69</v>
          </cell>
        </row>
        <row r="17839">
          <cell r="A17839" t="str">
            <v>SINAPI-I 3478</v>
          </cell>
          <cell r="D17839" t="str">
            <v>JOELHO, PVC SOLDAVEL, 45 GRAUS, 75 MM, COR MARROM, PARA AGUA FRIA PREDIAL</v>
          </cell>
          <cell r="E17839" t="str">
            <v>UN</v>
          </cell>
          <cell r="F17839">
            <v>68.78</v>
          </cell>
        </row>
        <row r="17840">
          <cell r="A17840" t="str">
            <v>SINAPI-I 3525</v>
          </cell>
          <cell r="D17840" t="str">
            <v>JOELHO, PVC SOLDAVEL, 45 GRAUS, 85 MM, COR MARROM, PARA AGUA FRIA PREDIAL</v>
          </cell>
          <cell r="E17840" t="str">
            <v>UN</v>
          </cell>
          <cell r="F17840">
            <v>84.88</v>
          </cell>
        </row>
        <row r="17841">
          <cell r="A17841" t="str">
            <v>SINAPI-I 3511</v>
          </cell>
          <cell r="D17841" t="str">
            <v>JOELHO, PVC SOLDAVEL, 90 GRAUS, 75 MM, COR MARROM, PARA AGUA FRIA PREDIAL</v>
          </cell>
          <cell r="E17841" t="str">
            <v>UN</v>
          </cell>
          <cell r="F17841">
            <v>90.04</v>
          </cell>
        </row>
        <row r="17842">
          <cell r="A17842" t="str">
            <v>SINAPI-I 38913</v>
          </cell>
          <cell r="D17842" t="str">
            <v>JOELHO/COTOVELO 90 GRAUS, METALICO, PARA CONEXAO COM ANEL DESLIZANTE, DN 16 MM, EM TUBO PEX PARA INST. AGUA QUENTE/FRIA</v>
          </cell>
          <cell r="E17842" t="str">
            <v>UN</v>
          </cell>
        </row>
        <row r="17843">
          <cell r="A17843" t="str">
            <v>SINAPI-I 38914</v>
          </cell>
          <cell r="D17843" t="str">
            <v>JOELHO/COTOVELO 90 GRAUS, METALICO, PARA CONEXAO COM ANEL DESLIZANTE, DN 20 MM, EM TUBO PEX PARA INST. AGUA QUENTE/FRIA</v>
          </cell>
          <cell r="E17843" t="str">
            <v>UN</v>
          </cell>
        </row>
        <row r="17844">
          <cell r="A17844" t="str">
            <v>SINAPI-I 38915</v>
          </cell>
          <cell r="D17844" t="str">
            <v>JOELHO/COTOVELO 90 GRAUS, METALICO, PARA CONEXAO COM ANEL DESLIZANTE, DN 25 MM, EM TUBO PEX PARA INST. AGUA QUENTE/FRIA</v>
          </cell>
          <cell r="E17844" t="str">
            <v>UN</v>
          </cell>
        </row>
        <row r="17845">
          <cell r="A17845" t="str">
            <v>SINAPI-I 38916</v>
          </cell>
          <cell r="D17845" t="str">
            <v>JOELHO/COTOVELO 90 GRAUS, METALICO, PARA CONEXAO COM ANEL DESLIZANTE, DN 32 MM, EM TUBO PEX PARA INST. AGUA QUENTE/FRIA</v>
          </cell>
          <cell r="E17845" t="str">
            <v>UN</v>
          </cell>
        </row>
        <row r="17846">
          <cell r="A17846" t="str">
            <v>SINAPI-I 39300</v>
          </cell>
          <cell r="D17846" t="str">
            <v>JOELHO/COTOVELO 90 GRAUS, PLASTICO, PARA CONEXAO COM CRIMPAGEM, DN 16 MM, EM TUBO PEX PARA INST. AGUA QUENTE/FRIA</v>
          </cell>
          <cell r="E17846" t="str">
            <v>UN</v>
          </cell>
        </row>
        <row r="17847">
          <cell r="A17847" t="str">
            <v>SINAPI-I 39301</v>
          </cell>
          <cell r="D17847" t="str">
            <v>JOELHO/COTOVELO 90 GRAUS, PLASTICO, PARA CONEXAO COM CRIMPAGEM, DN 20 MM, EM TUBO PEX PARA INST. AGUA QUENTE/FRIA</v>
          </cell>
          <cell r="E17847" t="str">
            <v>UN</v>
          </cell>
        </row>
        <row r="17848">
          <cell r="A17848" t="str">
            <v>SINAPI-I 39302</v>
          </cell>
          <cell r="D17848" t="str">
            <v>JOELHO/COTOVELO 90 GRAUS, PLASTICO, PARA CONEXAO COM CRIMPAGEM, DN 25 MM, EM TUBO PEX PARA INST. AGUA QUENTE/FRIA</v>
          </cell>
          <cell r="E17848" t="str">
            <v>UN</v>
          </cell>
        </row>
        <row r="17849">
          <cell r="A17849" t="str">
            <v>SINAPI-I 38941</v>
          </cell>
          <cell r="D17849" t="str">
            <v>JOELHO/COTOVELO 90 GRAUS, ROSCA FEMEA MOVEL, METALICO, PARA CONEXAO COM ANEL DESLIZANTE, DN 20 MM X 3/4", EM TUBO PEX PARA INST. AGUA QUENTE/FRIA</v>
          </cell>
          <cell r="E17849" t="str">
            <v>UN</v>
          </cell>
        </row>
        <row r="17850">
          <cell r="A17850" t="str">
            <v>SINAPI-I 38923</v>
          </cell>
          <cell r="D17850" t="str">
            <v>JOELHO/COTOVELO 90 GRAUS, ROSCA FEMEA TERMINAL, METALICO, PARA CONEXAO COM ANEL DESLIZANTE, DN 16 MM X 1/2", EM TUBO PEX PARA INST. AGUA QUENTE/FRIA</v>
          </cell>
          <cell r="E17850" t="str">
            <v>UN</v>
          </cell>
        </row>
        <row r="17851">
          <cell r="A17851" t="str">
            <v>SINAPI-I 38925</v>
          </cell>
          <cell r="D17851" t="str">
            <v>JOELHO/COTOVELO 90 GRAUS, ROSCA FEMEA TERMINAL, METALICO, PARA CONEXAO COM ANEL DESLIZANTE, DN 20 MM X 1/2", EM TUBO PEX PARA INST. AGUA QUENTE/FRIA</v>
          </cell>
          <cell r="E17851" t="str">
            <v>UN</v>
          </cell>
        </row>
        <row r="17852">
          <cell r="A17852" t="str">
            <v>SINAPI-I 38926</v>
          </cell>
          <cell r="D17852" t="str">
            <v>JOELHO/COTOVELO 90 GRAUS, ROSCA FEMEA TERMINAL, METALICO, PARA CONEXAO COM ANEL DESLIZANTE, DN 20 MM X 3/4", EM TUBO PEX PARA INST. AGUA QUENTE/FRIA</v>
          </cell>
          <cell r="E17852" t="str">
            <v>UN</v>
          </cell>
        </row>
        <row r="17853">
          <cell r="A17853" t="str">
            <v>SINAPI-I 38927</v>
          </cell>
          <cell r="D17853" t="str">
            <v>JOELHO/COTOVELO 90 GRAUS, ROSCA FEMEA TERMINAL, METALICO, PARA CONEXAO COM ANEL DESLIZANTE, DN 25 MM X 3/4", EM TUBO PEX PARA INST. AGUA QUENTE/FRIA</v>
          </cell>
          <cell r="E17853" t="str">
            <v>UN</v>
          </cell>
        </row>
        <row r="17854">
          <cell r="A17854" t="str">
            <v>SINAPI-I 39304</v>
          </cell>
          <cell r="D17854" t="str">
            <v>JOELHO/COTOVELO 90 GRAUS, ROSCA FEMEA TERMINAL, PLASTICO, PARA CONEXAO COM CRIMPAGEM, DN 16 MM X 1/2", EM TUBO PEX PARA INST. AGUA QUENTE/FRIA</v>
          </cell>
          <cell r="E17854" t="str">
            <v>UN</v>
          </cell>
        </row>
        <row r="17855">
          <cell r="A17855" t="str">
            <v>SINAPI-I 39305</v>
          </cell>
          <cell r="D17855" t="str">
            <v>JOELHO/COTOVELO 90 GRAUS, ROSCA FEMEA TERMINAL, PLASTICO, PARA CONEXAO COM CRIMPAGEM, DN 20 MM X 1/2", EM TUBO PEX PARA INST. AGUA QUENTE/FRIA</v>
          </cell>
          <cell r="E17855" t="str">
            <v>UN</v>
          </cell>
        </row>
        <row r="17856">
          <cell r="A17856" t="str">
            <v>SINAPI-I 39306</v>
          </cell>
          <cell r="D17856" t="str">
            <v>JOELHO/COTOVELO 90 GRAUS, ROSCA FEMEA TERMINAL, PLASTICO, PARA CONEXAO COM CRIMPAGEM, DN 20 MM X 3/4", EM TUBO PEX PARA INST. AGUA QUENTE/FRIA</v>
          </cell>
          <cell r="E17856" t="str">
            <v>UN</v>
          </cell>
        </row>
        <row r="17857">
          <cell r="A17857" t="str">
            <v>SINAPI-I 38928</v>
          </cell>
          <cell r="D17857" t="str">
            <v>JOELHO/COTOVELO 90 GRAUS, ROSCA FEMEA TERMINAL, PLASTICO, PARA CONEXAO COM CRIMPAGEM, DN 25 MM X 1/2", EM TUBO PEX PARA INST. AGUA QUENTE/FRIA</v>
          </cell>
          <cell r="E17857" t="str">
            <v>UN</v>
          </cell>
        </row>
        <row r="17858">
          <cell r="A17858" t="str">
            <v>SINAPI-I 38917</v>
          </cell>
          <cell r="D17858" t="str">
            <v>JOELHO/COTOVELO 90 GRAUS, ROSCA FEMEA, COM BASE FIXA, METALICO, PARA CONEXAO COM ANEL DESLIZANTE, DN 16 MM X 1/2", EM TUBO PEX PARA INST. AGUA QUENTE/FRIA</v>
          </cell>
          <cell r="E17858" t="str">
            <v>UN</v>
          </cell>
        </row>
        <row r="17859">
          <cell r="A17859" t="str">
            <v>SINAPI-I 38919</v>
          </cell>
          <cell r="D17859" t="str">
            <v>JOELHO/COTOVELO 90 GRAUS, ROSCA FEMEA, COM BASE FIXA, METALICO, PARA CONEXAO COM ANEL DESLIZANTE, DN 20 MM X 1/2", EM TUBO PEX PARA INST. AGUA QUENTE/FRIA</v>
          </cell>
          <cell r="E17859" t="str">
            <v>UN</v>
          </cell>
        </row>
        <row r="17860">
          <cell r="A17860" t="str">
            <v>SINAPI-I 38922</v>
          </cell>
          <cell r="D17860" t="str">
            <v>JOELHO/COTOVELO 90 GRAUS, ROSCA FEMEA, COM BASE FIXA, METALICO, PARA CONEXAO COM ANEL DESLIZANTE, DN 25 MM X 3/4", EM TUBO PEX PARA INST. AGUA QUENTE/FRIA</v>
          </cell>
          <cell r="E17860" t="str">
            <v>UN</v>
          </cell>
        </row>
        <row r="17861">
          <cell r="A17861" t="str">
            <v>SINAPI-I 45198</v>
          </cell>
          <cell r="D17861" t="str">
            <v>JOGO DE CHAVES ALLEN LONGAS HEXAGONAIS DE 1,5 MM A 10 MM - 9 PECAS</v>
          </cell>
          <cell r="E17861" t="str">
            <v>UN</v>
          </cell>
          <cell r="F17861">
            <v>62.21</v>
          </cell>
        </row>
        <row r="17862">
          <cell r="A17862" t="str">
            <v>SINAPI-I 45196</v>
          </cell>
          <cell r="D17862" t="str">
            <v>JOGO DE CHAVES DE FENDA E PHILLIPS ISOLADAS, 1000 V - *6* PECAS</v>
          </cell>
          <cell r="E17862" t="str">
            <v>UN</v>
          </cell>
          <cell r="F17862">
            <v>128.27000000000001</v>
          </cell>
        </row>
        <row r="17863">
          <cell r="A17863" t="str">
            <v>SINAPI-I 12032</v>
          </cell>
          <cell r="D17863" t="str">
            <v>JOGO DE TRANQUETA E ROSETA QUADRADA DE SOBREPOR SEM FUROS, EM LATAO CROMADO, *50 X 50* MM, PARA FECHADURA DE PORTA DE BANHEIRO</v>
          </cell>
          <cell r="E17863" t="str">
            <v>JG</v>
          </cell>
          <cell r="F17863">
            <v>57.86</v>
          </cell>
        </row>
        <row r="17864">
          <cell r="A17864" t="str">
            <v>SINAPI-I 12030</v>
          </cell>
          <cell r="D17864" t="str">
            <v>JOGO DE TRANQUETA E ROSETA REDONDA DE SOBREPOR SEM FUROS, EM LATAO CROMADO, DIAMETRO *50* MM, PARA FECHADURA DE PORTA DE BANHEIRO</v>
          </cell>
          <cell r="E17864" t="str">
            <v>JG</v>
          </cell>
          <cell r="F17864">
            <v>54.37</v>
          </cell>
        </row>
        <row r="17865">
          <cell r="A17865" t="str">
            <v>SINAPI-I 45207</v>
          </cell>
          <cell r="D17865" t="str">
            <v>JOGO SERRA COPO COM 6 SERRAS, DIAMETRO VARIANDO DE 15 MM A 60 MM</v>
          </cell>
          <cell r="E17865" t="str">
            <v>UN</v>
          </cell>
          <cell r="F17865">
            <v>409.75</v>
          </cell>
        </row>
        <row r="17866">
          <cell r="A17866" t="str">
            <v>SINAPI-I 14157</v>
          </cell>
          <cell r="D17866" t="str">
            <v>JUNCAO 2 GARRAS PARA FITA PERFURADA</v>
          </cell>
          <cell r="E17866" t="str">
            <v>UN</v>
          </cell>
          <cell r="F17866">
            <v>2.79</v>
          </cell>
        </row>
        <row r="17867">
          <cell r="A17867" t="str">
            <v>SINAPI-I 10908</v>
          </cell>
          <cell r="D17867" t="str">
            <v>JUNCAO DE REDUCAO INVERTIDA, PVC SOLDAVEL, 100 X 50 MM, SERIE NORMAL PARA ESGOTO PREDIAL</v>
          </cell>
          <cell r="E17867" t="str">
            <v>UN</v>
          </cell>
          <cell r="F17867">
            <v>20.67</v>
          </cell>
        </row>
        <row r="17868">
          <cell r="A17868" t="str">
            <v>SINAPI-I 10909</v>
          </cell>
          <cell r="D17868" t="str">
            <v>JUNCAO DE REDUCAO INVERTIDA, PVC SOLDAVEL, 100 X 75 MM, SERIE NORMAL PARA ESGOTO PREDIAL</v>
          </cell>
          <cell r="E17868" t="str">
            <v>UN</v>
          </cell>
          <cell r="F17868">
            <v>24.05</v>
          </cell>
        </row>
        <row r="17869">
          <cell r="A17869" t="str">
            <v>SINAPI-I 3669</v>
          </cell>
          <cell r="D17869" t="str">
            <v>JUNCAO DE REDUCAO INVERTIDA, PVC SOLDAVEL, 75 X 50 MM, SERIE NORMAL PARA ESGOTO PREDIAL</v>
          </cell>
          <cell r="E17869" t="str">
            <v>UN</v>
          </cell>
          <cell r="F17869">
            <v>14.77</v>
          </cell>
        </row>
        <row r="17870">
          <cell r="A17870" t="str">
            <v>SINAPI-I 20139</v>
          </cell>
          <cell r="D17870" t="str">
            <v>JUNCAO DUPLA, PVC SERIE R, DN 100 X 100 X 100 MM, PARA ESGOTO PREDIAL</v>
          </cell>
          <cell r="E17870" t="str">
            <v>UN</v>
          </cell>
          <cell r="F17870">
            <v>127.06</v>
          </cell>
        </row>
        <row r="17871">
          <cell r="A17871" t="str">
            <v>SINAPI-I 3668</v>
          </cell>
          <cell r="D17871" t="str">
            <v>JUNCAO DUPLA, PVC SOLDAVEL, DN 100 X 100 X 100 MM, SERIE NORMAL PARA ESGOTO PREDIAL</v>
          </cell>
          <cell r="E17871" t="str">
            <v>UN</v>
          </cell>
          <cell r="F17871">
            <v>45.39</v>
          </cell>
        </row>
        <row r="17872">
          <cell r="A17872" t="str">
            <v>SINAPI-I 10911</v>
          </cell>
          <cell r="D17872" t="str">
            <v>JUNCAO INVERTIDA, PVC SOLDAVEL, 75 X 75 MM, SERIE NORMAL PARA ESGOTO PREDIAL</v>
          </cell>
          <cell r="E17872" t="str">
            <v>UN</v>
          </cell>
          <cell r="F17872">
            <v>19.899999999999999</v>
          </cell>
        </row>
        <row r="17873">
          <cell r="A17873" t="str">
            <v>SINAPI-I 3659</v>
          </cell>
          <cell r="D17873" t="str">
            <v>JUNCAO SIMPLES DE REDUCAO, PVC, DN 100 X 50 MM, SERIE NORMAL PARA ESGOTO PREDIAL</v>
          </cell>
          <cell r="E17873" t="str">
            <v>UN</v>
          </cell>
          <cell r="F17873">
            <v>20.27</v>
          </cell>
        </row>
        <row r="17874">
          <cell r="A17874" t="str">
            <v>SINAPI-I 3660</v>
          </cell>
          <cell r="D17874" t="str">
            <v>JUNCAO SIMPLES DE REDUCAO, PVC, DN 100 X 75 MM, SERIE NORMAL PARA ESGOTO PREDIAL</v>
          </cell>
          <cell r="E17874" t="str">
            <v>UN</v>
          </cell>
          <cell r="F17874">
            <v>26.21</v>
          </cell>
        </row>
        <row r="17875">
          <cell r="A17875" t="str">
            <v>SINAPI-I 20144</v>
          </cell>
          <cell r="D17875" t="str">
            <v>JUNCAO SIMPLES, PVC SERIE R, DN 100 X 100 MM, PARA ESGOTO PREDIAL</v>
          </cell>
          <cell r="E17875" t="str">
            <v>UN</v>
          </cell>
          <cell r="F17875">
            <v>58.71</v>
          </cell>
        </row>
        <row r="17876">
          <cell r="A17876" t="str">
            <v>SINAPI-I 20143</v>
          </cell>
          <cell r="D17876" t="str">
            <v>JUNCAO SIMPLES, PVC SERIE R, DN 100 X 75 MM, PARA ESGOTO PREDIAL</v>
          </cell>
          <cell r="E17876" t="str">
            <v>UN</v>
          </cell>
          <cell r="F17876">
            <v>75.11</v>
          </cell>
        </row>
        <row r="17877">
          <cell r="A17877" t="str">
            <v>SINAPI-I 20145</v>
          </cell>
          <cell r="D17877" t="str">
            <v>JUNCAO SIMPLES, PVC SERIE R, DN 150 X 100 MM, PARA ESGOTO PREDIAL</v>
          </cell>
          <cell r="E17877" t="str">
            <v>UN</v>
          </cell>
          <cell r="F17877">
            <v>144.88</v>
          </cell>
        </row>
        <row r="17878">
          <cell r="A17878" t="str">
            <v>SINAPI-I 20146</v>
          </cell>
          <cell r="D17878" t="str">
            <v>JUNCAO SIMPLES, PVC SERIE R, DN 150 X 150 MM, PARA ESGOTO PREDIAL</v>
          </cell>
          <cell r="E17878" t="str">
            <v>UN</v>
          </cell>
          <cell r="F17878">
            <v>198.05</v>
          </cell>
        </row>
        <row r="17879">
          <cell r="A17879" t="str">
            <v>SINAPI-I 20140</v>
          </cell>
          <cell r="D17879" t="str">
            <v>JUNCAO SIMPLES, PVC SERIE R, DN 40 X 40 MM, PARA ESGOTO PREDIAL</v>
          </cell>
          <cell r="E17879" t="str">
            <v>UN</v>
          </cell>
          <cell r="F17879">
            <v>9.2899999999999991</v>
          </cell>
        </row>
        <row r="17880">
          <cell r="A17880" t="str">
            <v>SINAPI-I 20141</v>
          </cell>
          <cell r="D17880" t="str">
            <v>JUNCAO SIMPLES, PVC SERIE R, DN 50 X 50 MM, PARA ESGOTO PREDIAL</v>
          </cell>
          <cell r="E17880" t="str">
            <v>UN</v>
          </cell>
          <cell r="F17880">
            <v>22.75</v>
          </cell>
        </row>
        <row r="17881">
          <cell r="A17881" t="str">
            <v>SINAPI-I 20142</v>
          </cell>
          <cell r="D17881" t="str">
            <v>JUNCAO SIMPLES, PVC SERIE R, DN 75 X 75 MM, PARA ESGOTO PREDIAL</v>
          </cell>
          <cell r="E17881" t="str">
            <v>UN</v>
          </cell>
          <cell r="F17881">
            <v>40.03</v>
          </cell>
        </row>
        <row r="17882">
          <cell r="A17882" t="str">
            <v>SINAPI-I 3670</v>
          </cell>
          <cell r="D17882" t="str">
            <v>JUNCAO SIMPLES, PVC, 45 GRAUS, DN 100 X 100 MM, SERIE NORMAL PARA ESGOTO PREDIAL</v>
          </cell>
          <cell r="E17882" t="str">
            <v>UN</v>
          </cell>
          <cell r="F17882">
            <v>26.03</v>
          </cell>
        </row>
        <row r="17883">
          <cell r="A17883" t="str">
            <v>SINAPI-I 3666</v>
          </cell>
          <cell r="D17883" t="str">
            <v>JUNCAO SIMPLES, PVC, 45 GRAUS, DN 40 X 40 MM, SERIE NORMAL PARA ESGOTO PREDIAL</v>
          </cell>
          <cell r="E17883" t="str">
            <v>UN</v>
          </cell>
          <cell r="F17883">
            <v>4.0999999999999996</v>
          </cell>
        </row>
        <row r="17884">
          <cell r="A17884" t="str">
            <v>SINAPI-I 3662</v>
          </cell>
          <cell r="D17884" t="str">
            <v>JUNCAO SIMPLES, PVC, 45 GRAUS, DN 50 X 50 MM, SERIE NORMAL PARA ESGOTO PREDIAL</v>
          </cell>
          <cell r="E17884" t="str">
            <v>UN</v>
          </cell>
          <cell r="F17884">
            <v>10.68</v>
          </cell>
        </row>
        <row r="17885">
          <cell r="A17885" t="str">
            <v>SINAPI-I 3658</v>
          </cell>
          <cell r="D17885" t="str">
            <v>JUNCAO SIMPLES, PVC, 45 GRAUS, DN 75 X 75 MM, SERIE NORMAL PARA ESGOTO PREDIAL</v>
          </cell>
          <cell r="E17885" t="str">
            <v>UN</v>
          </cell>
          <cell r="F17885">
            <v>20.239999999999998</v>
          </cell>
        </row>
        <row r="17886">
          <cell r="A17886" t="str">
            <v>SINAPI-I 42696</v>
          </cell>
          <cell r="D17886" t="str">
            <v>JUNCAO, PVC, 45 GRAUS, JE, BBB, DN 150 MM, PARA TUBO CORRUGADO E/OU LISO, REDE COLETORA DE ESGOTO</v>
          </cell>
          <cell r="E17886" t="str">
            <v>UN</v>
          </cell>
          <cell r="F17886">
            <v>160.49</v>
          </cell>
        </row>
        <row r="17887">
          <cell r="A17887" t="str">
            <v>SINAPI-I 39875</v>
          </cell>
          <cell r="D17887" t="str">
            <v>JUNTA DE EXPANSAO BRONZE/LATAO, PONTA X PONTA, 35 MM</v>
          </cell>
          <cell r="E17887" t="str">
            <v>UN</v>
          </cell>
        </row>
        <row r="17888">
          <cell r="A17888" t="str">
            <v>SINAPI-I 39876</v>
          </cell>
          <cell r="D17888" t="str">
            <v>JUNTA DE EXPANSAO BRONZE/LATAO, PONTA X PONTA, 42 MM</v>
          </cell>
          <cell r="E17888" t="str">
            <v>UN</v>
          </cell>
        </row>
        <row r="17889">
          <cell r="A17889" t="str">
            <v>SINAPI-I 39877</v>
          </cell>
          <cell r="D17889" t="str">
            <v>JUNTA DE EXPANSAO BRONZE/LATAO, PONTA X PONTA, 54 MM</v>
          </cell>
          <cell r="E17889" t="str">
            <v>UN</v>
          </cell>
        </row>
        <row r="17890">
          <cell r="A17890" t="str">
            <v>SINAPI-I 39878</v>
          </cell>
          <cell r="D17890" t="str">
            <v>JUNTA DE EXPANSAO BRONZE/LATAO, PONTA X PONTA, 66 MM</v>
          </cell>
          <cell r="E17890" t="str">
            <v>UN</v>
          </cell>
        </row>
        <row r="17891">
          <cell r="A17891" t="str">
            <v>SINAPI-I 39872</v>
          </cell>
          <cell r="D17891" t="str">
            <v>JUNTA DE EXPANSAO DE COBRE, PONTA X PONTA, 15 MM</v>
          </cell>
          <cell r="E17891" t="str">
            <v>UN</v>
          </cell>
        </row>
        <row r="17892">
          <cell r="A17892" t="str">
            <v>SINAPI-I 39873</v>
          </cell>
          <cell r="D17892" t="str">
            <v>JUNTA DE EXPANSAO DE COBRE, PONTA X PONTA, 22 MM</v>
          </cell>
          <cell r="E17892" t="str">
            <v>UN</v>
          </cell>
        </row>
        <row r="17893">
          <cell r="A17893" t="str">
            <v>SINAPI-I 39874</v>
          </cell>
          <cell r="D17893" t="str">
            <v>JUNTA DE EXPANSAO DE COBRE, PONTA X PONTA, 28 MM</v>
          </cell>
          <cell r="E17893" t="str">
            <v>UN</v>
          </cell>
        </row>
        <row r="17894">
          <cell r="A17894" t="str">
            <v>SINAPI-I 3674</v>
          </cell>
          <cell r="D17894" t="str">
            <v>JUNTA DILATACAO ELASTICA PARA CONCRETO (FUGENBAND) O-12, ATE 5 MCA</v>
          </cell>
          <cell r="E17894" t="str">
            <v>M</v>
          </cell>
          <cell r="F17894">
            <v>192.58</v>
          </cell>
        </row>
        <row r="17895">
          <cell r="A17895" t="str">
            <v>SINAPI-I 3681</v>
          </cell>
          <cell r="D17895" t="str">
            <v>JUNTA DILATACAO ELASTICA PARA CONCRETO (FUGENBAND) O-22, ATE 30 MCA</v>
          </cell>
          <cell r="E17895" t="str">
            <v>M</v>
          </cell>
          <cell r="F17895">
            <v>286.52999999999997</v>
          </cell>
        </row>
        <row r="17896">
          <cell r="A17896" t="str">
            <v>SINAPI-I 3676</v>
          </cell>
          <cell r="D17896" t="str">
            <v>JUNTA DILATACAO ELASTICA PARA CONCRETO (FUGENBAND) O-35/10, ATE 100 MCA</v>
          </cell>
          <cell r="E17896" t="str">
            <v>M</v>
          </cell>
          <cell r="F17896">
            <v>1078.29</v>
          </cell>
        </row>
        <row r="17897">
          <cell r="A17897" t="str">
            <v>SINAPI-I 3679</v>
          </cell>
          <cell r="D17897" t="str">
            <v>JUNTA DILATACAO ELASTICA PARA CONCRETO (FUGENBAND) O-35/6, ATE 100 MCA</v>
          </cell>
          <cell r="E17897" t="str">
            <v>M</v>
          </cell>
          <cell r="F17897">
            <v>892.1</v>
          </cell>
        </row>
        <row r="17898">
          <cell r="A17898" t="str">
            <v>SINAPI-I 3672</v>
          </cell>
          <cell r="D17898" t="str">
            <v>JUNTA PLASTICA DE DILATACAO PARA PISOS, COR CINZA, 10 X 4,5 MM (ALTURA X ESPESSURA)</v>
          </cell>
          <cell r="E17898" t="str">
            <v>M</v>
          </cell>
          <cell r="F17898">
            <v>3.04</v>
          </cell>
        </row>
        <row r="17899">
          <cell r="A17899" t="str">
            <v>SINAPI-I 3671</v>
          </cell>
          <cell r="D17899" t="str">
            <v>JUNTA PLASTICA DE DILATACAO PARA PISOS, COR CINZA, 17 X 3 MM (ALTURA X ESPESSURA)</v>
          </cell>
          <cell r="E17899" t="str">
            <v>M</v>
          </cell>
          <cell r="F17899">
            <v>2.87</v>
          </cell>
        </row>
        <row r="17900">
          <cell r="A17900" t="str">
            <v>SINAPI-I 3673</v>
          </cell>
          <cell r="D17900" t="str">
            <v>JUNTA PLASTICA DE DILATACAO PARA PISOS, COR CINZA, 27 X 3 MM (ALTURA X ESPESSURA)</v>
          </cell>
          <cell r="E17900" t="str">
            <v>M</v>
          </cell>
          <cell r="F17900">
            <v>4.51</v>
          </cell>
        </row>
        <row r="17901">
          <cell r="A17901" t="str">
            <v>SINAPI-I 38394</v>
          </cell>
          <cell r="D17901" t="str">
            <v>KIT ACESSORIOS PARA COMPRESSOR DE AR, 5 PECAS (PISTOLAS PINTURA, LIMPEZA E PULVERIZACAO, CALIBRADOR E MANGUEIRA)</v>
          </cell>
          <cell r="E17901" t="str">
            <v>UN</v>
          </cell>
          <cell r="F17901">
            <v>241.12</v>
          </cell>
        </row>
        <row r="17902">
          <cell r="A17902" t="str">
            <v>SINAPI-I 3729</v>
          </cell>
          <cell r="D17902" t="str">
            <v>KIT CAVALETE, PVC, COM REGISTRO, PARA HIDROMETRO, BITOLAS 1/2" OU 3/4" - COMPLETO</v>
          </cell>
          <cell r="E17902" t="str">
            <v>UN</v>
          </cell>
          <cell r="F17902">
            <v>146.25</v>
          </cell>
        </row>
        <row r="17903">
          <cell r="A17903" t="str">
            <v>SINAPI-I 39357</v>
          </cell>
          <cell r="D17903" t="str">
            <v>KIT CHASSI COZINHA, CUBA SIMPLES SEM MAQUINA LAVAR LOUCA, INSTAL. PEX, QUADRO METALICO C/ TRAVESSA C/ FURO P/ESGOTO DN 50 MM E FUROS SUPERIORES P/AGUA, *340* X *650* MM (L X H), P/ CONEXAO COM ANEL DESLIZANTE (CONJUNTO COMPLETO)</v>
          </cell>
          <cell r="E17903" t="str">
            <v>UN</v>
          </cell>
        </row>
        <row r="17904">
          <cell r="A17904" t="str">
            <v>SINAPI-I 39358</v>
          </cell>
          <cell r="D17904" t="str">
            <v>KIT CHASSI COZINHA, CUBA SIMPLES SEM MAQUINA LAVAR LOUCA, INSTAL. PEX, QUADRO METALICO C/ TRAVESSA COM FURO P/ESGOTO DN 50 MM E FUROS SUPERIORES P/AGUA, *340* X *650* MM (L X H), P/ CONEXAO COM CRIMPAGEM (CONJUNTO COMPLETO)</v>
          </cell>
          <cell r="E17904" t="str">
            <v>UN</v>
          </cell>
        </row>
        <row r="17905">
          <cell r="A17905" t="str">
            <v>SINAPI-I 39355</v>
          </cell>
          <cell r="D17905" t="str">
            <v>KIT CHASSI TANQUE E MAQUINA LAVAR ROUPA, INSTAL. PEX, QUADRO METALICO C/ TRAVESSA C/ FURO P/ ESGOTO DN 50 MM, FURO LATERAL P/ MAQUINA E FUROS SUPERIORES P/ AGUA, *344* X *442* MM (L X H), P/ CONEXAO COM ANEL DESLIZANTE (CONJUNTO COMPLETO)</v>
          </cell>
          <cell r="E17905" t="str">
            <v>UN</v>
          </cell>
        </row>
        <row r="17906">
          <cell r="A17906" t="str">
            <v>SINAPI-I 39356</v>
          </cell>
          <cell r="D17906" t="str">
            <v>KIT CHASSI TANQUE E MAQUINA LAVAR ROUPA, INSTAL. PEX, QUADRO METALICO C/ TRAVESSA C/ FURO P/ ESGOTO DN 50 MM, FURO LATERAL P/MAQUINA E FUROS SUPERIORES P/AGUA, *344* X *442* MM (L X H), P/ CONEXAO COM CRIMPAGEM (CONJUNTO COMPLETO)</v>
          </cell>
          <cell r="E17906" t="str">
            <v>UN</v>
          </cell>
        </row>
        <row r="17907">
          <cell r="A17907" t="str">
            <v>SINAPI-I 39353</v>
          </cell>
          <cell r="D17907" t="str">
            <v>KIT CHUVEIRO, INSTAL. PEX, QUADRO METALICO C/ 2 TRAVESSAS, SUPERIOR C/ ESPERA P/ CHUVEIRO, INFERIOR C/ 2 REGISTROS DE PRESSAO 1/2", *390* X *900* MM (L X H), CONEXAO COM ANEL DESLIZANTE (CONJUNTO COMPLETO)</v>
          </cell>
          <cell r="E17907" t="str">
            <v>UN</v>
          </cell>
        </row>
        <row r="17908">
          <cell r="A17908" t="str">
            <v>SINAPI-I 39354</v>
          </cell>
          <cell r="D17908" t="str">
            <v>KIT CHUVEIRO, INSTAL. PEX, QUADRO METALICO C/2 TRAVESSAS, SUPERIOR C/ ESPERA P/ CHUVEIRO E INFERIOR C/2 REGISTROS DE PRESSAO 1/2", *390* X *900* MM (L X H), CONEXAO COM CRIMPAGEM (CONJUNTO COMPLETO)</v>
          </cell>
          <cell r="E17908" t="str">
            <v>UN</v>
          </cell>
        </row>
        <row r="17909">
          <cell r="A17909" t="str">
            <v>SINAPI-I 39398</v>
          </cell>
          <cell r="D17909" t="str">
            <v>KIT DE ACESSORIOS PARA BANHEIRO EM METAL CROMADO, 5 PECAS</v>
          </cell>
          <cell r="E17909" t="str">
            <v>UN</v>
          </cell>
          <cell r="F17909">
            <v>73</v>
          </cell>
        </row>
        <row r="17910">
          <cell r="A17910" t="str">
            <v>SINAPI-I 13343</v>
          </cell>
          <cell r="D17910" t="str">
            <v>KIT DE MATERIAIS PARA BRACADEIRA PARA FIXACAO EM POSTE CIRCULAR, CONTEM TRES FIXADORES E UM ROLO DE FITA DE 3 M EM ACO CARBONO</v>
          </cell>
          <cell r="E17910" t="str">
            <v>UN</v>
          </cell>
          <cell r="F17910">
            <v>52.55</v>
          </cell>
        </row>
        <row r="17911">
          <cell r="A17911" t="str">
            <v>SINAPI-I 12118</v>
          </cell>
          <cell r="D17911" t="str">
            <v>KIT DE PROTECAO ARSTOP PARA AR CONDICIONADO, TOMADA PADRAO 2P+T 20 A, COM DISJUNTOR UNIPOLAR DIN 20A</v>
          </cell>
          <cell r="E17911" t="str">
            <v>UN</v>
          </cell>
          <cell r="F17911">
            <v>20.92</v>
          </cell>
        </row>
        <row r="17912">
          <cell r="A17912" t="str">
            <v>SINAPI-I 39482</v>
          </cell>
          <cell r="D17912" t="str">
            <v>KIT PORTA PRONTA DE MADEIRA, FOLHA LEVE (NBR 15930) DE 600 X 2100 MM OU 700 X 2100 MM, DE 35 MM A 40 MM DE ESPESSURA, COM MARCO EM ACO, NUCLEO COLMEIA, CAPA LISA EM HDF, ACABAMENTO MELAMINICO BRANCO (INCLUI MARCO, ALIZARES, DOBRADICAS E FECHADURA)</v>
          </cell>
          <cell r="E17912" t="str">
            <v>UN</v>
          </cell>
          <cell r="F17912">
            <v>632.13</v>
          </cell>
        </row>
        <row r="17913">
          <cell r="A17913" t="str">
            <v>SINAPI-I 39486</v>
          </cell>
          <cell r="D17913" t="str">
            <v>KIT PORTA PRONTA DE MADEIRA, FOLHA LEVE (NBR 15930) DE 600 X 2100 MM OU 700 X 2100 MM, DE 35 MM A 40 MM DE ESPESSURA, NUCLEO COLMEIA, ESTRUTURA USINADA PARA FECHADURA, CAPA LISA EM HDF, ACABAMENTO EM PRIMER PARA PINTURA (INCLUI MARCO, ALIZARES E DOBRADICAS)</v>
          </cell>
          <cell r="E17913" t="str">
            <v>UN</v>
          </cell>
          <cell r="F17913">
            <v>515.91</v>
          </cell>
        </row>
        <row r="17914">
          <cell r="A17914" t="str">
            <v>SINAPI-I 39484</v>
          </cell>
          <cell r="D17914" t="str">
            <v>KIT PORTA PRONTA DE MADEIRA, FOLHA LEVE (NBR 15930) DE 800 X 2100 MM, DE 35 MM A 40 MM DE ESPESSURA, COM MARCO EM ACO, NUCLEO COLMEIA, CAPA LISA EM HDF, ACABAMENTO MELAMINICO BRANCO (INCLUI MARCO, ALIZARES, DOBRADICAS E FECHADURA)</v>
          </cell>
          <cell r="E17914" t="str">
            <v>UN</v>
          </cell>
          <cell r="F17914">
            <v>632.13</v>
          </cell>
        </row>
        <row r="17915">
          <cell r="A17915" t="str">
            <v>SINAPI-I 39488</v>
          </cell>
          <cell r="D17915" t="str">
            <v>KIT PORTA PRONTA DE MADEIRA, FOLHA LEVE (NBR 15930) DE 800 X 2100 MM, DE 35 MM A 40 MM DE ESPESSURA, NUCLEO COLMEIA, ESTRUTURA USINADA PARA FECHADURA, CAPA LISA EM HDF, ACABAMENTO EM PRIMER PARA PINTURA (INCLUI MARCO, ALIZARES E DOBRADICAS)</v>
          </cell>
          <cell r="E17915" t="str">
            <v>UN</v>
          </cell>
          <cell r="F17915">
            <v>524.35</v>
          </cell>
        </row>
        <row r="17916">
          <cell r="A17916" t="str">
            <v>SINAPI-I 39485</v>
          </cell>
          <cell r="D17916" t="str">
            <v>KIT PORTA PRONTA DE MADEIRA, FOLHA LEVE (NBR 15930) DE 900 X 2100 MM, DE 35 MM A 40 MM DE ESPESSURA, COM MARCO EM ACO, NUCLEO COLMEIA, CAPA LISA EM HDF, ACABAMENTO MELAMINICO BRANCO (INCLUI MARCO, ALIZARES, DOBRADICAS E FECHADURA)</v>
          </cell>
          <cell r="E17916" t="str">
            <v>UN</v>
          </cell>
          <cell r="F17916">
            <v>632.13</v>
          </cell>
        </row>
        <row r="17917">
          <cell r="A17917" t="str">
            <v>SINAPI-I 39489</v>
          </cell>
          <cell r="D17917" t="str">
            <v>KIT PORTA PRONTA DE MADEIRA, FOLHA LEVE (NBR 15930) DE 900 X 2100 MM, DE 35 MM A 40 MM DE ESPESSURA, NUCLEO COLMEIA, ESTRUTURA USINADA PARA FECHADURA, CAPA LISA EM HDF, ACABAMENTO EM PRIMER PARA PINTURA (INCLUI MARCO, ALIZARES E DOBRADICAS)</v>
          </cell>
          <cell r="E17917" t="str">
            <v>UN</v>
          </cell>
          <cell r="F17917">
            <v>533.24</v>
          </cell>
        </row>
        <row r="17918">
          <cell r="A17918" t="str">
            <v>SINAPI-I 39490</v>
          </cell>
          <cell r="D17918" t="str">
            <v>KIT PORTA PRONTA DE MADEIRA, FOLHA MEDIA (NBR 15930) DE 600 X 2100 MM OU 700 X 2100 MM, DE 35 MM A 40 MM DE ESPESSURA, NUCLEO SEMI-SOLIDO (SARRAFEADO), ESTRUTURA USINADA PARA FECHADURA, CAPA LISA EM HDF, ACABAMENTO MELAMINICO BRANCO (INCLUI MARCO, ALIZARES E DOBRADICAS)</v>
          </cell>
          <cell r="E17918" t="str">
            <v>UN</v>
          </cell>
          <cell r="F17918">
            <v>794.6</v>
          </cell>
        </row>
        <row r="17919">
          <cell r="A17919" t="str">
            <v>SINAPI-I 39494</v>
          </cell>
          <cell r="D17919" t="str">
            <v>KIT PORTA PRONTA DE MADEIRA, FOLHA MEDIA (NBR 15930) DE 600 X 2100 MM, DE 35 MM A 40 MM DE ESPESSURA, NUCLEO SEMI-SOLIDO (SARRAFEADO), ESTRUTURA USINADA PARA FECHADURA, CAPA LISA EM HDF, ACABAMENTO EM PRIMER PARA PINTURA (INCLUI MARCO, ALIZARES E DOBRADICAS)</v>
          </cell>
          <cell r="E17919" t="str">
            <v>UN</v>
          </cell>
          <cell r="F17919">
            <v>570.59</v>
          </cell>
        </row>
        <row r="17920">
          <cell r="A17920" t="str">
            <v>SINAPI-I 39495</v>
          </cell>
          <cell r="D17920" t="str">
            <v>KIT PORTA PRONTA DE MADEIRA, FOLHA MEDIA (NBR 15930) DE 700 X 2100 MM, DE 35 MM A 40 MM DE ESPESSURA, NUCLEO SEMI-SOLIDO (SARRAFEADO), ESTRUTURA USINADA PARA FECHADURA, CAPA LISA EM HDF, ACABAMENTO EM PRIMER PARA PINTURA (INCLUI MARCO, ALIZARES E DOBRADICAS)</v>
          </cell>
          <cell r="E17920" t="str">
            <v>UN</v>
          </cell>
          <cell r="F17920">
            <v>642.98</v>
          </cell>
        </row>
        <row r="17921">
          <cell r="A17921" t="str">
            <v>SINAPI-I 39496</v>
          </cell>
          <cell r="D17921" t="str">
            <v>KIT PORTA PRONTA DE MADEIRA, FOLHA MEDIA (NBR 15930) DE 800 X 2100 MM, DE 35 MM A 40 MM DE ESPESSURA, NUCLEO SEMI-SOLIDO (SARRAFEADO), ESTRUTURA USINADA PARA FECHADURA, CAPA LISA EM HDF, ACABAMENTO EM PRIMER PARA PINTURA (INCLUI MARCO, ALIZARES E DOBRADICAS)</v>
          </cell>
          <cell r="E17921" t="str">
            <v>UN</v>
          </cell>
          <cell r="F17921">
            <v>707.28</v>
          </cell>
        </row>
        <row r="17922">
          <cell r="A17922" t="str">
            <v>SINAPI-I 39492</v>
          </cell>
          <cell r="D17922" t="str">
            <v>KIT PORTA PRONTA DE MADEIRA, FOLHA MEDIA (NBR 15930) DE 800 X 2100 MM, DE 35 MM A 40 MM DE ESPESSURA, NUCLEO SEMI-SOLIDO (SARRAFEADO), ESTRUTURA USINADA PARA FECHADURA, CAPA LISA EM HDF, ACABAMENTO MELAMINICO BRANCO (INCLUI MARCO, ALIZARES E DOBRADICAS)</v>
          </cell>
          <cell r="E17922" t="str">
            <v>UN</v>
          </cell>
          <cell r="F17922">
            <v>818.83</v>
          </cell>
        </row>
        <row r="17923">
          <cell r="A17923" t="str">
            <v>SINAPI-I 39497</v>
          </cell>
          <cell r="D17923" t="str">
            <v>KIT PORTA PRONTA DE MADEIRA, FOLHA MEDIA (NBR 15930) DE 900 X 2100 MM, DE 35 MM A 40 MM DE ESPESSURA, NUCLEO SEMI-SOLIDO (SARRAFEADO), ESTRUTURA USINADA PARA FECHADURA, CAPA LISA EM HDF, ACABAMENTO EM PRIMER PARA PINTURA (INCLUI MARCO, ALIZARES E DOBRADICAS)</v>
          </cell>
          <cell r="E17923" t="str">
            <v>UN</v>
          </cell>
          <cell r="F17923">
            <v>739.62</v>
          </cell>
        </row>
        <row r="17924">
          <cell r="A17924" t="str">
            <v>SINAPI-I 39493</v>
          </cell>
          <cell r="D17924" t="str">
            <v>KIT PORTA PRONTA DE MADEIRA, FOLHA MEDIA (NBR 15930) DE 900 X 2100 MM, DE 35 MM A 40 MM DE ESPESSURA, NUCLEO SEMI-SOLIDO (SARRAFEADO), ESTRUTURA USINADA PARA FECHADURA, CAPA LISA EM HDF, ACABAMENTO MELAMINICO BRANCO (INCLUI MARCO, ALIZARES E DOBRADICAS)</v>
          </cell>
          <cell r="E17924" t="str">
            <v>UN</v>
          </cell>
          <cell r="F17924">
            <v>878.28</v>
          </cell>
        </row>
        <row r="17925">
          <cell r="A17925" t="str">
            <v>SINAPI-I 43628</v>
          </cell>
          <cell r="D17925" t="str">
            <v>KIT PORTA PRONTA DE MADEIRA, FOLHA PESADA (NBR 15930) DE 800 X 2100 MM, DE 40 MM A 45 MM DE ESPESSURA, COM MARCO EM ACO, NUCLEO SOLIDO, CAPA LISA EM HDF, ACABAMENTO MELAMINICO BRANCO (INCLUI MARCO, ALIZARES, DOBRADICAS E FECHADURA)</v>
          </cell>
          <cell r="E17925" t="str">
            <v>UN</v>
          </cell>
          <cell r="F17925">
            <v>931.56</v>
          </cell>
        </row>
        <row r="17926">
          <cell r="A17926" t="str">
            <v>SINAPI-I 39500</v>
          </cell>
          <cell r="D17926" t="str">
            <v>KIT PORTA PRONTA DE MADEIRA, FOLHA PESADA (NBR 15930) DE 800 X 2100 MM, DE 40 MM A 45 MM DE ESPESSURA, NUCLEO SOLIDO, CAPA LISA EM HDF, ACABAMENTO MELAMINICO BRANCO (INCLUI MARCO, ALIZARES, DOBRADICAS E FECHADURA EXTERNA)</v>
          </cell>
          <cell r="E17926" t="str">
            <v>UN</v>
          </cell>
          <cell r="F17926">
            <v>958.27</v>
          </cell>
        </row>
        <row r="17927">
          <cell r="A17927" t="str">
            <v>SINAPI-I 39498</v>
          </cell>
          <cell r="D17927" t="str">
            <v>KIT PORTA PRONTA DE MADEIRA, FOLHA PESADA (NBR 15930) DE 800 X 2100 MM, DE 40 MM A 45 MM DE ESPESSURA, NUCLEO SOLIDO, ESTRUTURA USINADA PARA FECHADURA, CAPA LISA EM HDF, ACABAMENTO EM LAMINADO NATURAL COM VERNIZ (INCLUI MARCO, ALIZARES E DOBRADICAS)</v>
          </cell>
          <cell r="E17927" t="str">
            <v>UN</v>
          </cell>
          <cell r="F17927">
            <v>1181.8699999999999</v>
          </cell>
        </row>
        <row r="17928">
          <cell r="A17928" t="str">
            <v>SINAPI-I 43621</v>
          </cell>
          <cell r="D17928" t="str">
            <v>KIT PORTA PRONTA DE MADEIRA, FOLHA PESADA (NBR 15930) DE 900 X 2100 MM, DE 40 MM A 45 MM DE ESPESSURA, COM MARCO EM ACO, NUCLEO SOLIDO, CAPA LISA EM HDF, ACABAMENTO MELAMINICO BRANCO (INCLUI MARCO, ALIZARES, DOBRADICAS E FECHADURA)</v>
          </cell>
          <cell r="E17928" t="str">
            <v>UN</v>
          </cell>
          <cell r="F17928">
            <v>989.79</v>
          </cell>
        </row>
        <row r="17929">
          <cell r="A17929" t="str">
            <v>SINAPI-I 39501</v>
          </cell>
          <cell r="D17929" t="str">
            <v>KIT PORTA PRONTA DE MADEIRA, FOLHA PESADA (NBR 15930) DE 900 X 2100 MM, DE 40 MM A 45 MM DE ESPESSURA, NUCLEO SOLIDO, CAPA LISA EM HDF, ACABAMENTO MELAMINICO BRANCO (INCLUI MARCO, ALIZARES, DOBRADICAS E FECHADURA EXTERNA)</v>
          </cell>
          <cell r="E17929" t="str">
            <v>UN</v>
          </cell>
          <cell r="F17929">
            <v>984.22</v>
          </cell>
        </row>
        <row r="17930">
          <cell r="A17930" t="str">
            <v>SINAPI-I 39499</v>
          </cell>
          <cell r="D17930" t="str">
            <v>KIT PORTA PRONTA DE MADEIRA, FOLHA PESADA (NBR 15930) DE 900 X 2100 MM, DE 40 MM A 45 MM DE ESPESSURA, NUCLEO SOLIDO, ESTRUTURA USINADA PARA FECHADURA, CAPA LISA EM HDF, ACABAMENTO EM LAMINADO NATURAL COM VERNIZ (INCLUI MARCO, ALIZARES E DOBRADICAS)</v>
          </cell>
          <cell r="E17930" t="str">
            <v>UN</v>
          </cell>
          <cell r="F17930">
            <v>1198.6500000000001</v>
          </cell>
        </row>
        <row r="17931">
          <cell r="A17931" t="str">
            <v>SINAPI-I 3733</v>
          </cell>
          <cell r="D17931" t="str">
            <v>LADRILHO HIDRAULICO, *20 X 20* CM, E= 2 CM, PADRAO COPACABANA, 2 CORES (PRETO E BRANCO)</v>
          </cell>
          <cell r="E17931" t="str">
            <v>M2</v>
          </cell>
          <cell r="F17931">
            <v>92.66</v>
          </cell>
        </row>
        <row r="17932">
          <cell r="A17932" t="str">
            <v>SINAPI-I 3731</v>
          </cell>
          <cell r="D17932" t="str">
            <v>LADRILHO HIDRAULICO, *20 X 20* CM, E= 2 CM, PADRAO DADOS, COR NATURAL</v>
          </cell>
          <cell r="E17932" t="str">
            <v>M2</v>
          </cell>
          <cell r="F17932">
            <v>82.91</v>
          </cell>
        </row>
        <row r="17933">
          <cell r="A17933" t="str">
            <v>SINAPI-I 38137</v>
          </cell>
          <cell r="D17933" t="str">
            <v>LADRILHO HIDRAULICO, *25 X 25* CM, E= 2 CM, PADRAO RAMPA, COR NATURAL</v>
          </cell>
          <cell r="E17933" t="str">
            <v>M2</v>
          </cell>
          <cell r="F17933">
            <v>99.17</v>
          </cell>
        </row>
        <row r="17934">
          <cell r="A17934" t="str">
            <v>SINAPI-I 38138</v>
          </cell>
          <cell r="D17934" t="str">
            <v>LADRILHO HIDRAULICO, *30 X 30* CM, E= 2 CM, PADRAO MILANO, COR NATURAL</v>
          </cell>
          <cell r="E17934" t="str">
            <v>M2</v>
          </cell>
          <cell r="F17934">
            <v>102.96</v>
          </cell>
        </row>
        <row r="17935">
          <cell r="A17935" t="str">
            <v>SINAPI-I 3736</v>
          </cell>
          <cell r="D17935" t="str">
            <v>LAJE PRE-MOLDADA CONVENCIONAL (LAJOTAS + VIGOTAS) PARA FORRO, UNIDIRECIONAL, SOBRECARGA DE 100 KG/M2, VAO ATE 4 M (SEM COLOCACAO)</v>
          </cell>
          <cell r="E17935" t="str">
            <v>M2</v>
          </cell>
          <cell r="F17935">
            <v>58</v>
          </cell>
        </row>
        <row r="17936">
          <cell r="A17936" t="str">
            <v>SINAPI-I 3741</v>
          </cell>
          <cell r="D17936" t="str">
            <v>LAJE PRE-MOLDADA CONVENCIONAL (LAJOTAS + VIGOTAS) PARA FORRO, UNIDIRECIONAL, SOBRECARGA DE 100 KG/M2, VAO ATE 4,5 M (SEM COLOCACAO)</v>
          </cell>
          <cell r="E17936" t="str">
            <v>M2</v>
          </cell>
          <cell r="F17936">
            <v>60.46</v>
          </cell>
        </row>
        <row r="17937">
          <cell r="A17937" t="str">
            <v>SINAPI-I 3737</v>
          </cell>
          <cell r="D17937" t="str">
            <v>LAJE PRE-MOLDADA CONVENCIONAL (LAJOTAS + VIGOTAS) PARA PISO, UNIDIRECIONAL, SOBRECARGA DE 350 KG/M2, VAO ATE 4,5 M (SEM COLOCACAO)</v>
          </cell>
          <cell r="E17937" t="str">
            <v>M2</v>
          </cell>
          <cell r="F17937">
            <v>73.06</v>
          </cell>
        </row>
        <row r="17938">
          <cell r="A17938" t="str">
            <v>SINAPI-I 3742</v>
          </cell>
          <cell r="D17938" t="str">
            <v>LAJE PRE-MOLDADA TRELICADA (LAJOTAS + VIGOTAS) PARA FORRO, UNIDIRECIONAL, SOBRECARGA DE 100 KG/M2, VAO ATE 6,00 M (SEM COLOCACAO)</v>
          </cell>
          <cell r="E17938" t="str">
            <v>M2</v>
          </cell>
          <cell r="F17938">
            <v>87.44</v>
          </cell>
        </row>
        <row r="17939">
          <cell r="A17939" t="str">
            <v>SINAPI-I 3746</v>
          </cell>
          <cell r="D17939" t="str">
            <v>LAJE PRE-MOLDADA TRELICADA (LAJOTAS + VIGOTAS) PARA PISO, UNIDIRECIONAL, SOBRECARGA DE 200 KG/M2, VAO ATE 6,00 M (SEM COLOCACAO)</v>
          </cell>
          <cell r="E17939" t="str">
            <v>M2</v>
          </cell>
          <cell r="F17939">
            <v>102.1</v>
          </cell>
        </row>
        <row r="17940">
          <cell r="A17940" t="str">
            <v>SINAPI-I 38194</v>
          </cell>
          <cell r="D17940" t="str">
            <v>LAMPADA LED 10 W BIVOLT BRANCA, FORMATO TRADICIONAL (BASE E27)</v>
          </cell>
          <cell r="E17940" t="str">
            <v>UN</v>
          </cell>
          <cell r="F17940">
            <v>4.95</v>
          </cell>
        </row>
        <row r="17941">
          <cell r="A17941" t="str">
            <v>SINAPI-I 38193</v>
          </cell>
          <cell r="D17941" t="str">
            <v>LAMPADA LED 6 W BIVOLT BRANCA, FORMATO TRADICIONAL (BASE E27)</v>
          </cell>
          <cell r="E17941" t="str">
            <v>UN</v>
          </cell>
          <cell r="F17941">
            <v>4.3</v>
          </cell>
        </row>
        <row r="17942">
          <cell r="A17942" t="str">
            <v>SINAPI-I 39388</v>
          </cell>
          <cell r="D17942" t="str">
            <v>LAMPADA LED TIPO DICROICA BIVOLT, LUZ BRANCA, 5 W (BASE GU10)</v>
          </cell>
          <cell r="E17942" t="str">
            <v>UN</v>
          </cell>
          <cell r="F17942">
            <v>6.08</v>
          </cell>
        </row>
        <row r="17943">
          <cell r="A17943" t="str">
            <v>SINAPI-I 39387</v>
          </cell>
          <cell r="D17943" t="str">
            <v>LAMPADA LED TUBULAR BIVOLT 18/20 W, BASE G13</v>
          </cell>
          <cell r="E17943" t="str">
            <v>UN</v>
          </cell>
          <cell r="F17943">
            <v>9.49</v>
          </cell>
        </row>
        <row r="17944">
          <cell r="A17944" t="str">
            <v>SINAPI-I 39386</v>
          </cell>
          <cell r="D17944" t="str">
            <v>LAMPADA LED TUBULAR BIVOLT 9/10 W, BASE G13</v>
          </cell>
          <cell r="E17944" t="str">
            <v>UN</v>
          </cell>
          <cell r="F17944">
            <v>6.61</v>
          </cell>
        </row>
        <row r="17945">
          <cell r="A17945" t="str">
            <v>SINAPI-I 45229</v>
          </cell>
          <cell r="D17945" t="str">
            <v>LAPIS PARA CARPINTEIRO</v>
          </cell>
          <cell r="E17945" t="str">
            <v>UN</v>
          </cell>
          <cell r="F17945">
            <v>3.13</v>
          </cell>
        </row>
        <row r="17946">
          <cell r="A17946" t="str">
            <v>SINAPI-I 746</v>
          </cell>
          <cell r="D17946" t="str">
            <v>LAVADORA DE ALTA PRESSAO (LAVA - JATO) PARA AGUA FRIA, PRESSAO DE OPERACAO ENTRE 1400 E 1900 LIB/POL2, VAZAO MAXIMA ENTRE 400 E 700 L/H, POTENCIA DE OPERACAO ENTRE 2,50 E 3,00 CV</v>
          </cell>
          <cell r="E17946" t="str">
            <v>UN</v>
          </cell>
          <cell r="F17946">
            <v>2856.5</v>
          </cell>
        </row>
        <row r="17947">
          <cell r="A17947" t="str">
            <v>SINAPI-I 20269</v>
          </cell>
          <cell r="D17947" t="str">
            <v>LAVATORIO / CUBA DE EMBUTIR, OVAL, DE LOUCA BRANCA, SEM LADRAO, DIMENSOES *50 X 35* CM (L X C)</v>
          </cell>
          <cell r="E17947" t="str">
            <v>UN</v>
          </cell>
          <cell r="F17947">
            <v>112.44</v>
          </cell>
        </row>
        <row r="17948">
          <cell r="A17948" t="str">
            <v>SINAPI-I 20270</v>
          </cell>
          <cell r="D17948" t="str">
            <v>LAVATORIO / CUBA DE EMBUTIR, OVAL, DE LOUCA COLORIDA, SEM LADRAO, DIMENSOES *50 X 35* CM (L X C)</v>
          </cell>
          <cell r="E17948" t="str">
            <v>UN</v>
          </cell>
          <cell r="F17948">
            <v>124.24</v>
          </cell>
        </row>
        <row r="17949">
          <cell r="A17949" t="str">
            <v>SINAPI-I 11696</v>
          </cell>
          <cell r="D17949" t="str">
            <v>LAVATORIO / CUBA DE SOBREPOR, OVAL PEQUENA, DE LOUCA BRANCA, SEM LADRAO, DIMENSOES *44 X 31* CM (L X C)</v>
          </cell>
          <cell r="E17949" t="str">
            <v>UN</v>
          </cell>
          <cell r="F17949">
            <v>198.88</v>
          </cell>
        </row>
        <row r="17950">
          <cell r="A17950" t="str">
            <v>SINAPI-I 10427</v>
          </cell>
          <cell r="D17950" t="str">
            <v>LAVATORIO / CUBA DE SOBREPOR, RETANGULAR, DE LOUCA BRANCA, COM LADRAO, DIMENSOES *52 X 45* CM (L X C)</v>
          </cell>
          <cell r="E17950" t="str">
            <v>UN</v>
          </cell>
          <cell r="F17950">
            <v>556.54999999999995</v>
          </cell>
        </row>
        <row r="17951">
          <cell r="A17951" t="str">
            <v>SINAPI-I 10428</v>
          </cell>
          <cell r="D17951" t="str">
            <v>LAVATORIO / CUBA DE SOBREPOR, RETANGULAR, DE LOUCA COLORIDA, COM LADRAO, DIMENSOES *52 X 45* CM (L X C)</v>
          </cell>
          <cell r="E17951" t="str">
            <v>UN</v>
          </cell>
          <cell r="F17951">
            <v>573.42999999999995</v>
          </cell>
        </row>
        <row r="17952">
          <cell r="A17952" t="str">
            <v>SINAPI-I 36521</v>
          </cell>
          <cell r="D17952" t="str">
            <v>LAVATORIO DE CANTO DE LOUCA BRANCA, SUSPENSO (SEM COLUNA), DIMENSOES *40 X 30* CM (L X C)</v>
          </cell>
          <cell r="E17952" t="str">
            <v>UN</v>
          </cell>
          <cell r="F17952">
            <v>178.92</v>
          </cell>
        </row>
        <row r="17953">
          <cell r="A17953" t="str">
            <v>SINAPI-I 36794</v>
          </cell>
          <cell r="D17953" t="str">
            <v>LAVATORIO DE LOUCA BRANCA, COM COLUNA, DIMENSOES *44 X 35* CM (L X C)</v>
          </cell>
          <cell r="E17953" t="str">
            <v>UN</v>
          </cell>
          <cell r="F17953">
            <v>190.47</v>
          </cell>
        </row>
        <row r="17954">
          <cell r="A17954" t="str">
            <v>SINAPI-I 10426</v>
          </cell>
          <cell r="D17954" t="str">
            <v>LAVATORIO DE LOUCA BRANCA, COM COLUNA, DIMENSOES *54 X 44* CM (L X C)</v>
          </cell>
          <cell r="E17954" t="str">
            <v>UN</v>
          </cell>
          <cell r="F17954">
            <v>213.29</v>
          </cell>
        </row>
        <row r="17955">
          <cell r="A17955" t="str">
            <v>SINAPI-I 10425</v>
          </cell>
          <cell r="D17955" t="str">
            <v>LAVATORIO DE LOUCA BRANCA, SUSPENSO (SEM COLUNA), DIMENSOES *40 X 30* CM</v>
          </cell>
          <cell r="E17955" t="str">
            <v>UN</v>
          </cell>
          <cell r="F17955">
            <v>108.2</v>
          </cell>
        </row>
        <row r="17956">
          <cell r="A17956" t="str">
            <v>SINAPI-I 10431</v>
          </cell>
          <cell r="D17956" t="str">
            <v>LAVATORIO DE LOUCA COLORIDA, COM COLUNA, DIMENSOES *54 X 44* CM (L X C)</v>
          </cell>
          <cell r="E17956" t="str">
            <v>UN</v>
          </cell>
          <cell r="F17956">
            <v>370.45</v>
          </cell>
        </row>
        <row r="17957">
          <cell r="A17957" t="str">
            <v>SINAPI-I 10429</v>
          </cell>
          <cell r="D17957" t="str">
            <v>LAVATORIO DE LOUCA COLORIDA, SUSPENSO (SEM COLUNA), DIMENSOES *40 X 30* CM (L X C)</v>
          </cell>
          <cell r="E17957" t="str">
            <v>UN</v>
          </cell>
          <cell r="F17957">
            <v>182.75</v>
          </cell>
        </row>
        <row r="17958">
          <cell r="A17958" t="str">
            <v>SINAPI-I 10853</v>
          </cell>
          <cell r="D17958" t="str">
            <v>LETRA ACO INOX (AISI 304), CHAPA NUM. 22, RECORTADO, H= 20 CM (SEM RELEVO)</v>
          </cell>
          <cell r="E17958" t="str">
            <v>UN</v>
          </cell>
          <cell r="F17958">
            <v>105.86</v>
          </cell>
        </row>
        <row r="17959">
          <cell r="A17959" t="str">
            <v>SINAPI-I 5093</v>
          </cell>
          <cell r="D17959" t="str">
            <v>LEVANTADOR DE JANELA GUILHOTINA, EM LATAO CROMADO</v>
          </cell>
          <cell r="E17959" t="str">
            <v>PAR</v>
          </cell>
          <cell r="F17959">
            <v>18.39</v>
          </cell>
        </row>
        <row r="17960">
          <cell r="A17960" t="str">
            <v>SINAPI-I 45254</v>
          </cell>
          <cell r="D17960" t="str">
            <v>LIMA QUADRADA BASTARDA 8", COM CABO</v>
          </cell>
          <cell r="E17960" t="str">
            <v>UN</v>
          </cell>
          <cell r="F17960">
            <v>38.630000000000003</v>
          </cell>
        </row>
        <row r="17961">
          <cell r="A17961" t="str">
            <v>SINAPI-I 45253</v>
          </cell>
          <cell r="D17961" t="str">
            <v>LIMA REDONDA BASTARDA 8", COM CABO</v>
          </cell>
          <cell r="E17961" t="str">
            <v>UN</v>
          </cell>
          <cell r="F17961">
            <v>50.06</v>
          </cell>
        </row>
        <row r="17962">
          <cell r="A17962" t="str">
            <v>SINAPI-I 44331</v>
          </cell>
          <cell r="D17962" t="str">
            <v>LIMPA VIDROS COM PULVERIZADOR</v>
          </cell>
          <cell r="E17962" t="str">
            <v>L</v>
          </cell>
          <cell r="F17962">
            <v>69.66</v>
          </cell>
        </row>
        <row r="17963">
          <cell r="A17963" t="str">
            <v>SINAPI-I 37768</v>
          </cell>
          <cell r="D17963" t="str">
            <v>LIMPADORA A SUCCAO, TANQUE 12000 L, BASCULAMENTO HIDRAULICO, BOMBA 12 M3/MIN 95% VACUO (INCLUI MONTAGEM, NAO INCLUI CAMINHAO)</v>
          </cell>
          <cell r="E17963" t="str">
            <v>UN</v>
          </cell>
        </row>
        <row r="17964">
          <cell r="A17964" t="str">
            <v>SINAPI-I 38382</v>
          </cell>
          <cell r="D17964" t="str">
            <v>LINHA PARA PEDREIRO LISA, 0,8 MM X 100 M</v>
          </cell>
          <cell r="E17964" t="str">
            <v>UN</v>
          </cell>
          <cell r="F17964">
            <v>17.97</v>
          </cell>
        </row>
        <row r="17965">
          <cell r="A17965" t="str">
            <v>SINAPI-I 38383</v>
          </cell>
          <cell r="D17965" t="str">
            <v>LIXA D'AGUA EM FOLHA, COR PRETA, GRAO 100</v>
          </cell>
          <cell r="E17965" t="str">
            <v>UN</v>
          </cell>
          <cell r="F17965">
            <v>2.86</v>
          </cell>
        </row>
        <row r="17966">
          <cell r="A17966" t="str">
            <v>SINAPI-I 3768</v>
          </cell>
          <cell r="D17966" t="str">
            <v>LIXA EM FOLHA PARA FERRO, NUMERO 150</v>
          </cell>
          <cell r="E17966" t="str">
            <v>UN</v>
          </cell>
          <cell r="F17966">
            <v>3.78</v>
          </cell>
        </row>
        <row r="17967">
          <cell r="A17967" t="str">
            <v>SINAPI-I 3767</v>
          </cell>
          <cell r="D17967" t="str">
            <v>LIXA EM FOLHA PARA PAREDE OU MADEIRA, NUMERO 120, COR VERMELHA</v>
          </cell>
          <cell r="E17967" t="str">
            <v>UN</v>
          </cell>
          <cell r="F17967">
            <v>1.26</v>
          </cell>
        </row>
        <row r="17968">
          <cell r="A17968" t="str">
            <v>SINAPI-I 42440</v>
          </cell>
          <cell r="D17968" t="str">
            <v>LIXEIRA DUPLA, COM CAPACIDADE VOLUMETRICA DE 60L*, FABRICADA EM TUBO DE ACO CARBONO, CESTOS EM CHAPA DE ACO E PINTURA NO PROCESSO ELETROSTATICO - PARA ACADEMIA AO AR LIVRE / ACADEMIA DA TERCEIRA IDADE - ATI</v>
          </cell>
          <cell r="E17968" t="str">
            <v>UN</v>
          </cell>
        </row>
        <row r="17969">
          <cell r="A17969" t="str">
            <v>SINAPI-I 20193</v>
          </cell>
          <cell r="D17969" t="str">
            <v>LOCACAO DE ANDAIME METALICO TIPO FACHADEIRO, PECAS COM APROXIMADAMENTE 1,20 M DE LARGURA E 2,0 M DE ALTURA, INCLUINDO DIAGONAIS EM X, BARRAS DE LIGACAO, SAPATAS E DEMAIS ITENS NECESSARIOS A MONTAGEM (NAO INCLUI INSTALACAO)</v>
          </cell>
          <cell r="E17969" t="str">
            <v>M2XMES</v>
          </cell>
          <cell r="F17969">
            <v>16.5</v>
          </cell>
        </row>
        <row r="17970">
          <cell r="A17970" t="str">
            <v>SINAPI-I 10527</v>
          </cell>
          <cell r="D17970" t="str">
            <v>LOCACAO DE ANDAIME METALICO TUBULAR DE ENCAIXE, TIPO DE TORRE, CADA PAINEL COM LARGURA DE 1 ATE 1,5 M E ALTURA DE *1,00* M, INCLUINDO DIAGONAL, BARRAS DE LIGACAO, SAPATAS OU RODIZIOS E DEMAIS ITENS NECESSARIOS A MONTAGEM (NAO INCLUI INSTALACAO)</v>
          </cell>
          <cell r="E17970" t="str">
            <v>MXMES</v>
          </cell>
          <cell r="F17970">
            <v>22</v>
          </cell>
        </row>
        <row r="17971">
          <cell r="A17971" t="str">
            <v>SINAPI-I 41805</v>
          </cell>
          <cell r="D17971" t="str">
            <v>LOCACAO DE ANDAIME SUSPENSO OU BALANCIM MANUAL, CAPACIDADE DE CARGA TOTAL DE APROXIMADAMENTE 250 KG/M2, PLATAFORMA DE 1,50 M X 0,80 M (C X L), CABO DE 45 M</v>
          </cell>
          <cell r="E17971" t="str">
            <v>MES</v>
          </cell>
          <cell r="F17971">
            <v>632.5</v>
          </cell>
        </row>
        <row r="17972">
          <cell r="A17972" t="str">
            <v>SINAPI-I 40271</v>
          </cell>
          <cell r="D17972" t="str">
            <v>LOCACAO DE APRUMADOR METALICO DE PILAR, COM ALTURA E ANGULO REGULAVEIS, EXTENSAO DE *1,50* A *2,80* M</v>
          </cell>
          <cell r="E17972" t="str">
            <v>UNXMES</v>
          </cell>
          <cell r="F17972">
            <v>16.84</v>
          </cell>
        </row>
        <row r="17973">
          <cell r="A17973" t="str">
            <v>SINAPI-I 40287</v>
          </cell>
          <cell r="D17973" t="str">
            <v>LOCACAO DE BARRA DE ANCORAGEM DE 0,80 A 1,20 M DE EXTENSAO, COM ROSCA DE 5/8", INCLUINDO PORCA E FLANGE</v>
          </cell>
          <cell r="E17973" t="str">
            <v>MES</v>
          </cell>
          <cell r="F17973">
            <v>6.48</v>
          </cell>
        </row>
        <row r="17974">
          <cell r="A17974" t="str">
            <v>SINAPI-I 10779</v>
          </cell>
          <cell r="D17974" t="str">
            <v>LOCACAO DE CONTAINER 2,30 X 4,30 M, ALT. 2,50 M, P/ SANITARIO, C/ 5 BACIAS, 1 LAVATORIO E 4 MICTORIOS (NAO INCLUI MOBILIZACAO/DESMOBILIZACAO)</v>
          </cell>
          <cell r="E17974" t="str">
            <v>MES</v>
          </cell>
          <cell r="F17974">
            <v>1262.5</v>
          </cell>
        </row>
        <row r="17975">
          <cell r="A17975" t="str">
            <v>SINAPI-I 10777</v>
          </cell>
          <cell r="D17975" t="str">
            <v>LOCACAO DE CONTAINER 2,30 X 4,30 M, ALT. 2,50 M, PARA SANITARIO, COM 3 BACIAS, 4 CHUVEIROS, 1 LAVATORIO E 1 MICTORIO (NAO INCLUI MOBILIZACAO/DESMOBILIZACAO)</v>
          </cell>
          <cell r="E17975" t="str">
            <v>MES</v>
          </cell>
          <cell r="F17975">
            <v>1146.77</v>
          </cell>
        </row>
        <row r="17976">
          <cell r="A17976" t="str">
            <v>SINAPI-I 10775</v>
          </cell>
          <cell r="D17976" t="str">
            <v>LOCACAO DE CONTAINER 2,30 X 6,00 M, ALT. 2,50 M, COM 1 SANITARIO, PARA ESCRITORIO, COMPLETO, SEM DIVISORIAS INTERNAS (NAO INCLUI MOBILIZACAO/DESMOBILIZACAO)</v>
          </cell>
          <cell r="E17976" t="str">
            <v>MES</v>
          </cell>
          <cell r="F17976">
            <v>1010</v>
          </cell>
        </row>
        <row r="17977">
          <cell r="A17977" t="str">
            <v>SINAPI-I 10776</v>
          </cell>
          <cell r="D17977" t="str">
            <v>LOCACAO DE CONTAINER 2,30 X 6,00 M, ALT. 2,50 M, PARA ESCRITORIO, SEM DIVISORIAS INTERNAS E SEM SANITARIO (NAO INCLUI MOBILIZACAO/DESMOBILIZACAO)</v>
          </cell>
          <cell r="E17977" t="str">
            <v>MES</v>
          </cell>
          <cell r="F17977">
            <v>789.06</v>
          </cell>
        </row>
        <row r="17978">
          <cell r="A17978" t="str">
            <v>SINAPI-I 10778</v>
          </cell>
          <cell r="D17978" t="str">
            <v>LOCACAO DE CONTAINER 2,30 X 6,00 M, ALT. 2,50 M, PARA SANITARIO, COM 4 BACIAS, 8 CHUVEIROS,1 LAVATORIO E 1 MICTORIO (NAO INCLUI MOBILIZACAO/DESMOBILIZACAO)</v>
          </cell>
          <cell r="E17978" t="str">
            <v>MES</v>
          </cell>
          <cell r="F17978">
            <v>1262.5</v>
          </cell>
        </row>
        <row r="17979">
          <cell r="A17979" t="str">
            <v>SINAPI-I 40339</v>
          </cell>
          <cell r="D17979" t="str">
            <v>LOCACAO DE CRUZETA, SIMPLES, PARA ESCORA METALICA, COMPRIMENTO ENTRE 50 A 60 CM, PARA ESCORA DE 1,80 A 3,20 METROS E TUBO EXTERNO ATE 48 MM DE DIAMETRO</v>
          </cell>
          <cell r="E17979" t="str">
            <v>UNXMES</v>
          </cell>
          <cell r="F17979">
            <v>5.9</v>
          </cell>
        </row>
        <row r="17980">
          <cell r="A17980" t="str">
            <v>SINAPI-I 10749</v>
          </cell>
          <cell r="D17980" t="str">
            <v>LOCACAO DE ESCORA METALICA TELESCOPICA, COM ALTURA REGULAVEL DE *1,80* A *3,20* M, COM CAPACIDADE DE CARGA DE NO MINIMO 1000 KGF (10 KN), INCLUSO TRIPE E FORCADO</v>
          </cell>
          <cell r="E17980" t="str">
            <v>UNXMES</v>
          </cell>
          <cell r="F17980">
            <v>19.52</v>
          </cell>
        </row>
        <row r="17981">
          <cell r="A17981" t="str">
            <v>SINAPI-I 40290</v>
          </cell>
          <cell r="D17981" t="str">
            <v>LOCACAO DE FORMA PLASTICA PARA LAJE NERVURADA, DIMENSOES *60* X *60* X *16* CM</v>
          </cell>
          <cell r="E17981" t="str">
            <v>UNXMES</v>
          </cell>
          <cell r="F17981">
            <v>10.56</v>
          </cell>
        </row>
        <row r="17982">
          <cell r="A17982" t="str">
            <v>SINAPI-I 3346</v>
          </cell>
          <cell r="D17982" t="str">
            <v>LOCACAO DE GRUPO GERADOR *80 A 125* KVA, MOTOR DIESEL, REBOCAVEL, ACIONAMENTO MANUAL</v>
          </cell>
          <cell r="E17982" t="str">
            <v>H</v>
          </cell>
          <cell r="F17982">
            <v>22.48</v>
          </cell>
        </row>
        <row r="17983">
          <cell r="A17983" t="str">
            <v>SINAPI-I 3348</v>
          </cell>
          <cell r="D17983" t="str">
            <v>LOCACAO DE GRUPO GERADOR ACIMA DE * 125 ATE 180* KVA, MOTOR DIESEL, REBOCAVEL, ACIONAMENTO MANUAL</v>
          </cell>
          <cell r="E17983" t="str">
            <v>H</v>
          </cell>
          <cell r="F17983">
            <v>26.89</v>
          </cell>
        </row>
        <row r="17984">
          <cell r="A17984" t="str">
            <v>SINAPI-I 39833</v>
          </cell>
          <cell r="D17984" t="str">
            <v>LOCACAO DE GRUPO GERADOR DE *260* KVA, DIESEL REBOCAVEL, ACIONAMENTO MANUAL</v>
          </cell>
          <cell r="E17984" t="str">
            <v>H</v>
          </cell>
          <cell r="F17984">
            <v>36.83</v>
          </cell>
        </row>
        <row r="17985">
          <cell r="A17985" t="str">
            <v>SINAPI-I 7252</v>
          </cell>
          <cell r="D17985" t="str">
            <v>LOCACAO DE NIVEL OPTICO, COM PRECISAO DE 0,7 MM, AUMENTO DE 32X</v>
          </cell>
          <cell r="E17985" t="str">
            <v>H</v>
          </cell>
          <cell r="F17985">
            <v>2.09</v>
          </cell>
        </row>
        <row r="17986">
          <cell r="A17986" t="str">
            <v>SINAPI-I 7247</v>
          </cell>
          <cell r="D17986" t="str">
            <v>LOCACAO DE TEODOLITO ELETRONICO, PRECISAO ANGULAR DE 5 A 7 SEGUNDOS, INCLUINDO TRIPE</v>
          </cell>
          <cell r="E17986" t="str">
            <v>H</v>
          </cell>
          <cell r="F17986">
            <v>2.09</v>
          </cell>
        </row>
        <row r="17987">
          <cell r="A17987" t="str">
            <v>SINAPI-I 40291</v>
          </cell>
          <cell r="D17987" t="str">
            <v>LOCACAO DE TORRE METALICA COMPLETA PARA UMA CARGA DE 8 TF (80 KN) E PE DIREITO DE 6 M, INCLUINDO MODULOS, DIAGONAIS, SAPATAS E FORCADOS</v>
          </cell>
          <cell r="E17987" t="str">
            <v>UNXMES</v>
          </cell>
          <cell r="F17987">
            <v>550</v>
          </cell>
        </row>
        <row r="17988">
          <cell r="A17988" t="str">
            <v>SINAPI-I 40275</v>
          </cell>
          <cell r="D17988" t="str">
            <v>LOCACAO DE VIGA SANDUICHE METALICA VAZADA PARA TRAVAMENTO DE PILARES, ALTURA DE *8* CM, LARGURA DE *6* CM E EXTENSAO DE 2 M</v>
          </cell>
          <cell r="E17988" t="str">
            <v>UNXMES</v>
          </cell>
          <cell r="F17988">
            <v>17.600000000000001</v>
          </cell>
        </row>
        <row r="17989">
          <cell r="A17989" t="str">
            <v>SINAPI-I 42408</v>
          </cell>
          <cell r="D17989" t="str">
            <v>LONA PLASTICA EXTRA FORTE PRETA, E = 200 MICRA</v>
          </cell>
          <cell r="E17989" t="str">
            <v>M2</v>
          </cell>
          <cell r="F17989">
            <v>2.73</v>
          </cell>
        </row>
        <row r="17990">
          <cell r="A17990" t="str">
            <v>SINAPI-I 3777</v>
          </cell>
          <cell r="D17990" t="str">
            <v>LONA PLASTICA PESADA PRETA, E = 150 MICRA</v>
          </cell>
          <cell r="E17990" t="str">
            <v>M2</v>
          </cell>
          <cell r="F17990">
            <v>2.41</v>
          </cell>
        </row>
        <row r="17991">
          <cell r="A17991" t="str">
            <v>SINAPI-I 44699</v>
          </cell>
          <cell r="D17991" t="str">
            <v>LUBRIFICANTE REDUTOR DE TORQUE E ARRASTO DE ALTO DESEMPENHO, PARA PERFURACAO HORIZONTAL DIRECIONAL, HDD</v>
          </cell>
          <cell r="E17991" t="str">
            <v>KG</v>
          </cell>
          <cell r="F17991">
            <v>46.63</v>
          </cell>
        </row>
        <row r="17992">
          <cell r="A17992" t="str">
            <v>SINAPI-I 3798</v>
          </cell>
          <cell r="D17992" t="str">
            <v>LUMINARIA ABERTA P/ ILUMINACAO PUBLICA, TIPO X-57 PETERCO OU EQUIV</v>
          </cell>
          <cell r="E17992" t="str">
            <v>UN</v>
          </cell>
        </row>
        <row r="17993">
          <cell r="A17993" t="str">
            <v>SINAPI-I 38769</v>
          </cell>
          <cell r="D17993" t="str">
            <v>LUMINARIA ARANDELA TIPO MEIA-LUA COM VIDRO FOSCO *30 X 15* CM, PARA 1 LAMPADA, BASE E27, POTENCIA MAXIMA 40/60 W (NAO INCLUI LAMPADA)</v>
          </cell>
          <cell r="E17993" t="str">
            <v>UN</v>
          </cell>
        </row>
        <row r="17994">
          <cell r="A17994" t="str">
            <v>SINAPI-I 38774</v>
          </cell>
          <cell r="D17994" t="str">
            <v>LUMINARIA DE EMERGENCIA 30 LEDS, POTENCIA 2 W, BATERIA DE LITIO, AUTONOMIA DE 6 HORAS</v>
          </cell>
          <cell r="E17994" t="str">
            <v>UN</v>
          </cell>
          <cell r="F17994">
            <v>12.43</v>
          </cell>
        </row>
        <row r="17995">
          <cell r="A17995" t="str">
            <v>SINAPI-I 42247</v>
          </cell>
          <cell r="D17995" t="str">
            <v>LUMINARIA DE LED PARA ILUMINACAO PUBLICA, DE 138 W ATE 180 W, INVOLUCRO EM ALUMINIO OU ACO INOX</v>
          </cell>
          <cell r="E17995" t="str">
            <v>UN</v>
          </cell>
          <cell r="F17995">
            <v>424.45</v>
          </cell>
        </row>
        <row r="17996">
          <cell r="A17996" t="str">
            <v>SINAPI-I 42248</v>
          </cell>
          <cell r="D17996" t="str">
            <v>LUMINARIA DE LED PARA ILUMINACAO PUBLICA, DE 181 W ATE 239 W, INVOLUCRO EM ALUMINIO OU ACO INOX</v>
          </cell>
          <cell r="E17996" t="str">
            <v>UN</v>
          </cell>
          <cell r="F17996">
            <v>493.03</v>
          </cell>
        </row>
        <row r="17997">
          <cell r="A17997" t="str">
            <v>SINAPI-I 42249</v>
          </cell>
          <cell r="D17997" t="str">
            <v>LUMINARIA DE LED PARA ILUMINACAO PUBLICA, DE 240 W ATE 350 W, INVOLUCRO EM ALUMINIO OU ACO INOX</v>
          </cell>
          <cell r="E17997" t="str">
            <v>UN</v>
          </cell>
          <cell r="F17997">
            <v>816.79</v>
          </cell>
        </row>
        <row r="17998">
          <cell r="A17998" t="str">
            <v>SINAPI-I 42244</v>
          </cell>
          <cell r="D17998" t="str">
            <v>LUMINARIA DE LED PARA ILUMINACAO PUBLICA, DE 33 W ATE 50 W, INVOLUCRO EM ALUMINIO OU ACO INOX</v>
          </cell>
          <cell r="E17998" t="str">
            <v>UN</v>
          </cell>
          <cell r="F17998">
            <v>127.56</v>
          </cell>
        </row>
        <row r="17999">
          <cell r="A17999" t="str">
            <v>SINAPI-I 42245</v>
          </cell>
          <cell r="D17999" t="str">
            <v>LUMINARIA DE LED PARA ILUMINACAO PUBLICA, DE 51 W ATE 67 W, INVOLUCRO EM ALUMINIO OU ACO INOX</v>
          </cell>
          <cell r="E17999" t="str">
            <v>UN</v>
          </cell>
          <cell r="F17999">
            <v>235.38</v>
          </cell>
        </row>
        <row r="18000">
          <cell r="A18000" t="str">
            <v>SINAPI-I 42246</v>
          </cell>
          <cell r="D18000" t="str">
            <v>LUMINARIA DE LED PARA ILUMINACAO PUBLICA, DE 68 W ATE 97 W, INVOLUCRO EM ALUMINIO OU ACO INOX</v>
          </cell>
          <cell r="E18000" t="str">
            <v>UN</v>
          </cell>
          <cell r="F18000">
            <v>260.56</v>
          </cell>
        </row>
        <row r="18001">
          <cell r="A18001" t="str">
            <v>SINAPI-I 42243</v>
          </cell>
          <cell r="D18001" t="str">
            <v>LUMINARIA DE LED PARA ILUMINACAO PUBLICA, DE 98 W ATE 137 W, INVOLUCRO EM ALUMINIO OU ACO INOX</v>
          </cell>
          <cell r="E18001" t="str">
            <v>UN</v>
          </cell>
          <cell r="F18001">
            <v>314.18</v>
          </cell>
        </row>
        <row r="18002">
          <cell r="A18002" t="str">
            <v>SINAPI-I 38889</v>
          </cell>
          <cell r="D18002" t="str">
            <v>LUMINARIA DE SOBREPOR EM CHAPA DE ACO COM ALETAS PLASTICAS, PARA 1 LAMPADA, BASE E27, POTENCIA MAXIMA 40/60 W (NAO INCLUI LAMPADA)</v>
          </cell>
          <cell r="E18002" t="str">
            <v>UN</v>
          </cell>
        </row>
        <row r="18003">
          <cell r="A18003" t="str">
            <v>SINAPI-I 38784</v>
          </cell>
          <cell r="D18003" t="str">
            <v>LUMINARIA DE SOBREPOR EM CHAPA DE ACO COM ALETAS PLASTICAS, PARA 2 LAMPADAS, BASE E27, POTENCIA MAXIMA 40/60 W (NAO INCLUI LAMPADAS)</v>
          </cell>
          <cell r="E18003" t="str">
            <v>UN</v>
          </cell>
        </row>
        <row r="18004">
          <cell r="A18004" t="str">
            <v>SINAPI-I 3780</v>
          </cell>
          <cell r="D18004" t="str">
            <v>LUMINARIA DE SOBREPOR EM CHAPA DE ACO PARA 1 LAMPADA FLUORESCENTE DE *36* W, ALETADA, COMPLETA (LAMPADA E REATOR INCLUSOS)</v>
          </cell>
          <cell r="E18004" t="str">
            <v>UN</v>
          </cell>
        </row>
        <row r="18005">
          <cell r="A18005" t="str">
            <v>SINAPI-I 38773</v>
          </cell>
          <cell r="D18005" t="str">
            <v>LUMINARIA DE TETO PLAFON/PLAFONIER EM PLASTICO COM BASE E27, POTENCIA MAXIMA 60 W (NAO INCLUI LAMPADA)</v>
          </cell>
          <cell r="E18005" t="str">
            <v>UN</v>
          </cell>
        </row>
        <row r="18006">
          <cell r="A18006" t="str">
            <v>SINAPI-I 12271</v>
          </cell>
          <cell r="D18006" t="str">
            <v>LUMINARIA DUPLA P/SINALIZACAO, TIPO WETZEL AS-2/110 OU EQUIV</v>
          </cell>
          <cell r="E18006" t="str">
            <v>UN</v>
          </cell>
        </row>
        <row r="18007">
          <cell r="A18007" t="str">
            <v>SINAPI-I 39385</v>
          </cell>
          <cell r="D18007" t="str">
            <v>LUMINARIA LED PLAFON REDONDO DE SOBREPOR BIVOLT 12/13 W, D = *17* CM</v>
          </cell>
          <cell r="E18007" t="str">
            <v>UN</v>
          </cell>
          <cell r="F18007">
            <v>11.37</v>
          </cell>
        </row>
        <row r="18008">
          <cell r="A18008" t="str">
            <v>SINAPI-I 39389</v>
          </cell>
          <cell r="D18008" t="str">
            <v>LUMINARIA LED REFLETOR RETANGULAR BIVOLT, LUZ BRANCA, 10 W</v>
          </cell>
          <cell r="E18008" t="str">
            <v>UN</v>
          </cell>
          <cell r="F18008">
            <v>12.34</v>
          </cell>
        </row>
        <row r="18009">
          <cell r="A18009" t="str">
            <v>SINAPI-I 39390</v>
          </cell>
          <cell r="D18009" t="str">
            <v>LUMINARIA LED REFLETOR RETANGULAR BIVOLT, LUZ BRANCA, 30 W</v>
          </cell>
          <cell r="E18009" t="str">
            <v>UN</v>
          </cell>
          <cell r="F18009">
            <v>25.86</v>
          </cell>
        </row>
        <row r="18010">
          <cell r="A18010" t="str">
            <v>SINAPI-I 39391</v>
          </cell>
          <cell r="D18010" t="str">
            <v>LUMINARIA LED REFLETOR RETANGULAR BIVOLT, LUZ BRANCA, 50 W</v>
          </cell>
          <cell r="E18010" t="str">
            <v>UN</v>
          </cell>
          <cell r="F18010">
            <v>29.04</v>
          </cell>
        </row>
        <row r="18011">
          <cell r="A18011" t="str">
            <v>SINAPI-I 3803</v>
          </cell>
          <cell r="D18011" t="str">
            <v>LUMINARIA PLAFON REDONDO COM VIDRO FOSCO DIAMETRO *25* CM, PARA 1 LAMPADA, BASE E27, POTENCIA MAXIMA 40/60 W (NAO INCLUI LAMPADA)</v>
          </cell>
          <cell r="E18011" t="str">
            <v>UN</v>
          </cell>
        </row>
        <row r="18012">
          <cell r="A18012" t="str">
            <v>SINAPI-I 38770</v>
          </cell>
          <cell r="D18012" t="str">
            <v>LUMINARIA PLAFON REDONDO COM VIDRO FOSCO DIAMETRO *30* CM, PARA 2 LAMPADAS, BASE E27, POTENCIA MAXIMA 40/60 W (NAO INCLUI LAMPADAS)</v>
          </cell>
          <cell r="E18012" t="str">
            <v>UN</v>
          </cell>
        </row>
        <row r="18013">
          <cell r="A18013" t="str">
            <v>SINAPI-I 12267</v>
          </cell>
          <cell r="D18013" t="str">
            <v>LUMINARIA PROVA DE TEMPO PETERCO Y.31/1</v>
          </cell>
          <cell r="E18013" t="str">
            <v>UN</v>
          </cell>
        </row>
        <row r="18014">
          <cell r="A18014" t="str">
            <v>SINAPI-I 43265</v>
          </cell>
          <cell r="D18014"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E18014" t="str">
            <v>UN</v>
          </cell>
          <cell r="F18014">
            <v>35.57</v>
          </cell>
        </row>
        <row r="18015">
          <cell r="A18015" t="str">
            <v>SINAPI-I 12266</v>
          </cell>
          <cell r="D18015" t="str">
            <v>LUMINARIA SPOT DE SOBREPOR EM ALUMINIO COM ALETA PLASTICA PARA 1 LAMPADA, BASE E27, POTENCIA MAXIMA 40/60 W (NAO INCLUI LAMPADA)</v>
          </cell>
          <cell r="E18015" t="str">
            <v>UN</v>
          </cell>
        </row>
        <row r="18016">
          <cell r="A18016" t="str">
            <v>SINAPI-I 39378</v>
          </cell>
          <cell r="D18016" t="str">
            <v>LUMINARIA SPOT DE SOBREPOR EM ALUMINIO COM ALETA PLASTICA PARA 2 LAMPADAS, BASE E27, POTENCIA MAXIMA 40/60 W (NAO INCLUI LAMPADA)</v>
          </cell>
          <cell r="E18016" t="str">
            <v>UN</v>
          </cell>
        </row>
        <row r="18017">
          <cell r="A18017" t="str">
            <v>SINAPI-I 43543</v>
          </cell>
          <cell r="D18017" t="str">
            <v>LUMINARIA TIPO TARTARUGA A PROVA DE TEMPO, GASES, VAPOR E PO, EM ALUMINIO, COM GRADE, BASE E27, POTENCIA MAXIMA 100 W (NAO INCLUI LAMPADA)</v>
          </cell>
          <cell r="E18017" t="str">
            <v>UN</v>
          </cell>
        </row>
        <row r="18018">
          <cell r="A18018" t="str">
            <v>SINAPI-I 38775</v>
          </cell>
          <cell r="D18018" t="str">
            <v>LUMINARIA TIPO TARTARUGA PARA AREA EXTERNA EM ALUMINIO, COM GRADE, PARA 1 LAMPADA, BASE E27, POTENCIA MAXIMA 40/60 W (NAO INCLUI LAMPADA)</v>
          </cell>
          <cell r="E18018" t="str">
            <v>UN</v>
          </cell>
        </row>
        <row r="18019">
          <cell r="A18019" t="str">
            <v>SINAPI-I 44252</v>
          </cell>
          <cell r="D18019" t="str">
            <v>LUVA CPVC, SOLDAVEL, 114 MM, PARA AGUA QUENTE PREDIAL</v>
          </cell>
          <cell r="E18019" t="str">
            <v>UN</v>
          </cell>
          <cell r="F18019">
            <v>197.03</v>
          </cell>
        </row>
        <row r="18020">
          <cell r="A18020" t="str">
            <v>SINAPI-I 21119</v>
          </cell>
          <cell r="D18020" t="str">
            <v>LUVA CPVC, SOLDAVEL, 15 MM, PARA AGUA QUENTE PREDIAL</v>
          </cell>
          <cell r="E18020" t="str">
            <v>UN</v>
          </cell>
          <cell r="F18020">
            <v>1.98</v>
          </cell>
        </row>
        <row r="18021">
          <cell r="A18021" t="str">
            <v>SINAPI-I 37974</v>
          </cell>
          <cell r="D18021" t="str">
            <v>LUVA CPVC, SOLDAVEL, 22 MM, PARA AGUA QUENTE PREDIAL</v>
          </cell>
          <cell r="E18021" t="str">
            <v>UN</v>
          </cell>
          <cell r="F18021">
            <v>2.56</v>
          </cell>
        </row>
        <row r="18022">
          <cell r="A18022" t="str">
            <v>SINAPI-I 37975</v>
          </cell>
          <cell r="D18022" t="str">
            <v>LUVA CPVC, SOLDAVEL, 28 MM, PARA AGUA QUENTE PREDIAL</v>
          </cell>
          <cell r="E18022" t="str">
            <v>UN</v>
          </cell>
          <cell r="F18022">
            <v>5.69</v>
          </cell>
        </row>
        <row r="18023">
          <cell r="A18023" t="str">
            <v>SINAPI-I 37976</v>
          </cell>
          <cell r="D18023" t="str">
            <v>LUVA CPVC, SOLDAVEL, 35 MM, PARA AGUA QUENTE PREDIAL</v>
          </cell>
          <cell r="E18023" t="str">
            <v>UN</v>
          </cell>
          <cell r="F18023">
            <v>12.67</v>
          </cell>
        </row>
        <row r="18024">
          <cell r="A18024" t="str">
            <v>SINAPI-I 37977</v>
          </cell>
          <cell r="D18024" t="str">
            <v>LUVA CPVC, SOLDAVEL, 42 MM, PARA AGUA QUENTE PREDIAL</v>
          </cell>
          <cell r="E18024" t="str">
            <v>UN</v>
          </cell>
          <cell r="F18024">
            <v>17.53</v>
          </cell>
        </row>
        <row r="18025">
          <cell r="A18025" t="str">
            <v>SINAPI-I 37978</v>
          </cell>
          <cell r="D18025" t="str">
            <v>LUVA CPVC, SOLDAVEL, 54 MM, PARA AGUA QUENTE PREDIAL</v>
          </cell>
          <cell r="E18025" t="str">
            <v>UN</v>
          </cell>
          <cell r="F18025">
            <v>34.76</v>
          </cell>
        </row>
        <row r="18026">
          <cell r="A18026" t="str">
            <v>SINAPI-I 37979</v>
          </cell>
          <cell r="D18026" t="str">
            <v>LUVA CPVC, SOLDAVEL, 73 MM, PARA AGUA QUENTE PREDIAL</v>
          </cell>
          <cell r="E18026" t="str">
            <v>UN</v>
          </cell>
          <cell r="F18026">
            <v>147.5</v>
          </cell>
        </row>
        <row r="18027">
          <cell r="A18027" t="str">
            <v>SINAPI-I 37980</v>
          </cell>
          <cell r="D18027" t="str">
            <v>LUVA CPVC, SOLDAVEL, 89 MM, PARA AGUA QUENTE PREDIAL</v>
          </cell>
          <cell r="E18027" t="str">
            <v>UN</v>
          </cell>
          <cell r="F18027">
            <v>169.44</v>
          </cell>
        </row>
        <row r="18028">
          <cell r="A18028" t="str">
            <v>SINAPI-I 36147</v>
          </cell>
          <cell r="D18028" t="str">
            <v>LUVA DE BORRACHA ISOLANTE PARA ALTA TENSAO, RESISTENTE A OZONIO, TENSAO DE ENSAIO 2,5 KV (PAR)</v>
          </cell>
          <cell r="E18028" t="str">
            <v>PAR</v>
          </cell>
          <cell r="F18028">
            <v>261.27</v>
          </cell>
        </row>
        <row r="18029">
          <cell r="A18029" t="str">
            <v>SINAPI-I 12731</v>
          </cell>
          <cell r="D18029" t="str">
            <v>LUVA DE COBRE SEM ANEL DE SOLDA, BOLSA X BOLSA, 104 MM</v>
          </cell>
          <cell r="E18029" t="str">
            <v>UN</v>
          </cell>
        </row>
        <row r="18030">
          <cell r="A18030" t="str">
            <v>SINAPI-I 12723</v>
          </cell>
          <cell r="D18030" t="str">
            <v>LUVA DE COBRE SEM ANEL DE SOLDA, BOLSA X BOLSA, 15 MM</v>
          </cell>
          <cell r="E18030" t="str">
            <v>UN</v>
          </cell>
        </row>
        <row r="18031">
          <cell r="A18031" t="str">
            <v>SINAPI-I 12724</v>
          </cell>
          <cell r="D18031" t="str">
            <v>LUVA DE COBRE SEM ANEL DE SOLDA, BOLSA X BOLSA, 22 MM</v>
          </cell>
          <cell r="E18031" t="str">
            <v>UN</v>
          </cell>
        </row>
        <row r="18032">
          <cell r="A18032" t="str">
            <v>SINAPI-I 12725</v>
          </cell>
          <cell r="D18032" t="str">
            <v>LUVA DE COBRE SEM ANEL DE SOLDA, BOLSA X BOLSA, 28 MM</v>
          </cell>
          <cell r="E18032" t="str">
            <v>UN</v>
          </cell>
        </row>
        <row r="18033">
          <cell r="A18033" t="str">
            <v>SINAPI-I 12726</v>
          </cell>
          <cell r="D18033" t="str">
            <v>LUVA DE COBRE SEM ANEL DE SOLDA, BOLSA X BOLSA, 35 MM</v>
          </cell>
          <cell r="E18033" t="str">
            <v>UN</v>
          </cell>
        </row>
        <row r="18034">
          <cell r="A18034" t="str">
            <v>SINAPI-I 12727</v>
          </cell>
          <cell r="D18034" t="str">
            <v>LUVA DE COBRE SEM ANEL DE SOLDA, BOLSA X BOLSA, 42 MM</v>
          </cell>
          <cell r="E18034" t="str">
            <v>UN</v>
          </cell>
        </row>
        <row r="18035">
          <cell r="A18035" t="str">
            <v>SINAPI-I 12728</v>
          </cell>
          <cell r="D18035" t="str">
            <v>LUVA DE COBRE SEM ANEL DE SOLDA, BOLSA X BOLSA, 54 MM</v>
          </cell>
          <cell r="E18035" t="str">
            <v>UN</v>
          </cell>
        </row>
        <row r="18036">
          <cell r="A18036" t="str">
            <v>SINAPI-I 12729</v>
          </cell>
          <cell r="D18036" t="str">
            <v>LUVA DE COBRE SEM ANEL DE SOLDA, BOLSA X BOLSA, 66 MM</v>
          </cell>
          <cell r="E18036" t="str">
            <v>UN</v>
          </cell>
        </row>
        <row r="18037">
          <cell r="A18037" t="str">
            <v>SINAPI-I 12730</v>
          </cell>
          <cell r="D18037" t="str">
            <v>LUVA DE COBRE SEM ANEL DE SOLDA, BOLSA X BOLSA, 79 MM</v>
          </cell>
          <cell r="E18037" t="str">
            <v>UN</v>
          </cell>
        </row>
        <row r="18038">
          <cell r="A18038" t="str">
            <v>SINAPI-I 3840</v>
          </cell>
          <cell r="D18038" t="str">
            <v>LUVA DE CORRER COM TRAVAS DEFOFO, PVC, JE, DN 100 MM</v>
          </cell>
          <cell r="E18038" t="str">
            <v>UN</v>
          </cell>
          <cell r="F18038">
            <v>62.41</v>
          </cell>
        </row>
        <row r="18039">
          <cell r="A18039" t="str">
            <v>SINAPI-I 3838</v>
          </cell>
          <cell r="D18039" t="str">
            <v>LUVA DE CORRER COM TRAVAS DEFOFO, PVC, JE, DN 150 MM</v>
          </cell>
          <cell r="E18039" t="str">
            <v>UN</v>
          </cell>
          <cell r="F18039">
            <v>137.74</v>
          </cell>
        </row>
        <row r="18040">
          <cell r="A18040" t="str">
            <v>SINAPI-I 3844</v>
          </cell>
          <cell r="D18040" t="str">
            <v>LUVA DE CORRER COM TRAVAS DEFOFO, PVC, JE, DN 200 MM</v>
          </cell>
          <cell r="E18040" t="str">
            <v>UN</v>
          </cell>
          <cell r="F18040">
            <v>245.69</v>
          </cell>
        </row>
        <row r="18041">
          <cell r="A18041" t="str">
            <v>SINAPI-I 3839</v>
          </cell>
          <cell r="D18041" t="str">
            <v>LUVA DE CORRER COM TRAVAS DEFOFO, PVC, JE, DN 250 MM</v>
          </cell>
          <cell r="E18041" t="str">
            <v>UN</v>
          </cell>
          <cell r="F18041">
            <v>447.52</v>
          </cell>
        </row>
        <row r="18042">
          <cell r="A18042" t="str">
            <v>SINAPI-I 3843</v>
          </cell>
          <cell r="D18042" t="str">
            <v>LUVA DE CORRER COM TRAVAS DEFOFO, PVC, JE, DN 300 MM</v>
          </cell>
          <cell r="E18042" t="str">
            <v>UN</v>
          </cell>
          <cell r="F18042">
            <v>614.22</v>
          </cell>
        </row>
        <row r="18043">
          <cell r="A18043" t="str">
            <v>SINAPI-I 3900</v>
          </cell>
          <cell r="D18043" t="str">
            <v>LUVA DE CORRER PARA TUBO ROSCAVEL, PVC, 1 1/2", PARA AGUA FRIA PREDIAL</v>
          </cell>
          <cell r="E18043" t="str">
            <v>UN</v>
          </cell>
          <cell r="F18043">
            <v>49.17</v>
          </cell>
        </row>
        <row r="18044">
          <cell r="A18044" t="str">
            <v>SINAPI-I 3846</v>
          </cell>
          <cell r="D18044" t="str">
            <v>LUVA DE CORRER PARA TUBO ROSCAVEL, PVC, 1/2", PARA AGUA FRIA PREDIAL</v>
          </cell>
          <cell r="E18044" t="str">
            <v>UN</v>
          </cell>
          <cell r="F18044">
            <v>14.77</v>
          </cell>
        </row>
        <row r="18045">
          <cell r="A18045" t="str">
            <v>SINAPI-I 3886</v>
          </cell>
          <cell r="D18045" t="str">
            <v>LUVA DE CORRER PARA TUBO ROSCAVEL, PVC, 3/4", PARA AGUA FRIA PREDIAL</v>
          </cell>
          <cell r="E18045" t="str">
            <v>UN</v>
          </cell>
          <cell r="F18045">
            <v>19.62</v>
          </cell>
        </row>
        <row r="18046">
          <cell r="A18046" t="str">
            <v>SINAPI-I 3854</v>
          </cell>
          <cell r="D18046" t="str">
            <v>LUVA DE CORRER PARA TUBO SOLDAVEL, PVC, 20 MM, PARA AGUA FRIA PREDIAL</v>
          </cell>
          <cell r="E18046" t="str">
            <v>UN</v>
          </cell>
          <cell r="F18046">
            <v>11.18</v>
          </cell>
        </row>
        <row r="18047">
          <cell r="A18047" t="str">
            <v>SINAPI-I 3873</v>
          </cell>
          <cell r="D18047" t="str">
            <v>LUVA DE CORRER PARA TUBO SOLDAVEL, PVC, 25 MM, PARA AGUA FRIA PREDIAL</v>
          </cell>
          <cell r="E18047" t="str">
            <v>UN</v>
          </cell>
          <cell r="F18047">
            <v>13.02</v>
          </cell>
        </row>
        <row r="18048">
          <cell r="A18048" t="str">
            <v>SINAPI-I 38021</v>
          </cell>
          <cell r="D18048" t="str">
            <v>LUVA DE CORRER PARA TUBO SOLDAVEL, PVC, 32 MM, PARA AGUA FRIA PREDIAL</v>
          </cell>
          <cell r="E18048" t="str">
            <v>UN</v>
          </cell>
          <cell r="F18048">
            <v>23.11</v>
          </cell>
        </row>
        <row r="18049">
          <cell r="A18049" t="str">
            <v>SINAPI-I 43838</v>
          </cell>
          <cell r="D18049" t="str">
            <v>LUVA DE CORRER PARA TUBO SOLDAVEL, PVC, 40 MM, PARA AGUA FRIA PREDIAL</v>
          </cell>
          <cell r="E18049" t="str">
            <v>UN</v>
          </cell>
          <cell r="F18049">
            <v>29.87</v>
          </cell>
        </row>
        <row r="18050">
          <cell r="A18050" t="str">
            <v>SINAPI-I 3847</v>
          </cell>
          <cell r="D18050" t="str">
            <v>LUVA DE CORRER PARA TUBO SOLDAVEL, PVC, 50 MM, PARA AGUA FRIA PREDIAL</v>
          </cell>
          <cell r="E18050" t="str">
            <v>UN</v>
          </cell>
          <cell r="F18050">
            <v>30.12</v>
          </cell>
        </row>
        <row r="18051">
          <cell r="A18051" t="str">
            <v>SINAPI-I 38022</v>
          </cell>
          <cell r="D18051" t="str">
            <v>LUVA DE CORRER PARA TUBO SOLDAVEL, PVC, 60 MM, PARA AGUA FRIA PREDIAL</v>
          </cell>
          <cell r="E18051" t="str">
            <v>UN</v>
          </cell>
          <cell r="F18051">
            <v>41.4</v>
          </cell>
        </row>
        <row r="18052">
          <cell r="A18052" t="str">
            <v>SINAPI-I 3826</v>
          </cell>
          <cell r="D18052" t="str">
            <v>LUVA DE CORRER PVC PBA, JE, DN 100 / DE 110 MM, PARA REDE DE AGUA</v>
          </cell>
          <cell r="E18052" t="str">
            <v>UN</v>
          </cell>
          <cell r="F18052">
            <v>61.93</v>
          </cell>
        </row>
        <row r="18053">
          <cell r="A18053" t="str">
            <v>SINAPI-I 3825</v>
          </cell>
          <cell r="D18053" t="str">
            <v>LUVA DE CORRER PVC PBA, JE, DN 50 / DE 60 MM, PARA REDE DE AGUA</v>
          </cell>
          <cell r="E18053" t="str">
            <v>UN</v>
          </cell>
          <cell r="F18053">
            <v>17.809999999999999</v>
          </cell>
        </row>
        <row r="18054">
          <cell r="A18054" t="str">
            <v>SINAPI-I 3827</v>
          </cell>
          <cell r="D18054" t="str">
            <v>LUVA DE CORRER PVC PBA, JE, DN 75 / DE 85 MM, PARA REDE DE AGUA</v>
          </cell>
          <cell r="E18054" t="str">
            <v>UN</v>
          </cell>
          <cell r="F18054">
            <v>38.909999999999997</v>
          </cell>
        </row>
        <row r="18055">
          <cell r="A18055" t="str">
            <v>SINAPI-I 3830</v>
          </cell>
          <cell r="D18055" t="str">
            <v>LUVA DE CORRER PVC, JE, DN 250 MM, PARA REDE COLETORA DE ESGOTO</v>
          </cell>
          <cell r="E18055" t="str">
            <v>UN</v>
          </cell>
          <cell r="F18055">
            <v>214.21</v>
          </cell>
        </row>
        <row r="18056">
          <cell r="A18056" t="str">
            <v>SINAPI-I 37981</v>
          </cell>
          <cell r="D18056" t="str">
            <v>LUVA DE CORRER, CPVC, SOLDAVEL, 15 MM, PARA AGUA QUENTE PREDIAL</v>
          </cell>
          <cell r="E18056" t="str">
            <v>UN</v>
          </cell>
          <cell r="F18056">
            <v>7.38</v>
          </cell>
        </row>
        <row r="18057">
          <cell r="A18057" t="str">
            <v>SINAPI-I 37982</v>
          </cell>
          <cell r="D18057" t="str">
            <v>LUVA DE CORRER, CPVC, SOLDAVEL, 22 MM, PARA AGUA QUENTE PREDIAL</v>
          </cell>
          <cell r="E18057" t="str">
            <v>UN</v>
          </cell>
          <cell r="F18057">
            <v>10.71</v>
          </cell>
        </row>
        <row r="18058">
          <cell r="A18058" t="str">
            <v>SINAPI-I 37983</v>
          </cell>
          <cell r="D18058" t="str">
            <v>LUVA DE CORRER, CPVC, SOLDAVEL, 28 MM, PARA AGUA QUENTE PREDIAL</v>
          </cell>
          <cell r="E18058" t="str">
            <v>UN</v>
          </cell>
          <cell r="F18058">
            <v>15.83</v>
          </cell>
        </row>
        <row r="18059">
          <cell r="A18059" t="str">
            <v>SINAPI-I 37984</v>
          </cell>
          <cell r="D18059" t="str">
            <v>LUVA DE CORRER, CPVC, SOLDAVEL, 35 MM, PARA AGUA QUENTE PREDIAL</v>
          </cell>
          <cell r="E18059" t="str">
            <v>UN</v>
          </cell>
          <cell r="F18059">
            <v>22.24</v>
          </cell>
        </row>
        <row r="18060">
          <cell r="A18060" t="str">
            <v>SINAPI-I 37985</v>
          </cell>
          <cell r="D18060" t="str">
            <v>LUVA DE CORRER, CPVC, SOLDAVEL, 42 MM, PARA AGUA QUENTE PREDIAL</v>
          </cell>
          <cell r="E18060" t="str">
            <v>UN</v>
          </cell>
          <cell r="F18060">
            <v>31.6</v>
          </cell>
        </row>
        <row r="18061">
          <cell r="A18061" t="str">
            <v>SINAPI-I 20165</v>
          </cell>
          <cell r="D18061" t="str">
            <v>LUVA DE CORRER, PVC SERIE R, 100 MM, PARA ESGOTO PREDIAL</v>
          </cell>
          <cell r="E18061" t="str">
            <v>UN</v>
          </cell>
          <cell r="F18061">
            <v>26.55</v>
          </cell>
        </row>
        <row r="18062">
          <cell r="A18062" t="str">
            <v>SINAPI-I 20166</v>
          </cell>
          <cell r="D18062" t="str">
            <v>LUVA DE CORRER, PVC SERIE R, 150 MM, PARA ESGOTO PREDIAL</v>
          </cell>
          <cell r="E18062" t="str">
            <v>UN</v>
          </cell>
          <cell r="F18062">
            <v>81.099999999999994</v>
          </cell>
        </row>
        <row r="18063">
          <cell r="A18063" t="str">
            <v>SINAPI-I 20164</v>
          </cell>
          <cell r="D18063" t="str">
            <v>LUVA DE CORRER, PVC SERIE R, 75 MM, PARA ESGOTO PREDIAL</v>
          </cell>
          <cell r="E18063" t="str">
            <v>UN</v>
          </cell>
          <cell r="F18063">
            <v>12.76</v>
          </cell>
        </row>
        <row r="18064">
          <cell r="A18064" t="str">
            <v>SINAPI-I 3893</v>
          </cell>
          <cell r="D18064" t="str">
            <v>LUVA DE CORRER, PVC, DN 100 MM, PARA ESGOTO PREDIAL</v>
          </cell>
          <cell r="E18064" t="str">
            <v>UN</v>
          </cell>
          <cell r="F18064">
            <v>19.989999999999998</v>
          </cell>
        </row>
        <row r="18065">
          <cell r="A18065" t="str">
            <v>SINAPI-I 3848</v>
          </cell>
          <cell r="D18065" t="str">
            <v>LUVA DE CORRER, PVC, DN 50 MM, PARA ESGOTO PREDIAL</v>
          </cell>
          <cell r="E18065" t="str">
            <v>UN</v>
          </cell>
          <cell r="F18065">
            <v>12.19</v>
          </cell>
        </row>
        <row r="18066">
          <cell r="A18066" t="str">
            <v>SINAPI-I 3895</v>
          </cell>
          <cell r="D18066" t="str">
            <v>LUVA DE CORRER, PVC, DN 75 MM, PARA ESGOTO PREDIAL</v>
          </cell>
          <cell r="E18066" t="str">
            <v>UN</v>
          </cell>
          <cell r="F18066">
            <v>13.54</v>
          </cell>
        </row>
        <row r="18067">
          <cell r="A18067" t="str">
            <v>SINAPI-I 12404</v>
          </cell>
          <cell r="D18067" t="str">
            <v>LUVA DE FERRO GALVANIZADO, COM ROSCA BSP MACHO/FEMEA, DE 3/4"</v>
          </cell>
          <cell r="E18067" t="str">
            <v>UN</v>
          </cell>
          <cell r="F18067">
            <v>11.12</v>
          </cell>
        </row>
        <row r="18068">
          <cell r="A18068" t="str">
            <v>SINAPI-I 3939</v>
          </cell>
          <cell r="D18068" t="str">
            <v>LUVA DE FERRO GALVANIZADO, COM ROSCA BSP, DE 1 1/2"</v>
          </cell>
          <cell r="E18068" t="str">
            <v>UN</v>
          </cell>
          <cell r="F18068">
            <v>22.92</v>
          </cell>
        </row>
        <row r="18069">
          <cell r="A18069" t="str">
            <v>SINAPI-I 3911</v>
          </cell>
          <cell r="D18069" t="str">
            <v>LUVA DE FERRO GALVANIZADO, COM ROSCA BSP, DE 1 1/4"</v>
          </cell>
          <cell r="E18069" t="str">
            <v>UN</v>
          </cell>
          <cell r="F18069">
            <v>18.72</v>
          </cell>
        </row>
        <row r="18070">
          <cell r="A18070" t="str">
            <v>SINAPI-I 3910</v>
          </cell>
          <cell r="D18070" t="str">
            <v>LUVA DE FERRO GALVANIZADO, COM ROSCA BSP, DE 1"</v>
          </cell>
          <cell r="E18070" t="str">
            <v>UN</v>
          </cell>
          <cell r="F18070">
            <v>13.4</v>
          </cell>
        </row>
        <row r="18071">
          <cell r="A18071" t="str">
            <v>SINAPI-I 3908</v>
          </cell>
          <cell r="D18071" t="str">
            <v>LUVA DE FERRO GALVANIZADO, COM ROSCA BSP, DE 1/2"</v>
          </cell>
          <cell r="E18071" t="str">
            <v>UN</v>
          </cell>
          <cell r="F18071">
            <v>6.05</v>
          </cell>
        </row>
        <row r="18072">
          <cell r="A18072" t="str">
            <v>SINAPI-I 3913</v>
          </cell>
          <cell r="D18072" t="str">
            <v>LUVA DE FERRO GALVANIZADO, COM ROSCA BSP, DE 2 1/2"</v>
          </cell>
          <cell r="E18072" t="str">
            <v>UN</v>
          </cell>
          <cell r="F18072">
            <v>64.040000000000006</v>
          </cell>
        </row>
        <row r="18073">
          <cell r="A18073" t="str">
            <v>SINAPI-I 3912</v>
          </cell>
          <cell r="D18073" t="str">
            <v>LUVA DE FERRO GALVANIZADO, COM ROSCA BSP, DE 2"</v>
          </cell>
          <cell r="E18073" t="str">
            <v>UN</v>
          </cell>
          <cell r="F18073">
            <v>35.1</v>
          </cell>
        </row>
        <row r="18074">
          <cell r="A18074" t="str">
            <v>SINAPI-I 3914</v>
          </cell>
          <cell r="D18074" t="str">
            <v>LUVA DE FERRO GALVANIZADO, COM ROSCA BSP, DE 3"</v>
          </cell>
          <cell r="E18074" t="str">
            <v>UN</v>
          </cell>
          <cell r="F18074">
            <v>96.61</v>
          </cell>
        </row>
        <row r="18075">
          <cell r="A18075" t="str">
            <v>SINAPI-I 3909</v>
          </cell>
          <cell r="D18075" t="str">
            <v>LUVA DE FERRO GALVANIZADO, COM ROSCA BSP, DE 3/4"</v>
          </cell>
          <cell r="E18075" t="str">
            <v>UN</v>
          </cell>
          <cell r="F18075">
            <v>8.24</v>
          </cell>
        </row>
        <row r="18076">
          <cell r="A18076" t="str">
            <v>SINAPI-I 3915</v>
          </cell>
          <cell r="D18076" t="str">
            <v>LUVA DE FERRO GALVANIZADO, COM ROSCA BSP, DE 4"</v>
          </cell>
          <cell r="E18076" t="str">
            <v>UN</v>
          </cell>
          <cell r="F18076">
            <v>152.34</v>
          </cell>
        </row>
        <row r="18077">
          <cell r="A18077" t="str">
            <v>SINAPI-I 3916</v>
          </cell>
          <cell r="D18077" t="str">
            <v>LUVA DE FERRO GALVANIZADO, COM ROSCA BSP, DE 5"</v>
          </cell>
          <cell r="E18077" t="str">
            <v>UN</v>
          </cell>
          <cell r="F18077">
            <v>277.54000000000002</v>
          </cell>
        </row>
        <row r="18078">
          <cell r="A18078" t="str">
            <v>SINAPI-I 3917</v>
          </cell>
          <cell r="D18078" t="str">
            <v>LUVA DE FERRO GALVANIZADO, COM ROSCA BSP, DE 6"</v>
          </cell>
          <cell r="E18078" t="str">
            <v>UN</v>
          </cell>
          <cell r="F18078">
            <v>457.77</v>
          </cell>
        </row>
        <row r="18079">
          <cell r="A18079" t="str">
            <v>SINAPI-I 45266</v>
          </cell>
          <cell r="D18079" t="str">
            <v>LUVA DE LATEX MULTIUSO AMARELA FORRADA</v>
          </cell>
          <cell r="E18079" t="str">
            <v>PAR</v>
          </cell>
          <cell r="F18079">
            <v>2.92</v>
          </cell>
        </row>
        <row r="18080">
          <cell r="A18080" t="str">
            <v>SINAPI-I 1904</v>
          </cell>
          <cell r="D18080" t="str">
            <v>LUVA DE PRESSAO, EM PVC, DE 20 MM, PARA ELETRODUTO FLEXIVEL</v>
          </cell>
          <cell r="E18080" t="str">
            <v>UN</v>
          </cell>
          <cell r="F18080">
            <v>1.1499999999999999</v>
          </cell>
        </row>
        <row r="18081">
          <cell r="A18081" t="str">
            <v>SINAPI-I 1899</v>
          </cell>
          <cell r="D18081" t="str">
            <v>LUVA DE PRESSAO, EM PVC, DE 25 MM, PARA ELETRODUTO FLEXIVEL</v>
          </cell>
          <cell r="E18081" t="str">
            <v>UN</v>
          </cell>
          <cell r="F18081">
            <v>1.3</v>
          </cell>
        </row>
        <row r="18082">
          <cell r="A18082" t="str">
            <v>SINAPI-I 1900</v>
          </cell>
          <cell r="D18082" t="str">
            <v>LUVA DE PRESSAO, EM PVC, DE 32 MM, PARA ELETRODUTO FLEXIVEL</v>
          </cell>
          <cell r="E18082" t="str">
            <v>UN</v>
          </cell>
          <cell r="F18082">
            <v>2.11</v>
          </cell>
        </row>
        <row r="18083">
          <cell r="A18083" t="str">
            <v>SINAPI-I 12407</v>
          </cell>
          <cell r="D18083" t="str">
            <v>LUVA DE REDUCAO DE FERRO GALVANIZADO, COM ROSCA BSP MACHO/FEMEA, DE 1 1/2" X 1"</v>
          </cell>
          <cell r="E18083" t="str">
            <v>UN</v>
          </cell>
          <cell r="F18083">
            <v>34.65</v>
          </cell>
        </row>
        <row r="18084">
          <cell r="A18084" t="str">
            <v>SINAPI-I 12408</v>
          </cell>
          <cell r="D18084" t="str">
            <v>LUVA DE REDUCAO DE FERRO GALVANIZADO, COM ROSCA BSP MACHO/FEMEA, DE 1" X 1/2"</v>
          </cell>
          <cell r="E18084" t="str">
            <v>UN</v>
          </cell>
          <cell r="F18084">
            <v>19.559999999999999</v>
          </cell>
        </row>
        <row r="18085">
          <cell r="A18085" t="str">
            <v>SINAPI-I 12409</v>
          </cell>
          <cell r="D18085" t="str">
            <v>LUVA DE REDUCAO DE FERRO GALVANIZADO, COM ROSCA BSP MACHO/FEMEA, DE 1" X 3/4"</v>
          </cell>
          <cell r="E18085" t="str">
            <v>UN</v>
          </cell>
          <cell r="F18085">
            <v>19.559999999999999</v>
          </cell>
        </row>
        <row r="18086">
          <cell r="A18086" t="str">
            <v>SINAPI-I 12410</v>
          </cell>
          <cell r="D18086" t="str">
            <v>LUVA DE REDUCAO DE FERRO GALVANIZADO, COM ROSCA BSP MACHO/FEMEA, DE 3/4" X 1/2"</v>
          </cell>
          <cell r="E18086" t="str">
            <v>UN</v>
          </cell>
          <cell r="F18086">
            <v>13.47</v>
          </cell>
        </row>
        <row r="18087">
          <cell r="A18087" t="str">
            <v>SINAPI-I 3936</v>
          </cell>
          <cell r="D18087" t="str">
            <v>LUVA DE REDUCAO DE FERRO GALVANIZADO, COM ROSCA BSP, DE 1 1/2" X 1 1/4"</v>
          </cell>
          <cell r="E18087" t="str">
            <v>UN</v>
          </cell>
          <cell r="F18087">
            <v>24.35</v>
          </cell>
        </row>
        <row r="18088">
          <cell r="A18088" t="str">
            <v>SINAPI-I 3924</v>
          </cell>
          <cell r="D18088" t="str">
            <v>LUVA DE REDUCAO DE FERRO GALVANIZADO, COM ROSCA BSP, DE 1 1/2" X 1"</v>
          </cell>
          <cell r="E18088" t="str">
            <v>UN</v>
          </cell>
          <cell r="F18088">
            <v>24.35</v>
          </cell>
        </row>
        <row r="18089">
          <cell r="A18089" t="str">
            <v>SINAPI-I 3922</v>
          </cell>
          <cell r="D18089" t="str">
            <v>LUVA DE REDUCAO DE FERRO GALVANIZADO, COM ROSCA BSP, DE 1 1/2" X 1/2"</v>
          </cell>
          <cell r="E18089" t="str">
            <v>UN</v>
          </cell>
          <cell r="F18089">
            <v>22.4</v>
          </cell>
        </row>
        <row r="18090">
          <cell r="A18090" t="str">
            <v>SINAPI-I 3923</v>
          </cell>
          <cell r="D18090" t="str">
            <v>LUVA DE REDUCAO DE FERRO GALVANIZADO, COM ROSCA BSP, DE 1 1/2" X 3/4"</v>
          </cell>
          <cell r="E18090" t="str">
            <v>UN</v>
          </cell>
          <cell r="F18090">
            <v>24.35</v>
          </cell>
        </row>
        <row r="18091">
          <cell r="A18091" t="str">
            <v>SINAPI-I 3921</v>
          </cell>
          <cell r="D18091" t="str">
            <v>LUVA DE REDUCAO DE FERRO GALVANIZADO, COM ROSCA BSP, DE 1 1/4" X 1"</v>
          </cell>
          <cell r="E18091" t="str">
            <v>UN</v>
          </cell>
          <cell r="F18091">
            <v>20.100000000000001</v>
          </cell>
        </row>
        <row r="18092">
          <cell r="A18092" t="str">
            <v>SINAPI-I 3937</v>
          </cell>
          <cell r="D18092" t="str">
            <v>LUVA DE REDUCAO DE FERRO GALVANIZADO, COM ROSCA BSP, DE 1 1/4" X 1/2"</v>
          </cell>
          <cell r="E18092" t="str">
            <v>UN</v>
          </cell>
          <cell r="F18092">
            <v>20.079999999999998</v>
          </cell>
        </row>
        <row r="18093">
          <cell r="A18093" t="str">
            <v>SINAPI-I 3920</v>
          </cell>
          <cell r="D18093" t="str">
            <v>LUVA DE REDUCAO DE FERRO GALVANIZADO, COM ROSCA BSP, DE 1 1/4" X 3/4"</v>
          </cell>
          <cell r="E18093" t="str">
            <v>UN</v>
          </cell>
          <cell r="F18093">
            <v>20.079999999999998</v>
          </cell>
        </row>
        <row r="18094">
          <cell r="A18094" t="str">
            <v>SINAPI-I 3938</v>
          </cell>
          <cell r="D18094" t="str">
            <v>LUVA DE REDUCAO DE FERRO GALVANIZADO, COM ROSCA BSP, DE 1" X 1/2"</v>
          </cell>
          <cell r="E18094" t="str">
            <v>UN</v>
          </cell>
          <cell r="F18094">
            <v>13.24</v>
          </cell>
        </row>
        <row r="18095">
          <cell r="A18095" t="str">
            <v>SINAPI-I 3919</v>
          </cell>
          <cell r="D18095" t="str">
            <v>LUVA DE REDUCAO DE FERRO GALVANIZADO, COM ROSCA BSP, DE 1" X 3/4"</v>
          </cell>
          <cell r="E18095" t="str">
            <v>UN</v>
          </cell>
          <cell r="F18095">
            <v>13.5</v>
          </cell>
        </row>
        <row r="18096">
          <cell r="A18096" t="str">
            <v>SINAPI-I 3927</v>
          </cell>
          <cell r="D18096" t="str">
            <v>LUVA DE REDUCAO DE FERRO GALVANIZADO, COM ROSCA BSP, DE 2 1/2" X 1 1/2"</v>
          </cell>
          <cell r="E18096" t="str">
            <v>UN</v>
          </cell>
          <cell r="F18096">
            <v>68.38</v>
          </cell>
        </row>
        <row r="18097">
          <cell r="A18097" t="str">
            <v>SINAPI-I 3928</v>
          </cell>
          <cell r="D18097" t="str">
            <v>LUVA DE REDUCAO DE FERRO GALVANIZADO, COM ROSCA BSP, DE 2 1/2" X 2"</v>
          </cell>
          <cell r="E18097" t="str">
            <v>UN</v>
          </cell>
          <cell r="F18097">
            <v>68.38</v>
          </cell>
        </row>
        <row r="18098">
          <cell r="A18098" t="str">
            <v>SINAPI-I 3926</v>
          </cell>
          <cell r="D18098" t="str">
            <v>LUVA DE REDUCAO DE FERRO GALVANIZADO, COM ROSCA BSP, DE 2" X 1 1/2"</v>
          </cell>
          <cell r="E18098" t="str">
            <v>UN</v>
          </cell>
          <cell r="F18098">
            <v>38.979999999999997</v>
          </cell>
        </row>
        <row r="18099">
          <cell r="A18099" t="str">
            <v>SINAPI-I 3935</v>
          </cell>
          <cell r="D18099" t="str">
            <v>LUVA DE REDUCAO DE FERRO GALVANIZADO, COM ROSCA BSP, DE 2" X 1 1/4"</v>
          </cell>
          <cell r="E18099" t="str">
            <v>UN</v>
          </cell>
          <cell r="F18099">
            <v>38.979999999999997</v>
          </cell>
        </row>
        <row r="18100">
          <cell r="A18100" t="str">
            <v>SINAPI-I 3925</v>
          </cell>
          <cell r="D18100" t="str">
            <v>LUVA DE REDUCAO DE FERRO GALVANIZADO, COM ROSCA BSP, DE 2" X 1"</v>
          </cell>
          <cell r="E18100" t="str">
            <v>UN</v>
          </cell>
          <cell r="F18100">
            <v>38.979999999999997</v>
          </cell>
        </row>
        <row r="18101">
          <cell r="A18101" t="str">
            <v>SINAPI-I 3929</v>
          </cell>
          <cell r="D18101" t="str">
            <v>LUVA DE REDUCAO DE FERRO GALVANIZADO, COM ROSCA BSP, DE 3" X 1 1/2"</v>
          </cell>
          <cell r="E18101" t="str">
            <v>UN</v>
          </cell>
          <cell r="F18101">
            <v>104.18</v>
          </cell>
        </row>
        <row r="18102">
          <cell r="A18102" t="str">
            <v>SINAPI-I 3931</v>
          </cell>
          <cell r="D18102" t="str">
            <v>LUVA DE REDUCAO DE FERRO GALVANIZADO, COM ROSCA BSP, DE 3" X 2 1/2"</v>
          </cell>
          <cell r="E18102" t="str">
            <v>UN</v>
          </cell>
          <cell r="F18102">
            <v>104.18</v>
          </cell>
        </row>
        <row r="18103">
          <cell r="A18103" t="str">
            <v>SINAPI-I 3930</v>
          </cell>
          <cell r="D18103" t="str">
            <v>LUVA DE REDUCAO DE FERRO GALVANIZADO, COM ROSCA BSP, DE 3" X 2"</v>
          </cell>
          <cell r="E18103" t="str">
            <v>UN</v>
          </cell>
          <cell r="F18103">
            <v>104.18</v>
          </cell>
        </row>
        <row r="18104">
          <cell r="A18104" t="str">
            <v>SINAPI-I 12406</v>
          </cell>
          <cell r="D18104" t="str">
            <v>LUVA DE REDUCAO DE FERRO GALVANIZADO, COM ROSCA BSP, DE 3/4" X 1/2"</v>
          </cell>
          <cell r="E18104" t="str">
            <v>UN</v>
          </cell>
          <cell r="F18104">
            <v>9.57</v>
          </cell>
        </row>
        <row r="18105">
          <cell r="A18105" t="str">
            <v>SINAPI-I 3932</v>
          </cell>
          <cell r="D18105" t="str">
            <v>LUVA DE REDUCAO DE FERRO GALVANIZADO, COM ROSCA BSP, DE 4" X 2 1/2"</v>
          </cell>
          <cell r="E18105" t="str">
            <v>UN</v>
          </cell>
          <cell r="F18105">
            <v>179.89</v>
          </cell>
        </row>
        <row r="18106">
          <cell r="A18106" t="str">
            <v>SINAPI-I 3933</v>
          </cell>
          <cell r="D18106" t="str">
            <v>LUVA DE REDUCAO DE FERRO GALVANIZADO, COM ROSCA BSP, DE 4" X 2"</v>
          </cell>
          <cell r="E18106" t="str">
            <v>UN</v>
          </cell>
          <cell r="F18106">
            <v>179.89</v>
          </cell>
        </row>
        <row r="18107">
          <cell r="A18107" t="str">
            <v>SINAPI-I 3934</v>
          </cell>
          <cell r="D18107" t="str">
            <v>LUVA DE REDUCAO DE FERRO GALVANIZADO, COM ROSCA BSP, DE 4" X 3"</v>
          </cell>
          <cell r="E18107" t="str">
            <v>UN</v>
          </cell>
          <cell r="F18107">
            <v>179.89</v>
          </cell>
        </row>
        <row r="18108">
          <cell r="A18108" t="str">
            <v>SINAPI-I 40355</v>
          </cell>
          <cell r="D18108" t="str">
            <v>LUVA DE REDUCAO EM ACO CARBONO, COM ENCAIXE PARA SOLDA DN SW, PRESSAO 3.000 LBS, 3/4" X 1/2"</v>
          </cell>
          <cell r="E18108" t="str">
            <v>UN</v>
          </cell>
        </row>
        <row r="18109">
          <cell r="A18109" t="str">
            <v>SINAPI-I 40364</v>
          </cell>
          <cell r="D18109" t="str">
            <v>LUVA DE REDUCAO EM ACO CARBONO, COM ENCAIXE PARA SOLDA DN SW, PRESSAO 3.000 LBS, DN 1 1/2" X 1 1/4"</v>
          </cell>
          <cell r="E18109" t="str">
            <v>UN</v>
          </cell>
        </row>
        <row r="18110">
          <cell r="A18110" t="str">
            <v>SINAPI-I 40361</v>
          </cell>
          <cell r="D18110" t="str">
            <v>LUVA DE REDUCAO EM ACO CARBONO, COM ENCAIXE PARA SOLDA DN SW, PRESSAO 3.000 LBS, DN 1 1/4" X 1"</v>
          </cell>
          <cell r="E18110" t="str">
            <v>UN</v>
          </cell>
        </row>
        <row r="18111">
          <cell r="A18111" t="str">
            <v>SINAPI-I 40358</v>
          </cell>
          <cell r="D18111" t="str">
            <v>LUVA DE REDUCAO EM ACO CARBONO, COM ENCAIXE PARA SOLDA DN SW, PRESSAO 3.000 LBS, DN 1" X 3/4"</v>
          </cell>
          <cell r="E18111" t="str">
            <v>UN</v>
          </cell>
        </row>
        <row r="18112">
          <cell r="A18112" t="str">
            <v>SINAPI-I 40370</v>
          </cell>
          <cell r="D18112" t="str">
            <v>LUVA DE REDUCAO EM ACO CARBONO, COM ENCAIXE PARA SOLDA DN SW, PRESSAO 3.000 LBS, DN 2 1/2" X 2"</v>
          </cell>
          <cell r="E18112" t="str">
            <v>UN</v>
          </cell>
        </row>
        <row r="18113">
          <cell r="A18113" t="str">
            <v>SINAPI-I 40367</v>
          </cell>
          <cell r="D18113" t="str">
            <v>LUVA DE REDUCAO EM ACO CARBONO, COM ENCAIXE PARA SOLDA DN SW, PRESSAO 3.000 LBS, DN 2" X 1 1/2"</v>
          </cell>
          <cell r="E18113" t="str">
            <v>UN</v>
          </cell>
        </row>
        <row r="18114">
          <cell r="A18114" t="str">
            <v>SINAPI-I 40373</v>
          </cell>
          <cell r="D18114" t="str">
            <v>LUVA DE REDUCAO EM ACO CARBONO, COM ENCAIXE PARA SOLDA DN SW, PRESSAO 3.000 LBS, DN 3" X 2 1/2"</v>
          </cell>
          <cell r="E18114" t="str">
            <v>UN</v>
          </cell>
        </row>
        <row r="18115">
          <cell r="A18115" t="str">
            <v>SINAPI-I 3907</v>
          </cell>
          <cell r="D18115" t="str">
            <v>LUVA DE REDUCAO ROSCAVEL, PVC, 1" X 3/4", PARA AGUA FRIA PREDIAL</v>
          </cell>
          <cell r="E18115" t="str">
            <v>UN</v>
          </cell>
          <cell r="F18115">
            <v>5.66</v>
          </cell>
        </row>
        <row r="18116">
          <cell r="A18116" t="str">
            <v>SINAPI-I 3889</v>
          </cell>
          <cell r="D18116" t="str">
            <v>LUVA DE REDUCAO ROSCAVEL, PVC, 3/4" X 1/2", PARA AGUA FRIA PREDIAL</v>
          </cell>
          <cell r="E18116" t="str">
            <v>UN</v>
          </cell>
          <cell r="F18116">
            <v>4.03</v>
          </cell>
        </row>
        <row r="18117">
          <cell r="A18117" t="str">
            <v>SINAPI-I 3868</v>
          </cell>
          <cell r="D18117" t="str">
            <v>LUVA DE REDUCAO SOLDAVEL, PVC, 25 MM X 20 MM, PARA AGUA FRIA PREDIAL</v>
          </cell>
          <cell r="E18117" t="str">
            <v>UN</v>
          </cell>
          <cell r="F18117">
            <v>1.48</v>
          </cell>
        </row>
        <row r="18118">
          <cell r="A18118" t="str">
            <v>SINAPI-I 3869</v>
          </cell>
          <cell r="D18118" t="str">
            <v>LUVA DE REDUCAO SOLDAVEL, PVC, 32 MM X 25 MM, PARA AGUA FRIA PREDIAL</v>
          </cell>
          <cell r="E18118" t="str">
            <v>UN</v>
          </cell>
          <cell r="F18118">
            <v>3.27</v>
          </cell>
        </row>
        <row r="18119">
          <cell r="A18119" t="str">
            <v>SINAPI-I 3872</v>
          </cell>
          <cell r="D18119" t="str">
            <v>LUVA DE REDUCAO SOLDAVEL, PVC, 40 MM X 32 MM, PARA AGUA FRIA PREDIAL</v>
          </cell>
          <cell r="E18119" t="str">
            <v>UN</v>
          </cell>
          <cell r="F18119">
            <v>5.59</v>
          </cell>
        </row>
        <row r="18120">
          <cell r="A18120" t="str">
            <v>SINAPI-I 3850</v>
          </cell>
          <cell r="D18120" t="str">
            <v>LUVA DE REDUCAO SOLDAVEL, PVC, 60 MM X 50 MM, PARA AGUA FRIA PREDIAL</v>
          </cell>
          <cell r="E18120" t="str">
            <v>UN</v>
          </cell>
          <cell r="F18120">
            <v>12.9</v>
          </cell>
        </row>
        <row r="18121">
          <cell r="A18121" t="str">
            <v>SINAPI-I 38023</v>
          </cell>
          <cell r="D18121" t="str">
            <v>LUVA DE REDUCAO, SOLDAVEL, PVC, 50 X 25 MM, PARA AGUA FRIA PREDIAL</v>
          </cell>
          <cell r="E18121" t="str">
            <v>UN</v>
          </cell>
          <cell r="F18121">
            <v>6.56</v>
          </cell>
        </row>
        <row r="18122">
          <cell r="A18122" t="str">
            <v>SINAPI-I 37986</v>
          </cell>
          <cell r="D18122" t="str">
            <v>LUVA DE TRANSICAO DE CPVC X PVC, SOLDAVEL, 22 X 25 MM, PARA AGUA QUENTE</v>
          </cell>
          <cell r="E18122" t="str">
            <v>UN</v>
          </cell>
          <cell r="F18122">
            <v>2.52</v>
          </cell>
        </row>
        <row r="18123">
          <cell r="A18123" t="str">
            <v>SINAPI-I 21120</v>
          </cell>
          <cell r="D18123" t="str">
            <v>LUVA DE TRANSICAO, CPVC, 15 MM X 1/2", PARA AGUA QUENTE PREDIAL</v>
          </cell>
          <cell r="E18123" t="str">
            <v>UN</v>
          </cell>
          <cell r="F18123">
            <v>12.85</v>
          </cell>
        </row>
        <row r="18124">
          <cell r="A18124" t="str">
            <v>SINAPI-I 39318</v>
          </cell>
          <cell r="D18124" t="str">
            <v>LUVA DE TRANSICAO, CPVC, 22 MM X 1/2", PARA AGUA QUENTE</v>
          </cell>
          <cell r="E18124" t="str">
            <v>UN</v>
          </cell>
          <cell r="F18124">
            <v>11.95</v>
          </cell>
        </row>
        <row r="18125">
          <cell r="A18125" t="str">
            <v>SINAPI-I 37987</v>
          </cell>
          <cell r="D18125" t="str">
            <v>LUVA DE TRANSICAO, CPVC, SOLDAVEL, 42 MM X 1 1/2", PARA AGUA QUENTE</v>
          </cell>
          <cell r="E18125" t="str">
            <v>UN</v>
          </cell>
          <cell r="F18125">
            <v>125.69</v>
          </cell>
        </row>
        <row r="18126">
          <cell r="A18126" t="str">
            <v>SINAPI-I 37988</v>
          </cell>
          <cell r="D18126" t="str">
            <v>LUVA DE TRANSICAO, CPVC, SOLDAVEL, 54 MM X 2", PARA AGUA QUENTE PREDIAL</v>
          </cell>
          <cell r="E18126" t="str">
            <v>UN</v>
          </cell>
          <cell r="F18126">
            <v>199.72</v>
          </cell>
        </row>
        <row r="18127">
          <cell r="A18127" t="str">
            <v>SINAPI-I 40366</v>
          </cell>
          <cell r="D18127" t="str">
            <v>LUVA EM ACO CARBONO, SOLDAVEL, PRESSAO 3.000 LBS, DN 1 1/2"</v>
          </cell>
          <cell r="E18127" t="str">
            <v>UN</v>
          </cell>
        </row>
        <row r="18128">
          <cell r="A18128" t="str">
            <v>SINAPI-I 40363</v>
          </cell>
          <cell r="D18128" t="str">
            <v>LUVA EM ACO CARBONO, SOLDAVEL, PRESSAO 3.000 LBS, DN 1 1/4"</v>
          </cell>
          <cell r="E18128" t="str">
            <v>UN</v>
          </cell>
        </row>
        <row r="18129">
          <cell r="A18129" t="str">
            <v>SINAPI-I 40360</v>
          </cell>
          <cell r="D18129" t="str">
            <v>LUVA EM ACO CARBONO, SOLDAVEL, PRESSAO 3.000 LBS, DN 1"</v>
          </cell>
          <cell r="E18129" t="str">
            <v>UN</v>
          </cell>
        </row>
        <row r="18130">
          <cell r="A18130" t="str">
            <v>SINAPI-I 40354</v>
          </cell>
          <cell r="D18130" t="str">
            <v>LUVA EM ACO CARBONO, SOLDAVEL, PRESSAO 3.000 LBS, DN 1/2"</v>
          </cell>
          <cell r="E18130" t="str">
            <v>UN</v>
          </cell>
        </row>
        <row r="18131">
          <cell r="A18131" t="str">
            <v>SINAPI-I 40372</v>
          </cell>
          <cell r="D18131" t="str">
            <v>LUVA EM ACO CARBONO, SOLDAVEL, PRESSAO 3.000 LBS, DN 2 1/2"</v>
          </cell>
          <cell r="E18131" t="str">
            <v>UN</v>
          </cell>
        </row>
        <row r="18132">
          <cell r="A18132" t="str">
            <v>SINAPI-I 40369</v>
          </cell>
          <cell r="D18132" t="str">
            <v>LUVA EM ACO CARBONO, SOLDAVEL, PRESSAO 3.000 LBS, DN 2"</v>
          </cell>
          <cell r="E18132" t="str">
            <v>UN</v>
          </cell>
        </row>
        <row r="18133">
          <cell r="A18133" t="str">
            <v>SINAPI-I 40375</v>
          </cell>
          <cell r="D18133" t="str">
            <v>LUVA EM ACO CARBONO, SOLDAVEL, PRESSAO 3.000 LBS, DN 3"</v>
          </cell>
          <cell r="E18133" t="str">
            <v>UN</v>
          </cell>
        </row>
        <row r="18134">
          <cell r="A18134" t="str">
            <v>SINAPI-I 40357</v>
          </cell>
          <cell r="D18134" t="str">
            <v>LUVA EM ACO CARBONO, SOLDAVEL, PRESSAO 3.000 LBS, DN 3/4"</v>
          </cell>
          <cell r="E18134" t="str">
            <v>UN</v>
          </cell>
        </row>
        <row r="18135">
          <cell r="A18135" t="str">
            <v>SINAPI-I 1893</v>
          </cell>
          <cell r="D18135" t="str">
            <v>LUVA EM PVC RIGIDO ROSCAVEL, DE 1 1/2", PARA ELETRODUTO</v>
          </cell>
          <cell r="E18135" t="str">
            <v>UN</v>
          </cell>
          <cell r="F18135">
            <v>4.33</v>
          </cell>
        </row>
        <row r="18136">
          <cell r="A18136" t="str">
            <v>SINAPI-I 1902</v>
          </cell>
          <cell r="D18136" t="str">
            <v>LUVA EM PVC RIGIDO ROSCAVEL, DE 1 1/4", PARA ELETRODUTO</v>
          </cell>
          <cell r="E18136" t="str">
            <v>UN</v>
          </cell>
          <cell r="F18136">
            <v>3.15</v>
          </cell>
        </row>
        <row r="18137">
          <cell r="A18137" t="str">
            <v>SINAPI-I 1892</v>
          </cell>
          <cell r="D18137" t="str">
            <v>LUVA EM PVC RIGIDO ROSCAVEL, DE 1", PARA ELETRODUTO</v>
          </cell>
          <cell r="E18137" t="str">
            <v>UN</v>
          </cell>
          <cell r="F18137">
            <v>2.0299999999999998</v>
          </cell>
        </row>
        <row r="18138">
          <cell r="A18138" t="str">
            <v>SINAPI-I 1901</v>
          </cell>
          <cell r="D18138" t="str">
            <v>LUVA EM PVC RIGIDO ROSCAVEL, DE 1/2", PARA ELETRODUTO</v>
          </cell>
          <cell r="E18138" t="str">
            <v>UN</v>
          </cell>
          <cell r="F18138">
            <v>0.98</v>
          </cell>
        </row>
        <row r="18139">
          <cell r="A18139" t="str">
            <v>SINAPI-I 1907</v>
          </cell>
          <cell r="D18139" t="str">
            <v>LUVA EM PVC RIGIDO ROSCAVEL, DE 2 1/2", PARA ELETRODUTO</v>
          </cell>
          <cell r="E18139" t="str">
            <v>UN</v>
          </cell>
          <cell r="F18139">
            <v>13.94</v>
          </cell>
        </row>
        <row r="18140">
          <cell r="A18140" t="str">
            <v>SINAPI-I 1894</v>
          </cell>
          <cell r="D18140" t="str">
            <v>LUVA EM PVC RIGIDO ROSCAVEL, DE 2", PARA ELETRODUTO</v>
          </cell>
          <cell r="E18140" t="str">
            <v>UN</v>
          </cell>
          <cell r="F18140">
            <v>6.27</v>
          </cell>
        </row>
        <row r="18141">
          <cell r="A18141" t="str">
            <v>SINAPI-I 1896</v>
          </cell>
          <cell r="D18141" t="str">
            <v>LUVA EM PVC RIGIDO ROSCAVEL, DE 3", PARA ELETRODUTO</v>
          </cell>
          <cell r="E18141" t="str">
            <v>UN</v>
          </cell>
          <cell r="F18141">
            <v>18.72</v>
          </cell>
        </row>
        <row r="18142">
          <cell r="A18142" t="str">
            <v>SINAPI-I 1891</v>
          </cell>
          <cell r="D18142" t="str">
            <v>LUVA EM PVC RIGIDO ROSCAVEL, DE 3/4", PARA ELETRODUTO</v>
          </cell>
          <cell r="E18142" t="str">
            <v>UN</v>
          </cell>
          <cell r="F18142">
            <v>1.45</v>
          </cell>
        </row>
        <row r="18143">
          <cell r="A18143" t="str">
            <v>SINAPI-I 1895</v>
          </cell>
          <cell r="D18143" t="str">
            <v>LUVA EM PVC RIGIDO ROSCAVEL, DE 4", PARA ELETRODUTO</v>
          </cell>
          <cell r="E18143" t="str">
            <v>UN</v>
          </cell>
          <cell r="F18143">
            <v>32.9</v>
          </cell>
        </row>
        <row r="18144">
          <cell r="A18144" t="str">
            <v>SINAPI-I 2641</v>
          </cell>
          <cell r="D18144" t="str">
            <v>LUVA PARA ELETRODUTO, EM ACO GALVANIZADO ELETROLITICO, COM ROSCA, DIAMETRO DE 100 MM (4")</v>
          </cell>
          <cell r="E18144" t="str">
            <v>UN</v>
          </cell>
          <cell r="F18144">
            <v>34.020000000000003</v>
          </cell>
        </row>
        <row r="18145">
          <cell r="A18145" t="str">
            <v>SINAPI-I 2636</v>
          </cell>
          <cell r="D18145" t="str">
            <v>LUVA PARA ELETRODUTO, EM ACO GALVANIZADO ELETROLITICO, COM ROSCA, DIAMETRO DE 15 MM (1/2")</v>
          </cell>
          <cell r="E18145" t="str">
            <v>UN</v>
          </cell>
          <cell r="F18145">
            <v>2.19</v>
          </cell>
        </row>
        <row r="18146">
          <cell r="A18146" t="str">
            <v>SINAPI-I 2637</v>
          </cell>
          <cell r="D18146" t="str">
            <v>LUVA PARA ELETRODUTO, EM ACO GALVANIZADO ELETROLITICO, COM ROSCA, DIAMETRO DE 20 MM (3/4")</v>
          </cell>
          <cell r="E18146" t="str">
            <v>UN</v>
          </cell>
          <cell r="F18146">
            <v>2.33</v>
          </cell>
        </row>
        <row r="18147">
          <cell r="A18147" t="str">
            <v>SINAPI-I 2638</v>
          </cell>
          <cell r="D18147" t="str">
            <v>LUVA PARA ELETRODUTO, EM ACO GALVANIZADO ELETROLITICO, COM ROSCA, DIAMETRO DE 25 MM (1")</v>
          </cell>
          <cell r="E18147" t="str">
            <v>UN</v>
          </cell>
          <cell r="F18147">
            <v>2.71</v>
          </cell>
        </row>
        <row r="18148">
          <cell r="A18148" t="str">
            <v>SINAPI-I 2639</v>
          </cell>
          <cell r="D18148" t="str">
            <v>LUVA PARA ELETRODUTO, EM ACO GALVANIZADO ELETROLITICO, COM ROSCA, DIAMETRO DE 32 MM (1 1/4")</v>
          </cell>
          <cell r="E18148" t="str">
            <v>UN</v>
          </cell>
          <cell r="F18148">
            <v>4.8099999999999996</v>
          </cell>
        </row>
        <row r="18149">
          <cell r="A18149" t="str">
            <v>SINAPI-I 2644</v>
          </cell>
          <cell r="D18149" t="str">
            <v>LUVA PARA ELETRODUTO, EM ACO GALVANIZADO ELETROLITICO, COM ROSCA, DIAMETRO DE 40 MM (1 1/2")</v>
          </cell>
          <cell r="E18149" t="str">
            <v>UN</v>
          </cell>
          <cell r="F18149">
            <v>6.96</v>
          </cell>
        </row>
        <row r="18150">
          <cell r="A18150" t="str">
            <v>SINAPI-I 2640</v>
          </cell>
          <cell r="D18150" t="str">
            <v>LUVA PARA ELETRODUTO, EM ACO GALVANIZADO ELETROLITICO, COM ROSCA, DIAMETRO DE 65 MM (2 1/2")</v>
          </cell>
          <cell r="E18150" t="str">
            <v>UN</v>
          </cell>
          <cell r="F18150">
            <v>14.16</v>
          </cell>
        </row>
        <row r="18151">
          <cell r="A18151" t="str">
            <v>SINAPI-I 2642</v>
          </cell>
          <cell r="D18151" t="str">
            <v>LUVA PARA ELETRODUTO, EM ACO GALVANIZADO ELETROLITICO, COM ROSCA, DIAMETRO DE 80 MM (3")</v>
          </cell>
          <cell r="E18151" t="str">
            <v>UN</v>
          </cell>
          <cell r="F18151">
            <v>21.56</v>
          </cell>
        </row>
        <row r="18152">
          <cell r="A18152" t="str">
            <v>SINAPI-I 2643</v>
          </cell>
          <cell r="D18152" t="str">
            <v>LUVA PARA ELETRODUTO, EM ACO GALVANIZADO ELETROLITICO, COM ROSCA,DIAMETRO DE 50 MM (2")</v>
          </cell>
          <cell r="E18152" t="str">
            <v>UN</v>
          </cell>
          <cell r="F18152">
            <v>9.6999999999999993</v>
          </cell>
        </row>
        <row r="18153">
          <cell r="A18153" t="str">
            <v>SINAPI-I 44281</v>
          </cell>
          <cell r="D18153" t="str">
            <v>LUVA PARA PERFURATRIZ DE ESTEIRA T38, D = 1 1/2"</v>
          </cell>
          <cell r="E18153" t="str">
            <v>UN</v>
          </cell>
          <cell r="F18153">
            <v>253.91</v>
          </cell>
        </row>
        <row r="18154">
          <cell r="A18154" t="str">
            <v>SINAPI-I 39855</v>
          </cell>
          <cell r="D18154" t="str">
            <v>LUVA PASSANTE DE COBRE SEM ANEL DE SOLDA, BOLSA 15 MM</v>
          </cell>
          <cell r="E18154" t="str">
            <v>UN</v>
          </cell>
        </row>
        <row r="18155">
          <cell r="A18155" t="str">
            <v>SINAPI-I 39856</v>
          </cell>
          <cell r="D18155" t="str">
            <v>LUVA PASSANTE DE COBRE SEM ANEL DE SOLDA, BOLSA 22 MM</v>
          </cell>
          <cell r="E18155" t="str">
            <v>UN</v>
          </cell>
        </row>
        <row r="18156">
          <cell r="A18156" t="str">
            <v>SINAPI-I 39857</v>
          </cell>
          <cell r="D18156" t="str">
            <v>LUVA PASSANTE DE COBRE SEM ANEL DE SOLDA, BOLSA 28 MM</v>
          </cell>
          <cell r="E18156" t="str">
            <v>UN</v>
          </cell>
        </row>
        <row r="18157">
          <cell r="A18157" t="str">
            <v>SINAPI-I 39858</v>
          </cell>
          <cell r="D18157" t="str">
            <v>LUVA PASSANTE DE COBRE SEM ANEL DE SOLDA, BOLSA 35 MM</v>
          </cell>
          <cell r="E18157" t="str">
            <v>UN</v>
          </cell>
        </row>
        <row r="18158">
          <cell r="A18158" t="str">
            <v>SINAPI-I 39859</v>
          </cell>
          <cell r="D18158" t="str">
            <v>LUVA PASSANTE DE COBRE SEM ANEL DE SOLDA, BOLSA 42 MM</v>
          </cell>
          <cell r="E18158" t="str">
            <v>UN</v>
          </cell>
        </row>
        <row r="18159">
          <cell r="A18159" t="str">
            <v>SINAPI-I 39860</v>
          </cell>
          <cell r="D18159" t="str">
            <v>LUVA PASSANTE DE COBRE SEM ANEL DE SOLDA, BOLSA 54 MM</v>
          </cell>
          <cell r="E18159" t="str">
            <v>UN</v>
          </cell>
        </row>
        <row r="18160">
          <cell r="A18160" t="str">
            <v>SINAPI-I 39861</v>
          </cell>
          <cell r="D18160" t="str">
            <v>LUVA PASSANTE DE COBRE SEM ANEL DE SOLDA, BOLSA 66 MM</v>
          </cell>
          <cell r="E18160" t="str">
            <v>UN</v>
          </cell>
        </row>
        <row r="18161">
          <cell r="A18161" t="str">
            <v>SINAPI-I 3867</v>
          </cell>
          <cell r="D18161" t="str">
            <v>LUVA PVC SOLDAVEL, 110 MM, PARA AGUA FRIA PREDIAL</v>
          </cell>
          <cell r="E18161" t="str">
            <v>UN</v>
          </cell>
          <cell r="F18161">
            <v>78.540000000000006</v>
          </cell>
        </row>
        <row r="18162">
          <cell r="A18162" t="str">
            <v>SINAPI-I 3861</v>
          </cell>
          <cell r="D18162" t="str">
            <v>LUVA PVC SOLDAVEL, 20 MM, PARA AGUA FRIA PREDIAL</v>
          </cell>
          <cell r="E18162" t="str">
            <v>UN</v>
          </cell>
          <cell r="F18162">
            <v>0.81</v>
          </cell>
        </row>
        <row r="18163">
          <cell r="A18163" t="str">
            <v>SINAPI-I 3904</v>
          </cell>
          <cell r="D18163" t="str">
            <v>LUVA PVC SOLDAVEL, 25 MM, PARA AGUA FRIA PREDIAL</v>
          </cell>
          <cell r="E18163" t="str">
            <v>UN</v>
          </cell>
          <cell r="F18163">
            <v>0.86</v>
          </cell>
        </row>
        <row r="18164">
          <cell r="A18164" t="str">
            <v>SINAPI-I 3903</v>
          </cell>
          <cell r="D18164" t="str">
            <v>LUVA PVC SOLDAVEL, 32 MM, PARA AGUA FRIA PREDIAL</v>
          </cell>
          <cell r="E18164" t="str">
            <v>UN</v>
          </cell>
          <cell r="F18164">
            <v>2.11</v>
          </cell>
        </row>
        <row r="18165">
          <cell r="A18165" t="str">
            <v>SINAPI-I 3862</v>
          </cell>
          <cell r="D18165" t="str">
            <v>LUVA PVC SOLDAVEL, 40 MM, PARA AGUA FRIA PREDIAL</v>
          </cell>
          <cell r="E18165" t="str">
            <v>UN</v>
          </cell>
          <cell r="F18165">
            <v>4.49</v>
          </cell>
        </row>
        <row r="18166">
          <cell r="A18166" t="str">
            <v>SINAPI-I 3863</v>
          </cell>
          <cell r="D18166" t="str">
            <v>LUVA PVC SOLDAVEL, 50 MM, PARA AGUA FRIA PREDIAL</v>
          </cell>
          <cell r="E18166" t="str">
            <v>UN</v>
          </cell>
          <cell r="F18166">
            <v>4.5999999999999996</v>
          </cell>
        </row>
        <row r="18167">
          <cell r="A18167" t="str">
            <v>SINAPI-I 3864</v>
          </cell>
          <cell r="D18167" t="str">
            <v>LUVA PVC SOLDAVEL, 60 MM, PARA AGUA FRIA PREDIAL</v>
          </cell>
          <cell r="E18167" t="str">
            <v>UN</v>
          </cell>
          <cell r="F18167">
            <v>14.09</v>
          </cell>
        </row>
        <row r="18168">
          <cell r="A18168" t="str">
            <v>SINAPI-I 3865</v>
          </cell>
          <cell r="D18168" t="str">
            <v>LUVA PVC SOLDAVEL, 75 MM, PARA AGUA FRIA PREDIAL</v>
          </cell>
          <cell r="E18168" t="str">
            <v>UN</v>
          </cell>
          <cell r="F18168">
            <v>20.6</v>
          </cell>
        </row>
        <row r="18169">
          <cell r="A18169" t="str">
            <v>SINAPI-I 3866</v>
          </cell>
          <cell r="D18169" t="str">
            <v>LUVA PVC SOLDAVEL, 85 MM, PARA AGUA FRIA PREDIAL</v>
          </cell>
          <cell r="E18169" t="str">
            <v>UN</v>
          </cell>
          <cell r="F18169">
            <v>46.25</v>
          </cell>
        </row>
        <row r="18170">
          <cell r="A18170" t="str">
            <v>SINAPI-I 3878</v>
          </cell>
          <cell r="D18170" t="str">
            <v>LUVA PVC, ROSCAVEL, 1 1/2", AGUA FRIA PREDIAL</v>
          </cell>
          <cell r="E18170" t="str">
            <v>UN</v>
          </cell>
          <cell r="F18170">
            <v>12.61</v>
          </cell>
        </row>
        <row r="18171">
          <cell r="A18171" t="str">
            <v>SINAPI-I 3876</v>
          </cell>
          <cell r="D18171" t="str">
            <v>LUVA PVC, ROSCAVEL, 1", AGUA FRIA PREDIAL</v>
          </cell>
          <cell r="E18171" t="str">
            <v>UN</v>
          </cell>
          <cell r="F18171">
            <v>5.0199999999999996</v>
          </cell>
        </row>
        <row r="18172">
          <cell r="A18172" t="str">
            <v>SINAPI-I 3883</v>
          </cell>
          <cell r="D18172" t="str">
            <v>LUVA PVC, ROSCAVEL, 1/2", AGUA FRIA PREDIAL</v>
          </cell>
          <cell r="E18172" t="str">
            <v>UN</v>
          </cell>
          <cell r="F18172">
            <v>1.61</v>
          </cell>
        </row>
        <row r="18173">
          <cell r="A18173" t="str">
            <v>SINAPI-I 3884</v>
          </cell>
          <cell r="D18173" t="str">
            <v>LUVA PVC, ROSCAVEL, 3/4", AGUA FRIA PREDIAL</v>
          </cell>
          <cell r="E18173" t="str">
            <v>UN</v>
          </cell>
          <cell r="F18173">
            <v>2.5499999999999998</v>
          </cell>
        </row>
        <row r="18174">
          <cell r="A18174" t="str">
            <v>SINAPI-I 12892</v>
          </cell>
          <cell r="D18174" t="str">
            <v>LUVA RASPA DE COURO, CANO CURTO (PUNHO *7* CM)</v>
          </cell>
          <cell r="E18174" t="str">
            <v>PAR</v>
          </cell>
          <cell r="F18174">
            <v>11.04</v>
          </cell>
        </row>
        <row r="18175">
          <cell r="A18175" t="str">
            <v>SINAPI-I 38447</v>
          </cell>
          <cell r="D18175" t="str">
            <v>LUVA SIMPLES PPR, F/F, SOLDAVEL, DN 110 MM, PARA AGUA QUENTE PREDIAL</v>
          </cell>
          <cell r="E18175" t="str">
            <v>UN</v>
          </cell>
        </row>
        <row r="18176">
          <cell r="A18176" t="str">
            <v>SINAPI-I 36320</v>
          </cell>
          <cell r="D18176" t="str">
            <v>LUVA SIMPLES PPR, F/F, SOLDAVEL, DN 20 MM, PARA AGUA QUENTE PREDIAL</v>
          </cell>
          <cell r="E18176" t="str">
            <v>UN</v>
          </cell>
        </row>
        <row r="18177">
          <cell r="A18177" t="str">
            <v>SINAPI-I 36324</v>
          </cell>
          <cell r="D18177" t="str">
            <v>LUVA SIMPLES PPR, F/F, SOLDAVEL, DN 25 MM, PARA AGUA QUENTE PREDIAL</v>
          </cell>
          <cell r="E18177" t="str">
            <v>UN</v>
          </cell>
        </row>
        <row r="18178">
          <cell r="A18178" t="str">
            <v>SINAPI-I 38441</v>
          </cell>
          <cell r="D18178" t="str">
            <v>LUVA SIMPLES PPR, F/F, SOLDAVEL, DN 32 MM, PARA AGUA QUENTE PREDIAL</v>
          </cell>
          <cell r="E18178" t="str">
            <v>UN</v>
          </cell>
        </row>
        <row r="18179">
          <cell r="A18179" t="str">
            <v>SINAPI-I 38442</v>
          </cell>
          <cell r="D18179" t="str">
            <v>LUVA SIMPLES PPR, F/F, SOLDAVEL, DN 40 MM, PARA AGUA QUENTE PREDIAL</v>
          </cell>
          <cell r="E18179" t="str">
            <v>UN</v>
          </cell>
        </row>
        <row r="18180">
          <cell r="A18180" t="str">
            <v>SINAPI-I 38443</v>
          </cell>
          <cell r="D18180" t="str">
            <v>LUVA SIMPLES PPR, F/F, SOLDAVEL, DN 50 MM, PARA AGUA QUENTE PREDIAL</v>
          </cell>
          <cell r="E18180" t="str">
            <v>UN</v>
          </cell>
        </row>
        <row r="18181">
          <cell r="A18181" t="str">
            <v>SINAPI-I 38444</v>
          </cell>
          <cell r="D18181" t="str">
            <v>LUVA SIMPLES PPR, F/F, SOLDAVEL, DN 63 MM, PARA AGUA QUENTE PREDIAL</v>
          </cell>
          <cell r="E18181" t="str">
            <v>UN</v>
          </cell>
        </row>
        <row r="18182">
          <cell r="A18182" t="str">
            <v>SINAPI-I 38445</v>
          </cell>
          <cell r="D18182" t="str">
            <v>LUVA SIMPLES PPR, F/F, SOLDAVEL, DN 75 MM, PARA AGUA QUENTE PREDIAL</v>
          </cell>
          <cell r="E18182" t="str">
            <v>UN</v>
          </cell>
        </row>
        <row r="18183">
          <cell r="A18183" t="str">
            <v>SINAPI-I 38446</v>
          </cell>
          <cell r="D18183" t="str">
            <v>LUVA SIMPLES PPR, F/F, SOLDAVEL, DN 90 MM, PARA AGUA QUENTE PREDIAL</v>
          </cell>
          <cell r="E18183" t="str">
            <v>UN</v>
          </cell>
        </row>
        <row r="18184">
          <cell r="A18184" t="str">
            <v>SINAPI-I 3837</v>
          </cell>
          <cell r="D18184" t="str">
            <v>LUVA SIMPLES PVC PBA, JE, DN 100 / DE 110 MM, PARA REDE DE AGUA</v>
          </cell>
          <cell r="E18184" t="str">
            <v>UN</v>
          </cell>
          <cell r="F18184">
            <v>53.76</v>
          </cell>
        </row>
        <row r="18185">
          <cell r="A18185" t="str">
            <v>SINAPI-I 3845</v>
          </cell>
          <cell r="D18185" t="str">
            <v>LUVA SIMPLES PVC PBA, JE, DN 50 / DE 60 MM, PARA REDE DE AGUA</v>
          </cell>
          <cell r="E18185" t="str">
            <v>UN</v>
          </cell>
          <cell r="F18185">
            <v>19.64</v>
          </cell>
        </row>
        <row r="18186">
          <cell r="A18186" t="str">
            <v>SINAPI-I 11045</v>
          </cell>
          <cell r="D18186" t="str">
            <v>LUVA SIMPLES PVC PBA, JE, DN 75 / DE 85 MM, PARA REDE DE AGUA</v>
          </cell>
          <cell r="E18186" t="str">
            <v>UN</v>
          </cell>
          <cell r="F18186">
            <v>37.880000000000003</v>
          </cell>
        </row>
        <row r="18187">
          <cell r="A18187" t="str">
            <v>SINAPI-I 20170</v>
          </cell>
          <cell r="D18187" t="str">
            <v>LUVA SIMPLES, PVC SERIE R, 100 MM, PARA ESGOTO PREDIAL</v>
          </cell>
          <cell r="E18187" t="str">
            <v>UN</v>
          </cell>
          <cell r="F18187">
            <v>14.71</v>
          </cell>
        </row>
        <row r="18188">
          <cell r="A18188" t="str">
            <v>SINAPI-I 20171</v>
          </cell>
          <cell r="D18188" t="str">
            <v>LUVA SIMPLES, PVC SERIE R, 150 MM, PARA ESGOTO PREDIAL</v>
          </cell>
          <cell r="E18188" t="str">
            <v>UN</v>
          </cell>
          <cell r="F18188">
            <v>42.41</v>
          </cell>
        </row>
        <row r="18189">
          <cell r="A18189" t="str">
            <v>SINAPI-I 20167</v>
          </cell>
          <cell r="D18189" t="str">
            <v>LUVA SIMPLES, PVC SERIE R, 40 MM, PARA ESGOTO PREDIAL</v>
          </cell>
          <cell r="E18189" t="str">
            <v>UN</v>
          </cell>
          <cell r="F18189">
            <v>5.33</v>
          </cell>
        </row>
        <row r="18190">
          <cell r="A18190" t="str">
            <v>SINAPI-I 20168</v>
          </cell>
          <cell r="D18190" t="str">
            <v>LUVA SIMPLES, PVC SERIE R, 50 MM, PARA ESGOTO PREDIAL</v>
          </cell>
          <cell r="E18190" t="str">
            <v>UN</v>
          </cell>
          <cell r="F18190">
            <v>10.98</v>
          </cell>
        </row>
        <row r="18191">
          <cell r="A18191" t="str">
            <v>SINAPI-I 20169</v>
          </cell>
          <cell r="D18191" t="str">
            <v>LUVA SIMPLES, PVC SERIE R, 75 MM, PARA ESGOTO PREDIAL</v>
          </cell>
          <cell r="E18191" t="str">
            <v>UN</v>
          </cell>
          <cell r="F18191">
            <v>12.81</v>
          </cell>
        </row>
        <row r="18192">
          <cell r="A18192" t="str">
            <v>SINAPI-I 3899</v>
          </cell>
          <cell r="D18192" t="str">
            <v>LUVA SIMPLES, PVC, SOLDAVEL, DN 100 MM, SERIE NORMAL, PARA ESGOTO PREDIAL</v>
          </cell>
          <cell r="E18192" t="str">
            <v>UN</v>
          </cell>
          <cell r="F18192">
            <v>7.1</v>
          </cell>
        </row>
        <row r="18193">
          <cell r="A18193" t="str">
            <v>SINAPI-I 38676</v>
          </cell>
          <cell r="D18193" t="str">
            <v>LUVA SIMPLES, PVC, SOLDAVEL, DN 150 MM, SERIE NORMAL, PARA ESGOTO PREDIAL</v>
          </cell>
          <cell r="E18193" t="str">
            <v>UN</v>
          </cell>
          <cell r="F18193">
            <v>35.54</v>
          </cell>
        </row>
        <row r="18194">
          <cell r="A18194" t="str">
            <v>SINAPI-I 3897</v>
          </cell>
          <cell r="D18194" t="str">
            <v>LUVA SIMPLES, PVC, SOLDAVEL, DN 40 MM, SERIE NORMAL, PARA ESGOTO PREDIAL</v>
          </cell>
          <cell r="E18194" t="str">
            <v>UN</v>
          </cell>
          <cell r="F18194">
            <v>1.73</v>
          </cell>
        </row>
        <row r="18195">
          <cell r="A18195" t="str">
            <v>SINAPI-I 3875</v>
          </cell>
          <cell r="D18195" t="str">
            <v>LUVA SIMPLES, PVC, SOLDAVEL, DN 50 MM, SERIE NORMAL, PARA ESGOTO PREDIAL</v>
          </cell>
          <cell r="E18195" t="str">
            <v>UN</v>
          </cell>
          <cell r="F18195">
            <v>3.58</v>
          </cell>
        </row>
        <row r="18196">
          <cell r="A18196" t="str">
            <v>SINAPI-I 3898</v>
          </cell>
          <cell r="D18196" t="str">
            <v>LUVA SIMPLES, PVC, SOLDAVEL, DN 75 MM, SERIE NORMAL, PARA ESGOTO PREDIAL</v>
          </cell>
          <cell r="E18196" t="str">
            <v>UN</v>
          </cell>
          <cell r="F18196">
            <v>7.27</v>
          </cell>
        </row>
        <row r="18197">
          <cell r="A18197" t="str">
            <v>SINAPI-I 3855</v>
          </cell>
          <cell r="D18197" t="str">
            <v>LUVA SOLDAVEL COM BUCHA DE LATAO, PVC, 20 MM X 1/2"</v>
          </cell>
          <cell r="E18197" t="str">
            <v>UN</v>
          </cell>
          <cell r="F18197">
            <v>5.45</v>
          </cell>
        </row>
        <row r="18198">
          <cell r="A18198" t="str">
            <v>SINAPI-I 3874</v>
          </cell>
          <cell r="D18198" t="str">
            <v>LUVA SOLDAVEL COM BUCHA DE LATAO, PVC, 25 MM X 1/2"</v>
          </cell>
          <cell r="E18198" t="str">
            <v>UN</v>
          </cell>
          <cell r="F18198">
            <v>6.31</v>
          </cell>
        </row>
        <row r="18199">
          <cell r="A18199" t="str">
            <v>SINAPI-I 3870</v>
          </cell>
          <cell r="D18199" t="str">
            <v>LUVA SOLDAVEL COM BUCHA DE LATAO, PVC, 25 MM X 3/4"</v>
          </cell>
          <cell r="E18199" t="str">
            <v>UN</v>
          </cell>
          <cell r="F18199">
            <v>6.92</v>
          </cell>
        </row>
        <row r="18200">
          <cell r="A18200" t="str">
            <v>SINAPI-I 38678</v>
          </cell>
          <cell r="D18200" t="str">
            <v>LUVA SOLDAVEL COM BUCHA DE LATAO, PVC, 32 MM X 1"</v>
          </cell>
          <cell r="E18200" t="str">
            <v>UN</v>
          </cell>
          <cell r="F18200">
            <v>18.32</v>
          </cell>
        </row>
        <row r="18201">
          <cell r="A18201" t="str">
            <v>SINAPI-I 3859</v>
          </cell>
          <cell r="D18201" t="str">
            <v>LUVA SOLDAVEL COM ROSCA, PVC, 20 MM X 1/2", PARA AGUA FRIA PREDIAL</v>
          </cell>
          <cell r="E18201" t="str">
            <v>UN</v>
          </cell>
          <cell r="F18201">
            <v>1.4</v>
          </cell>
        </row>
        <row r="18202">
          <cell r="A18202" t="str">
            <v>SINAPI-I 3856</v>
          </cell>
          <cell r="D18202" t="str">
            <v>LUVA SOLDAVEL COM ROSCA, PVC, 25 MM X 1/2", PARA AGUA FRIA PREDIAL</v>
          </cell>
          <cell r="E18202" t="str">
            <v>UN</v>
          </cell>
          <cell r="F18202">
            <v>1.93</v>
          </cell>
        </row>
        <row r="18203">
          <cell r="A18203" t="str">
            <v>SINAPI-I 3906</v>
          </cell>
          <cell r="D18203" t="str">
            <v>LUVA SOLDAVEL COM ROSCA, PVC, 25 MM X 3/4", PARA AGUA FRIA PREDIAL</v>
          </cell>
          <cell r="E18203" t="str">
            <v>UN</v>
          </cell>
          <cell r="F18203">
            <v>1.6</v>
          </cell>
        </row>
        <row r="18204">
          <cell r="A18204" t="str">
            <v>SINAPI-I 3860</v>
          </cell>
          <cell r="D18204" t="str">
            <v>LUVA SOLDAVEL COM ROSCA, PVC, 32 MM X 1", PARA AGUA FRIA PREDIAL</v>
          </cell>
          <cell r="E18204" t="str">
            <v>UN</v>
          </cell>
          <cell r="F18204">
            <v>4.75</v>
          </cell>
        </row>
        <row r="18205">
          <cell r="A18205" t="str">
            <v>SINAPI-I 3905</v>
          </cell>
          <cell r="D18205" t="str">
            <v>LUVA SOLDAVEL COM ROSCA, PVC, 40 MM X 1 1/4", PARA AGUA FRIA PREDIAL</v>
          </cell>
          <cell r="E18205" t="str">
            <v>UN</v>
          </cell>
          <cell r="F18205">
            <v>10.89</v>
          </cell>
        </row>
        <row r="18206">
          <cell r="A18206" t="str">
            <v>SINAPI-I 3871</v>
          </cell>
          <cell r="D18206" t="str">
            <v>LUVA SOLDAVEL COM ROSCA, PVC, 50 MM X 1 1/2", PARA AGUA FRIA PREDIAL</v>
          </cell>
          <cell r="E18206" t="str">
            <v>UN</v>
          </cell>
          <cell r="F18206">
            <v>19.27</v>
          </cell>
        </row>
        <row r="18207">
          <cell r="A18207" t="str">
            <v>SINAPI-I 37427</v>
          </cell>
          <cell r="D18207" t="str">
            <v>LUVA, PEAD PE 100, DE 125 MM, PARA ELETROFUSAO</v>
          </cell>
          <cell r="E18207" t="str">
            <v>UN</v>
          </cell>
        </row>
        <row r="18208">
          <cell r="A18208" t="str">
            <v>SINAPI-I 37424</v>
          </cell>
          <cell r="D18208" t="str">
            <v>LUVA, PEAD PE 100, DE 20 MM, PARA ELETROFUSAO</v>
          </cell>
          <cell r="E18208" t="str">
            <v>UN</v>
          </cell>
        </row>
        <row r="18209">
          <cell r="A18209" t="str">
            <v>SINAPI-I 37428</v>
          </cell>
          <cell r="D18209" t="str">
            <v>LUVA, PEAD PE 100, DE 200 MM, PARA ELETROFUSAO</v>
          </cell>
          <cell r="E18209" t="str">
            <v>UN</v>
          </cell>
        </row>
        <row r="18210">
          <cell r="A18210" t="str">
            <v>SINAPI-I 37425</v>
          </cell>
          <cell r="D18210" t="str">
            <v>LUVA, PEAD PE 100, DE 32 MM, PARA ELETROFUSAO</v>
          </cell>
          <cell r="E18210" t="str">
            <v>UN</v>
          </cell>
        </row>
        <row r="18211">
          <cell r="A18211" t="str">
            <v>SINAPI-I 37429</v>
          </cell>
          <cell r="D18211" t="str">
            <v>LUVA, PEAD PE 100, DE 400 MM, PARA ELETROFUSAO</v>
          </cell>
          <cell r="E18211" t="str">
            <v>UN</v>
          </cell>
        </row>
        <row r="18212">
          <cell r="A18212" t="str">
            <v>SINAPI-I 37426</v>
          </cell>
          <cell r="D18212" t="str">
            <v>LUVA, PEAD PE 100, DE 63 MM, PARA ELETROFUSAO</v>
          </cell>
          <cell r="E18212" t="str">
            <v>UN</v>
          </cell>
        </row>
        <row r="18213">
          <cell r="A18213" t="str">
            <v>SINAPI-I 39292</v>
          </cell>
          <cell r="D18213" t="str">
            <v>LUVA/UNIAO DE REDUCAO METALICA, PARA CONEXAO COM ANEL DESLIZANTE, DN 20 X 16 MM, EM TUBO PEX PARA INST. AGUA QUENTE/FRIA</v>
          </cell>
          <cell r="E18213" t="str">
            <v>UN</v>
          </cell>
        </row>
        <row r="18214">
          <cell r="A18214" t="str">
            <v>SINAPI-I 39293</v>
          </cell>
          <cell r="D18214" t="str">
            <v>LUVA/UNIAO DE REDUCAO METALICA, PARA CONEXAO COM ANEL DESLIZANTE, DN 25 X 16 MM, EM TUBO PEX PARA INST. AGUA QUENTE/FRIA</v>
          </cell>
          <cell r="E18214" t="str">
            <v>UN</v>
          </cell>
        </row>
        <row r="18215">
          <cell r="A18215" t="str">
            <v>SINAPI-I 39294</v>
          </cell>
          <cell r="D18215" t="str">
            <v>LUVA/UNIAO DE REDUCAO METALICA, PARA CONEXAO COM ANEL DESLIZANTE, DN 25 X 20 MM, EM TUBO PEX PARA INST. AGUA QUENTE/FRIA</v>
          </cell>
          <cell r="E18215" t="str">
            <v>UN</v>
          </cell>
        </row>
        <row r="18216">
          <cell r="A18216" t="str">
            <v>SINAPI-I 39295</v>
          </cell>
          <cell r="D18216" t="str">
            <v>LUVA/UNIAO DE REDUCAO METALICA, PARA CONEXAO COM ANEL DESLIZANTE, DN 32 X 25 MM, EM TUBO PEX PARA INST. AGUA QUENTE/FRIA</v>
          </cell>
          <cell r="E18216" t="str">
            <v>UN</v>
          </cell>
        </row>
        <row r="18217">
          <cell r="A18217" t="str">
            <v>SINAPI-I 39312</v>
          </cell>
          <cell r="D18217" t="str">
            <v>LUVA/UNIAO DE REDUCAO, PLASTICA, PARA CONEXAO COM CRIMPAGEM, DN 20 X 16 MM, EM TUBO PEX PARA INST. AGUA QUENTE/FRIA</v>
          </cell>
          <cell r="E18217" t="str">
            <v>UN</v>
          </cell>
        </row>
        <row r="18218">
          <cell r="A18218" t="str">
            <v>SINAPI-I 39313</v>
          </cell>
          <cell r="D18218" t="str">
            <v>LUVA/UNIAO DE REDUCAO, PLASTICA, PARA CONEXAO COM CRIMPAGEM, DN 25 X 16 MM, EM TUBO PEX PARA INST. AGUA QUENTE/FRIA</v>
          </cell>
          <cell r="E18218" t="str">
            <v>UN</v>
          </cell>
        </row>
        <row r="18219">
          <cell r="A18219" t="str">
            <v>SINAPI-I 39314</v>
          </cell>
          <cell r="D18219" t="str">
            <v>LUVA/UNIAO DE REDUCAO, PLASTICA, PARA CONEXAO COM CRIMPAGEM, DN 32 X 25 MM, EM TUBO PEX PARA INST. AGUA QUENTE/FRIA</v>
          </cell>
          <cell r="E18219" t="str">
            <v>UN</v>
          </cell>
        </row>
        <row r="18220">
          <cell r="A18220" t="str">
            <v>SINAPI-I 39296</v>
          </cell>
          <cell r="D18220" t="str">
            <v>LUVA/UNIAO METALICA, PARA CONEXAO COM ANEL DESLIZANTE, DN 16 MM, EM TUBO PEX PARA INST. AGUA QUENTE/FRIA</v>
          </cell>
          <cell r="E18220" t="str">
            <v>UN</v>
          </cell>
        </row>
        <row r="18221">
          <cell r="A18221" t="str">
            <v>SINAPI-I 39297</v>
          </cell>
          <cell r="D18221" t="str">
            <v>LUVA/UNIAO METALICA, PARA CONEXAO COM ANEL DESLIZANTE, DN 20 MM, EM TUBO PEX PARA INST. AGUA QUENTE/FRIA</v>
          </cell>
          <cell r="E18221" t="str">
            <v>UN</v>
          </cell>
        </row>
        <row r="18222">
          <cell r="A18222" t="str">
            <v>SINAPI-I 39298</v>
          </cell>
          <cell r="D18222" t="str">
            <v>LUVA/UNIAO METALICA, PARA CONEXAO COM ANEL DESLIZANTE, DN 25 MM, EM TUBO PEX PARA INST. AGUA QUENTE/FRIA</v>
          </cell>
          <cell r="E18222" t="str">
            <v>UN</v>
          </cell>
        </row>
        <row r="18223">
          <cell r="A18223" t="str">
            <v>SINAPI-I 39299</v>
          </cell>
          <cell r="D18223" t="str">
            <v>LUVA/UNIAO METALICA, PARA CONEXAO COM ANEL DESLIZANTE, DN 32 MM, EM TUBO PEX PARA INST. AGUA QUENTE/FRIA</v>
          </cell>
          <cell r="E18223" t="str">
            <v>UN</v>
          </cell>
        </row>
        <row r="18224">
          <cell r="A18224" t="str">
            <v>SINAPI-I 39308</v>
          </cell>
          <cell r="D18224" t="str">
            <v>LUVA/UNIAO, PLASTICA, PARA CONEXAO COM CRIMPAGEM, DN 16 MM, EM TUBO PEX PARA INST. AGUA QUENTE/FRIA</v>
          </cell>
          <cell r="E18224" t="str">
            <v>UN</v>
          </cell>
        </row>
        <row r="18225">
          <cell r="A18225" t="str">
            <v>SINAPI-I 39309</v>
          </cell>
          <cell r="D18225" t="str">
            <v>LUVA/UNIAO, PLASTICA, PARA CONEXAO COM CRIMPAGEM, DN 20 MM, EM TUBO PEX PARA INST. AGUA QUENTE/FRIA</v>
          </cell>
          <cell r="E18225" t="str">
            <v>UN</v>
          </cell>
        </row>
        <row r="18226">
          <cell r="A18226" t="str">
            <v>SINAPI-I 39310</v>
          </cell>
          <cell r="D18226" t="str">
            <v>LUVA/UNIAO, PLASTICA, PARA CONEXAO COM CRIMPAGEM, DN 25 MM, EM TUBO PEX PARA INST. AGUA QUENTE/FRIA</v>
          </cell>
          <cell r="E18226" t="str">
            <v>UN</v>
          </cell>
        </row>
        <row r="18227">
          <cell r="A18227" t="str">
            <v>SINAPI-I 39311</v>
          </cell>
          <cell r="D18227" t="str">
            <v>LUVA/UNIAO, PLASTICA, PARA CONEXAO COM CRIMPAGEM, DN 32 MM, EM TUBO PEX PARA INST. AGUA QUENTE/FRIA</v>
          </cell>
          <cell r="E18227" t="str">
            <v>UN</v>
          </cell>
        </row>
        <row r="18228">
          <cell r="A18228" t="str">
            <v>SINAPI-I 45261</v>
          </cell>
          <cell r="D18228" t="str">
            <v>LUVAS DE PVC, COM COMPRIMENTO DE *35* CM, FORRADAS, ACABAMENTO ASPERO ANTIDERRAPANTE NA FACE PALMAR</v>
          </cell>
          <cell r="E18228" t="str">
            <v>PAR</v>
          </cell>
          <cell r="F18228">
            <v>19.28</v>
          </cell>
        </row>
        <row r="18229">
          <cell r="A18229" t="str">
            <v>SINAPI-I 11519</v>
          </cell>
          <cell r="D18229" t="str">
            <v>MACANETA ALAVANCA RETA OCA, EM ZAMAC COM ACABAMENTO CROMADO, COMPRIMENTO APROX DE 15 CM</v>
          </cell>
          <cell r="E18229" t="str">
            <v>PAR</v>
          </cell>
          <cell r="F18229">
            <v>50.48</v>
          </cell>
        </row>
        <row r="18230">
          <cell r="A18230" t="str">
            <v>SINAPI-I 11520</v>
          </cell>
          <cell r="D18230" t="str">
            <v>MACANETA ALAVANCA, RETA SIMPLES / OCA, CROMADA, COMPRIMENTO DE 10 A 16 CM, ACABAMENTO PADRAO POPULAR - SOMENTE MACANETAS</v>
          </cell>
          <cell r="E18230" t="str">
            <v>PAR</v>
          </cell>
          <cell r="F18230">
            <v>23.34</v>
          </cell>
        </row>
        <row r="18231">
          <cell r="A18231" t="str">
            <v>SINAPI-I 11518</v>
          </cell>
          <cell r="D18231" t="str">
            <v>MACANETA BOLA, EM ZAMAC COM ACABAMENTO CROMADO, DIAMETRO DE APROX 2 1/2"</v>
          </cell>
          <cell r="E18231" t="str">
            <v>PAR</v>
          </cell>
          <cell r="F18231">
            <v>84.85</v>
          </cell>
        </row>
        <row r="18232">
          <cell r="A18232" t="str">
            <v>SINAPI-I 38473</v>
          </cell>
          <cell r="D18232" t="str">
            <v>MACARICO DE SOLDA 201 PARA EXTENSAO GLP OU ACETILENO</v>
          </cell>
          <cell r="E18232" t="str">
            <v>UN</v>
          </cell>
          <cell r="F18232">
            <v>292.22000000000003</v>
          </cell>
        </row>
        <row r="18233">
          <cell r="A18233" t="str">
            <v>SINAPI-I 4244</v>
          </cell>
          <cell r="D18233" t="str">
            <v>MACARIQUEIRO (HORISTA)</v>
          </cell>
          <cell r="E18233" t="str">
            <v>H</v>
          </cell>
          <cell r="F18233">
            <v>20.77</v>
          </cell>
        </row>
        <row r="18234">
          <cell r="A18234" t="str">
            <v>SINAPI-I 40977</v>
          </cell>
          <cell r="D18234" t="str">
            <v>MACARIQUEIRO (MENSALISTA)</v>
          </cell>
          <cell r="E18234" t="str">
            <v>MES</v>
          </cell>
          <cell r="F18234">
            <v>3667.35</v>
          </cell>
        </row>
        <row r="18235">
          <cell r="A18235" t="str">
            <v>SINAPI-I 4115</v>
          </cell>
          <cell r="D18235" t="str">
            <v>MADEIRA ROLICA TRATADA, D = 12 A 15 CM, H = 3,00 M, EM EUCALIPTO OU EQUIVALENTE DA REGIAO</v>
          </cell>
          <cell r="E18235" t="str">
            <v>M</v>
          </cell>
          <cell r="F18235">
            <v>24.46</v>
          </cell>
        </row>
        <row r="18236">
          <cell r="A18236" t="str">
            <v>SINAPI-I 4119</v>
          </cell>
          <cell r="D18236" t="str">
            <v>MADEIRA ROLICA TRATADA, D = 16 A 20 CM, H = 6,00 M, EM EUCALIPTO OU EQUIVALENTE DA REGIAO</v>
          </cell>
          <cell r="E18236" t="str">
            <v>M</v>
          </cell>
          <cell r="F18236">
            <v>49.41</v>
          </cell>
        </row>
        <row r="18237">
          <cell r="A18237" t="str">
            <v>SINAPI-I 2794</v>
          </cell>
          <cell r="D18237" t="str">
            <v>MADEIRA ROLICA TRATADA, D = 25 A 29 CM, H = 6,50 M, EM EUCALIPTO OU EQUIVALENTE DA REGIAO</v>
          </cell>
          <cell r="E18237" t="str">
            <v>M</v>
          </cell>
          <cell r="F18237">
            <v>131.07</v>
          </cell>
        </row>
        <row r="18238">
          <cell r="A18238" t="str">
            <v>SINAPI-I 2788</v>
          </cell>
          <cell r="D18238" t="str">
            <v>MADEIRA ROLICA TRATADA, D = 30 A 34 CM, H = 6,50 M, EM EUCALIPTO OU EQUIVALENTE DA REGIAO</v>
          </cell>
          <cell r="E18238" t="str">
            <v>M</v>
          </cell>
          <cell r="F18238">
            <v>190.95</v>
          </cell>
        </row>
        <row r="18239">
          <cell r="A18239" t="str">
            <v>SINAPI-I 4006</v>
          </cell>
          <cell r="D18239" t="str">
            <v>MADEIRA SERRADA EM PINUS, MISTA OU EQUIVALENTE DA REGIAO - BRUTA</v>
          </cell>
          <cell r="E18239" t="str">
            <v>M3</v>
          </cell>
          <cell r="F18239">
            <v>1767.36</v>
          </cell>
        </row>
        <row r="18240">
          <cell r="A18240" t="str">
            <v>SINAPI-I 45395</v>
          </cell>
          <cell r="D18240" t="str">
            <v>MANGOTE DE SEGURANCA EM RASPA DE COURO</v>
          </cell>
          <cell r="E18240" t="str">
            <v>PAR</v>
          </cell>
          <cell r="F18240">
            <v>29.25</v>
          </cell>
        </row>
        <row r="18241">
          <cell r="A18241" t="str">
            <v>SINAPI-I 37461</v>
          </cell>
          <cell r="D18241" t="str">
            <v>MANGUEIRA CRISTAL TRANCADA, PVC COM REFORCO, COM PRESSAO DE TRABALHO (PT) 250 LBS/POL2, DE 3/4" X *2,8* MM</v>
          </cell>
          <cell r="E18241" t="str">
            <v>M</v>
          </cell>
          <cell r="F18241">
            <v>12.28</v>
          </cell>
        </row>
        <row r="18242">
          <cell r="A18242" t="str">
            <v>SINAPI-I 37460</v>
          </cell>
          <cell r="D18242" t="str">
            <v>MANGUEIRA CRISTAL TRANCADA, PVC COM REFORCO, PRESSAO DE TRABALHO (PT) 250 LBS/POL2, DE 1" X *3,1* MM</v>
          </cell>
          <cell r="E18242" t="str">
            <v>M</v>
          </cell>
          <cell r="F18242">
            <v>21.56</v>
          </cell>
        </row>
        <row r="18243">
          <cell r="A18243" t="str">
            <v>SINAPI-I 37458</v>
          </cell>
          <cell r="D18243" t="str">
            <v>MANGUEIRA CRISTAL, LISA, PVC TRANSPARENTE, 1/2" X 2 MM</v>
          </cell>
          <cell r="E18243" t="str">
            <v>M</v>
          </cell>
          <cell r="F18243">
            <v>5</v>
          </cell>
        </row>
        <row r="18244">
          <cell r="A18244" t="str">
            <v>SINAPI-I 37454</v>
          </cell>
          <cell r="D18244" t="str">
            <v>MANGUEIRA CRISTAL, LISA, PVC TRANSPARENTE, 1/4" X1 MM</v>
          </cell>
          <cell r="E18244" t="str">
            <v>M</v>
          </cell>
          <cell r="F18244">
            <v>1.56</v>
          </cell>
        </row>
        <row r="18245">
          <cell r="A18245" t="str">
            <v>SINAPI-I 37455</v>
          </cell>
          <cell r="D18245" t="str">
            <v>MANGUEIRA CRISTAL, LISA, PVC TRANSPARENTE, 1/4" X1,5 MM</v>
          </cell>
          <cell r="E18245" t="str">
            <v>M</v>
          </cell>
          <cell r="F18245">
            <v>2.6</v>
          </cell>
        </row>
        <row r="18246">
          <cell r="A18246" t="str">
            <v>SINAPI-I 37459</v>
          </cell>
          <cell r="D18246" t="str">
            <v>MANGUEIRA CRISTAL, LISA, PVC TRANSPARENTE, 3/4" X 2 MM</v>
          </cell>
          <cell r="E18246" t="str">
            <v>M</v>
          </cell>
          <cell r="F18246">
            <v>8.33</v>
          </cell>
        </row>
        <row r="18247">
          <cell r="A18247" t="str">
            <v>SINAPI-I 37457</v>
          </cell>
          <cell r="D18247" t="str">
            <v>MANGUEIRA CRISTAL, LISA, PVC TRANSPARENTE, 3/8" X 1,5 MM</v>
          </cell>
          <cell r="E18247" t="str">
            <v>M</v>
          </cell>
          <cell r="F18247">
            <v>2.87</v>
          </cell>
        </row>
        <row r="18248">
          <cell r="A18248" t="str">
            <v>SINAPI-I 37456</v>
          </cell>
          <cell r="D18248" t="str">
            <v>MANGUEIRA CRISTAL, LISA, PVC TRANSPARENTE, 5/16" X 1 MM</v>
          </cell>
          <cell r="E18248" t="str">
            <v>M</v>
          </cell>
          <cell r="F18248">
            <v>1.96</v>
          </cell>
        </row>
        <row r="18249">
          <cell r="A18249" t="str">
            <v>SINAPI-I 21029</v>
          </cell>
          <cell r="D18249" t="str">
            <v>MANGUEIRA DE INCENDIO, TIPO 1, DE 1 1/2", COMPRIMENTO = 15 M, TECIDO EM FIO DE POLIESTER E TUBO INTERNO EM BORRACHA SINTETICA, COM UNIOES ENGATE RAPIDO</v>
          </cell>
          <cell r="E18249" t="str">
            <v>UN</v>
          </cell>
          <cell r="F18249">
            <v>367.5</v>
          </cell>
        </row>
        <row r="18250">
          <cell r="A18250" t="str">
            <v>SINAPI-I 21030</v>
          </cell>
          <cell r="D18250" t="str">
            <v>MANGUEIRA DE INCENDIO, TIPO 1, DE 1 1/2", COMPRIMENTO = 20 M, TECIDO EM FIO DE POLIESTER E TUBO INTERNO EM BORRACHA SINTETICA, COM UNIOES ENGATE RAPIDO</v>
          </cell>
          <cell r="E18250" t="str">
            <v>UN</v>
          </cell>
          <cell r="F18250">
            <v>453</v>
          </cell>
        </row>
        <row r="18251">
          <cell r="A18251" t="str">
            <v>SINAPI-I 21031</v>
          </cell>
          <cell r="D18251" t="str">
            <v>MANGUEIRA DE INCENDIO, TIPO 1, DE 1 1/2", COMPRIMENTO = 25 M, TECIDO EM FIO DE POLIESTER E TUBO INTERNO EM BORRACHA SINTETICA, COM UNIOES ENGATE RAPIDO</v>
          </cell>
          <cell r="E18251" t="str">
            <v>UN</v>
          </cell>
          <cell r="F18251">
            <v>563.98</v>
          </cell>
        </row>
        <row r="18252">
          <cell r="A18252" t="str">
            <v>SINAPI-I 21032</v>
          </cell>
          <cell r="D18252" t="str">
            <v>MANGUEIRA DE INCENDIO, TIPO 1, DE 1 1/2", COMPRIMENTO = 30 M, TECIDO EM FIO DE POLIESTER E TUBO INTERNO EM BORRACHA SINTETICA, COM UNIOES ENGATE RAPIDO</v>
          </cell>
          <cell r="E18252" t="str">
            <v>UN</v>
          </cell>
          <cell r="F18252">
            <v>602.19000000000005</v>
          </cell>
        </row>
        <row r="18253">
          <cell r="A18253" t="str">
            <v>SINAPI-I 37527</v>
          </cell>
          <cell r="D18253" t="str">
            <v>MANGUEIRA DE INCENDIO, TIPO 2, DE 1 1/2", COMPRIMENTO = 15 M, TECIDO EM FIO DE POLIESTER E TUBO INTERNO EM BORRACHA SINTETICA, COM UNIOES ENGATE RAPIDO</v>
          </cell>
          <cell r="E18253" t="str">
            <v>UN</v>
          </cell>
          <cell r="F18253">
            <v>543.97</v>
          </cell>
        </row>
        <row r="18254">
          <cell r="A18254" t="str">
            <v>SINAPI-I 37528</v>
          </cell>
          <cell r="D18254" t="str">
            <v>MANGUEIRA DE INCENDIO, TIPO 2, DE 1 1/2", COMPRIMENTO = 20 M, TECIDO EM FIO DE POLIESTER E TUBO INTERNO EM BORRACHA SINTETICA, COM UNIOES</v>
          </cell>
          <cell r="E18254" t="str">
            <v>UN</v>
          </cell>
          <cell r="F18254">
            <v>648.58000000000004</v>
          </cell>
        </row>
        <row r="18255">
          <cell r="A18255" t="str">
            <v>SINAPI-I 37529</v>
          </cell>
          <cell r="D18255" t="str">
            <v>MANGUEIRA DE INCENDIO, TIPO 2, DE 1 1/2", COMPRIMENTO = 25 M, TECIDO EM FIO DE POLIESTER E TUBO INTERNO EM BORRACHA SINTETICA, COM UNIOES</v>
          </cell>
          <cell r="E18255" t="str">
            <v>UN</v>
          </cell>
          <cell r="F18255">
            <v>654.95000000000005</v>
          </cell>
        </row>
        <row r="18256">
          <cell r="A18256" t="str">
            <v>SINAPI-I 37530</v>
          </cell>
          <cell r="D18256" t="str">
            <v>MANGUEIRA DE INCENDIO, TIPO 2, DE 1 1/2", COMPRIMENTO = 30 M, TECIDO EM FIO DE POLIESTER E TUBO INTERNO EM BORRACHA SINTETICA, COM UNIOES</v>
          </cell>
          <cell r="E18256" t="str">
            <v>UN</v>
          </cell>
          <cell r="F18256">
            <v>855.07</v>
          </cell>
        </row>
        <row r="18257">
          <cell r="A18257" t="str">
            <v>SINAPI-I 21034</v>
          </cell>
          <cell r="D18257" t="str">
            <v>MANGUEIRA DE INCENDIO, TIPO 2, DE 2 1/2", COMPRIMENTO = 15 M, TECIDO EM FIO DE POLIESTER E TUBO INTERNO EM BORRACHA SINTETICA, COM UNIOES ENGATE RAPIDO</v>
          </cell>
          <cell r="E18257" t="str">
            <v>UN</v>
          </cell>
          <cell r="F18257">
            <v>729.54</v>
          </cell>
        </row>
        <row r="18258">
          <cell r="A18258" t="str">
            <v>SINAPI-I 37531</v>
          </cell>
          <cell r="D18258" t="str">
            <v>MANGUEIRA DE INCENDIO, TIPO 2, DE 2 1/2", COMPRIMENTO = 20 M, TECIDO EM FIO DE POLIESTER E TUBO INTERNO EM BORRACHA SINTETICA, COM UNIOES</v>
          </cell>
          <cell r="E18258" t="str">
            <v>UN</v>
          </cell>
          <cell r="F18258">
            <v>918.75</v>
          </cell>
        </row>
        <row r="18259">
          <cell r="A18259" t="str">
            <v>SINAPI-I 21036</v>
          </cell>
          <cell r="D18259" t="str">
            <v>MANGUEIRA DE INCENDIO, TIPO 2, DE 2 1/2", COMPRIMENTO = 25 M, TECIDO EM FIO DE POLIESTER E TUBO INTERNO EM BORRACHA SINTETICA, COM UNIOES ENGATE RAPIDO</v>
          </cell>
          <cell r="E18259" t="str">
            <v>UN</v>
          </cell>
          <cell r="F18259">
            <v>1117.05</v>
          </cell>
        </row>
        <row r="18260">
          <cell r="A18260" t="str">
            <v>SINAPI-I 21037</v>
          </cell>
          <cell r="D18260" t="str">
            <v>MANGUEIRA DE INCENDIO, TIPO 2, DE 2 1/2", COMPRIMENTO = 30 M, TECIDO EM FIO DE POLIESTER E TUBO INTERNO EM BORRACHA SINTETICA, COM UNIOES ENGATE RAPIDO</v>
          </cell>
          <cell r="E18260" t="str">
            <v>UN</v>
          </cell>
          <cell r="F18260">
            <v>1273.51</v>
          </cell>
        </row>
        <row r="18261">
          <cell r="A18261" t="str">
            <v>SINAPI-I 20185</v>
          </cell>
          <cell r="D18261" t="str">
            <v>MANGUEIRA DE PVC FLEXIVEL, TIPO FLAT/ACHATADA, D = 1 1/2" (40 MM), PARA CONDUCAO DE AGUA, SERVICOS LEVES E MEDIOS</v>
          </cell>
          <cell r="E18261" t="str">
            <v>M</v>
          </cell>
          <cell r="F18261">
            <v>13.25</v>
          </cell>
        </row>
        <row r="18262">
          <cell r="A18262" t="str">
            <v>SINAPI-I 44909</v>
          </cell>
          <cell r="D18262" t="str">
            <v>MANGUEIRA FLEXIVEL TRANSPARENTE COM ESPIRAL AZUL, EM PVC, DIAM. 1" (25 MM), PARA SERVICOS LEVES DE SUCCAO E DESCARGA</v>
          </cell>
          <cell r="E18262" t="str">
            <v>M</v>
          </cell>
          <cell r="F18262">
            <v>14.93</v>
          </cell>
        </row>
        <row r="18263">
          <cell r="A18263" t="str">
            <v>SINAPI-I 44115</v>
          </cell>
          <cell r="D18263" t="str">
            <v>MANGUEIRA FLEXIVEL TRANSPARENTE COM ESPIRAL AZUL, EM PVC, DIAM. 2" (50 MM), PARA SERVICOS LEVES DE SUCCAO E DESCARGA</v>
          </cell>
          <cell r="E18263" t="str">
            <v>M</v>
          </cell>
          <cell r="F18263">
            <v>27.48</v>
          </cell>
        </row>
        <row r="18264">
          <cell r="A18264" t="str">
            <v>SINAPI-I 44333</v>
          </cell>
          <cell r="D18264" t="str">
            <v>MANGUEIRA FLEXIVEL TRANSPARENTE COM ESPIRAL AZUL, EM PVC, DIAM. 4" (100 MM), PARA SERVICOS LEVES DE SUCCAO E DESCARGA</v>
          </cell>
          <cell r="E18264" t="str">
            <v>M</v>
          </cell>
          <cell r="F18264">
            <v>90.25</v>
          </cell>
        </row>
        <row r="18265">
          <cell r="A18265" t="str">
            <v>SINAPI-I 44907</v>
          </cell>
          <cell r="D18265" t="str">
            <v>MANGUEIRA PARA AR E AGUA DE PVC/BORRACHA, PRESSAO 300 PSI, DIAMETRO DE 1 POLEGADA</v>
          </cell>
          <cell r="E18265" t="str">
            <v>M</v>
          </cell>
          <cell r="F18265">
            <v>15.83</v>
          </cell>
        </row>
        <row r="18266">
          <cell r="A18266" t="str">
            <v>SINAPI-I 20260</v>
          </cell>
          <cell r="D18266" t="str">
            <v>MANGUEIRA PARA GAS - GLP, PVC, TRANCADA, DIAMETRO DE 3/8", COMPRIMENTO DE 1M (NORMATIZADA)</v>
          </cell>
          <cell r="E18266" t="str">
            <v>UN</v>
          </cell>
          <cell r="F18266">
            <v>14.51</v>
          </cell>
        </row>
        <row r="18267">
          <cell r="A18267" t="str">
            <v>SINAPI-I 37515</v>
          </cell>
          <cell r="D18267" t="str">
            <v>MANIPULADOR TELESCOPICO, POTENCIA DE 85 HP, CAPACIDADE DE CARGA DE 3.500 KG, ALTURA MAXIMA DE ELEVACAO DE 12,3 M</v>
          </cell>
          <cell r="E18267" t="str">
            <v>UN</v>
          </cell>
        </row>
        <row r="18268">
          <cell r="A18268" t="str">
            <v>SINAPI-I 12899</v>
          </cell>
          <cell r="D18268" t="str">
            <v>MANOMETRO COM CAIXA EM ACO PINTADO, ESCALA *10* KGF/CM2 (*10* BAR), DIAMETRO NOMINAL DE *63* MM, CONEXAO DE 1/4"</v>
          </cell>
          <cell r="E18268" t="str">
            <v>UN</v>
          </cell>
          <cell r="F18268">
            <v>113.44</v>
          </cell>
        </row>
        <row r="18269">
          <cell r="A18269" t="str">
            <v>SINAPI-I 12898</v>
          </cell>
          <cell r="D18269" t="str">
            <v>MANOMETRO COM CAIXA EM ACO PINTADO, ESCALA *10* KGF/CM2 (*10* BAR), DIAMETRO NOMINAL DE 100 MM, CONEXAO DE 1/2"</v>
          </cell>
          <cell r="E18269" t="str">
            <v>UN</v>
          </cell>
          <cell r="F18269">
            <v>179.95</v>
          </cell>
        </row>
        <row r="18270">
          <cell r="A18270" t="str">
            <v>SINAPI-I 39699</v>
          </cell>
          <cell r="D18270" t="str">
            <v>MANTA / LENCOL DE BORRACHA, SBR, ANTIRRUIDO, E = 5 MM</v>
          </cell>
          <cell r="E18270" t="str">
            <v>M2</v>
          </cell>
          <cell r="F18270">
            <v>16.48</v>
          </cell>
        </row>
        <row r="18271">
          <cell r="A18271" t="str">
            <v>SINAPI-I 39696</v>
          </cell>
          <cell r="D18271" t="str">
            <v>MANTA ALUMINIZADA 1 FACE PARA SUBCOBERTURA, E = *1* MM</v>
          </cell>
          <cell r="E18271" t="str">
            <v>M2</v>
          </cell>
          <cell r="F18271">
            <v>6.5</v>
          </cell>
        </row>
        <row r="18272">
          <cell r="A18272" t="str">
            <v>SINAPI-I 42528</v>
          </cell>
          <cell r="D18272" t="str">
            <v>MANTA ALUMINIZADA NAS DUAS FACES, PARA SUBCOBERTURA, E = *2* MM</v>
          </cell>
          <cell r="E18272" t="str">
            <v>M2</v>
          </cell>
          <cell r="F18272">
            <v>9.24</v>
          </cell>
        </row>
        <row r="18273">
          <cell r="A18273" t="str">
            <v>SINAPI-I 39700</v>
          </cell>
          <cell r="D18273" t="str">
            <v>MANTA ANTIRRUIDO DE POLIESTER (PET) PARA CONTRAPISO E = *8* MM</v>
          </cell>
          <cell r="E18273" t="str">
            <v>M2</v>
          </cell>
          <cell r="F18273">
            <v>23.59</v>
          </cell>
        </row>
        <row r="18274">
          <cell r="A18274" t="str">
            <v>SINAPI-I 4014</v>
          </cell>
          <cell r="D18274" t="str">
            <v>MANTA ASFALTICA ELASTOMERICA EM POLIESTER 3 MM, TIPO III, CLASSE B, ACABAMENTO PP (NBR 9952)</v>
          </cell>
          <cell r="E18274" t="str">
            <v>M2</v>
          </cell>
          <cell r="F18274">
            <v>48.56</v>
          </cell>
        </row>
        <row r="18275">
          <cell r="A18275" t="str">
            <v>SINAPI-I 4015</v>
          </cell>
          <cell r="D18275" t="str">
            <v>MANTA ASFALTICA ELASTOMERICA EM POLIESTER 4 MM, TIPO III, CLASSE B, ACABAMENTO PP (NBR 9952)</v>
          </cell>
          <cell r="E18275" t="str">
            <v>M2</v>
          </cell>
          <cell r="F18275">
            <v>59.63</v>
          </cell>
        </row>
        <row r="18276">
          <cell r="A18276" t="str">
            <v>SINAPI-I 4017</v>
          </cell>
          <cell r="D18276" t="str">
            <v>MANTA ASFALTICA ELASTOMERICA EM POLIESTER 5 MM, TIPO III, CLASSE B, ACABAMENTO PP (NBR 9952)</v>
          </cell>
          <cell r="E18276" t="str">
            <v>M2</v>
          </cell>
          <cell r="F18276">
            <v>86.76</v>
          </cell>
        </row>
        <row r="18277">
          <cell r="A18277" t="str">
            <v>SINAPI-I 11621</v>
          </cell>
          <cell r="D18277" t="str">
            <v>MANTA ASFALTICA ELASTOMERICA EM POLIESTER ALUMINIZADA 3 MM, TIPO III, CLASSE B (NBR 9952)</v>
          </cell>
          <cell r="E18277" t="str">
            <v>M2</v>
          </cell>
          <cell r="F18277">
            <v>46.93</v>
          </cell>
        </row>
        <row r="18278">
          <cell r="A18278" t="str">
            <v>SINAPI-I 4016</v>
          </cell>
          <cell r="D18278" t="str">
            <v>MANTA ASFALTICA ELASTOMERICA TIPO GLASS 3 MM, TIPO II, CLASSE C, ACABAMENTO PP (NBR 9952)</v>
          </cell>
          <cell r="E18278" t="str">
            <v>M2</v>
          </cell>
          <cell r="F18278">
            <v>34.270000000000003</v>
          </cell>
        </row>
        <row r="18279">
          <cell r="A18279" t="str">
            <v>SINAPI-I 38544</v>
          </cell>
          <cell r="D18279" t="str">
            <v>MANTA DE POLIETILENO EXPANDIDO (PEBD) ANTICHAMAS, E = 8 MM</v>
          </cell>
          <cell r="E18279" t="str">
            <v>M2</v>
          </cell>
          <cell r="F18279">
            <v>8.7899999999999991</v>
          </cell>
        </row>
        <row r="18280">
          <cell r="A18280" t="str">
            <v>SINAPI-I 38545</v>
          </cell>
          <cell r="D18280" t="str">
            <v>MANTA DE POLIETILENO EXPANDIDO (PEBD), E = 5 MM</v>
          </cell>
          <cell r="E18280" t="str">
            <v>M2</v>
          </cell>
          <cell r="F18280">
            <v>5.65</v>
          </cell>
        </row>
        <row r="18281">
          <cell r="A18281" t="str">
            <v>SINAPI-I 42527</v>
          </cell>
          <cell r="D18281" t="str">
            <v>MANTA DE POLIETILENO EXPANDIDO, COM 1 FACE METALIZADA PARA SUBCOBERTURA, E = *5* MM</v>
          </cell>
          <cell r="E18281" t="str">
            <v>M2</v>
          </cell>
          <cell r="F18281">
            <v>24.42</v>
          </cell>
        </row>
        <row r="18282">
          <cell r="A18282" t="str">
            <v>SINAPI-I 39323</v>
          </cell>
          <cell r="D18282" t="str">
            <v>MANTA GEOTEXTIL TECIDO DE LAMINETES DE POLIPROPILENO, RESISTENCIA A TRACAO = *25* KN/M</v>
          </cell>
          <cell r="E18282" t="str">
            <v>M2</v>
          </cell>
          <cell r="F18282">
            <v>21.56</v>
          </cell>
        </row>
        <row r="18283">
          <cell r="A18283" t="str">
            <v>SINAPI-I 626</v>
          </cell>
          <cell r="D18283" t="str">
            <v>MANTA LIQUIDA DE BASE ASFALTICA MODIFICADA COM A ADICAO DE ELASTOMEROS DILUIDOS EM SOLVENTE ORGANICO, APLICACAO A FRIO (MEMBRANA DE EMULSAO ASFALTICA PARA IMPERMEABILIZACAO FLEXIVEL)</v>
          </cell>
          <cell r="E18283" t="str">
            <v>KG</v>
          </cell>
          <cell r="F18283">
            <v>16.66</v>
          </cell>
        </row>
        <row r="18284">
          <cell r="A18284" t="str">
            <v>SINAPI-I 44504</v>
          </cell>
          <cell r="D18284" t="str">
            <v>MANTA TERMOPLASTICA, PEAD, GEOMEMBRANA LISA, E = 0,50 MM (NBR 15352)</v>
          </cell>
          <cell r="E18284" t="str">
            <v>M2</v>
          </cell>
        </row>
        <row r="18285">
          <cell r="A18285" t="str">
            <v>SINAPI-I 44505</v>
          </cell>
          <cell r="D18285" t="str">
            <v>MANTA TERMOPLASTICA, PEAD, GEOMEMBRANA LISA, E = 0,75 MM (NBR 15352)</v>
          </cell>
          <cell r="E18285" t="str">
            <v>M2</v>
          </cell>
        </row>
        <row r="18286">
          <cell r="A18286" t="str">
            <v>SINAPI-I 44506</v>
          </cell>
          <cell r="D18286" t="str">
            <v>MANTA TERMOPLASTICA, PEAD, GEOMEMBRANA LISA, E = 0,80 MM (NBR 15352)</v>
          </cell>
          <cell r="E18286" t="str">
            <v>M2</v>
          </cell>
        </row>
        <row r="18287">
          <cell r="A18287" t="str">
            <v>SINAPI-I 44507</v>
          </cell>
          <cell r="D18287" t="str">
            <v>MANTA TERMOPLASTICA, PEAD, GEOMEMBRANA LISA, E = 1,00 MM (NBR 15352)</v>
          </cell>
          <cell r="E18287" t="str">
            <v>M2</v>
          </cell>
        </row>
        <row r="18288">
          <cell r="A18288" t="str">
            <v>SINAPI-I 44508</v>
          </cell>
          <cell r="D18288" t="str">
            <v>MANTA TERMOPLASTICA, PEAD, GEOMEMBRANA LISA, E = 1,50 MM (NBR 15352)</v>
          </cell>
          <cell r="E18288" t="str">
            <v>M2</v>
          </cell>
        </row>
        <row r="18289">
          <cell r="A18289" t="str">
            <v>SINAPI-I 44509</v>
          </cell>
          <cell r="D18289" t="str">
            <v>MANTA TERMOPLASTICA, PEAD, GEOMEMBRANA LISA, E = 2,00 MM (NBR 15352)</v>
          </cell>
          <cell r="E18289" t="str">
            <v>M2</v>
          </cell>
        </row>
        <row r="18290">
          <cell r="A18290" t="str">
            <v>SINAPI-I 44510</v>
          </cell>
          <cell r="D18290" t="str">
            <v>MANTA TERMOPLASTICA, PEAD, GEOMEMBRANA LISA, E = 2,50 MM (NBR 15352)</v>
          </cell>
          <cell r="E18290" t="str">
            <v>M2</v>
          </cell>
        </row>
        <row r="18291">
          <cell r="A18291" t="str">
            <v>SINAPI-I 44512</v>
          </cell>
          <cell r="D18291" t="str">
            <v>MANTA TERMOPLASTICA, PEAD, GEOMEMBRANA TEXTURIZADA EM AMBAS AS FACES, E = 0,50 MM (NBR 15352)</v>
          </cell>
          <cell r="E18291" t="str">
            <v>M2</v>
          </cell>
        </row>
        <row r="18292">
          <cell r="A18292" t="str">
            <v>SINAPI-I 44513</v>
          </cell>
          <cell r="D18292" t="str">
            <v>MANTA TERMOPLASTICA, PEAD, GEOMEMBRANA TEXTURIZADA EM AMBAS AS FACES, E = 0,75 MM (NBR 15352)</v>
          </cell>
          <cell r="E18292" t="str">
            <v>M2</v>
          </cell>
        </row>
        <row r="18293">
          <cell r="A18293" t="str">
            <v>SINAPI-I 44514</v>
          </cell>
          <cell r="D18293" t="str">
            <v>MANTA TERMOPLASTICA, PEAD, GEOMEMBRANA TEXTURIZADA EM AMBAS AS FACES, E = 0,80 MM (NBR 15352)</v>
          </cell>
          <cell r="E18293" t="str">
            <v>M2</v>
          </cell>
        </row>
        <row r="18294">
          <cell r="A18294" t="str">
            <v>SINAPI-I 44515</v>
          </cell>
          <cell r="D18294" t="str">
            <v>MANTA TERMOPLASTICA, PEAD, GEOMEMBRANA TEXTURIZADA EM AMBAS AS FACES, E = 1,00 MM (NBR 15352)</v>
          </cell>
          <cell r="E18294" t="str">
            <v>M2</v>
          </cell>
        </row>
        <row r="18295">
          <cell r="A18295" t="str">
            <v>SINAPI-I 44511</v>
          </cell>
          <cell r="D18295" t="str">
            <v>MANTA TERMOPLASTICA, PEAD, GEOMEMBRANA TEXTURIZADA EM AMBAS AS FACES, E = 1,50 MM (NBR 15352)</v>
          </cell>
          <cell r="E18295" t="str">
            <v>M2</v>
          </cell>
        </row>
        <row r="18296">
          <cell r="A18296" t="str">
            <v>SINAPI-I 44516</v>
          </cell>
          <cell r="D18296" t="str">
            <v>MANTA TERMOPLASTICA, PEAD, GEOMEMBRANA TEXTURIZADA EM AMBAS AS FACES, E = 2,00 MM (NBR 15352)</v>
          </cell>
          <cell r="E18296" t="str">
            <v>M2</v>
          </cell>
        </row>
        <row r="18297">
          <cell r="A18297" t="str">
            <v>SINAPI-I 44517</v>
          </cell>
          <cell r="D18297" t="str">
            <v>MANTA TERMOPLASTICA, PEAD, GEOMEMBRANA TEXTURIZADA EM AMBAS AS FACES, E = 2,50 MM (NBR 15352)</v>
          </cell>
          <cell r="E18297" t="str">
            <v>M2</v>
          </cell>
        </row>
        <row r="18298">
          <cell r="A18298" t="str">
            <v>SINAPI-I 11479</v>
          </cell>
          <cell r="D18298" t="str">
            <v>MAQUINA DE 40 MM PARA FECHADURA DE EMBUTIR EXTERNA, EM ACO INOX</v>
          </cell>
          <cell r="E18298" t="str">
            <v>UN</v>
          </cell>
          <cell r="F18298">
            <v>35.44</v>
          </cell>
        </row>
        <row r="18299">
          <cell r="A18299" t="str">
            <v>SINAPI-I 11481</v>
          </cell>
          <cell r="D18299" t="str">
            <v>MAQUINA DE 40 MM PARA FECHADURA, PARA PORTA DE BANHEIRO, EM ACO INOX</v>
          </cell>
          <cell r="E18299" t="str">
            <v>UN</v>
          </cell>
          <cell r="F18299">
            <v>32.06</v>
          </cell>
        </row>
        <row r="18300">
          <cell r="A18300" t="str">
            <v>SINAPI-I 43609</v>
          </cell>
          <cell r="D18300" t="str">
            <v>MAQUINA DE 40 MM PARA FECHADURA, PARA PORTA INTERNA, EM ACO INOX</v>
          </cell>
          <cell r="E18300" t="str">
            <v>UN</v>
          </cell>
          <cell r="F18300">
            <v>32.06</v>
          </cell>
        </row>
        <row r="18301">
          <cell r="A18301" t="str">
            <v>SINAPI-I 11478</v>
          </cell>
          <cell r="D18301" t="str">
            <v>MAQUINA DE 55 MM PARA FECHADURA DE EMBUTIR EXTERNA, EM ACO INOX</v>
          </cell>
          <cell r="E18301" t="str">
            <v>UN</v>
          </cell>
          <cell r="F18301">
            <v>60.81</v>
          </cell>
        </row>
        <row r="18302">
          <cell r="A18302" t="str">
            <v>SINAPI-I 43608</v>
          </cell>
          <cell r="D18302" t="str">
            <v>MAQUINA DE 55 MM PARA FECHADURA, PARA PORTA DE BANHEIRO, EM ACO INOX</v>
          </cell>
          <cell r="E18302" t="str">
            <v>UN</v>
          </cell>
          <cell r="F18302">
            <v>46.41</v>
          </cell>
        </row>
        <row r="18303">
          <cell r="A18303" t="str">
            <v>SINAPI-I 11476</v>
          </cell>
          <cell r="D18303" t="str">
            <v>MAQUINA DE 55 MM PARA FECHADURA, PARA PORTA INTERNA, EM ACO INOX</v>
          </cell>
          <cell r="E18303" t="str">
            <v>UN</v>
          </cell>
          <cell r="F18303">
            <v>46.41</v>
          </cell>
        </row>
        <row r="18304">
          <cell r="A18304" t="str">
            <v>SINAPI-I 40637</v>
          </cell>
          <cell r="D18304" t="str">
            <v>MAQUINA DEMARCADORA DE FAIXA DE TRAFEGO A FRIO, AUTOPROPELIDA, MOTOR DIESEL 38 HP</v>
          </cell>
          <cell r="E18304" t="str">
            <v>UN</v>
          </cell>
        </row>
        <row r="18305">
          <cell r="A18305" t="str">
            <v>SINAPI-I 13836</v>
          </cell>
          <cell r="D18305" t="str">
            <v>MAQUINA EXTRUSORA DE CONCRETO PARA GUIAS E SARJETAS, COM MOTOR A DIESEL E POTENCIA DE 14 CV</v>
          </cell>
          <cell r="E18305" t="str">
            <v>UN</v>
          </cell>
        </row>
        <row r="18306">
          <cell r="A18306" t="str">
            <v>SINAPI-I 39813</v>
          </cell>
          <cell r="D18306" t="str">
            <v>MAQUINA TIPO VASO/TANQUE/JATO DE PRESSAO PORTATIL P/ JATEAMENTO, CONTROLE AUTOMATICO E REMOTO, CAMARA DE 1 SAIDA, 280 L, DIAM. *670* MM, BICO JATO CURTO VENTURI 5/16", MANGUEIRA 1" DE 10 M, COMPLETA (VALVULAS POP UP E DOSADORA, FUNDO CONICO ETC)</v>
          </cell>
          <cell r="E18306" t="str">
            <v>UN</v>
          </cell>
        </row>
        <row r="18307">
          <cell r="A18307" t="str">
            <v>SINAPI-I 12868</v>
          </cell>
          <cell r="D18307" t="str">
            <v>MARCENEIRO (HORISTA)</v>
          </cell>
          <cell r="E18307" t="str">
            <v>H</v>
          </cell>
          <cell r="F18307">
            <v>23.2</v>
          </cell>
        </row>
        <row r="18308">
          <cell r="A18308" t="str">
            <v>SINAPI-I 40916</v>
          </cell>
          <cell r="D18308" t="str">
            <v>MARCENEIRO (MENSALISTA)</v>
          </cell>
          <cell r="E18308" t="str">
            <v>MES</v>
          </cell>
          <cell r="F18308">
            <v>4096.55</v>
          </cell>
        </row>
        <row r="18309">
          <cell r="A18309" t="str">
            <v>SINAPI-I 4755</v>
          </cell>
          <cell r="D18309" t="str">
            <v>MARMORISTA / GRANITEIRO (HORISTA)</v>
          </cell>
          <cell r="E18309" t="str">
            <v>H</v>
          </cell>
          <cell r="F18309">
            <v>24.55</v>
          </cell>
        </row>
        <row r="18310">
          <cell r="A18310" t="str">
            <v>SINAPI-I 41067</v>
          </cell>
          <cell r="D18310" t="str">
            <v>MARMORISTA / GRANITEIRO (MENSALISTA)</v>
          </cell>
          <cell r="E18310" t="str">
            <v>MES</v>
          </cell>
          <cell r="F18310">
            <v>4335.99</v>
          </cell>
        </row>
        <row r="18311">
          <cell r="A18311" t="str">
            <v>SINAPI-I 45240</v>
          </cell>
          <cell r="D18311" t="str">
            <v>MARRETA DE ACO, OITAVADA, 500 G, COM CABO DE MADEIRA</v>
          </cell>
          <cell r="E18311" t="str">
            <v>UN</v>
          </cell>
          <cell r="F18311">
            <v>38.51</v>
          </cell>
        </row>
        <row r="18312">
          <cell r="A18312" t="str">
            <v>SINAPI-I 45228</v>
          </cell>
          <cell r="D18312" t="str">
            <v>MARTELO DE BORRACHA PRETO 450 G, CABO DE MADEIRA *60* MM DE DIAMETRO</v>
          </cell>
          <cell r="E18312" t="str">
            <v>UN</v>
          </cell>
          <cell r="F18312">
            <v>32.909999999999997</v>
          </cell>
        </row>
        <row r="18313">
          <cell r="A18313" t="str">
            <v>SINAPI-I 45241</v>
          </cell>
          <cell r="D18313" t="str">
            <v>MARTELO DE PEDREIRO, 1 CORTE, EM ACO, *500* G, COMPRIMENTO TOTAL DE *28* CM, COM CABO DE MADEIRA</v>
          </cell>
          <cell r="E18313" t="str">
            <v>UN</v>
          </cell>
          <cell r="F18313">
            <v>47.36</v>
          </cell>
        </row>
        <row r="18314">
          <cell r="A18314" t="str">
            <v>SINAPI-I 38463</v>
          </cell>
          <cell r="D18314" t="str">
            <v>MARTELO DE SOLDADOR/PICADOR DE SOLDA</v>
          </cell>
          <cell r="E18314" t="str">
            <v>UN</v>
          </cell>
          <cell r="F18314">
            <v>47.98</v>
          </cell>
        </row>
        <row r="18315">
          <cell r="A18315" t="str">
            <v>SINAPI-I 40703</v>
          </cell>
          <cell r="D18315" t="str">
            <v>MARTELO DEMOLIDOR ELETRICO, COM POTENCIA DE 2.000 W, FREQUENCIA DE 1.000 IMPACTOS POR MINUTO, FORCA DE IMPACTO ENTRE 60 E 65 J, PESO DE 30 KG</v>
          </cell>
          <cell r="E18315" t="str">
            <v>UN</v>
          </cell>
          <cell r="F18315">
            <v>11430</v>
          </cell>
        </row>
        <row r="18316">
          <cell r="A18316" t="str">
            <v>SINAPI-I 11616</v>
          </cell>
          <cell r="D18316" t="str">
            <v>MARTELO DEMOLIDOR PNEUMATICO MANUAL, PADRAO, PESO DE 32 KG</v>
          </cell>
          <cell r="E18316" t="str">
            <v>UN</v>
          </cell>
          <cell r="F18316">
            <v>13652.6</v>
          </cell>
        </row>
        <row r="18317">
          <cell r="A18317" t="str">
            <v>SINAPI-I 41898</v>
          </cell>
          <cell r="D18317" t="str">
            <v>MARTELO DEMOLIDOR PNEUMATICO MANUAL, PESO DE 28 KG, COM SILENCIADOR</v>
          </cell>
          <cell r="E18317" t="str">
            <v>UN</v>
          </cell>
          <cell r="F18317">
            <v>6742.85</v>
          </cell>
        </row>
        <row r="18318">
          <cell r="A18318" t="str">
            <v>SINAPI-I 45304</v>
          </cell>
          <cell r="D18318" t="str">
            <v>MARTELO PERFURADOR PNEUMATICO MANUAL, HASTE 19 X 108 MM, *11* KG</v>
          </cell>
          <cell r="E18318" t="str">
            <v>UN</v>
          </cell>
          <cell r="F18318">
            <v>11599.72</v>
          </cell>
        </row>
        <row r="18319">
          <cell r="A18319" t="str">
            <v>SINAPI-I 36141</v>
          </cell>
          <cell r="D18319" t="str">
            <v>MASCARA DE SEGURANCA PARA SOLDA COM ESCUDO DE CELERON E CARNEIRA DE PLASTICO COM REGULAGEM</v>
          </cell>
          <cell r="E18319" t="str">
            <v>UN</v>
          </cell>
          <cell r="F18319">
            <v>91.89</v>
          </cell>
        </row>
        <row r="18320">
          <cell r="A18320" t="str">
            <v>SINAPI-I 45211</v>
          </cell>
          <cell r="D18320" t="str">
            <v>MASCARA DE SOLDA AUTOMATICA, COM GRAU DE ESCURECIMENTO DIN 9 A 13</v>
          </cell>
          <cell r="E18320" t="str">
            <v>UN</v>
          </cell>
          <cell r="F18320">
            <v>83.51</v>
          </cell>
        </row>
        <row r="18321">
          <cell r="A18321" t="str">
            <v>SINAPI-I 43651</v>
          </cell>
          <cell r="D18321" t="str">
            <v>MASSA ACRILICA PARA SUPERFICIES INTERNAS E EXTERNAS</v>
          </cell>
          <cell r="E18321" t="str">
            <v>KG</v>
          </cell>
          <cell r="F18321">
            <v>6.74</v>
          </cell>
        </row>
        <row r="18322">
          <cell r="A18322" t="str">
            <v>SINAPI-I 43626</v>
          </cell>
          <cell r="D18322" t="str">
            <v>MASSA CORRIDA PARA SUPERFICIES DE AMBIENTES INTERNOS</v>
          </cell>
          <cell r="E18322" t="str">
            <v>KG</v>
          </cell>
          <cell r="F18322">
            <v>3.75</v>
          </cell>
        </row>
        <row r="18323">
          <cell r="A18323" t="str">
            <v>SINAPI-I 39434</v>
          </cell>
          <cell r="D18323" t="str">
            <v>MASSA DE REJUNTE EM PO PARA DRYWALL, A BASE DE GESSO, SECAGEM RAPIDA, PARA TRATAMENTO DE JUNTAS DE CHAPA DE GESSO (NECESSITA ADICAO DE AGUA)</v>
          </cell>
          <cell r="E18323" t="str">
            <v>KG</v>
          </cell>
          <cell r="F18323">
            <v>3.77</v>
          </cell>
        </row>
        <row r="18324">
          <cell r="A18324" t="str">
            <v>SINAPI-I 39433</v>
          </cell>
          <cell r="D18324" t="str">
            <v>MASSA DE REJUNTE PRONTA PARA TRATAMENTO DE JUNTAS DE CHAPA DE GESSO PARA DRYWALL, SEM ADICAO DE AGUA</v>
          </cell>
          <cell r="E18324" t="str">
            <v>KG</v>
          </cell>
          <cell r="F18324">
            <v>3</v>
          </cell>
        </row>
        <row r="18325">
          <cell r="A18325" t="str">
            <v>SINAPI-I 4049</v>
          </cell>
          <cell r="D18325" t="str">
            <v>MASSA EPOXI BICOMPONENTE (MASSA + CATALISADOR)</v>
          </cell>
          <cell r="E18325" t="str">
            <v>L</v>
          </cell>
          <cell r="F18325">
            <v>75.260000000000005</v>
          </cell>
        </row>
        <row r="18326">
          <cell r="A18326" t="str">
            <v>SINAPI-I 38120</v>
          </cell>
          <cell r="D18326" t="str">
            <v>MASSA EPOXI BICOMPONENTE PARA REPAROS</v>
          </cell>
          <cell r="E18326" t="str">
            <v>KG</v>
          </cell>
          <cell r="F18326">
            <v>118.56</v>
          </cell>
        </row>
        <row r="18327">
          <cell r="A18327" t="str">
            <v>SINAPI-I 43652</v>
          </cell>
          <cell r="D18327" t="str">
            <v>MASSA PARA MADEIRA - INTERIOR E EXTERIOR</v>
          </cell>
          <cell r="E18327" t="str">
            <v>KG</v>
          </cell>
          <cell r="F18327">
            <v>15.11</v>
          </cell>
        </row>
        <row r="18328">
          <cell r="A18328" t="str">
            <v>SINAPI-I 10498</v>
          </cell>
          <cell r="D18328" t="str">
            <v>MASSA PARA VIDRO</v>
          </cell>
          <cell r="E18328" t="str">
            <v>KG</v>
          </cell>
          <cell r="F18328">
            <v>6.62</v>
          </cell>
        </row>
        <row r="18329">
          <cell r="A18329" t="str">
            <v>SINAPI-I 4823</v>
          </cell>
          <cell r="D18329" t="str">
            <v>MASSA PLASTICA PARA MARMORE/GRANITO</v>
          </cell>
          <cell r="E18329" t="str">
            <v>KG</v>
          </cell>
          <cell r="F18329">
            <v>36.909999999999997</v>
          </cell>
        </row>
        <row r="18330">
          <cell r="A18330" t="str">
            <v>SINAPI-I 38877</v>
          </cell>
          <cell r="D18330" t="str">
            <v>MASSA PREMIUM PARA TEXTURA LISA DE BASE ACRILICA, USO INTERNO E EXTERNO</v>
          </cell>
          <cell r="E18330" t="str">
            <v>KG</v>
          </cell>
          <cell r="F18330">
            <v>8.01</v>
          </cell>
        </row>
        <row r="18331">
          <cell r="A18331" t="str">
            <v>SINAPI-I 34546</v>
          </cell>
          <cell r="D18331" t="str">
            <v>MASSA PREMIUM PARA TEXTURA RUSTICA DE BASE ACRILICA, COR BRANCA, USO INTERNO E EXTERNO</v>
          </cell>
          <cell r="E18331" t="str">
            <v>KG</v>
          </cell>
          <cell r="F18331">
            <v>8.24</v>
          </cell>
        </row>
        <row r="18332">
          <cell r="A18332" t="str">
            <v>SINAPI-I 41387</v>
          </cell>
          <cell r="D18332" t="str">
            <v>MASTRO SIMPLES GALVANIZADO DIAMETRO NOMINAL 1 1/2"</v>
          </cell>
          <cell r="E18332" t="str">
            <v>M</v>
          </cell>
          <cell r="F18332">
            <v>50.12</v>
          </cell>
        </row>
        <row r="18333">
          <cell r="A18333" t="str">
            <v>SINAPI-I 41388</v>
          </cell>
          <cell r="D18333" t="str">
            <v>MASTRO SIMPLES GALVANIZADO DIAMETRO NOMINAL 2"</v>
          </cell>
          <cell r="E18333" t="str">
            <v>M</v>
          </cell>
          <cell r="F18333">
            <v>60.13</v>
          </cell>
        </row>
        <row r="18334">
          <cell r="A18334" t="str">
            <v>SINAPI-I 41380</v>
          </cell>
          <cell r="D18334" t="str">
            <v>MASTRO TELESCOPICO DE 4 METROS (3 M X DN= 2" + 1 M X DN= 1 1/2")</v>
          </cell>
          <cell r="E18334" t="str">
            <v>UN</v>
          </cell>
          <cell r="F18334">
            <v>400.06</v>
          </cell>
        </row>
        <row r="18335">
          <cell r="A18335" t="str">
            <v>SINAPI-I 41381</v>
          </cell>
          <cell r="D18335" t="str">
            <v>MASTRO TELESCOPICO GALVANIZADO 5 METROS (3 M X DN= 2" + 2 M X DN= 1 1/2")</v>
          </cell>
          <cell r="E18335" t="str">
            <v>UN</v>
          </cell>
          <cell r="F18335">
            <v>419.12</v>
          </cell>
        </row>
        <row r="18336">
          <cell r="A18336" t="str">
            <v>SINAPI-I 41382</v>
          </cell>
          <cell r="D18336" t="str">
            <v>MASTRO TELESCOPICO GALVANIZADO 6 METROS (3 M X DN= 2" + 3 M X DN= 1 1/2")</v>
          </cell>
          <cell r="E18336" t="str">
            <v>UN</v>
          </cell>
          <cell r="F18336">
            <v>405.68</v>
          </cell>
        </row>
        <row r="18337">
          <cell r="A18337" t="str">
            <v>SINAPI-I 41383</v>
          </cell>
          <cell r="D18337" t="str">
            <v>MASTRO TELESCOPICO GALVANIZADO 7 METROS (6 M X DN= 2" + 1 M X DN= 1 1/2")</v>
          </cell>
          <cell r="E18337" t="str">
            <v>UN</v>
          </cell>
          <cell r="F18337">
            <v>550.63</v>
          </cell>
        </row>
        <row r="18338">
          <cell r="A18338" t="str">
            <v>SINAPI-I 41385</v>
          </cell>
          <cell r="D18338" t="str">
            <v>MASTRO TELESCOPICO GALVANIZADO 9 METROS (6 M X DN= 2" + 3 M X DN= 1 1/2")</v>
          </cell>
          <cell r="E18338" t="str">
            <v>UN</v>
          </cell>
          <cell r="F18338">
            <v>685.18</v>
          </cell>
        </row>
        <row r="18339">
          <cell r="A18339" t="str">
            <v>SINAPI-I 4058</v>
          </cell>
          <cell r="D18339" t="str">
            <v>MECANICO DE EQUIPAMENTOS PESADOS (HORISTA)</v>
          </cell>
          <cell r="E18339" t="str">
            <v>H</v>
          </cell>
          <cell r="F18339">
            <v>30.89</v>
          </cell>
        </row>
        <row r="18340">
          <cell r="A18340" t="str">
            <v>SINAPI-I 40974</v>
          </cell>
          <cell r="D18340" t="str">
            <v>MECANICO DE EQUIPAMENTOS PESADOS (MENSALISTA)</v>
          </cell>
          <cell r="E18340" t="str">
            <v>MES</v>
          </cell>
          <cell r="F18340">
            <v>5456</v>
          </cell>
        </row>
        <row r="18341">
          <cell r="A18341" t="str">
            <v>SINAPI-I 34794</v>
          </cell>
          <cell r="D18341" t="str">
            <v>MECANICO DE REFRIGERACAO (HORISTA)</v>
          </cell>
          <cell r="E18341" t="str">
            <v>H</v>
          </cell>
          <cell r="F18341">
            <v>25.04</v>
          </cell>
        </row>
        <row r="18342">
          <cell r="A18342" t="str">
            <v>SINAPI-I 40925</v>
          </cell>
          <cell r="D18342" t="str">
            <v>MECANICO DE REFRIGERACAO (MENSALISTA)</v>
          </cell>
          <cell r="E18342" t="str">
            <v>MES</v>
          </cell>
          <cell r="F18342">
            <v>4420.5600000000004</v>
          </cell>
        </row>
        <row r="18343">
          <cell r="A18343" t="str">
            <v>SINAPI-I 13741</v>
          </cell>
          <cell r="D18343" t="str">
            <v>MEDIDOR DE NIVEL ESTATICO E DINAMICO PARA POCO, COMPRIMENTO DE 200 M</v>
          </cell>
          <cell r="E18343" t="str">
            <v>UN</v>
          </cell>
          <cell r="F18343">
            <v>2797.99</v>
          </cell>
        </row>
        <row r="18344">
          <cell r="A18344" t="str">
            <v>SINAPI-I 3288</v>
          </cell>
          <cell r="D18344" t="str">
            <v>MEIA CANA DE MADEIRA CEDRINHO OU EQUIVALENTE DA REGIAO, ACABAMENTO PARA FORRO PAULISTA, *2,5 X 2,5* CM</v>
          </cell>
          <cell r="E18344" t="str">
            <v>M</v>
          </cell>
          <cell r="F18344">
            <v>10.7</v>
          </cell>
        </row>
        <row r="18345">
          <cell r="A18345" t="str">
            <v>SINAPI-I 13587</v>
          </cell>
          <cell r="D18345" t="str">
            <v>MEIA CANA DE MADEIRA PINUS OU EQUIVALENTE DA REGIAO, ACABAMENTO PARA FORRO PAULISTA, *2,5 X 2,5* CM</v>
          </cell>
          <cell r="E18345" t="str">
            <v>M</v>
          </cell>
          <cell r="F18345">
            <v>6.46</v>
          </cell>
        </row>
        <row r="18346">
          <cell r="A18346" t="str">
            <v>SINAPI-I 38598</v>
          </cell>
          <cell r="D18346" t="str">
            <v>MEIA CANALETA DE CONCRETO ESTRUTURAL 14 X 19 X 19 CM, FBK 14 MPA (NBR 6136)</v>
          </cell>
          <cell r="E18346" t="str">
            <v>UN</v>
          </cell>
          <cell r="F18346">
            <v>3.86</v>
          </cell>
        </row>
        <row r="18347">
          <cell r="A18347" t="str">
            <v>SINAPI-I 38595</v>
          </cell>
          <cell r="D18347" t="str">
            <v>MEIA CANALETA DE CONCRETO ESTRUTURAL 14 X 19 X 19 CM, FBK 4,5 MPA (NBR 6136)</v>
          </cell>
          <cell r="E18347" t="str">
            <v>UN</v>
          </cell>
          <cell r="F18347">
            <v>3.27</v>
          </cell>
        </row>
        <row r="18348">
          <cell r="A18348" t="str">
            <v>SINAPI-I 38592</v>
          </cell>
          <cell r="D18348" t="str">
            <v>MEIO BLOCO DE CONCRETO ESTRUTURAL 14 X 19 X 14 CM, FBK 14 MPA (NBR 6136)</v>
          </cell>
          <cell r="E18348" t="str">
            <v>UN</v>
          </cell>
          <cell r="F18348">
            <v>3.3</v>
          </cell>
        </row>
        <row r="18349">
          <cell r="A18349" t="str">
            <v>SINAPI-I 38588</v>
          </cell>
          <cell r="D18349" t="str">
            <v>MEIO BLOCO DE CONCRETO ESTRUTURAL 14 X 19 X 14 CM, FBK 4,5 MPA (NBR 6136)</v>
          </cell>
          <cell r="E18349" t="str">
            <v>UN</v>
          </cell>
          <cell r="F18349">
            <v>2.64</v>
          </cell>
        </row>
        <row r="18350">
          <cell r="A18350" t="str">
            <v>SINAPI-I 38593</v>
          </cell>
          <cell r="D18350" t="str">
            <v>MEIO BLOCO DE CONCRETO ESTRUTURAL 14 X 19 X 19 CM, FBK 14 MPA (NBR 6136)</v>
          </cell>
          <cell r="E18350" t="str">
            <v>UN</v>
          </cell>
          <cell r="F18350">
            <v>3.65</v>
          </cell>
        </row>
        <row r="18351">
          <cell r="A18351" t="str">
            <v>SINAPI-I 38589</v>
          </cell>
          <cell r="D18351" t="str">
            <v>MEIO BLOCO DE CONCRETO ESTRUTURAL 14 X 19 X 19 CM, FBK 4,5 MPA (NBR 6136)</v>
          </cell>
          <cell r="E18351" t="str">
            <v>UN</v>
          </cell>
          <cell r="F18351">
            <v>2.77</v>
          </cell>
        </row>
        <row r="18352">
          <cell r="A18352" t="str">
            <v>SINAPI-I 38594</v>
          </cell>
          <cell r="D18352" t="str">
            <v>MEIO BLOCO DE CONCRETO ESTRUTURAL 14 X 19 X 34 CM, FBK 14 MPA (NBR 6136)</v>
          </cell>
          <cell r="E18352" t="str">
            <v>UN</v>
          </cell>
          <cell r="F18352">
            <v>5.75</v>
          </cell>
        </row>
        <row r="18353">
          <cell r="A18353" t="str">
            <v>SINAPI-I 34774</v>
          </cell>
          <cell r="D18353" t="str">
            <v>MEIO BLOCO DE VEDACAO DE CONCRETO 14 X 19 X 19 CM (CLASSE C - NBR 6136)</v>
          </cell>
          <cell r="E18353" t="str">
            <v>UN</v>
          </cell>
          <cell r="F18353">
            <v>2.59</v>
          </cell>
        </row>
        <row r="18354">
          <cell r="A18354" t="str">
            <v>SINAPI-I 34771</v>
          </cell>
          <cell r="D18354" t="str">
            <v>MEIO BLOCO DE VEDACAO DE CONCRETO 19 X 19 X 19 CM (CLASSE C - NBR 6136)</v>
          </cell>
          <cell r="E18354" t="str">
            <v>UN</v>
          </cell>
          <cell r="F18354">
            <v>3.12</v>
          </cell>
        </row>
        <row r="18355">
          <cell r="A18355" t="str">
            <v>SINAPI-I 34764</v>
          </cell>
          <cell r="D18355" t="str">
            <v>MEIO BLOCO DE VEDACAO DE CONCRETO 9 X 19 X 19 CM (CLASSE C - NBR 6136)</v>
          </cell>
          <cell r="E18355" t="str">
            <v>UN</v>
          </cell>
          <cell r="F18355">
            <v>2.04</v>
          </cell>
        </row>
        <row r="18356">
          <cell r="A18356" t="str">
            <v>SINAPI-I 34773</v>
          </cell>
          <cell r="D18356" t="str">
            <v>MEIO BLOCO DE VEDACAO DE CONCRETO APARENTE 14 X 19 X 19 CM (CLASSE C - NBR 6136)</v>
          </cell>
          <cell r="E18356" t="str">
            <v>UN</v>
          </cell>
          <cell r="F18356">
            <v>2.72</v>
          </cell>
        </row>
        <row r="18357">
          <cell r="A18357" t="str">
            <v>SINAPI-I 34769</v>
          </cell>
          <cell r="D18357" t="str">
            <v>MEIO BLOCO DE VEDACAO DE CONCRETO APARENTE 19 X 19 X 19 CM (CLASSE C - NBR 6136)</v>
          </cell>
          <cell r="E18357" t="str">
            <v>UN</v>
          </cell>
          <cell r="F18357">
            <v>3.37</v>
          </cell>
        </row>
        <row r="18358">
          <cell r="A18358" t="str">
            <v>SINAPI-I 34763</v>
          </cell>
          <cell r="D18358" t="str">
            <v>MEIO BLOCO DE VEDACAO DE CONCRETO APARENTE 9 X 19 X 19 CM (CLASSE C - NBR 6136)</v>
          </cell>
          <cell r="E18358" t="str">
            <v>UN</v>
          </cell>
          <cell r="F18358">
            <v>2.08</v>
          </cell>
        </row>
        <row r="18359">
          <cell r="A18359" t="str">
            <v>SINAPI-I 34788</v>
          </cell>
          <cell r="D18359" t="str">
            <v>MEIO BLOCO ESTRUTURAL CERAMICO DE 14 X 19 X 14 CM (L X A X C) E 6,0 MPA</v>
          </cell>
          <cell r="E18359" t="str">
            <v>UN</v>
          </cell>
          <cell r="F18359">
            <v>1.29</v>
          </cell>
        </row>
        <row r="18360">
          <cell r="A18360" t="str">
            <v>SINAPI-I 34781</v>
          </cell>
          <cell r="D18360" t="str">
            <v>MEIO BLOCO ESTRUTURAL CERAMICO DE 14 X 19 X 19 CM (L X A X C) E 6,0 MPA</v>
          </cell>
          <cell r="E18360" t="str">
            <v>UN</v>
          </cell>
          <cell r="F18360">
            <v>1.77</v>
          </cell>
        </row>
        <row r="18361">
          <cell r="A18361" t="str">
            <v>SINAPI-I 41682</v>
          </cell>
          <cell r="D18361" t="str">
            <v>MEIO-FIO OU GUIA DE CONCRETO PRE MOLDADO, COMP 1 M, *30 X 10/12* CM (H X L1/L2)</v>
          </cell>
          <cell r="E18361" t="str">
            <v>UN</v>
          </cell>
          <cell r="F18361">
            <v>50.84</v>
          </cell>
        </row>
        <row r="18362">
          <cell r="A18362" t="str">
            <v>SINAPI-I 41683</v>
          </cell>
          <cell r="D18362" t="str">
            <v>MEIO-FIO OU GUIA DE CONCRETO PRE MOLDADO, COMP 80 CM, *30 X 10/10* (H X L1/L2)</v>
          </cell>
          <cell r="E18362" t="str">
            <v>UN</v>
          </cell>
          <cell r="F18362">
            <v>37.4</v>
          </cell>
        </row>
        <row r="18363">
          <cell r="A18363" t="str">
            <v>SINAPI-I 41680</v>
          </cell>
          <cell r="D18363" t="str">
            <v>MEIO-FIO OU GUIA DE CONCRETO PRE-MOLDADO, COMP *39* CM, *19 X 6,5/6,5* CM (H X L1/L2)</v>
          </cell>
          <cell r="E18363" t="str">
            <v>UN</v>
          </cell>
          <cell r="F18363">
            <v>20.14</v>
          </cell>
        </row>
        <row r="18364">
          <cell r="A18364" t="str">
            <v>SINAPI-I 41679</v>
          </cell>
          <cell r="D18364" t="str">
            <v>MEIO-FIO OU GUIA DE CONCRETO PRE-MOLDADO, COMP 1 M, *20 X 12/15* CM (H X L1/L2)</v>
          </cell>
          <cell r="E18364" t="str">
            <v>UN</v>
          </cell>
          <cell r="F18364">
            <v>46.03</v>
          </cell>
        </row>
        <row r="18365">
          <cell r="A18365" t="str">
            <v>SINAPI-I 41681</v>
          </cell>
          <cell r="D18365" t="str">
            <v>MEIO-FIO OU GUIA DE CONCRETO PRE-MOLDADO, COMP 80 CM, *25 X 08/08* CM (H X L1/L2)</v>
          </cell>
          <cell r="E18365" t="str">
            <v>UN</v>
          </cell>
          <cell r="F18365">
            <v>31.5</v>
          </cell>
        </row>
        <row r="18366">
          <cell r="A18366" t="str">
            <v>SINAPI-I 43386</v>
          </cell>
          <cell r="D18366" t="str">
            <v>MEIO-FIO OU GUIA DE CONCRETO PRE-MOLDADO, TIPO CHAPEU PARA BOCA DE LOBO, DIMENSOES *1,20* X 0,15 X 0,30 M</v>
          </cell>
          <cell r="E18366" t="str">
            <v>UN</v>
          </cell>
          <cell r="F18366">
            <v>71.930000000000007</v>
          </cell>
        </row>
        <row r="18367">
          <cell r="A18367" t="str">
            <v>SINAPI-I 4059</v>
          </cell>
          <cell r="D18367" t="str">
            <v>MEIO-FIO OU GUIA DE CONCRETO, PRE-MOLDADO, COMP 1 M, *30 X 12/15* CM (H X L1/L2)</v>
          </cell>
          <cell r="E18367" t="str">
            <v>M</v>
          </cell>
          <cell r="F18367">
            <v>50.84</v>
          </cell>
        </row>
        <row r="18368">
          <cell r="A18368" t="str">
            <v>SINAPI-I 4062</v>
          </cell>
          <cell r="D18368" t="str">
            <v>MEIO-FIO OU GUIA DE CONCRETO, PRE-MOLDADO, COMP 1 M, *30 X 15* CM (H X L)</v>
          </cell>
          <cell r="E18368" t="str">
            <v>UN</v>
          </cell>
          <cell r="F18368">
            <v>50.84</v>
          </cell>
        </row>
        <row r="18369">
          <cell r="A18369" t="str">
            <v>SINAPI-I 4061</v>
          </cell>
          <cell r="D18369" t="str">
            <v>MEIO-FIO OU GUIA DE CONCRETO, PRE-MOLDADO, COMP 80 CM, *45 X 12/18* CM (H X L1/L2)</v>
          </cell>
          <cell r="E18369" t="str">
            <v>UN</v>
          </cell>
          <cell r="F18369">
            <v>63.3</v>
          </cell>
        </row>
        <row r="18370">
          <cell r="A18370" t="str">
            <v>SINAPI-I 41315</v>
          </cell>
          <cell r="D18370" t="str">
            <v>MEMBRANA IMPERMEABILIZANTE A BASE DE POLIUREIA, BICOMPONENTE, APLICACAO A FRIO</v>
          </cell>
          <cell r="E18370" t="str">
            <v>KG</v>
          </cell>
          <cell r="F18370">
            <v>78.92</v>
          </cell>
        </row>
        <row r="18371">
          <cell r="A18371" t="str">
            <v>SINAPI-I 43148</v>
          </cell>
          <cell r="D18371" t="str">
            <v>MEMBRANA IMPERMEABILIZANTE A BASE DE POLIURETANO</v>
          </cell>
          <cell r="E18371" t="str">
            <v>KG</v>
          </cell>
          <cell r="F18371">
            <v>53.57</v>
          </cell>
        </row>
        <row r="18372">
          <cell r="A18372" t="str">
            <v>SINAPI-I 43147</v>
          </cell>
          <cell r="D18372" t="str">
            <v>MEMBRANA IMPERMEABILIZANTE ACRILICA MONOCOMPONENTE</v>
          </cell>
          <cell r="E18372" t="str">
            <v>KG</v>
          </cell>
          <cell r="F18372">
            <v>20.74</v>
          </cell>
        </row>
        <row r="18373">
          <cell r="A18373" t="str">
            <v>SINAPI-I 10608</v>
          </cell>
          <cell r="D18373" t="str">
            <v>MESA VIBRATORIA COM DIMENSOES DE 2,0 X 1,0 M, COM MOTOR ELETRICO DE 2 POLOS E POTENCIA DE 3 CV</v>
          </cell>
          <cell r="E18373" t="str">
            <v>UN</v>
          </cell>
        </row>
        <row r="18374">
          <cell r="A18374" t="str">
            <v>SINAPI-I 4069</v>
          </cell>
          <cell r="D18374" t="str">
            <v>MESTRE DE OBRAS (HORISTA)</v>
          </cell>
          <cell r="E18374" t="str">
            <v>H</v>
          </cell>
          <cell r="F18374">
            <v>99.55</v>
          </cell>
        </row>
        <row r="18375">
          <cell r="A18375" t="str">
            <v>SINAPI-I 40819</v>
          </cell>
          <cell r="D18375" t="str">
            <v>MESTRE DE OBRAS (MENSALISTA)</v>
          </cell>
          <cell r="E18375" t="str">
            <v>MES</v>
          </cell>
          <cell r="F18375">
            <v>17571.8</v>
          </cell>
        </row>
        <row r="18376">
          <cell r="A18376" t="str">
            <v>SINAPI-I 34361</v>
          </cell>
          <cell r="D18376" t="str">
            <v>METACAULIM DE ALTA REATIVIDADE/CAULIM CALCINADO</v>
          </cell>
          <cell r="E18376" t="str">
            <v>KG</v>
          </cell>
          <cell r="F18376">
            <v>15.1</v>
          </cell>
        </row>
        <row r="18377">
          <cell r="A18377" t="str">
            <v>SINAPI-I 44478</v>
          </cell>
          <cell r="D18377" t="str">
            <v>MICROESFERAS DE VIDRO PARA SINALIZACAO HORIZONTAL VIARIA, TIPO I-B (PREMIX) - NBR 16184</v>
          </cell>
          <cell r="E18377" t="str">
            <v>KG</v>
          </cell>
          <cell r="F18377">
            <v>8.66</v>
          </cell>
        </row>
        <row r="18378">
          <cell r="A18378" t="str">
            <v>SINAPI-I 44477</v>
          </cell>
          <cell r="D18378" t="str">
            <v>MICROESFERAS DE VIDRO PARA SINALIZACAO HORIZONTAL VIARIA, TIPO II-A (DROP-ON) - NBR 16184</v>
          </cell>
          <cell r="E18378" t="str">
            <v>KG</v>
          </cell>
          <cell r="F18378">
            <v>8.66</v>
          </cell>
        </row>
        <row r="18379">
          <cell r="A18379" t="str">
            <v>SINAPI-I 11697</v>
          </cell>
          <cell r="D18379" t="str">
            <v>MICTORIO COLETIVO ACO INOX (AISI 304), E = 0,8 MM, DE *100 X 40 X 30* CM (C X A X P)</v>
          </cell>
          <cell r="E18379" t="str">
            <v>UN</v>
          </cell>
          <cell r="F18379">
            <v>724.31</v>
          </cell>
        </row>
        <row r="18380">
          <cell r="A18380" t="str">
            <v>SINAPI-I 11698</v>
          </cell>
          <cell r="D18380" t="str">
            <v>MICTORIO COLETIVO ACO INOX (AISI 304), E = 0,8 MM, DE *100 X 50 X 35* CM (C X A X P)</v>
          </cell>
          <cell r="E18380" t="str">
            <v>UN</v>
          </cell>
          <cell r="F18380">
            <v>864.07</v>
          </cell>
        </row>
        <row r="18381">
          <cell r="A18381" t="str">
            <v>SINAPI-I 11699</v>
          </cell>
          <cell r="D18381" t="str">
            <v>MICTORIO INDIVIDUAL ACO INOX (AISI 304), E = 0,8 MM, DE *50 X 45 X 35* (C X A X P)</v>
          </cell>
          <cell r="E18381" t="str">
            <v>UN</v>
          </cell>
          <cell r="F18381">
            <v>954.99</v>
          </cell>
        </row>
        <row r="18382">
          <cell r="A18382" t="str">
            <v>SINAPI-I 10432</v>
          </cell>
          <cell r="D18382" t="str">
            <v>MICTORIO INDIVIDUAL, SIFONADO, DE LOUCA BRANCA, SEM COMPLEMENTOS</v>
          </cell>
          <cell r="E18382" t="str">
            <v>UN</v>
          </cell>
          <cell r="F18382">
            <v>416.12</v>
          </cell>
        </row>
        <row r="18383">
          <cell r="A18383" t="str">
            <v>SINAPI-I 44020</v>
          </cell>
          <cell r="D18383" t="str">
            <v>MICTORIO INDIVIDUAL, SIFONADO, VALVULA EMBUTIDA, DE LOUCA BRANCA, SEM COMPLEMENTOS - PADRAO ALTO</v>
          </cell>
          <cell r="E18383" t="str">
            <v>UN</v>
          </cell>
          <cell r="F18383">
            <v>1026.6099999999999</v>
          </cell>
        </row>
        <row r="18384">
          <cell r="A18384" t="str">
            <v>SINAPI-I 41419</v>
          </cell>
          <cell r="D18384" t="str">
            <v>MINICAPTOR, EM ACO GALVANIZADO A FOGO, FIXACAO COM ROSCA SOBERBA OU MECANICA, H=300 MM X DN=10 MM</v>
          </cell>
          <cell r="E18384" t="str">
            <v>UN</v>
          </cell>
          <cell r="F18384">
            <v>7.5</v>
          </cell>
        </row>
        <row r="18385">
          <cell r="A18385" t="str">
            <v>SINAPI-I 41420</v>
          </cell>
          <cell r="D18385" t="str">
            <v>MINICAPTOR, EM ACO GALVANIZADO A FOGO, FIXACAO COM ROSCA SOBERBA OU MECANICA, H=600 MM X DN=10 MM</v>
          </cell>
          <cell r="E18385" t="str">
            <v>UN</v>
          </cell>
          <cell r="F18385">
            <v>10.199999999999999</v>
          </cell>
        </row>
        <row r="18386">
          <cell r="A18386" t="str">
            <v>SINAPI-I 41421</v>
          </cell>
          <cell r="D18386" t="str">
            <v>MINICAPTOR, EM ACO GALVANIZADO A FOGO, FIXACAO HORIZONTAL COM BANDEIRA A 20 CM, H=300 MM E X DN=10 MM</v>
          </cell>
          <cell r="E18386" t="str">
            <v>UN</v>
          </cell>
          <cell r="F18386">
            <v>10.17</v>
          </cell>
        </row>
        <row r="18387">
          <cell r="A18387" t="str">
            <v>SINAPI-I 41422</v>
          </cell>
          <cell r="D18387" t="str">
            <v>MINICAPTOR, EM ACO GALVANIZADO A FOGO, FIXACAO HORIZONTAL COM BANDEIRA A 20 CM, H=600 MM E X DN=10 MM</v>
          </cell>
          <cell r="E18387" t="str">
            <v>UN</v>
          </cell>
          <cell r="F18387">
            <v>13.93</v>
          </cell>
        </row>
        <row r="18388">
          <cell r="A18388" t="str">
            <v>SINAPI-I 41425</v>
          </cell>
          <cell r="D18388" t="str">
            <v>MINICAPTOR, EM ACO GALVANIZADO A FOGO, FIXACAO HORIZONTAL DE 1 FUROS, SEM BANDEIRA, H=300 MM X DN=10 MM</v>
          </cell>
          <cell r="E18388" t="str">
            <v>UN</v>
          </cell>
          <cell r="F18388">
            <v>7.13</v>
          </cell>
        </row>
        <row r="18389">
          <cell r="A18389" t="str">
            <v>SINAPI-I 41426</v>
          </cell>
          <cell r="D18389" t="str">
            <v>MINICAPTOR, EM ACO GALVANIZADO A FOGO, FIXACAO HORIZONTAL DE 2 FUROS, SEM BANDEIRA, H=600 MM X DN=10 MM</v>
          </cell>
          <cell r="E18389" t="str">
            <v>UN</v>
          </cell>
          <cell r="F18389">
            <v>12.85</v>
          </cell>
        </row>
        <row r="18390">
          <cell r="A18390" t="str">
            <v>SINAPI-I 41414</v>
          </cell>
          <cell r="D18390" t="str">
            <v>MINICAPTORES DE INSERCAO, EM ACO GALVANIZADO A FOGO, H=300 MM X DN=10 MM</v>
          </cell>
          <cell r="E18390" t="str">
            <v>UN</v>
          </cell>
          <cell r="F18390">
            <v>23.59</v>
          </cell>
        </row>
        <row r="18391">
          <cell r="A18391" t="str">
            <v>SINAPI-I 41415</v>
          </cell>
          <cell r="D18391" t="str">
            <v>MINICAPTORES DE INSERCAO, EM ACO GALVANIZADO A FOGO, H=600,MM X DN=10,MM</v>
          </cell>
          <cell r="E18391" t="str">
            <v>UN</v>
          </cell>
          <cell r="F18391">
            <v>27.47</v>
          </cell>
        </row>
        <row r="18392">
          <cell r="A18392" t="str">
            <v>SINAPI-I 37514</v>
          </cell>
          <cell r="D18392" t="str">
            <v>MINICARREGADEIRA SOBRE RODAS, POTENCIA LIQUIDA DE *47* HP, CAPACIDADE NOMINAL DE OPERACAO DE *646* KG</v>
          </cell>
          <cell r="E18392" t="str">
            <v>UN</v>
          </cell>
          <cell r="F18392">
            <v>300000</v>
          </cell>
        </row>
        <row r="18393">
          <cell r="A18393" t="str">
            <v>SINAPI-I 37520</v>
          </cell>
          <cell r="D18393" t="str">
            <v>MINIESCAVADEIRA SOBRE ESTEIRAS, POTENCIA LIQUIDA DE *30* HP, PESO OPERACIONAL DE *3.500* KG</v>
          </cell>
          <cell r="E18393" t="str">
            <v>UN</v>
          </cell>
          <cell r="F18393">
            <v>455398.05</v>
          </cell>
        </row>
        <row r="18394">
          <cell r="A18394" t="str">
            <v>SINAPI-I 37546</v>
          </cell>
          <cell r="D18394" t="str">
            <v>MISTURADOR DE ARGAMASSA, EIXO HORIZONTAL, CAPACIDADE DE MISTURA 160 KG, MOTOR ELETRICO TRIFASICO 220/380 V, POTENCIA 3 CV</v>
          </cell>
          <cell r="E18394" t="str">
            <v>UN</v>
          </cell>
          <cell r="F18394">
            <v>15499.42</v>
          </cell>
        </row>
        <row r="18395">
          <cell r="A18395" t="str">
            <v>SINAPI-I 37544</v>
          </cell>
          <cell r="D18395" t="str">
            <v>MISTURADOR DE ARGAMASSA, EIXO HORIZONTAL, CAPACIDADE DE MISTURA 300 KG, MOTOR ELETRICO TRIFASICO 220/380 V, POTENCIA 5 CV</v>
          </cell>
          <cell r="E18395" t="str">
            <v>UN</v>
          </cell>
          <cell r="F18395">
            <v>16393.25</v>
          </cell>
        </row>
        <row r="18396">
          <cell r="A18396" t="str">
            <v>SINAPI-I 37545</v>
          </cell>
          <cell r="D18396" t="str">
            <v>MISTURADOR DE ARGAMASSA, EIXO HORIZONTAL, CAPACIDADE DE MISTURA 600 KG, MOTOR ELETRICO TRIFASICO 220/380 V, POTENCIA 7,5 CV</v>
          </cell>
          <cell r="E18396" t="str">
            <v>UN</v>
          </cell>
          <cell r="F18396">
            <v>19505.759999999998</v>
          </cell>
        </row>
        <row r="18397">
          <cell r="A18397" t="str">
            <v>SINAPI-I 36793</v>
          </cell>
          <cell r="D18397" t="str">
            <v>MISTURADOR DE METAL CROMADO DE PAREDE PARA LAVATORIO</v>
          </cell>
          <cell r="E18397" t="str">
            <v>UN</v>
          </cell>
          <cell r="F18397">
            <v>891.19</v>
          </cell>
        </row>
        <row r="18398">
          <cell r="A18398" t="str">
            <v>SINAPI-I 11769</v>
          </cell>
          <cell r="D18398" t="str">
            <v>MISTURADOR DE METAL CROMADO, DE MESA/BANCADA, COM BICA BAIXA, PARA LAVATORIO</v>
          </cell>
          <cell r="E18398" t="str">
            <v>UN</v>
          </cell>
          <cell r="F18398">
            <v>393.84</v>
          </cell>
        </row>
        <row r="18399">
          <cell r="A18399" t="str">
            <v>SINAPI-I 11771</v>
          </cell>
          <cell r="D18399" t="str">
            <v>MISTURADOR DE PAREDE, DE METAL CROMADO, PARA COZINHA, BICA ALTA MOVEL, COM AREJADOR ARTICULADO</v>
          </cell>
          <cell r="E18399" t="str">
            <v>UN</v>
          </cell>
          <cell r="F18399">
            <v>482.4</v>
          </cell>
        </row>
        <row r="18400">
          <cell r="A18400" t="str">
            <v>SINAPI-I 39919</v>
          </cell>
          <cell r="D18400" t="str">
            <v>MISTURADOR DUPLO HORIZONTAL DE ALTA TURBULENCIA, CAPACIDADE / VOLUME 2 X 500 LITROS, MOTORES ELETRICOS MINIMO 5 CV CADA, PARA NATA CIMENTO, ARGAMASSA E OUTROS</v>
          </cell>
          <cell r="E18400" t="str">
            <v>UN</v>
          </cell>
          <cell r="F18400">
            <v>77583.199999999997</v>
          </cell>
        </row>
        <row r="18401">
          <cell r="A18401" t="str">
            <v>SINAPI-I 38385</v>
          </cell>
          <cell r="D18401" t="str">
            <v>MISTURADOR MANUAL DE TINTAS PARA FURADEIRA, HASTE METALICA *60* CM, COM HELICE (MEXEDOR DE TINTA)</v>
          </cell>
          <cell r="E18401" t="str">
            <v>UN</v>
          </cell>
          <cell r="F18401">
            <v>44.88</v>
          </cell>
        </row>
        <row r="18402">
          <cell r="A18402" t="str">
            <v>SINAPI-I 36800</v>
          </cell>
          <cell r="D18402" t="str">
            <v>MISTURADOR METALICO, BASE PARA CHUVEIRO/BANHEIRA, 1/2" OU 3/4", SOLDAVEL OU ROSCAVEL (NAO INCLUI ACABAMENTOS)</v>
          </cell>
          <cell r="E18402" t="str">
            <v>UN</v>
          </cell>
          <cell r="F18402">
            <v>236.65</v>
          </cell>
        </row>
        <row r="18403">
          <cell r="A18403" t="str">
            <v>SINAPI-I 37587</v>
          </cell>
          <cell r="D18403" t="str">
            <v>MISTURADOR MONOCOMANDO PARA CHUVEIRO, BASE BRUTA, METALICO COM ACABAMENTO CROMADO</v>
          </cell>
          <cell r="E18403" t="str">
            <v>UN</v>
          </cell>
          <cell r="F18403">
            <v>519.91999999999996</v>
          </cell>
        </row>
        <row r="18404">
          <cell r="A18404" t="str">
            <v>SINAPI-I 11561</v>
          </cell>
          <cell r="D18404" t="str">
            <v>MOLA HIDRAULICA AEREA, PARA PORTAS DE ATE 1.100 MM E PESO DE ATE 85 KG, COM CORPO EM ALUMINIO E BRACO EM ACO, SEM BRACO DE PARADA</v>
          </cell>
          <cell r="E18404" t="str">
            <v>UN</v>
          </cell>
          <cell r="F18404">
            <v>245.37</v>
          </cell>
        </row>
        <row r="18405">
          <cell r="A18405" t="str">
            <v>SINAPI-I 43604</v>
          </cell>
          <cell r="D18405" t="str">
            <v>MOLA HIDRAULICA AEREA, PARA PORTAS DE ATE 850 MM E PESO DE ATE 50 KG, COM CORPO EM ALUMINIO E BRACO EM ACO, SEM BRACO DE PARADA</v>
          </cell>
          <cell r="E18405" t="str">
            <v>UN</v>
          </cell>
          <cell r="F18405">
            <v>130.81</v>
          </cell>
        </row>
        <row r="18406">
          <cell r="A18406" t="str">
            <v>SINAPI-I 11560</v>
          </cell>
          <cell r="D18406" t="str">
            <v>MOLA HIDRAULICA AEREA, PARA PORTAS DE ATE 950 MM E PESO DE ATE 65 KG, COM CORPO EM ALUMINIO E BRACO EM ACO, SEM BRACO DE PARADA</v>
          </cell>
          <cell r="E18406" t="str">
            <v>UN</v>
          </cell>
          <cell r="F18406">
            <v>189.39</v>
          </cell>
        </row>
        <row r="18407">
          <cell r="A18407" t="str">
            <v>SINAPI-I 11499</v>
          </cell>
          <cell r="D18407" t="str">
            <v>MOLA HIDRAULICA DE PISO, PARA PORTAS DE ATE 1100 MM E PESO DE ATE 120 KG, COM CORPO EM ACO INOX</v>
          </cell>
          <cell r="E18407" t="str">
            <v>UN</v>
          </cell>
          <cell r="F18407">
            <v>837.8</v>
          </cell>
        </row>
        <row r="18408">
          <cell r="A18408" t="str">
            <v>SINAPI-I 34761</v>
          </cell>
          <cell r="D18408" t="str">
            <v>MONTADOR DE ELETROELETRONICOS (HORISTA)</v>
          </cell>
          <cell r="E18408" t="str">
            <v>H</v>
          </cell>
          <cell r="F18408">
            <v>18.27</v>
          </cell>
        </row>
        <row r="18409">
          <cell r="A18409" t="str">
            <v>SINAPI-I 40924</v>
          </cell>
          <cell r="D18409" t="str">
            <v>MONTADOR DE ELETROELETRONICOS (MENSALISTA)</v>
          </cell>
          <cell r="E18409" t="str">
            <v>MES</v>
          </cell>
          <cell r="F18409">
            <v>3226.27</v>
          </cell>
        </row>
        <row r="18410">
          <cell r="A18410" t="str">
            <v>SINAPI-I 40983</v>
          </cell>
          <cell r="D18410" t="str">
            <v>MONTADOR DE ESTRUTURAS METALICAS (MENSALISTA)</v>
          </cell>
          <cell r="E18410" t="str">
            <v>MES</v>
          </cell>
          <cell r="F18410">
            <v>3436.57</v>
          </cell>
        </row>
        <row r="18411">
          <cell r="A18411" t="str">
            <v>SINAPI-I 44497</v>
          </cell>
          <cell r="D18411" t="str">
            <v>MONTADOR DE ESTRUTURAS METALICAS HORISTA</v>
          </cell>
          <cell r="E18411" t="str">
            <v>H</v>
          </cell>
          <cell r="F18411">
            <v>19.46</v>
          </cell>
        </row>
        <row r="18412">
          <cell r="A18412" t="str">
            <v>SINAPI-I 2437</v>
          </cell>
          <cell r="D18412" t="str">
            <v>MONTADOR DE MAQUINAS (HORISTA)</v>
          </cell>
          <cell r="E18412" t="str">
            <v>H</v>
          </cell>
          <cell r="F18412">
            <v>25.02</v>
          </cell>
        </row>
        <row r="18413">
          <cell r="A18413" t="str">
            <v>SINAPI-I 40921</v>
          </cell>
          <cell r="D18413" t="str">
            <v>MONTADOR DE MAQUINAS (MENSALISTA)</v>
          </cell>
          <cell r="E18413" t="str">
            <v>MES</v>
          </cell>
          <cell r="F18413">
            <v>4418.46</v>
          </cell>
        </row>
        <row r="18414">
          <cell r="A18414" t="str">
            <v>SINAPI-I 36502</v>
          </cell>
          <cell r="D18414" t="str">
            <v>MOTOBOMBA CENTRIFUGA, MOTOR A GASOLINA, POTENCIA 5,42 HP, BOCAIS 1 1/2" X 1", DIAMETRO ROTOR 143 MM HM/Q = 6 MCA / 16,8 M3/H A 38 MCA / 6,6 M3/H</v>
          </cell>
          <cell r="E18414" t="str">
            <v>UN</v>
          </cell>
          <cell r="F18414">
            <v>5637.12</v>
          </cell>
        </row>
        <row r="18415">
          <cell r="A18415" t="str">
            <v>SINAPI-I 36503</v>
          </cell>
          <cell r="D18415" t="str">
            <v>MOTOBOMBA TRASH (PARA AGUA SUJA) AUTO ESCORVANTE, MOTOR GASOLINA DE 6,41 HP, DIAMETROS DE SUCCAO X RECALQUE: 3" X 3", HM/Q: 10/60 A 23/0</v>
          </cell>
          <cell r="E18415" t="str">
            <v>UN</v>
          </cell>
          <cell r="F18415">
            <v>6951.24</v>
          </cell>
        </row>
        <row r="18416">
          <cell r="A18416" t="str">
            <v>SINAPI-I 4090</v>
          </cell>
          <cell r="D18416" t="str">
            <v>MOTONIVELADORA POTENCIA BASICA LIQUIDA (PRIMEIRA MARCHA) 125 HP, PESO BRUTO 13843 KG, LARGURA DA LAMINA DE 3,7 M</v>
          </cell>
          <cell r="E18416" t="str">
            <v>UN</v>
          </cell>
          <cell r="F18416">
            <v>1165000</v>
          </cell>
        </row>
        <row r="18417">
          <cell r="A18417" t="str">
            <v>SINAPI-I 4093</v>
          </cell>
          <cell r="D18417" t="str">
            <v>MOTORISTA DE CAMINHAO (HORISTA)</v>
          </cell>
          <cell r="E18417" t="str">
            <v>H</v>
          </cell>
          <cell r="F18417">
            <v>25.12</v>
          </cell>
        </row>
        <row r="18418">
          <cell r="A18418" t="str">
            <v>SINAPI-I 10512</v>
          </cell>
          <cell r="D18418" t="str">
            <v>MOTORISTA DE CAMINHAO (MENSALISTA)</v>
          </cell>
          <cell r="E18418" t="str">
            <v>MES</v>
          </cell>
          <cell r="F18418">
            <v>4433.33</v>
          </cell>
        </row>
        <row r="18419">
          <cell r="A18419" t="str">
            <v>SINAPI-I 4243</v>
          </cell>
          <cell r="D18419" t="str">
            <v>MOTORISTA DE CAMINHAO BETONEIRA (HORISTA)</v>
          </cell>
          <cell r="E18419" t="str">
            <v>H</v>
          </cell>
          <cell r="F18419">
            <v>25.04</v>
          </cell>
        </row>
        <row r="18420">
          <cell r="A18420" t="str">
            <v>SINAPI-I 20020</v>
          </cell>
          <cell r="D18420" t="str">
            <v>MOTORISTA DE CAMINHAO-BASCULANTE (HORISTA)</v>
          </cell>
          <cell r="E18420" t="str">
            <v>H</v>
          </cell>
          <cell r="F18420">
            <v>26.08</v>
          </cell>
        </row>
        <row r="18421">
          <cell r="A18421" t="str">
            <v>SINAPI-I 41038</v>
          </cell>
          <cell r="D18421" t="str">
            <v>MOTORISTA DE CAMINHAO-BASCULANTE (MENSALISTA)</v>
          </cell>
          <cell r="E18421" t="str">
            <v>MES</v>
          </cell>
          <cell r="F18421">
            <v>4607.13</v>
          </cell>
        </row>
        <row r="18422">
          <cell r="A18422" t="str">
            <v>SINAPI-I 4094</v>
          </cell>
          <cell r="D18422" t="str">
            <v>MOTORISTA DE CAMINHAO-CARRETA (HORISTA)</v>
          </cell>
          <cell r="E18422" t="str">
            <v>H</v>
          </cell>
          <cell r="F18422">
            <v>31.22</v>
          </cell>
        </row>
        <row r="18423">
          <cell r="A18423" t="str">
            <v>SINAPI-I 40988</v>
          </cell>
          <cell r="D18423" t="str">
            <v>MOTORISTA DE CAMINHAO-CARRETA (MENSALISTA)</v>
          </cell>
          <cell r="E18423" t="str">
            <v>MES</v>
          </cell>
          <cell r="F18423">
            <v>5514.28</v>
          </cell>
        </row>
        <row r="18424">
          <cell r="A18424" t="str">
            <v>SINAPI-I 4095</v>
          </cell>
          <cell r="D18424" t="str">
            <v>MOTORISTA DE CARRO DE PASSEIO (HORISTA)</v>
          </cell>
          <cell r="E18424" t="str">
            <v>H</v>
          </cell>
          <cell r="F18424">
            <v>22.03</v>
          </cell>
        </row>
        <row r="18425">
          <cell r="A18425" t="str">
            <v>SINAPI-I 40990</v>
          </cell>
          <cell r="D18425" t="str">
            <v>MOTORISTA DE CARRO DE PASSEIO (MENSALISTA)</v>
          </cell>
          <cell r="E18425" t="str">
            <v>MES</v>
          </cell>
          <cell r="F18425">
            <v>3891.46</v>
          </cell>
        </row>
        <row r="18426">
          <cell r="A18426" t="str">
            <v>SINAPI-I 4096</v>
          </cell>
          <cell r="D18426" t="str">
            <v>MOTORISTA OPERADOR DE CAMINHAO COM MUNCK (HORISTA)</v>
          </cell>
          <cell r="E18426" t="str">
            <v>H</v>
          </cell>
          <cell r="F18426">
            <v>28.16</v>
          </cell>
        </row>
        <row r="18427">
          <cell r="A18427" t="str">
            <v>SINAPI-I 40992</v>
          </cell>
          <cell r="D18427" t="str">
            <v>MOTORISTA OPERADOR DE CAMINHAO COM MUNCK (MENSALISTA)</v>
          </cell>
          <cell r="E18427" t="str">
            <v>MES</v>
          </cell>
          <cell r="F18427">
            <v>4971.41</v>
          </cell>
        </row>
        <row r="18428">
          <cell r="A18428" t="str">
            <v>SINAPI-I 4114</v>
          </cell>
          <cell r="D18428" t="str">
            <v>MOURAO CONCRETO CURVO, SECAO "T", H = 2,80 M + CURVA COM 0,45 M, COM FUROS PARA FIOS</v>
          </cell>
          <cell r="E18428" t="str">
            <v>UN</v>
          </cell>
          <cell r="F18428">
            <v>116.53</v>
          </cell>
        </row>
        <row r="18429">
          <cell r="A18429" t="str">
            <v>SINAPI-I 36797</v>
          </cell>
          <cell r="D18429" t="str">
            <v>MOURAO DE CONCRETO CURVO, *10 X 10* CM, H= *2,60* M + CURVA DE 0,40 M</v>
          </cell>
          <cell r="E18429" t="str">
            <v>UN</v>
          </cell>
          <cell r="F18429">
            <v>103.75</v>
          </cell>
        </row>
        <row r="18430">
          <cell r="A18430" t="str">
            <v>SINAPI-I 4107</v>
          </cell>
          <cell r="D18430" t="str">
            <v>MOURAO DE CONCRETO RETO, SECAO QUADRADA *10 X 10* CM, H= *2,30* M</v>
          </cell>
          <cell r="E18430" t="str">
            <v>UN</v>
          </cell>
          <cell r="F18430">
            <v>97.82</v>
          </cell>
        </row>
        <row r="18431">
          <cell r="A18431" t="str">
            <v>SINAPI-I 4102</v>
          </cell>
          <cell r="D18431" t="str">
            <v>MOURAO DE CONCRETO RETO, SECAO QUADRADA, *10 X 10* CM, H= 3,00 M</v>
          </cell>
          <cell r="E18431" t="str">
            <v>UN</v>
          </cell>
          <cell r="F18431">
            <v>119.41</v>
          </cell>
        </row>
        <row r="18432">
          <cell r="A18432" t="str">
            <v>SINAPI-I 36799</v>
          </cell>
          <cell r="D18432" t="str">
            <v>MOURAO DE CONCRETO RETO, TIPO ESTICADOR, *10 X 10* CM, H= 2,50 M</v>
          </cell>
          <cell r="E18432" t="str">
            <v>UN</v>
          </cell>
          <cell r="F18432">
            <v>100.7</v>
          </cell>
        </row>
        <row r="18433">
          <cell r="A18433" t="str">
            <v>SINAPI-I 2747</v>
          </cell>
          <cell r="D18433" t="str">
            <v>MOURAO ROLICO DE MADEIRA TRATADA, D = 16 A 20 CM, H = 2,20 M, EM EUCALIPTO OU EQUIVALENTE DA REGIAO (PARA CERCA)</v>
          </cell>
          <cell r="E18433" t="str">
            <v>M</v>
          </cell>
          <cell r="F18433">
            <v>27.73</v>
          </cell>
        </row>
        <row r="18434">
          <cell r="A18434" t="str">
            <v>SINAPI-I 21138</v>
          </cell>
          <cell r="D18434" t="str">
            <v>MOURAO ROLICO DE MADEIRA TRATADA, D = 8 A 11 CM, H = 2,20 M, EM EUCALIPTO OU EQUIVALENTE DA REGIAO (PARA CERCA)</v>
          </cell>
          <cell r="E18434" t="str">
            <v>M</v>
          </cell>
          <cell r="F18434">
            <v>8.7899999999999991</v>
          </cell>
        </row>
        <row r="18435">
          <cell r="A18435" t="str">
            <v>SINAPI-I 10826</v>
          </cell>
          <cell r="D18435" t="str">
            <v>MUDA DE ARBUSTO FLORIFERO, CLUSIA/GARDENIA/MOREIA BRANCA/ AZALEIA OU EQUIVALENTE DA REGIAO, H= *50 A 70* CM</v>
          </cell>
          <cell r="E18435" t="str">
            <v>UN</v>
          </cell>
          <cell r="F18435">
            <v>100.57</v>
          </cell>
        </row>
        <row r="18436">
          <cell r="A18436" t="str">
            <v>SINAPI-I 365</v>
          </cell>
          <cell r="D18436" t="str">
            <v>MUDA DE ARBUSTO FOLHAGEM, SANSAO-DO-CAMPO OU EQUIVALENTE DA REGIAO, H= *50 A 70* CM</v>
          </cell>
          <cell r="E18436" t="str">
            <v>UN</v>
          </cell>
          <cell r="F18436">
            <v>62.35</v>
          </cell>
        </row>
        <row r="18437">
          <cell r="A18437" t="str">
            <v>SINAPI-I 38639</v>
          </cell>
          <cell r="D18437" t="str">
            <v>MUDA DE ARBUSTO, BUXINHO, H= *50* CM</v>
          </cell>
          <cell r="E18437" t="str">
            <v>UN</v>
          </cell>
          <cell r="F18437">
            <v>241.37</v>
          </cell>
        </row>
        <row r="18438">
          <cell r="A18438" t="str">
            <v>SINAPI-I 38640</v>
          </cell>
          <cell r="D18438" t="str">
            <v>MUDA DE ARBUSTO, PINGO DE OURO/ VIOLETEIRA, H = *10 A 20* CM</v>
          </cell>
          <cell r="E18438" t="str">
            <v>UN</v>
          </cell>
          <cell r="F18438">
            <v>3.62</v>
          </cell>
        </row>
        <row r="18439">
          <cell r="A18439" t="str">
            <v>SINAPI-I 358</v>
          </cell>
          <cell r="D18439" t="str">
            <v>MUDA DE ARVORE ORNAMENTAL, OITI/AROEIRA SALSA/ANGICO/IPE/JACARANDA OU EQUIVALENTE DA REGIAO, H= *1* M</v>
          </cell>
          <cell r="E18439" t="str">
            <v>UN</v>
          </cell>
          <cell r="F18439">
            <v>74.42</v>
          </cell>
        </row>
        <row r="18440">
          <cell r="A18440" t="str">
            <v>SINAPI-I 359</v>
          </cell>
          <cell r="D18440" t="str">
            <v>MUDA DE ARVORE ORNAMENTAL, OITI/AROEIRA SALSA/ANGICO/IPE/JACARANDA OU EQUIVALENTE DA REGIAO, H= *2* M</v>
          </cell>
          <cell r="E18440" t="str">
            <v>UN</v>
          </cell>
          <cell r="F18440">
            <v>152.87</v>
          </cell>
        </row>
        <row r="18441">
          <cell r="A18441" t="str">
            <v>SINAPI-I 38641</v>
          </cell>
          <cell r="D18441" t="str">
            <v>MUDA DE PALMEIRA ARECA, H= *1,50* M</v>
          </cell>
          <cell r="E18441" t="str">
            <v>UN</v>
          </cell>
          <cell r="F18441">
            <v>150.86000000000001</v>
          </cell>
        </row>
        <row r="18442">
          <cell r="A18442" t="str">
            <v>SINAPI-I 360</v>
          </cell>
          <cell r="D18442" t="str">
            <v>MUDA DE RASTEIRA/FORRACAO, AMENDOIM RASTEIRO/ONZE HORAS/AZULZINHA/IMPATIENS OU EQUIVALENTE DA REGIAO</v>
          </cell>
          <cell r="E18442" t="str">
            <v>UN</v>
          </cell>
          <cell r="F18442">
            <v>3.5</v>
          </cell>
        </row>
        <row r="18443">
          <cell r="A18443" t="str">
            <v>SINAPI-I 42430</v>
          </cell>
          <cell r="D18443" t="str">
            <v>MULTIEXERCITADOR COM SEIS FUNCOES, EM TUBO DE ACO CARBONO, PINTURA NO PROCESSO ELETROSTATICO - EQUIPAMENTO DE GINASTICA PARA ACADEMIA AO AR LIVRE / ACADEMIA DA TERCEIRA IDADE - ATI</v>
          </cell>
          <cell r="E18443" t="str">
            <v>UN</v>
          </cell>
        </row>
        <row r="18444">
          <cell r="A18444" t="str">
            <v>SINAPI-I 4209</v>
          </cell>
          <cell r="D18444" t="str">
            <v>NIPLE DE FERRO GALVANIZADO, COM ROSCA BSP, DE 1 1/2"</v>
          </cell>
          <cell r="E18444" t="str">
            <v>UN</v>
          </cell>
          <cell r="F18444">
            <v>22.59</v>
          </cell>
        </row>
        <row r="18445">
          <cell r="A18445" t="str">
            <v>SINAPI-I 4180</v>
          </cell>
          <cell r="D18445" t="str">
            <v>NIPLE DE FERRO GALVANIZADO, COM ROSCA BSP, DE 1 1/4"</v>
          </cell>
          <cell r="E18445" t="str">
            <v>UN</v>
          </cell>
          <cell r="F18445">
            <v>17</v>
          </cell>
        </row>
        <row r="18446">
          <cell r="A18446" t="str">
            <v>SINAPI-I 4179</v>
          </cell>
          <cell r="D18446" t="str">
            <v>NIPLE DE FERRO GALVANIZADO, COM ROSCA BSP, DE 1"</v>
          </cell>
          <cell r="E18446" t="str">
            <v>UN</v>
          </cell>
          <cell r="F18446">
            <v>11.55</v>
          </cell>
        </row>
        <row r="18447">
          <cell r="A18447" t="str">
            <v>SINAPI-I 4177</v>
          </cell>
          <cell r="D18447" t="str">
            <v>NIPLE DE FERRO GALVANIZADO, COM ROSCA BSP, DE 1/2"</v>
          </cell>
          <cell r="E18447" t="str">
            <v>UN</v>
          </cell>
          <cell r="F18447">
            <v>5.64</v>
          </cell>
        </row>
        <row r="18448">
          <cell r="A18448" t="str">
            <v>SINAPI-I 4208</v>
          </cell>
          <cell r="D18448" t="str">
            <v>NIPLE DE FERRO GALVANIZADO, COM ROSCA BSP, DE 2 1/2"</v>
          </cell>
          <cell r="E18448" t="str">
            <v>UN</v>
          </cell>
          <cell r="F18448">
            <v>53.77</v>
          </cell>
        </row>
        <row r="18449">
          <cell r="A18449" t="str">
            <v>SINAPI-I 4181</v>
          </cell>
          <cell r="D18449" t="str">
            <v>NIPLE DE FERRO GALVANIZADO, COM ROSCA BSP, DE 2"</v>
          </cell>
          <cell r="E18449" t="str">
            <v>UN</v>
          </cell>
          <cell r="F18449">
            <v>35.130000000000003</v>
          </cell>
        </row>
        <row r="18450">
          <cell r="A18450" t="str">
            <v>SINAPI-I 4182</v>
          </cell>
          <cell r="D18450" t="str">
            <v>NIPLE DE FERRO GALVANIZADO, COM ROSCA BSP, DE 3"</v>
          </cell>
          <cell r="E18450" t="str">
            <v>UN</v>
          </cell>
          <cell r="F18450">
            <v>87.47</v>
          </cell>
        </row>
        <row r="18451">
          <cell r="A18451" t="str">
            <v>SINAPI-I 4178</v>
          </cell>
          <cell r="D18451" t="str">
            <v>NIPLE DE FERRO GALVANIZADO, COM ROSCA BSP, DE 3/4"</v>
          </cell>
          <cell r="E18451" t="str">
            <v>UN</v>
          </cell>
          <cell r="F18451">
            <v>7.83</v>
          </cell>
        </row>
        <row r="18452">
          <cell r="A18452" t="str">
            <v>SINAPI-I 4183</v>
          </cell>
          <cell r="D18452" t="str">
            <v>NIPLE DE FERRO GALVANIZADO, COM ROSCA BSP, DE 4"</v>
          </cell>
          <cell r="E18452" t="str">
            <v>UN</v>
          </cell>
          <cell r="F18452">
            <v>140.82</v>
          </cell>
        </row>
        <row r="18453">
          <cell r="A18453" t="str">
            <v>SINAPI-I 4184</v>
          </cell>
          <cell r="D18453" t="str">
            <v>NIPLE DE FERRO GALVANIZADO, COM ROSCA BSP, DE 5"</v>
          </cell>
          <cell r="E18453" t="str">
            <v>UN</v>
          </cell>
          <cell r="F18453">
            <v>310.83999999999997</v>
          </cell>
        </row>
        <row r="18454">
          <cell r="A18454" t="str">
            <v>SINAPI-I 4185</v>
          </cell>
          <cell r="D18454" t="str">
            <v>NIPLE DE FERRO GALVANIZADO, COM ROSCA BSP, DE 6"</v>
          </cell>
          <cell r="E18454" t="str">
            <v>UN</v>
          </cell>
          <cell r="F18454">
            <v>516.48</v>
          </cell>
        </row>
        <row r="18455">
          <cell r="A18455" t="str">
            <v>SINAPI-I 4205</v>
          </cell>
          <cell r="D18455" t="str">
            <v>NIPLE DE REDUCAO DE FERRO GALVANIZADO, COM ROSCA BSP, DE 1 1/2" X 1 1/4"</v>
          </cell>
          <cell r="E18455" t="str">
            <v>UN</v>
          </cell>
          <cell r="F18455">
            <v>29.83</v>
          </cell>
        </row>
        <row r="18456">
          <cell r="A18456" t="str">
            <v>SINAPI-I 4192</v>
          </cell>
          <cell r="D18456" t="str">
            <v>NIPLE DE REDUCAO DE FERRO GALVANIZADO, COM ROSCA BSP, DE 1 1/2" X 1"</v>
          </cell>
          <cell r="E18456" t="str">
            <v>UN</v>
          </cell>
          <cell r="F18456">
            <v>29.83</v>
          </cell>
        </row>
        <row r="18457">
          <cell r="A18457" t="str">
            <v>SINAPI-I 4191</v>
          </cell>
          <cell r="D18457" t="str">
            <v>NIPLE DE REDUCAO DE FERRO GALVANIZADO, COM ROSCA BSP, DE 1 1/2" X 3/4"</v>
          </cell>
          <cell r="E18457" t="str">
            <v>UN</v>
          </cell>
          <cell r="F18457">
            <v>29.83</v>
          </cell>
        </row>
        <row r="18458">
          <cell r="A18458" t="str">
            <v>SINAPI-I 4206</v>
          </cell>
          <cell r="D18458" t="str">
            <v>NIPLE DE REDUCAO DE FERRO GALVANIZADO, COM ROSCA BSP, DE 1 1/4" X 1"</v>
          </cell>
          <cell r="E18458" t="str">
            <v>UN</v>
          </cell>
          <cell r="F18458">
            <v>23.31</v>
          </cell>
        </row>
        <row r="18459">
          <cell r="A18459" t="str">
            <v>SINAPI-I 4207</v>
          </cell>
          <cell r="D18459" t="str">
            <v>NIPLE DE REDUCAO DE FERRO GALVANIZADO, COM ROSCA BSP, DE 1 1/4" X 1/2"</v>
          </cell>
          <cell r="E18459" t="str">
            <v>UN</v>
          </cell>
          <cell r="F18459">
            <v>24</v>
          </cell>
        </row>
        <row r="18460">
          <cell r="A18460" t="str">
            <v>SINAPI-I 4190</v>
          </cell>
          <cell r="D18460" t="str">
            <v>NIPLE DE REDUCAO DE FERRO GALVANIZADO, COM ROSCA BSP, DE 1 1/4" X 3/4"</v>
          </cell>
          <cell r="E18460" t="str">
            <v>UN</v>
          </cell>
          <cell r="F18460">
            <v>23.31</v>
          </cell>
        </row>
        <row r="18461">
          <cell r="A18461" t="str">
            <v>SINAPI-I 4188</v>
          </cell>
          <cell r="D18461" t="str">
            <v>NIPLE DE REDUCAO DE FERRO GALVANIZADO, COM ROSCA BSP, DE 1" X 1/2"</v>
          </cell>
          <cell r="E18461" t="str">
            <v>UN</v>
          </cell>
          <cell r="F18461">
            <v>14.06</v>
          </cell>
        </row>
        <row r="18462">
          <cell r="A18462" t="str">
            <v>SINAPI-I 4189</v>
          </cell>
          <cell r="D18462" t="str">
            <v>NIPLE DE REDUCAO DE FERRO GALVANIZADO, COM ROSCA BSP, DE 1" X 3/4"</v>
          </cell>
          <cell r="E18462" t="str">
            <v>UN</v>
          </cell>
          <cell r="F18462">
            <v>14.06</v>
          </cell>
        </row>
        <row r="18463">
          <cell r="A18463" t="str">
            <v>SINAPI-I 4186</v>
          </cell>
          <cell r="D18463" t="str">
            <v>NIPLE DE REDUCAO DE FERRO GALVANIZADO, COM ROSCA BSP, DE 1/2" X 1/4"</v>
          </cell>
          <cell r="E18463" t="str">
            <v>UN</v>
          </cell>
          <cell r="F18463">
            <v>6.89</v>
          </cell>
        </row>
        <row r="18464">
          <cell r="A18464" t="str">
            <v>SINAPI-I 4197</v>
          </cell>
          <cell r="D18464" t="str">
            <v>NIPLE DE REDUCAO DE FERRO GALVANIZADO, COM ROSCA BSP, DE 2 1/2" X 2"</v>
          </cell>
          <cell r="E18464" t="str">
            <v>UN</v>
          </cell>
          <cell r="F18464">
            <v>74.48</v>
          </cell>
        </row>
        <row r="18465">
          <cell r="A18465" t="str">
            <v>SINAPI-I 4194</v>
          </cell>
          <cell r="D18465" t="str">
            <v>NIPLE DE REDUCAO DE FERRO GALVANIZADO, COM ROSCA BSP, DE 2" X 1 1/2"</v>
          </cell>
          <cell r="E18465" t="str">
            <v>UN</v>
          </cell>
          <cell r="F18465">
            <v>45</v>
          </cell>
        </row>
        <row r="18466">
          <cell r="A18466" t="str">
            <v>SINAPI-I 4193</v>
          </cell>
          <cell r="D18466" t="str">
            <v>NIPLE DE REDUCAO DE FERRO GALVANIZADO, COM ROSCA BSP, DE 2" X 1 1/4"</v>
          </cell>
          <cell r="E18466" t="str">
            <v>UN</v>
          </cell>
          <cell r="F18466">
            <v>45</v>
          </cell>
        </row>
        <row r="18467">
          <cell r="A18467" t="str">
            <v>SINAPI-I 4204</v>
          </cell>
          <cell r="D18467" t="str">
            <v>NIPLE DE REDUCAO DE FERRO GALVANIZADO, COM ROSCA BSP, DE 2" X 1"</v>
          </cell>
          <cell r="E18467" t="str">
            <v>UN</v>
          </cell>
          <cell r="F18467">
            <v>45</v>
          </cell>
        </row>
        <row r="18468">
          <cell r="A18468" t="str">
            <v>SINAPI-I 4202</v>
          </cell>
          <cell r="D18468" t="str">
            <v>NIPLE DE REDUCAO DE FERRO GALVANIZADO, COM ROSCA BSP, DE 3" X 2 1/2"</v>
          </cell>
          <cell r="E18468" t="str">
            <v>UN</v>
          </cell>
          <cell r="F18468">
            <v>136.02000000000001</v>
          </cell>
        </row>
        <row r="18469">
          <cell r="A18469" t="str">
            <v>SINAPI-I 4203</v>
          </cell>
          <cell r="D18469" t="str">
            <v>NIPLE DE REDUCAO DE FERRO GALVANIZADO, COM ROSCA BSP, DE 3" X 2"</v>
          </cell>
          <cell r="E18469" t="str">
            <v>UN</v>
          </cell>
          <cell r="F18469">
            <v>120.12</v>
          </cell>
        </row>
        <row r="18470">
          <cell r="A18470" t="str">
            <v>SINAPI-I 4187</v>
          </cell>
          <cell r="D18470" t="str">
            <v>NIPLE DE REDUCAO DE FERRO GALVANIZADO, COM ROSCA BSP, DE 3/4" X 1/2"</v>
          </cell>
          <cell r="E18470" t="str">
            <v>UN</v>
          </cell>
          <cell r="F18470">
            <v>8.9700000000000006</v>
          </cell>
        </row>
        <row r="18471">
          <cell r="A18471" t="str">
            <v>SINAPI-I 40368</v>
          </cell>
          <cell r="D18471" t="str">
            <v>NIPLE SEXTAVADO EM ACO CARBONO, COM ROSCA BSP, PRESSAO 3.000 LBS, DN 1 1/2"</v>
          </cell>
          <cell r="E18471" t="str">
            <v>UN</v>
          </cell>
        </row>
        <row r="18472">
          <cell r="A18472" t="str">
            <v>SINAPI-I 40365</v>
          </cell>
          <cell r="D18472" t="str">
            <v>NIPLE SEXTAVADO EM ACO CARBONO, COM ROSCA BSP, PRESSAO 3.000 LBS, DN 1 1/4"</v>
          </cell>
          <cell r="E18472" t="str">
            <v>UN</v>
          </cell>
        </row>
        <row r="18473">
          <cell r="A18473" t="str">
            <v>SINAPI-I 40362</v>
          </cell>
          <cell r="D18473" t="str">
            <v>NIPLE SEXTAVADO EM ACO CARBONO, COM ROSCA BSP, PRESSAO 3.000 LBS, DN 1"</v>
          </cell>
          <cell r="E18473" t="str">
            <v>UN</v>
          </cell>
        </row>
        <row r="18474">
          <cell r="A18474" t="str">
            <v>SINAPI-I 40356</v>
          </cell>
          <cell r="D18474" t="str">
            <v>NIPLE SEXTAVADO EM ACO CARBONO, COM ROSCA BSP, PRESSAO 3.000 LBS, DN 1/2"</v>
          </cell>
          <cell r="E18474" t="str">
            <v>UN</v>
          </cell>
        </row>
        <row r="18475">
          <cell r="A18475" t="str">
            <v>SINAPI-I 40374</v>
          </cell>
          <cell r="D18475" t="str">
            <v>NIPLE SEXTAVADO EM ACO CARBONO, COM ROSCA BSP, PRESSAO 3.000 LBS, DN 2 1/2"</v>
          </cell>
          <cell r="E18475" t="str">
            <v>UN</v>
          </cell>
        </row>
        <row r="18476">
          <cell r="A18476" t="str">
            <v>SINAPI-I 40371</v>
          </cell>
          <cell r="D18476" t="str">
            <v>NIPLE SEXTAVADO EM ACO CARBONO, COM ROSCA BSP, PRESSAO 3.000 LBS, DN 2"</v>
          </cell>
          <cell r="E18476" t="str">
            <v>UN</v>
          </cell>
        </row>
        <row r="18477">
          <cell r="A18477" t="str">
            <v>SINAPI-I 40359</v>
          </cell>
          <cell r="D18477" t="str">
            <v>NIPLE SEXTAVADO EM ACO CARBONO, COM ROSCA BSP, PRESSAO 3.000 LBS, DN 3/4"</v>
          </cell>
          <cell r="E18477" t="str">
            <v>UN</v>
          </cell>
        </row>
        <row r="18478">
          <cell r="A18478" t="str">
            <v>SINAPI-I 45201</v>
          </cell>
          <cell r="D18478" t="str">
            <v>NIVEL DE ALUMINIO 350 MM (14"), COM 3 BOLHAS</v>
          </cell>
          <cell r="E18478" t="str">
            <v>UN</v>
          </cell>
          <cell r="F18478">
            <v>72.84</v>
          </cell>
        </row>
        <row r="18479">
          <cell r="A18479" t="str">
            <v>SINAPI-I 7595</v>
          </cell>
          <cell r="D18479" t="str">
            <v>NIVELADOR (HORISTA)</v>
          </cell>
          <cell r="E18479" t="str">
            <v>H</v>
          </cell>
          <cell r="F18479">
            <v>17.920000000000002</v>
          </cell>
        </row>
        <row r="18480">
          <cell r="A18480" t="str">
            <v>SINAPI-I 41094</v>
          </cell>
          <cell r="D18480" t="str">
            <v>NIVELADOR (MENSALISTA)</v>
          </cell>
          <cell r="E18480" t="str">
            <v>MES</v>
          </cell>
          <cell r="F18480">
            <v>3165.23</v>
          </cell>
        </row>
        <row r="18481">
          <cell r="A18481" t="str">
            <v>SINAPI-I 38175</v>
          </cell>
          <cell r="D18481" t="str">
            <v>NUMERO / ALGARISMO PARA RESIDENCIA (FACHADA), EM ZAMAC, COM ALTURA DE APROX *45* MM, INCLUSIVE PARAFUSOS</v>
          </cell>
          <cell r="E18481" t="str">
            <v>UN</v>
          </cell>
          <cell r="F18481">
            <v>4.92</v>
          </cell>
        </row>
        <row r="18482">
          <cell r="A18482" t="str">
            <v>SINAPI-I 38176</v>
          </cell>
          <cell r="D18482" t="str">
            <v>NUMERO / ALGARISMO PARA RESIDENCIA (FACHADA), EM ZAMAC, COM ALTURA DE APROX 125 MM, INCLUSIVE PARAFUSOS</v>
          </cell>
          <cell r="E18482" t="str">
            <v>UN</v>
          </cell>
          <cell r="F18482">
            <v>14.47</v>
          </cell>
        </row>
        <row r="18483">
          <cell r="A18483" t="str">
            <v>SINAPI-I 36152</v>
          </cell>
          <cell r="D18483" t="str">
            <v>OCULOS DE SEGURANCA CONTRA IMPACTOS COM LENTE INCOLOR, ARMACAO NYLON, COM PROTECAO UVA E UVB</v>
          </cell>
          <cell r="E18483" t="str">
            <v>UN</v>
          </cell>
          <cell r="F18483">
            <v>5.26</v>
          </cell>
        </row>
        <row r="18484">
          <cell r="A18484" t="str">
            <v>SINAPI-I 45212</v>
          </cell>
          <cell r="D18484" t="str">
            <v>OCULOS DE SOLDA COM ESCURECIMENTO AUTOMATICO</v>
          </cell>
          <cell r="E18484" t="str">
            <v>UN</v>
          </cell>
          <cell r="F18484">
            <v>52.68</v>
          </cell>
        </row>
        <row r="18485">
          <cell r="A18485" t="str">
            <v>SINAPI-I 4221</v>
          </cell>
          <cell r="D18485" t="str">
            <v>OLEO DIESEL COMBUSTIVEL COMUM METROPOLITANO S-10 OU S-500</v>
          </cell>
          <cell r="E18485" t="str">
            <v>L</v>
          </cell>
          <cell r="F18485">
            <v>5.84</v>
          </cell>
        </row>
        <row r="18486">
          <cell r="A18486" t="str">
            <v>SINAPI-I 4227</v>
          </cell>
          <cell r="D18486" t="str">
            <v>OLEO LUBRIFICANTE MINERAL MONOVISCOSO, SAE 40, PARA MOTORES DE EQUIPAMENTOS PESADOS (CAMINHOES, TRATORES, RETROS E ETC)</v>
          </cell>
          <cell r="E18486" t="str">
            <v>L</v>
          </cell>
          <cell r="F18486">
            <v>27.23</v>
          </cell>
        </row>
        <row r="18487">
          <cell r="A18487" t="str">
            <v>SINAPI-I 38170</v>
          </cell>
          <cell r="D18487" t="str">
            <v>OLHO MAGICO PARA PORTAS, EM LATAO, COM LENTE DE POLICARBONATO, ANGULO DE *200* GRAUS, ESPESSURA ENTRE *25 E 46* MM, INCLUINDO FECHO JANELA</v>
          </cell>
          <cell r="E18487" t="str">
            <v>UN</v>
          </cell>
          <cell r="F18487">
            <v>21.5</v>
          </cell>
        </row>
        <row r="18488">
          <cell r="A18488" t="str">
            <v>SINAPI-I 4252</v>
          </cell>
          <cell r="D18488" t="str">
            <v>OPERADOR DE BATE-ESTACAS (HORISTA)</v>
          </cell>
          <cell r="E18488" t="str">
            <v>H</v>
          </cell>
          <cell r="F18488">
            <v>22.46</v>
          </cell>
        </row>
        <row r="18489">
          <cell r="A18489" t="str">
            <v>SINAPI-I 40980</v>
          </cell>
          <cell r="D18489" t="str">
            <v>OPERADOR DE BATE-ESTACAS (MENSALISTA)</v>
          </cell>
          <cell r="E18489" t="str">
            <v>MES</v>
          </cell>
          <cell r="F18489">
            <v>3967.32</v>
          </cell>
        </row>
        <row r="18490">
          <cell r="A18490" t="str">
            <v>SINAPI-I 41031</v>
          </cell>
          <cell r="D18490" t="str">
            <v>OPERADOR DE BETONEIRA (CAMINHAO) (MENSALISTA)</v>
          </cell>
          <cell r="E18490" t="str">
            <v>MES</v>
          </cell>
          <cell r="F18490">
            <v>4420.93</v>
          </cell>
        </row>
        <row r="18491">
          <cell r="A18491" t="str">
            <v>SINAPI-I 37666</v>
          </cell>
          <cell r="D18491" t="str">
            <v>OPERADOR DE BETONEIRA ESTACIONARIA / MISTURADOR (HORISTA)</v>
          </cell>
          <cell r="E18491" t="str">
            <v>H</v>
          </cell>
          <cell r="F18491">
            <v>20.41</v>
          </cell>
        </row>
        <row r="18492">
          <cell r="A18492" t="str">
            <v>SINAPI-I 40986</v>
          </cell>
          <cell r="D18492" t="str">
            <v>OPERADOR DE BETONEIRA ESTACIONARIA / MISTURADOR (MENSALISTA)</v>
          </cell>
          <cell r="E18492" t="str">
            <v>MES</v>
          </cell>
          <cell r="F18492">
            <v>3603.12</v>
          </cell>
        </row>
        <row r="18493">
          <cell r="A18493" t="str">
            <v>SINAPI-I 4250</v>
          </cell>
          <cell r="D18493" t="str">
            <v>OPERADOR DE COMPRESSOR DE AR OU COMPRESSORISTA (HORISTA)</v>
          </cell>
          <cell r="E18493" t="str">
            <v>H</v>
          </cell>
          <cell r="F18493">
            <v>20.13</v>
          </cell>
        </row>
        <row r="18494">
          <cell r="A18494" t="str">
            <v>SINAPI-I 40978</v>
          </cell>
          <cell r="D18494" t="str">
            <v>OPERADOR DE COMPRESSOR DE AR OU COMPRESSORISTA (MENSALISTA)</v>
          </cell>
          <cell r="E18494" t="str">
            <v>MES</v>
          </cell>
          <cell r="F18494">
            <v>3557.59</v>
          </cell>
        </row>
        <row r="18495">
          <cell r="A18495" t="str">
            <v>SINAPI-I 44501</v>
          </cell>
          <cell r="D18495" t="str">
            <v>OPERADOR DE DEMARCADORA DE FAIXAS DE TRAFEGO (HORISTA)</v>
          </cell>
          <cell r="E18495" t="str">
            <v>H</v>
          </cell>
          <cell r="F18495">
            <v>25.04</v>
          </cell>
        </row>
        <row r="18496">
          <cell r="A18496" t="str">
            <v>SINAPI-I 41043</v>
          </cell>
          <cell r="D18496" t="str">
            <v>OPERADOR DE DEMARCADORA DE FAIXAS DE TRAFEGO (MENSALISTA)</v>
          </cell>
          <cell r="E18496" t="str">
            <v>MES</v>
          </cell>
          <cell r="F18496">
            <v>4420.93</v>
          </cell>
        </row>
        <row r="18497">
          <cell r="A18497" t="str">
            <v>SINAPI-I 4234</v>
          </cell>
          <cell r="D18497" t="str">
            <v>OPERADOR DE ESCAVADEIRA (HORISTA)</v>
          </cell>
          <cell r="E18497" t="str">
            <v>H</v>
          </cell>
          <cell r="F18497">
            <v>31.67</v>
          </cell>
        </row>
        <row r="18498">
          <cell r="A18498" t="str">
            <v>SINAPI-I 40987</v>
          </cell>
          <cell r="D18498" t="str">
            <v>OPERADOR DE ESCAVADEIRA (MENSALISTA)</v>
          </cell>
          <cell r="E18498" t="str">
            <v>MES</v>
          </cell>
          <cell r="F18498">
            <v>5589.55</v>
          </cell>
        </row>
        <row r="18499">
          <cell r="A18499" t="str">
            <v>SINAPI-I 4253</v>
          </cell>
          <cell r="D18499" t="str">
            <v>OPERADOR DE GUINCHO OU GUINCHEIRO (HORISTA)</v>
          </cell>
          <cell r="E18499" t="str">
            <v>H</v>
          </cell>
          <cell r="F18499">
            <v>20.41</v>
          </cell>
        </row>
        <row r="18500">
          <cell r="A18500" t="str">
            <v>SINAPI-I 40981</v>
          </cell>
          <cell r="D18500" t="str">
            <v>OPERADOR DE GUINCHO OU GUINCHEIRO (MENSALISTA)</v>
          </cell>
          <cell r="E18500" t="str">
            <v>MES</v>
          </cell>
          <cell r="F18500">
            <v>3603.12</v>
          </cell>
        </row>
        <row r="18501">
          <cell r="A18501" t="str">
            <v>SINAPI-I 4254</v>
          </cell>
          <cell r="D18501" t="str">
            <v>OPERADOR DE GUINDASTE (HORISTA)</v>
          </cell>
          <cell r="E18501" t="str">
            <v>H</v>
          </cell>
          <cell r="F18501">
            <v>30.29</v>
          </cell>
        </row>
        <row r="18502">
          <cell r="A18502" t="str">
            <v>SINAPI-I 41036</v>
          </cell>
          <cell r="D18502" t="str">
            <v>OPERADOR DE GUINDASTE (MENSALISTA)</v>
          </cell>
          <cell r="E18502" t="str">
            <v>MES</v>
          </cell>
          <cell r="F18502">
            <v>5350.05</v>
          </cell>
        </row>
        <row r="18503">
          <cell r="A18503" t="str">
            <v>SINAPI-I 4251</v>
          </cell>
          <cell r="D18503" t="str">
            <v>OPERADOR DE JATO ABRASIVO OU JATISTA (HORISTA)</v>
          </cell>
          <cell r="E18503" t="str">
            <v>H</v>
          </cell>
          <cell r="F18503">
            <v>22.56</v>
          </cell>
        </row>
        <row r="18504">
          <cell r="A18504" t="str">
            <v>SINAPI-I 40979</v>
          </cell>
          <cell r="D18504" t="str">
            <v>OPERADOR DE JATO ABRASIVO OU JATISTA (MENSALISTA)</v>
          </cell>
          <cell r="E18504" t="str">
            <v>MES</v>
          </cell>
          <cell r="F18504">
            <v>3983.8</v>
          </cell>
        </row>
        <row r="18505">
          <cell r="A18505" t="str">
            <v>SINAPI-I 4230</v>
          </cell>
          <cell r="D18505" t="str">
            <v>OPERADOR DE MAQUINAS E TRATORES DIVERSOS - TERRAPLANAGEM (HORISTA)</v>
          </cell>
          <cell r="E18505" t="str">
            <v>H</v>
          </cell>
          <cell r="F18505">
            <v>28.99</v>
          </cell>
        </row>
        <row r="18506">
          <cell r="A18506" t="str">
            <v>SINAPI-I 40998</v>
          </cell>
          <cell r="D18506" t="str">
            <v>OPERADOR DE MAQUINAS E TRATORES DIVERSOS - TERRAPLANAGEM (MENSALISTA)</v>
          </cell>
          <cell r="E18506" t="str">
            <v>MES</v>
          </cell>
          <cell r="F18506">
            <v>5119.8</v>
          </cell>
        </row>
        <row r="18507">
          <cell r="A18507" t="str">
            <v>SINAPI-I 4257</v>
          </cell>
          <cell r="D18507" t="str">
            <v>OPERADOR DE MARTELETE OU MARTELETEIRO (HORISTA)</v>
          </cell>
          <cell r="E18507" t="str">
            <v>H</v>
          </cell>
          <cell r="F18507">
            <v>20.04</v>
          </cell>
        </row>
        <row r="18508">
          <cell r="A18508" t="str">
            <v>SINAPI-I 40982</v>
          </cell>
          <cell r="D18508" t="str">
            <v>OPERADOR DE MARTELETE OU MARTELETEIRO (MENSALISTA)</v>
          </cell>
          <cell r="E18508" t="str">
            <v>MES</v>
          </cell>
          <cell r="F18508">
            <v>3539.17</v>
          </cell>
        </row>
        <row r="18509">
          <cell r="A18509" t="str">
            <v>SINAPI-I 4240</v>
          </cell>
          <cell r="D18509" t="str">
            <v>OPERADOR DE MOTO SCRAPER (HORISTA)</v>
          </cell>
          <cell r="E18509" t="str">
            <v>H</v>
          </cell>
          <cell r="F18509">
            <v>33.409999999999997</v>
          </cell>
        </row>
        <row r="18510">
          <cell r="A18510" t="str">
            <v>SINAPI-I 41026</v>
          </cell>
          <cell r="D18510" t="str">
            <v>OPERADOR DE MOTO SCRAPER (MENSALISTA)</v>
          </cell>
          <cell r="E18510" t="str">
            <v>MES</v>
          </cell>
          <cell r="F18510">
            <v>5899.95</v>
          </cell>
        </row>
        <row r="18511">
          <cell r="A18511" t="str">
            <v>SINAPI-I 4239</v>
          </cell>
          <cell r="D18511" t="str">
            <v>OPERADOR DE MOTONIVELADORA (HORISTA)</v>
          </cell>
          <cell r="E18511" t="str">
            <v>H</v>
          </cell>
          <cell r="F18511">
            <v>33.409999999999997</v>
          </cell>
        </row>
        <row r="18512">
          <cell r="A18512" t="str">
            <v>SINAPI-I 41024</v>
          </cell>
          <cell r="D18512" t="str">
            <v>OPERADOR DE MOTONIVELADORA (MENSALISTA)</v>
          </cell>
          <cell r="E18512" t="str">
            <v>MES</v>
          </cell>
          <cell r="F18512">
            <v>5899.95</v>
          </cell>
        </row>
        <row r="18513">
          <cell r="A18513" t="str">
            <v>SINAPI-I 4248</v>
          </cell>
          <cell r="D18513" t="str">
            <v>OPERADOR DE PA CARREGADEIRA (HORISTA)</v>
          </cell>
          <cell r="E18513" t="str">
            <v>H</v>
          </cell>
          <cell r="F18513">
            <v>25.04</v>
          </cell>
        </row>
        <row r="18514">
          <cell r="A18514" t="str">
            <v>SINAPI-I 41033</v>
          </cell>
          <cell r="D18514" t="str">
            <v>OPERADOR DE PA CARREGADEIRA (MENSALISTA)</v>
          </cell>
          <cell r="E18514" t="str">
            <v>MES</v>
          </cell>
          <cell r="F18514">
            <v>4420.93</v>
          </cell>
        </row>
        <row r="18515">
          <cell r="A18515" t="str">
            <v>SINAPI-I 44500</v>
          </cell>
          <cell r="D18515" t="str">
            <v>OPERADOR DE PAVIMENTADORA / MESA VIBROACABADORA (HORISTA)</v>
          </cell>
          <cell r="E18515" t="str">
            <v>H</v>
          </cell>
          <cell r="F18515">
            <v>25.04</v>
          </cell>
        </row>
        <row r="18516">
          <cell r="A18516" t="str">
            <v>SINAPI-I 41040</v>
          </cell>
          <cell r="D18516" t="str">
            <v>OPERADOR DE PAVIMENTADORA / MESA VIBROACABADORA (MENSALISTA)</v>
          </cell>
          <cell r="E18516" t="str">
            <v>MES</v>
          </cell>
          <cell r="F18516">
            <v>4420.93</v>
          </cell>
        </row>
        <row r="18517">
          <cell r="A18517" t="str">
            <v>SINAPI-I 4238</v>
          </cell>
          <cell r="D18517" t="str">
            <v>OPERADOR DE ROLO COMPACTADOR (HORISTA)</v>
          </cell>
          <cell r="E18517" t="str">
            <v>H</v>
          </cell>
          <cell r="F18517">
            <v>18.82</v>
          </cell>
        </row>
        <row r="18518">
          <cell r="A18518" t="str">
            <v>SINAPI-I 41012</v>
          </cell>
          <cell r="D18518" t="str">
            <v>OPERADOR DE ROLO COMPACTADOR (MENSALISTA)</v>
          </cell>
          <cell r="E18518" t="str">
            <v>MES</v>
          </cell>
          <cell r="F18518">
            <v>3324.71</v>
          </cell>
        </row>
        <row r="18519">
          <cell r="A18519" t="str">
            <v>SINAPI-I 4233</v>
          </cell>
          <cell r="D18519" t="str">
            <v>OPERADOR DE USINA DE ASFALTO, DE SOLOS OU DE CONCRETO (HORISTA)</v>
          </cell>
          <cell r="E18519" t="str">
            <v>H</v>
          </cell>
          <cell r="F18519">
            <v>33.409999999999997</v>
          </cell>
        </row>
        <row r="18520">
          <cell r="A18520" t="str">
            <v>SINAPI-I 41001</v>
          </cell>
          <cell r="D18520" t="str">
            <v>OPERADOR DE USINA DE ASFALTO, DE SOLOS OU DE CONCRETO (MENSALISTA)</v>
          </cell>
          <cell r="E18520" t="str">
            <v>MES</v>
          </cell>
          <cell r="F18520">
            <v>5899.95</v>
          </cell>
        </row>
        <row r="18521">
          <cell r="A18521" t="str">
            <v>SINAPI-I 2</v>
          </cell>
          <cell r="D18521" t="str">
            <v>OXIGENIO - RECARGA DE GAS PARA CILINDRO (NAO INCLUI TROCA/MANUTENCAO DO CILINDRO)</v>
          </cell>
          <cell r="E18521" t="str">
            <v>M3</v>
          </cell>
          <cell r="F18521">
            <v>17.53</v>
          </cell>
        </row>
        <row r="18522">
          <cell r="A18522" t="str">
            <v>SINAPI-I 4262</v>
          </cell>
          <cell r="D18522" t="str">
            <v>PA CARREGADEIRA SOBRE RODAS, POTENCIA LIQUIDA 128 HP, CAPACIDADE DA CACAMBA DE 1,7 A 2,8 M3, PESO OPERACIONAL MAXIMO DE 11632 KG</v>
          </cell>
          <cell r="E18522" t="str">
            <v>UN</v>
          </cell>
          <cell r="F18522">
            <v>672173</v>
          </cell>
        </row>
        <row r="18523">
          <cell r="A18523" t="str">
            <v>SINAPI-I 4263</v>
          </cell>
          <cell r="D18523" t="str">
            <v>PA CARREGADEIRA SOBRE RODAS, POTENCIA LIQUIDA 197 HP, CAPACIDADE DA CACAMBA DE 2,5 A 3,5 M3, PESO OPERACIONAL MAXIMO DE 18338 KG</v>
          </cell>
          <cell r="E18523" t="str">
            <v>UN</v>
          </cell>
          <cell r="F18523">
            <v>932079.84</v>
          </cell>
        </row>
        <row r="18524">
          <cell r="A18524" t="str">
            <v>SINAPI-I 38402</v>
          </cell>
          <cell r="D18524" t="str">
            <v>PA DE LIXO PLASTICA, CABO LONGO</v>
          </cell>
          <cell r="E18524" t="str">
            <v>UN</v>
          </cell>
          <cell r="F18524">
            <v>37.57</v>
          </cell>
        </row>
        <row r="18525">
          <cell r="A18525" t="str">
            <v>SINAPI-I 45234</v>
          </cell>
          <cell r="D18525" t="str">
            <v>PA QUADRADA COM CABO DE MADEIRA EM Y DE 71 CM</v>
          </cell>
          <cell r="E18525" t="str">
            <v>UN</v>
          </cell>
          <cell r="F18525">
            <v>49.54</v>
          </cell>
        </row>
        <row r="18526">
          <cell r="A18526" t="str">
            <v>SINAPI-I 3412</v>
          </cell>
          <cell r="D18526" t="str">
            <v>PAINEL DE LA DE VIDRO SEM REVESTIMENTO PSI 20, E = 25 MM, DE 1200 X 600 MM</v>
          </cell>
          <cell r="E18526" t="str">
            <v>M2</v>
          </cell>
        </row>
        <row r="18527">
          <cell r="A18527" t="str">
            <v>SINAPI-I 3413</v>
          </cell>
          <cell r="D18527" t="str">
            <v>PAINEL DE LA DE VIDRO SEM REVESTIMENTO PSI 20, E = 50 MM, DE 1200 X 600 MM</v>
          </cell>
          <cell r="E18527" t="str">
            <v>M2</v>
          </cell>
        </row>
        <row r="18528">
          <cell r="A18528" t="str">
            <v>SINAPI-I 39744</v>
          </cell>
          <cell r="D18528" t="str">
            <v>PAINEL DE LA DE VIDRO SEM REVESTIMENTO PSI 40, E = 25 MM, DE 1200 X 600 MM</v>
          </cell>
          <cell r="E18528" t="str">
            <v>M2</v>
          </cell>
        </row>
        <row r="18529">
          <cell r="A18529" t="str">
            <v>SINAPI-I 39745</v>
          </cell>
          <cell r="D18529" t="str">
            <v>PAINEL DE LA DE VIDRO SEM REVESTIMENTO PSI 40, E = 50 MM, DE 1200 X 600 MM</v>
          </cell>
          <cell r="E18529" t="str">
            <v>M2</v>
          </cell>
        </row>
        <row r="18530">
          <cell r="A18530" t="str">
            <v>SINAPI-I 39639</v>
          </cell>
          <cell r="D18530" t="str">
            <v>PAINEL ESTRUTURAL PARA LAJE SECA REVESTIDO EM PLACA CIMENTICIA, DE *1,20 X 2,50* M, E = 55 MM</v>
          </cell>
          <cell r="E18530" t="str">
            <v>M2</v>
          </cell>
          <cell r="F18530">
            <v>142.65</v>
          </cell>
        </row>
        <row r="18531">
          <cell r="A18531" t="str">
            <v>SINAPI-I 39637</v>
          </cell>
          <cell r="D18531" t="str">
            <v>PAINEL ESTRUTURAL PARA LAJE SECA REVESTIDO EM PLACA CIMENTICIA, DE 1,20 X 2,50 M, E = 23 MM</v>
          </cell>
          <cell r="E18531" t="str">
            <v>M2</v>
          </cell>
          <cell r="F18531">
            <v>83.55</v>
          </cell>
        </row>
        <row r="18532">
          <cell r="A18532" t="str">
            <v>SINAPI-I 39638</v>
          </cell>
          <cell r="D18532" t="str">
            <v>PAINEL ESTRUTURAL PARA LAJE SECA REVESTIDO EM PLACA CIMENTICIA, DE 1,20 X 2,50 M, E = 40 MM</v>
          </cell>
          <cell r="E18532" t="str">
            <v>M2</v>
          </cell>
          <cell r="F18532">
            <v>94.54</v>
          </cell>
        </row>
        <row r="18533">
          <cell r="A18533" t="str">
            <v>SINAPI-I 39517</v>
          </cell>
          <cell r="D18533" t="str">
            <v>PAINEL TERMOISOLANTE PARA FECHAMENTOS VERTICAIS (INCLUI PARAFUSOS DE FIXACAO) REVESTIDO EM ACO GALVALUME, LARGURA UTIL DE 1100 MM, REVESTIMENTO COM ESPESSURA DE 0,50 MM, COM PRE-PINTURA NAS DUAS FACES, NUCLEO EM POLIURETANO (PUR) COM ESPESSURA 40/50 MM</v>
          </cell>
          <cell r="E18533" t="str">
            <v>M2</v>
          </cell>
          <cell r="F18533">
            <v>172.16</v>
          </cell>
        </row>
        <row r="18534">
          <cell r="A18534" t="str">
            <v>SINAPI-I 39518</v>
          </cell>
          <cell r="D18534" t="str">
            <v>PAINEL TERMOISOLANTE PARA FECHAMENTOS VERTICAIS (INCLUI PARAFUSOS DE FIXACAO) REVESTIDO EM ACO GALVALUME, LARGURA UTIL DE 1100 MM, REVESTIMENTO COM ESPESSURA DE 0,50 MM, COM PRE-PINTURA NAS DUAS FACES, NUCLEO EM POLIURETANO (PUR) COM ESPESSURA 70/80 MM</v>
          </cell>
          <cell r="E18534" t="str">
            <v>M2</v>
          </cell>
          <cell r="F18534">
            <v>204.1</v>
          </cell>
        </row>
        <row r="18535">
          <cell r="A18535" t="str">
            <v>SINAPI-I 38366</v>
          </cell>
          <cell r="D18535" t="str">
            <v>PAPEL KRAFT BETUMADO</v>
          </cell>
          <cell r="E18535" t="str">
            <v>M2</v>
          </cell>
          <cell r="F18535">
            <v>4.9800000000000004</v>
          </cell>
        </row>
        <row r="18536">
          <cell r="A18536" t="str">
            <v>SINAPI-I 11703</v>
          </cell>
          <cell r="D18536" t="str">
            <v>PAPELEIRA DE PAREDE EM METAL CROMADO SEM TAMPA</v>
          </cell>
          <cell r="E18536" t="str">
            <v>UN</v>
          </cell>
          <cell r="F18536">
            <v>28.4</v>
          </cell>
        </row>
        <row r="18537">
          <cell r="A18537" t="str">
            <v>SINAPI-I 37400</v>
          </cell>
          <cell r="D18537" t="str">
            <v>PAPELEIRA PLASTICA TIPO DISPENSER PARA PAPEL HIGIENICO ROLAO</v>
          </cell>
          <cell r="E18537" t="str">
            <v>UN</v>
          </cell>
          <cell r="F18537">
            <v>42.91</v>
          </cell>
        </row>
        <row r="18538">
          <cell r="A18538" t="str">
            <v>SINAPI-I 25400</v>
          </cell>
          <cell r="D18538" t="str">
            <v>PAR DE TABELAS DE BASQUETE EM COMPENSADO NAVAL, OFICIAL, 1800 X 1200 MM, INCLUINDO ARO DE METAL E REDE EM POLIPROPILENO 100% (SEM SUPORTE DE FIXACAO)</v>
          </cell>
          <cell r="E18538" t="str">
            <v>UN</v>
          </cell>
          <cell r="F18538">
            <v>3207.73</v>
          </cell>
        </row>
        <row r="18539">
          <cell r="A18539" t="str">
            <v>SINAPI-I 4276</v>
          </cell>
          <cell r="D18539" t="str">
            <v>PARA-RAIOS DE DISTRIBUICAO, TENSAO NOMINAL 15 KV, CORRENTE NOMINAL DE DESCARGA 5 KA</v>
          </cell>
          <cell r="E18539" t="str">
            <v>UN</v>
          </cell>
          <cell r="F18539">
            <v>189.85</v>
          </cell>
        </row>
        <row r="18540">
          <cell r="A18540" t="str">
            <v>SINAPI-I 4273</v>
          </cell>
          <cell r="D18540" t="str">
            <v>PARA-RAIOS DE DISTRIBUICAO, TENSAO NOMINAL 30 KV, CORRENTE NOMINAL DE DESCARGA 10 KA</v>
          </cell>
          <cell r="E18540" t="str">
            <v>UN</v>
          </cell>
          <cell r="F18540">
            <v>344.68</v>
          </cell>
        </row>
        <row r="18541">
          <cell r="A18541" t="str">
            <v>SINAPI-I 4274</v>
          </cell>
          <cell r="D18541" t="str">
            <v>PARA-RAIOS TIPO FRANKLIN 350 MM, EM LATAO CROMADO, DUAS DESCIDAS, PARA PROTECAO DE EDIFICACOES CONTRA DESCARGAS ATMOSFERICAS</v>
          </cell>
          <cell r="E18541" t="str">
            <v>UN</v>
          </cell>
          <cell r="F18541">
            <v>126.1</v>
          </cell>
        </row>
        <row r="18542">
          <cell r="A18542" t="str">
            <v>SINAPI-I 39438</v>
          </cell>
          <cell r="D18542" t="str">
            <v>PARAFUSO CABECA TROMBETA E PONTA AGULHA (GN55), COMPRIMENTO 55 MM, EM ACO FOSFATIZADO, PARA FIXAR CHAPA DE GESSO EM PERFIL DRYWALL METALICO MAXIMO 0,7 MM</v>
          </cell>
          <cell r="E18542" t="str">
            <v>UN</v>
          </cell>
          <cell r="F18542">
            <v>0.3</v>
          </cell>
        </row>
        <row r="18543">
          <cell r="A18543" t="str">
            <v>SINAPI-I 4379</v>
          </cell>
          <cell r="D18543" t="str">
            <v>PARAFUSO DE ACO ZINCADO COM ROSCA SOBERBA, CABECA CHATA E FENDA SIMPLES, DIAMETRO 2,5 MM, COMPRIMENTO * 9,5 * MM</v>
          </cell>
          <cell r="E18543" t="str">
            <v>UN</v>
          </cell>
          <cell r="F18543">
            <v>0.06</v>
          </cell>
        </row>
        <row r="18544">
          <cell r="A18544" t="str">
            <v>SINAPI-I 4377</v>
          </cell>
          <cell r="D18544" t="str">
            <v>PARAFUSO DE ACO ZINCADO COM ROSCA SOBERBA, CABECA CHATA E FENDA SIMPLES, DIAMETRO 4,2 MM, COMPRIMENTO * 32 * MM</v>
          </cell>
          <cell r="E18544" t="str">
            <v>UN</v>
          </cell>
          <cell r="F18544">
            <v>0.22</v>
          </cell>
        </row>
        <row r="18545">
          <cell r="A18545" t="str">
            <v>SINAPI-I 4356</v>
          </cell>
          <cell r="D18545" t="str">
            <v>PARAFUSO DE ACO ZINCADO COM ROSCA SOBERBA, CABECA CHATA E FENDA SIMPLES, DIAMETRO 4,8 MM, COMPRIMENTO 45 MM</v>
          </cell>
          <cell r="E18545" t="str">
            <v>UN</v>
          </cell>
          <cell r="F18545">
            <v>0.31</v>
          </cell>
        </row>
        <row r="18546">
          <cell r="A18546" t="str">
            <v>SINAPI-I 13246</v>
          </cell>
          <cell r="D18546" t="str">
            <v>PARAFUSO DE ACO ZINCADO, SEXTAVADO, COM ROSCA INTEIRA, DIAMETRO 5/16", COMPRIMENTO 3/4", COM PORCA E ARRUELA LISA LEVE</v>
          </cell>
          <cell r="E18546" t="str">
            <v>UN</v>
          </cell>
          <cell r="F18546">
            <v>0.53</v>
          </cell>
        </row>
        <row r="18547">
          <cell r="A18547" t="str">
            <v>SINAPI-I 13294</v>
          </cell>
          <cell r="D18547" t="str">
            <v>PARAFUSO DE ACO ZINCADO, SEXTAVADO, COM ROSCA SOBERBA, DIAMETRO 3/8", COMPRIMENTO 80 MM</v>
          </cell>
          <cell r="E18547" t="str">
            <v>UN</v>
          </cell>
          <cell r="F18547">
            <v>1.77</v>
          </cell>
        </row>
        <row r="18548">
          <cell r="A18548" t="str">
            <v>SINAPI-I 11963</v>
          </cell>
          <cell r="D18548" t="str">
            <v>PARAFUSO DE ACO ZINCADO, TIPO CHUMBADOR PARABOLT, DIAMETRO 1/2", COMPRIMENTO 75 MM</v>
          </cell>
          <cell r="E18548" t="str">
            <v>UN</v>
          </cell>
          <cell r="F18548">
            <v>11.15</v>
          </cell>
        </row>
        <row r="18549">
          <cell r="A18549" t="str">
            <v>SINAPI-I 11964</v>
          </cell>
          <cell r="D18549" t="str">
            <v>PARAFUSO DE ACO ZINCADO, TIPO CHUMBADOR PARABOLT, DIAMETRO 3/8", COMPRIMENTO 75 MM</v>
          </cell>
          <cell r="E18549" t="str">
            <v>UN</v>
          </cell>
          <cell r="F18549">
            <v>2.81</v>
          </cell>
        </row>
        <row r="18550">
          <cell r="A18550" t="str">
            <v>SINAPI-I 4346</v>
          </cell>
          <cell r="D18550" t="str">
            <v>PARAFUSO DE FERRO POLIDO, SEXTAVADO, COM ROSCA PARCIAL, DIAMETRO 5/8", COMPRIMENTO 6", COM PORCA E ARRUELA DE PRESSAO MEDIA</v>
          </cell>
          <cell r="E18550" t="str">
            <v>UN</v>
          </cell>
          <cell r="F18550">
            <v>11.95</v>
          </cell>
        </row>
        <row r="18551">
          <cell r="A18551" t="str">
            <v>SINAPI-I 11955</v>
          </cell>
          <cell r="D18551" t="str">
            <v>PARAFUSO DE LATAO COM ACABAMENTO CROMADO PARA FIXAR PECA SANITARIA, INCLUI PORCA CEGA, ARRUELA E BUCHA DE NYLON TAMANHO S-10</v>
          </cell>
          <cell r="E18551" t="str">
            <v>UN</v>
          </cell>
          <cell r="F18551">
            <v>5.23</v>
          </cell>
        </row>
        <row r="18552">
          <cell r="A18552" t="str">
            <v>SINAPI-I 11960</v>
          </cell>
          <cell r="D18552" t="str">
            <v>PARAFUSO DE LATAO COM ROSCA SOBERBA, CABECA CHATA E FENDA SIMPLES, DIAMETRO 2,5 MM, COMPRIMENTO 12 MM</v>
          </cell>
          <cell r="E18552" t="str">
            <v>UN</v>
          </cell>
          <cell r="F18552">
            <v>0.17</v>
          </cell>
        </row>
        <row r="18553">
          <cell r="A18553" t="str">
            <v>SINAPI-I 4333</v>
          </cell>
          <cell r="D18553" t="str">
            <v>PARAFUSO DE LATAO COM ROSCA SOBERBA, CABECA CHATA E FENDA SIMPLES, DIAMETRO 3,2 MM, COMPRIMENTO 16 MM</v>
          </cell>
          <cell r="E18553" t="str">
            <v>UN</v>
          </cell>
          <cell r="F18553">
            <v>0.31</v>
          </cell>
        </row>
        <row r="18554">
          <cell r="A18554" t="str">
            <v>SINAPI-I 4358</v>
          </cell>
          <cell r="D18554" t="str">
            <v>PARAFUSO DE LATAO COM ROSCA SOBERBA, CABECA CHATA E FENDA SIMPLES, DIAMETRO 4,8 MM, COMPRIMENTO 65 MM</v>
          </cell>
          <cell r="E18554" t="str">
            <v>UN</v>
          </cell>
          <cell r="F18554">
            <v>2.39</v>
          </cell>
        </row>
        <row r="18555">
          <cell r="A18555" t="str">
            <v>SINAPI-I 39435</v>
          </cell>
          <cell r="D18555" t="str">
            <v>PARAFUSO DRY WALL, EM ACO FOSFATIZADO, CABECA TROMBETA E PONTA AGULHA (TA), COMPRIMENTO 25 MM</v>
          </cell>
          <cell r="E18555" t="str">
            <v>UN</v>
          </cell>
          <cell r="F18555">
            <v>0.12</v>
          </cell>
        </row>
        <row r="18556">
          <cell r="A18556" t="str">
            <v>SINAPI-I 39436</v>
          </cell>
          <cell r="D18556" t="str">
            <v>PARAFUSO DRY WALL, EM ACO FOSFATIZADO, CABECA TROMBETA E PONTA AGULHA (TA), COMPRIMENTO 35 MM</v>
          </cell>
          <cell r="E18556" t="str">
            <v>UN</v>
          </cell>
          <cell r="F18556">
            <v>0.2</v>
          </cell>
        </row>
        <row r="18557">
          <cell r="A18557" t="str">
            <v>SINAPI-I 39437</v>
          </cell>
          <cell r="D18557" t="str">
            <v>PARAFUSO DRY WALL, EM ACO FOSFATIZADO, CABECA TROMBETA E PONTA AGULHA (TA), COMPRIMENTO 45 MM</v>
          </cell>
          <cell r="E18557" t="str">
            <v>UN</v>
          </cell>
          <cell r="F18557">
            <v>0.27</v>
          </cell>
        </row>
        <row r="18558">
          <cell r="A18558" t="str">
            <v>SINAPI-I 39439</v>
          </cell>
          <cell r="D18558" t="str">
            <v>PARAFUSO DRY WALL, EM ACO FOSFATIZADO, CABECA TROMBETA E PONTA BROCA (TB), COMPRIMENTO 25 MM</v>
          </cell>
          <cell r="E18558" t="str">
            <v>UN</v>
          </cell>
          <cell r="F18558">
            <v>0.18</v>
          </cell>
        </row>
        <row r="18559">
          <cell r="A18559" t="str">
            <v>SINAPI-I 39440</v>
          </cell>
          <cell r="D18559" t="str">
            <v>PARAFUSO DRY WALL, EM ACO FOSFATIZADO, CABECA TROMBETA E PONTA BROCA (TB), COMPRIMENTO 35 MM</v>
          </cell>
          <cell r="E18559" t="str">
            <v>UN</v>
          </cell>
          <cell r="F18559">
            <v>0.24</v>
          </cell>
        </row>
        <row r="18560">
          <cell r="A18560" t="str">
            <v>SINAPI-I 39441</v>
          </cell>
          <cell r="D18560" t="str">
            <v>PARAFUSO DRY WALL, EM ACO FOSFATIZADO, CABECA TROMBETA E PONTA BROCA (TB), COMPRIMENTO 45 MM</v>
          </cell>
          <cell r="E18560" t="str">
            <v>UN</v>
          </cell>
          <cell r="F18560">
            <v>0.3</v>
          </cell>
        </row>
        <row r="18561">
          <cell r="A18561" t="str">
            <v>SINAPI-I 39442</v>
          </cell>
          <cell r="D18561" t="str">
            <v>PARAFUSO DRY WALL, EM ACO ZINCADO, CABECA LENTILHA E PONTA AGULHA (LA), LARGURA 4,2 MM, COMPRIMENTO 13 MM</v>
          </cell>
          <cell r="E18561" t="str">
            <v>UN</v>
          </cell>
          <cell r="F18561">
            <v>0.21</v>
          </cell>
        </row>
        <row r="18562">
          <cell r="A18562" t="str">
            <v>SINAPI-I 39443</v>
          </cell>
          <cell r="D18562" t="str">
            <v>PARAFUSO DRY WALL, EM ACO ZINCADO, CABECA LENTILHA E PONTA BROCA (LB), LARGURA 4,2 MM, COMPRIMENTO 13 MM</v>
          </cell>
          <cell r="E18562" t="str">
            <v>UN</v>
          </cell>
          <cell r="F18562">
            <v>0.28000000000000003</v>
          </cell>
        </row>
        <row r="18563">
          <cell r="A18563" t="str">
            <v>SINAPI-I 4329</v>
          </cell>
          <cell r="D18563" t="str">
            <v>PARAFUSO EM ACO GALVANIZADO, TIPO MAQUINA, SEXTAVADO, SEM PORCA, DIAMETRO 1/2", COMPRIMENTO 2"</v>
          </cell>
          <cell r="E18563" t="str">
            <v>UN</v>
          </cell>
          <cell r="F18563">
            <v>2.5499999999999998</v>
          </cell>
        </row>
        <row r="18564">
          <cell r="A18564" t="str">
            <v>SINAPI-I 436</v>
          </cell>
          <cell r="D18564" t="str">
            <v>PARAFUSO FRANCES M16 EM ACO GALVANIZADO, COMPRIMENTO = 150 MM, DIAMETRO = 16 MM, CABECA ABAULADA</v>
          </cell>
          <cell r="E18564" t="str">
            <v>UN</v>
          </cell>
        </row>
        <row r="18565">
          <cell r="A18565" t="str">
            <v>SINAPI-I 442</v>
          </cell>
          <cell r="D18565" t="str">
            <v>PARAFUSO FRANCES M16 EM ACO GALVANIZADO, COMPRIMENTO = 45 MM, DIAMETRO = 16 MM, CABECA ABAULADA</v>
          </cell>
          <cell r="E18565" t="str">
            <v>UN</v>
          </cell>
        </row>
        <row r="18566">
          <cell r="A18566" t="str">
            <v>SINAPI-I 4383</v>
          </cell>
          <cell r="D18566" t="str">
            <v>PARAFUSO FRANCES METRICO ZINCADO, DIAMETRO 12 MM, COMPRIMENTO 140MM, COM PORCA SEXTAVADA E ARRUELA DE PRESSAO MEDIA</v>
          </cell>
          <cell r="E18566" t="str">
            <v>UN</v>
          </cell>
          <cell r="F18566">
            <v>23.06</v>
          </cell>
        </row>
        <row r="18567">
          <cell r="A18567" t="str">
            <v>SINAPI-I 4344</v>
          </cell>
          <cell r="D18567" t="str">
            <v>PARAFUSO FRANCES METRICO ZINCADO, DIAMETRO 12 MM, COMPRIMENTO 150 MM, COM PORCA SEXTAVADA E ARRUELA DE PRESSAO MEDIA</v>
          </cell>
          <cell r="E18567" t="str">
            <v>UN</v>
          </cell>
          <cell r="F18567">
            <v>24.16</v>
          </cell>
        </row>
        <row r="18568">
          <cell r="A18568" t="str">
            <v>SINAPI-I 4335</v>
          </cell>
          <cell r="D18568" t="str">
            <v>PARAFUSO FRANCES ZINCADO, DIAMETRO 1/2", COMPRIMENTO 12", COM PORCA E ARRUELA LISA MEDIA</v>
          </cell>
          <cell r="E18568" t="str">
            <v>UN</v>
          </cell>
          <cell r="F18568">
            <v>16.23</v>
          </cell>
        </row>
        <row r="18569">
          <cell r="A18569" t="str">
            <v>SINAPI-I 4334</v>
          </cell>
          <cell r="D18569" t="str">
            <v>PARAFUSO FRANCES ZINCADO, DIAMETRO 1/2", COMPRIMENTO 15", COM PORCA E ARRUELA LISA MEDIA</v>
          </cell>
          <cell r="E18569" t="str">
            <v>UN</v>
          </cell>
          <cell r="F18569">
            <v>22.26</v>
          </cell>
        </row>
        <row r="18570">
          <cell r="A18570" t="str">
            <v>SINAPI-I 11953</v>
          </cell>
          <cell r="D18570" t="str">
            <v>PARAFUSO FRANCES ZINCADO, DIAMETRO 1/2", COMPRIMENTO 2", COM PORCA E ARRUELA</v>
          </cell>
          <cell r="E18570" t="str">
            <v>UN</v>
          </cell>
          <cell r="F18570">
            <v>3.83</v>
          </cell>
        </row>
        <row r="18571">
          <cell r="A18571" t="str">
            <v>SINAPI-I 4343</v>
          </cell>
          <cell r="D18571" t="str">
            <v>PARAFUSO FRANCES ZINCADO, DIAMETRO 1/2", COMPRIMENTO 4", COM PORCA E ARRUELA</v>
          </cell>
          <cell r="E18571" t="str">
            <v>UN</v>
          </cell>
          <cell r="F18571">
            <v>5.47</v>
          </cell>
        </row>
        <row r="18572">
          <cell r="A18572" t="str">
            <v>SINAPI-I 430</v>
          </cell>
          <cell r="D18572" t="str">
            <v>PARAFUSO M16 EM ACO GALVANIZADO, COMPRIMENTO = 125 MM, DIAMETRO = 16 MM, ROSCA MAQUINA, CABECA QUADRADA</v>
          </cell>
          <cell r="E18572" t="str">
            <v>UN</v>
          </cell>
        </row>
        <row r="18573">
          <cell r="A18573" t="str">
            <v>SINAPI-I 441</v>
          </cell>
          <cell r="D18573" t="str">
            <v>PARAFUSO M16 EM ACO GALVANIZADO, COMPRIMENTO = 150 MM, DIAMETRO = 16 MM, ROSCA MAQUINA, CABECA QUADRADA</v>
          </cell>
          <cell r="E18573" t="str">
            <v>UN</v>
          </cell>
        </row>
        <row r="18574">
          <cell r="A18574" t="str">
            <v>SINAPI-I 431</v>
          </cell>
          <cell r="D18574" t="str">
            <v>PARAFUSO M16 EM ACO GALVANIZADO, COMPRIMENTO = 200 MM, DIAMETRO = 16 MM, ROSCA MAQUINA, CABECA QUADRADA</v>
          </cell>
          <cell r="E18574" t="str">
            <v>UN</v>
          </cell>
        </row>
        <row r="18575">
          <cell r="A18575" t="str">
            <v>SINAPI-I 432</v>
          </cell>
          <cell r="D18575" t="str">
            <v>PARAFUSO M16 EM ACO GALVANIZADO, COMPRIMENTO = 250 MM, DIAMETRO = 16 MM, ROSCA MAQUINA, CABECA QUADRADA</v>
          </cell>
          <cell r="E18575" t="str">
            <v>UN</v>
          </cell>
        </row>
        <row r="18576">
          <cell r="A18576" t="str">
            <v>SINAPI-I 429</v>
          </cell>
          <cell r="D18576" t="str">
            <v>PARAFUSO M16 EM ACO GALVANIZADO, COMPRIMENTO = 300 MM, DIAMETRO = 16 MM, ROSCA DUPLA</v>
          </cell>
          <cell r="E18576" t="str">
            <v>UN</v>
          </cell>
        </row>
        <row r="18577">
          <cell r="A18577" t="str">
            <v>SINAPI-I 439</v>
          </cell>
          <cell r="D18577" t="str">
            <v>PARAFUSO M16 EM ACO GALVANIZADO, COMPRIMENTO = 300 MM, DIAMETRO = 16 MM, ROSCA MAQUINA, CABECA QUADRADA</v>
          </cell>
          <cell r="E18577" t="str">
            <v>UN</v>
          </cell>
        </row>
        <row r="18578">
          <cell r="A18578" t="str">
            <v>SINAPI-I 433</v>
          </cell>
          <cell r="D18578" t="str">
            <v>PARAFUSO M16 EM ACO GALVANIZADO, COMPRIMENTO = 350 MM, DIAMETRO = 16 MM, ROSCA MAQUINA, CABECA QUADRADA</v>
          </cell>
          <cell r="E18578" t="str">
            <v>UN</v>
          </cell>
        </row>
        <row r="18579">
          <cell r="A18579" t="str">
            <v>SINAPI-I 437</v>
          </cell>
          <cell r="D18579" t="str">
            <v>PARAFUSO M16 EM ACO GALVANIZADO, COMPRIMENTO = 400 MM, DIAMETRO = 16 MM, ROSCA DUPLA</v>
          </cell>
          <cell r="E18579" t="str">
            <v>UN</v>
          </cell>
        </row>
        <row r="18580">
          <cell r="A18580" t="str">
            <v>SINAPI-I 11790</v>
          </cell>
          <cell r="D18580" t="str">
            <v>PARAFUSO M16 EM ACO GALVANIZADO, COMPRIMENTO = 450 MM, DIAMETRO = 16 MM, ROSCA MAQUINA, CABECA QUADRADA</v>
          </cell>
          <cell r="E18580" t="str">
            <v>UN</v>
          </cell>
        </row>
        <row r="18581">
          <cell r="A18581" t="str">
            <v>SINAPI-I 428</v>
          </cell>
          <cell r="D18581" t="str">
            <v>PARAFUSO M16 EM ACO GALVANIZADO, COMPRIMENTO = 500 MM, DIAMETRO = 16 MM, ROSCA MAQUINA, COM CABECA SEXTAVADA E PORCA</v>
          </cell>
          <cell r="E18581" t="str">
            <v>UN</v>
          </cell>
        </row>
        <row r="18582">
          <cell r="A18582" t="str">
            <v>SINAPI-I 4351</v>
          </cell>
          <cell r="D18582" t="str">
            <v>PARAFUSO NIQUELADO 3 1/2" COM ACABAMENTO CROMADO PARA FIXAR PECA SANITARIA, INCLUI PORCA CEGA, ARRUELA E BUCHA DE NYLON TAMANHO S-8</v>
          </cell>
          <cell r="E18582" t="str">
            <v>UN</v>
          </cell>
          <cell r="F18582">
            <v>19.64</v>
          </cell>
        </row>
        <row r="18583">
          <cell r="A18583" t="str">
            <v>SINAPI-I 4384</v>
          </cell>
          <cell r="D18583" t="str">
            <v>PARAFUSO NIQUELADO COM ACABAMENTO CROMADO PARA FIXAR PECA SANITARIA, INCLUI PORCA CEGA, ARRUELA E BUCHA DE NYLON TAMANHO S-10</v>
          </cell>
          <cell r="E18583" t="str">
            <v>UN</v>
          </cell>
          <cell r="F18583">
            <v>26.49</v>
          </cell>
        </row>
        <row r="18584">
          <cell r="A18584" t="str">
            <v>SINAPI-I 11054</v>
          </cell>
          <cell r="D18584" t="str">
            <v>PARAFUSO ROSCA SOBERBA ZINCADO CABECA CHATA FENDA SIMPLES 3,2 X 20 MM (3/4")</v>
          </cell>
          <cell r="E18584" t="str">
            <v>UN</v>
          </cell>
          <cell r="F18584">
            <v>0.04</v>
          </cell>
        </row>
        <row r="18585">
          <cell r="A18585" t="str">
            <v>SINAPI-I 11055</v>
          </cell>
          <cell r="D18585" t="str">
            <v>PARAFUSO ROSCA SOBERBA ZINCADO CABECA CHATA FENDA SIMPLES 3,5 X 25 MM (1")</v>
          </cell>
          <cell r="E18585" t="str">
            <v>UN</v>
          </cell>
          <cell r="F18585">
            <v>7.0000000000000007E-2</v>
          </cell>
        </row>
        <row r="18586">
          <cell r="A18586" t="str">
            <v>SINAPI-I 11056</v>
          </cell>
          <cell r="D18586" t="str">
            <v>PARAFUSO ROSCA SOBERBA ZINCADO CABECA CHATA FENDA SIMPLES 3,8 X 30 MM (1.1/4")</v>
          </cell>
          <cell r="E18586" t="str">
            <v>UN</v>
          </cell>
          <cell r="F18586">
            <v>0.08</v>
          </cell>
        </row>
        <row r="18587">
          <cell r="A18587" t="str">
            <v>SINAPI-I 11057</v>
          </cell>
          <cell r="D18587" t="str">
            <v>PARAFUSO ROSCA SOBERBA ZINCADO CABECA CHATA FENDA SIMPLES 4,8 X 40 MM (1.1/2")</v>
          </cell>
          <cell r="E18587" t="str">
            <v>UN</v>
          </cell>
          <cell r="F18587">
            <v>0.16</v>
          </cell>
        </row>
        <row r="18588">
          <cell r="A18588" t="str">
            <v>SINAPI-I 11059</v>
          </cell>
          <cell r="D18588" t="str">
            <v>PARAFUSO ROSCA SOBERBA ZINCADO CABECA CHATA FENDA SIMPLES 5,5 X 50 MM (2")</v>
          </cell>
          <cell r="E18588" t="str">
            <v>UN</v>
          </cell>
          <cell r="F18588">
            <v>0.31</v>
          </cell>
        </row>
        <row r="18589">
          <cell r="A18589" t="str">
            <v>SINAPI-I 11058</v>
          </cell>
          <cell r="D18589" t="str">
            <v>PARAFUSO ROSCA SOBERBA ZINCADO CABECA CHATA FENDA SIMPLES 5,5 X 65 MM (2.1/2")</v>
          </cell>
          <cell r="E18589" t="str">
            <v>UN</v>
          </cell>
          <cell r="F18589">
            <v>0.41</v>
          </cell>
        </row>
        <row r="18590">
          <cell r="A18590" t="str">
            <v>SINAPI-I 4320</v>
          </cell>
          <cell r="D18590" t="str">
            <v>PARAFUSO ZINCADO 5/16" X 250 MM PARA FIXACAO DE TELHA DE FIBROCIMENTO CANALETE 49, INCLUI BUCHA NYLON S-10</v>
          </cell>
          <cell r="E18590" t="str">
            <v>UN</v>
          </cell>
          <cell r="F18590">
            <v>3.28</v>
          </cell>
        </row>
        <row r="18591">
          <cell r="A18591" t="str">
            <v>SINAPI-I 4318</v>
          </cell>
          <cell r="D18591" t="str">
            <v>PARAFUSO ZINCADO 5/16" X 85 MM PARA FIXACAO DE TELHA DE FIBROCIMENTO CANALETE 90, INCLUI BUCHA NYLON S-10</v>
          </cell>
          <cell r="E18591" t="str">
            <v>UN</v>
          </cell>
          <cell r="F18591">
            <v>1.59</v>
          </cell>
        </row>
        <row r="18592">
          <cell r="A18592" t="str">
            <v>SINAPI-I 4380</v>
          </cell>
          <cell r="D18592" t="str">
            <v>PARAFUSO ZINCADO ROSCA SOBERBA 5/16" X 120 MM PARA TELHA FIBROCIMENTO</v>
          </cell>
          <cell r="E18592" t="str">
            <v>UN</v>
          </cell>
          <cell r="F18592">
            <v>1.38</v>
          </cell>
        </row>
        <row r="18593">
          <cell r="A18593" t="str">
            <v>SINAPI-I 4299</v>
          </cell>
          <cell r="D18593" t="str">
            <v>PARAFUSO ZINCADO ROSCA SOBERBA, CABECA SEXTAVADA, 5/16" X 110 MM, PARA FIXACAO DE TELHA EM MADEIRA</v>
          </cell>
          <cell r="E18593" t="str">
            <v>UN</v>
          </cell>
          <cell r="F18593">
            <v>1.3</v>
          </cell>
        </row>
        <row r="18594">
          <cell r="A18594" t="str">
            <v>SINAPI-I 4304</v>
          </cell>
          <cell r="D18594" t="str">
            <v>PARAFUSO ZINCADO ROSCA SOBERBA, CABECA SEXTAVADA, 5/16" X 150 MM, PARA FIXACAO DE TELHA EM MADEIRA</v>
          </cell>
          <cell r="E18594" t="str">
            <v>UN</v>
          </cell>
          <cell r="F18594">
            <v>1.77</v>
          </cell>
        </row>
        <row r="18595">
          <cell r="A18595" t="str">
            <v>SINAPI-I 4305</v>
          </cell>
          <cell r="D18595" t="str">
            <v>PARAFUSO ZINCADO ROSCA SOBERBA, CABECA SEXTAVADA, 5/16" X 180 MM, PARA FIXACAO DE TELHA EM MADEIRA</v>
          </cell>
          <cell r="E18595" t="str">
            <v>UN</v>
          </cell>
          <cell r="F18595">
            <v>2.06</v>
          </cell>
        </row>
        <row r="18596">
          <cell r="A18596" t="str">
            <v>SINAPI-I 4306</v>
          </cell>
          <cell r="D18596" t="str">
            <v>PARAFUSO ZINCADO ROSCA SOBERBA, CABECA SEXTAVADA, 5/16" X 200 MM, PARA FIXACAO DE TELHA EM MADEIRA</v>
          </cell>
          <cell r="E18596" t="str">
            <v>UN</v>
          </cell>
          <cell r="F18596">
            <v>2.39</v>
          </cell>
        </row>
        <row r="18597">
          <cell r="A18597" t="str">
            <v>SINAPI-I 4308</v>
          </cell>
          <cell r="D18597" t="str">
            <v>PARAFUSO ZINCADO ROSCA SOBERBA, CABECA SEXTAVADA, 5/16" X 230 MM, PARA FIXACAO DE TELHA EM MADEIRA</v>
          </cell>
          <cell r="E18597" t="str">
            <v>UN</v>
          </cell>
          <cell r="F18597">
            <v>4.95</v>
          </cell>
        </row>
        <row r="18598">
          <cell r="A18598" t="str">
            <v>SINAPI-I 4302</v>
          </cell>
          <cell r="D18598" t="str">
            <v>PARAFUSO ZINCADO ROSCA SOBERBA, CABECA SEXTAVADA, 5/16" X 250 MM, PARA FIXACAO DE TELHA EM MADEIRA</v>
          </cell>
          <cell r="E18598" t="str">
            <v>UN</v>
          </cell>
          <cell r="F18598">
            <v>3.71</v>
          </cell>
        </row>
        <row r="18599">
          <cell r="A18599" t="str">
            <v>SINAPI-I 4300</v>
          </cell>
          <cell r="D18599" t="str">
            <v>PARAFUSO ZINCADO ROSCA SOBERBA, CABECA SEXTAVADA, 5/16" X 50 MM, PARA FIXACAO DE TELHA EM MADEIRA</v>
          </cell>
          <cell r="E18599" t="str">
            <v>UN</v>
          </cell>
          <cell r="F18599">
            <v>0.88</v>
          </cell>
        </row>
        <row r="18600">
          <cell r="A18600" t="str">
            <v>SINAPI-I 4301</v>
          </cell>
          <cell r="D18600" t="str">
            <v>PARAFUSO ZINCADO ROSCA SOBERBA, CABECA SEXTAVADA, 5/16" X 85 MM, PARA FIXACAO DE TELHA EM MADEIRA</v>
          </cell>
          <cell r="E18600" t="str">
            <v>UN</v>
          </cell>
          <cell r="F18600">
            <v>1.08</v>
          </cell>
        </row>
        <row r="18601">
          <cell r="A18601" t="str">
            <v>SINAPI-I 40547</v>
          </cell>
          <cell r="D18601" t="str">
            <v>PARAFUSO ZINCADO, AUTOBROCANTE, FLANGEADO, 4,2 MM X 19 MM</v>
          </cell>
          <cell r="E18601" t="str">
            <v>CENTO</v>
          </cell>
          <cell r="F18601">
            <v>32.19</v>
          </cell>
        </row>
        <row r="18602">
          <cell r="A18602" t="str">
            <v>SINAPI-I 11962</v>
          </cell>
          <cell r="D18602" t="str">
            <v>PARAFUSO ZINCADO, SEXTAVADO, COM ROSCA INTEIRA, DIAMETRO 1/4", COMPRIMENTO 1/2"</v>
          </cell>
          <cell r="E18602" t="str">
            <v>UN</v>
          </cell>
          <cell r="F18602">
            <v>0.26</v>
          </cell>
        </row>
        <row r="18603">
          <cell r="A18603" t="str">
            <v>SINAPI-I 4332</v>
          </cell>
          <cell r="D18603" t="str">
            <v>PARAFUSO ZINCADO, SEXTAVADO, COM ROSCA INTEIRA, DIAMETRO 3/8", COMPRIMENTO 2"</v>
          </cell>
          <cell r="E18603" t="str">
            <v>UN</v>
          </cell>
          <cell r="F18603">
            <v>1.28</v>
          </cell>
        </row>
        <row r="18604">
          <cell r="A18604" t="str">
            <v>SINAPI-I 4331</v>
          </cell>
          <cell r="D18604" t="str">
            <v>PARAFUSO ZINCADO, SEXTAVADO, COM ROSCA INTEIRA, DIAMETRO 5/8", COMPRIMENTO 2 1/4"</v>
          </cell>
          <cell r="E18604" t="str">
            <v>UN</v>
          </cell>
          <cell r="F18604">
            <v>4.83</v>
          </cell>
        </row>
        <row r="18605">
          <cell r="A18605" t="str">
            <v>SINAPI-I 4336</v>
          </cell>
          <cell r="D18605" t="str">
            <v>PARAFUSO ZINCADO, SEXTAVADO, COM ROSCA INTEIRA, DIAMETRO 5/8", COMPRIMENTO 3", COM PORCA E ARRUELA DE PRESSAO MEDIA</v>
          </cell>
          <cell r="E18605" t="str">
            <v>UN</v>
          </cell>
          <cell r="F18605">
            <v>6.18</v>
          </cell>
        </row>
        <row r="18606">
          <cell r="A18606" t="str">
            <v>SINAPI-I 11948</v>
          </cell>
          <cell r="D18606" t="str">
            <v>PARAFUSO ZINCADO, SEXTAVADO, COM ROSCA SOBERBA, DIAMETRO 5/16", COMPRIMENTO 40 MM</v>
          </cell>
          <cell r="E18606" t="str">
            <v>UN</v>
          </cell>
          <cell r="F18606">
            <v>0.79</v>
          </cell>
        </row>
        <row r="18607">
          <cell r="A18607" t="str">
            <v>SINAPI-I 4382</v>
          </cell>
          <cell r="D18607" t="str">
            <v>PARAFUSO ZINCADO, SEXTAVADO, COM ROSCA SOBERBA, DIAMETRO 5/16", COMPRIMENTO 80 MM</v>
          </cell>
          <cell r="E18607" t="str">
            <v>UN</v>
          </cell>
          <cell r="F18607">
            <v>1.33</v>
          </cell>
        </row>
        <row r="18608">
          <cell r="A18608" t="str">
            <v>SINAPI-I 4354</v>
          </cell>
          <cell r="D18608" t="str">
            <v>PARAFUSO ZINCADO, SEXTAVADO, GRAU 5, ROSCA INTEIRA, DIAMETRO 1 1/2", COMPRIMENTO 4"</v>
          </cell>
          <cell r="E18608" t="str">
            <v>UN</v>
          </cell>
          <cell r="F18608">
            <v>55.43</v>
          </cell>
        </row>
        <row r="18609">
          <cell r="A18609" t="str">
            <v>SINAPI-I 40839</v>
          </cell>
          <cell r="D18609" t="str">
            <v>PARAFUSO, ASTM A307 - GRAU A, SEXTAVADO, ZINCADO, DIAMETRO 3/8" (9,52 MM), COMPRIMENTO 1" (25,4 MM)</v>
          </cell>
          <cell r="E18609" t="str">
            <v>CENTO</v>
          </cell>
          <cell r="F18609">
            <v>133.38</v>
          </cell>
        </row>
        <row r="18610">
          <cell r="A18610" t="str">
            <v>SINAPI-I 40552</v>
          </cell>
          <cell r="D18610" t="str">
            <v>PARAFUSO, AUTOATARRAXANTE, CABECA CHATA, FENDA SIMPLES, EM ACO ZINCADO, 1/4" (6,35 MM) X 25 MM</v>
          </cell>
          <cell r="E18610" t="str">
            <v>CENTO</v>
          </cell>
          <cell r="F18610">
            <v>55.19</v>
          </cell>
        </row>
        <row r="18611">
          <cell r="A18611" t="str">
            <v>SINAPI-I 40549</v>
          </cell>
          <cell r="D18611" t="str">
            <v>PARAFUSO, COMUM, ASTM A307, SEXTAVADO, DIAMETRO 1/2" (12,7 MM), COMPRIMENTO 1" (25,4 MM)</v>
          </cell>
          <cell r="E18611" t="str">
            <v>CENTO</v>
          </cell>
          <cell r="F18611">
            <v>218.47</v>
          </cell>
        </row>
        <row r="18612">
          <cell r="A18612" t="str">
            <v>SINAPI-I 4385</v>
          </cell>
          <cell r="D18612" t="str">
            <v>PARALELEPIPEDO GRANITICO OU BASALTICO, PARA PAVIMENTACAO, SEM FRETE (VARIACAO REGIONAL DE PECAS POR M2)</v>
          </cell>
          <cell r="E18612" t="str">
            <v>MIL</v>
          </cell>
          <cell r="F18612">
            <v>4736.51</v>
          </cell>
        </row>
        <row r="18613">
          <cell r="A18613" t="str">
            <v>SINAPI-I 45236</v>
          </cell>
          <cell r="D18613" t="str">
            <v>PASTA ABRASIVA PARA LIMPEZA DE MAOS</v>
          </cell>
          <cell r="E18613" t="str">
            <v>KG</v>
          </cell>
          <cell r="F18613">
            <v>25.6</v>
          </cell>
        </row>
        <row r="18614">
          <cell r="A18614" t="str">
            <v>SINAPI-I 20078</v>
          </cell>
          <cell r="D18614" t="str">
            <v>PASTA LUBRIFICANTE PARA TUBOS E CONEXOES COM JUNTA ELASTICA, EMBALAGEM DE *400* GR (USO EM PVC, ACO, POLIETILENO E OUTROS)</v>
          </cell>
          <cell r="E18614" t="str">
            <v>UN</v>
          </cell>
          <cell r="F18614">
            <v>30.9</v>
          </cell>
        </row>
        <row r="18615">
          <cell r="A18615" t="str">
            <v>SINAPI-I 39897</v>
          </cell>
          <cell r="D18615" t="str">
            <v>PASTA PARA SOLDA DE TUBOS E CONEXOES DE COBRE (EMBALAGEM COM 250 G)</v>
          </cell>
          <cell r="E18615" t="str">
            <v>UN</v>
          </cell>
        </row>
        <row r="18616">
          <cell r="A18616" t="str">
            <v>SINAPI-I 118</v>
          </cell>
          <cell r="D18616" t="str">
            <v>PASTA VEDA JUNTAS/ROSCA, EMBALAGEM DE *500* G, PARA INSTALACOES DE AGUA, GAS E OUTROS</v>
          </cell>
          <cell r="E18616" t="str">
            <v>UN</v>
          </cell>
          <cell r="F18616">
            <v>65.319999999999993</v>
          </cell>
        </row>
        <row r="18617">
          <cell r="A18617" t="str">
            <v>SINAPI-I 4396</v>
          </cell>
          <cell r="D18617" t="str">
            <v>PASTILHA CERAMICA/PORCELANA, REVEST INT/EXT E PISCINA, CORES BRANCA OU FRIAS, SOLIDAS, SEM MESCLAGEM/MISTURA, ACABAMENTO LISO *2,5 X 2,5* CM</v>
          </cell>
          <cell r="E18617" t="str">
            <v>M2</v>
          </cell>
          <cell r="F18617">
            <v>276.01</v>
          </cell>
        </row>
        <row r="18618">
          <cell r="A18618" t="str">
            <v>SINAPI-I 36881</v>
          </cell>
          <cell r="D18618" t="str">
            <v>PASTILHA CERAMICA/PORCELANA, REVEST INT/EXT E PISCINA, CORES BRANCA OU FRIAS, SOLIDAS, SEM MESCLAGEM/MISTURA, ACABAMENTO LISO *5 X 5* CM</v>
          </cell>
          <cell r="E18618" t="str">
            <v>M2</v>
          </cell>
          <cell r="F18618">
            <v>201.5</v>
          </cell>
        </row>
        <row r="18619">
          <cell r="A18619" t="str">
            <v>SINAPI-I 4397</v>
          </cell>
          <cell r="D18619" t="str">
            <v>PASTILHA CERAMICA/PORCELANA, REVEST INT/EXT E PISCINA, CORES LISAS/SOLIDAS, QUENTES, SEM MESCLAGEM/MISTURA, *2,5 X 2,5* CM</v>
          </cell>
          <cell r="E18619" t="str">
            <v>M2</v>
          </cell>
          <cell r="F18619">
            <v>280.61</v>
          </cell>
        </row>
        <row r="18620">
          <cell r="A18620" t="str">
            <v>SINAPI-I 36882</v>
          </cell>
          <cell r="D18620" t="str">
            <v>PASTILHA CERAMICA/PORCELANA, REVEST INT/EXT E PISCINA, CORES LISAS/SOLIDAS, QUENTES, SEM MESCLAGEM/MISTURA, *5 X 5* CM</v>
          </cell>
          <cell r="E18620" t="str">
            <v>M2</v>
          </cell>
          <cell r="F18620">
            <v>205.46</v>
          </cell>
        </row>
        <row r="18621">
          <cell r="A18621" t="str">
            <v>SINAPI-I 4751</v>
          </cell>
          <cell r="D18621" t="str">
            <v>PASTILHEIRO (HORISTA)</v>
          </cell>
          <cell r="E18621" t="str">
            <v>H</v>
          </cell>
          <cell r="F18621">
            <v>23.18</v>
          </cell>
        </row>
        <row r="18622">
          <cell r="A18622" t="str">
            <v>SINAPI-I 41066</v>
          </cell>
          <cell r="D18622" t="str">
            <v>PASTILHEIRO (MENSALISTA)</v>
          </cell>
          <cell r="E18622" t="str">
            <v>MES</v>
          </cell>
          <cell r="F18622">
            <v>4091.84</v>
          </cell>
        </row>
        <row r="18623">
          <cell r="A18623" t="str">
            <v>SINAPI-I 39604</v>
          </cell>
          <cell r="D18623" t="str">
            <v>PATCH CORD (CABO DE REDE), CATEGORIA 5 E (CAT 5E) UTP, 24 AWG, 4 PARES, EXTENSAO DE 1,50 M</v>
          </cell>
          <cell r="E18623" t="str">
            <v>UN</v>
          </cell>
          <cell r="F18623">
            <v>12.27</v>
          </cell>
        </row>
        <row r="18624">
          <cell r="A18624" t="str">
            <v>SINAPI-I 39605</v>
          </cell>
          <cell r="D18624" t="str">
            <v>PATCH CORD (CABO DE REDE), CATEGORIA 5 E (CAT 5E) UTP, 24 AWG, 4 PARES, EXTENSAO DE 2,50 M</v>
          </cell>
          <cell r="E18624" t="str">
            <v>UN</v>
          </cell>
          <cell r="F18624">
            <v>13.33</v>
          </cell>
        </row>
        <row r="18625">
          <cell r="A18625" t="str">
            <v>SINAPI-I 39606</v>
          </cell>
          <cell r="D18625" t="str">
            <v>PATCH CORD (CABO DE REDE), CATEGORIA 6 (CAT 6) UTP, 23 AWG, 4 PARES, EXTENSAO DE 1,50 M</v>
          </cell>
          <cell r="E18625" t="str">
            <v>UN</v>
          </cell>
          <cell r="F18625">
            <v>23.35</v>
          </cell>
        </row>
        <row r="18626">
          <cell r="A18626" t="str">
            <v>SINAPI-I 39607</v>
          </cell>
          <cell r="D18626" t="str">
            <v>PATCH CORD (CABO DE REDE), CATEGORIA 6 (CAT 6) UTP, 23 AWG, 4 PARES, EXTENSAO DE 2,50 M</v>
          </cell>
          <cell r="E18626" t="str">
            <v>UN</v>
          </cell>
          <cell r="F18626">
            <v>31.59</v>
          </cell>
        </row>
        <row r="18627">
          <cell r="A18627" t="str">
            <v>SINAPI-I 39594</v>
          </cell>
          <cell r="D18627" t="str">
            <v>PATCH PANEL, 24 PORTAS, CATEGORIA 5E, COM RACKS DE 19" DE LARGURA E 1 U DE ALTURA</v>
          </cell>
          <cell r="E18627" t="str">
            <v>UN</v>
          </cell>
          <cell r="F18627">
            <v>340.99</v>
          </cell>
        </row>
        <row r="18628">
          <cell r="A18628" t="str">
            <v>SINAPI-I 39596</v>
          </cell>
          <cell r="D18628" t="str">
            <v>PATCH PANEL, 24 PORTAS, CATEGORIA 6, COM RACKS DE 19" DE LARGURA E 1 U DE ALTURA</v>
          </cell>
          <cell r="E18628" t="str">
            <v>UN</v>
          </cell>
          <cell r="F18628">
            <v>913.2</v>
          </cell>
        </row>
        <row r="18629">
          <cell r="A18629" t="str">
            <v>SINAPI-I 39595</v>
          </cell>
          <cell r="D18629" t="str">
            <v>PATCH PANEL, 48 PORTAS, CATEGORIA 5E, COM RACKS DE 19" DE LARGURA E 2 U DE ALTURA</v>
          </cell>
          <cell r="E18629" t="str">
            <v>UN</v>
          </cell>
          <cell r="F18629">
            <v>2051.83</v>
          </cell>
        </row>
        <row r="18630">
          <cell r="A18630" t="str">
            <v>SINAPI-I 39597</v>
          </cell>
          <cell r="D18630" t="str">
            <v>PATCH PANEL, 48 PORTAS, CATEGORIA 6, COM RACKS DE 19" DE LARGURA E 2 U DE ALTURA</v>
          </cell>
          <cell r="E18630" t="str">
            <v>UN</v>
          </cell>
          <cell r="F18630">
            <v>3218.57</v>
          </cell>
        </row>
        <row r="18631">
          <cell r="A18631" t="str">
            <v>SINAPI-I 10731</v>
          </cell>
          <cell r="D18631" t="str">
            <v>PEDRA ARDOSIA, CINZA, *40 X 40* CM, E= *1 CM</v>
          </cell>
          <cell r="E18631" t="str">
            <v>M2</v>
          </cell>
        </row>
        <row r="18632">
          <cell r="A18632" t="str">
            <v>SINAPI-I 4704</v>
          </cell>
          <cell r="D18632" t="str">
            <v>PEDRA ARDOSIA, CINZA, 20 X 40 CM, E= *1 CM</v>
          </cell>
          <cell r="E18632" t="str">
            <v>M2</v>
          </cell>
        </row>
        <row r="18633">
          <cell r="A18633" t="str">
            <v>SINAPI-I 10730</v>
          </cell>
          <cell r="D18633" t="str">
            <v>PEDRA ARDOSIA, CINZA, 30 X 30, E= *1 CM</v>
          </cell>
          <cell r="E18633" t="str">
            <v>M2</v>
          </cell>
        </row>
        <row r="18634">
          <cell r="A18634" t="str">
            <v>SINAPI-I 4720</v>
          </cell>
          <cell r="D18634" t="str">
            <v>PEDRA BRITADA N. 0, OU PEDRISCO (4,8 A 9,5 MM) POSTO PEDREIRA/FORNECEDOR, SEM FRETE</v>
          </cell>
          <cell r="E18634" t="str">
            <v>M3</v>
          </cell>
          <cell r="F18634">
            <v>146.53</v>
          </cell>
        </row>
        <row r="18635">
          <cell r="A18635" t="str">
            <v>SINAPI-I 4721</v>
          </cell>
          <cell r="D18635" t="str">
            <v>PEDRA BRITADA N. 1 (9,5 A 19 MM) POSTO PEDREIRA/FORNECEDOR, SEM FRETE</v>
          </cell>
          <cell r="E18635" t="str">
            <v>M3</v>
          </cell>
          <cell r="F18635">
            <v>126.92</v>
          </cell>
        </row>
        <row r="18636">
          <cell r="A18636" t="str">
            <v>SINAPI-I 4718</v>
          </cell>
          <cell r="D18636" t="str">
            <v>PEDRA BRITADA N. 2 (19 A 38 MM) POSTO PEDREIRA/FORNECEDOR, SEM FRETE</v>
          </cell>
          <cell r="E18636" t="str">
            <v>M3</v>
          </cell>
          <cell r="F18636">
            <v>127.59</v>
          </cell>
        </row>
        <row r="18637">
          <cell r="A18637" t="str">
            <v>SINAPI-I 4722</v>
          </cell>
          <cell r="D18637" t="str">
            <v>PEDRA BRITADA N. 3 (38 A 50 MM) POSTO PEDREIRA/FORNECEDOR, SEM FRETE</v>
          </cell>
          <cell r="E18637" t="str">
            <v>M3</v>
          </cell>
          <cell r="F18637">
            <v>119.89</v>
          </cell>
        </row>
        <row r="18638">
          <cell r="A18638" t="str">
            <v>SINAPI-I 4730</v>
          </cell>
          <cell r="D18638" t="str">
            <v>PEDRA DE MAO OU PEDRA RACHAO PARA ARRIMO/FUNDACAO (POSTO PEDREIRA/FORNECEDOR, SEM FRETE)</v>
          </cell>
          <cell r="E18638" t="str">
            <v>M3</v>
          </cell>
          <cell r="F18638">
            <v>119.3</v>
          </cell>
        </row>
        <row r="18639">
          <cell r="A18639" t="str">
            <v>SINAPI-I 13186</v>
          </cell>
          <cell r="D18639" t="str">
            <v>PEDRA GRANITICA OU BASALTICA IRREGULAR, FAIXA GRANULOMETRICA 100 A 150 MM PARA PAVIMENTACAO OU CALCAMENTO POLIEDRICO, POSTO PEDREIRA / FORNECEDOR (SEM FRETE)</v>
          </cell>
          <cell r="E18639" t="str">
            <v>M3</v>
          </cell>
          <cell r="F18639">
            <v>137.65</v>
          </cell>
        </row>
        <row r="18640">
          <cell r="A18640" t="str">
            <v>SINAPI-I 10737</v>
          </cell>
          <cell r="D18640" t="str">
            <v>PEDRA GRANITICA OU BASALTO, CACO, RETALHO, CAVACO, TIPO MIRACEMA, MADEIRA, PADUANA, RACHINHA, SANTA ISABEL OU OUTRAS SIMILARES, E= *1,0 A *2,0 CM</v>
          </cell>
          <cell r="E18640" t="str">
            <v>M2</v>
          </cell>
        </row>
        <row r="18641">
          <cell r="A18641" t="str">
            <v>SINAPI-I 10734</v>
          </cell>
          <cell r="D18641" t="str">
            <v>PEDRA GRANITICA, SERRADA, TIPO MIRACEMA, MADEIRA, PADUANA, RACHINHA, SANTA ISABEL OU OUTRAS SIMILARES, *11,5 X *23 CM, E= *1,0 A *2,0 CM</v>
          </cell>
          <cell r="E18641" t="str">
            <v>M2</v>
          </cell>
        </row>
        <row r="18642">
          <cell r="A18642" t="str">
            <v>SINAPI-I 4708</v>
          </cell>
          <cell r="D18642" t="str">
            <v>PEDRA PORTUGUESA OU PETIT PAVE, BRANCA OU PRETA</v>
          </cell>
          <cell r="E18642" t="str">
            <v>M2</v>
          </cell>
        </row>
        <row r="18643">
          <cell r="A18643" t="str">
            <v>SINAPI-I 4712</v>
          </cell>
          <cell r="D18643" t="str">
            <v>PEDRA QUARTZITO OU CALCARIO LAMINADO, CACO, TIPO CARIRI, ITACOLOMI, LAGOA SANTA, LUMINARIA, PIRENOPOLIS, SAO TOME OU OUTRAS SIMILARES DA REGIAO, E= *1,5 A *2,5 CM</v>
          </cell>
          <cell r="E18643" t="str">
            <v>M2</v>
          </cell>
        </row>
        <row r="18644">
          <cell r="A18644" t="str">
            <v>SINAPI-I 4710</v>
          </cell>
          <cell r="D18644" t="str">
            <v>PEDRA QUARTZITO OU CALCARIO LAMINADO, SERRADA, TIPO CARIRI, ITACOLOMI, LAGOA SANTA, LUMINARIA, PIRENOPOLIS, SAO TOME OU OUTRAS SIMILARES DA REGIAO, *20 X *40 CM, E= *1,5 A *2,5 CM</v>
          </cell>
          <cell r="E18644" t="str">
            <v>M2</v>
          </cell>
        </row>
        <row r="18645">
          <cell r="A18645" t="str">
            <v>SINAPI-I 4750</v>
          </cell>
          <cell r="D18645" t="str">
            <v>PEDREIRO (HORISTA)</v>
          </cell>
          <cell r="E18645" t="str">
            <v>H</v>
          </cell>
          <cell r="F18645">
            <v>23.18</v>
          </cell>
        </row>
        <row r="18646">
          <cell r="A18646" t="str">
            <v>SINAPI-I 41065</v>
          </cell>
          <cell r="D18646" t="str">
            <v>PEDREIRO (MENSALISTA)</v>
          </cell>
          <cell r="E18646" t="str">
            <v>MES</v>
          </cell>
          <cell r="F18646">
            <v>4091.25</v>
          </cell>
        </row>
        <row r="18647">
          <cell r="A18647" t="str">
            <v>SINAPI-I 34747</v>
          </cell>
          <cell r="D18647" t="str">
            <v>PEITORIL EM MARMORE, POLIDO, BRANCO COMUM, L= *15* CM, E= *2,0* CM, COM PINGADEIRA</v>
          </cell>
          <cell r="E18647" t="str">
            <v>M</v>
          </cell>
          <cell r="F18647">
            <v>76.62</v>
          </cell>
        </row>
        <row r="18648">
          <cell r="A18648" t="str">
            <v>SINAPI-I 4826</v>
          </cell>
          <cell r="D18648" t="str">
            <v>PEITORIL EM MARMORE, POLIDO, BRANCO COMUM, L= *15* CM, E= *3* CM, CORTE RETO</v>
          </cell>
          <cell r="E18648" t="str">
            <v>M</v>
          </cell>
          <cell r="F18648">
            <v>82.39</v>
          </cell>
        </row>
        <row r="18649">
          <cell r="A18649" t="str">
            <v>SINAPI-I 41975</v>
          </cell>
          <cell r="D18649" t="str">
            <v>PEITORIL PRE-MOLDADO EM GRANILITE, MARMORITE OU GRANITINA, L = *15* CM</v>
          </cell>
          <cell r="E18649" t="str">
            <v>M2</v>
          </cell>
          <cell r="F18649">
            <v>108.65</v>
          </cell>
        </row>
        <row r="18650">
          <cell r="A18650" t="str">
            <v>SINAPI-I 4825</v>
          </cell>
          <cell r="D18650" t="str">
            <v>PEITORIL/ SOLEIRA EM MARMORE, POLIDO, BRANCO COMUM, L= *25* CM, E= *3* CM, CORTE RETO</v>
          </cell>
          <cell r="E18650" t="str">
            <v>M</v>
          </cell>
          <cell r="F18650">
            <v>114.05</v>
          </cell>
        </row>
        <row r="18651">
          <cell r="A18651" t="str">
            <v>SINAPI-I 34744</v>
          </cell>
          <cell r="D18651" t="str">
            <v>PELICULA REFLETIVA, GT 7 ANOS PARA SINALIZACAO VERTICAL</v>
          </cell>
          <cell r="E18651" t="str">
            <v>M2</v>
          </cell>
          <cell r="F18651">
            <v>40.869999999999997</v>
          </cell>
        </row>
        <row r="18652">
          <cell r="A18652" t="str">
            <v>SINAPI-I 39430</v>
          </cell>
          <cell r="D18652" t="str">
            <v>PENDURAL OU PRESILHA REGULADORA, EM ACO GALVANIZADO, COM CORPO, MOLA E REBITE, PARA PERFIL TIPO CANALETA DE ESTRUTURA EM FORROS DRYWALL</v>
          </cell>
          <cell r="E18652" t="str">
            <v>UN</v>
          </cell>
          <cell r="F18652">
            <v>1.79</v>
          </cell>
        </row>
        <row r="18653">
          <cell r="A18653" t="str">
            <v>SINAPI-I 39573</v>
          </cell>
          <cell r="D18653" t="str">
            <v>PENDURAL OU REGULADOR, COM MOLA, EM ACO GALVANIZADO, PARA PERFIL TIPO T CLICADO DE FORROS REMOVIVEL</v>
          </cell>
          <cell r="E18653" t="str">
            <v>UN</v>
          </cell>
          <cell r="F18653">
            <v>1.76</v>
          </cell>
        </row>
        <row r="18654">
          <cell r="A18654" t="str">
            <v>SINAPI-I 38410</v>
          </cell>
          <cell r="D18654" t="str">
            <v>PENEIRA ROTATIVA COM MOTOR ELETRICO TRIFASICO DE 2 CV, CILINDRO DE 1 M X 0,60 M, COM FUROS DE 3,17 MM</v>
          </cell>
          <cell r="E18654" t="str">
            <v>UN</v>
          </cell>
          <cell r="F18654">
            <v>18149.61</v>
          </cell>
        </row>
        <row r="18655">
          <cell r="A18655" t="str">
            <v>SINAPI-I 43082</v>
          </cell>
          <cell r="D18655" t="str">
            <v>PERFIL "I" OU "W" EM ACO LAMINADO, QUAISQUER DIMENSOES</v>
          </cell>
          <cell r="E18655" t="str">
            <v>KG</v>
          </cell>
        </row>
        <row r="18656">
          <cell r="A18656" t="str">
            <v>SINAPI-I 43083</v>
          </cell>
          <cell r="D18656" t="str">
            <v>PERFIL "U" ENRIJECIDO, EM CHAPA DOBRADA DE ACO LAMINADO, E = 3,75 MM, H = 200 MM, L = 75 MM (9,94 KG/M)</v>
          </cell>
          <cell r="E18656" t="str">
            <v>KG</v>
          </cell>
        </row>
        <row r="18657">
          <cell r="A18657" t="str">
            <v>SINAPI-I 40535</v>
          </cell>
          <cell r="D18657" t="str">
            <v>PERFIL "U" SIMPLES, EM CHAPA DOBRADA DE ACO LAMINADO, E = 2,65 MM, H = 75 MM, L = 40 MM (3,04 KG/M)</v>
          </cell>
          <cell r="E18657" t="str">
            <v>KG</v>
          </cell>
        </row>
        <row r="18658">
          <cell r="A18658" t="str">
            <v>SINAPI-I 40598</v>
          </cell>
          <cell r="D18658" t="str">
            <v>PERFIL "U" SIMPLES, EM CHAPA DOBRADA DE ACO LAMINADO, E = 3 MM, H = 125 MM, L = 50 MM (5,07 KG/M)</v>
          </cell>
          <cell r="E18658" t="str">
            <v>KG</v>
          </cell>
        </row>
        <row r="18659">
          <cell r="A18659" t="str">
            <v>SINAPI-I 43692</v>
          </cell>
          <cell r="D18659" t="str">
            <v>PERFIL "U" SIMPLES, EM CHAPA DOBRADA DE ACO LAMINADO, E = 3 MM, H = 200 MM, L = 50 MM (6,83 KG/M)</v>
          </cell>
          <cell r="E18659" t="str">
            <v>KG</v>
          </cell>
        </row>
        <row r="18660">
          <cell r="A18660" t="str">
            <v>SINAPI-I 43665</v>
          </cell>
          <cell r="D18660" t="str">
            <v>PERFIL "U" SIMPLES, EM CHAPA DOBRADA DE ACO LAMINADO, E = 4,75 MM, H = 100 MM, L = 75 MM (8,74 KG/M)</v>
          </cell>
          <cell r="E18660" t="str">
            <v>KG</v>
          </cell>
        </row>
        <row r="18661">
          <cell r="A18661" t="str">
            <v>SINAPI-I 10966</v>
          </cell>
          <cell r="D18661" t="str">
            <v>PERFIL "U" SIMPLES, EM CHAPA DOBRADA DE ACO LAMINADO, E = 8 MM, H = 150 MM, L = 75 MM (16,97 KG/M)</v>
          </cell>
          <cell r="E18661" t="str">
            <v>KG</v>
          </cell>
        </row>
        <row r="18662">
          <cell r="A18662" t="str">
            <v>SINAPI-I 39427</v>
          </cell>
          <cell r="D18662" t="str">
            <v>PERFIL CANALETA, FORMATO C, EM ACO ZINCADO, PARA ESTRUTURA FORRO DRYWALL, E = 0,5 MM, *46 X 18* (L X H), COMPRIMENTO 3 M</v>
          </cell>
          <cell r="E18662" t="str">
            <v>M</v>
          </cell>
          <cell r="F18662">
            <v>4.75</v>
          </cell>
        </row>
        <row r="18663">
          <cell r="A18663" t="str">
            <v>SINAPI-I 39424</v>
          </cell>
          <cell r="D18663" t="str">
            <v>PERFIL CANTONEIRA L, LISA, EM ACO, 25 X 30 MM, E = 0,5 MM, PARA ESTRUTURA DRYWALL</v>
          </cell>
          <cell r="E18663" t="str">
            <v>M</v>
          </cell>
          <cell r="F18663">
            <v>2.82</v>
          </cell>
        </row>
        <row r="18664">
          <cell r="A18664" t="str">
            <v>SINAPI-I 39425</v>
          </cell>
          <cell r="D18664" t="str">
            <v>PERFIL CANTONEIRA L, PERFURADA, EM ACO, 23 X 23 MM, E = 0,5 MM, PARA ESTRUTURA DRYWALL</v>
          </cell>
          <cell r="E18664" t="str">
            <v>M</v>
          </cell>
          <cell r="F18664">
            <v>2.79</v>
          </cell>
        </row>
        <row r="18665">
          <cell r="A18665" t="str">
            <v>SINAPI-I 40664</v>
          </cell>
          <cell r="D18665" t="str">
            <v>PERFIL CARTOLA DE ACO GALVANIZADO, *20 X 30 X 10* MM, E = 0,8 MM</v>
          </cell>
          <cell r="E18665" t="str">
            <v>KG</v>
          </cell>
        </row>
        <row r="18666">
          <cell r="A18666" t="str">
            <v>SINAPI-I 34360</v>
          </cell>
          <cell r="D18666" t="str">
            <v>PERFIL DE ALUMINIO ANODIZADO</v>
          </cell>
          <cell r="E18666" t="str">
            <v>KG</v>
          </cell>
          <cell r="F18666">
            <v>68.33</v>
          </cell>
        </row>
        <row r="18667">
          <cell r="A18667" t="str">
            <v>SINAPI-I 20259</v>
          </cell>
          <cell r="D18667" t="str">
            <v>PERFIL DE BORRACHA EPDM MACICO *12 X 15* MM PARA ESQUADRIAS</v>
          </cell>
          <cell r="E18667" t="str">
            <v>M</v>
          </cell>
          <cell r="F18667">
            <v>28.7</v>
          </cell>
        </row>
        <row r="18668">
          <cell r="A18668" t="str">
            <v>SINAPI-I 14077</v>
          </cell>
          <cell r="D18668" t="str">
            <v>PERFIL ELASTOMERICO PRE-FORMADO EM EPMD, PARA JUNTA DE DILATACAO DE PISOS COM POUCA SOLICITACAO, 15 MM DE LARGURA, MOVIMENTACAO DE *11 A 19* MM</v>
          </cell>
          <cell r="E18668" t="str">
            <v>M</v>
          </cell>
          <cell r="F18668">
            <v>439.28</v>
          </cell>
        </row>
        <row r="18669">
          <cell r="A18669" t="str">
            <v>SINAPI-I 3678</v>
          </cell>
          <cell r="D18669" t="str">
            <v>PERFIL ELASTOMERICO PRE-FORMADO EM EPMD, PARA JUNTA DE DILATACAO DE USO GERAL EM MEDIAS SOLICITACOES, 8 MM DE LARGURA, MOVIMENTACAO DE *5 A 11* MM</v>
          </cell>
          <cell r="E18669" t="str">
            <v>M</v>
          </cell>
          <cell r="F18669">
            <v>198.55</v>
          </cell>
        </row>
        <row r="18670">
          <cell r="A18670" t="str">
            <v>SINAPI-I 11552</v>
          </cell>
          <cell r="D18670" t="str">
            <v>PERFIL EM ALUMINIO, FORMATO U, ABAS IGUAIS, LARGURA DE 12,70 MM (1/2 POL), ESPESSURA 1,58 MM (1/16 POL) E PESO LINEAR DE APROXIMADAMENTE 0,149 KG/M</v>
          </cell>
          <cell r="E18670" t="str">
            <v>M</v>
          </cell>
          <cell r="F18670">
            <v>7.59</v>
          </cell>
        </row>
        <row r="18671">
          <cell r="A18671" t="str">
            <v>SINAPI-I 585</v>
          </cell>
          <cell r="D18671" t="str">
            <v>PERFIL EM ALUMINIO, FORMATO U, ABAS IGUAIS, LARGURA DE 25,4 MM (1"), ESPESSURA DE 2,38 MM (3/32") E PESO LINEAR DE APROXIMADAMENTE 0,460 KG/M</v>
          </cell>
          <cell r="E18671" t="str">
            <v>KG</v>
          </cell>
          <cell r="F18671">
            <v>54.66</v>
          </cell>
        </row>
        <row r="18672">
          <cell r="A18672" t="str">
            <v>SINAPI-I 39418</v>
          </cell>
          <cell r="D18672" t="str">
            <v>PERFIL GUIA, FORMATO U, EM ACO ZINCADO, PARA ESTRUTURA PAREDE DRYWALL, E = 0,5 MM, 48 X 3000 MM (L X C)</v>
          </cell>
          <cell r="E18672" t="str">
            <v>M</v>
          </cell>
          <cell r="F18672">
            <v>5.3</v>
          </cell>
        </row>
        <row r="18673">
          <cell r="A18673" t="str">
            <v>SINAPI-I 39419</v>
          </cell>
          <cell r="D18673" t="str">
            <v>PERFIL GUIA, FORMATO U, EM ACO ZINCADO, PARA ESTRUTURA PAREDE DRYWALL, E = 0,5 MM, 70 X 3000 MM (L X C)</v>
          </cell>
          <cell r="E18673" t="str">
            <v>M</v>
          </cell>
          <cell r="F18673">
            <v>6.46</v>
          </cell>
        </row>
        <row r="18674">
          <cell r="A18674" t="str">
            <v>SINAPI-I 39420</v>
          </cell>
          <cell r="D18674" t="str">
            <v>PERFIL GUIA, FORMATO U, EM ACO ZINCADO, PARA ESTRUTURA PAREDE DRYWALL, E = 0,5 MM, 90 X 3000 MM (L X C)</v>
          </cell>
          <cell r="E18674" t="str">
            <v>M</v>
          </cell>
          <cell r="F18674">
            <v>7.13</v>
          </cell>
        </row>
        <row r="18675">
          <cell r="A18675" t="str">
            <v>SINAPI-I 39571</v>
          </cell>
          <cell r="D18675" t="str">
            <v>PERFIL LONGARINA (PRINCIPAL), T CLICADO, EM ACO, BRANCO NAS FACES APARENTES, PARA FORRO REMOVIVEL, 24 X 32 X 3750 MM (L X H X C</v>
          </cell>
          <cell r="E18675" t="str">
            <v>M</v>
          </cell>
          <cell r="F18675">
            <v>4.3099999999999996</v>
          </cell>
        </row>
        <row r="18676">
          <cell r="A18676" t="str">
            <v>SINAPI-I 39421</v>
          </cell>
          <cell r="D18676" t="str">
            <v>PERFIL MONTANTE, FORMATO C, EM ACO ZINCADO, PARA ESTRUTURA PAREDE DRYWALL, E = 0,5 MM, 48 X 3000 MM (L X C)</v>
          </cell>
          <cell r="E18676" t="str">
            <v>M</v>
          </cell>
          <cell r="F18676">
            <v>6.28</v>
          </cell>
        </row>
        <row r="18677">
          <cell r="A18677" t="str">
            <v>SINAPI-I 39422</v>
          </cell>
          <cell r="D18677" t="str">
            <v>PERFIL MONTANTE, FORMATO C, EM ACO ZINCADO, PARA ESTRUTURA PAREDE DRYWALL, E = 0,5 MM, 70 X 3000 MM (L X C)</v>
          </cell>
          <cell r="E18677" t="str">
            <v>M</v>
          </cell>
          <cell r="F18677">
            <v>7.33</v>
          </cell>
        </row>
        <row r="18678">
          <cell r="A18678" t="str">
            <v>SINAPI-I 39423</v>
          </cell>
          <cell r="D18678" t="str">
            <v>PERFIL MONTANTE, FORMATO C, EM ACO ZINCADO, PARA ESTRUTURA PAREDE DRYWALL, E = 0,5 MM, 90 X 3000 MM (L X C)</v>
          </cell>
          <cell r="E18678" t="str">
            <v>M</v>
          </cell>
          <cell r="F18678">
            <v>8.51</v>
          </cell>
        </row>
        <row r="18679">
          <cell r="A18679" t="str">
            <v>SINAPI-I 39426</v>
          </cell>
          <cell r="D18679" t="str">
            <v>PERFIL RODAPE DE IMPERMEABILIZACAO, FORMATO L, EM ACO ZINCADO, PARA ESTRUTURA DRYWALL, E = 0,5 MM, 220 X 3000 MM (H X C)</v>
          </cell>
          <cell r="E18679" t="str">
            <v>M</v>
          </cell>
          <cell r="F18679">
            <v>19.13</v>
          </cell>
        </row>
        <row r="18680">
          <cell r="A18680" t="str">
            <v>SINAPI-I 39429</v>
          </cell>
          <cell r="D18680" t="str">
            <v>PERFIL TABICA ABERTA, PERFURADA, FORMATO Z, EM ACO GALVANIZADO NATURAL, LARGURA APROXIMADA 40 MM, PARA ESTRUTURA FORRO DRYWALL</v>
          </cell>
          <cell r="E18680" t="str">
            <v>M</v>
          </cell>
          <cell r="F18680">
            <v>6.03</v>
          </cell>
        </row>
        <row r="18681">
          <cell r="A18681" t="str">
            <v>SINAPI-I 39428</v>
          </cell>
          <cell r="D18681" t="str">
            <v>PERFIL TABICA FECHADA, LISA, FORMATO Z, EM ACO GALVANIZADO NATURAL, LARGURA TOTAL NA HORIZONTAL *40* MM, PARA ESTRUTURA FORRO DRYWALL</v>
          </cell>
          <cell r="E18681" t="str">
            <v>M</v>
          </cell>
          <cell r="F18681">
            <v>4.6100000000000003</v>
          </cell>
        </row>
        <row r="18682">
          <cell r="A18682" t="str">
            <v>SINAPI-I 39572</v>
          </cell>
          <cell r="D18682" t="str">
            <v>PERFIL TIPO CANTONEIRA EM L, EM ACO GALVANIZADO, BRANCO, PARA FORRO REMOVIVEL, *23* X 3000 MM (L X C)</v>
          </cell>
          <cell r="E18682" t="str">
            <v>M</v>
          </cell>
          <cell r="F18682">
            <v>3.99</v>
          </cell>
        </row>
        <row r="18683">
          <cell r="A18683" t="str">
            <v>SINAPI-I 39570</v>
          </cell>
          <cell r="D18683" t="str">
            <v>PERFIL TRAVESSA (SECUNDARIO), T CLICADO, EM ACO GALVANIZADO, BRANCO, PARA FORRO REMOVIVEL, 24 X 1250 MM (L X C)</v>
          </cell>
          <cell r="E18683" t="str">
            <v>M</v>
          </cell>
          <cell r="F18683">
            <v>4.2300000000000004</v>
          </cell>
        </row>
        <row r="18684">
          <cell r="A18684" t="str">
            <v>SINAPI-I 39569</v>
          </cell>
          <cell r="D18684" t="str">
            <v>PERFIL TRAVESSA (SECUNDARIO), T CLICADO, EM ACO GALVANIZADO, BRANCO, PARA FORRO REMOVIVEL, 24 X 625 MM (L X C)</v>
          </cell>
          <cell r="E18684" t="str">
            <v>M</v>
          </cell>
          <cell r="F18684">
            <v>4.18</v>
          </cell>
        </row>
        <row r="18685">
          <cell r="A18685" t="str">
            <v>SINAPI-I 39328</v>
          </cell>
          <cell r="D18685" t="str">
            <v>PERFILADO PERFURADO 19 X 38 MM, CHAPA 22</v>
          </cell>
          <cell r="E18685" t="str">
            <v>M</v>
          </cell>
          <cell r="F18685">
            <v>4.32</v>
          </cell>
        </row>
        <row r="18686">
          <cell r="A18686" t="str">
            <v>SINAPI-I 39029</v>
          </cell>
          <cell r="D18686" t="str">
            <v>PERFILADO PERFURADO DUPLO 38 X 76 MM, CHAPA 22</v>
          </cell>
          <cell r="E18686" t="str">
            <v>M</v>
          </cell>
          <cell r="F18686">
            <v>13.51</v>
          </cell>
        </row>
        <row r="18687">
          <cell r="A18687" t="str">
            <v>SINAPI-I 39028</v>
          </cell>
          <cell r="D18687" t="str">
            <v>PERFILADO PERFURADO SIMPLES 38 X 38 MM, CHAPA 22</v>
          </cell>
          <cell r="E18687" t="str">
            <v>M</v>
          </cell>
          <cell r="F18687">
            <v>7.86</v>
          </cell>
        </row>
        <row r="18688">
          <cell r="A18688" t="str">
            <v>SINAPI-I 38541</v>
          </cell>
          <cell r="D18688" t="str">
            <v>PERFURATRIZ COM TORRE METALICA PARA EXECUCAO DE ESTACA HELICE CONTINUA, PROFUNDIDADE MAXIMA DE 30 M, DIAMETRO MAXIMO DE 800 MM, POTENCIA INSTALADA DE 268 HP, MESA ROTATIVA COM TORQUE MAXIMO DE 170 KNM</v>
          </cell>
          <cell r="E18688" t="str">
            <v>UN</v>
          </cell>
          <cell r="F18688">
            <v>4283783.7699999996</v>
          </cell>
        </row>
        <row r="18689">
          <cell r="A18689" t="str">
            <v>SINAPI-I 38542</v>
          </cell>
          <cell r="D18689" t="str">
            <v>PERFURATRIZ COM TORRE METALICA PARA EXECUCAO DE ESTACA HELICE CONTINUA, PROFUNDIDADE MAXIMA DE 32 M, DIAMETRO MAXIMO DE 1000 MM, POTENCIA INSTALADA DE 350 HP, MESA ROTATIVA COM TORQUE MAXIMO DE 263 KNM</v>
          </cell>
          <cell r="E18689" t="str">
            <v>UN</v>
          </cell>
          <cell r="F18689">
            <v>6568468.4699999997</v>
          </cell>
        </row>
        <row r="18690">
          <cell r="A18690" t="str">
            <v>SINAPI-I 45080</v>
          </cell>
          <cell r="D18690" t="str">
            <v>PERFURATRIZ DE COROA DIAMANTADA PARA CONCRETO, DIAMETRO ATE 250 MM, MOTOR ELETRICO 220 V, POTENCIA 2.500W</v>
          </cell>
          <cell r="E18690" t="str">
            <v>UN</v>
          </cell>
          <cell r="F18690">
            <v>14225.21</v>
          </cell>
        </row>
        <row r="18691">
          <cell r="A18691" t="str">
            <v>SINAPI-I 38543</v>
          </cell>
          <cell r="D18691" t="str">
            <v>PERFURATRIZ HIDRAULICA COM TRADO CURTO ACOPLADO, PROFUNDIDADE MAXIMA DE 20 M, DIAMETRO MAXIMO DE 1500 MM, POTENCIA INSTALADA DE 137 HP, MESA ROTATIVA COM TORQUE MAXIMO DE 30 KNM (INCLUI MONTAGEM, NAO INCLUI CAMINHAO)</v>
          </cell>
          <cell r="E18691" t="str">
            <v>UN</v>
          </cell>
          <cell r="F18691">
            <v>1337497.97</v>
          </cell>
        </row>
        <row r="18692">
          <cell r="A18692" t="str">
            <v>SINAPI-I 44002</v>
          </cell>
          <cell r="D18692" t="str">
            <v>PERFURATRIZ HIDRAULICA SOBRE ESTEIRA, TORQUE MAXIMO 161 KNM, PROFUNDIDADE MAXIMA 54 M, DIAMETRO MAXIMO 1500 MM, POTENCIA MOTOR 268 HP</v>
          </cell>
          <cell r="E18692" t="str">
            <v>UN</v>
          </cell>
          <cell r="F18692">
            <v>6247375.0499999998</v>
          </cell>
        </row>
        <row r="18693">
          <cell r="A18693" t="str">
            <v>SINAPI-I 43886</v>
          </cell>
          <cell r="D18693" t="str">
            <v>PERFURATRIZ HIDRAULICA SOBRE ESTEIRA, TORQUE MAXIMO 98 KNM, PROFUNDIDADE MAXIMA 25 M, DIAMETRO MAXIMO 115 MM, POTENCIA MOTOR 190 HP</v>
          </cell>
          <cell r="E18693" t="str">
            <v>UN</v>
          </cell>
          <cell r="F18693">
            <v>3031969.79</v>
          </cell>
        </row>
        <row r="18694">
          <cell r="A18694" t="str">
            <v>SINAPI-I 40791</v>
          </cell>
          <cell r="D18694" t="str">
            <v>PERFURATRIZ MANUAL, TORQUE MAXIMO 83 N.M, POTENCIA 5 CV, COM DIAMETRO MAXIMO 4", PARA SOLO GRAMPEADO (INCLUI SUPORTE OU CHASSI TIPO MESA)</v>
          </cell>
          <cell r="E18694" t="str">
            <v>UN</v>
          </cell>
          <cell r="F18694">
            <v>42545.33</v>
          </cell>
        </row>
        <row r="18695">
          <cell r="A18695" t="str">
            <v>SINAPI-I 44003</v>
          </cell>
          <cell r="D18695" t="str">
            <v>PERFURATRIZ PARA EXECUCAO DE ESTACAS SECANTES, TIPO HELICE CONTINUA COM CABECOTE DUPLO E TUBO METALICO 300 KW</v>
          </cell>
          <cell r="E18695" t="str">
            <v>UN</v>
          </cell>
          <cell r="F18695">
            <v>8681801.8300000001</v>
          </cell>
        </row>
        <row r="18696">
          <cell r="A18696" t="str">
            <v>SINAPI-I 44548</v>
          </cell>
          <cell r="D18696" t="str">
            <v>PERFURATRIZ PARA FURO DIRECIONAL HORIZONTAL (HDD) COM CAPACIDADE ATE 89 KN, POTENCIA 24,8 HP A 80 HP (INCLUSO FERRAMENTAS E LOCALIZADOR), PARA REDE SUBTERRANEA</v>
          </cell>
          <cell r="E18696" t="str">
            <v>UN</v>
          </cell>
          <cell r="F18696">
            <v>2655098.7200000002</v>
          </cell>
        </row>
        <row r="18697">
          <cell r="A18697" t="str">
            <v>SINAPI-I 44550</v>
          </cell>
          <cell r="D18697" t="str">
            <v>PERFURATRIZ PARA FURO DIRECIONAL HORIZONTAL (HDD) COM CAPACIDADE DE 201 KN A 560 KN, POTENCIA 200 HP A 260 HP (INCLUSO FERRAMENTAS E LOCALIZADOR), PARA REDE SUBTERRANEA</v>
          </cell>
          <cell r="E18697" t="str">
            <v>UN</v>
          </cell>
          <cell r="F18697">
            <v>8329960.3600000003</v>
          </cell>
        </row>
        <row r="18698">
          <cell r="A18698" t="str">
            <v>SINAPI-I 44549</v>
          </cell>
          <cell r="D18698" t="str">
            <v>PERFURATRIZ PARA FURO DIRECIONAL HORIZONTAL (HDD) COM CAPACIDADE DE 90 KN A 200 KN, POTENCIA 100 HP A 160 HP (INCLUSO FERRAMENTAS E LOCALIZADOR), PARA REDE SUBTERRANEA</v>
          </cell>
          <cell r="E18698" t="str">
            <v>UN</v>
          </cell>
          <cell r="F18698">
            <v>6091283.54</v>
          </cell>
        </row>
        <row r="18699">
          <cell r="A18699" t="str">
            <v>SINAPI-I 41982</v>
          </cell>
          <cell r="D18699" t="str">
            <v>PERFURATRIZ ROTATIVA SOBRE ESTEIRA, TORQUE MAXIMO 2500 KGM, POTENCIA 110 HP, MOTOR DIESEL</v>
          </cell>
          <cell r="E18699" t="str">
            <v>UN</v>
          </cell>
          <cell r="F18699">
            <v>1618318.28</v>
          </cell>
        </row>
        <row r="18700">
          <cell r="A18700" t="str">
            <v>SINAPI-I 39012</v>
          </cell>
          <cell r="D18700" t="str">
            <v>PERFURATRIZ SOBRE ESTEIRA, TORQUE MAXIMO 600 KGF, PESO MEDIO 1000 KG, POTENCIA 20 HP, DIAMETRO MAXIMO 10"</v>
          </cell>
          <cell r="E18700" t="str">
            <v>UN</v>
          </cell>
          <cell r="F18700">
            <v>949572.07</v>
          </cell>
        </row>
        <row r="18701">
          <cell r="A18701" t="str">
            <v>SINAPI-I 40435</v>
          </cell>
          <cell r="D18701" t="str">
            <v>PERFURATRIZ SOBRE ESTEIRA, TORQUE MAXIMO DE 600 KGF, POTENCIA ENTRE 50 E 60 HP, DIAMETRO MAXIMO DE 10"</v>
          </cell>
          <cell r="E18701" t="str">
            <v>UN</v>
          </cell>
          <cell r="F18701">
            <v>958859.3</v>
          </cell>
        </row>
        <row r="18702">
          <cell r="A18702" t="str">
            <v>SINAPI-I 45265</v>
          </cell>
          <cell r="D18702" t="str">
            <v>PERNEIRA DE RASPA COM VELCRO</v>
          </cell>
          <cell r="E18702" t="str">
            <v>PAR</v>
          </cell>
          <cell r="F18702">
            <v>32.119999999999997</v>
          </cell>
        </row>
        <row r="18703">
          <cell r="A18703" t="str">
            <v>SINAPI-I 13617</v>
          </cell>
          <cell r="D18703" t="str">
            <v>PICAPE CABINE SIMPLES COM MOTOR 1.6 FLEX, CAMBIO MANUAL, POTENCIA 101/104 CV, 2 PORTAS</v>
          </cell>
          <cell r="E18703" t="str">
            <v>UN</v>
          </cell>
          <cell r="F18703">
            <v>103338.8</v>
          </cell>
        </row>
        <row r="18704">
          <cell r="A18704" t="str">
            <v>SINAPI-I 35274</v>
          </cell>
          <cell r="D18704" t="str">
            <v>PILAR QUADRADO NAO APARELHADO *10 X 10* CM, EM MACARANDUBA/MASSARANDUBA, ANGELIM OU EQUIVALENTE DA REGIAO - BRUTA</v>
          </cell>
          <cell r="E18704" t="str">
            <v>M</v>
          </cell>
          <cell r="F18704">
            <v>69.459999999999994</v>
          </cell>
        </row>
        <row r="18705">
          <cell r="A18705" t="str">
            <v>SINAPI-I 35275</v>
          </cell>
          <cell r="D18705" t="str">
            <v>PILAR QUADRADO NAO APARELHADO *15 X 15* CM, EM MACARANDUBA/MASSARANDUBA, ANGELIM OU EQUIVALENTE DA REGIAO - BRUTA</v>
          </cell>
          <cell r="E18705" t="str">
            <v>M</v>
          </cell>
          <cell r="F18705">
            <v>147.43</v>
          </cell>
        </row>
        <row r="18706">
          <cell r="A18706" t="str">
            <v>SINAPI-I 35276</v>
          </cell>
          <cell r="D18706" t="str">
            <v>PILAR QUADRADO NAO APARELHADO *20 X 20* CM, EM MACARANDUBA/MASSARANDUBA, ANGELIM OU EQUIVALENTE DA REGIAO - BRUTA</v>
          </cell>
          <cell r="E18706" t="str">
            <v>M</v>
          </cell>
          <cell r="F18706">
            <v>256.52999999999997</v>
          </cell>
        </row>
        <row r="18707">
          <cell r="A18707" t="str">
            <v>SINAPI-I 11091</v>
          </cell>
          <cell r="D18707" t="str">
            <v>PINGADEIRA PLASTICA PARA TELHA DE FIBROCIMENTO CANALETE 49/KALHETA OU CANALETE 90/KALHETAO</v>
          </cell>
          <cell r="E18707" t="str">
            <v>UN</v>
          </cell>
          <cell r="F18707">
            <v>1.58</v>
          </cell>
        </row>
        <row r="18708">
          <cell r="A18708" t="str">
            <v>SINAPI-I 37586</v>
          </cell>
          <cell r="D18708" t="str">
            <v>PINO DE ACO COM ARRUELA CONICA, DIAMETRO ARRUELA = *23* MM E COMP HASTE = *27* MM (ACAO INDIRETA)</v>
          </cell>
          <cell r="E18708" t="str">
            <v>CENTO</v>
          </cell>
          <cell r="F18708">
            <v>103.03</v>
          </cell>
        </row>
        <row r="18709">
          <cell r="A18709" t="str">
            <v>SINAPI-I 37395</v>
          </cell>
          <cell r="D18709" t="str">
            <v>PINO DE ACO COM FURO, HASTE = 27 MM (ACAO DIRETA)</v>
          </cell>
          <cell r="E18709" t="str">
            <v>CENTO</v>
          </cell>
          <cell r="F18709">
            <v>88.59</v>
          </cell>
        </row>
        <row r="18710">
          <cell r="A18710" t="str">
            <v>SINAPI-I 14147</v>
          </cell>
          <cell r="D18710" t="str">
            <v>PINO DE ACO COM ROSCA 1/4", COMPRIMENTO DA HASTE = 30 MM E ROSCA = 20 MM (ACAO DIRETA)</v>
          </cell>
          <cell r="E18710" t="str">
            <v>CENTO</v>
          </cell>
          <cell r="F18710">
            <v>117.51</v>
          </cell>
        </row>
        <row r="18711">
          <cell r="A18711" t="str">
            <v>SINAPI-I 37396</v>
          </cell>
          <cell r="D18711" t="str">
            <v>PINO DE ACO LISO 1/4", HASTE = *36,5* MM (ACAO DIRETA)</v>
          </cell>
          <cell r="E18711" t="str">
            <v>CENTO</v>
          </cell>
          <cell r="F18711">
            <v>72.489999999999995</v>
          </cell>
        </row>
        <row r="18712">
          <cell r="A18712" t="str">
            <v>SINAPI-I 37397</v>
          </cell>
          <cell r="D18712" t="str">
            <v>PINO DE ACO LISO 1/4", HASTE = *53* MM (ACAO DIRETA)</v>
          </cell>
          <cell r="E18712" t="str">
            <v>CENTO</v>
          </cell>
          <cell r="F18712">
            <v>75.930000000000007</v>
          </cell>
        </row>
        <row r="18713">
          <cell r="A18713" t="str">
            <v>SINAPI-I 43606</v>
          </cell>
          <cell r="D18713" t="str">
            <v>PINO GUIA RETO, EM LATAO, CHAPA COM 3 MM DE ESPESSURA E GUIA COM ROLETE DE 9 MM</v>
          </cell>
          <cell r="E18713" t="str">
            <v>UN</v>
          </cell>
          <cell r="F18713">
            <v>9.09</v>
          </cell>
        </row>
        <row r="18714">
          <cell r="A18714" t="str">
            <v>SINAPI-I 444</v>
          </cell>
          <cell r="D18714" t="str">
            <v>PINO ROSCA EXTERNA, EM ACO GALVANIZADO, PARA ISOLADOR DE 15KV, DIAMETRO 25 MM, COMPRIMENTO *290* MM</v>
          </cell>
          <cell r="E18714" t="str">
            <v>UN</v>
          </cell>
        </row>
        <row r="18715">
          <cell r="A18715" t="str">
            <v>SINAPI-I 445</v>
          </cell>
          <cell r="D18715" t="str">
            <v>PINO ROSCA EXTERNA, EM ACO GALVANIZADO, PARA ISOLADOR DE 25KV, DIAMETRO 35MM, COMPRIMENTO *320* MM</v>
          </cell>
          <cell r="E18715" t="str">
            <v>UN</v>
          </cell>
        </row>
        <row r="18716">
          <cell r="A18716" t="str">
            <v>SINAPI-I 4783</v>
          </cell>
          <cell r="D18716" t="str">
            <v>PINTOR (HORISTA)</v>
          </cell>
          <cell r="E18716" t="str">
            <v>H</v>
          </cell>
          <cell r="F18716">
            <v>23.18</v>
          </cell>
        </row>
        <row r="18717">
          <cell r="A18717" t="str">
            <v>SINAPI-I 41079</v>
          </cell>
          <cell r="D18717" t="str">
            <v>PINTOR (MENSALISTA)</v>
          </cell>
          <cell r="E18717" t="str">
            <v>MES</v>
          </cell>
          <cell r="F18717">
            <v>4091.25</v>
          </cell>
        </row>
        <row r="18718">
          <cell r="A18718" t="str">
            <v>SINAPI-I 12874</v>
          </cell>
          <cell r="D18718" t="str">
            <v>PINTOR DE LETREIROS (HORISTA)</v>
          </cell>
          <cell r="E18718" t="str">
            <v>H</v>
          </cell>
          <cell r="F18718">
            <v>22.5</v>
          </cell>
        </row>
        <row r="18719">
          <cell r="A18719" t="str">
            <v>SINAPI-I 41082</v>
          </cell>
          <cell r="D18719" t="str">
            <v>PINTOR DE LETREIROS (MENSALISTA)</v>
          </cell>
          <cell r="E18719" t="str">
            <v>MES</v>
          </cell>
          <cell r="F18719">
            <v>3972.87</v>
          </cell>
        </row>
        <row r="18720">
          <cell r="A18720" t="str">
            <v>SINAPI-I 4785</v>
          </cell>
          <cell r="D18720" t="str">
            <v>PINTOR PARA TINTA EPOXI (HORISTA)</v>
          </cell>
          <cell r="E18720" t="str">
            <v>H</v>
          </cell>
          <cell r="F18720">
            <v>23.18</v>
          </cell>
        </row>
        <row r="18721">
          <cell r="A18721" t="str">
            <v>SINAPI-I 41081</v>
          </cell>
          <cell r="D18721" t="str">
            <v>PINTOR PARA TINTA EPOXI (MENSALISTA)</v>
          </cell>
          <cell r="E18721" t="str">
            <v>MES</v>
          </cell>
          <cell r="F18721">
            <v>4091.25</v>
          </cell>
        </row>
        <row r="18722">
          <cell r="A18722" t="str">
            <v>SINAPI-I 4801</v>
          </cell>
          <cell r="D18722" t="str">
            <v>PISO DE BORRACHA CANELADO EM PLACAS 50 X 50 CM, E = *3,5* MM, PARA COLA</v>
          </cell>
          <cell r="E18722" t="str">
            <v>M2</v>
          </cell>
          <cell r="F18722">
            <v>78.53</v>
          </cell>
        </row>
        <row r="18723">
          <cell r="A18723" t="str">
            <v>SINAPI-I 4794</v>
          </cell>
          <cell r="D18723" t="str">
            <v>PISO DE BORRACHA ESPORTIVO EM PLACAS 50 X 50 CM, E = 15 MM, PARA ARGAMASSA, PRETO</v>
          </cell>
          <cell r="E18723" t="str">
            <v>M2</v>
          </cell>
          <cell r="F18723">
            <v>357.67</v>
          </cell>
        </row>
        <row r="18724">
          <cell r="A18724" t="str">
            <v>SINAPI-I 4796</v>
          </cell>
          <cell r="D18724" t="str">
            <v>PISO DE BORRACHA FRISADO OU PASTILHADO, PRETO, EM PLACAS 50 X 50 CM, E = 7 MM, PARA ARGAMASSA</v>
          </cell>
          <cell r="E18724" t="str">
            <v>M2</v>
          </cell>
          <cell r="F18724">
            <v>217.24</v>
          </cell>
        </row>
        <row r="18725">
          <cell r="A18725" t="str">
            <v>SINAPI-I 4800</v>
          </cell>
          <cell r="D18725" t="str">
            <v>PISO DE BORRACHA PASTILHADO EM PLACAS 50 X 50 CM, E = *3,5* MM, PARA COLA, PRETO</v>
          </cell>
          <cell r="E18725" t="str">
            <v>M2</v>
          </cell>
          <cell r="F18725">
            <v>59.74</v>
          </cell>
        </row>
        <row r="18726">
          <cell r="A18726" t="str">
            <v>SINAPI-I 4795</v>
          </cell>
          <cell r="D18726" t="str">
            <v>PISO DE BORRACHA PASTILHADO EM PLACAS 50 X 50 CM, E = 15 MM, PARA ARGAMASSA, PRETO</v>
          </cell>
          <cell r="E18726" t="str">
            <v>M2</v>
          </cell>
          <cell r="F18726">
            <v>348.17</v>
          </cell>
        </row>
        <row r="18727">
          <cell r="A18727" t="str">
            <v>SINAPI-I 39694</v>
          </cell>
          <cell r="D18727" t="str">
            <v>PISO ELEVADO COM 2 PLACAS DE ACO COM ENCHIMENTO DE CONCRETO CELULAR, INCLUSO BASE/HASTE/CRUZETAS, 60 X 60 CM, H = *28* CM, RESISTENCIA CARGA CONCENTRADA 496 KG (COM COLOCACAO)</v>
          </cell>
          <cell r="E18727" t="str">
            <v>M2</v>
          </cell>
          <cell r="F18727">
            <v>373.82</v>
          </cell>
        </row>
        <row r="18728">
          <cell r="A18728" t="str">
            <v>SINAPI-I 1292</v>
          </cell>
          <cell r="D18728" t="str">
            <v>PISO EM CERAMICA ESMALTADA, COR LISA, PEI MAIOR OU IGUAL A 4, FORMATO MAIOR QUE 2025 CM2</v>
          </cell>
          <cell r="E18728" t="str">
            <v>M2</v>
          </cell>
          <cell r="F18728">
            <v>40.729999999999997</v>
          </cell>
        </row>
        <row r="18729">
          <cell r="A18729" t="str">
            <v>SINAPI-I 1287</v>
          </cell>
          <cell r="D18729" t="str">
            <v>PISO EM CERAMICA ESMALTADA, COR LISA, PEI MAIOR OU IGUAL A 4, FORMATO MENOR OU IGUAL A 2025 CM2</v>
          </cell>
          <cell r="E18729" t="str">
            <v>M2</v>
          </cell>
          <cell r="F18729">
            <v>32.6</v>
          </cell>
        </row>
        <row r="18730">
          <cell r="A18730" t="str">
            <v>SINAPI-I 4786</v>
          </cell>
          <cell r="D18730" t="str">
            <v>PISO EM GRANILITE, MARMORITE OU GRANITINA, AGREGADO COR PRETO, CINZA, PALHA OU BRANCO, E= *8* MM (INCLUSO EXECUCAO)</v>
          </cell>
          <cell r="E18730" t="str">
            <v>M2</v>
          </cell>
          <cell r="F18730">
            <v>124.95</v>
          </cell>
        </row>
        <row r="18731">
          <cell r="A18731" t="str">
            <v>SINAPI-I 10840</v>
          </cell>
          <cell r="D18731" t="str">
            <v>PISO EM GRANITO, POLIDO, TIPO AMENDOA/ AMARELO CAPRI/ AMARELO DOURADO CARIOCA OU OUTROS EQUIVALENTES DA REGIAO, FORMATO MENOR OU IGUAL A 3025 CM2, E= *2* CM</v>
          </cell>
          <cell r="E18731" t="str">
            <v>M2</v>
          </cell>
          <cell r="F18731">
            <v>317.16000000000003</v>
          </cell>
        </row>
        <row r="18732">
          <cell r="A18732" t="str">
            <v>SINAPI-I 10841</v>
          </cell>
          <cell r="D18732" t="str">
            <v>PISO EM GRANITO, POLIDO, TIPO ANDORINHA/ QUARTZ/ CASTELO/ CORUMBA OU OUTROS EQUIVALENTES DA REGIAO, FORMATO MENOR OU IGUAL A 3025 CM2, E= *2* CM</v>
          </cell>
          <cell r="E18732" t="str">
            <v>M2</v>
          </cell>
          <cell r="F18732">
            <v>239.36</v>
          </cell>
        </row>
        <row r="18733">
          <cell r="A18733" t="str">
            <v>SINAPI-I 44540</v>
          </cell>
          <cell r="D18733" t="str">
            <v>PISO EM GRANITO, POLIDO, TIPO MARFIM, DALLAS, CARAVELAS OU OUTROS EQUIVALENTES DA REGIAO, FORMATO MENOR OU IGUAL A 3025 CM2, E= *2*CM</v>
          </cell>
          <cell r="E18733" t="str">
            <v>M2</v>
          </cell>
          <cell r="F18733">
            <v>305.85000000000002</v>
          </cell>
        </row>
        <row r="18734">
          <cell r="A18734" t="str">
            <v>SINAPI-I 10842</v>
          </cell>
          <cell r="D18734" t="str">
            <v>PISO EM GRANITO, POLIDO, TIPO PRETO SAO GABRIEL/ TIJUCA OU OUTROS EQUIVALENTES DA REGIAO, FORMATO MENOR OU IGUAL A 3025 CM2, E= *2* CM</v>
          </cell>
          <cell r="E18734" t="str">
            <v>M2</v>
          </cell>
          <cell r="F18734">
            <v>345.75</v>
          </cell>
        </row>
        <row r="18735">
          <cell r="A18735" t="str">
            <v>SINAPI-I 45190</v>
          </cell>
          <cell r="D18735" t="str">
            <v>PISO EM PORCELANATO, RETIFICADO, LISO, MONOCOLOR, ACETINADO OU POLIDO, FORMATO MAIOR QUE 2500 ATE 6400 CM2</v>
          </cell>
          <cell r="E18735" t="str">
            <v>M2</v>
          </cell>
          <cell r="F18735">
            <v>67.25</v>
          </cell>
        </row>
        <row r="18736">
          <cell r="A18736" t="str">
            <v>SINAPI-I 45191</v>
          </cell>
          <cell r="D18736" t="str">
            <v>PISO EM PORCELANATO,RETIFICADO, LISO, MONOCOLOR, ACETINADO OU POLIDO, FORMATO MAIOR QUE 6400 CM2</v>
          </cell>
          <cell r="E18736" t="str">
            <v>M2</v>
          </cell>
          <cell r="F18736">
            <v>114.09</v>
          </cell>
        </row>
        <row r="18737">
          <cell r="A18737" t="str">
            <v>SINAPI-I 38180</v>
          </cell>
          <cell r="D18737" t="str">
            <v>PISO EM REGUA VINILICA SEMIFLEXIVEL, ENCAIXE CLICADO, E = 4 MM (SEM COLOCACAO)</v>
          </cell>
          <cell r="E18737" t="str">
            <v>M2</v>
          </cell>
          <cell r="F18737">
            <v>174.91</v>
          </cell>
        </row>
        <row r="18738">
          <cell r="A18738" t="str">
            <v>SINAPI-I 40648</v>
          </cell>
          <cell r="D18738" t="str">
            <v>PISO EPOXI AUTONIVELANTE, ESPESSURA *4* MM (INCLUSO EXECUCAO)</v>
          </cell>
          <cell r="E18738" t="str">
            <v>M2</v>
          </cell>
          <cell r="F18738">
            <v>239.9</v>
          </cell>
        </row>
        <row r="18739">
          <cell r="A18739" t="str">
            <v>SINAPI-I 40649</v>
          </cell>
          <cell r="D18739" t="str">
            <v>PISO EPOXI MULTILAYER, ESPESSURA *2* MM (INCLUSO EXECUCAO)</v>
          </cell>
          <cell r="E18739" t="str">
            <v>M2</v>
          </cell>
          <cell r="F18739">
            <v>139.74</v>
          </cell>
        </row>
        <row r="18740">
          <cell r="A18740" t="str">
            <v>SINAPI-I 40650</v>
          </cell>
          <cell r="D18740" t="str">
            <v>PISO FULGET (GRANITO LAVADO) EM PLACAS DE *40 X 40* CM, E = 2,0 CM (SEM COLOCACAO)</v>
          </cell>
          <cell r="E18740" t="str">
            <v>M2</v>
          </cell>
          <cell r="F18740">
            <v>179.92</v>
          </cell>
        </row>
        <row r="18741">
          <cell r="A18741" t="str">
            <v>SINAPI-I 40651</v>
          </cell>
          <cell r="D18741" t="str">
            <v>PISO FULGET (GRANITO LAVADO) EM PLACAS DE *75 X 75* CM, E = 2,0 CM (SEM COLOCACAO)</v>
          </cell>
          <cell r="E18741" t="str">
            <v>M2</v>
          </cell>
          <cell r="F18741">
            <v>331.86</v>
          </cell>
        </row>
        <row r="18742">
          <cell r="A18742" t="str">
            <v>SINAPI-I 40652</v>
          </cell>
          <cell r="D18742" t="str">
            <v>PISO FULGET (GRANITO LAVADO) MOLDADO IN LOCO (INCLUSO EXECUCAO)</v>
          </cell>
          <cell r="E18742" t="str">
            <v>M2</v>
          </cell>
          <cell r="F18742">
            <v>177.92</v>
          </cell>
        </row>
        <row r="18743">
          <cell r="A18743" t="str">
            <v>SINAPI-I 40647</v>
          </cell>
          <cell r="D18743" t="str">
            <v>PISO INDUSTRIAL EM CONCRETO ARMADO DE ACABAMENTO POLIDO, ESPESSURA 12 CM (CIMENTO QUEIMADO) (INCLUSO EXECUCAO)</v>
          </cell>
          <cell r="E18743" t="str">
            <v>M2</v>
          </cell>
          <cell r="F18743">
            <v>195.92</v>
          </cell>
        </row>
        <row r="18744">
          <cell r="A18744" t="str">
            <v>SINAPI-I 40653</v>
          </cell>
          <cell r="D18744" t="str">
            <v>PISO KORODUR (INCLUSO EXECUCAO)</v>
          </cell>
          <cell r="E18744" t="str">
            <v>M2</v>
          </cell>
          <cell r="F18744">
            <v>149.94</v>
          </cell>
        </row>
        <row r="18745">
          <cell r="A18745" t="str">
            <v>SINAPI-I 38135</v>
          </cell>
          <cell r="D18745" t="str">
            <v>PISO TATIL / PODOTATIL, LADRILHO HIDRAULICO / CONCRETO, *25 X 25* CM, E= *2,5* CM, PADRAO TATIL ALERTA OU DIRECIONAL, COR AMARELA</v>
          </cell>
          <cell r="E18745" t="str">
            <v>M2</v>
          </cell>
          <cell r="F18745">
            <v>92.95</v>
          </cell>
        </row>
        <row r="18746">
          <cell r="A18746" t="str">
            <v>SINAPI-I 36178</v>
          </cell>
          <cell r="D18746" t="str">
            <v>PISO TATIL / PODOTATIL, LADRILHO HIDRAULICO/CONCRETO, *40 X 40* CM, E= 2,5* CM, PADRAO TATIL ALERTA OU DIRECIONAL, COR NATURAL</v>
          </cell>
          <cell r="E18746" t="str">
            <v>UN</v>
          </cell>
          <cell r="F18746">
            <v>15.54</v>
          </cell>
        </row>
        <row r="18747">
          <cell r="A18747" t="str">
            <v>SINAPI-I 38181</v>
          </cell>
          <cell r="D18747" t="str">
            <v>PISO TATIL ALERTA OU DIRECIONAL, DE BORRACHA, COLORIDO, 25 X 25 CM, E = 5 MM, PARA COLA</v>
          </cell>
          <cell r="E18747" t="str">
            <v>M2</v>
          </cell>
          <cell r="F18747">
            <v>238.77</v>
          </cell>
        </row>
        <row r="18748">
          <cell r="A18748" t="str">
            <v>SINAPI-I 38182</v>
          </cell>
          <cell r="D18748" t="str">
            <v>PISO TATIL DE ALERTA OU DIRECIONAL DE BORRACHA, PRETO, 25 X 25 CM, E = 5 MM, PARA COLA</v>
          </cell>
          <cell r="E18748" t="str">
            <v>M2</v>
          </cell>
          <cell r="F18748">
            <v>227.44</v>
          </cell>
        </row>
        <row r="18749">
          <cell r="A18749" t="str">
            <v>SINAPI-I 38186</v>
          </cell>
          <cell r="D18749" t="str">
            <v>PISO TATIL DE ALERTA OU DIRECIONAL, DE BORRACHA, COLORIDO, 25 X 25 CM, E = 12 MM, PARA ARGAMASSA</v>
          </cell>
          <cell r="E18749" t="str">
            <v>M2</v>
          </cell>
          <cell r="F18749">
            <v>591.20000000000005</v>
          </cell>
        </row>
        <row r="18750">
          <cell r="A18750" t="str">
            <v>SINAPI-I 38185</v>
          </cell>
          <cell r="D18750" t="str">
            <v>PISO TATIL DE ALERTA OU DIRECIONAL, DE BORRACHA, PRETO, 25 X 25 CM, E = 12 MM, PARA ARGAMASSA</v>
          </cell>
          <cell r="E18750" t="str">
            <v>M2</v>
          </cell>
          <cell r="F18750">
            <v>526.38</v>
          </cell>
        </row>
        <row r="18751">
          <cell r="A18751" t="str">
            <v>SINAPI-I 40654</v>
          </cell>
          <cell r="D18751" t="str">
            <v>PISO URETANO, VERSAO REVESTIMENTO AUTONIVELANTE, ESPESSURA VARIAVEL DE 3 A 4 MM (INCLUSO EXECUCAO)</v>
          </cell>
          <cell r="E18751" t="str">
            <v>M2</v>
          </cell>
          <cell r="F18751">
            <v>232.9</v>
          </cell>
        </row>
        <row r="18752">
          <cell r="A18752" t="str">
            <v>SINAPI-I 44541</v>
          </cell>
          <cell r="D18752" t="str">
            <v>PISO/ REVESTIMENTO EM GRANITO, POLIDO, TIPO ANDORINHA/ QUARTZ/ CASTELO/ CORUMBA OU OUTROS EQUIVALENTES DA REGIAO, FORMATO MAIOR OU IGUAL A 3025 CM2, E = *2*CM</v>
          </cell>
          <cell r="E18752" t="str">
            <v>M2</v>
          </cell>
          <cell r="F18752">
            <v>252.66</v>
          </cell>
        </row>
        <row r="18753">
          <cell r="A18753" t="str">
            <v>SINAPI-I 4822</v>
          </cell>
          <cell r="D18753" t="str">
            <v>PISO/ REVESTIMENTO EM MARMORE, POLIDO, BRANCO COMUM, FORMATO MAIOR OU IGUAL A 3025 CM2, E = *2* CM</v>
          </cell>
          <cell r="E18753" t="str">
            <v>M2</v>
          </cell>
          <cell r="F18753">
            <v>315.68</v>
          </cell>
        </row>
        <row r="18754">
          <cell r="A18754" t="str">
            <v>SINAPI-I 4818</v>
          </cell>
          <cell r="D18754" t="str">
            <v>PISO/ REVESTIMENTO EM MARMORE, POLIDO, BRANCO COMUM, FORMATO MENOR OU IGUAL A 3025 CM2, E = *2* CM</v>
          </cell>
          <cell r="E18754" t="str">
            <v>M2</v>
          </cell>
          <cell r="F18754">
            <v>324.48</v>
          </cell>
        </row>
        <row r="18755">
          <cell r="A18755" t="str">
            <v>SINAPI-I 39567</v>
          </cell>
          <cell r="D18755" t="str">
            <v>PLACA / CHAPA DE GESSO ACARTONADO, ACABAMENTO VINILICO LISO EM UMA DAS FACES, COR BRANCA, BORDA QUADRADA, E = 9,5 MM, *625 X 1250* MM (L X C), PARA FORRO REMOVIVEL</v>
          </cell>
          <cell r="E18755" t="str">
            <v>M2</v>
          </cell>
          <cell r="F18755">
            <v>45.66</v>
          </cell>
        </row>
        <row r="18756">
          <cell r="A18756" t="str">
            <v>SINAPI-I 39566</v>
          </cell>
          <cell r="D18756" t="str">
            <v>PLACA / CHAPA DE GESSO ACARTONADO, ACABAMENTO VINILICO LISO EM UMA DAS FACES, COR BRANCA, BORDA QUADRADA, E = 9,5 MM, *625 X 625* MM (L X C), PARA FORRO REMOVIVEL</v>
          </cell>
          <cell r="E18756" t="str">
            <v>M2</v>
          </cell>
          <cell r="F18756">
            <v>48.33</v>
          </cell>
        </row>
        <row r="18757">
          <cell r="A18757" t="str">
            <v>SINAPI-I 39416</v>
          </cell>
          <cell r="D18757" t="str">
            <v>PLACA / CHAPA DE GESSO ACARTONADO, RESISTENTE A UMIDADE (RU), COR VERDE, E = 12,5 MM, 1200 X 1800 MM (L X C)</v>
          </cell>
          <cell r="E18757" t="str">
            <v>M2</v>
          </cell>
          <cell r="F18757">
            <v>29.46</v>
          </cell>
        </row>
        <row r="18758">
          <cell r="A18758" t="str">
            <v>SINAPI-I 39417</v>
          </cell>
          <cell r="D18758" t="str">
            <v>PLACA / CHAPA DE GESSO ACARTONADO, RESISTENTE A UMIDADE (RU), COR VERDE, E = 12,5 MM, 1200 X 2400 MM (L X C)</v>
          </cell>
          <cell r="E18758" t="str">
            <v>M2</v>
          </cell>
          <cell r="F18758">
            <v>28.73</v>
          </cell>
        </row>
        <row r="18759">
          <cell r="A18759" t="str">
            <v>SINAPI-I 43742</v>
          </cell>
          <cell r="D18759" t="str">
            <v>PLACA / CHAPA DE GESSO ACARTONADO, RESISTENTE A UMIDADE (RU), COR VERDE, E = 15 MM, 1200 X 2400 MM (L X C)</v>
          </cell>
          <cell r="E18759" t="str">
            <v>M2</v>
          </cell>
          <cell r="F18759">
            <v>30.99</v>
          </cell>
        </row>
        <row r="18760">
          <cell r="A18760" t="str">
            <v>SINAPI-I 39414</v>
          </cell>
          <cell r="D18760" t="str">
            <v>PLACA / CHAPA DE GESSO ACARTONADO, RESISTENTE AO FOGO (RF), COR ROSA, E = 12,5 MM, 1200 X 1800 MM (L X C)</v>
          </cell>
          <cell r="E18760" t="str">
            <v>M2</v>
          </cell>
          <cell r="F18760">
            <v>27.9</v>
          </cell>
        </row>
        <row r="18761">
          <cell r="A18761" t="str">
            <v>SINAPI-I 39415</v>
          </cell>
          <cell r="D18761" t="str">
            <v>PLACA / CHAPA DE GESSO ACARTONADO, RESISTENTE AO FOGO (RF), COR ROSA, E = 12,5 MM, 1200 X 2400 MM (L X C)</v>
          </cell>
          <cell r="E18761" t="str">
            <v>M2</v>
          </cell>
          <cell r="F18761">
            <v>24.04</v>
          </cell>
        </row>
        <row r="18762">
          <cell r="A18762" t="str">
            <v>SINAPI-I 43740</v>
          </cell>
          <cell r="D18762" t="str">
            <v>PLACA / CHAPA DE GESSO ACARTONADO, RESISTENTE AO FOGO (RF), COR ROSA, E = 15 MM, 1200 X 2400 MM (L X C)</v>
          </cell>
          <cell r="E18762" t="str">
            <v>M2</v>
          </cell>
          <cell r="F18762">
            <v>29.37</v>
          </cell>
        </row>
        <row r="18763">
          <cell r="A18763" t="str">
            <v>SINAPI-I 39412</v>
          </cell>
          <cell r="D18763" t="str">
            <v>PLACA / CHAPA DE GESSO ACARTONADO, STANDARD (ST), COR BRANCA, E = 12,5 MM, 1200 X 1800 MM (L X C)</v>
          </cell>
          <cell r="E18763" t="str">
            <v>M2</v>
          </cell>
          <cell r="F18763">
            <v>20.14</v>
          </cell>
        </row>
        <row r="18764">
          <cell r="A18764" t="str">
            <v>SINAPI-I 39413</v>
          </cell>
          <cell r="D18764" t="str">
            <v>PLACA / CHAPA DE GESSO ACARTONADO, STANDARD (ST), COR BRANCA, E = 12,5 MM, 1200 X 2400 MM (L X C)</v>
          </cell>
          <cell r="E18764" t="str">
            <v>M2</v>
          </cell>
          <cell r="F18764">
            <v>21.78</v>
          </cell>
        </row>
        <row r="18765">
          <cell r="A18765" t="str">
            <v>SINAPI-I 43741</v>
          </cell>
          <cell r="D18765" t="str">
            <v>PLACA / CHAPA DE GESSO ACARTONADO, STANDARD (ST), COR BRANCA, E = 15 MM, 1200 X 2400 MM (L X C)</v>
          </cell>
          <cell r="E18765" t="str">
            <v>M2</v>
          </cell>
          <cell r="F18765">
            <v>23.22</v>
          </cell>
        </row>
        <row r="18766">
          <cell r="A18766" t="str">
            <v>SINAPI-I 11062</v>
          </cell>
          <cell r="D18766" t="str">
            <v>PLACA CIMENTICIA LISA E = 10 MM, DE 1,20 X *2,50* M (SEM AMIANTO)</v>
          </cell>
          <cell r="E18766" t="str">
            <v>M2</v>
          </cell>
          <cell r="F18766">
            <v>43.48</v>
          </cell>
        </row>
        <row r="18767">
          <cell r="A18767" t="str">
            <v>SINAPI-I 11063</v>
          </cell>
          <cell r="D18767" t="str">
            <v>PLACA CIMENTICIA LISA E = 6 MM, DE 1,20 X *2,50* M (SEM AMIANTO)</v>
          </cell>
          <cell r="E18767" t="str">
            <v>M2</v>
          </cell>
          <cell r="F18767">
            <v>26.61</v>
          </cell>
        </row>
        <row r="18768">
          <cell r="A18768" t="str">
            <v>SINAPI-I 13521</v>
          </cell>
          <cell r="D18768" t="str">
            <v>PLACA DE ACO ESMALTADA PARA IDENTIFICACAO DE RUA, *45 CM X 20* CM</v>
          </cell>
          <cell r="E18768" t="str">
            <v>UN</v>
          </cell>
          <cell r="F18768">
            <v>145.03</v>
          </cell>
        </row>
        <row r="18769">
          <cell r="A18769" t="str">
            <v>SINAPI-I 10851</v>
          </cell>
          <cell r="D18769" t="str">
            <v>PLACA DE ACRILICO TRANSPARENTE ADESIVADA PARA SINALIZACAO DE PORTAS, BORDA POLIDA, DE *25 X 8*, E = 6 MM (NAO INCLUI ACESSORIOS PARA FIXACAO)</v>
          </cell>
          <cell r="E18769" t="str">
            <v>UN</v>
          </cell>
          <cell r="F18769">
            <v>61.97</v>
          </cell>
        </row>
        <row r="18770">
          <cell r="A18770" t="str">
            <v>SINAPI-I 39515</v>
          </cell>
          <cell r="D18770" t="str">
            <v>PLACA DE FIBRA MINERAL PARA FORRO, DE 1250 X 625 MM, E = 15 MM, BORDA RETA, COM PINTURA ANTIMOFO (NAO INCLUI PERFIS)</v>
          </cell>
          <cell r="E18770" t="str">
            <v>UN</v>
          </cell>
          <cell r="F18770">
            <v>49.97</v>
          </cell>
        </row>
        <row r="18771">
          <cell r="A18771" t="str">
            <v>SINAPI-I 39516</v>
          </cell>
          <cell r="D18771" t="str">
            <v>PLACA DE FIBRA MINERAL PARA FORRO, DE 625 X 625 MM, E = 15 MM, BORDA REBAIXADA PARA PERFIL 24 MM, COM PINTURA ANTIMOFO (NAO INCLUI PERFIS)</v>
          </cell>
          <cell r="E18771" t="str">
            <v>UN</v>
          </cell>
          <cell r="F18771">
            <v>42.13</v>
          </cell>
        </row>
        <row r="18772">
          <cell r="A18772" t="str">
            <v>SINAPI-I 39514</v>
          </cell>
          <cell r="D18772" t="str">
            <v>PLACA DE FIBRA MINERAL PARA FORRO, DE 625 X 625 MM, E = 15 MM, BORDA RETA, COM PINTURA ANTIMOFO (NAO INCLUI PERFIS)</v>
          </cell>
          <cell r="E18772" t="str">
            <v>UN</v>
          </cell>
          <cell r="F18772">
            <v>26.21</v>
          </cell>
        </row>
        <row r="18773">
          <cell r="A18773" t="str">
            <v>SINAPI-I 4812</v>
          </cell>
          <cell r="D18773" t="str">
            <v>PLACA DE GESSO PARA FORRO, *60 X 60* CM, ESPESSURA DE 12 MM (SEM COLOCACAO)</v>
          </cell>
          <cell r="E18773" t="str">
            <v>M2</v>
          </cell>
          <cell r="F18773">
            <v>12.08</v>
          </cell>
        </row>
        <row r="18774">
          <cell r="A18774" t="str">
            <v>SINAPI-I 10849</v>
          </cell>
          <cell r="D18774" t="str">
            <v>PLACA DE INAUGURACAO EM BRONZE *35X 50*CM</v>
          </cell>
          <cell r="E18774" t="str">
            <v>UN</v>
          </cell>
          <cell r="F18774">
            <v>2109.62</v>
          </cell>
        </row>
        <row r="18775">
          <cell r="A18775" t="str">
            <v>SINAPI-I 10848</v>
          </cell>
          <cell r="D18775" t="str">
            <v>PLACA DE INAUGURACAO METALICA, *40* CM X *60* CM</v>
          </cell>
          <cell r="E18775" t="str">
            <v>UN</v>
          </cell>
          <cell r="F18775">
            <v>1325.1</v>
          </cell>
        </row>
        <row r="18776">
          <cell r="A18776" t="str">
            <v>SINAPI-I 4813</v>
          </cell>
          <cell r="D18776" t="str">
            <v>PLACA DE OBRA (PARA CONSTRUCAO CIVIL) EM CHAPA GALVANIZADA *N. 22*, ADESIVADA, DE *2,4 X 1,2* M (SEM POSTES PARA FIXACAO)</v>
          </cell>
          <cell r="E18776" t="str">
            <v>M2</v>
          </cell>
          <cell r="F18776">
            <v>439.5</v>
          </cell>
        </row>
        <row r="18777">
          <cell r="A18777" t="str">
            <v>SINAPI-I 37560</v>
          </cell>
          <cell r="D18777" t="str">
            <v>PLACA DE SINALIZACAO DE SEGURANCA CONTRA INCENDIO - ALERTA, TRIANGULAR, BASE DE *30* CM, EM PVC *2* MM ANTI-CHAMAS (SIMBOLOS, CORES E PICTOGRAMAS CONFORME NBR 16820)</v>
          </cell>
          <cell r="E18777" t="str">
            <v>UN</v>
          </cell>
          <cell r="F18777">
            <v>19.68</v>
          </cell>
        </row>
        <row r="18778">
          <cell r="A18778" t="str">
            <v>SINAPI-I 37557</v>
          </cell>
          <cell r="D18778" t="str">
            <v>PLACA DE SINALIZACAO DE SEGURANCA CONTRA INCENDIO, FOTOLUMINESCENTE, QUADRADA, *14 X 14* CM, EM PVC *2* MM ANTI-CHAMAS (SIMBOLOS, CORES E PICTOGRAMAS CONFORME NBR 16820)</v>
          </cell>
          <cell r="E18778" t="str">
            <v>UN</v>
          </cell>
          <cell r="F18778">
            <v>5.97</v>
          </cell>
        </row>
        <row r="18779">
          <cell r="A18779" t="str">
            <v>SINAPI-I 37556</v>
          </cell>
          <cell r="D18779" t="str">
            <v>PLACA DE SINALIZACAO DE SEGURANCA CONTRA INCENDIO, FOTOLUMINESCENTE, QUADRADA, *20 X 20* CM, EM PVC *2* MM ANTI-CHAMAS (SIMBOLOS, CORES E PICTOGRAMAS CONFORME NBR 16820)</v>
          </cell>
          <cell r="E18779" t="str">
            <v>UN</v>
          </cell>
          <cell r="F18779">
            <v>11.56</v>
          </cell>
        </row>
        <row r="18780">
          <cell r="A18780" t="str">
            <v>SINAPI-I 37559</v>
          </cell>
          <cell r="D18780" t="str">
            <v>PLACA DE SINALIZACAO DE SEGURANCA CONTRA INCENDIO, FOTOLUMINESCENTE, RETANGULAR, *12 X 40* CM, EM PVC *2* MM ANTI-CHAMAS (SIMBOLOS, CORES E PICTOGRAMAS CONFORME NBR 16820)</v>
          </cell>
          <cell r="E18780" t="str">
            <v>UN</v>
          </cell>
          <cell r="F18780">
            <v>14.18</v>
          </cell>
        </row>
        <row r="18781">
          <cell r="A18781" t="str">
            <v>SINAPI-I 37539</v>
          </cell>
          <cell r="D18781" t="str">
            <v>PLACA DE SINALIZACAO DE SEGURANCA CONTRA INCENDIO, FOTOLUMINESCENTE, RETANGULAR, *13 X 26* CM, EM PVC *2* MM ANTI-CHAMAS (SIMBOLOS, CORES E PICTOGRAMAS CONFORME NBR 16820)</v>
          </cell>
          <cell r="E18781" t="str">
            <v>UN</v>
          </cell>
          <cell r="F18781">
            <v>10</v>
          </cell>
        </row>
        <row r="18782">
          <cell r="A18782" t="str">
            <v>SINAPI-I 37558</v>
          </cell>
          <cell r="D18782" t="str">
            <v>PLACA DE SINALIZACAO DE SEGURANCA CONTRA INCENDIO, FOTOLUMINESCENTE, RETANGULAR, *20 X 40* CM, EM PVC *2* MM ANTI-CHAMAS (SIMBOLOS, CORES E PICTOGRAMAS CONFORME NBR 16820)</v>
          </cell>
          <cell r="E18782" t="str">
            <v>UN</v>
          </cell>
          <cell r="F18782">
            <v>18.64</v>
          </cell>
        </row>
        <row r="18783">
          <cell r="A18783" t="str">
            <v>SINAPI-I 34723</v>
          </cell>
          <cell r="D18783" t="str">
            <v>PLACA DE SINALIZACAO EM CHAPA DE ACO NUM 16 COM PINTURA REFLETIVA</v>
          </cell>
          <cell r="E18783" t="str">
            <v>M2</v>
          </cell>
          <cell r="F18783">
            <v>1015.25</v>
          </cell>
        </row>
        <row r="18784">
          <cell r="A18784" t="str">
            <v>SINAPI-I 34721</v>
          </cell>
          <cell r="D18784" t="str">
            <v>PLACA DE SINALIZACAO EM CHAPA DE ALUMINIO COM PINTURA REFLETIVA, E = 2 MM</v>
          </cell>
          <cell r="E18784" t="str">
            <v>M2</v>
          </cell>
          <cell r="F18784">
            <v>1265.77</v>
          </cell>
        </row>
        <row r="18785">
          <cell r="A18785" t="str">
            <v>SINAPI-I 4309</v>
          </cell>
          <cell r="D18785" t="str">
            <v>PLACA DE VENTILACAO PARA TELHA DE FIBROCIMENTO CANALETE 49 KALHETA</v>
          </cell>
          <cell r="E18785" t="str">
            <v>UN</v>
          </cell>
          <cell r="F18785">
            <v>7.11</v>
          </cell>
        </row>
        <row r="18786">
          <cell r="A18786" t="str">
            <v>SINAPI-I 4307</v>
          </cell>
          <cell r="D18786" t="str">
            <v>PLACA DE VENTILACAO PARA TELHA DE FIBROCIMENTO, CANALETE 90 OU KALHETAO</v>
          </cell>
          <cell r="E18786" t="str">
            <v>UN</v>
          </cell>
          <cell r="F18786">
            <v>12.17</v>
          </cell>
        </row>
        <row r="18787">
          <cell r="A18787" t="str">
            <v>SINAPI-I 10850</v>
          </cell>
          <cell r="D18787" t="str">
            <v>PLACA NUMERACAO RESIDENCIAL EM CHAPA GALVANIZADA ESMALTADA 12 X 18 CM</v>
          </cell>
          <cell r="E18787" t="str">
            <v>UN</v>
          </cell>
          <cell r="F18787">
            <v>65.92</v>
          </cell>
        </row>
        <row r="18788">
          <cell r="A18788" t="str">
            <v>SINAPI-I 42438</v>
          </cell>
          <cell r="D18788" t="str">
            <v>PLACA ORIENTATIVA SOBRE EXERCICIOS, 2,00 M X 1,00 M (CHAPA GALVANIZADA #20), ESTRUTURA EM TUBOS REDONDOS DE ACO CARBONO, PINTURA NO PROCESSO ELETROSTATICO, ADESIVO FRENTE E VERSO - PARA ACADEMIA AO AR LIVRE / ACADEMIA DA TERCEIRA IDADE - ATI</v>
          </cell>
          <cell r="E18788" t="str">
            <v>UN</v>
          </cell>
        </row>
        <row r="18789">
          <cell r="A18789" t="str">
            <v>SINAPI-I 4792</v>
          </cell>
          <cell r="D18789" t="str">
            <v>PLACA VINILICA SEMIFLEXIVEL PARA PISOS, E = 3,2 MM, 30 X 30 CM (SEM COLOCACAO)</v>
          </cell>
          <cell r="E18789" t="str">
            <v>M2</v>
          </cell>
          <cell r="F18789">
            <v>167.9</v>
          </cell>
        </row>
        <row r="18790">
          <cell r="A18790" t="str">
            <v>SINAPI-I 4790</v>
          </cell>
          <cell r="D18790" t="str">
            <v>PLACA VINILICA SEMIFLEXIVEL PARA REVESTIMENTO DE PISOS E PAREDES, E = 2 MM (SEM COLOCACAO)</v>
          </cell>
          <cell r="E18790" t="str">
            <v>M2</v>
          </cell>
          <cell r="F18790">
            <v>100.95</v>
          </cell>
        </row>
        <row r="18791">
          <cell r="A18791" t="str">
            <v>SINAPI-I 40671</v>
          </cell>
          <cell r="D18791" t="str">
            <v>PLACA/PISO DE CONCRETO POROSO/ PAVIMENTO PERMEAVEL/BLOCO DRENANTE DE CONCRETO, *40 X 40* CM, E = 6 CM, COR NATURAL</v>
          </cell>
          <cell r="E18791" t="str">
            <v>M2</v>
          </cell>
          <cell r="F18791">
            <v>96.89</v>
          </cell>
        </row>
        <row r="18792">
          <cell r="A18792" t="str">
            <v>SINAPI-I 7552</v>
          </cell>
          <cell r="D18792" t="str">
            <v>PLACA/TAMPA CEGA EM LATAO ESCOVADO PARA CONDULETE EM LIGA DE ALUMINIO 4 X 4"</v>
          </cell>
          <cell r="E18792" t="str">
            <v>UN</v>
          </cell>
          <cell r="F18792">
            <v>31.65</v>
          </cell>
        </row>
        <row r="18793">
          <cell r="A18793" t="str">
            <v>SINAPI-I 4893</v>
          </cell>
          <cell r="D18793" t="str">
            <v>PLUG OU BUJAO DE FERRO GALVANIZADO, DE 1 1/2"</v>
          </cell>
          <cell r="E18793" t="str">
            <v>UN</v>
          </cell>
          <cell r="F18793">
            <v>14.09</v>
          </cell>
        </row>
        <row r="18794">
          <cell r="A18794" t="str">
            <v>SINAPI-I 4894</v>
          </cell>
          <cell r="D18794" t="str">
            <v>PLUG OU BUJAO DE FERRO GALVANIZADO, DE 1 1/4"</v>
          </cell>
          <cell r="E18794" t="str">
            <v>UN</v>
          </cell>
          <cell r="F18794">
            <v>12.09</v>
          </cell>
        </row>
        <row r="18795">
          <cell r="A18795" t="str">
            <v>SINAPI-I 4890</v>
          </cell>
          <cell r="D18795" t="str">
            <v>PLUG OU BUJAO DE FERRO GALVANIZADO, DE 1"</v>
          </cell>
          <cell r="E18795" t="str">
            <v>UN</v>
          </cell>
          <cell r="F18795">
            <v>7.74</v>
          </cell>
        </row>
        <row r="18796">
          <cell r="A18796" t="str">
            <v>SINAPI-I 4888</v>
          </cell>
          <cell r="D18796" t="str">
            <v>PLUG OU BUJAO DE FERRO GALVANIZADO, DE 1/2"</v>
          </cell>
          <cell r="E18796" t="str">
            <v>UN</v>
          </cell>
          <cell r="F18796">
            <v>4.12</v>
          </cell>
        </row>
        <row r="18797">
          <cell r="A18797" t="str">
            <v>SINAPI-I 12411</v>
          </cell>
          <cell r="D18797" t="str">
            <v>PLUG OU BUJAO DE FERRO GALVANIZADO, DE 2 1/2"</v>
          </cell>
          <cell r="E18797" t="str">
            <v>UN</v>
          </cell>
          <cell r="F18797">
            <v>41.66</v>
          </cell>
        </row>
        <row r="18798">
          <cell r="A18798" t="str">
            <v>SINAPI-I 4891</v>
          </cell>
          <cell r="D18798" t="str">
            <v>PLUG OU BUJAO DE FERRO GALVANIZADO, DE 2"</v>
          </cell>
          <cell r="E18798" t="str">
            <v>UN</v>
          </cell>
          <cell r="F18798">
            <v>20.83</v>
          </cell>
        </row>
        <row r="18799">
          <cell r="A18799" t="str">
            <v>SINAPI-I 4892</v>
          </cell>
          <cell r="D18799" t="str">
            <v>PLUG OU BUJAO DE FERRO GALVANIZADO, DE 3"</v>
          </cell>
          <cell r="E18799" t="str">
            <v>UN</v>
          </cell>
          <cell r="F18799">
            <v>58.34</v>
          </cell>
        </row>
        <row r="18800">
          <cell r="A18800" t="str">
            <v>SINAPI-I 4889</v>
          </cell>
          <cell r="D18800" t="str">
            <v>PLUG OU BUJAO DE FERRO GALVANIZADO, DE 3/4"</v>
          </cell>
          <cell r="E18800" t="str">
            <v>UN</v>
          </cell>
          <cell r="F18800">
            <v>5.57</v>
          </cell>
        </row>
        <row r="18801">
          <cell r="A18801" t="str">
            <v>SINAPI-I 12412</v>
          </cell>
          <cell r="D18801" t="str">
            <v>PLUG OU BUJAO DE FERRO GALVANIZADO, DE 4"</v>
          </cell>
          <cell r="E18801" t="str">
            <v>UN</v>
          </cell>
          <cell r="F18801">
            <v>108.43</v>
          </cell>
        </row>
        <row r="18802">
          <cell r="A18802" t="str">
            <v>SINAPI-I 4907</v>
          </cell>
          <cell r="D18802" t="str">
            <v>PLUG PVC, JE, DN 100 MM, PARA REDE COLETORA ESGOTO</v>
          </cell>
          <cell r="E18802" t="str">
            <v>UN</v>
          </cell>
          <cell r="F18802">
            <v>23.09</v>
          </cell>
        </row>
        <row r="18803">
          <cell r="A18803" t="str">
            <v>SINAPI-I 4902</v>
          </cell>
          <cell r="D18803" t="str">
            <v>PLUG PVC, JE, DN 150 MM, PARA REDE COLETORA ESGOTO</v>
          </cell>
          <cell r="E18803" t="str">
            <v>UN</v>
          </cell>
          <cell r="F18803">
            <v>59.89</v>
          </cell>
        </row>
        <row r="18804">
          <cell r="A18804" t="str">
            <v>SINAPI-I 4741</v>
          </cell>
          <cell r="D18804" t="str">
            <v>PO DE PEDRA (POSTO PEDREIRA/FORNECEDOR, SEM FRETE)</v>
          </cell>
          <cell r="E18804" t="str">
            <v>M3</v>
          </cell>
          <cell r="F18804">
            <v>119.89</v>
          </cell>
        </row>
        <row r="18805">
          <cell r="A18805" t="str">
            <v>SINAPI-I 4752</v>
          </cell>
          <cell r="D18805" t="str">
            <v>POCEIRO / ESCAVADOR DE VALAS E TUBULOES (HORISTA)</v>
          </cell>
          <cell r="E18805" t="str">
            <v>H</v>
          </cell>
          <cell r="F18805">
            <v>20.41</v>
          </cell>
        </row>
        <row r="18806">
          <cell r="A18806" t="str">
            <v>SINAPI-I 41091</v>
          </cell>
          <cell r="D18806" t="str">
            <v>POCEIRO / ESCAVADOR DE VALAS E TUBULOES (MENSALISTA)</v>
          </cell>
          <cell r="E18806" t="str">
            <v>MES</v>
          </cell>
          <cell r="F18806">
            <v>3603.12</v>
          </cell>
        </row>
        <row r="18807">
          <cell r="A18807" t="str">
            <v>SINAPI-I 13954</v>
          </cell>
          <cell r="D18807" t="str">
            <v>POLIDORA DE PISO (POLITRIZ) ELETRICA, MOTOR MONOFASICO DE 4 HP, PESO DE 100 KG, DIAMETRO DO TRABALHO DE 450 MM</v>
          </cell>
          <cell r="E18807" t="str">
            <v>UN</v>
          </cell>
        </row>
        <row r="18808">
          <cell r="A18808" t="str">
            <v>SINAPI-I 3411</v>
          </cell>
          <cell r="D18808" t="str">
            <v>POLIESTIRENO EXPANDIDO/EPS (ISOPOR), PEROLAS, PARA CONCRETO LEVE</v>
          </cell>
          <cell r="E18808" t="str">
            <v>KG</v>
          </cell>
        </row>
        <row r="18809">
          <cell r="A18809" t="str">
            <v>SINAPI-I 39995</v>
          </cell>
          <cell r="D18809" t="str">
            <v>POLIESTIRENO EXPANDIDO/EPS (ISOPOR), TIPO 2F, BLOCO</v>
          </cell>
          <cell r="E18809" t="str">
            <v>M3</v>
          </cell>
        </row>
        <row r="18810">
          <cell r="A18810" t="str">
            <v>SINAPI-I 11615</v>
          </cell>
          <cell r="D18810" t="str">
            <v>POLIESTIRENO EXPANDIDO/EPS (ISOPOR), TIPO 2F, PLACA, ISOLAMENTO TERMOACUSTICO, E = 10 MM, 1000 X 500 MM</v>
          </cell>
          <cell r="E18810" t="str">
            <v>M2</v>
          </cell>
        </row>
        <row r="18811">
          <cell r="A18811" t="str">
            <v>SINAPI-I 3408</v>
          </cell>
          <cell r="D18811" t="str">
            <v>POLIESTIRENO EXPANDIDO/EPS (ISOPOR), TIPO 2F, PLACA, ISOLAMENTO TERMOACUSTICO, E = 20 MM, 1000 X 500 MM</v>
          </cell>
          <cell r="E18811" t="str">
            <v>M2</v>
          </cell>
        </row>
        <row r="18812">
          <cell r="A18812" t="str">
            <v>SINAPI-I 3409</v>
          </cell>
          <cell r="D18812" t="str">
            <v>POLIESTIRENO EXPANDIDO/EPS (ISOPOR), TIPO 2F, PLACA, ISOLAMENTO TERMOACUSTICO, E = 50 MM, 1000 X 500 MM</v>
          </cell>
          <cell r="E18812" t="str">
            <v>M2</v>
          </cell>
        </row>
        <row r="18813">
          <cell r="A18813" t="str">
            <v>SINAPI-I 11427</v>
          </cell>
          <cell r="D18813" t="str">
            <v>POLVORA NEGRA</v>
          </cell>
          <cell r="E18813" t="str">
            <v>KG</v>
          </cell>
        </row>
        <row r="18814">
          <cell r="A18814" t="str">
            <v>SINAPI-I 4491</v>
          </cell>
          <cell r="D18814" t="str">
            <v>PONTALETE *7,5 X 7,5* CM EM PINUS, MISTA OU EQUIVALENTE DA REGIAO - BRUTA</v>
          </cell>
          <cell r="E18814" t="str">
            <v>M</v>
          </cell>
          <cell r="F18814">
            <v>7.85</v>
          </cell>
        </row>
        <row r="18815">
          <cell r="A18815" t="str">
            <v>SINAPI-I 2745</v>
          </cell>
          <cell r="D18815" t="str">
            <v>PONTALETE ROLICO SEM TRATAMENTO, D = 8 A 11 CM, H = 3 M, EM EUCALIPTO OU EQUIVALENTE DA REGIAO - BRUTA (PARA ESCORAMENTO)</v>
          </cell>
          <cell r="E18815" t="str">
            <v>M</v>
          </cell>
          <cell r="F18815">
            <v>3.23</v>
          </cell>
        </row>
        <row r="18816">
          <cell r="A18816" t="str">
            <v>SINAPI-I 14439</v>
          </cell>
          <cell r="D18816" t="str">
            <v>PONTALETE ROLICO SEM TRATAMENTO, D = 8 A 11 CM, H = 6 M, EM EUCALIPTO OU EQUIVALENTE DA REGIAO - BRUTA (PARA ESCORAMENTO)</v>
          </cell>
          <cell r="E18816" t="str">
            <v>M</v>
          </cell>
          <cell r="F18816">
            <v>4.01</v>
          </cell>
        </row>
        <row r="18817">
          <cell r="A18817" t="str">
            <v>SINAPI-I 45238</v>
          </cell>
          <cell r="D18817" t="str">
            <v>PONTEIRO DE ACO, LISO, REDONDO, 3/4" X 10"</v>
          </cell>
          <cell r="E18817" t="str">
            <v>UN</v>
          </cell>
          <cell r="F18817">
            <v>29.41</v>
          </cell>
        </row>
        <row r="18818">
          <cell r="A18818" t="str">
            <v>SINAPI-I 44496</v>
          </cell>
          <cell r="D18818" t="str">
            <v>PONTEIRO PARA MARTELO ROMPEDOR, DIAMETRO = *28* MM, COMPRIMENTO = *520* MM, ENCAIXE SEXTAVADO</v>
          </cell>
          <cell r="E18818" t="str">
            <v>UN</v>
          </cell>
          <cell r="F18818">
            <v>201.13</v>
          </cell>
        </row>
        <row r="18819">
          <cell r="A18819" t="str">
            <v>SINAPI-I 12362</v>
          </cell>
          <cell r="D18819" t="str">
            <v>PORCA OLHAL EM ACO GALVANIZADO, ESPESSURA 16MM, ABERTURA 21MM</v>
          </cell>
          <cell r="E18819" t="str">
            <v>UN</v>
          </cell>
        </row>
        <row r="18820">
          <cell r="A18820" t="str">
            <v>SINAPI-I 421</v>
          </cell>
          <cell r="D18820" t="str">
            <v>PORCA OLHAL M 16, EM ACO GALVANIZADO, DIAMETRO = 16 MM</v>
          </cell>
          <cell r="E18820" t="str">
            <v>UN</v>
          </cell>
        </row>
        <row r="18821">
          <cell r="A18821" t="str">
            <v>SINAPI-I 14148</v>
          </cell>
          <cell r="D18821" t="str">
            <v>PORCA UNIAO/JUNCAO ZINCADA SEXTAVADA 1/4", CHAVE 7/16", COMPRIMENTO = 25 MM</v>
          </cell>
          <cell r="E18821" t="str">
            <v>UN</v>
          </cell>
          <cell r="F18821">
            <v>2</v>
          </cell>
        </row>
        <row r="18822">
          <cell r="A18822" t="str">
            <v>SINAPI-I 4341</v>
          </cell>
          <cell r="D18822" t="str">
            <v>PORCA ZINCADA, QUADRADA, DIAMETRO 3/8"</v>
          </cell>
          <cell r="E18822" t="str">
            <v>UN</v>
          </cell>
          <cell r="F18822">
            <v>1.19</v>
          </cell>
        </row>
        <row r="18823">
          <cell r="A18823" t="str">
            <v>SINAPI-I 4337</v>
          </cell>
          <cell r="D18823" t="str">
            <v>PORCA ZINCADA, QUADRADA, DIAMETRO 5/8"</v>
          </cell>
          <cell r="E18823" t="str">
            <v>UN</v>
          </cell>
          <cell r="F18823">
            <v>3.01</v>
          </cell>
        </row>
        <row r="18824">
          <cell r="A18824" t="str">
            <v>SINAPI-I 11971</v>
          </cell>
          <cell r="D18824" t="str">
            <v>PORCA ZINCADA, SEXTAVADA, DIAMETRO 1"</v>
          </cell>
          <cell r="E18824" t="str">
            <v>UN</v>
          </cell>
          <cell r="F18824">
            <v>4.9800000000000004</v>
          </cell>
        </row>
        <row r="18825">
          <cell r="A18825" t="str">
            <v>SINAPI-I 4339</v>
          </cell>
          <cell r="D18825" t="str">
            <v>PORCA ZINCADA, SEXTAVADA, DIAMETRO 1/2"</v>
          </cell>
          <cell r="E18825" t="str">
            <v>UN</v>
          </cell>
          <cell r="F18825">
            <v>0.64</v>
          </cell>
        </row>
        <row r="18826">
          <cell r="A18826" t="str">
            <v>SINAPI-I 39997</v>
          </cell>
          <cell r="D18826" t="str">
            <v>PORCA ZINCADA, SEXTAVADA, DIAMETRO 1/4"</v>
          </cell>
          <cell r="E18826" t="str">
            <v>UN</v>
          </cell>
          <cell r="F18826">
            <v>0.36</v>
          </cell>
        </row>
        <row r="18827">
          <cell r="A18827" t="str">
            <v>SINAPI-I 4342</v>
          </cell>
          <cell r="D18827" t="str">
            <v>PORCA ZINCADA, SEXTAVADA, DIAMETRO 3/8"</v>
          </cell>
          <cell r="E18827" t="str">
            <v>UN</v>
          </cell>
          <cell r="F18827">
            <v>0.26</v>
          </cell>
        </row>
        <row r="18828">
          <cell r="A18828" t="str">
            <v>SINAPI-I 4330</v>
          </cell>
          <cell r="D18828" t="str">
            <v>PORCA ZINCADA, SEXTAVADA, DIAMETRO 5/16"</v>
          </cell>
          <cell r="E18828" t="str">
            <v>UN</v>
          </cell>
          <cell r="F18828">
            <v>0.17</v>
          </cell>
        </row>
        <row r="18829">
          <cell r="A18829" t="str">
            <v>SINAPI-I 4340</v>
          </cell>
          <cell r="D18829" t="str">
            <v>PORCA ZINCADA, SEXTAVADA, DIAMETRO 5/8"</v>
          </cell>
          <cell r="E18829" t="str">
            <v>UN</v>
          </cell>
          <cell r="F18829">
            <v>1.39</v>
          </cell>
        </row>
        <row r="18830">
          <cell r="A18830" t="str">
            <v>SINAPI-I 5088</v>
          </cell>
          <cell r="D18830" t="str">
            <v>PORTA CADEADO EM ACO GALVANIZADO, COMPRIMENTO DE 3 1/2"</v>
          </cell>
          <cell r="E18830" t="str">
            <v>UN</v>
          </cell>
          <cell r="F18830">
            <v>7.1</v>
          </cell>
        </row>
        <row r="18831">
          <cell r="A18831" t="str">
            <v>SINAPI-I 11154</v>
          </cell>
          <cell r="D18831" t="str">
            <v>PORTA CORTA-FOGO SIMPLES PARA SAIDA DE EMERGENCIA, 1 FOLHA DE ABRIR, 5 CM, ACABAMENTO NATURAL / SEM PINTURA, COM FECHADURA TIPO TRINCO, DOBRADICAS E BATENTE, VAO LUZ DE 90 X 210 CM, CLASSE P-90 (NBR 11742)</v>
          </cell>
          <cell r="E18831" t="str">
            <v>UN</v>
          </cell>
          <cell r="F18831">
            <v>1237</v>
          </cell>
        </row>
        <row r="18832">
          <cell r="A18832" t="str">
            <v>SINAPI-I 4989</v>
          </cell>
          <cell r="D18832" t="str">
            <v>PORTA DE ABRIR / GIRO, DE MADEIRA FOLHA MEDIA (NBR 15930) DE 1000 X 2100 MM, DE 35 MM A 40 MM DE ESPESSURA, NUCLEO SEMI-SOLIDO (SARRAFEADO), CAPA LISA EM HDF, ACABAMENTO EM LAMINADO NATURAL PARA VERNIZ</v>
          </cell>
          <cell r="E18832" t="str">
            <v>UN</v>
          </cell>
          <cell r="F18832">
            <v>334.08</v>
          </cell>
        </row>
        <row r="18833">
          <cell r="A18833" t="str">
            <v>SINAPI-I 4982</v>
          </cell>
          <cell r="D18833" t="str">
            <v>PORTA DE ABRIR / GIRO, DE MADEIRA FOLHA MEDIA (NBR 15930) DE 1000 X 2100 MM, DE 35 MM A 40 MM DE ESPESSURA, NUCLEO SEMI-SOLIDO (SARRAFEADO), CAPA LISA EM HDF, ACABAMENTO EM PRIMER PARA PINTURA</v>
          </cell>
          <cell r="E18833" t="str">
            <v>UN</v>
          </cell>
          <cell r="F18833">
            <v>313.36</v>
          </cell>
        </row>
        <row r="18834">
          <cell r="A18834" t="str">
            <v>SINAPI-I 4962</v>
          </cell>
          <cell r="D18834" t="str">
            <v>PORTA DE ABRIR / GIRO, DE MADEIRA FOLHA MEDIA (NBR 15930) DE 700 X 2100 MM, DE 35 MM A 40 MM DE ESPESSURA, NUCLEO SEMI-SOLIDO (SARRAFEADO), CAPA FRISADA EM HDF, ACABAMENTO MELAMINICO EM PADRAO MADEIRA</v>
          </cell>
          <cell r="E18834" t="str">
            <v>UN</v>
          </cell>
          <cell r="F18834">
            <v>247.12</v>
          </cell>
        </row>
        <row r="18835">
          <cell r="A18835" t="str">
            <v>SINAPI-I 4981</v>
          </cell>
          <cell r="D18835" t="str">
            <v>PORTA DE ABRIR / GIRO, DE MADEIRA FOLHA MEDIA (NBR 15930) DE 700 X 2100 MM, DE 35 MM A 40 MM DE ESPESSURA, NUCLEO SEMI-SOLIDO (SARRAFEADO), CAPA LISA EM HDF, ACABAMENTO EM LAMINADO NATURAL PARA VERNIZ</v>
          </cell>
          <cell r="E18835" t="str">
            <v>UN</v>
          </cell>
          <cell r="F18835">
            <v>220</v>
          </cell>
        </row>
        <row r="18836">
          <cell r="A18836" t="str">
            <v>SINAPI-I 4964</v>
          </cell>
          <cell r="D18836" t="str">
            <v>PORTA DE ABRIR / GIRO, DE MADEIRA FOLHA MEDIA (NBR 15930) DE 800 X 2100 MM, DE 35 MM A 40 MM DE ESPESSURA, NUCLEO SEMI-SOLIDO (SARRAFEADO), CAPA FRISADA EM HDF, ACABAMENTO MELAMINICO EM PADRAO MADEIRA</v>
          </cell>
          <cell r="E18836" t="str">
            <v>UN</v>
          </cell>
          <cell r="F18836">
            <v>279.10000000000002</v>
          </cell>
        </row>
        <row r="18837">
          <cell r="A18837" t="str">
            <v>SINAPI-I 4992</v>
          </cell>
          <cell r="D18837" t="str">
            <v>PORTA DE ABRIR / GIRO, DE MADEIRA FOLHA MEDIA (NBR 15930) DE 800 X 2100 MM, DE 35 MM A 40 MM DE ESPESSURA, NUCLEO SEMI-SOLIDO (SARRAFEADO), CAPA LISA EM HDF, ACABAMENTO EM LAMINADO NATURAL PARA VERNIZ</v>
          </cell>
          <cell r="E18837" t="str">
            <v>UN</v>
          </cell>
          <cell r="F18837">
            <v>272.63</v>
          </cell>
        </row>
        <row r="18838">
          <cell r="A18838" t="str">
            <v>SINAPI-I 4987</v>
          </cell>
          <cell r="D18838" t="str">
            <v>PORTA DE ABRIR / GIRO, DE MADEIRA FOLHA MEDIA (NBR 15930) DE 900 X 2100 MM, DE 35 MM A 40 MM DE ESPESSURA, NUCLEO SEMI-SOLIDO (SARRAFEADO), CAPA LISA EM HDF, ACABAMENTO EM LAMINADO NATURAL PARA VERNIZ</v>
          </cell>
          <cell r="E18838" t="str">
            <v>UN</v>
          </cell>
          <cell r="F18838">
            <v>311.89999999999998</v>
          </cell>
        </row>
        <row r="18839">
          <cell r="A18839" t="str">
            <v>SINAPI-I 4930</v>
          </cell>
          <cell r="D18839" t="str">
            <v>PORTA DE ABRIR / GIRO, EM GRADIL FERRO, COM BARRA CHATA 3 CM X 1/4", COM REQUADRO E GUARNICAO - COMPLETO - ACABAMENTO NATURAL</v>
          </cell>
          <cell r="E18839" t="str">
            <v>M2</v>
          </cell>
          <cell r="F18839">
            <v>523.95000000000005</v>
          </cell>
        </row>
        <row r="18840">
          <cell r="A18840" t="str">
            <v>SINAPI-I 4998</v>
          </cell>
          <cell r="D18840" t="str">
            <v>PORTA DE ABRIR / GIRO, EM MADEIRA MACICA (ANGELIM OU EQUIVALENTE REGIONAL), QUALQUER DESENHO (VERTICAL/DIAGONAL/HORIZ.), E = *3,5* CM, DIMENSOES 2,10 X 0,70 (SOMENTE FOLHA DE PORTA, ACABAMENTO NATURAL)</v>
          </cell>
          <cell r="E18840" t="str">
            <v>M2</v>
          </cell>
          <cell r="F18840">
            <v>923.73</v>
          </cell>
        </row>
        <row r="18841">
          <cell r="A18841" t="str">
            <v>SINAPI-I 39021</v>
          </cell>
          <cell r="D18841" t="str">
            <v>PORTA DE ABRIR EM ACO, COM DIVISAO HORIZONTAL PARA VIDROS, 90 X 210 CM, COM FUNDO ANTICORROSIVO/PRIMER DE PROTECAO, INCLUI FECHADURA, MACANETA E PARAFUSO, SEM GUARNICAO/ALIZAR/VISTA, VIDROS NAO INCLUSOS</v>
          </cell>
          <cell r="E18841" t="str">
            <v>UN</v>
          </cell>
          <cell r="F18841">
            <v>557.09</v>
          </cell>
        </row>
        <row r="18842">
          <cell r="A18842" t="str">
            <v>SINAPI-I 39022</v>
          </cell>
          <cell r="D18842" t="str">
            <v>PORTA DE ABRIR EM ACO, TIPO VENEZIANA, 90 X 210 CM, COM FUNDO ANTICORROSIVO / PRIMER DE PROTECAO, INCLUI FECHADURA, MACANETA E PARAFUSOS, SEM GUARNICAO/ALIZAR/VISTA</v>
          </cell>
          <cell r="E18842" t="str">
            <v>UN</v>
          </cell>
          <cell r="F18842">
            <v>499</v>
          </cell>
        </row>
        <row r="18843">
          <cell r="A18843" t="str">
            <v>SINAPI-I 39024</v>
          </cell>
          <cell r="D18843" t="str">
            <v>PORTA DE ABRIR EM ALUMINIO COM DIVISAO HORIZONTAL PARA VIDROS, ACABAMENTO ANODIZADO NATURAL, VIDROS INCLUSOS, SEM GUARNICAO/ALIZAR/VISTA, 87 CM X 210 CM</v>
          </cell>
          <cell r="E18843" t="str">
            <v>UN</v>
          </cell>
        </row>
        <row r="18844">
          <cell r="A18844" t="str">
            <v>SINAPI-I 4914</v>
          </cell>
          <cell r="D18844" t="str">
            <v>PORTA DE ABRIR EM ALUMINIO COM LAMBRI HORIZONTAL/LAMINADA, ACABAMENTO ANODIZADO NATURAL, SEM GUARNICAO/ALIZAR/VISTA</v>
          </cell>
          <cell r="E18844" t="str">
            <v>M2</v>
          </cell>
        </row>
        <row r="18845">
          <cell r="A18845" t="str">
            <v>SINAPI-I 4917</v>
          </cell>
          <cell r="D18845" t="str">
            <v>PORTA DE ABRIR EM ALUMINIO TIPO VENEZIANA, ACABAMENTO ANODIZADO NATURAL, SEM GUARNICAO/ALIZAR/VISTA</v>
          </cell>
          <cell r="E18845" t="str">
            <v>M2</v>
          </cell>
        </row>
        <row r="18846">
          <cell r="A18846" t="str">
            <v>SINAPI-I 39025</v>
          </cell>
          <cell r="D18846" t="str">
            <v>PORTA DE ABRIR, TIPO VENEZIANA, EM ALUMINIO, ACABAMENTO ANODIZADO NATURAL, 90 CM X 210 CM (LARGURA X ALTURA), SEM GUARNICAO/ALIZAR/VISTA</v>
          </cell>
          <cell r="E18846" t="str">
            <v>UN</v>
          </cell>
        </row>
        <row r="18847">
          <cell r="A18847" t="str">
            <v>SINAPI-I 4922</v>
          </cell>
          <cell r="D18847" t="str">
            <v>PORTA DE CORRER EM ALUMINIO, DUAS FOLHAS MOVEIS COM VIDRO, FECHADURA E PUXADOR EMBUTIDO, ACABAMENTO ANODIZADO NATURAL, SEM GUARNICAO/ALIZAR/VISTA</v>
          </cell>
          <cell r="E18847" t="str">
            <v>M2</v>
          </cell>
        </row>
        <row r="18848">
          <cell r="A18848" t="str">
            <v>SINAPI-I 4911</v>
          </cell>
          <cell r="D18848" t="str">
            <v>PORTA DE ENROLAR MANUAL COMPLETA, ARTICULADA RAIADA LARGA, EM ACO GALVANIZADO NATURAL, CHAPA NUMERO 24 (SEM INSTALACAO)</v>
          </cell>
          <cell r="E18848" t="str">
            <v>M2</v>
          </cell>
          <cell r="F18848">
            <v>334.32</v>
          </cell>
        </row>
        <row r="18849">
          <cell r="A18849" t="str">
            <v>SINAPI-I 37518</v>
          </cell>
          <cell r="D18849" t="str">
            <v>PORTA DE ENROLAR MANUAL COMPLETA, PERFIL MEIA CANA CEGA, EM ACO GALVANIZADO COM PINTURA ELETROSTATICA, CHAPA NUMERO 24" (SEM INSTALACAO)</v>
          </cell>
          <cell r="E18849" t="str">
            <v>M2</v>
          </cell>
          <cell r="F18849">
            <v>543.27</v>
          </cell>
        </row>
        <row r="18850">
          <cell r="A18850" t="str">
            <v>SINAPI-I 4910</v>
          </cell>
          <cell r="D18850" t="str">
            <v>PORTA DE ENROLAR MANUAL COMPLETA, PERFIL MEIA CANA CEGA, EM ACO GALVANIZADO NATURAL, CHAPA NUMERO 24 (SEM INSTALACAO)</v>
          </cell>
          <cell r="E18850" t="str">
            <v>M2</v>
          </cell>
          <cell r="F18850">
            <v>457.98</v>
          </cell>
        </row>
        <row r="18851">
          <cell r="A18851" t="str">
            <v>SINAPI-I 4943</v>
          </cell>
          <cell r="D18851" t="str">
            <v>PORTA DE ENROLAR MANUAL COMPLETA, PERFIL MEIA CANA VAZADA TIJOLINHO, EM ACO GALVANIZADO NATURAL, CHAPA NUMERO 24 (SEM INSTALACAO)</v>
          </cell>
          <cell r="E18851" t="str">
            <v>M2</v>
          </cell>
          <cell r="F18851">
            <v>682.28</v>
          </cell>
        </row>
        <row r="18852">
          <cell r="A18852" t="str">
            <v>SINAPI-I 5002</v>
          </cell>
          <cell r="D18852" t="str">
            <v>PORTA DE MADEIRA QUADRICULADA PARA VIDRO, DE CORRER (EUCALIPTO OU EQUIVALENTE REGIONAL), E = *3,5* CM</v>
          </cell>
          <cell r="E18852" t="str">
            <v>M2</v>
          </cell>
          <cell r="F18852">
            <v>673.38</v>
          </cell>
        </row>
        <row r="18853">
          <cell r="A18853" t="str">
            <v>SINAPI-I 4977</v>
          </cell>
          <cell r="D18853" t="str">
            <v>PORTA DE MADEIRA TIPO VENEZIANA (EUCALIPTO OU EQUIVALENTE REGIONAL), E = *3,5* CM</v>
          </cell>
          <cell r="E18853" t="str">
            <v>M2</v>
          </cell>
          <cell r="F18853">
            <v>454.56</v>
          </cell>
        </row>
        <row r="18854">
          <cell r="A18854" t="str">
            <v>SINAPI-I 11364</v>
          </cell>
          <cell r="D18854" t="str">
            <v>PORTA DE MADEIRA, FOLHA LEVE (NBR 15930) DE 600 X 2100 MM, DE 35 MM A 40 MM DE ESPESSURA, NUCLEO COLMEIA, CAPA LISA EM HDF, ACABAMENTO EM PRIMER PARA PINTURA</v>
          </cell>
          <cell r="E18854" t="str">
            <v>UN</v>
          </cell>
          <cell r="F18854">
            <v>189</v>
          </cell>
        </row>
        <row r="18855">
          <cell r="A18855" t="str">
            <v>SINAPI-I 11365</v>
          </cell>
          <cell r="D18855" t="str">
            <v>PORTA DE MADEIRA, FOLHA LEVE (NBR 15930) DE 700 X 2100 MM, DE 35 MM A 40 MM DE ESPESSURA, NUCLEO COLMEIA, CAPA LISA EM HDF, ACABAMENTO EM PRIMER PARA PINTURA</v>
          </cell>
          <cell r="E18855" t="str">
            <v>UN</v>
          </cell>
          <cell r="F18855">
            <v>196.13</v>
          </cell>
        </row>
        <row r="18856">
          <cell r="A18856" t="str">
            <v>SINAPI-I 11366</v>
          </cell>
          <cell r="D18856" t="str">
            <v>PORTA DE MADEIRA, FOLHA LEVE (NBR 15930) DE 800 X 2100 MM, DE 35 MM A 40 MM DE ESPESSURA, NUCLEO COLMEIA, CAPA LISA EM HDF, ACABAMENTO EM PRIMER PARA PINTURA</v>
          </cell>
          <cell r="E18856" t="str">
            <v>UN</v>
          </cell>
          <cell r="F18856">
            <v>208.49</v>
          </cell>
        </row>
        <row r="18857">
          <cell r="A18857" t="str">
            <v>SINAPI-I 43777</v>
          </cell>
          <cell r="D18857" t="str">
            <v>PORTA DE MADEIRA, FOLHA LEVE (NBR 15930), DE 600 X 2100 MM, E = 35 MM, NUCLEO COLMEIA, CAPA LISA EM HDF, ACABAMENTO MELAMINICO EM PADRAO MADEIRA</v>
          </cell>
          <cell r="E18857" t="str">
            <v>UN</v>
          </cell>
          <cell r="F18857">
            <v>244.9</v>
          </cell>
        </row>
        <row r="18858">
          <cell r="A18858" t="str">
            <v>SINAPI-I 20322</v>
          </cell>
          <cell r="D18858" t="str">
            <v>PORTA DE MADEIRA, FOLHA MEDIA (NBR 15930) DE 600 X 2100 MM, DE 35 MM A 40 MM DE ESPESSURA, NUCLEO SEMI-SOLIDO (SARRAFEADO), CAPA FRISADA EM HDF, ACABAMENTO MELAMINICO EM PADRAO MADEIRA</v>
          </cell>
          <cell r="E18858" t="str">
            <v>UN</v>
          </cell>
          <cell r="F18858">
            <v>227.34</v>
          </cell>
        </row>
        <row r="18859">
          <cell r="A18859" t="str">
            <v>SINAPI-I 10553</v>
          </cell>
          <cell r="D18859" t="str">
            <v>PORTA DE MADEIRA, FOLHA MEDIA (NBR 15930) DE 600 X 2100 MM, DE 35 MM A 40 MM DE ESPESSURA, NUCLEO SEMI-SOLIDO (SARRAFEADO), CAPA LISA EM HDF, ACABAMENTO EM PRIMER PARA PINTURA</v>
          </cell>
          <cell r="E18859" t="str">
            <v>UN</v>
          </cell>
          <cell r="F18859">
            <v>206.43</v>
          </cell>
        </row>
        <row r="18860">
          <cell r="A18860" t="str">
            <v>SINAPI-I 5020</v>
          </cell>
          <cell r="D18860" t="str">
            <v>PORTA DE MADEIRA, FOLHA MEDIA (NBR 15930) DE 600 X 2100 MM, DE 35 MM A 40 MM DE ESPESSURA, NUCLEO SEMI-SOLIDO (SARRAFEADO), CAPA LISA EM HDF, ACABAMENTO LAMINADO NATURAL PARA VERNIZ</v>
          </cell>
          <cell r="E18860" t="str">
            <v>UN</v>
          </cell>
          <cell r="F18860">
            <v>217.64</v>
          </cell>
        </row>
        <row r="18861">
          <cell r="A18861" t="str">
            <v>SINAPI-I 10554</v>
          </cell>
          <cell r="D18861" t="str">
            <v>PORTA DE MADEIRA, FOLHA MEDIA (NBR 15930) DE 700 X 2100 MM, DE 35 MM A 40 MM DE ESPESSURA, NUCLEO SEMI-SOLIDO (SARRAFEADO), CAPA LISA EM HDF, ACABAMENTO EM PRIMER PARA PINTURA</v>
          </cell>
          <cell r="E18861" t="str">
            <v>UN</v>
          </cell>
          <cell r="F18861">
            <v>208.26</v>
          </cell>
        </row>
        <row r="18862">
          <cell r="A18862" t="str">
            <v>SINAPI-I 10555</v>
          </cell>
          <cell r="D18862" t="str">
            <v>PORTA DE MADEIRA, FOLHA MEDIA (NBR 15930) DE 800 X 2100 MM, DE 35 MM A 40 MM DE ESPESSURA, NUCLEO SEMI-SOLIDO (SARRAFEADO), CAPA LISA EM HDF, ACABAMENTO EM PRIMER PARA PINTURA</v>
          </cell>
          <cell r="E18862" t="str">
            <v>UN</v>
          </cell>
          <cell r="F18862">
            <v>227.11</v>
          </cell>
        </row>
        <row r="18863">
          <cell r="A18863" t="str">
            <v>SINAPI-I 10556</v>
          </cell>
          <cell r="D18863" t="str">
            <v>PORTA DE MADEIRA, FOLHA MEDIA (NBR 15930) DE 900 X 2100 MM, DE 35 MM A 40 MM DE ESPESSURA, NUCLEO SEMI-SOLIDO (SARRAFEADO), CAPA LISA EM HDF, ACABAMENTO EM PRIMER PARA PINTURA</v>
          </cell>
          <cell r="E18863" t="str">
            <v>UN</v>
          </cell>
          <cell r="F18863">
            <v>301.97000000000003</v>
          </cell>
        </row>
        <row r="18864">
          <cell r="A18864" t="str">
            <v>SINAPI-I 39502</v>
          </cell>
          <cell r="D18864" t="str">
            <v>PORTA DE MADEIRA, FOLHA PESADA (NBR 15930) DE 800 X 2100 MM, DE 40 MM A 45 MM DE ESPESSURA, NUCLEO SOLIDO, CAPA LISA EM HDF, ACABAMENTO EM LAMINADO NATURAL PARA VERNIZ</v>
          </cell>
          <cell r="E18864" t="str">
            <v>UN</v>
          </cell>
          <cell r="F18864">
            <v>424.03</v>
          </cell>
        </row>
        <row r="18865">
          <cell r="A18865" t="str">
            <v>SINAPI-I 39504</v>
          </cell>
          <cell r="D18865" t="str">
            <v>PORTA DE MADEIRA, FOLHA PESADA (NBR 15930) DE 800 X 2100 MM, DE 40 MM A 45 MM DE ESPESSURA, NUCLEO SOLIDO, CAPA LISA EM HDF, ACABAMENTO EM PRIMER PARA PINTURA</v>
          </cell>
          <cell r="E18865" t="str">
            <v>UN</v>
          </cell>
          <cell r="F18865">
            <v>468.9</v>
          </cell>
        </row>
        <row r="18866">
          <cell r="A18866" t="str">
            <v>SINAPI-I 39503</v>
          </cell>
          <cell r="D18866" t="str">
            <v>PORTA DE MADEIRA, FOLHA PESADA (NBR 15930) DE 900 X 2100 MM, DE 40 MM A 45 MM DE ESPESSURA, NUCLEO SOLIDO, CAPA LISA EM HDF, ACABAMENTO EM LAMINADO NATURAL PARA VERNIZ</v>
          </cell>
          <cell r="E18866" t="str">
            <v>UN</v>
          </cell>
          <cell r="F18866">
            <v>493.5</v>
          </cell>
        </row>
        <row r="18867">
          <cell r="A18867" t="str">
            <v>SINAPI-I 39505</v>
          </cell>
          <cell r="D18867" t="str">
            <v>PORTA DE MADEIRA, FOLHA PESADA (NBR 15930) DE 900 X 2100 MM, DE 40 MM A 45 MM DE ESPESSURA, NUCLEO SOLIDO, CAPA LISA EM HDF, ACABAMENTO EM PRIMER PARA PINTURA</v>
          </cell>
          <cell r="E18867" t="str">
            <v>UN</v>
          </cell>
          <cell r="F18867">
            <v>531.82000000000005</v>
          </cell>
        </row>
        <row r="18868">
          <cell r="A18868" t="str">
            <v>SINAPI-I 5028</v>
          </cell>
          <cell r="D18868" t="str">
            <v>PORTA DE MADEIRA-DE-LEI QUADRICULADA PARA VIDRO, DE CORRER (ANGELIM OU EQUIVALENTE REGIONAL), E = *3,5* CM</v>
          </cell>
          <cell r="E18868" t="str">
            <v>M2</v>
          </cell>
          <cell r="F18868">
            <v>1112.23</v>
          </cell>
        </row>
        <row r="18869">
          <cell r="A18869" t="str">
            <v>SINAPI-I 4969</v>
          </cell>
          <cell r="D18869" t="str">
            <v>PORTA DE MADEIRA-DE-LEI TIPO VENEZIANA (ANGELIM OU EQUIVALENTE REGIONAL), E = *3,5* CM</v>
          </cell>
          <cell r="E18869" t="str">
            <v>M2</v>
          </cell>
          <cell r="F18869">
            <v>642.88</v>
          </cell>
        </row>
        <row r="18870">
          <cell r="A18870" t="str">
            <v>SINAPI-I 44471</v>
          </cell>
          <cell r="D18870" t="str">
            <v>PORTA DENTE PARA FRESADORA</v>
          </cell>
          <cell r="E18870" t="str">
            <v>UN</v>
          </cell>
        </row>
        <row r="18871">
          <cell r="A18871" t="str">
            <v>SINAPI-I 4944</v>
          </cell>
          <cell r="D18871" t="str">
            <v>PORTA GRADE DE ENROLAR MANUAL COMPLETA, PERFIL TUBULAR TIJOLINHO 3/4", EM ACO GALVANIZADO NATURAL (SEM INSTALACAO)</v>
          </cell>
          <cell r="E18871" t="str">
            <v>M2</v>
          </cell>
          <cell r="F18871">
            <v>1020.01</v>
          </cell>
        </row>
        <row r="18872">
          <cell r="A18872" t="str">
            <v>SINAPI-I 21102</v>
          </cell>
          <cell r="D18872" t="str">
            <v>PORTA TOALHA BANHO EM METAL CROMADO, TIPO BARRA</v>
          </cell>
          <cell r="E18872" t="str">
            <v>UN</v>
          </cell>
          <cell r="F18872">
            <v>33.79</v>
          </cell>
        </row>
        <row r="18873">
          <cell r="A18873" t="str">
            <v>SINAPI-I 21101</v>
          </cell>
          <cell r="D18873" t="str">
            <v>PORTA TOALHA ROSTO EM METAL CROMADO, TIPO ARGOLA</v>
          </cell>
          <cell r="E18873" t="str">
            <v>UN</v>
          </cell>
          <cell r="F18873">
            <v>21.7</v>
          </cell>
        </row>
        <row r="18874">
          <cell r="A18874" t="str">
            <v>SINAPI-I 34713</v>
          </cell>
          <cell r="D18874" t="str">
            <v>PORTA VIDRO TEMPERADO INCOLOR, 2 FOLHAS DE CORRER, E = 10 MM (SEM FERRAGENS E SEM COLOCACAO)</v>
          </cell>
          <cell r="E18874" t="str">
            <v>M2</v>
          </cell>
          <cell r="F18874">
            <v>225.24</v>
          </cell>
        </row>
        <row r="18875">
          <cell r="A18875" t="str">
            <v>SINAPI-I 37563</v>
          </cell>
          <cell r="D18875" t="str">
            <v>PORTAO BASCULANTE, MANUAL, EM ACO GALVANIZADO, CHAPA 26, TIPO LAMBRIL, COM REQUADRO, ACABAMENTO NATURAL</v>
          </cell>
          <cell r="E18875" t="str">
            <v>M2</v>
          </cell>
          <cell r="F18875">
            <v>576.53</v>
          </cell>
        </row>
        <row r="18876">
          <cell r="A18876" t="str">
            <v>SINAPI-I 4948</v>
          </cell>
          <cell r="D18876" t="str">
            <v>PORTAO DE ABRIR / GIRO, EM GRADIL DE METALON REDONDO DE 3/4" VERTICAL, COM REQUADRO, ACABAMENTO NATURAL - COMPLETO</v>
          </cell>
          <cell r="E18876" t="str">
            <v>M2</v>
          </cell>
          <cell r="F18876">
            <v>501.59</v>
          </cell>
        </row>
        <row r="18877">
          <cell r="A18877" t="str">
            <v>SINAPI-I 37561</v>
          </cell>
          <cell r="D18877" t="str">
            <v>PORTAO DE CORRER EM CHAPA TIPO PAINEL LAMBRIL QUADRADO, COM PORTA SOCIAL COMPLETA INCLUIDA, COM REQUADRO, ACABAMENTO NATURAL, COM TRILHOS E ROLDANAS</v>
          </cell>
          <cell r="E18877" t="str">
            <v>M2</v>
          </cell>
          <cell r="F18877">
            <v>467.81</v>
          </cell>
        </row>
        <row r="18878">
          <cell r="A18878" t="str">
            <v>SINAPI-I 37562</v>
          </cell>
          <cell r="D18878" t="str">
            <v>PORTAO DE CORRER EM GRADIL FIXO DE BARRA DE FERRO CHATA DE 3 X 1/4" NA VERTICAL, SEM REQUADRO, ACABAMENTO NATURAL, COM TRILHOS E ROLDANAS</v>
          </cell>
          <cell r="E18878" t="str">
            <v>M2</v>
          </cell>
          <cell r="F18878">
            <v>613.35</v>
          </cell>
        </row>
        <row r="18879">
          <cell r="A18879" t="str">
            <v>SINAPI-I 14164</v>
          </cell>
          <cell r="D18879" t="str">
            <v>POSTE CONICO CONTINUO EM ACO GALVANIZADO, CURVO, BRACO DUPLO, ENGASTADO, H = 9 M, DIAMETRO INFERIOR/BASE = *135* MM</v>
          </cell>
          <cell r="E18879" t="str">
            <v>UN</v>
          </cell>
        </row>
        <row r="18880">
          <cell r="A18880" t="str">
            <v>SINAPI-I 14163</v>
          </cell>
          <cell r="D18880" t="str">
            <v>POSTE CONICO CONTINUO EM ACO GALVANIZADO, CURVO, BRACO DUPLO, FLANGEADO, H = 9 M, DIAMETRO INFERIOR = *135* MM</v>
          </cell>
          <cell r="E18880" t="str">
            <v>UN</v>
          </cell>
        </row>
        <row r="18881">
          <cell r="A18881" t="str">
            <v>SINAPI-I 5051</v>
          </cell>
          <cell r="D18881" t="str">
            <v>POSTE CONICO CONTINUO EM ACO GALVANIZADO, CURVO, BRACO SIMPLES, ENGASTADO, H = 9 M, DIAMETRO INFERIOR = *135* MM</v>
          </cell>
          <cell r="E18881" t="str">
            <v>UN</v>
          </cell>
        </row>
        <row r="18882">
          <cell r="A18882" t="str">
            <v>SINAPI-I 5052</v>
          </cell>
          <cell r="D18882" t="str">
            <v>POSTE CONICO CONTINUO EM ACO GALVANIZADO, CURVO, BRACO SIMPLES, FLANGEADO, H = 7 M, DIAMETRO INFERIOR = *125* MM</v>
          </cell>
          <cell r="E18882" t="str">
            <v>UN</v>
          </cell>
        </row>
        <row r="18883">
          <cell r="A18883" t="str">
            <v>SINAPI-I 14162</v>
          </cell>
          <cell r="D18883" t="str">
            <v>POSTE CONICO CONTINUO EM ACO GALVANIZADO, CURVO, BRACO SIMPLES, FLANGEADO, H = 9 M, DIAMETRO INFERIOR = *135* MM</v>
          </cell>
          <cell r="E18883" t="str">
            <v>UN</v>
          </cell>
        </row>
        <row r="18884">
          <cell r="A18884" t="str">
            <v>SINAPI-I 14166</v>
          </cell>
          <cell r="D18884" t="str">
            <v>POSTE CONICO CONTINUO EM ACO GALVANIZADO, RETO, ENGASTADO, H = 7 M, DIAMETRO INFERIOR = *125* MM</v>
          </cell>
          <cell r="E18884" t="str">
            <v>UN</v>
          </cell>
        </row>
        <row r="18885">
          <cell r="A18885" t="str">
            <v>SINAPI-I 14165</v>
          </cell>
          <cell r="D18885" t="str">
            <v>POSTE CONICO CONTINUO EM ACO GALVANIZADO, RETO, ENGASTADO, H = 9 M, DIAMETRO INFERIOR = *145* MM</v>
          </cell>
          <cell r="E18885" t="str">
            <v>UN</v>
          </cell>
        </row>
        <row r="18886">
          <cell r="A18886" t="str">
            <v>SINAPI-I 5050</v>
          </cell>
          <cell r="D18886" t="str">
            <v>POSTE CONICO CONTINUO EM ACO GALVANIZADO, RETO, FLANGEADO, H = 3 M, DIAMETRO INFERIOR = *95* MM</v>
          </cell>
          <cell r="E18886" t="str">
            <v>UN</v>
          </cell>
        </row>
        <row r="18887">
          <cell r="A18887" t="str">
            <v>SINAPI-I 12366</v>
          </cell>
          <cell r="D18887" t="str">
            <v>POSTE DE CONCRETO ARMADO DE SECAO CIRCULAR, EXTENSAO DE 10,00 M, RESISTENCIA DE 150 A 200 DAN, TIPO C-14</v>
          </cell>
          <cell r="E18887" t="str">
            <v>UN</v>
          </cell>
          <cell r="F18887">
            <v>1589.61</v>
          </cell>
        </row>
        <row r="18888">
          <cell r="A18888" t="str">
            <v>SINAPI-I 5045</v>
          </cell>
          <cell r="D18888" t="str">
            <v>POSTE DE CONCRETO ARMADO DE SECAO CIRCULAR, EXTENSAO DE 11,00 M, RESISTENCIA DE 200 A 300 DAN, TIPO C-14</v>
          </cell>
          <cell r="E18888" t="str">
            <v>UN</v>
          </cell>
          <cell r="F18888">
            <v>2195.96</v>
          </cell>
        </row>
        <row r="18889">
          <cell r="A18889" t="str">
            <v>SINAPI-I 5035</v>
          </cell>
          <cell r="D18889" t="str">
            <v>POSTE DE CONCRETO ARMADO DE SECAO CIRCULAR, EXTENSAO DE 11,00 M, RESISTENCIA DE 300 A 400 DAN, TIPO C-17</v>
          </cell>
          <cell r="E18889" t="str">
            <v>UN</v>
          </cell>
          <cell r="F18889">
            <v>2524.83</v>
          </cell>
        </row>
        <row r="18890">
          <cell r="A18890" t="str">
            <v>SINAPI-I 41180</v>
          </cell>
          <cell r="D18890" t="str">
            <v>POSTE DE CONCRETO ARMADO DE SECAO CIRCULAR, EXTENSAO DE 13,00 M, RESISTENCIA DE 1000 DAN, TIPO C-23</v>
          </cell>
          <cell r="E18890" t="str">
            <v>UN</v>
          </cell>
          <cell r="F18890">
            <v>5675.77</v>
          </cell>
        </row>
        <row r="18891">
          <cell r="A18891" t="str">
            <v>SINAPI-I 41181</v>
          </cell>
          <cell r="D18891" t="str">
            <v>POSTE DE CONCRETO ARMADO DE SECAO CIRCULAR, EXTENSAO DE 13,00 M, RESISTENCIA DE 1500 DAN, TIPO C-29</v>
          </cell>
          <cell r="E18891" t="str">
            <v>UN</v>
          </cell>
          <cell r="F18891">
            <v>7514.54</v>
          </cell>
        </row>
        <row r="18892">
          <cell r="A18892" t="str">
            <v>SINAPI-I 41182</v>
          </cell>
          <cell r="D18892" t="str">
            <v>POSTE DE CONCRETO ARMADO DE SECAO CIRCULAR, EXTENSAO DE 13,00 M, RESISTENCIA DE 2000 DAN, TIPO C-29</v>
          </cell>
          <cell r="E18892" t="str">
            <v>UN</v>
          </cell>
          <cell r="F18892">
            <v>10780.23</v>
          </cell>
        </row>
        <row r="18893">
          <cell r="A18893" t="str">
            <v>SINAPI-I 41183</v>
          </cell>
          <cell r="D18893" t="str">
            <v>POSTE DE CONCRETO ARMADO DE SECAO CIRCULAR, EXTENSAO DE 13,00 M, RESISTENCIA DE 2500 DAN, TIPO C-29</v>
          </cell>
          <cell r="E18893" t="str">
            <v>UN</v>
          </cell>
          <cell r="F18893">
            <v>13459.33</v>
          </cell>
        </row>
        <row r="18894">
          <cell r="A18894" t="str">
            <v>SINAPI-I 41184</v>
          </cell>
          <cell r="D18894" t="str">
            <v>POSTE DE CONCRETO ARMADO DE SECAO CIRCULAR, EXTENSAO DE 13,00 M, RESISTENCIA DE 3000 DAN, TIPO C-29</v>
          </cell>
          <cell r="E18894" t="str">
            <v>UN</v>
          </cell>
          <cell r="F18894">
            <v>20492.66</v>
          </cell>
        </row>
        <row r="18895">
          <cell r="A18895" t="str">
            <v>SINAPI-I 41185</v>
          </cell>
          <cell r="D18895" t="str">
            <v>POSTE DE CONCRETO ARMADO DE SECAO CIRCULAR, EXTENSAO DE 14,00 M, RESISTENCIA DE 1000 DAN, TIPO C-23</v>
          </cell>
          <cell r="E18895" t="str">
            <v>UN</v>
          </cell>
          <cell r="F18895">
            <v>7599.6</v>
          </cell>
        </row>
        <row r="18896">
          <cell r="A18896" t="str">
            <v>SINAPI-I 41186</v>
          </cell>
          <cell r="D18896" t="str">
            <v>POSTE DE CONCRETO ARMADO DE SECAO CIRCULAR, EXTENSAO DE 14,00 M, RESISTENCIA DE 1500 DAN, TIPO C-29</v>
          </cell>
          <cell r="E18896" t="str">
            <v>UN</v>
          </cell>
          <cell r="F18896">
            <v>10649.96</v>
          </cell>
        </row>
        <row r="18897">
          <cell r="A18897" t="str">
            <v>SINAPI-I 41187</v>
          </cell>
          <cell r="D18897" t="str">
            <v>POSTE DE CONCRETO ARMADO DE SECAO CIRCULAR, EXTENSAO DE 14,00 M, RESISTENCIA DE 2000 DAN, TIPO C-29</v>
          </cell>
          <cell r="E18897" t="str">
            <v>UN</v>
          </cell>
          <cell r="F18897">
            <v>14282.48</v>
          </cell>
        </row>
        <row r="18898">
          <cell r="A18898" t="str">
            <v>SINAPI-I 41188</v>
          </cell>
          <cell r="D18898" t="str">
            <v>POSTE DE CONCRETO ARMADO DE SECAO CIRCULAR, EXTENSAO DE 14,00 M, RESISTENCIA DE 2500 DAN, TIPO C-29</v>
          </cell>
          <cell r="E18898" t="str">
            <v>UN</v>
          </cell>
          <cell r="F18898">
            <v>18264.11</v>
          </cell>
        </row>
        <row r="18899">
          <cell r="A18899" t="str">
            <v>SINAPI-I 5036</v>
          </cell>
          <cell r="D18899" t="str">
            <v>POSTE DE CONCRETO ARMADO DE SECAO CIRCULAR, EXTENSAO DE 14,00 M, RESISTENCIA DE 300 A 400 DAN, TIPO C-17</v>
          </cell>
          <cell r="E18899" t="str">
            <v>UN</v>
          </cell>
          <cell r="F18899">
            <v>3873.54</v>
          </cell>
        </row>
        <row r="18900">
          <cell r="A18900" t="str">
            <v>SINAPI-I 41189</v>
          </cell>
          <cell r="D18900" t="str">
            <v>POSTE DE CONCRETO ARMADO DE SECAO CIRCULAR, EXTENSAO DE 14,00 M, RESISTENCIA DE 3000 DAN, TIPO C-29</v>
          </cell>
          <cell r="E18900" t="str">
            <v>UN</v>
          </cell>
          <cell r="F18900">
            <v>23480.42</v>
          </cell>
        </row>
        <row r="18901">
          <cell r="A18901" t="str">
            <v>SINAPI-I 41190</v>
          </cell>
          <cell r="D18901" t="str">
            <v>POSTE DE CONCRETO ARMADO DE SECAO CIRCULAR, EXTENSAO DE 15,00 M, RESISTENCIA DE 1000 DAN, TIPO C-23</v>
          </cell>
          <cell r="E18901" t="str">
            <v>UN</v>
          </cell>
          <cell r="F18901">
            <v>8165.67</v>
          </cell>
        </row>
        <row r="18902">
          <cell r="A18902" t="str">
            <v>SINAPI-I 41191</v>
          </cell>
          <cell r="D18902" t="str">
            <v>POSTE DE CONCRETO ARMADO DE SECAO CIRCULAR, EXTENSAO DE 15,00 M, RESISTENCIA DE 1500 DAN, TIPO C-29</v>
          </cell>
          <cell r="E18902" t="str">
            <v>UN</v>
          </cell>
          <cell r="F18902">
            <v>12521.74</v>
          </cell>
        </row>
        <row r="18903">
          <cell r="A18903" t="str">
            <v>SINAPI-I 41192</v>
          </cell>
          <cell r="D18903" t="str">
            <v>POSTE DE CONCRETO ARMADO DE SECAO CIRCULAR, EXTENSAO DE 15,00 M, RESISTENCIA DE 2000 DAN, TIPO C-29</v>
          </cell>
          <cell r="E18903" t="str">
            <v>UN</v>
          </cell>
          <cell r="F18903">
            <v>13053.82</v>
          </cell>
        </row>
        <row r="18904">
          <cell r="A18904" t="str">
            <v>SINAPI-I 41193</v>
          </cell>
          <cell r="D18904" t="str">
            <v>POSTE DE CONCRETO ARMADO DE SECAO CIRCULAR, EXTENSAO DE 15,00 M, RESISTENCIA DE 2500 DAN, TIPO C-29</v>
          </cell>
          <cell r="E18904" t="str">
            <v>UN</v>
          </cell>
          <cell r="F18904">
            <v>21329.52</v>
          </cell>
        </row>
        <row r="18905">
          <cell r="A18905" t="str">
            <v>SINAPI-I 41194</v>
          </cell>
          <cell r="D18905" t="str">
            <v>POSTE DE CONCRETO ARMADO DE SECAO CIRCULAR, EXTENSAO DE 15,00 M, RESISTENCIA DE 3000 DAN, TIPO C-29</v>
          </cell>
          <cell r="E18905" t="str">
            <v>UN</v>
          </cell>
          <cell r="F18905">
            <v>25450.95</v>
          </cell>
        </row>
        <row r="18906">
          <cell r="A18906" t="str">
            <v>SINAPI-I 5044</v>
          </cell>
          <cell r="D18906" t="str">
            <v>POSTE DE CONCRETO ARMADO DE SECAO CIRCULAR, EXTENSAO DE 9,00 M, RESISTENCIA DE 200 A 300 DAN, TIPO C-14</v>
          </cell>
          <cell r="E18906" t="str">
            <v>UN</v>
          </cell>
          <cell r="F18906">
            <v>1369.52</v>
          </cell>
        </row>
        <row r="18907">
          <cell r="A18907" t="str">
            <v>SINAPI-I 5059</v>
          </cell>
          <cell r="D18907" t="str">
            <v>POSTE DE CONCRETO ARMADO DE SECAO CIRCULAR, EXTENSAO DE 9,00 M, RESISTENCIA DE 300 A 400 DAN, TIPO C-17</v>
          </cell>
          <cell r="E18907" t="str">
            <v>UN</v>
          </cell>
          <cell r="F18907">
            <v>1637.78</v>
          </cell>
        </row>
        <row r="18908">
          <cell r="A18908" t="str">
            <v>SINAPI-I 41201</v>
          </cell>
          <cell r="D18908" t="str">
            <v>POSTE DE CONCRETO ARMADO DE SECAO DUPLO T, EXTENSAO DE 10,00 M, RESISTENCIA DE 1000 DAN, TIPO B-1,5</v>
          </cell>
          <cell r="E18908" t="str">
            <v>UN</v>
          </cell>
          <cell r="F18908">
            <v>3323.74</v>
          </cell>
        </row>
        <row r="18909">
          <cell r="A18909" t="str">
            <v>SINAPI-I 41199</v>
          </cell>
          <cell r="D18909" t="str">
            <v>POSTE DE CONCRETO ARMADO DE SECAO DUPLO T, EXTENSAO DE 10,00 M, RESISTENCIA DE 150 DAN, TIPO D</v>
          </cell>
          <cell r="E18909" t="str">
            <v>UN</v>
          </cell>
          <cell r="F18909">
            <v>1068.04</v>
          </cell>
        </row>
        <row r="18910">
          <cell r="A18910" t="str">
            <v>SINAPI-I 5057</v>
          </cell>
          <cell r="D18910" t="str">
            <v>POSTE DE CONCRETO ARMADO DE SECAO DUPLO T, EXTENSAO DE 10,00 M, RESISTENCIA DE 300 A 400 DAN, TIPO B OU D</v>
          </cell>
          <cell r="E18910" t="str">
            <v>UN</v>
          </cell>
          <cell r="F18910">
            <v>1445.93</v>
          </cell>
        </row>
        <row r="18911">
          <cell r="A18911" t="str">
            <v>SINAPI-I 41200</v>
          </cell>
          <cell r="D18911" t="str">
            <v>POSTE DE CONCRETO ARMADO DE SECAO DUPLO T, EXTENSAO DE 10,00 M, RESISTENCIA DE 600 DAN, TIPO B</v>
          </cell>
          <cell r="E18911" t="str">
            <v>UN</v>
          </cell>
          <cell r="F18911">
            <v>2078.79</v>
          </cell>
        </row>
        <row r="18912">
          <cell r="A18912" t="str">
            <v>SINAPI-I 41205</v>
          </cell>
          <cell r="D18912" t="str">
            <v>POSTE DE CONCRETO ARMADO DE SECAO DUPLO T, EXTENSAO DE 11,00 M, RESISTENCIA DE 1000 DAN, TIPO B-1,5</v>
          </cell>
          <cell r="E18912" t="str">
            <v>UN</v>
          </cell>
          <cell r="F18912">
            <v>3851.95</v>
          </cell>
        </row>
        <row r="18913">
          <cell r="A18913" t="str">
            <v>SINAPI-I 41202</v>
          </cell>
          <cell r="D18913" t="str">
            <v>POSTE DE CONCRETO ARMADO DE SECAO DUPLO T, EXTENSAO DE 11,00 M, RESISTENCIA DE 150 DAN, TIPO D</v>
          </cell>
          <cell r="E18913" t="str">
            <v>UN</v>
          </cell>
          <cell r="F18913">
            <v>1124.02</v>
          </cell>
        </row>
        <row r="18914">
          <cell r="A18914" t="str">
            <v>SINAPI-I 41206</v>
          </cell>
          <cell r="D18914" t="str">
            <v>POSTE DE CONCRETO ARMADO DE SECAO DUPLO T, EXTENSAO DE 11,00 M, RESISTENCIA DE 1500 DAN, TIPO B-3,0</v>
          </cell>
          <cell r="E18914" t="str">
            <v>UN</v>
          </cell>
          <cell r="F18914">
            <v>5078.62</v>
          </cell>
        </row>
        <row r="18915">
          <cell r="A18915" t="str">
            <v>SINAPI-I 12372</v>
          </cell>
          <cell r="D18915" t="str">
            <v>POSTE DE CONCRETO ARMADO DE SECAO DUPLO T, EXTENSAO DE 11,00 M, RESISTENCIA DE 200 DAN, TIPO D</v>
          </cell>
          <cell r="E18915" t="str">
            <v>UN</v>
          </cell>
          <cell r="F18915">
            <v>1180.23</v>
          </cell>
        </row>
        <row r="18916">
          <cell r="A18916" t="str">
            <v>SINAPI-I 41207</v>
          </cell>
          <cell r="D18916" t="str">
            <v>POSTE DE CONCRETO ARMADO DE SECAO DUPLO T, EXTENSAO DE 11,00 M, RESISTENCIA DE 2000 DAN, TIPO B-4,5</v>
          </cell>
          <cell r="E18916" t="str">
            <v>UN</v>
          </cell>
          <cell r="F18916">
            <v>6836.83</v>
          </cell>
        </row>
        <row r="18917">
          <cell r="A18917" t="str">
            <v>SINAPI-I 41203</v>
          </cell>
          <cell r="D18917" t="str">
            <v>POSTE DE CONCRETO ARMADO DE SECAO DUPLO T, EXTENSAO DE 11,00 M, RESISTENCIA DE 300 DAN, TIPO B</v>
          </cell>
          <cell r="E18917" t="str">
            <v>UN</v>
          </cell>
          <cell r="F18917">
            <v>1800.56</v>
          </cell>
        </row>
        <row r="18918">
          <cell r="A18918" t="str">
            <v>SINAPI-I 41204</v>
          </cell>
          <cell r="D18918" t="str">
            <v>POSTE DE CONCRETO ARMADO DE SECAO DUPLO T, EXTENSAO DE 11,00 M, RESISTENCIA DE 600 DAN, TIPO B</v>
          </cell>
          <cell r="E18918" t="str">
            <v>UN</v>
          </cell>
          <cell r="F18918">
            <v>2545.54</v>
          </cell>
        </row>
        <row r="18919">
          <cell r="A18919" t="str">
            <v>SINAPI-I 41210</v>
          </cell>
          <cell r="D18919" t="str">
            <v>POSTE DE CONCRETO ARMADO DE SECAO DUPLO T, EXTENSAO DE 12,00 M, RESISTENCIA DE 1000 DAN, TIPO B-1,5</v>
          </cell>
          <cell r="E18919" t="str">
            <v>UN</v>
          </cell>
          <cell r="F18919">
            <v>4252.26</v>
          </cell>
        </row>
        <row r="18920">
          <cell r="A18920" t="str">
            <v>SINAPI-I 41208</v>
          </cell>
          <cell r="D18920" t="str">
            <v>POSTE DE CONCRETO ARMADO DE SECAO DUPLO T, EXTENSAO DE 12,00 M, RESISTENCIA DE 150 DAN, TIPO D</v>
          </cell>
          <cell r="E18920" t="str">
            <v>UN</v>
          </cell>
          <cell r="F18920">
            <v>1488.54</v>
          </cell>
        </row>
        <row r="18921">
          <cell r="A18921" t="str">
            <v>SINAPI-I 41211</v>
          </cell>
          <cell r="D18921" t="str">
            <v>POSTE DE CONCRETO ARMADO DE SECAO DUPLO T, EXTENSAO DE 12,00 M, RESISTENCIA DE 1500 DAN, TIPO B-3,0</v>
          </cell>
          <cell r="E18921" t="str">
            <v>UN</v>
          </cell>
          <cell r="F18921">
            <v>5991.37</v>
          </cell>
        </row>
        <row r="18922">
          <cell r="A18922" t="str">
            <v>SINAPI-I 13339</v>
          </cell>
          <cell r="D18922" t="str">
            <v>POSTE DE CONCRETO ARMADO DE SECAO DUPLO T, EXTENSAO DE 12,00 M, RESISTENCIA DE 300 A 400 DAN, TIPO B OU D</v>
          </cell>
          <cell r="E18922" t="str">
            <v>UN</v>
          </cell>
          <cell r="F18922">
            <v>2017.33</v>
          </cell>
        </row>
        <row r="18923">
          <cell r="A18923" t="str">
            <v>SINAPI-I 41213</v>
          </cell>
          <cell r="D18923" t="str">
            <v>POSTE DE CONCRETO ARMADO DE SECAO DUPLO T, EXTENSAO DE 12,00 M, RESISTENCIA DE 3000 DAN, TIPO B-6,0</v>
          </cell>
          <cell r="E18923" t="str">
            <v>UN</v>
          </cell>
          <cell r="F18923">
            <v>12418.63</v>
          </cell>
        </row>
        <row r="18924">
          <cell r="A18924" t="str">
            <v>SINAPI-I 41209</v>
          </cell>
          <cell r="D18924" t="str">
            <v>POSTE DE CONCRETO ARMADO DE SECAO DUPLO T, EXTENSAO DE 12,00 M, RESISTENCIA DE 600 DAN, TIPO B</v>
          </cell>
          <cell r="E18924" t="str">
            <v>UN</v>
          </cell>
          <cell r="F18924">
            <v>2775.59</v>
          </cell>
        </row>
        <row r="18925">
          <cell r="A18925" t="str">
            <v>SINAPI-I 41216</v>
          </cell>
          <cell r="D18925" t="str">
            <v>POSTE DE CONCRETO ARMADO DE SECAO DUPLO T, EXTENSAO DE 13,00 M, RESISTENCIA DE 1000 DAN, TIPO B-1,5</v>
          </cell>
          <cell r="E18925" t="str">
            <v>UN</v>
          </cell>
          <cell r="F18925">
            <v>5199.05</v>
          </cell>
        </row>
        <row r="18926">
          <cell r="A18926" t="str">
            <v>SINAPI-I 41217</v>
          </cell>
          <cell r="D18926" t="str">
            <v>POSTE DE CONCRETO ARMADO DE SECAO DUPLO T, EXTENSAO DE 13,00 M, RESISTENCIA DE 1500 DAN, TIPO B-3,0</v>
          </cell>
          <cell r="E18926" t="str">
            <v>UN</v>
          </cell>
          <cell r="F18926">
            <v>8335.92</v>
          </cell>
        </row>
        <row r="18927">
          <cell r="A18927" t="str">
            <v>SINAPI-I 41218</v>
          </cell>
          <cell r="D18927" t="str">
            <v>POSTE DE CONCRETO ARMADO DE SECAO DUPLO T, EXTENSAO DE 13,00 M, RESISTENCIA DE 2000 DAN, TIPO B-4,5</v>
          </cell>
          <cell r="E18927" t="str">
            <v>UN</v>
          </cell>
          <cell r="F18927">
            <v>11178.73</v>
          </cell>
        </row>
        <row r="18928">
          <cell r="A18928" t="str">
            <v>SINAPI-I 41214</v>
          </cell>
          <cell r="D18928" t="str">
            <v>POSTE DE CONCRETO ARMADO DE SECAO DUPLO T, EXTENSAO DE 13,00 M, RESISTENCIA DE 300 DAN, TIPO B</v>
          </cell>
          <cell r="E18928" t="str">
            <v>UN</v>
          </cell>
          <cell r="F18928">
            <v>2357.0100000000002</v>
          </cell>
        </row>
        <row r="18929">
          <cell r="A18929" t="str">
            <v>SINAPI-I 41215</v>
          </cell>
          <cell r="D18929" t="str">
            <v>POSTE DE CONCRETO ARMADO DE SECAO DUPLO T, EXTENSAO DE 13,00 M, RESISTENCIA DE 600 DAN, TIPO B</v>
          </cell>
          <cell r="E18929" t="str">
            <v>UN</v>
          </cell>
          <cell r="F18929">
            <v>3548.81</v>
          </cell>
        </row>
        <row r="18930">
          <cell r="A18930" t="str">
            <v>SINAPI-I 41221</v>
          </cell>
          <cell r="D18930" t="str">
            <v>POSTE DE CONCRETO ARMADO DE SECAO DUPLO T, EXTENSAO DE 15,00 M, RESISTENCIA DE 1500 DAN, TIPO B-3,0</v>
          </cell>
          <cell r="E18930" t="str">
            <v>UN</v>
          </cell>
          <cell r="F18930">
            <v>10275.620000000001</v>
          </cell>
        </row>
        <row r="18931">
          <cell r="A18931" t="str">
            <v>SINAPI-I 41222</v>
          </cell>
          <cell r="D18931" t="str">
            <v>POSTE DE CONCRETO ARMADO DE SECAO DUPLO T, EXTENSAO DE 15,00 M, RESISTENCIA DE 2000 DAN, TIPO B-4,5</v>
          </cell>
          <cell r="E18931" t="str">
            <v>UN</v>
          </cell>
          <cell r="F18931">
            <v>14704.53</v>
          </cell>
        </row>
        <row r="18932">
          <cell r="A18932" t="str">
            <v>SINAPI-I 41195</v>
          </cell>
          <cell r="D18932" t="str">
            <v>POSTE DE CONCRETO ARMADO DE SECAO DUPLO T, EXTENSAO DE 8,00 M, RESISTENCIA DE 150 DAN, TIPO D</v>
          </cell>
          <cell r="E18932" t="str">
            <v>UN</v>
          </cell>
          <cell r="F18932">
            <v>755.77</v>
          </cell>
        </row>
        <row r="18933">
          <cell r="A18933" t="str">
            <v>SINAPI-I 41198</v>
          </cell>
          <cell r="D18933" t="str">
            <v>POSTE DE CONCRETO ARMADO DE SECAO DUPLO T, EXTENSAO DE 9,00 M, RESISTENCIA DE 1000 DAN, TIPO B-1,5</v>
          </cell>
          <cell r="E18933" t="str">
            <v>UN</v>
          </cell>
          <cell r="F18933">
            <v>2953.37</v>
          </cell>
        </row>
        <row r="18934">
          <cell r="A18934" t="str">
            <v>SINAPI-I 41196</v>
          </cell>
          <cell r="D18934" t="str">
            <v>POSTE DE CONCRETO ARMADO DE SECAO DUPLO T, EXTENSAO DE 9,00 M, RESISTENCIA DE 150 DAN, TIPO D</v>
          </cell>
          <cell r="E18934" t="str">
            <v>UN</v>
          </cell>
          <cell r="F18934">
            <v>936.82</v>
          </cell>
        </row>
        <row r="18935">
          <cell r="A18935" t="str">
            <v>SINAPI-I 5033</v>
          </cell>
          <cell r="D18935" t="str">
            <v>POSTE DE CONCRETO ARMADO DE SECAO DUPLO T, EXTENSAO DE 9,00 M, RESISTENCIA DE 300 A 400 DAN, TIPO B OU D</v>
          </cell>
          <cell r="E18935" t="str">
            <v>UN</v>
          </cell>
          <cell r="F18935">
            <v>1230</v>
          </cell>
        </row>
        <row r="18936">
          <cell r="A18936" t="str">
            <v>SINAPI-I 41197</v>
          </cell>
          <cell r="D18936" t="str">
            <v>POSTE DE CONCRETO ARMADO DE SECAO DUPLO T, EXTENSAO DE 9,00 M, RESISTENCIA DE 600 DAN, TIPO B</v>
          </cell>
          <cell r="E18936" t="str">
            <v>UN</v>
          </cell>
          <cell r="F18936">
            <v>1827.01</v>
          </cell>
        </row>
        <row r="18937">
          <cell r="A18937" t="str">
            <v>SINAPI-I 12388</v>
          </cell>
          <cell r="D18937" t="str">
            <v>POSTE DECORATIVO PARA JARDIM EM ACO TUBULAR, SEM LUMINARIA, H = *2,5* M</v>
          </cell>
          <cell r="E18937" t="str">
            <v>UN</v>
          </cell>
        </row>
        <row r="18938">
          <cell r="A18938" t="str">
            <v>SINAPI-I 2731</v>
          </cell>
          <cell r="D18938" t="str">
            <v>POSTE ROLICO DE MADEIRA TRATADA, D = 20 A 25 CM, H = 12,00 M, EM EUCALIPTO OU EQUIVALENTE DA REGIAO</v>
          </cell>
          <cell r="E18938" t="str">
            <v>M</v>
          </cell>
          <cell r="F18938">
            <v>92.37</v>
          </cell>
        </row>
        <row r="18939">
          <cell r="A18939" t="str">
            <v>SINAPI-I 41457</v>
          </cell>
          <cell r="D18939" t="str">
            <v>POSTES METALICOS AUTOPORTANTES, CONICO OU TELESCOPICO, PARA SPDA, ALTURA 10 METROS LIVRES</v>
          </cell>
          <cell r="E18939" t="str">
            <v>UN</v>
          </cell>
          <cell r="F18939">
            <v>1486.86</v>
          </cell>
        </row>
        <row r="18940">
          <cell r="A18940" t="str">
            <v>SINAPI-I 41458</v>
          </cell>
          <cell r="D18940" t="str">
            <v>POSTES METALICOS AUTOPORTANTES, CONICO OU TELESCOPICO, PARA SPDA, ALTURA 12 METROS LIVRES</v>
          </cell>
          <cell r="E18940" t="str">
            <v>UN</v>
          </cell>
          <cell r="F18940">
            <v>2075.73</v>
          </cell>
        </row>
        <row r="18941">
          <cell r="A18941" t="str">
            <v>SINAPI-I 41459</v>
          </cell>
          <cell r="D18941" t="str">
            <v>POSTES METALICOS AUTOPORTANTES, CONICO OU TELESCOPICO, PARA SPDA, ALTURA 15 METROS LIVRES</v>
          </cell>
          <cell r="E18941" t="str">
            <v>UN</v>
          </cell>
          <cell r="F18941">
            <v>2895.48</v>
          </cell>
        </row>
        <row r="18942">
          <cell r="A18942" t="str">
            <v>SINAPI-I 41461</v>
          </cell>
          <cell r="D18942" t="str">
            <v>POSTES METALICOS AUTOPORTANTES, CONICO OU TELESCOPICO, PARA SPDA, ALTURA 20 METROS LIVRES</v>
          </cell>
          <cell r="E18942" t="str">
            <v>UN</v>
          </cell>
          <cell r="F18942">
            <v>3947.84</v>
          </cell>
        </row>
        <row r="18943">
          <cell r="A18943" t="str">
            <v>SINAPI-I 44537</v>
          </cell>
          <cell r="D18943" t="str">
            <v>POZOLANA DE CLASSE C</v>
          </cell>
          <cell r="E18943" t="str">
            <v>T</v>
          </cell>
          <cell r="F18943">
            <v>313.63</v>
          </cell>
        </row>
        <row r="18944">
          <cell r="A18944" t="str">
            <v>SINAPI-I 11844</v>
          </cell>
          <cell r="D18944" t="str">
            <v>PRANCHA APARELHADA *4 X 30* CM, EM MACARANDUBA/MASSARANDUBA, ANGELIM OU EQUIVALENTE DA REGIAO</v>
          </cell>
          <cell r="E18944" t="str">
            <v>M</v>
          </cell>
          <cell r="F18944">
            <v>72.739999999999995</v>
          </cell>
        </row>
        <row r="18945">
          <cell r="A18945" t="str">
            <v>SINAPI-I 4465</v>
          </cell>
          <cell r="D18945" t="str">
            <v>PRANCHA NAO APARELHADA *6 X 25* CM, EM MACARANDUBA/MASSARANDUBA, ANGELIM OU EQUIVALENTE DA REGIAO - BRUTA</v>
          </cell>
          <cell r="E18945" t="str">
            <v>M</v>
          </cell>
          <cell r="F18945">
            <v>60.45</v>
          </cell>
        </row>
        <row r="18946">
          <cell r="A18946" t="str">
            <v>SINAPI-I 35273</v>
          </cell>
          <cell r="D18946" t="str">
            <v>PRANCHA NAO APARELHADA *6 X 30* CM, EM MACARANDUBA/MASSARANDUBA, ANGELIM OU EQUIVALENTE DA REGIAO - BRUTA</v>
          </cell>
          <cell r="E18946" t="str">
            <v>M</v>
          </cell>
          <cell r="F18946">
            <v>72.489999999999995</v>
          </cell>
        </row>
        <row r="18947">
          <cell r="A18947" t="str">
            <v>SINAPI-I 4470</v>
          </cell>
          <cell r="D18947" t="str">
            <v>PRANCHA NAO APARELHADA *6 X 40* CM, EM MACARANDUBA/MASSARANDUBA, ANGELIM OU EQUIVALENTE DA REGIAO - BRUTA</v>
          </cell>
          <cell r="E18947" t="str">
            <v>M</v>
          </cell>
          <cell r="F18947">
            <v>167.3</v>
          </cell>
        </row>
        <row r="18948">
          <cell r="A18948" t="str">
            <v>SINAPI-I 20204</v>
          </cell>
          <cell r="D18948" t="str">
            <v>PRANCHAO APARELHADO *7,5 X 23* CM, EM MACARANDUBA/MASSARANDUBA, ANGELIM OU EQUIVALENTE DA REGIAO</v>
          </cell>
          <cell r="E18948" t="str">
            <v>M</v>
          </cell>
          <cell r="F18948">
            <v>111.53</v>
          </cell>
        </row>
        <row r="18949">
          <cell r="A18949" t="str">
            <v>SINAPI-I 20208</v>
          </cell>
          <cell r="D18949" t="str">
            <v>PRANCHAO APARELHADO *8 X 30* CM, EM MACARANDUBA/MASSARANDUBA, ANGELIM OU EQUIVALENTE DA REGIAO</v>
          </cell>
          <cell r="E18949" t="str">
            <v>M</v>
          </cell>
          <cell r="F18949">
            <v>150.57</v>
          </cell>
        </row>
        <row r="18950">
          <cell r="A18950" t="str">
            <v>SINAPI-I 4437</v>
          </cell>
          <cell r="D18950" t="str">
            <v>PRANCHAO NAO APARELHADO *7,5 X 23* CM, EM MACARANDUBA/MASSARANDUBA, ANGELIM OU EQUIVALENTE DA REGIAO - BRUTA</v>
          </cell>
          <cell r="E18950" t="str">
            <v>M</v>
          </cell>
          <cell r="F18950">
            <v>125.47</v>
          </cell>
        </row>
        <row r="18951">
          <cell r="A18951" t="str">
            <v>SINAPI-I 14580</v>
          </cell>
          <cell r="D18951" t="str">
            <v>PRANCHAO NAO APARELHADO *8 X 30* CM, EM MACARANDUBA/MASSARANDUBA, ANGELIM OU EQUIVALENTE DA REGIAO - BRUTA</v>
          </cell>
          <cell r="E18951" t="str">
            <v>M</v>
          </cell>
          <cell r="F18951">
            <v>125.47</v>
          </cell>
        </row>
        <row r="18952">
          <cell r="A18952" t="str">
            <v>SINAPI-I 5065</v>
          </cell>
          <cell r="D18952" t="str">
            <v>PREGO DE ACO POLIDO COM CABECA 10 X 10 (7/8 X 17)</v>
          </cell>
          <cell r="E18952" t="str">
            <v>KG</v>
          </cell>
          <cell r="F18952">
            <v>33.42</v>
          </cell>
        </row>
        <row r="18953">
          <cell r="A18953" t="str">
            <v>SINAPI-I 5072</v>
          </cell>
          <cell r="D18953" t="str">
            <v>PREGO DE ACO POLIDO COM CABECA 10 X 11 (1 X 17)</v>
          </cell>
          <cell r="E18953" t="str">
            <v>KG</v>
          </cell>
          <cell r="F18953">
            <v>30.91</v>
          </cell>
        </row>
        <row r="18954">
          <cell r="A18954" t="str">
            <v>SINAPI-I 5066</v>
          </cell>
          <cell r="D18954" t="str">
            <v>PREGO DE ACO POLIDO COM CABECA 12 X 12</v>
          </cell>
          <cell r="E18954" t="str">
            <v>KG</v>
          </cell>
          <cell r="F18954">
            <v>23.15</v>
          </cell>
        </row>
        <row r="18955">
          <cell r="A18955" t="str">
            <v>SINAPI-I 5063</v>
          </cell>
          <cell r="D18955" t="str">
            <v>PREGO DE ACO POLIDO COM CABECA 14 X 18 (1 1/2 X 14)</v>
          </cell>
          <cell r="E18955" t="str">
            <v>KG</v>
          </cell>
          <cell r="F18955">
            <v>20.96</v>
          </cell>
        </row>
        <row r="18956">
          <cell r="A18956" t="str">
            <v>SINAPI-I 20247</v>
          </cell>
          <cell r="D18956" t="str">
            <v>PREGO DE ACO POLIDO COM CABECA 15 X 15 (1 1/4 X 13)</v>
          </cell>
          <cell r="E18956" t="str">
            <v>KG</v>
          </cell>
          <cell r="F18956">
            <v>19.45</v>
          </cell>
        </row>
        <row r="18957">
          <cell r="A18957" t="str">
            <v>SINAPI-I 5074</v>
          </cell>
          <cell r="D18957" t="str">
            <v>PREGO DE ACO POLIDO COM CABECA 15 X 18 (1 1/2 X 13)</v>
          </cell>
          <cell r="E18957" t="str">
            <v>KG</v>
          </cell>
          <cell r="F18957">
            <v>19.68</v>
          </cell>
        </row>
        <row r="18958">
          <cell r="A18958" t="str">
            <v>SINAPI-I 5067</v>
          </cell>
          <cell r="D18958" t="str">
            <v>PREGO DE ACO POLIDO COM CABECA 16 X 24 (2 1/4 X 12)</v>
          </cell>
          <cell r="E18958" t="str">
            <v>KG</v>
          </cell>
          <cell r="F18958">
            <v>18.72</v>
          </cell>
        </row>
        <row r="18959">
          <cell r="A18959" t="str">
            <v>SINAPI-I 5078</v>
          </cell>
          <cell r="D18959" t="str">
            <v>PREGO DE ACO POLIDO COM CABECA 16 X 27 (2 1/2 X 12)</v>
          </cell>
          <cell r="E18959" t="str">
            <v>KG</v>
          </cell>
          <cell r="F18959">
            <v>18.510000000000002</v>
          </cell>
        </row>
        <row r="18960">
          <cell r="A18960" t="str">
            <v>SINAPI-I 5068</v>
          </cell>
          <cell r="D18960" t="str">
            <v>PREGO DE ACO POLIDO COM CABECA 17 X 21 (2 X 11)</v>
          </cell>
          <cell r="E18960" t="str">
            <v>KG</v>
          </cell>
          <cell r="F18960">
            <v>17.57</v>
          </cell>
        </row>
        <row r="18961">
          <cell r="A18961" t="str">
            <v>SINAPI-I 5073</v>
          </cell>
          <cell r="D18961" t="str">
            <v>PREGO DE ACO POLIDO COM CABECA 17 X 24 (2 1/4 X 11)</v>
          </cell>
          <cell r="E18961" t="str">
            <v>KG</v>
          </cell>
          <cell r="F18961">
            <v>17.899999999999999</v>
          </cell>
        </row>
        <row r="18962">
          <cell r="A18962" t="str">
            <v>SINAPI-I 5069</v>
          </cell>
          <cell r="D18962" t="str">
            <v>PREGO DE ACO POLIDO COM CABECA 17 X 27 (2 1/2 X 11)</v>
          </cell>
          <cell r="E18962" t="str">
            <v>KG</v>
          </cell>
          <cell r="F18962">
            <v>17.899999999999999</v>
          </cell>
        </row>
        <row r="18963">
          <cell r="A18963" t="str">
            <v>SINAPI-I 5070</v>
          </cell>
          <cell r="D18963" t="str">
            <v>PREGO DE ACO POLIDO COM CABECA 17 X 30 (2 3/4 X 11)</v>
          </cell>
          <cell r="E18963" t="str">
            <v>KG</v>
          </cell>
          <cell r="F18963">
            <v>18.100000000000001</v>
          </cell>
        </row>
        <row r="18964">
          <cell r="A18964" t="str">
            <v>SINAPI-I 5071</v>
          </cell>
          <cell r="D18964" t="str">
            <v>PREGO DE ACO POLIDO COM CABECA 18 X 24 (2 1/4 X 10)</v>
          </cell>
          <cell r="E18964" t="str">
            <v>KG</v>
          </cell>
          <cell r="F18964">
            <v>17.57</v>
          </cell>
        </row>
        <row r="18965">
          <cell r="A18965" t="str">
            <v>SINAPI-I 5061</v>
          </cell>
          <cell r="D18965" t="str">
            <v>PREGO DE ACO POLIDO COM CABECA 18 X 27 (2 1/2 X 10)</v>
          </cell>
          <cell r="E18965" t="str">
            <v>KG</v>
          </cell>
          <cell r="F18965">
            <v>17.27</v>
          </cell>
        </row>
        <row r="18966">
          <cell r="A18966" t="str">
            <v>SINAPI-I 5075</v>
          </cell>
          <cell r="D18966" t="str">
            <v>PREGO DE ACO POLIDO COM CABECA 18 X 30 (2 3/4 X 10)</v>
          </cell>
          <cell r="E18966" t="str">
            <v>KG</v>
          </cell>
          <cell r="F18966">
            <v>17.57</v>
          </cell>
        </row>
        <row r="18967">
          <cell r="A18967" t="str">
            <v>SINAPI-I 5062</v>
          </cell>
          <cell r="D18967" t="str">
            <v>PREGO DE ACO POLIDO COM CABECA 19 X 33 (3 X 9)</v>
          </cell>
          <cell r="E18967" t="str">
            <v>KG</v>
          </cell>
          <cell r="F18967">
            <v>17.8</v>
          </cell>
        </row>
        <row r="18968">
          <cell r="A18968" t="str">
            <v>SINAPI-I 39027</v>
          </cell>
          <cell r="D18968" t="str">
            <v>PREGO DE ACO POLIDO COM CABECA 19 X 36 (3 1/4 X 9)</v>
          </cell>
          <cell r="E18968" t="str">
            <v>KG</v>
          </cell>
          <cell r="F18968">
            <v>17.55</v>
          </cell>
        </row>
        <row r="18969">
          <cell r="A18969" t="str">
            <v>SINAPI-I 40568</v>
          </cell>
          <cell r="D18969" t="str">
            <v>PREGO DE ACO POLIDO COM CABECA 22 X 48 (4 1/4 X 5)</v>
          </cell>
          <cell r="E18969" t="str">
            <v>KG</v>
          </cell>
          <cell r="F18969">
            <v>17.7</v>
          </cell>
        </row>
        <row r="18970">
          <cell r="A18970" t="str">
            <v>SINAPI-I 40304</v>
          </cell>
          <cell r="D18970" t="str">
            <v>PREGO DE ACO POLIDO COM CABECA DUPLA 17 X 27 (2 1/2 X 11)</v>
          </cell>
          <cell r="E18970" t="str">
            <v>KG</v>
          </cell>
          <cell r="F18970">
            <v>21.68</v>
          </cell>
        </row>
        <row r="18971">
          <cell r="A18971" t="str">
            <v>SINAPI-I 39026</v>
          </cell>
          <cell r="D18971" t="str">
            <v>PREGO DE ACO POLIDO SEM CABECA 15 X 15 (1 1/4 X 13)</v>
          </cell>
          <cell r="E18971" t="str">
            <v>KG</v>
          </cell>
          <cell r="F18971">
            <v>19.75</v>
          </cell>
        </row>
        <row r="18972">
          <cell r="A18972" t="str">
            <v>SINAPI-I 42431</v>
          </cell>
          <cell r="D18972" t="str">
            <v>PRESSAO DE PERNAS TRIPLO, EM TUBO DE ACO CARBONO, PINTURA NO PROCESSO ELETROSTATICO - EQUIPAMENTO DE GINASTICA PARA ACADEMIA AO AR LIVRE / ACADEMIA DA TERCEIRA IDADE - ATI</v>
          </cell>
          <cell r="E18972" t="str">
            <v>UN</v>
          </cell>
        </row>
        <row r="18973">
          <cell r="A18973" t="str">
            <v>SINAPI-I 44074</v>
          </cell>
          <cell r="D18973" t="str">
            <v>PRIMER DE POLIURETANO</v>
          </cell>
          <cell r="E18973" t="str">
            <v>L</v>
          </cell>
          <cell r="F18973">
            <v>500.97</v>
          </cell>
        </row>
        <row r="18974">
          <cell r="A18974" t="str">
            <v>SINAPI-I 44072</v>
          </cell>
          <cell r="D18974" t="str">
            <v>PRIMER EPOXI / EPOXIDICO</v>
          </cell>
          <cell r="E18974" t="str">
            <v>L</v>
          </cell>
          <cell r="F18974">
            <v>151.87</v>
          </cell>
        </row>
        <row r="18975">
          <cell r="A18975" t="str">
            <v>SINAPI-I 511</v>
          </cell>
          <cell r="D18975" t="str">
            <v>PRIMER PARA MANTA ASFALTICA A BASE DE ASFALTO MODIFICADO DILUIDO EM SOLVENTE, APLICACAO A FRIO</v>
          </cell>
          <cell r="E18975" t="str">
            <v>L</v>
          </cell>
          <cell r="F18975">
            <v>18.75</v>
          </cell>
        </row>
        <row r="18976">
          <cell r="A18976" t="str">
            <v>SINAPI-I 37540</v>
          </cell>
          <cell r="D18976" t="str">
            <v>PROJETOR DE ARGAMASSA, CAPACIDADE DE PROJECAO 1,5 M3/H, ALCANCE DA PROJECAO 30 ATE 60 M, MOTOR ELETRICO TRIFASICO</v>
          </cell>
          <cell r="E18976" t="str">
            <v>UN</v>
          </cell>
          <cell r="F18976">
            <v>100848.52</v>
          </cell>
        </row>
        <row r="18977">
          <cell r="A18977" t="str">
            <v>SINAPI-I 37548</v>
          </cell>
          <cell r="D18977" t="str">
            <v>PROJETOR DE ARGAMASSA, CAPACIDADE DE PROJECAO 2,0 M3/H, ALCANCE DA PROJECAO ATE 50 M, MOTOR ELETRICO TRIFASICO</v>
          </cell>
          <cell r="E18977" t="str">
            <v>UN</v>
          </cell>
          <cell r="F18977">
            <v>133674.21</v>
          </cell>
        </row>
        <row r="18978">
          <cell r="A18978" t="str">
            <v>SINAPI-I 39828</v>
          </cell>
          <cell r="D18978" t="str">
            <v>PROJETOR PNEUMATICO DE ARGAMASSA PARA CHAPISCO E REBOCO COM RECIPIENTE ACOPLADO, TIPO CANEQUINHA, COM VOLUME DE 1,50 L, SEM COMPRESSOR</v>
          </cell>
          <cell r="E18978" t="str">
            <v>UN</v>
          </cell>
          <cell r="F18978">
            <v>801.91</v>
          </cell>
        </row>
        <row r="18979">
          <cell r="A18979" t="str">
            <v>SINAPI-I 38392</v>
          </cell>
          <cell r="D18979" t="str">
            <v>PROLONGADOR/ EXTENSOR TELESCOPICO, EM CHAPA METALICA, COM 3 METROS, PARA ROLO DE PINTURA</v>
          </cell>
          <cell r="E18979" t="str">
            <v>UN</v>
          </cell>
          <cell r="F18979">
            <v>76.86</v>
          </cell>
        </row>
        <row r="18980">
          <cell r="A18980" t="str">
            <v>SINAPI-I 11735</v>
          </cell>
          <cell r="D18980" t="str">
            <v>PROLONGAMENTO / PROLONGADOR PARA CAIXA SIFONADA, PVC, 100 MM X 200 MM (NBR 5688)</v>
          </cell>
          <cell r="E18980" t="str">
            <v>UN</v>
          </cell>
          <cell r="F18980">
            <v>10.050000000000001</v>
          </cell>
        </row>
        <row r="18981">
          <cell r="A18981" t="str">
            <v>SINAPI-I 11737</v>
          </cell>
          <cell r="D18981" t="str">
            <v>PROLONGAMENTO / PROLONGADOR PARA CAIXA SIFONADA, PVC, 150 MM X 150 MM (NBR 5688)</v>
          </cell>
          <cell r="E18981" t="str">
            <v>UN</v>
          </cell>
          <cell r="F18981">
            <v>14.26</v>
          </cell>
        </row>
        <row r="18982">
          <cell r="A18982" t="str">
            <v>SINAPI-I 11738</v>
          </cell>
          <cell r="D18982" t="str">
            <v>PROLONGAMENTO / PROLONGADOR PARA CAIXA SIFONADA, PVC, 150 MM X 200 MM (NBR 5688)</v>
          </cell>
          <cell r="E18982" t="str">
            <v>UN</v>
          </cell>
          <cell r="F18982">
            <v>17.97</v>
          </cell>
        </row>
        <row r="18983">
          <cell r="A18983" t="str">
            <v>SINAPI-I 36143</v>
          </cell>
          <cell r="D18983" t="str">
            <v>PROTETOR AUDITIVO TIPO CONCHA COM ABAFADOR DE RUIDOS, ATENUACAO ACIMA DE 22 DB</v>
          </cell>
          <cell r="E18983" t="str">
            <v>UN</v>
          </cell>
          <cell r="F18983">
            <v>82.81</v>
          </cell>
        </row>
        <row r="18984">
          <cell r="A18984" t="str">
            <v>SINAPI-I 36142</v>
          </cell>
          <cell r="D18984" t="str">
            <v>PROTETOR AUDITIVO TIPO PLUG DE INSERCAO COM CORDAO, ATENUACAO SUPERIOR A 15 DB</v>
          </cell>
          <cell r="E18984" t="str">
            <v>UN</v>
          </cell>
          <cell r="F18984">
            <v>2.04</v>
          </cell>
        </row>
        <row r="18985">
          <cell r="A18985" t="str">
            <v>SINAPI-I 45227</v>
          </cell>
          <cell r="D18985" t="str">
            <v>PROTETOR FACIAL ARCO ELETRICO, COM QUEIXEIRA E LENTE EM POLICARBONATO, CAPACETE INCLUIDO</v>
          </cell>
          <cell r="E18985" t="str">
            <v>UN</v>
          </cell>
          <cell r="F18985">
            <v>789.1</v>
          </cell>
        </row>
        <row r="18986">
          <cell r="A18986" t="str">
            <v>SINAPI-I 45209</v>
          </cell>
          <cell r="D18986" t="str">
            <v>PROTETOR FACIAL DE POLICARBONATO, 200 MM X *390* MM, COM COROA E CARNEIRA</v>
          </cell>
          <cell r="E18986" t="str">
            <v>UN</v>
          </cell>
          <cell r="F18986">
            <v>34.56</v>
          </cell>
        </row>
        <row r="18987">
          <cell r="A18987" t="str">
            <v>SINAPI-I 36146</v>
          </cell>
          <cell r="D18987" t="str">
            <v>PROTETOR SOLAR FPS 30, EMBALAGEM 2 LITROS</v>
          </cell>
          <cell r="E18987" t="str">
            <v>UN</v>
          </cell>
          <cell r="F18987">
            <v>219.13</v>
          </cell>
        </row>
        <row r="18988">
          <cell r="A18988" t="str">
            <v>SINAPI-I 39015</v>
          </cell>
          <cell r="D18988" t="str">
            <v>PROTETOR/PONTEIRA PLASTICA PARA PONTA DE VERGALHAO DE ATE 1", TIPO PROTETOR DE ESPERA</v>
          </cell>
          <cell r="E18988" t="str">
            <v>UN</v>
          </cell>
          <cell r="F18988">
            <v>0.95</v>
          </cell>
        </row>
        <row r="18989">
          <cell r="A18989" t="str">
            <v>SINAPI-I 38377</v>
          </cell>
          <cell r="D18989" t="str">
            <v>PRUMO DE CENTRO EM ACO *400* G, COM CORDAO EM NYLON E CALCO GUIA EM ACO OU MADEIRA</v>
          </cell>
          <cell r="E18989" t="str">
            <v>UN</v>
          </cell>
          <cell r="F18989">
            <v>35.83</v>
          </cell>
        </row>
        <row r="18990">
          <cell r="A18990" t="str">
            <v>SINAPI-I 38376</v>
          </cell>
          <cell r="D18990" t="str">
            <v>PRUMO DE PAREDE EM ACO 700 A 750 G, COM CORDAO EM NYLON E TACO</v>
          </cell>
          <cell r="E18990" t="str">
            <v>UN</v>
          </cell>
          <cell r="F18990">
            <v>41.44</v>
          </cell>
        </row>
        <row r="18991">
          <cell r="A18991" t="str">
            <v>SINAPI-I 38116</v>
          </cell>
          <cell r="D18991" t="str">
            <v>PULSADOR CAMPAINHA 10A, 250V (APENAS MODULO)</v>
          </cell>
          <cell r="E18991" t="str">
            <v>UN</v>
          </cell>
          <cell r="F18991">
            <v>5.32</v>
          </cell>
        </row>
        <row r="18992">
          <cell r="A18992" t="str">
            <v>SINAPI-I 38066</v>
          </cell>
          <cell r="D18992" t="str">
            <v>PULSADOR CAMPAINHA 10A, 250V, CONJUNTO MONTADO PARA EMBUTIR 4" X 2" (PLACA + SUPORTE + MODULO)</v>
          </cell>
          <cell r="E18992" t="str">
            <v>UN</v>
          </cell>
          <cell r="F18992">
            <v>8.7899999999999991</v>
          </cell>
        </row>
        <row r="18993">
          <cell r="A18993" t="str">
            <v>SINAPI-I 38117</v>
          </cell>
          <cell r="D18993" t="str">
            <v>PULSADOR MINUTERIA 10A, 250V (APENAS MODULO)</v>
          </cell>
          <cell r="E18993" t="str">
            <v>UN</v>
          </cell>
          <cell r="F18993">
            <v>9.07</v>
          </cell>
        </row>
        <row r="18994">
          <cell r="A18994" t="str">
            <v>SINAPI-I 38067</v>
          </cell>
          <cell r="D18994" t="str">
            <v>PULSADOR MINUTERIA 10A, 250V, CONJUNTO MONTADO PARA EMBUTIR 4" X 2" (PLACA + SUPORTE + MODULO)</v>
          </cell>
          <cell r="E18994" t="str">
            <v>UN</v>
          </cell>
          <cell r="F18994">
            <v>12.37</v>
          </cell>
        </row>
        <row r="18995">
          <cell r="A18995" t="str">
            <v>SINAPI-I 44313</v>
          </cell>
          <cell r="D18995" t="str">
            <v>PUNHO PARA PERFURATRIZ DE ESTEIRA T38, D = 1 1/2" (38 MM), C = 380 MM</v>
          </cell>
          <cell r="E18995" t="str">
            <v>UN</v>
          </cell>
          <cell r="F18995">
            <v>910.34</v>
          </cell>
        </row>
        <row r="18996">
          <cell r="A18996" t="str">
            <v>SINAPI-I 11522</v>
          </cell>
          <cell r="D18996" t="str">
            <v>PUXADOR DE EMBUTIR TIPO CONCHA, COM FURO PARA CHAVE, EM LATAO CROMADO, COMPRIMENTO DE APROX *100* MM E LARGURA DE APROX *40* MM</v>
          </cell>
          <cell r="E18996" t="str">
            <v>UN</v>
          </cell>
          <cell r="F18996">
            <v>13.75</v>
          </cell>
        </row>
        <row r="18997">
          <cell r="A18997" t="str">
            <v>SINAPI-I 43600</v>
          </cell>
          <cell r="D18997" t="str">
            <v>PUXADOR TIPO ALCA, EM ZAMAC CROMADO, COM COMPRIMENTO DE APROX 150 MM, COM ROSETA PARA PORTAS DE MADEIRAS, INCLUINDO PARAFUSOS</v>
          </cell>
          <cell r="E18997" t="str">
            <v>UN</v>
          </cell>
          <cell r="F18997">
            <v>55.11</v>
          </cell>
        </row>
        <row r="18998">
          <cell r="A18998" t="str">
            <v>SINAPI-I 5080</v>
          </cell>
          <cell r="D18998" t="str">
            <v>PUXADOR TIPO ALCA, EM ZAMAC CROMADO, COM ROSETAS, COMPRIMENTO DE APROX *100* MM, PARA PORTAS E JANELAS DE MADEIRA, INCLUINDO PARAFUSOS</v>
          </cell>
          <cell r="E18998" t="str">
            <v>UN</v>
          </cell>
          <cell r="F18998">
            <v>21.49</v>
          </cell>
        </row>
        <row r="18999">
          <cell r="A18999" t="str">
            <v>SINAPI-I 38168</v>
          </cell>
          <cell r="D18999" t="str">
            <v>PUXADOR TUBULAR RETO DUPLO, EM ALUMINIO CROMADO, COMPRIMENTO DE APROX 400 MM E DIAMETRO DE 25 MM (1")</v>
          </cell>
          <cell r="E18999" t="str">
            <v>UN</v>
          </cell>
          <cell r="F18999">
            <v>150.04</v>
          </cell>
        </row>
        <row r="19000">
          <cell r="A19000" t="str">
            <v>SINAPI-I 43601</v>
          </cell>
          <cell r="D19000" t="str">
            <v>PUXADOR TUBULAR RETO SIMPLES, EM ALUMINIO CROMADO, COM COMPRIMENTO DE APROX 400 MM E DIAMETRO DE 25 MM</v>
          </cell>
          <cell r="E19000" t="str">
            <v>UN</v>
          </cell>
          <cell r="F19000">
            <v>75.02</v>
          </cell>
        </row>
        <row r="19001">
          <cell r="A19001" t="str">
            <v>SINAPI-I 13393</v>
          </cell>
          <cell r="D19001" t="str">
            <v>QUADRO DE DISTRIBUICAO COM BARRAMENTO TRIFASICO, DE EMBUTIR, EM CHAPA DE ACO GALVANIZADO, PARA 12 DISJUNTORES DIN, 100 A</v>
          </cell>
          <cell r="E19001" t="str">
            <v>UN</v>
          </cell>
          <cell r="F19001">
            <v>346.89</v>
          </cell>
        </row>
        <row r="19002">
          <cell r="A19002" t="str">
            <v>SINAPI-I 13395</v>
          </cell>
          <cell r="D19002" t="str">
            <v>QUADRO DE DISTRIBUICAO COM BARRAMENTO TRIFASICO, DE EMBUTIR, EM CHAPA DE ACO GALVANIZADO, PARA 18 DISJUNTORES DIN, 100 A</v>
          </cell>
          <cell r="E19002" t="str">
            <v>UN</v>
          </cell>
          <cell r="F19002">
            <v>486.12</v>
          </cell>
        </row>
        <row r="19003">
          <cell r="A19003" t="str">
            <v>SINAPI-I 12039</v>
          </cell>
          <cell r="D19003" t="str">
            <v>QUADRO DE DISTRIBUICAO COM BARRAMENTO TRIFASICO, DE EMBUTIR, EM CHAPA DE ACO GALVANIZADO, PARA 24 DISJUNTORES DIN, 100 A</v>
          </cell>
          <cell r="E19003" t="str">
            <v>UN</v>
          </cell>
          <cell r="F19003">
            <v>510.86</v>
          </cell>
        </row>
        <row r="19004">
          <cell r="A19004" t="str">
            <v>SINAPI-I 13396</v>
          </cell>
          <cell r="D19004" t="str">
            <v>QUADRO DE DISTRIBUICAO COM BARRAMENTO TRIFASICO, DE EMBUTIR, EM CHAPA DE ACO GALVANIZADO, PARA 28 DISJUNTORES DIN, 100 A</v>
          </cell>
          <cell r="E19004" t="str">
            <v>UN</v>
          </cell>
          <cell r="F19004">
            <v>717.48</v>
          </cell>
        </row>
        <row r="19005">
          <cell r="A19005" t="str">
            <v>SINAPI-I 12041</v>
          </cell>
          <cell r="D19005" t="str">
            <v>QUADRO DE DISTRIBUICAO COM BARRAMENTO TRIFASICO, DE EMBUTIR, EM CHAPA DE ACO GALVANIZADO, PARA 30 DISJUNTORES DIN, 150 A</v>
          </cell>
          <cell r="E19005" t="str">
            <v>UN</v>
          </cell>
          <cell r="F19005">
            <v>585.87</v>
          </cell>
        </row>
        <row r="19006">
          <cell r="A19006" t="str">
            <v>SINAPI-I 12043</v>
          </cell>
          <cell r="D19006" t="str">
            <v>QUADRO DE DISTRIBUICAO COM BARRAMENTO TRIFASICO, DE EMBUTIR, EM CHAPA DE ACO GALVANIZADO, PARA 30 DISJUNTORES DIN, 225 A</v>
          </cell>
          <cell r="E19006" t="str">
            <v>UN</v>
          </cell>
          <cell r="F19006">
            <v>1236.96</v>
          </cell>
        </row>
        <row r="19007">
          <cell r="A19007" t="str">
            <v>SINAPI-I 39762</v>
          </cell>
          <cell r="D19007" t="str">
            <v>QUADRO DE DISTRIBUICAO COM BARRAMENTO TRIFASICO, DE EMBUTIR, EM CHAPA DE ACO GALVANIZADO, PARA 36 DISJUNTORES DIN, 100 A</v>
          </cell>
          <cell r="E19007" t="str">
            <v>UN</v>
          </cell>
          <cell r="F19007">
            <v>588.82000000000005</v>
          </cell>
        </row>
        <row r="19008">
          <cell r="A19008" t="str">
            <v>SINAPI-I 12042</v>
          </cell>
          <cell r="D19008" t="str">
            <v>QUADRO DE DISTRIBUICAO COM BARRAMENTO TRIFASICO, DE EMBUTIR, EM CHAPA DE ACO GALVANIZADO, PARA 40 DISJUNTORES DIN, 100 A</v>
          </cell>
          <cell r="E19008" t="str">
            <v>UN</v>
          </cell>
          <cell r="F19008">
            <v>859.67</v>
          </cell>
        </row>
        <row r="19009">
          <cell r="A19009" t="str">
            <v>SINAPI-I 39763</v>
          </cell>
          <cell r="D19009" t="str">
            <v>QUADRO DE DISTRIBUICAO COM BARRAMENTO TRIFASICO, DE EMBUTIR, EM CHAPA DE ACO GALVANIZADO, PARA 48 DISJUNTORES DIN, 100 A</v>
          </cell>
          <cell r="E19009" t="str">
            <v>UN</v>
          </cell>
          <cell r="F19009">
            <v>1006.13</v>
          </cell>
        </row>
        <row r="19010">
          <cell r="A19010" t="str">
            <v>SINAPI-I 39760</v>
          </cell>
          <cell r="D19010" t="str">
            <v>QUADRO DE DISTRIBUICAO COM BARRAMENTO TRIFASICO, DE SOBREPOR, EM CHAPA DE ACO GALVANIZADO, PARA *42* DISJUNTORES DIN, 100 A</v>
          </cell>
          <cell r="E19010" t="str">
            <v>UN</v>
          </cell>
          <cell r="F19010">
            <v>1002.82</v>
          </cell>
        </row>
        <row r="19011">
          <cell r="A19011" t="str">
            <v>SINAPI-I 39756</v>
          </cell>
          <cell r="D19011" t="str">
            <v>QUADRO DE DISTRIBUICAO COM BARRAMENTO TRIFASICO, DE SOBREPOR, EM CHAPA DE ACO GALVANIZADO, PARA 12 DISJUNTORES DIN, 100 A</v>
          </cell>
          <cell r="E19011" t="str">
            <v>UN</v>
          </cell>
          <cell r="F19011">
            <v>360.07</v>
          </cell>
        </row>
        <row r="19012">
          <cell r="A19012" t="str">
            <v>SINAPI-I 12038</v>
          </cell>
          <cell r="D19012" t="str">
            <v>QUADRO DE DISTRIBUICAO COM BARRAMENTO TRIFASICO, DE SOBREPOR, EM CHAPA DE ACO GALVANIZADO, PARA 18 DISJUNTORES DIN, 100 A</v>
          </cell>
          <cell r="E19012" t="str">
            <v>UN</v>
          </cell>
          <cell r="F19012">
            <v>449.92</v>
          </cell>
        </row>
        <row r="19013">
          <cell r="A19013" t="str">
            <v>SINAPI-I 39757</v>
          </cell>
          <cell r="D19013" t="str">
            <v>QUADRO DE DISTRIBUICAO COM BARRAMENTO TRIFASICO, DE SOBREPOR, EM CHAPA DE ACO GALVANIZADO, PARA 28 DISJUNTORES DIN, 100 A</v>
          </cell>
          <cell r="E19013" t="str">
            <v>UN</v>
          </cell>
          <cell r="F19013">
            <v>416.04</v>
          </cell>
        </row>
        <row r="19014">
          <cell r="A19014" t="str">
            <v>SINAPI-I 39758</v>
          </cell>
          <cell r="D19014" t="str">
            <v>QUADRO DE DISTRIBUICAO COM BARRAMENTO TRIFASICO, DE SOBREPOR, EM CHAPA DE ACO GALVANIZADO, PARA 30 DISJUNTORES DIN, 100 A</v>
          </cell>
          <cell r="E19014" t="str">
            <v>UN</v>
          </cell>
          <cell r="F19014">
            <v>606.32000000000005</v>
          </cell>
        </row>
        <row r="19015">
          <cell r="A19015" t="str">
            <v>SINAPI-I 39759</v>
          </cell>
          <cell r="D19015" t="str">
            <v>QUADRO DE DISTRIBUICAO COM BARRAMENTO TRIFASICO, DE SOBREPOR, EM CHAPA DE ACO GALVANIZADO, PARA 36 DISJUNTORES DIN, 100 A</v>
          </cell>
          <cell r="E19015" t="str">
            <v>UN</v>
          </cell>
          <cell r="F19015">
            <v>748.8</v>
          </cell>
        </row>
        <row r="19016">
          <cell r="A19016" t="str">
            <v>SINAPI-I 39761</v>
          </cell>
          <cell r="D19016" t="str">
            <v>QUADRO DE DISTRIBUICAO COM BARRAMENTO TRIFASICO, DE SOBREPOR, EM CHAPA DE ACO GALVANIZADO, PARA 48 DISJUNTORES DIN, 100 A</v>
          </cell>
          <cell r="E19016" t="str">
            <v>UN</v>
          </cell>
          <cell r="F19016">
            <v>900.08</v>
          </cell>
        </row>
        <row r="19017">
          <cell r="A19017" t="str">
            <v>SINAPI-I 39805</v>
          </cell>
          <cell r="D19017" t="str">
            <v>QUADRO DE DISTRIBUICAO, EM PVC, DE EMBUTIR, COM BARRAMENTO TERRA / NEUTRO, PARA 12 DISJUNTORES NEMA OU 16 DISJUNTORES DIN</v>
          </cell>
          <cell r="E19017" t="str">
            <v>UN</v>
          </cell>
          <cell r="F19017">
            <v>163.6</v>
          </cell>
        </row>
        <row r="19018">
          <cell r="A19018" t="str">
            <v>SINAPI-I 39806</v>
          </cell>
          <cell r="D19018" t="str">
            <v>QUADRO DE DISTRIBUICAO, EM PVC, DE EMBUTIR, COM BARRAMENTO TERRA / NEUTRO, PARA 18 DISJUNTORES NEMA OU 24 DISJUNTORES DIN</v>
          </cell>
          <cell r="E19018" t="str">
            <v>UN</v>
          </cell>
          <cell r="F19018">
            <v>303.10000000000002</v>
          </cell>
        </row>
        <row r="19019">
          <cell r="A19019" t="str">
            <v>SINAPI-I 39807</v>
          </cell>
          <cell r="D19019" t="str">
            <v>QUADRO DE DISTRIBUICAO, EM PVC, DE EMBUTIR, COM BARRAMENTO TERRA / NEUTRO, PARA 27 DISJUNTORES NEMA OU 36 DISJUNTORES DIN</v>
          </cell>
          <cell r="E19019" t="str">
            <v>UN</v>
          </cell>
          <cell r="F19019">
            <v>656.88</v>
          </cell>
        </row>
        <row r="19020">
          <cell r="A19020" t="str">
            <v>SINAPI-I 43100</v>
          </cell>
          <cell r="D19020" t="str">
            <v>QUADRO DE DISTRIBUICAO, EM PVC, DE EMBUTIR, COM BARRAMENTO TERRA / NEUTRO, PARA 48 DISJUNTORES DIN</v>
          </cell>
          <cell r="E19020" t="str">
            <v>UN</v>
          </cell>
          <cell r="F19020">
            <v>513.54</v>
          </cell>
        </row>
        <row r="19021">
          <cell r="A19021" t="str">
            <v>SINAPI-I 39804</v>
          </cell>
          <cell r="D19021" t="str">
            <v>QUADRO DE DISTRIBUICAO, EM PVC, DE EMBUTIR, COM BARRAMENTO TERRA / NEUTRO, PARA 6 DISJUNTORES NEMA OU 8 DISJUNTORES DIN</v>
          </cell>
          <cell r="E19021" t="str">
            <v>UN</v>
          </cell>
          <cell r="F19021">
            <v>96.06</v>
          </cell>
        </row>
        <row r="19022">
          <cell r="A19022" t="str">
            <v>SINAPI-I 39796</v>
          </cell>
          <cell r="D19022" t="str">
            <v>QUADRO DE DISTRIBUICAO, SEM BARRAMENTO, EM PVC, DE EMBUTIR, PARA 12 DISJUNTORES NEMA OU 16 DISJUNTORES DIN</v>
          </cell>
          <cell r="E19022" t="str">
            <v>UN</v>
          </cell>
          <cell r="F19022">
            <v>99.5</v>
          </cell>
        </row>
        <row r="19023">
          <cell r="A19023" t="str">
            <v>SINAPI-I 39797</v>
          </cell>
          <cell r="D19023" t="str">
            <v>QUADRO DE DISTRIBUICAO, SEM BARRAMENTO, EM PVC, DE EMBUTIR, PARA 18 DISJUNTORES NEMA OU 24 DISJUNTORES DIN</v>
          </cell>
          <cell r="E19023" t="str">
            <v>UN</v>
          </cell>
          <cell r="F19023">
            <v>156.19</v>
          </cell>
        </row>
        <row r="19024">
          <cell r="A19024" t="str">
            <v>SINAPI-I 39798</v>
          </cell>
          <cell r="D19024" t="str">
            <v>QUADRO DE DISTRIBUICAO, SEM BARRAMENTO, EM PVC, DE EMBUTIR, PARA 27 DISJUNTORES NEMA OU 36 DISJUNTORES DIN</v>
          </cell>
          <cell r="E19024" t="str">
            <v>UN</v>
          </cell>
          <cell r="F19024">
            <v>267.91000000000003</v>
          </cell>
        </row>
        <row r="19025">
          <cell r="A19025" t="str">
            <v>SINAPI-I 39794</v>
          </cell>
          <cell r="D19025" t="str">
            <v>QUADRO DE DISTRIBUICAO, SEM BARRAMENTO, EM PVC, DE EMBUTIR, PARA 3 DISJUNTORES NEMA OU 4 DISJUNTORES DIN</v>
          </cell>
          <cell r="E19025" t="str">
            <v>UN</v>
          </cell>
          <cell r="F19025">
            <v>42.23</v>
          </cell>
        </row>
        <row r="19026">
          <cell r="A19026" t="str">
            <v>SINAPI-I 39795</v>
          </cell>
          <cell r="D19026" t="str">
            <v>QUADRO DE DISTRIBUICAO, SEM BARRAMENTO, EM PVC, DE EMBUTIR, PARA 6 DISJUNTORES NEMA OU 8 DISJUNTORES DIN</v>
          </cell>
          <cell r="E19026" t="str">
            <v>UN</v>
          </cell>
          <cell r="F19026">
            <v>66.72</v>
          </cell>
        </row>
        <row r="19027">
          <cell r="A19027" t="str">
            <v>SINAPI-I 39801</v>
          </cell>
          <cell r="D19027" t="str">
            <v>QUADRO DE DISTRIBUICAO, SEM BARRAMENTO, EM PVC, DE SOBREPOR, PARA 12 DISJUNTORES NEMA OU 16 DISJUNTORES DIN</v>
          </cell>
          <cell r="E19027" t="str">
            <v>UN</v>
          </cell>
          <cell r="F19027">
            <v>140.88999999999999</v>
          </cell>
        </row>
        <row r="19028">
          <cell r="A19028" t="str">
            <v>SINAPI-I 39802</v>
          </cell>
          <cell r="D19028" t="str">
            <v>QUADRO DE DISTRIBUICAO, SEM BARRAMENTO, EM PVC, DE SOBREPOR, PARA 18 DISJUNTORES NEMA OU 24 DISJUNTORES DIN</v>
          </cell>
          <cell r="E19028" t="str">
            <v>UN</v>
          </cell>
          <cell r="F19028">
            <v>206.52</v>
          </cell>
        </row>
        <row r="19029">
          <cell r="A19029" t="str">
            <v>SINAPI-I 39803</v>
          </cell>
          <cell r="D19029" t="str">
            <v>QUADRO DE DISTRIBUICAO, SEM BARRAMENTO, EM PVC, DE SOBREPOR, PARA 27 DISJUNTORES NEMA OU 36 DISJUNTORES DIN</v>
          </cell>
          <cell r="E19029" t="str">
            <v>UN</v>
          </cell>
          <cell r="F19029">
            <v>288.10000000000002</v>
          </cell>
        </row>
        <row r="19030">
          <cell r="A19030" t="str">
            <v>SINAPI-I 39799</v>
          </cell>
          <cell r="D19030" t="str">
            <v>QUADRO DE DISTRIBUICAO, SEM BARRAMENTO, EM PVC, DE SOBREPOR, PARA 3 DISJUNTORES NEMA OU 4 DISJUNTORES DIN</v>
          </cell>
          <cell r="E19030" t="str">
            <v>UN</v>
          </cell>
          <cell r="F19030">
            <v>49.23</v>
          </cell>
        </row>
        <row r="19031">
          <cell r="A19031" t="str">
            <v>SINAPI-I 39800</v>
          </cell>
          <cell r="D19031" t="str">
            <v>QUADRO DE DISTRIBUICAO, SEM BARRAMENTO, EM PVC, DE SOBREPOR, PARA 6 DISJUNTORES NEMA OU 8 DISJUNTORES DIN</v>
          </cell>
          <cell r="E19031" t="str">
            <v>UN</v>
          </cell>
          <cell r="F19031">
            <v>83.86</v>
          </cell>
        </row>
        <row r="19032">
          <cell r="A19032" t="str">
            <v>SINAPI-I 43837</v>
          </cell>
          <cell r="D19032" t="str">
            <v>RACK DE PISO PARA SERVIDOR, ABERTO, EM COLUNA, 44U X *570* MM</v>
          </cell>
          <cell r="E19032" t="str">
            <v>UN</v>
          </cell>
          <cell r="F19032">
            <v>1363.71</v>
          </cell>
        </row>
        <row r="19033">
          <cell r="A19033" t="str">
            <v>SINAPI-I 43836</v>
          </cell>
          <cell r="D19033" t="str">
            <v>RACK DE PISO PARA SERVIDOR, FECHADO, 44U, COM PORTA, 44U X *570* MM</v>
          </cell>
          <cell r="E19033" t="str">
            <v>UN</v>
          </cell>
          <cell r="F19033">
            <v>2774.91</v>
          </cell>
        </row>
        <row r="19034">
          <cell r="A19034" t="str">
            <v>SINAPI-I 21059</v>
          </cell>
          <cell r="D19034" t="str">
            <v>RALO FOFO COM REQUADRO, QUADRADO 150 X 150 MM</v>
          </cell>
          <cell r="E19034" t="str">
            <v>UN</v>
          </cell>
          <cell r="F19034">
            <v>44.43</v>
          </cell>
        </row>
        <row r="19035">
          <cell r="A19035" t="str">
            <v>SINAPI-I 11234</v>
          </cell>
          <cell r="D19035" t="str">
            <v>RALO FOFO COM REQUADRO, QUADRADO 200 X 200 MM</v>
          </cell>
          <cell r="E19035" t="str">
            <v>UN</v>
          </cell>
          <cell r="F19035">
            <v>66.97</v>
          </cell>
        </row>
        <row r="19036">
          <cell r="A19036" t="str">
            <v>SINAPI-I 21060</v>
          </cell>
          <cell r="D19036" t="str">
            <v>RALO FOFO COM REQUADRO, QUADRADO 250 X 250 MM</v>
          </cell>
          <cell r="E19036" t="str">
            <v>UN</v>
          </cell>
          <cell r="F19036">
            <v>82.42</v>
          </cell>
        </row>
        <row r="19037">
          <cell r="A19037" t="str">
            <v>SINAPI-I 21061</v>
          </cell>
          <cell r="D19037" t="str">
            <v>RALO FOFO COM REQUADRO, QUADRADO 300 X 300 MM</v>
          </cell>
          <cell r="E19037" t="str">
            <v>UN</v>
          </cell>
          <cell r="F19037">
            <v>103.03</v>
          </cell>
        </row>
        <row r="19038">
          <cell r="A19038" t="str">
            <v>SINAPI-I 21062</v>
          </cell>
          <cell r="D19038" t="str">
            <v>RALO FOFO COM REQUADRO, QUADRADO 400 X 400 MM</v>
          </cell>
          <cell r="E19038" t="str">
            <v>UN</v>
          </cell>
          <cell r="F19038">
            <v>162.27000000000001</v>
          </cell>
        </row>
        <row r="19039">
          <cell r="A19039" t="str">
            <v>SINAPI-I 11708</v>
          </cell>
          <cell r="D19039" t="str">
            <v>RALO FOFO SEMIESFERICO, 100 MM, PARA LAJES/ CALHAS</v>
          </cell>
          <cell r="E19039" t="str">
            <v>UN</v>
          </cell>
          <cell r="F19039">
            <v>17.7</v>
          </cell>
        </row>
        <row r="19040">
          <cell r="A19040" t="str">
            <v>SINAPI-I 11709</v>
          </cell>
          <cell r="D19040" t="str">
            <v>RALO FOFO SEMIESFERICO, 150 MM, PARA LAJES/ CALHAS</v>
          </cell>
          <cell r="E19040" t="str">
            <v>UN</v>
          </cell>
          <cell r="F19040">
            <v>41.59</v>
          </cell>
        </row>
        <row r="19041">
          <cell r="A19041" t="str">
            <v>SINAPI-I 11710</v>
          </cell>
          <cell r="D19041" t="str">
            <v>RALO FOFO SEMIESFERICO, 200 MM, PARA LAJES/ CALHAS</v>
          </cell>
          <cell r="E19041" t="str">
            <v>UN</v>
          </cell>
          <cell r="F19041">
            <v>95.62</v>
          </cell>
        </row>
        <row r="19042">
          <cell r="A19042" t="str">
            <v>SINAPI-I 11707</v>
          </cell>
          <cell r="D19042" t="str">
            <v>RALO FOFO SEMIESFERICO, 75 MM, PARA LAJES/ CALHAS</v>
          </cell>
          <cell r="E19042" t="str">
            <v>UN</v>
          </cell>
          <cell r="F19042">
            <v>13.26</v>
          </cell>
        </row>
        <row r="19043">
          <cell r="A19043" t="str">
            <v>SINAPI-I 5102</v>
          </cell>
          <cell r="D19043" t="str">
            <v>RALO SECO / RALO DE PASSAGEM EM PVC, QUADRADO, 100 X 100 X 53 MM, SAIDA 40 MM, COM GRELHA BRANCA</v>
          </cell>
          <cell r="E19043" t="str">
            <v>UN</v>
          </cell>
          <cell r="F19043">
            <v>14.12</v>
          </cell>
        </row>
        <row r="19044">
          <cell r="A19044" t="str">
            <v>SINAPI-I 11711</v>
          </cell>
          <cell r="D19044" t="str">
            <v>RALO SECO CONICO, PVC, 100 X 40 MM, COM GRELHA QUADRADA BRANCA</v>
          </cell>
          <cell r="E19044" t="str">
            <v>UN</v>
          </cell>
          <cell r="F19044">
            <v>11.77</v>
          </cell>
        </row>
        <row r="19045">
          <cell r="A19045" t="str">
            <v>SINAPI-I 11739</v>
          </cell>
          <cell r="D19045" t="str">
            <v>RALO SECO CONICO, PVC, 100 X 40 MM, COM GRELHA REDONDA BRANCA</v>
          </cell>
          <cell r="E19045" t="str">
            <v>UN</v>
          </cell>
          <cell r="F19045">
            <v>10.07</v>
          </cell>
        </row>
        <row r="19046">
          <cell r="A19046" t="str">
            <v>SINAPI-I 11741</v>
          </cell>
          <cell r="D19046" t="str">
            <v>RALO SIFONADO CILINDRICO, PVC, 100 X 40 MM, COM GRELHA REDONDA BRANCA</v>
          </cell>
          <cell r="E19046" t="str">
            <v>UN</v>
          </cell>
          <cell r="F19046">
            <v>12.82</v>
          </cell>
        </row>
        <row r="19047">
          <cell r="A19047" t="str">
            <v>SINAPI-I 11745</v>
          </cell>
          <cell r="D19047" t="str">
            <v>RALO SIFONADO QUADRADO, PVC, 100 X 53 MM, SAIDA 40 MM, COM GRELHA QUADRADA BRANCA</v>
          </cell>
          <cell r="E19047" t="str">
            <v>UN</v>
          </cell>
          <cell r="F19047">
            <v>16.89</v>
          </cell>
        </row>
        <row r="19048">
          <cell r="A19048" t="str">
            <v>SINAPI-I 11743</v>
          </cell>
          <cell r="D19048" t="str">
            <v>RALO SIFONADO REDONDO CONICO, PVC, 100 X 40 MM, COM GRELHA REDONDA BRANCA</v>
          </cell>
          <cell r="E19048" t="str">
            <v>UN</v>
          </cell>
          <cell r="F19048">
            <v>10.76</v>
          </cell>
        </row>
        <row r="19049">
          <cell r="A19049" t="str">
            <v>SINAPI-I 5104</v>
          </cell>
          <cell r="D19049" t="str">
            <v>REBITE DE REPUXO EM ALUMINIO VAZADO, DIAMETRO 3,2 X 8 MM DE COMPRIMENTO (1KG = 1025 UNIDADES)</v>
          </cell>
          <cell r="E19049" t="str">
            <v>KG</v>
          </cell>
          <cell r="F19049">
            <v>111.4</v>
          </cell>
        </row>
        <row r="19050">
          <cell r="A19050" t="str">
            <v>SINAPI-I 44530</v>
          </cell>
          <cell r="D19050" t="str">
            <v>REBOLO ABRASIVO RETO DE USO GERAL GRAO 36, DE 6 X 1" (DIAMETRO X ESPESSURA)</v>
          </cell>
          <cell r="E19050" t="str">
            <v>UN</v>
          </cell>
          <cell r="F19050">
            <v>77.739999999999995</v>
          </cell>
        </row>
        <row r="19051">
          <cell r="A19051" t="str">
            <v>SINAPI-I 2710</v>
          </cell>
          <cell r="D19051" t="str">
            <v>REBOLO ABRASIVO RETO DE USO GERAL GRAO 36, DE 6 X 3/4" (DIAMETRO X ESPESSURA)</v>
          </cell>
          <cell r="E19051" t="str">
            <v>UN</v>
          </cell>
          <cell r="F19051">
            <v>67.09</v>
          </cell>
        </row>
        <row r="19052">
          <cell r="A19052" t="str">
            <v>SINAPI-I 14575</v>
          </cell>
          <cell r="D19052" t="str">
            <v>RECICLADORA DE ASFALTO A FRIO SOBRE RODAS, LARG. FRESAGEM 2,00 M, POT. 315 KW/422 HP</v>
          </cell>
          <cell r="E19052" t="str">
            <v>UN</v>
          </cell>
        </row>
        <row r="19053">
          <cell r="A19053" t="str">
            <v>SINAPI-I 44048</v>
          </cell>
          <cell r="D19053" t="str">
            <v>REDUCAO CONCENTRICA PARA ELETROCALHA, PERFURADA, EM CHAPA DE ACO GALVANIZADO ESPESSURA #14, (700 X 600 MM) X 50 MM, SEM VIROLA, SEM TAMPA</v>
          </cell>
          <cell r="E19053" t="str">
            <v>UN</v>
          </cell>
          <cell r="F19053">
            <v>118.46</v>
          </cell>
        </row>
        <row r="19054">
          <cell r="A19054" t="str">
            <v>SINAPI-I 44026</v>
          </cell>
          <cell r="D19054" t="str">
            <v>REDUCAO CONCENTRICA PARA ELETROCALHA, PERFURADA, EM CHAPA DE ACO GALVANIZADO ESPESSURA #14, (800 X 700 MM) X 50 MM, SEM VIROLA, SEM TAMPA</v>
          </cell>
          <cell r="E19054" t="str">
            <v>UN</v>
          </cell>
          <cell r="F19054">
            <v>147.11000000000001</v>
          </cell>
        </row>
        <row r="19055">
          <cell r="A19055" t="str">
            <v>SINAPI-I 44024</v>
          </cell>
          <cell r="D19055" t="str">
            <v>REDUCAO CONCENTRICA PARA ELETROCALHA, PERFURADA, EM CHAPA DE ACO GALVANIZADO ESPESSURA #16, (500 X 400 MM) X 50 MM (L X A), SEM VIROLA, SEM TAMPA</v>
          </cell>
          <cell r="E19055" t="str">
            <v>UN</v>
          </cell>
          <cell r="F19055">
            <v>70.819999999999993</v>
          </cell>
        </row>
        <row r="19056">
          <cell r="A19056" t="str">
            <v>SINAPI-I 44025</v>
          </cell>
          <cell r="D19056" t="str">
            <v>REDUCAO CONCENTRICA PARA ELETROCALHA, PERFURADA, EM CHAPA DE ACO GALVANIZADO ESPESSURA #16, (600 X 500 MM) X 50 MM, SEM VIROLA, SEM TAMPA</v>
          </cell>
          <cell r="E19056" t="str">
            <v>UN</v>
          </cell>
          <cell r="F19056">
            <v>82.54</v>
          </cell>
        </row>
        <row r="19057">
          <cell r="A19057" t="str">
            <v>SINAPI-I 44022</v>
          </cell>
          <cell r="D19057" t="str">
            <v>REDUCAO CONCENTRICA PARA ELETROCALHA, PERFURADA, EM CHAPA DE ACO GALVANIZADO ESPESSURA #18, (300 X 250 MM) X 50 MM (L X A), SEM VIROLA, SEM TAMPA</v>
          </cell>
          <cell r="E19057" t="str">
            <v>UN</v>
          </cell>
          <cell r="F19057">
            <v>42.17</v>
          </cell>
        </row>
        <row r="19058">
          <cell r="A19058" t="str">
            <v>SINAPI-I 44023</v>
          </cell>
          <cell r="D19058" t="str">
            <v>REDUCAO CONCENTRICA PARA ELETROCALHA, PERFURADA, EM CHAPA DE ACO GALVANIZADO ESPESSURA #18, (400 X 300 MM) X 50 MM (L X A), SEM VIROLA, SEM TAMPA</v>
          </cell>
          <cell r="E19058" t="str">
            <v>UN</v>
          </cell>
          <cell r="F19058">
            <v>57.08</v>
          </cell>
        </row>
        <row r="19059">
          <cell r="A19059" t="str">
            <v>SINAPI-I 43966</v>
          </cell>
          <cell r="D19059" t="str">
            <v>REDUCAO CONCENTRICA PARA ELETROCALHA, PERFURADA, EM CHAPA DE ACO GALVANIZADO ESPESSURA #22, (100 X 75 MM) X 50 MM (L X A), SEM VIROLA, SEM TAMPA</v>
          </cell>
          <cell r="E19059" t="str">
            <v>UN</v>
          </cell>
          <cell r="F19059">
            <v>14.25</v>
          </cell>
        </row>
        <row r="19060">
          <cell r="A19060" t="str">
            <v>SINAPI-I 43967</v>
          </cell>
          <cell r="D19060" t="str">
            <v>REDUCAO CONCENTRICA PARA ELETROCALHA, PERFURADA, EM CHAPA DE ACO GALVANIZADO ESPESSURA #22, (125 X100 MM) X 50 MM (L X A), SEM VIROLA, SEM TAMPA</v>
          </cell>
          <cell r="E19060" t="str">
            <v>UN</v>
          </cell>
          <cell r="F19060">
            <v>16.57</v>
          </cell>
        </row>
        <row r="19061">
          <cell r="A19061" t="str">
            <v>SINAPI-I 43968</v>
          </cell>
          <cell r="D19061" t="str">
            <v>REDUCAO CONCENTRICA PARA ELETROCALHA, PERFURADA, EM CHAPA DE ACO GALVANIZADO ESPESSURA #22, (150 X125 MM) X 50 MM (L X A), SEM VIROLA, SEM TAMPA</v>
          </cell>
          <cell r="E19061" t="str">
            <v>UN</v>
          </cell>
          <cell r="F19061">
            <v>18.47</v>
          </cell>
        </row>
        <row r="19062">
          <cell r="A19062" t="str">
            <v>SINAPI-I 43969</v>
          </cell>
          <cell r="D19062" t="str">
            <v>REDUCAO CONCENTRICA PARA ELETROCALHA, PERFURADA, EM CHAPA DE ACO GALVANIZADO ESPESSURA #22, (200 X 150 MM) X 50 MM (L X A), SEM VIROLA, SEM TAMPA</v>
          </cell>
          <cell r="E19062" t="str">
            <v>UN</v>
          </cell>
          <cell r="F19062">
            <v>21.73</v>
          </cell>
        </row>
        <row r="19063">
          <cell r="A19063" t="str">
            <v>SINAPI-I 44021</v>
          </cell>
          <cell r="D19063" t="str">
            <v>REDUCAO CONCENTRICA PARA ELETROCALHA, PERFURADA, EM CHAPA DE ACO GALVANIZADO ESPESSURA #22, (250 X 200 MM) X 50 MM (L X A), SEM VIROLA, SEM TAMPA</v>
          </cell>
          <cell r="E19063" t="str">
            <v>UN</v>
          </cell>
          <cell r="F19063">
            <v>24.91</v>
          </cell>
        </row>
        <row r="19064">
          <cell r="A19064" t="str">
            <v>SINAPI-I 43970</v>
          </cell>
          <cell r="D19064" t="str">
            <v>REDUCAO CONCENTRICA PARA ELETROCALHA, PERFURADA, EM CHAPA DE ACO GALVANIZADO ESPESSURA #22, (75 X 50 MM) X 50 MM (L X A), SEM VIROLA, SEM TAMPA</v>
          </cell>
          <cell r="E19064" t="str">
            <v>UN</v>
          </cell>
          <cell r="F19064">
            <v>12.65</v>
          </cell>
        </row>
        <row r="19065">
          <cell r="A19065" t="str">
            <v>SINAPI-I 20043</v>
          </cell>
          <cell r="D19065" t="str">
            <v>REDUCAO EXCENTRICA PVC, DN 100 X 50 MM, PARA ESGOTO PREDIAL</v>
          </cell>
          <cell r="E19065" t="str">
            <v>UN</v>
          </cell>
          <cell r="F19065">
            <v>9.7200000000000006</v>
          </cell>
        </row>
        <row r="19066">
          <cell r="A19066" t="str">
            <v>SINAPI-I 20044</v>
          </cell>
          <cell r="D19066" t="str">
            <v>REDUCAO EXCENTRICA PVC, DN 100 X 75 MM, PARA ESGOTO PREDIAL</v>
          </cell>
          <cell r="E19066" t="str">
            <v>UN</v>
          </cell>
          <cell r="F19066">
            <v>11.27</v>
          </cell>
        </row>
        <row r="19067">
          <cell r="A19067" t="str">
            <v>SINAPI-I 20042</v>
          </cell>
          <cell r="D19067" t="str">
            <v>REDUCAO EXCENTRICA PVC, DN 75 X 50 MM, PARA ESGOTO PREDIAL</v>
          </cell>
          <cell r="E19067" t="str">
            <v>UN</v>
          </cell>
          <cell r="F19067">
            <v>8.43</v>
          </cell>
        </row>
        <row r="19068">
          <cell r="A19068" t="str">
            <v>SINAPI-I 20046</v>
          </cell>
          <cell r="D19068" t="str">
            <v>REDUCAO EXCENTRICA PVC, SERIE R, DN 100 X 75 MM, PARA ESGOTO PREDIAL</v>
          </cell>
          <cell r="E19068" t="str">
            <v>UN</v>
          </cell>
          <cell r="F19068">
            <v>19.97</v>
          </cell>
        </row>
        <row r="19069">
          <cell r="A19069" t="str">
            <v>SINAPI-I 20047</v>
          </cell>
          <cell r="D19069" t="str">
            <v>REDUCAO EXCENTRICA PVC, SERIE R, DN 150 X 100 MM, PARA ESGOTO PREDIAL</v>
          </cell>
          <cell r="E19069" t="str">
            <v>UN</v>
          </cell>
          <cell r="F19069">
            <v>59.87</v>
          </cell>
        </row>
        <row r="19070">
          <cell r="A19070" t="str">
            <v>SINAPI-I 20045</v>
          </cell>
          <cell r="D19070" t="str">
            <v>REDUCAO EXCENTRICA PVC, SERIE R, DN 75 X 50 MM, PARA ESGOTO PREDIAL</v>
          </cell>
          <cell r="E19070" t="str">
            <v>UN</v>
          </cell>
          <cell r="F19070">
            <v>10.1</v>
          </cell>
        </row>
        <row r="19071">
          <cell r="A19071" t="str">
            <v>SINAPI-I 20972</v>
          </cell>
          <cell r="D19071" t="str">
            <v>REDUCAO FIXA TIPO STORZ, ENGATE RAPIDO 2.1/2" X 1.1/2", EM LATAO, PARA INSTALACAO PREDIAL COMBATE A INCENDIO PREDIAL</v>
          </cell>
          <cell r="E19071" t="str">
            <v>UN</v>
          </cell>
          <cell r="F19071">
            <v>112.49</v>
          </cell>
        </row>
        <row r="19072">
          <cell r="A19072" t="str">
            <v>SINAPI-I 11321</v>
          </cell>
          <cell r="D19072" t="str">
            <v>REDUCAO PVC PBA, JE, PB, DN 100 X 50 / DE 110 X 60 MM, PARA REDE DE AGUA</v>
          </cell>
          <cell r="E19072" t="str">
            <v>UN</v>
          </cell>
          <cell r="F19072">
            <v>34.94</v>
          </cell>
        </row>
        <row r="19073">
          <cell r="A19073" t="str">
            <v>SINAPI-I 11323</v>
          </cell>
          <cell r="D19073" t="str">
            <v>REDUCAO PVC PBA, JE, PB, DN 100 X 75 / DE 110 X 85 MM, PARA REDE DE AGUA</v>
          </cell>
          <cell r="E19073" t="str">
            <v>UN</v>
          </cell>
          <cell r="F19073">
            <v>40.18</v>
          </cell>
        </row>
        <row r="19074">
          <cell r="A19074" t="str">
            <v>SINAPI-I 20327</v>
          </cell>
          <cell r="D19074" t="str">
            <v>REDUCAO PVC PBA, JE, PB, DN 75 X 50 / DE 85 X 60 MM, PARA REDE DE AGUA</v>
          </cell>
          <cell r="E19074" t="str">
            <v>UN</v>
          </cell>
          <cell r="F19074">
            <v>22.8</v>
          </cell>
        </row>
        <row r="19075">
          <cell r="A19075" t="str">
            <v>SINAPI-I 6034</v>
          </cell>
          <cell r="D19075" t="str">
            <v>REGISTRO DE ESFERA DE PASSEIO, PVC PARA POLIETILENO, 20 MM</v>
          </cell>
          <cell r="E19075" t="str">
            <v>UN</v>
          </cell>
          <cell r="F19075">
            <v>8.68</v>
          </cell>
        </row>
        <row r="19076">
          <cell r="A19076" t="str">
            <v>SINAPI-I 6036</v>
          </cell>
          <cell r="D19076" t="str">
            <v>REGISTRO DE ESFERA PVC, COM BORBOLETA, COM ROSCA EXTERNA, DE 1/2"</v>
          </cell>
          <cell r="E19076" t="str">
            <v>UN</v>
          </cell>
          <cell r="F19076">
            <v>11.83</v>
          </cell>
        </row>
        <row r="19077">
          <cell r="A19077" t="str">
            <v>SINAPI-I 6031</v>
          </cell>
          <cell r="D19077" t="str">
            <v>REGISTRO DE ESFERA PVC, COM BORBOLETA, COM ROSCA EXTERNA, DE 3/4"</v>
          </cell>
          <cell r="E19077" t="str">
            <v>UN</v>
          </cell>
          <cell r="F19077">
            <v>13.9</v>
          </cell>
        </row>
        <row r="19078">
          <cell r="A19078" t="str">
            <v>SINAPI-I 6029</v>
          </cell>
          <cell r="D19078" t="str">
            <v>REGISTRO DE ESFERA PVC, COM CABECA QUADRADA, COM ROSCA EXTERNA, 1/2"</v>
          </cell>
          <cell r="E19078" t="str">
            <v>UN</v>
          </cell>
          <cell r="F19078">
            <v>14.04</v>
          </cell>
        </row>
        <row r="19079">
          <cell r="A19079" t="str">
            <v>SINAPI-I 6033</v>
          </cell>
          <cell r="D19079" t="str">
            <v>REGISTRO DE ESFERA PVC, COM CABECA QUADRADA, COM ROSCA EXTERNA, 3/4"</v>
          </cell>
          <cell r="E19079" t="str">
            <v>UN</v>
          </cell>
          <cell r="F19079">
            <v>18.510000000000002</v>
          </cell>
        </row>
        <row r="19080">
          <cell r="A19080" t="str">
            <v>SINAPI-I 11672</v>
          </cell>
          <cell r="D19080" t="str">
            <v>REGISTRO DE ESFERA, PVC, COM VOLANTE, VS, ROSCAVEL, DN 1 1/2", COM CORPO DIVIDIDO</v>
          </cell>
          <cell r="E19080" t="str">
            <v>UN</v>
          </cell>
          <cell r="F19080">
            <v>40.270000000000003</v>
          </cell>
        </row>
        <row r="19081">
          <cell r="A19081" t="str">
            <v>SINAPI-I 11669</v>
          </cell>
          <cell r="D19081" t="str">
            <v>REGISTRO DE ESFERA, PVC, COM VOLANTE, VS, ROSCAVEL, DN 1 1/4", COM CORPO DIVIDIDO</v>
          </cell>
          <cell r="E19081" t="str">
            <v>UN</v>
          </cell>
          <cell r="F19081">
            <v>38.35</v>
          </cell>
        </row>
        <row r="19082">
          <cell r="A19082" t="str">
            <v>SINAPI-I 20055</v>
          </cell>
          <cell r="D19082" t="str">
            <v>REGISTRO DE ESFERA, PVC, COM VOLANTE, VS, ROSCAVEL, DN 1", COM CORPO DIVIDIDO</v>
          </cell>
          <cell r="E19082" t="str">
            <v>UN</v>
          </cell>
          <cell r="F19082">
            <v>28.72</v>
          </cell>
        </row>
        <row r="19083">
          <cell r="A19083" t="str">
            <v>SINAPI-I 11670</v>
          </cell>
          <cell r="D19083" t="str">
            <v>REGISTRO DE ESFERA, PVC, COM VOLANTE, VS, ROSCAVEL, DN 1/2", COM CORPO DIVIDIDO</v>
          </cell>
          <cell r="E19083" t="str">
            <v>UN</v>
          </cell>
          <cell r="F19083">
            <v>14.69</v>
          </cell>
        </row>
        <row r="19084">
          <cell r="A19084" t="str">
            <v>SINAPI-I 11671</v>
          </cell>
          <cell r="D19084" t="str">
            <v>REGISTRO DE ESFERA, PVC, COM VOLANTE, VS, ROSCAVEL, DN 2", COM CORPO DIVIDIDO</v>
          </cell>
          <cell r="E19084" t="str">
            <v>UN</v>
          </cell>
          <cell r="F19084">
            <v>61.63</v>
          </cell>
        </row>
        <row r="19085">
          <cell r="A19085" t="str">
            <v>SINAPI-I 6032</v>
          </cell>
          <cell r="D19085" t="str">
            <v>REGISTRO DE ESFERA, PVC, COM VOLANTE, VS, ROSCAVEL, DN 3/4", COM CORPO DIVIDIDO</v>
          </cell>
          <cell r="E19085" t="str">
            <v>UN</v>
          </cell>
          <cell r="F19085">
            <v>17.600000000000001</v>
          </cell>
        </row>
        <row r="19086">
          <cell r="A19086" t="str">
            <v>SINAPI-I 11673</v>
          </cell>
          <cell r="D19086" t="str">
            <v>REGISTRO DE ESFERA, PVC, COM VOLANTE, VS, SOLDAVEL, DN 20 MM, COM CORPO DIVIDIDO</v>
          </cell>
          <cell r="E19086" t="str">
            <v>UN</v>
          </cell>
          <cell r="F19086">
            <v>13.86</v>
          </cell>
        </row>
        <row r="19087">
          <cell r="A19087" t="str">
            <v>SINAPI-I 11674</v>
          </cell>
          <cell r="D19087" t="str">
            <v>REGISTRO DE ESFERA, PVC, COM VOLANTE, VS, SOLDAVEL, DN 25 MM, COM CORPO DIVIDIDO</v>
          </cell>
          <cell r="E19087" t="str">
            <v>UN</v>
          </cell>
          <cell r="F19087">
            <v>17.850000000000001</v>
          </cell>
        </row>
        <row r="19088">
          <cell r="A19088" t="str">
            <v>SINAPI-I 11675</v>
          </cell>
          <cell r="D19088" t="str">
            <v>REGISTRO DE ESFERA, PVC, COM VOLANTE, VS, SOLDAVEL, DN 32 MM, COM CORPO DIVIDIDO</v>
          </cell>
          <cell r="E19088" t="str">
            <v>UN</v>
          </cell>
          <cell r="F19088">
            <v>28.34</v>
          </cell>
        </row>
        <row r="19089">
          <cell r="A19089" t="str">
            <v>SINAPI-I 11676</v>
          </cell>
          <cell r="D19089" t="str">
            <v>REGISTRO DE ESFERA, PVC, COM VOLANTE, VS, SOLDAVEL, DN 40 MM, COM CORPO DIVIDIDO</v>
          </cell>
          <cell r="E19089" t="str">
            <v>UN</v>
          </cell>
          <cell r="F19089">
            <v>37.909999999999997</v>
          </cell>
        </row>
        <row r="19090">
          <cell r="A19090" t="str">
            <v>SINAPI-I 11677</v>
          </cell>
          <cell r="D19090" t="str">
            <v>REGISTRO DE ESFERA, PVC, COM VOLANTE, VS, SOLDAVEL, DN 50 MM, COM CORPO DIVIDIDO</v>
          </cell>
          <cell r="E19090" t="str">
            <v>UN</v>
          </cell>
          <cell r="F19090">
            <v>39.15</v>
          </cell>
        </row>
        <row r="19091">
          <cell r="A19091" t="str">
            <v>SINAPI-I 11678</v>
          </cell>
          <cell r="D19091" t="str">
            <v>REGISTRO DE ESFERA, PVC, COM VOLANTE, VS, SOLDAVEL, DN 60 MM, COM CORPO DIVIDIDO</v>
          </cell>
          <cell r="E19091" t="str">
            <v>UN</v>
          </cell>
          <cell r="F19091">
            <v>71.7</v>
          </cell>
        </row>
        <row r="19092">
          <cell r="A19092" t="str">
            <v>SINAPI-I 6038</v>
          </cell>
          <cell r="D19092" t="str">
            <v>REGISTRO DE PRESSAO PVC, ROSCAVEL, VOLANTE SIMPLES, DE 1/2"</v>
          </cell>
          <cell r="E19092" t="str">
            <v>UN</v>
          </cell>
          <cell r="F19092">
            <v>4.55</v>
          </cell>
        </row>
        <row r="19093">
          <cell r="A19093" t="str">
            <v>SINAPI-I 11718</v>
          </cell>
          <cell r="D19093" t="str">
            <v>REGISTRO DE PRESSAO PVC, ROSCAVEL, VOLANTE SIMPLES, DE 3/4"</v>
          </cell>
          <cell r="E19093" t="str">
            <v>UN</v>
          </cell>
          <cell r="F19093">
            <v>12.97</v>
          </cell>
        </row>
        <row r="19094">
          <cell r="A19094" t="str">
            <v>SINAPI-I 6037</v>
          </cell>
          <cell r="D19094" t="str">
            <v>REGISTRO DE PRESSAO PVC, SOLDAVEL, VOLANTE SIMPLES, DE 20 MM</v>
          </cell>
          <cell r="E19094" t="str">
            <v>UN</v>
          </cell>
          <cell r="F19094">
            <v>9.4600000000000009</v>
          </cell>
        </row>
        <row r="19095">
          <cell r="A19095" t="str">
            <v>SINAPI-I 11719</v>
          </cell>
          <cell r="D19095" t="str">
            <v>REGISTRO DE PRESSAO PVC, SOLDAVEL, VOLANTE SIMPLES, DE 25 MM</v>
          </cell>
          <cell r="E19095" t="str">
            <v>UN</v>
          </cell>
          <cell r="F19095">
            <v>10.52</v>
          </cell>
        </row>
        <row r="19096">
          <cell r="A19096" t="str">
            <v>SINAPI-I 6010</v>
          </cell>
          <cell r="D19096" t="str">
            <v>REGISTRO GAVETA BRUTO EM LATAO FORJADO, BITOLA 1 1/2"</v>
          </cell>
          <cell r="E19096" t="str">
            <v>UN</v>
          </cell>
          <cell r="F19096">
            <v>153.07</v>
          </cell>
        </row>
        <row r="19097">
          <cell r="A19097" t="str">
            <v>SINAPI-I 6017</v>
          </cell>
          <cell r="D19097" t="str">
            <v>REGISTRO GAVETA BRUTO EM LATAO FORJADO, BITOLA 1 1/4"</v>
          </cell>
          <cell r="E19097" t="str">
            <v>UN</v>
          </cell>
          <cell r="F19097">
            <v>121.25</v>
          </cell>
        </row>
        <row r="19098">
          <cell r="A19098" t="str">
            <v>SINAPI-I 6019</v>
          </cell>
          <cell r="D19098" t="str">
            <v>REGISTRO GAVETA BRUTO EM LATAO FORJADO, BITOLA 1"</v>
          </cell>
          <cell r="E19098" t="str">
            <v>UN</v>
          </cell>
          <cell r="F19098">
            <v>88.96</v>
          </cell>
        </row>
        <row r="19099">
          <cell r="A19099" t="str">
            <v>SINAPI-I 6020</v>
          </cell>
          <cell r="D19099" t="str">
            <v>REGISTRO GAVETA BRUTO EM LATAO FORJADO, BITOLA 1/2"</v>
          </cell>
          <cell r="E19099" t="str">
            <v>UN</v>
          </cell>
          <cell r="F19099">
            <v>53.43</v>
          </cell>
        </row>
        <row r="19100">
          <cell r="A19100" t="str">
            <v>SINAPI-I 6011</v>
          </cell>
          <cell r="D19100" t="str">
            <v>REGISTRO GAVETA BRUTO EM LATAO FORJADO, BITOLA 2 1/2"</v>
          </cell>
          <cell r="E19100" t="str">
            <v>UN</v>
          </cell>
          <cell r="F19100">
            <v>442.18</v>
          </cell>
        </row>
        <row r="19101">
          <cell r="A19101" t="str">
            <v>SINAPI-I 6028</v>
          </cell>
          <cell r="D19101" t="str">
            <v>REGISTRO GAVETA BRUTO EM LATAO FORJADO, BITOLA 2"</v>
          </cell>
          <cell r="E19101" t="str">
            <v>UN</v>
          </cell>
          <cell r="F19101">
            <v>213.21</v>
          </cell>
        </row>
        <row r="19102">
          <cell r="A19102" t="str">
            <v>SINAPI-I 6012</v>
          </cell>
          <cell r="D19102" t="str">
            <v>REGISTRO GAVETA BRUTO EM LATAO FORJADO, BITOLA 3"</v>
          </cell>
          <cell r="E19102" t="str">
            <v>UN</v>
          </cell>
          <cell r="F19102">
            <v>535.34</v>
          </cell>
        </row>
        <row r="19103">
          <cell r="A19103" t="str">
            <v>SINAPI-I 6016</v>
          </cell>
          <cell r="D19103" t="str">
            <v>REGISTRO GAVETA BRUTO EM LATAO FORJADO, BITOLA 3/4"</v>
          </cell>
          <cell r="E19103" t="str">
            <v>UN</v>
          </cell>
          <cell r="F19103">
            <v>56.36</v>
          </cell>
        </row>
        <row r="19104">
          <cell r="A19104" t="str">
            <v>SINAPI-I 6027</v>
          </cell>
          <cell r="D19104" t="str">
            <v>REGISTRO GAVETA BRUTO EM LATAO FORJADO, BITOLA 4"</v>
          </cell>
          <cell r="E19104" t="str">
            <v>UN</v>
          </cell>
          <cell r="F19104">
            <v>1115.45</v>
          </cell>
        </row>
        <row r="19105">
          <cell r="A19105" t="str">
            <v>SINAPI-I 6015</v>
          </cell>
          <cell r="D19105" t="str">
            <v>REGISTRO GAVETA COM ACABAMENTO E CANOPLA CROMADOS, SIMPLES, BITOLA 1 1/2"</v>
          </cell>
          <cell r="E19105" t="str">
            <v>UN</v>
          </cell>
          <cell r="F19105">
            <v>244.77</v>
          </cell>
        </row>
        <row r="19106">
          <cell r="A19106" t="str">
            <v>SINAPI-I 6014</v>
          </cell>
          <cell r="D19106" t="str">
            <v>REGISTRO GAVETA COM ACABAMENTO E CANOPLA CROMADOS, SIMPLES, BITOLA 1 1/4"</v>
          </cell>
          <cell r="E19106" t="str">
            <v>UN</v>
          </cell>
          <cell r="F19106">
            <v>234.02</v>
          </cell>
        </row>
        <row r="19107">
          <cell r="A19107" t="str">
            <v>SINAPI-I 6013</v>
          </cell>
          <cell r="D19107" t="str">
            <v>REGISTRO GAVETA COM ACABAMENTO E CANOPLA CROMADOS, SIMPLES, BITOLA 1"</v>
          </cell>
          <cell r="E19107" t="str">
            <v>UN</v>
          </cell>
          <cell r="F19107">
            <v>168.32</v>
          </cell>
        </row>
        <row r="19108">
          <cell r="A19108" t="str">
            <v>SINAPI-I 6006</v>
          </cell>
          <cell r="D19108" t="str">
            <v>REGISTRO GAVETA COM ACABAMENTO E CANOPLA CROMADOS, SIMPLES, BITOLA 1/2"</v>
          </cell>
          <cell r="E19108" t="str">
            <v>UN</v>
          </cell>
          <cell r="F19108">
            <v>121.89</v>
          </cell>
        </row>
        <row r="19109">
          <cell r="A19109" t="str">
            <v>SINAPI-I 6005</v>
          </cell>
          <cell r="D19109" t="str">
            <v>REGISTRO GAVETA COM ACABAMENTO E CANOPLA CROMADOS, SIMPLES, BITOLA 3/4"</v>
          </cell>
          <cell r="E19109" t="str">
            <v>UN</v>
          </cell>
          <cell r="F19109">
            <v>137.5</v>
          </cell>
        </row>
        <row r="19110">
          <cell r="A19110" t="str">
            <v>SINAPI-I 11756</v>
          </cell>
          <cell r="D19110" t="str">
            <v>REGISTRO OU REGULADOR DE GAS COZINHA, VAZAO DE 2 KG/H, 2,8 KPA</v>
          </cell>
          <cell r="E19110" t="str">
            <v>UN</v>
          </cell>
          <cell r="F19110">
            <v>65.67</v>
          </cell>
        </row>
        <row r="19111">
          <cell r="A19111" t="str">
            <v>SINAPI-I 10904</v>
          </cell>
          <cell r="D19111" t="str">
            <v>REGISTRO OU VALVULA GLOBO ANGULAR EM LATAO, PARA HIDRANTES EM INSTALACAO PREDIAL DE INCENDIO, 45 GRAUS, DIAMETRO DE 2 1/2", COM VOLANTE, CLASSE DE PRESSAO DE ATE 200 PSI</v>
          </cell>
          <cell r="E19111" t="str">
            <v>UN</v>
          </cell>
          <cell r="F19111">
            <v>157.5</v>
          </cell>
        </row>
        <row r="19112">
          <cell r="A19112" t="str">
            <v>SINAPI-I 11752</v>
          </cell>
          <cell r="D19112" t="str">
            <v>REGISTRO PRESSAO BRUTO EM LATAO FORJADO, BITOLA 1/2"</v>
          </cell>
          <cell r="E19112" t="str">
            <v>UN</v>
          </cell>
          <cell r="F19112">
            <v>37.869999999999997</v>
          </cell>
        </row>
        <row r="19113">
          <cell r="A19113" t="str">
            <v>SINAPI-I 11753</v>
          </cell>
          <cell r="D19113" t="str">
            <v>REGISTRO PRESSAO BRUTO EM LATAO FORJADO, BITOLA 3/4"</v>
          </cell>
          <cell r="E19113" t="str">
            <v>UN</v>
          </cell>
          <cell r="F19113">
            <v>45.21</v>
          </cell>
        </row>
        <row r="19114">
          <cell r="A19114" t="str">
            <v>SINAPI-I 6021</v>
          </cell>
          <cell r="D19114" t="str">
            <v>REGISTRO PRESSAO COM ACABAMENTO E CANOPLA CROMADA, SIMPLES, BITOLA 1/2"</v>
          </cell>
          <cell r="E19114" t="str">
            <v>UN</v>
          </cell>
          <cell r="F19114">
            <v>125.46</v>
          </cell>
        </row>
        <row r="19115">
          <cell r="A19115" t="str">
            <v>SINAPI-I 6024</v>
          </cell>
          <cell r="D19115" t="str">
            <v>REGISTRO PRESSAO COM ACABAMENTO E CANOPLA CROMADA, SIMPLES, BITOLA 3/4"</v>
          </cell>
          <cell r="E19115" t="str">
            <v>UN</v>
          </cell>
          <cell r="F19115">
            <v>129.69</v>
          </cell>
        </row>
        <row r="19116">
          <cell r="A19116" t="str">
            <v>SINAPI-I 45394</v>
          </cell>
          <cell r="D19116" t="str">
            <v>REGUA DE ALUMINIO PARA PEDREIRO 2 M X *25,5* MM</v>
          </cell>
          <cell r="E19116" t="str">
            <v>UN</v>
          </cell>
          <cell r="F19116">
            <v>45.62</v>
          </cell>
        </row>
        <row r="19117">
          <cell r="A19117" t="str">
            <v>SINAPI-I 13897</v>
          </cell>
          <cell r="D19117" t="str">
            <v>REGUA VIBRADORA DUPLA PARA CONCRETO A GASOLINA 5,5 HP, PESO DE 60 KG, COMPRIMENTO 4 M</v>
          </cell>
          <cell r="E19117" t="str">
            <v>UN</v>
          </cell>
        </row>
        <row r="19118">
          <cell r="A19118" t="str">
            <v>SINAPI-I 34357</v>
          </cell>
          <cell r="D19118" t="str">
            <v>REJUNTE CIMENTICIO, QUALQUER COR</v>
          </cell>
          <cell r="E19118" t="str">
            <v>KG</v>
          </cell>
          <cell r="F19118">
            <v>3.99</v>
          </cell>
        </row>
        <row r="19119">
          <cell r="A19119" t="str">
            <v>SINAPI-I 37329</v>
          </cell>
          <cell r="D19119" t="str">
            <v>REJUNTE EPOXI, QUALQUER COR</v>
          </cell>
          <cell r="E19119" t="str">
            <v>KG</v>
          </cell>
          <cell r="F19119">
            <v>84.09</v>
          </cell>
        </row>
        <row r="19120">
          <cell r="A19120" t="str">
            <v>SINAPI-I 2510</v>
          </cell>
          <cell r="D19120" t="str">
            <v>RELE FOTOELETRICO INTERNO E EXTERNO BIVOLT 1000 W, DE CONECTOR, SEM BASE</v>
          </cell>
          <cell r="E19120" t="str">
            <v>UN</v>
          </cell>
        </row>
        <row r="19121">
          <cell r="A19121" t="str">
            <v>SINAPI-I 12359</v>
          </cell>
          <cell r="D19121" t="str">
            <v>RELE TERMICO BIMETAL PARA USO EM MOTORES TRIFASICOS, TENSAO 380 V, POTENCIA ATE 15 CV, CORRENTE NOMINAL MAXIMA 22 A</v>
          </cell>
          <cell r="E19121" t="str">
            <v>UN</v>
          </cell>
          <cell r="F19121">
            <v>163.76</v>
          </cell>
        </row>
        <row r="19122">
          <cell r="A19122" t="str">
            <v>SINAPI-I 7353</v>
          </cell>
          <cell r="D19122" t="str">
            <v>RESINA ACRILICA PREMIUM BASE AGUA - COR BRANCA</v>
          </cell>
          <cell r="E19122" t="str">
            <v>L</v>
          </cell>
          <cell r="F19122">
            <v>37.22</v>
          </cell>
        </row>
        <row r="19123">
          <cell r="A19123" t="str">
            <v>SINAPI-I 45264</v>
          </cell>
          <cell r="D19123" t="str">
            <v>RESPIRADOR / MASCARA SEMI FACIAL COM UMA VALVULA DE INALACAO E DUAS DE EXALACAO, PROTECAO CONTRA VAPORES ORGANICOS E GASES ACIDOS (1 FILTRO INCLUIDO)</v>
          </cell>
          <cell r="E19123" t="str">
            <v>UN</v>
          </cell>
          <cell r="F19123">
            <v>25.79</v>
          </cell>
        </row>
        <row r="19124">
          <cell r="A19124" t="str">
            <v>SINAPI-I 36144</v>
          </cell>
          <cell r="D19124" t="str">
            <v>RESPIRADOR DESCARTAVEL SEM VALVULA DE EXALACAO, PFF 1</v>
          </cell>
          <cell r="E19124" t="str">
            <v>UN</v>
          </cell>
          <cell r="F19124">
            <v>1.6</v>
          </cell>
        </row>
        <row r="19125">
          <cell r="A19125" t="str">
            <v>SINAPI-I 10518</v>
          </cell>
          <cell r="D19125" t="str">
            <v>RETARDO PARA CORDEL DETONANTE</v>
          </cell>
          <cell r="E19125" t="str">
            <v>UN</v>
          </cell>
        </row>
        <row r="19126">
          <cell r="A19126" t="str">
            <v>SINAPI-I 36530</v>
          </cell>
          <cell r="D19126" t="str">
            <v>RETROESCAVADEIRA SOBRE RODAS COM CARREGADEIRA, TRACAO 4 X 2, POTENCIA LIQUIDA 79 HP, PESO OPERACIONAL MINIMO DE 6570 KG, CAPACIDADE DA CARREGADEIRA DE 1,00 M3 E DA RETROESCAVADEIRA MINIMA DE 0,20 M3, PROFUNDIDADE DE ESCAVACAO MAXIMA DE 4,37 M</v>
          </cell>
          <cell r="E19126" t="str">
            <v>UN</v>
          </cell>
          <cell r="F19126">
            <v>433317.06</v>
          </cell>
        </row>
        <row r="19127">
          <cell r="A19127" t="str">
            <v>SINAPI-I 6046</v>
          </cell>
          <cell r="D19127" t="str">
            <v>RETROESCAVADEIRA SOBRE RODAS COM CARREGADEIRA, TRACAO 4 X 4, POTENCIA LIQUIDA 72 HP, PESO OPERACIONAL MINIMO DE 7140 KG, CAPACIDADE MINIMA DA CARREGADEIRA DE 0,79 M3 E DA RETROESCAVADEIRA MINIMA DE 0,18 M3, PROFUNDIDADE DE ESCAVACAO MAXIMA DE 4,50 M</v>
          </cell>
          <cell r="E19127" t="str">
            <v>UN</v>
          </cell>
          <cell r="F19127">
            <v>470000</v>
          </cell>
        </row>
        <row r="19128">
          <cell r="A19128" t="str">
            <v>SINAPI-I 36531</v>
          </cell>
          <cell r="D19128" t="str">
            <v>RETROESCAVADEIRA SOBRE RODAS COM CARREGADEIRA, TRACAO 4 X 4, POTENCIA LIQUIDA 88 HP, PESO OPERACIONAL MINIMO DE 6674 KG, CAPACIDADE DA CARREGADEIRA DE 1,00 M3 E DA RETROESCAVADEIRA MINIMA DE 0,26 M3, PROFUNDIDADE DE ESCAVACAO MAXIMA DE 4,37 M</v>
          </cell>
          <cell r="E19128" t="str">
            <v>UN</v>
          </cell>
          <cell r="F19128">
            <v>487195.09</v>
          </cell>
        </row>
        <row r="19129">
          <cell r="A19129" t="str">
            <v>SINAPI-I 34684</v>
          </cell>
          <cell r="D19129" t="str">
            <v>REVESTIMENTO DE PAREDE EM GRANILITE, MARMORITE OU GRANITINA - ESP = 5 MM (INCLUSO EXECUCAO)</v>
          </cell>
          <cell r="E19129" t="str">
            <v>M2</v>
          </cell>
          <cell r="F19129">
            <v>295.52999999999997</v>
          </cell>
        </row>
        <row r="19130">
          <cell r="A19130" t="str">
            <v>SINAPI-I 34683</v>
          </cell>
          <cell r="D19130" t="str">
            <v>REVESTIMENTO DE PAREDE EM GRANILITE, MARMORITE OU GRANITINA COLORIDO - ESP = 5 MM (INCLUSO EXECUCAO)</v>
          </cell>
          <cell r="E19130" t="str">
            <v>M2</v>
          </cell>
          <cell r="F19130">
            <v>184.7</v>
          </cell>
        </row>
        <row r="19131">
          <cell r="A19131" t="str">
            <v>SINAPI-I 44954</v>
          </cell>
          <cell r="D19131" t="str">
            <v>REVESTIMENTO EM CERAMICA ESMALTADA PARA FACHADAS, PECAS NO FORMATO APROX. *5 X 15* CM, FORNECIDAS EM PLACAS COM PECAS UNIDAS EM PONTOS</v>
          </cell>
          <cell r="E19131" t="str">
            <v>M2</v>
          </cell>
          <cell r="F19131">
            <v>108.47</v>
          </cell>
        </row>
        <row r="19132">
          <cell r="A19132" t="str">
            <v>SINAPI-I 44955</v>
          </cell>
          <cell r="D19132" t="str">
            <v>REVESTIMENTO EM CERAMICA ESMALTADA PARA FACHADAS, PECAS NO FORMATO APROX. *7 X 26* CM, FORNECIDAS EM PLACAS COM PECAS UNIDAS EM PONTOS</v>
          </cell>
          <cell r="E19132" t="str">
            <v>M2</v>
          </cell>
          <cell r="F19132">
            <v>158.51</v>
          </cell>
        </row>
        <row r="19133">
          <cell r="A19133" t="str">
            <v>SINAPI-I 10515</v>
          </cell>
          <cell r="D19133" t="str">
            <v>REVESTIMENTO EM CERAMICA ESMALTADA, FORMATO MAIOR A 2025 CM2</v>
          </cell>
          <cell r="E19133" t="str">
            <v>M2</v>
          </cell>
          <cell r="F19133">
            <v>53.84</v>
          </cell>
        </row>
        <row r="19134">
          <cell r="A19134" t="str">
            <v>SINAPI-I 153</v>
          </cell>
          <cell r="D19134" t="str">
            <v>REVESTIMENTO EPOXI DE ALTA RESISTENCIA QUIMICA, ISENTO DE SOLVENTES, BICOMPONENTE</v>
          </cell>
          <cell r="E19134" t="str">
            <v>L</v>
          </cell>
          <cell r="F19134">
            <v>86.86</v>
          </cell>
        </row>
        <row r="19135">
          <cell r="A19135" t="str">
            <v>SINAPI-I 34682</v>
          </cell>
          <cell r="D19135" t="str">
            <v>REVESTIMENTO PARA ESCADA EM GRANILITE, MARMORITE OU GRANITINA ESP = 8 MM (INCLUSO EXECUCAO)</v>
          </cell>
          <cell r="E19135" t="str">
            <v>M2</v>
          </cell>
          <cell r="F19135">
            <v>141.24</v>
          </cell>
        </row>
        <row r="19136">
          <cell r="A19136" t="str">
            <v>SINAPI-I 536</v>
          </cell>
          <cell r="D19136" t="str">
            <v>REVESTIMENTO PARA PAREDE, EM CERAMICA ESMALTADA, FORMATO MENOR OU IGUAL A 2025 CM2</v>
          </cell>
          <cell r="E19136" t="str">
            <v>M2</v>
          </cell>
          <cell r="F19136">
            <v>30.33</v>
          </cell>
        </row>
        <row r="19137">
          <cell r="A19137" t="str">
            <v>SINAPI-I 20205</v>
          </cell>
          <cell r="D19137" t="str">
            <v>RIPA APARELHADA *1,5 X 5* CM, EM MACARANDUBA/MASSARANDUBA, ANGELIM OU EQUIVALENTE DA REGIAO</v>
          </cell>
          <cell r="E19137" t="str">
            <v>M</v>
          </cell>
          <cell r="F19137">
            <v>4.6399999999999997</v>
          </cell>
        </row>
        <row r="19138">
          <cell r="A19138" t="str">
            <v>SINAPI-I 4412</v>
          </cell>
          <cell r="D19138" t="str">
            <v>RIPA NAO APARELHADA *1 X 3* CM, EM MACARANDUBA/MASSARANDUBA, ANGELIM OU EQUIVALENTE DA REGIAO - BRUTA</v>
          </cell>
          <cell r="E19138" t="str">
            <v>M</v>
          </cell>
          <cell r="F19138">
            <v>2.78</v>
          </cell>
        </row>
        <row r="19139">
          <cell r="A19139" t="str">
            <v>SINAPI-I 4408</v>
          </cell>
          <cell r="D19139" t="str">
            <v>RIPA NAO APARELHADA, *1,5 X 5* CM, EM MACARANDUBA/MASSARANDUBA, ANGELIM OU EQUIVALENTE DA REGIAO - BRUTA</v>
          </cell>
          <cell r="E19139" t="str">
            <v>M</v>
          </cell>
          <cell r="F19139">
            <v>3.47</v>
          </cell>
        </row>
        <row r="19140">
          <cell r="A19140" t="str">
            <v>SINAPI-I 45213</v>
          </cell>
          <cell r="D19140" t="str">
            <v>RISCADOR DE FORMICA COM COMPRIMENTO *16* CM E ALTURA *5* CM</v>
          </cell>
          <cell r="E19140" t="str">
            <v>UN</v>
          </cell>
          <cell r="F19140">
            <v>41.99</v>
          </cell>
        </row>
        <row r="19141">
          <cell r="A19141" t="str">
            <v>SINAPI-I 36250</v>
          </cell>
          <cell r="D19141" t="str">
            <v>RODAFORRO EM PVC, PARA FORRO DE PVC, COMPRIMENTO 6 M</v>
          </cell>
          <cell r="E19141" t="str">
            <v>M</v>
          </cell>
          <cell r="F19141">
            <v>4.42</v>
          </cell>
        </row>
        <row r="19142">
          <cell r="A19142" t="str">
            <v>SINAPI-I 10857</v>
          </cell>
          <cell r="D19142" t="str">
            <v>RODAPE ARDOSIA, CINZA, 10 CM, E= *1CM</v>
          </cell>
          <cell r="E19142" t="str">
            <v>M</v>
          </cell>
        </row>
        <row r="19143">
          <cell r="A19143" t="str">
            <v>SINAPI-I 4803</v>
          </cell>
          <cell r="D19143" t="str">
            <v>RODAPE DE BORRACHA LISO, H = *70* MM, E = *2* MM, PARA ARGAMASSA, PRETO</v>
          </cell>
          <cell r="E19143" t="str">
            <v>M</v>
          </cell>
          <cell r="F19143">
            <v>31.93</v>
          </cell>
        </row>
        <row r="19144">
          <cell r="A19144" t="str">
            <v>SINAPI-I 6186</v>
          </cell>
          <cell r="D19144" t="str">
            <v>RODAPE DE MADEIRA MACICA CUMARU/IPE CHAMPANHE OU EQUIVALENTE DA REGIAO, *1,5 X 7 CM</v>
          </cell>
          <cell r="E19144" t="str">
            <v>M</v>
          </cell>
        </row>
        <row r="19145">
          <cell r="A19145" t="str">
            <v>SINAPI-I 4829</v>
          </cell>
          <cell r="D19145" t="str">
            <v>RODAPE EM MARMORE, POLIDO, BRANCO COMUM, L= *7* CM, E= *2* CM, CORTE RETO</v>
          </cell>
          <cell r="E19145" t="str">
            <v>M</v>
          </cell>
          <cell r="F19145">
            <v>38.630000000000003</v>
          </cell>
        </row>
        <row r="19146">
          <cell r="A19146" t="str">
            <v>SINAPI-I 39829</v>
          </cell>
          <cell r="D19146" t="str">
            <v>RODAPE EM POLIESTIRENO, BRANCO, H = *5* CM, E = *1,5* CM</v>
          </cell>
          <cell r="E19146" t="str">
            <v>M</v>
          </cell>
          <cell r="F19146">
            <v>41.35</v>
          </cell>
        </row>
        <row r="19147">
          <cell r="A19147" t="str">
            <v>SINAPI-I 20231</v>
          </cell>
          <cell r="D19147" t="str">
            <v>RODAPE OU RODABANCADA EM GRANITO, POLIDO, TIPO ANDORINHA/ QUARTZ/ CASTELO/ CORUMBA OU OUTROS EQUIVALENTES DA REGIAO, H= 10 CM, E= *2,0* CM</v>
          </cell>
          <cell r="E19147" t="str">
            <v>M</v>
          </cell>
          <cell r="F19147">
            <v>47.2</v>
          </cell>
        </row>
        <row r="19148">
          <cell r="A19148" t="str">
            <v>SINAPI-I 4804</v>
          </cell>
          <cell r="D19148" t="str">
            <v>RODAPE PLANO PARA PISO VINILICO, H = 5 CM</v>
          </cell>
          <cell r="E19148" t="str">
            <v>M</v>
          </cell>
          <cell r="F19148">
            <v>24.51</v>
          </cell>
        </row>
        <row r="19149">
          <cell r="A19149" t="str">
            <v>SINAPI-I 34680</v>
          </cell>
          <cell r="D19149" t="str">
            <v>RODAPE PRE-MOLDADO DE GRANILITE, MARMORITE OU GRANITINA L = 10 CM</v>
          </cell>
          <cell r="E19149" t="str">
            <v>M</v>
          </cell>
          <cell r="F19149">
            <v>43.46</v>
          </cell>
        </row>
        <row r="19150">
          <cell r="A19150" t="str">
            <v>SINAPI-I 11573</v>
          </cell>
          <cell r="D19150" t="str">
            <v>RODIZIO TIPO NAPOLEAO PARA JANELAS DE CORRER, EM ZAMAC, COMPRIMENTO DE APROX 60 CM, COM ROLAMENTO EM ACO</v>
          </cell>
          <cell r="E19150" t="str">
            <v>UN</v>
          </cell>
          <cell r="F19150">
            <v>6.15</v>
          </cell>
        </row>
        <row r="19151">
          <cell r="A19151" t="str">
            <v>SINAPI-I 38401</v>
          </cell>
          <cell r="D19151" t="str">
            <v>RODO PARA CHAO 40 CM, COM BORRACHA DUPLA E CABO</v>
          </cell>
          <cell r="E19151" t="str">
            <v>UN</v>
          </cell>
          <cell r="F19151">
            <v>70.03</v>
          </cell>
        </row>
        <row r="19152">
          <cell r="A19152" t="str">
            <v>SINAPI-I 11575</v>
          </cell>
          <cell r="D19152" t="str">
            <v>ROLDANA CONCAVA DUPLA, 4 RODAS, EM ZAMAC COM CHAPA DE LATAO, ROLAMENTOS EM ACO, PARA PORTAS E JANELAS DE CORRER</v>
          </cell>
          <cell r="E19152" t="str">
            <v>UN</v>
          </cell>
          <cell r="F19152">
            <v>59.35</v>
          </cell>
        </row>
        <row r="19153">
          <cell r="A19153" t="str">
            <v>SINAPI-I 38179</v>
          </cell>
          <cell r="D19153" t="str">
            <v>ROLDANA CONCAVA DUPLA, 4 RODAS, PARA PORTA DE CORRER, EM ZAMAC COM CHAPA DE ACO, ROLAMENTO INTERNO BLINDADO DE ACO REVESTIDO EM NYLON</v>
          </cell>
          <cell r="E19153" t="str">
            <v>UN</v>
          </cell>
          <cell r="F19153">
            <v>49.07</v>
          </cell>
        </row>
        <row r="19154">
          <cell r="A19154" t="str">
            <v>SINAPI-I 20256</v>
          </cell>
          <cell r="D19154" t="str">
            <v>ROLDANA PLASTICA COM PREGO, TAMANHO 30 X 30 MM, PARA INSTALACAO ELETRICA APARENTE</v>
          </cell>
          <cell r="E19154" t="str">
            <v>UN</v>
          </cell>
          <cell r="F19154">
            <v>0.34</v>
          </cell>
        </row>
        <row r="19155">
          <cell r="A19155" t="str">
            <v>SINAPI-I 14511</v>
          </cell>
          <cell r="D19155" t="str">
            <v>ROLO COMPACTADOR DE PNEUS, ESTATICO, PRESSAO VARIAVEL, POTENCIA 110 HP, PESO SEM/COM LASTRO 10,8/27 T, LARGURA DE ROLAGEM 2,30 M</v>
          </cell>
          <cell r="E19155" t="str">
            <v>UN</v>
          </cell>
        </row>
        <row r="19156">
          <cell r="A19156" t="str">
            <v>SINAPI-I 10642</v>
          </cell>
          <cell r="D19156" t="str">
            <v>ROLO COMPACTADOR DE PNEUS, ESTATICO, PRESSAO VARIAVEL, POTENCIA 111 HP, PESO SEM/COM LASTRO 9,5/26,0 T, LARGURA DE ROLAGEM 1,90 M</v>
          </cell>
          <cell r="E19156" t="str">
            <v>UN</v>
          </cell>
        </row>
        <row r="19157">
          <cell r="A19157" t="str">
            <v>SINAPI-I 14489</v>
          </cell>
          <cell r="D19157" t="str">
            <v>ROLO COMPACTADOR PE DE CARNEIRO VIBRATORIO, POTENCIA 125 HP, PESO OPERACIONAL SEM/COM LASTRO 11,95/13,30 T, IMPACTO DINAMICO 38,5/22,5 T, LARGURA DE TRABALHO 2,15 M</v>
          </cell>
          <cell r="E19157" t="str">
            <v>UN</v>
          </cell>
        </row>
        <row r="19158">
          <cell r="A19158" t="str">
            <v>SINAPI-I 14513</v>
          </cell>
          <cell r="D19158" t="str">
            <v>ROLO COMPACTADOR PE DE CARNEIRO VIBRATORIO, POTENCIA 80 HP, PESO OPERACIONAL SEM/COM LASTRO 7,4/8,8 T, LARGURA DE TRABALHO 1,68 M</v>
          </cell>
          <cell r="E19158" t="str">
            <v>UN</v>
          </cell>
        </row>
        <row r="19159">
          <cell r="A19159" t="str">
            <v>SINAPI-I 10646</v>
          </cell>
          <cell r="D19159" t="str">
            <v>ROLO COMPACTADOR VIBRATORIO DE UM CILINDRO, ACO LISO, POTENCIA 80 HP, PESO OPERACIONAL MAXIMO 8,1 T, IMPACTO DINAMICO 16,15/9,5 T, LARGURA TRABALHO 1,68 M</v>
          </cell>
          <cell r="E19159" t="str">
            <v>UN</v>
          </cell>
        </row>
        <row r="19160">
          <cell r="A19160" t="str">
            <v>SINAPI-I 6070</v>
          </cell>
          <cell r="D19160" t="str">
            <v>ROLO COMPACTADOR VIBRATORIO PE DE CARNEIRO, COM CONTROLE REMOTO POR RADIO, POTENCIA 12,5 KW, PESO OPERACIONAL DE 1,675 T, LARGURA DE TRABALHO 0,85 M</v>
          </cell>
          <cell r="E19160" t="str">
            <v>UN</v>
          </cell>
        </row>
        <row r="19161">
          <cell r="A19161" t="str">
            <v>SINAPI-I 6069</v>
          </cell>
          <cell r="D19161" t="str">
            <v>ROLO COMPACTADOR VIBRATORIO REBOCAVEL, CILINDRO DE ACO LISO, POTENCIA DE TRACAO DE 65 CV, PESO DE 4,7 T, IMPACTO DINAMICO TOTAL DE 18,3 T, LARGURA DO ROLO 1,67 M</v>
          </cell>
          <cell r="E19161" t="str">
            <v>UN</v>
          </cell>
        </row>
        <row r="19162">
          <cell r="A19162" t="str">
            <v>SINAPI-I 14626</v>
          </cell>
          <cell r="D19162" t="str">
            <v>ROLO COMPACTADOR VIBRATORIO TANDEM, ACO LISO, POTENCIA 125 HP, PESO SEM/COM LASTRO 10,20/11,65 T, LARGURA DE TRABALHO 1,73 M</v>
          </cell>
          <cell r="E19162" t="str">
            <v>UN</v>
          </cell>
        </row>
        <row r="19163">
          <cell r="A19163" t="str">
            <v>SINAPI-I 6067</v>
          </cell>
          <cell r="D19163" t="str">
            <v>ROLO COMPACTADOR VIBRATORIO TANDEM, ACO LISO, POTENCIA 58 CV, PESO SEM/COM LASTRO 6,5/9,4 T, LARGURA DE TRABALHO 1,20 M</v>
          </cell>
          <cell r="E19163" t="str">
            <v>UN</v>
          </cell>
        </row>
        <row r="19164">
          <cell r="A19164" t="str">
            <v>SINAPI-I 38393</v>
          </cell>
          <cell r="D19164" t="str">
            <v>ROLO DE ESPUMA POLIESTER, 23 CM X 68 MM (COMPRIMENTO X DIAMETRO), SEM CABO</v>
          </cell>
          <cell r="E19164" t="str">
            <v>UN</v>
          </cell>
          <cell r="F19164">
            <v>24.6</v>
          </cell>
        </row>
        <row r="19165">
          <cell r="A19165" t="str">
            <v>SINAPI-I 45233</v>
          </cell>
          <cell r="D19165" t="str">
            <v>ROLO DE ESPUMA POLIESTER, 9 CM X 10 MM, COM CABO</v>
          </cell>
          <cell r="E19165" t="str">
            <v>UN</v>
          </cell>
          <cell r="F19165">
            <v>10.55</v>
          </cell>
        </row>
        <row r="19166">
          <cell r="A19166" t="str">
            <v>SINAPI-I 38390</v>
          </cell>
          <cell r="D19166" t="str">
            <v>ROLO DE LA DE CARNEIRO 25 MM X 23 CM (ALTURA DA LA X COMPRIMENTO), SEM CABO</v>
          </cell>
          <cell r="E19166" t="str">
            <v>UN</v>
          </cell>
          <cell r="F19166">
            <v>60.44</v>
          </cell>
        </row>
        <row r="19167">
          <cell r="A19167" t="str">
            <v>SINAPI-I 11578</v>
          </cell>
          <cell r="D19167" t="str">
            <v>ROSETA QUADRADA, SEM FUROS, EM ACO INOX POLIDO, LARGURA APROXIMADA DE 50 MM, PARA FECHADURA DE PORTA - PARAFUSOS INCLUIDOS</v>
          </cell>
          <cell r="E19167" t="str">
            <v>UN</v>
          </cell>
          <cell r="F19167">
            <v>12.81</v>
          </cell>
        </row>
        <row r="19168">
          <cell r="A19168" t="str">
            <v>SINAPI-I 11577</v>
          </cell>
          <cell r="D19168" t="str">
            <v>ROSETA REDONDA DE SOBREPOR, SEM FUROS, EM ACO INOX POLIDO, DIAMETRO APROXIMADO DE 50 MM, PARA FECHADURA DE PORTA - PARAFUSOS INCLUIDOS</v>
          </cell>
          <cell r="E19168" t="str">
            <v>UN</v>
          </cell>
          <cell r="F19168">
            <v>12.23</v>
          </cell>
        </row>
        <row r="19169">
          <cell r="A19169" t="str">
            <v>SINAPI-I 42432</v>
          </cell>
          <cell r="D19169" t="str">
            <v>ROTACAO DIAGONAL DUPLA, APARELHO TRIPLO, EM TUBO DE ACO CARBONO, PINTURA NO PROCESSO ELETROSTATICO - EQUIPAMENTO DE GINASTICA PARA ACADEMIA AO AR LIVRE / ACADEMIA DA TERCEIRA IDADE - ATI</v>
          </cell>
          <cell r="E19169" t="str">
            <v>UN</v>
          </cell>
        </row>
        <row r="19170">
          <cell r="A19170" t="str">
            <v>SINAPI-I 42437</v>
          </cell>
          <cell r="D19170" t="str">
            <v>ROTACAO VERTICAL DUPLO, EM TUBO DE ACO CARBONO, PINTURA NO PROCESSO ELETROSTATICO - EQUIPAMENTO DE GINASTICA PARA ACADEMIA AO AR LIVRE / ACADEMIA DA TERCEIRA IDADE - ATI</v>
          </cell>
          <cell r="E19170" t="str">
            <v>UN</v>
          </cell>
        </row>
        <row r="19171">
          <cell r="A19171" t="str">
            <v>SINAPI-I 1116</v>
          </cell>
          <cell r="D19171" t="str">
            <v>RUFO EXTERNO DE CHAPA DE ACO GALVANIZADA NUM 26, CORTE 25 CM</v>
          </cell>
          <cell r="E19171" t="str">
            <v>M</v>
          </cell>
          <cell r="F19171">
            <v>19.93</v>
          </cell>
        </row>
        <row r="19172">
          <cell r="A19172" t="str">
            <v>SINAPI-I 1115</v>
          </cell>
          <cell r="D19172" t="str">
            <v>RUFO EXTERNO DE CHAPA DE ACO GALVANIZADA NUM 26, CORTE 28 CM</v>
          </cell>
          <cell r="E19172" t="str">
            <v>M</v>
          </cell>
          <cell r="F19172">
            <v>23.88</v>
          </cell>
        </row>
        <row r="19173">
          <cell r="A19173" t="str">
            <v>SINAPI-I 1113</v>
          </cell>
          <cell r="D19173" t="str">
            <v>RUFO EXTERNO/INTERNO DE CHAPA DE ACO GALVANIZADA NUM 26, CORTE 33 CM</v>
          </cell>
          <cell r="E19173" t="str">
            <v>M</v>
          </cell>
          <cell r="F19173">
            <v>27.92</v>
          </cell>
        </row>
        <row r="19174">
          <cell r="A19174" t="str">
            <v>SINAPI-I 1114</v>
          </cell>
          <cell r="D19174" t="str">
            <v>RUFO INTERNO DE CHAPA DE ACO GALVANIZADA NUM 26, CORTE 50 CM</v>
          </cell>
          <cell r="E19174" t="str">
            <v>M</v>
          </cell>
          <cell r="F19174">
            <v>33.26</v>
          </cell>
        </row>
        <row r="19175">
          <cell r="A19175" t="str">
            <v>SINAPI-I 40873</v>
          </cell>
          <cell r="D19175" t="str">
            <v>RUFO INTERNO/EXTERNO DE CHAPA DE ACO GALVANIZADA NUM 24, CORTE 25 CM</v>
          </cell>
          <cell r="E19175" t="str">
            <v>M</v>
          </cell>
          <cell r="F19175">
            <v>26.02</v>
          </cell>
        </row>
        <row r="19176">
          <cell r="A19176" t="str">
            <v>SINAPI-I 20214</v>
          </cell>
          <cell r="D19176" t="str">
            <v>RUFO PARA TELHA ESTRUTURAL DE FIBROCIMENTO 1 ABA (SEM AMIANTO)</v>
          </cell>
          <cell r="E19176" t="str">
            <v>UN</v>
          </cell>
          <cell r="F19176">
            <v>48.77</v>
          </cell>
        </row>
        <row r="19177">
          <cell r="A19177" t="str">
            <v>SINAPI-I 7237</v>
          </cell>
          <cell r="D19177" t="str">
            <v>RUFO PARA TELHA ONDULADA DE FIBROCIMENTO, E = 6 MM, ABA *260* MM, COMPRIMENTO 1100 MM (SEM AMIANTO)</v>
          </cell>
          <cell r="E19177" t="str">
            <v>UN</v>
          </cell>
          <cell r="F19177">
            <v>47.75</v>
          </cell>
        </row>
        <row r="19178">
          <cell r="A19178" t="str">
            <v>SINAPI-I 11757</v>
          </cell>
          <cell r="D19178" t="str">
            <v>SABONETEIRA DE PAREDE EM METAL CROMADO</v>
          </cell>
          <cell r="E19178" t="str">
            <v>UN</v>
          </cell>
          <cell r="F19178">
            <v>27.69</v>
          </cell>
        </row>
        <row r="19179">
          <cell r="A19179" t="str">
            <v>SINAPI-I 11758</v>
          </cell>
          <cell r="D19179" t="str">
            <v>SABONETEIRA PLASTICA TIPO DISPENSER PARA SABONETE LIQUIDO COM RESERVATORIO 800 A 1500 ML</v>
          </cell>
          <cell r="E19179" t="str">
            <v>UN</v>
          </cell>
          <cell r="F19179">
            <v>41.22</v>
          </cell>
        </row>
        <row r="19180">
          <cell r="A19180" t="str">
            <v>SINAPI-I 37526</v>
          </cell>
          <cell r="D19180" t="str">
            <v>SACO DE RAFIA PARA ENTULHO, NOVO, LISO (SEM CLICHE), *60 X 90* CM</v>
          </cell>
          <cell r="E19180" t="str">
            <v>UN</v>
          </cell>
          <cell r="F19180">
            <v>3.22</v>
          </cell>
        </row>
        <row r="19181">
          <cell r="A19181" t="str">
            <v>SINAPI-I 6076</v>
          </cell>
          <cell r="D19181" t="str">
            <v>SAIBRO PARA ARGAMASSA (COLETADO NO COMERCIO)</v>
          </cell>
          <cell r="E19181" t="str">
            <v>M3</v>
          </cell>
        </row>
        <row r="19182">
          <cell r="A19182" t="str">
            <v>SINAPI-I 13109</v>
          </cell>
          <cell r="D19182" t="str">
            <v>SAPATA DE PVC ADITIVADO NERVURADO D = 6 POLEGADAS</v>
          </cell>
          <cell r="E19182" t="str">
            <v>UN</v>
          </cell>
        </row>
        <row r="19183">
          <cell r="A19183" t="str">
            <v>SINAPI-I 13110</v>
          </cell>
          <cell r="D19183" t="str">
            <v>SAPATA DE PVC ADITIVADO NERVURADO D = 8 POLEGADAS</v>
          </cell>
          <cell r="E19183" t="str">
            <v>UN</v>
          </cell>
        </row>
        <row r="19184">
          <cell r="A19184" t="str">
            <v>SINAPI-I 7581</v>
          </cell>
          <cell r="D19184" t="str">
            <v>SAPATILHA EM ACO GALVANIZADO PARA CABOS COM DIAMETRO NOMINAL ATE 5/8"</v>
          </cell>
          <cell r="E19184" t="str">
            <v>UN</v>
          </cell>
        </row>
        <row r="19185">
          <cell r="A19185" t="str">
            <v>SINAPI-I 4509</v>
          </cell>
          <cell r="D19185" t="str">
            <v>SARRAFO *2,5 X 10* CM EM PINUS, MISTA OU EQUIVALENTE DA REGIAO - BRUTA</v>
          </cell>
          <cell r="E19185" t="str">
            <v>M</v>
          </cell>
          <cell r="F19185">
            <v>3.98</v>
          </cell>
        </row>
        <row r="19186">
          <cell r="A19186" t="str">
            <v>SINAPI-I 4512</v>
          </cell>
          <cell r="D19186" t="str">
            <v>SARRAFO *2,5 X 5* CM EM PINUS, MISTA OU EQUIVALENTE DA REGIAO - BRUTA</v>
          </cell>
          <cell r="E19186" t="str">
            <v>M</v>
          </cell>
          <cell r="F19186">
            <v>1.9</v>
          </cell>
        </row>
        <row r="19187">
          <cell r="A19187" t="str">
            <v>SINAPI-I 4517</v>
          </cell>
          <cell r="D19187" t="str">
            <v>SARRAFO *2,5 X 7,5* CM EM PINUS, MISTA OU EQUIVALENTE DA REGIAO - BRUTA</v>
          </cell>
          <cell r="E19187" t="str">
            <v>M</v>
          </cell>
          <cell r="F19187">
            <v>2.74</v>
          </cell>
        </row>
        <row r="19188">
          <cell r="A19188" t="str">
            <v>SINAPI-I 20206</v>
          </cell>
          <cell r="D19188" t="str">
            <v>SARRAFO APARELHADO *2 X 10* CM, EM MACARANDUBA/MASSARANDUBA, ANGELIM OU EQUIVALENTE DA REGIAO</v>
          </cell>
          <cell r="E19188" t="str">
            <v>M</v>
          </cell>
          <cell r="F19188">
            <v>12.54</v>
          </cell>
        </row>
        <row r="19189">
          <cell r="A19189" t="str">
            <v>SINAPI-I 4460</v>
          </cell>
          <cell r="D19189" t="str">
            <v>SARRAFO NAO APARELHADO *2,5 X 10* CM, EM MACARANDUBA/MASSARANDUBA, ANGELIM OU EQUIVALENTE DA REGIAO - BRUTA</v>
          </cell>
          <cell r="E19189" t="str">
            <v>M</v>
          </cell>
          <cell r="F19189">
            <v>12.88</v>
          </cell>
        </row>
        <row r="19190">
          <cell r="A19190" t="str">
            <v>SINAPI-I 4415</v>
          </cell>
          <cell r="D19190" t="str">
            <v>SARRAFO NAO APARELHADO *2,5 X 5* CM, EM MACARANDUBA/MASSARANDUBA, ANGELIM, PEROBA-ROSA OU EQUIVALENTE DA REGIAO - BRUTA</v>
          </cell>
          <cell r="E19190" t="str">
            <v>M</v>
          </cell>
          <cell r="F19190">
            <v>6.9</v>
          </cell>
        </row>
        <row r="19191">
          <cell r="A19191" t="str">
            <v>SINAPI-I 4417</v>
          </cell>
          <cell r="D19191" t="str">
            <v>SARRAFO NAO APARELHADO *2,5 X 7* CM, EM MACARANDUBA/MASSARANDUBA, ANGELIM, PEROBA-ROSA OU EQUIVALENTE DA REGIAO - BRUTA</v>
          </cell>
          <cell r="E19191" t="str">
            <v>M</v>
          </cell>
          <cell r="F19191">
            <v>9.93</v>
          </cell>
        </row>
        <row r="19192">
          <cell r="A19192" t="str">
            <v>SINAPI-I 37373</v>
          </cell>
          <cell r="D19192" t="str">
            <v>SEGURO - HORISTA (COLETADO CAIXA - ENCARGOS COMPLEMENTARES)</v>
          </cell>
          <cell r="E19192" t="str">
            <v>H</v>
          </cell>
          <cell r="F19192">
            <v>0.08</v>
          </cell>
        </row>
        <row r="19193">
          <cell r="A19193" t="str">
            <v>SINAPI-I 40864</v>
          </cell>
          <cell r="D19193" t="str">
            <v>SEGURO - MENSALISTA (COLETADO CAIXA - ENCARGOS COMPLEMENTARES)</v>
          </cell>
          <cell r="E19193" t="str">
            <v>MES</v>
          </cell>
          <cell r="F19193">
            <v>15.46</v>
          </cell>
        </row>
        <row r="19194">
          <cell r="A19194" t="str">
            <v>SINAPI-I 4734</v>
          </cell>
          <cell r="D19194" t="str">
            <v>SEIXO ROLADO PARA APLICACAO EM CONCRETO (POSTO PEDREIRA/FORNECEDOR, SEM FRETE)</v>
          </cell>
          <cell r="E19194" t="str">
            <v>M3</v>
          </cell>
          <cell r="F19194">
            <v>417.22</v>
          </cell>
        </row>
        <row r="19195">
          <cell r="A19195" t="str">
            <v>SINAPI-I 6085</v>
          </cell>
          <cell r="D19195" t="str">
            <v>SELADOR ACRILICO OPACO PREMIUM INTERIOR/EXTERIOR</v>
          </cell>
          <cell r="E19195" t="str">
            <v>L</v>
          </cell>
          <cell r="F19195">
            <v>12.81</v>
          </cell>
        </row>
        <row r="19196">
          <cell r="A19196" t="str">
            <v>SINAPI-I 38396</v>
          </cell>
          <cell r="D19196" t="str">
            <v>SELADOR HORIZONTAL PARA FITA DE ACO 1" (25 MM)</v>
          </cell>
          <cell r="E19196" t="str">
            <v>UN</v>
          </cell>
          <cell r="F19196">
            <v>1029.32</v>
          </cell>
        </row>
        <row r="19197">
          <cell r="A19197" t="str">
            <v>SINAPI-I 11622</v>
          </cell>
          <cell r="D19197" t="str">
            <v>SELANTE A BASE DE ALCATRAO E POLIURETANO PARA JUNTAS HORIZONTAIS</v>
          </cell>
          <cell r="E19197" t="str">
            <v>KG</v>
          </cell>
          <cell r="F19197">
            <v>65.45</v>
          </cell>
        </row>
        <row r="19198">
          <cell r="A19198" t="str">
            <v>SINAPI-I 43143</v>
          </cell>
          <cell r="D19198" t="str">
            <v>SELANTE ACRILICO PARA TRATAMENTO / ACABAMENTO SUPERFICIAL DE CONCRETO ESTAMPADO, APARENTE, PEDRAS E OUTROS</v>
          </cell>
          <cell r="E19198" t="str">
            <v>L</v>
          </cell>
          <cell r="F19198">
            <v>24.72</v>
          </cell>
        </row>
        <row r="19199">
          <cell r="A19199" t="str">
            <v>SINAPI-I 7317</v>
          </cell>
          <cell r="D19199" t="str">
            <v>SELANTE DE BASE ASFALTICA PARA VEDACAO</v>
          </cell>
          <cell r="E19199" t="str">
            <v>KG</v>
          </cell>
          <cell r="F19199">
            <v>35.11</v>
          </cell>
        </row>
        <row r="19200">
          <cell r="A19200" t="str">
            <v>SINAPI-I 142</v>
          </cell>
          <cell r="D19200" t="str">
            <v>SELANTE ELASTICO MONOCOMPONENTE A BASE DE POLIURETANO (PU) PARA JUNTAS DIVERSAS</v>
          </cell>
          <cell r="E19200" t="str">
            <v>310ML</v>
          </cell>
          <cell r="F19200">
            <v>30.88</v>
          </cell>
        </row>
        <row r="19201">
          <cell r="A19201" t="str">
            <v>SINAPI-I 43142</v>
          </cell>
          <cell r="D19201" t="str">
            <v>SELANTE MONOCOMPONENTE A BASE DE SILICONE DE BAIXO MODULO, PARA JUNTAS DE PAVIMENTACAO</v>
          </cell>
          <cell r="E19201" t="str">
            <v>L</v>
          </cell>
          <cell r="F19201">
            <v>140.29</v>
          </cell>
        </row>
        <row r="19202">
          <cell r="A19202" t="str">
            <v>SINAPI-I 38123</v>
          </cell>
          <cell r="D19202" t="str">
            <v>SELANTE TIPO VEDA CALHA PARA METAL E FIBROCIMENTO</v>
          </cell>
          <cell r="E19202" t="str">
            <v>KG</v>
          </cell>
          <cell r="F19202">
            <v>80.98</v>
          </cell>
        </row>
        <row r="19203">
          <cell r="A19203" t="str">
            <v>SINAPI-I 42699</v>
          </cell>
          <cell r="D19203" t="str">
            <v>SELIM PVC, COM TRAVA, JE, 90 GRAUS, DN 125 X 100 MM OU 150 X 100 MM, PARA REDE COLETORA ESGOTO</v>
          </cell>
          <cell r="E19203" t="str">
            <v>UN</v>
          </cell>
          <cell r="F19203">
            <v>34.979999999999997</v>
          </cell>
        </row>
        <row r="19204">
          <cell r="A19204" t="str">
            <v>SINAPI-I 37743</v>
          </cell>
          <cell r="D19204" t="str">
            <v>SEMIRREBOQUE COM DOIS EIXOS EM TANDEM TIPO BASCULANTE COM CACAMBA METALICA 14 M3 (INCLUI MONTAGEM, NAO INCLUI CAVALO MECANICO)</v>
          </cell>
          <cell r="E19204" t="str">
            <v>UN</v>
          </cell>
          <cell r="F19204">
            <v>261030.76</v>
          </cell>
        </row>
        <row r="19205">
          <cell r="A19205" t="str">
            <v>SINAPI-I 37744</v>
          </cell>
          <cell r="D19205" t="str">
            <v>SEMIRREBOQUE COM TRES EIXOS EM TANDEM TIPO BASCULANTE COM CACAMBA METALICA 18 M3 (INCLUI MONTAGEM, NAO INCLUI CAVALO MECANICO)</v>
          </cell>
          <cell r="E19205" t="str">
            <v>UN</v>
          </cell>
          <cell r="F19205">
            <v>306923.07</v>
          </cell>
        </row>
        <row r="19206">
          <cell r="A19206" t="str">
            <v>SINAPI-I 37741</v>
          </cell>
          <cell r="D19206" t="str">
            <v>SEMIRREBOQUE COM TRES EIXOS, PARA TRANSPORTE DE CARGA SECA, DIMENSOES APROXIMADAS 2,60 X 12,50 X 0,50 M (NAO INCLUI CAVALO MECANICO)</v>
          </cell>
          <cell r="E19206" t="str">
            <v>UN</v>
          </cell>
          <cell r="F19206">
            <v>237353.84</v>
          </cell>
        </row>
        <row r="19207">
          <cell r="A19207" t="str">
            <v>SINAPI-I 39396</v>
          </cell>
          <cell r="D19207" t="str">
            <v>SENSOR DE PRESENCA BIVOLT COM FOTOCELULA PARA QUALQUER TIPO DE LAMPADA, POTENCIA MAXIMA *1000* W, USO EXTERNO</v>
          </cell>
          <cell r="E19207" t="str">
            <v>UN</v>
          </cell>
        </row>
        <row r="19208">
          <cell r="A19208" t="str">
            <v>SINAPI-I 39392</v>
          </cell>
          <cell r="D19208" t="str">
            <v>SENSOR DE PRESENCA BIVOLT DE PAREDE COM FOTOCELULA PARA QUALQUER TIPO DE LAMPADA POTENCIA MAXIMA *1000* W, USO INTERNO</v>
          </cell>
          <cell r="E19208" t="str">
            <v>UN</v>
          </cell>
        </row>
        <row r="19209">
          <cell r="A19209" t="str">
            <v>SINAPI-I 39393</v>
          </cell>
          <cell r="D19209" t="str">
            <v>SENSOR DE PRESENCA BIVOLT DE PAREDE SEM FOTOCELULA PARA QUALQUER TIPO DE LAMPADA POTENCIA MAXIMA *1000* W, USO INTERNO</v>
          </cell>
          <cell r="E19209" t="str">
            <v>UN</v>
          </cell>
        </row>
        <row r="19210">
          <cell r="A19210" t="str">
            <v>SINAPI-I 39394</v>
          </cell>
          <cell r="D19210" t="str">
            <v>SENSOR DE PRESENCA BIVOLT DE TETO COM FOTOCELULA PARA QUALQUER TIPO DE LAMPADA POTENCIA MAXIMA *1000* W, USO INTERNO</v>
          </cell>
          <cell r="E19210" t="str">
            <v>UN</v>
          </cell>
        </row>
        <row r="19211">
          <cell r="A19211" t="str">
            <v>SINAPI-I 39395</v>
          </cell>
          <cell r="D19211" t="str">
            <v>SENSOR DE PRESENCA BIVOLT DE TETO SEM FOTOCELULA PARA QUALQUER TIPO DE LAMPADA POTENCIA MAXIMA *900* W, USO INTERNO</v>
          </cell>
          <cell r="E19211" t="str">
            <v>UN</v>
          </cell>
        </row>
        <row r="19212">
          <cell r="A19212" t="str">
            <v>SINAPI-I 14618</v>
          </cell>
          <cell r="D19212" t="str">
            <v>SERRA CIRCULAR DE BANCADA COM MOTOR ELETRICO, POTENCIA DE *1600* W, PARA DISCO DE DIAMETRO DE 10" (250 MM)</v>
          </cell>
          <cell r="E19212" t="str">
            <v>UN</v>
          </cell>
          <cell r="F19212">
            <v>1370.1</v>
          </cell>
        </row>
        <row r="19213">
          <cell r="A19213" t="str">
            <v>SINAPI-I 6110</v>
          </cell>
          <cell r="D19213" t="str">
            <v>SERRALHEIRO (HORISTA)</v>
          </cell>
          <cell r="E19213" t="str">
            <v>H</v>
          </cell>
          <cell r="F19213">
            <v>23.18</v>
          </cell>
        </row>
        <row r="19214">
          <cell r="A19214" t="str">
            <v>SINAPI-I 40910</v>
          </cell>
          <cell r="D19214" t="str">
            <v>SERRALHEIRO (MENSALISTA)</v>
          </cell>
          <cell r="E19214" t="str">
            <v>MES</v>
          </cell>
          <cell r="F19214">
            <v>4091.25</v>
          </cell>
        </row>
        <row r="19215">
          <cell r="A19215" t="str">
            <v>SINAPI-I 45255</v>
          </cell>
          <cell r="D19215" t="str">
            <v>SERROTE PROFISSIONAL EM ACO TEMPERADO 20", CABO DE MADEIRA</v>
          </cell>
          <cell r="E19215" t="str">
            <v>UN</v>
          </cell>
          <cell r="F19215">
            <v>47.83</v>
          </cell>
        </row>
        <row r="19216">
          <cell r="A19216" t="str">
            <v>SINAPI-I 6111</v>
          </cell>
          <cell r="D19216" t="str">
            <v>SERVENTE DE OBRAS (HORISTA)</v>
          </cell>
          <cell r="E19216" t="str">
            <v>H</v>
          </cell>
          <cell r="F19216">
            <v>15.56</v>
          </cell>
        </row>
        <row r="19217">
          <cell r="A19217" t="str">
            <v>SINAPI-I 41084</v>
          </cell>
          <cell r="D19217" t="str">
            <v>SERVENTE DE OBRAS (MENSALISTA)</v>
          </cell>
          <cell r="E19217" t="str">
            <v>MES</v>
          </cell>
          <cell r="F19217">
            <v>2746.88</v>
          </cell>
        </row>
        <row r="19218">
          <cell r="A19218" t="str">
            <v>SINAPI-I 44535</v>
          </cell>
          <cell r="D19218" t="str">
            <v>SERVICO DE BOMBEAMENTO DE CONCRETO COM CONSUMO MINIMO DE 40 M3, (DISPONIBILIZACAO DE BOMBA), SEM O LANCAMENTO</v>
          </cell>
          <cell r="E19218" t="str">
            <v>M3</v>
          </cell>
          <cell r="F19218">
            <v>52.33</v>
          </cell>
        </row>
        <row r="19219">
          <cell r="A19219" t="str">
            <v>SINAPI-I 44945</v>
          </cell>
          <cell r="D19219" t="str">
            <v>SIFAO / TUBO SINFONADO EXTENSIVEL/SANFONADO, UNIVERSAL/ SIMPLES, ENTRE *50 A 70* CM, DE PLASTICO BRANCO</v>
          </cell>
          <cell r="E19219" t="str">
            <v>UN</v>
          </cell>
          <cell r="F19219">
            <v>11</v>
          </cell>
        </row>
        <row r="19220">
          <cell r="A19220" t="str">
            <v>SINAPI-I 38637</v>
          </cell>
          <cell r="D19220" t="str">
            <v>SIFAO EM METAL CROMADO PARA PIA AMERICANA, 1.1/2 X 1.1/2"</v>
          </cell>
          <cell r="E19220" t="str">
            <v>UN</v>
          </cell>
          <cell r="F19220">
            <v>276.5</v>
          </cell>
        </row>
        <row r="19221">
          <cell r="A19221" t="str">
            <v>SINAPI-I 6150</v>
          </cell>
          <cell r="D19221" t="str">
            <v>SIFAO EM METAL CROMADO PARA PIA AMERICANA, 1.1/2 X 2"</v>
          </cell>
          <cell r="E19221" t="str">
            <v>UN</v>
          </cell>
          <cell r="F19221">
            <v>279.88</v>
          </cell>
        </row>
        <row r="19222">
          <cell r="A19222" t="str">
            <v>SINAPI-I 6136</v>
          </cell>
          <cell r="D19222" t="str">
            <v>SIFAO EM METAL CROMADO PARA PIA OU LAVATORIO, 1 X 1.1/2"</v>
          </cell>
          <cell r="E19222" t="str">
            <v>UN</v>
          </cell>
          <cell r="F19222">
            <v>220</v>
          </cell>
        </row>
        <row r="19223">
          <cell r="A19223" t="str">
            <v>SINAPI-I 38638</v>
          </cell>
          <cell r="D19223" t="str">
            <v>SIFAO EM METAL CROMADO PARA TANQUE, 1.1/4 X 1.1/2"</v>
          </cell>
          <cell r="E19223" t="str">
            <v>UN</v>
          </cell>
          <cell r="F19223">
            <v>232.99</v>
          </cell>
        </row>
        <row r="19224">
          <cell r="A19224" t="str">
            <v>SINAPI-I 20262</v>
          </cell>
          <cell r="D19224" t="str">
            <v>SIFAO PLASTICO EXTENSIVEL UNIVERSAL, TIPO COPO</v>
          </cell>
          <cell r="E19224" t="str">
            <v>UN</v>
          </cell>
          <cell r="F19224">
            <v>20.149999999999999</v>
          </cell>
        </row>
        <row r="19225">
          <cell r="A19225" t="str">
            <v>SINAPI-I 6145</v>
          </cell>
          <cell r="D19225" t="str">
            <v>SIFAO PLASTICO TIPO COPO PARA PIA AMERICANA 1.1/2 X 1.1/2"</v>
          </cell>
          <cell r="E19225" t="str">
            <v>UN</v>
          </cell>
          <cell r="F19225">
            <v>22.26</v>
          </cell>
        </row>
        <row r="19226">
          <cell r="A19226" t="str">
            <v>SINAPI-I 6149</v>
          </cell>
          <cell r="D19226" t="str">
            <v>SIFAO PLASTICO TIPO COPO PARA PIA OU LAVATORIO, 1 X 1.1/2"</v>
          </cell>
          <cell r="E19226" t="str">
            <v>UN</v>
          </cell>
          <cell r="F19226">
            <v>14.71</v>
          </cell>
        </row>
        <row r="19227">
          <cell r="A19227" t="str">
            <v>SINAPI-I 6146</v>
          </cell>
          <cell r="D19227" t="str">
            <v>SIFAO PLASTICO TIPO COPO PARA TANQUE, 1.1/4 X 1.1/2"</v>
          </cell>
          <cell r="E19227" t="str">
            <v>UN</v>
          </cell>
          <cell r="F19227">
            <v>21.14</v>
          </cell>
        </row>
        <row r="19228">
          <cell r="A19228" t="str">
            <v>SINAPI-I 44536</v>
          </cell>
          <cell r="D19228" t="str">
            <v>SILICA ATIVA PARA ADICAO EM CONCRETO E ARGAMASSA</v>
          </cell>
          <cell r="E19228" t="str">
            <v>KG</v>
          </cell>
          <cell r="F19228">
            <v>2.59</v>
          </cell>
        </row>
        <row r="19229">
          <cell r="A19229" t="str">
            <v>SINAPI-I 39961</v>
          </cell>
          <cell r="D19229" t="str">
            <v>SILICONE ACETICO USO GERAL INCOLOR 280 G</v>
          </cell>
          <cell r="E19229" t="str">
            <v>UN</v>
          </cell>
          <cell r="F19229">
            <v>20.41</v>
          </cell>
        </row>
        <row r="19230">
          <cell r="A19230" t="str">
            <v>SINAPI-I 42433</v>
          </cell>
          <cell r="D19230" t="str">
            <v>SIMULADOR DE CAMINHADA TRIPLO, EM TUBO DE ACO CARBONO, PINTURA NO PROCESSO ELETROSTATICO - EQUIPAMENTO DE GINASTICA PARA ACADEMIA AO AR LIVRE / ACADEMIA DA TERCEIRA IDADE - ATI</v>
          </cell>
          <cell r="E19230" t="str">
            <v>UN</v>
          </cell>
        </row>
        <row r="19231">
          <cell r="A19231" t="str">
            <v>SINAPI-I 42434</v>
          </cell>
          <cell r="D19231" t="str">
            <v>SIMULADOR DE CAVALGADA TRIPLO, EM TUBO DE ACO CARBONO, PINTURA NO PROCESSO ELETROSTATICO - EQUIPAMENTO DE GINASTICA PARA ACADEMIA AO AR LIVRE / ACADEMIA DA TERCEIRA IDADE - ATI</v>
          </cell>
          <cell r="E19231" t="str">
            <v>UN</v>
          </cell>
        </row>
        <row r="19232">
          <cell r="A19232" t="str">
            <v>SINAPI-I 42435</v>
          </cell>
          <cell r="D19232" t="str">
            <v>SIMULADOR DE REMO INDIVIDUAL, EM TUBO DE ACO CARBONO, PINTURA NO PROCESSO ELETROSTATICO - EQUIPAMENTO DE GINASTICA PARA ACADEMIA AO AR LIVRE / ACADEMIA DA TERCEIRA IDADE - ATI</v>
          </cell>
          <cell r="E19232" t="str">
            <v>UN</v>
          </cell>
        </row>
        <row r="19233">
          <cell r="A19233" t="str">
            <v>SINAPI-I 38061</v>
          </cell>
          <cell r="D19233" t="str">
            <v>SINALIZADOR NOTURNO SIMPLES PARA PARA-RAIOS, SEM RELE FOTOELETRICO</v>
          </cell>
          <cell r="E19233" t="str">
            <v>UN</v>
          </cell>
          <cell r="F19233">
            <v>44.96</v>
          </cell>
        </row>
        <row r="19234">
          <cell r="A19234" t="str">
            <v>SINAPI-I 20250</v>
          </cell>
          <cell r="D19234" t="str">
            <v>SISAL EM FIBRA / ESTOPA SISAL PARA GESSO</v>
          </cell>
          <cell r="E19234" t="str">
            <v>KG</v>
          </cell>
          <cell r="F19234">
            <v>14.5</v>
          </cell>
        </row>
        <row r="19235">
          <cell r="A19235" t="str">
            <v>SINAPI-I 13388</v>
          </cell>
          <cell r="D19235" t="str">
            <v>SOLDA EM BARRA DE ESTANHO-CHUMBO 50/50</v>
          </cell>
          <cell r="E19235" t="str">
            <v>KG</v>
          </cell>
          <cell r="F19235">
            <v>305.66000000000003</v>
          </cell>
        </row>
        <row r="19236">
          <cell r="A19236" t="str">
            <v>SINAPI-I 39914</v>
          </cell>
          <cell r="D19236" t="str">
            <v>SOLDA EM VARETA FOSCOPER, D = *2,5* MM X COMPRIMENTO 500 MM</v>
          </cell>
          <cell r="E19236" t="str">
            <v>KG</v>
          </cell>
        </row>
        <row r="19237">
          <cell r="A19237" t="str">
            <v>SINAPI-I 12732</v>
          </cell>
          <cell r="D19237" t="str">
            <v>SOLDA ESTANHO/COBRE PARA CONEXOES DE COBRE, FIO 2,5 MM, CARRETEL 500 GR (SEM CHUMBO)</v>
          </cell>
          <cell r="E19237" t="str">
            <v>UN</v>
          </cell>
        </row>
        <row r="19238">
          <cell r="A19238" t="str">
            <v>SINAPI-I 6160</v>
          </cell>
          <cell r="D19238" t="str">
            <v>SOLDADOR (HORISTA)</v>
          </cell>
          <cell r="E19238" t="str">
            <v>H</v>
          </cell>
          <cell r="F19238">
            <v>23.18</v>
          </cell>
        </row>
        <row r="19239">
          <cell r="A19239" t="str">
            <v>SINAPI-I 41087</v>
          </cell>
          <cell r="D19239" t="str">
            <v>SOLDADOR (MENSALISTA)</v>
          </cell>
          <cell r="E19239" t="str">
            <v>MES</v>
          </cell>
          <cell r="F19239">
            <v>4091.25</v>
          </cell>
        </row>
        <row r="19240">
          <cell r="A19240" t="str">
            <v>SINAPI-I 6166</v>
          </cell>
          <cell r="D19240" t="str">
            <v>SOLDADOR ELETRICO (PARA SOLDA A SER TESTADA COM RAIOS "X") (HORISTA)</v>
          </cell>
          <cell r="E19240" t="str">
            <v>H</v>
          </cell>
          <cell r="F19240">
            <v>31.59</v>
          </cell>
        </row>
        <row r="19241">
          <cell r="A19241" t="str">
            <v>SINAPI-I 41088</v>
          </cell>
          <cell r="D19241" t="str">
            <v>SOLDADOR ELETRICO (PARA SOLDA A SER TESTADA COM RAIOS "X") (MENSALISTA)</v>
          </cell>
          <cell r="E19241" t="str">
            <v>MES</v>
          </cell>
          <cell r="F19241">
            <v>5578.42</v>
          </cell>
        </row>
        <row r="19242">
          <cell r="A19242" t="str">
            <v>SINAPI-I 20232</v>
          </cell>
          <cell r="D19242" t="str">
            <v>SOLEIRA EM GRANITO, POLIDO, TIPO ANDORINHA/ QUARTZ/ CASTELO/ CORUMBA OU OUTROS EQUIVALENTES DA REGIAO, L= *15* CM, E= *2,0* CM</v>
          </cell>
          <cell r="E19242" t="str">
            <v>M</v>
          </cell>
          <cell r="F19242">
            <v>66.819999999999993</v>
          </cell>
        </row>
        <row r="19243">
          <cell r="A19243" t="str">
            <v>SINAPI-I 10856</v>
          </cell>
          <cell r="D19243" t="str">
            <v>SOLEIRA PRE-MOLDADA EM GRANILITE, MARMORITE OU GRANITINA, L = *15 CM</v>
          </cell>
          <cell r="E19243" t="str">
            <v>M</v>
          </cell>
          <cell r="F19243">
            <v>119.51</v>
          </cell>
        </row>
        <row r="19244">
          <cell r="A19244" t="str">
            <v>SINAPI-I 4828</v>
          </cell>
          <cell r="D19244" t="str">
            <v>SOLEIRA/ PEITORIL EM MARMORE, POLIDO, BRANCO COMUM, L= *15* CM, E= *2* CM, CORTE RETO</v>
          </cell>
          <cell r="E19244" t="str">
            <v>M</v>
          </cell>
          <cell r="F19244">
            <v>57.65</v>
          </cell>
        </row>
        <row r="19245">
          <cell r="A19245" t="str">
            <v>SINAPI-I 20249</v>
          </cell>
          <cell r="D19245" t="str">
            <v>SOLEIRA/ TABEIRA EM MARMORE, POLIDO, BRANCO COMUM, L= 5 CM, E= *2,0* CM</v>
          </cell>
          <cell r="E19245" t="str">
            <v>M</v>
          </cell>
          <cell r="F19245">
            <v>31.57</v>
          </cell>
        </row>
        <row r="19246">
          <cell r="A19246" t="str">
            <v>SINAPI-I 11609</v>
          </cell>
          <cell r="D19246" t="str">
            <v>SOLUCAO ASFALTICA ELASTOMERICA PARA IMPRIMACAO, APLICACAO A FRIO</v>
          </cell>
          <cell r="E19246" t="str">
            <v>L</v>
          </cell>
          <cell r="F19246">
            <v>10.87</v>
          </cell>
        </row>
        <row r="19247">
          <cell r="A19247" t="str">
            <v>SINAPI-I 20083</v>
          </cell>
          <cell r="D19247" t="str">
            <v>SOLUCAO PREPARADORA / LIMPADORA PARA PVC, FRASCO COM 1000 CM3</v>
          </cell>
          <cell r="E19247" t="str">
            <v>UN</v>
          </cell>
          <cell r="F19247">
            <v>84.82</v>
          </cell>
        </row>
        <row r="19248">
          <cell r="A19248" t="str">
            <v>SINAPI-I 12295</v>
          </cell>
          <cell r="D19248" t="str">
            <v>SOQUETE DE BAQUELITE BASE E27, PARA LAMPADAS</v>
          </cell>
          <cell r="E19248" t="str">
            <v>UN</v>
          </cell>
          <cell r="F19248">
            <v>2.92</v>
          </cell>
        </row>
        <row r="19249">
          <cell r="A19249" t="str">
            <v>SINAPI-I 12296</v>
          </cell>
          <cell r="D19249" t="str">
            <v>SOQUETE DE PORCELANA BASE E27, FIXO DE TETO, PARA LAMPADAS</v>
          </cell>
          <cell r="E19249" t="str">
            <v>UN</v>
          </cell>
          <cell r="F19249">
            <v>3.77</v>
          </cell>
        </row>
        <row r="19250">
          <cell r="A19250" t="str">
            <v>SINAPI-I 12294</v>
          </cell>
          <cell r="D19250" t="str">
            <v>SOQUETE DE PORCELANA BASE E27, PARA USO AO TEMPO, PARA LAMPADAS</v>
          </cell>
          <cell r="E19250" t="str">
            <v>UN</v>
          </cell>
          <cell r="F19250">
            <v>9.07</v>
          </cell>
        </row>
        <row r="19251">
          <cell r="A19251" t="str">
            <v>SINAPI-I 14543</v>
          </cell>
          <cell r="D19251" t="str">
            <v>SOQUETE DE PVC / TERMOPLASTICO BASE E27, COM CHAVE, PARA LAMPADAS</v>
          </cell>
          <cell r="E19251" t="str">
            <v>UN</v>
          </cell>
          <cell r="F19251">
            <v>6.47</v>
          </cell>
        </row>
        <row r="19252">
          <cell r="A19252" t="str">
            <v>SINAPI-I 13329</v>
          </cell>
          <cell r="D19252" t="str">
            <v>SOQUETE DE PVC / TERMOPLASTICO BASE E27, COM RABICHO, PARA LAMPADAS</v>
          </cell>
          <cell r="E19252" t="str">
            <v>UN</v>
          </cell>
          <cell r="F19252">
            <v>3.8</v>
          </cell>
        </row>
        <row r="19253">
          <cell r="A19253" t="str">
            <v>SINAPI-I 21047</v>
          </cell>
          <cell r="D19253" t="str">
            <v>SPRINKLER TIPO PENDENTE, BULBO AMARELO DE RESPOSTA RAPIDA, 79 GRAUS CELSIUS, ACABAMENTO CROMADO, D = 20 MM (3/4")</v>
          </cell>
          <cell r="E19253" t="str">
            <v>UN</v>
          </cell>
          <cell r="F19253">
            <v>54.24</v>
          </cell>
        </row>
        <row r="19254">
          <cell r="A19254" t="str">
            <v>SINAPI-I 21042</v>
          </cell>
          <cell r="D19254" t="str">
            <v>SPRINKLER TIPO PENDENTE, BULBO AMARELO DE RESPOSTA RAPIDA, 79 GRAUS CELSIUS, ACABAMENTO NATURAL OU CROMADO, D = 15 MM (1/2")</v>
          </cell>
          <cell r="E19254" t="str">
            <v>UN</v>
          </cell>
          <cell r="F19254">
            <v>41.8</v>
          </cell>
        </row>
        <row r="19255">
          <cell r="A19255" t="str">
            <v>SINAPI-I 21043</v>
          </cell>
          <cell r="D19255" t="str">
            <v>SPRINKLER TIPO PENDENTE, BULBO AMARELO DE RESPOSTA RAPIDA, 79 GRAUS CELSIUS, ACABAMENTO NATURAL, D = 20 MM (3/4")</v>
          </cell>
          <cell r="E19255" t="str">
            <v>UN</v>
          </cell>
          <cell r="F19255">
            <v>52.81</v>
          </cell>
        </row>
        <row r="19256">
          <cell r="A19256" t="str">
            <v>SINAPI-I 21044</v>
          </cell>
          <cell r="D19256" t="str">
            <v>SPRINKLER TIPO PENDENTE, BULBO VERMELHO DE RESPOSTA RAPIDA, 68 GRAUS CELSIUS, ACABAMENTO CROMADO, D = 15 MM (1/2")</v>
          </cell>
          <cell r="E19256" t="str">
            <v>UN</v>
          </cell>
          <cell r="F19256">
            <v>36.79</v>
          </cell>
        </row>
        <row r="19257">
          <cell r="A19257" t="str">
            <v>SINAPI-I 21045</v>
          </cell>
          <cell r="D19257" t="str">
            <v>SPRINKLER TIPO PENDENTE, BULBO VERMELHO DE RESPOSTA RAPIDA, 68 GRAUS CELSIUS, ACABAMENTO CROMADO, D = 20 MM (3/4")</v>
          </cell>
          <cell r="E19257" t="str">
            <v>UN</v>
          </cell>
          <cell r="F19257">
            <v>50.39</v>
          </cell>
        </row>
        <row r="19258">
          <cell r="A19258" t="str">
            <v>SINAPI-I 21041</v>
          </cell>
          <cell r="D19258" t="str">
            <v>SPRINKLER TIPO PENDENTE, BULBO VERMELHO DE RESPOSTA RAPIDA, 68 GRAUS CELSIUS, ACABAMENTO NATURAL, D = 20 MM (3/4")</v>
          </cell>
          <cell r="E19258" t="str">
            <v>UN</v>
          </cell>
          <cell r="F19258">
            <v>43.45</v>
          </cell>
        </row>
        <row r="19259">
          <cell r="A19259" t="str">
            <v>SINAPI-I 21040</v>
          </cell>
          <cell r="D19259" t="str">
            <v>SPRINKLER TIPO PENDENTE, BULBO VERMELHO RESPOSTA RAPIDA, 68 GRAUS CELSIUS, ACABAMENTO NATURAL, D = 15 MM (1/2")</v>
          </cell>
          <cell r="E19259" t="str">
            <v>UN</v>
          </cell>
          <cell r="F19259">
            <v>36</v>
          </cell>
        </row>
        <row r="19260">
          <cell r="A19260" t="str">
            <v>SINAPI-I 14149</v>
          </cell>
          <cell r="D19260" t="str">
            <v>SUPORTE "Y" PARA FITA PERFURADA</v>
          </cell>
          <cell r="E19260" t="str">
            <v>CENTO</v>
          </cell>
          <cell r="F19260">
            <v>418.17</v>
          </cell>
        </row>
        <row r="19261">
          <cell r="A19261" t="str">
            <v>SINAPI-I 38099</v>
          </cell>
          <cell r="D19261" t="str">
            <v>SUPORTE DE FIXACAO PARA ESPELHO / PLACA 4" X 2", PARA 3 MODULOS, PARA INSTALACAO DE TOMADAS E INTERRUPTORES (SOMENTE SUPORTE)</v>
          </cell>
          <cell r="E19261" t="str">
            <v>UN</v>
          </cell>
          <cell r="F19261">
            <v>1.4</v>
          </cell>
        </row>
        <row r="19262">
          <cell r="A19262" t="str">
            <v>SINAPI-I 38100</v>
          </cell>
          <cell r="D19262" t="str">
            <v>SUPORTE DE FIXACAO PARA ESPELHO / PLACA 4" X 4", PARA 6 MODULOS, PARA INSTALACAO DE TOMADAS E INTERRUPTORES (SOMENTE SUPORTE)</v>
          </cell>
          <cell r="E19262" t="str">
            <v>UN</v>
          </cell>
          <cell r="F19262">
            <v>2.29</v>
          </cell>
        </row>
        <row r="19263">
          <cell r="A19263" t="str">
            <v>SINAPI-I 7576</v>
          </cell>
          <cell r="D19263" t="str">
            <v>SUPORTE EM ACO GALVANIZADO PARA TRANSFORMADOR PARA POSTE DUPLO T 185 X 95 MM, CHAPA DE 5/16"</v>
          </cell>
          <cell r="E19263" t="str">
            <v>UN</v>
          </cell>
        </row>
        <row r="19264">
          <cell r="A19264" t="str">
            <v>SINAPI-I 3384</v>
          </cell>
          <cell r="D19264" t="str">
            <v>SUPORTE GUIA SIMPLES COM ROLDANA EM POLIPROPILENO PARA CHUMBAR, H = 20 CM</v>
          </cell>
          <cell r="E19264" t="str">
            <v>UN</v>
          </cell>
          <cell r="F19264">
            <v>10.71</v>
          </cell>
        </row>
        <row r="19265">
          <cell r="A19265" t="str">
            <v>SINAPI-I 7572</v>
          </cell>
          <cell r="D19265" t="str">
            <v>SUPORTE ISOLADOR REFORCADO DIAMETRO NOMINAL 5/16", COM ROSCA SOBERBA E BUCHA</v>
          </cell>
          <cell r="E19265" t="str">
            <v>UN</v>
          </cell>
          <cell r="F19265">
            <v>7.35</v>
          </cell>
        </row>
        <row r="19266">
          <cell r="A19266" t="str">
            <v>SINAPI-I 3396</v>
          </cell>
          <cell r="D19266" t="str">
            <v>SUPORTE ISOLADOR SIMPLES DIAMETRO NOMINAL 5/16", COM ROSCA SOBERBA E BUCHA</v>
          </cell>
          <cell r="E19266" t="str">
            <v>UN</v>
          </cell>
          <cell r="F19266">
            <v>4.97</v>
          </cell>
        </row>
        <row r="19267">
          <cell r="A19267" t="str">
            <v>SINAPI-I 45230</v>
          </cell>
          <cell r="D19267" t="str">
            <v>SUPORTE MANUAL PARA LIXA, PLASTICO, COM 230 X 80 MM (COMPRIMENTO X LARGURA)</v>
          </cell>
          <cell r="E19267" t="str">
            <v>UN</v>
          </cell>
          <cell r="F19267">
            <v>49.86</v>
          </cell>
        </row>
        <row r="19268">
          <cell r="A19268" t="str">
            <v>SINAPI-I 37590</v>
          </cell>
          <cell r="D19268" t="str">
            <v>SUPORTE MAO-FRANCESA EM ACO, ABAS IGUAIS 30 CM, CAPACIDADE MINIMA 60 KG, BRANCO</v>
          </cell>
          <cell r="E19268" t="str">
            <v>UN</v>
          </cell>
        </row>
        <row r="19269">
          <cell r="A19269" t="str">
            <v>SINAPI-I 37591</v>
          </cell>
          <cell r="D19269" t="str">
            <v>SUPORTE MAO-FRANCESA EM ACO, ABAS IGUAIS 40 CM, CAPACIDADE MINIMA 70 KG, BRANCO</v>
          </cell>
          <cell r="E19269" t="str">
            <v>UN</v>
          </cell>
        </row>
        <row r="19270">
          <cell r="A19270" t="str">
            <v>SINAPI-I 12626</v>
          </cell>
          <cell r="D19270" t="str">
            <v>SUPORTE METALICO PARA CALHA PLUVIAL, ZINCADO, DOBRADO, DIAMETRO ENTRE 119 E 170 MM, PARA DRENAGEM PLUVIAL PREDIAL</v>
          </cell>
          <cell r="E19270" t="str">
            <v>UN</v>
          </cell>
          <cell r="F19270">
            <v>44.25</v>
          </cell>
        </row>
        <row r="19271">
          <cell r="A19271" t="str">
            <v>SINAPI-I 11033</v>
          </cell>
          <cell r="D19271" t="str">
            <v>SUPORTE PARA CALHA DE 150 MM EM ACO GALVANIZADO</v>
          </cell>
          <cell r="E19271" t="str">
            <v>UN</v>
          </cell>
          <cell r="F19271">
            <v>6.8</v>
          </cell>
        </row>
        <row r="19272">
          <cell r="A19272" t="str">
            <v>SINAPI-I 390</v>
          </cell>
          <cell r="D19272" t="str">
            <v>SUPORTE PARA TUBO DIAMETRO NOMINAL 2", COM ROSCA MECANICA</v>
          </cell>
          <cell r="E19272" t="str">
            <v>UN</v>
          </cell>
          <cell r="F19272">
            <v>8.99</v>
          </cell>
        </row>
        <row r="19273">
          <cell r="A19273" t="str">
            <v>SINAPI-I 42436</v>
          </cell>
          <cell r="D19273" t="str">
            <v>SURF DUPLO, EM TUBO DE ACO CARBONO, PINTURA NO PROCESSO ELETROSTATICO - EQUIPAMENTO DE GINASTICA PARA ACADEMIA AO AR LIVRE / ACADEMIA DA TERCEIRA IDADE - ATI</v>
          </cell>
          <cell r="E19273" t="str">
            <v>UN</v>
          </cell>
        </row>
        <row r="19274">
          <cell r="A19274" t="str">
            <v>SINAPI-I 6194</v>
          </cell>
          <cell r="D19274" t="str">
            <v>TABUA *2,5 X 15 CM EM PINUS, MISTA OU EQUIVALENTE DA REGIAO - BRUTA</v>
          </cell>
          <cell r="E19274" t="str">
            <v>M</v>
          </cell>
          <cell r="F19274">
            <v>5.6</v>
          </cell>
        </row>
        <row r="19275">
          <cell r="A19275" t="str">
            <v>SINAPI-I 10567</v>
          </cell>
          <cell r="D19275" t="str">
            <v>TABUA *2,5 X 23* CM EM PINUS, MISTA OU EQUIVALENTE DA REGIAO - BRUTA</v>
          </cell>
          <cell r="E19275" t="str">
            <v>M</v>
          </cell>
          <cell r="F19275">
            <v>8.8699999999999992</v>
          </cell>
        </row>
        <row r="19276">
          <cell r="A19276" t="str">
            <v>SINAPI-I 6212</v>
          </cell>
          <cell r="D19276" t="str">
            <v>TABUA *2,5 X 30 CM EM PINUS, MISTA OU EQUIVALENTE DA REGIAO - BRUTA</v>
          </cell>
          <cell r="E19276" t="str">
            <v>M</v>
          </cell>
          <cell r="F19276">
            <v>13.02</v>
          </cell>
        </row>
        <row r="19277">
          <cell r="A19277" t="str">
            <v>SINAPI-I 3993</v>
          </cell>
          <cell r="D19277" t="str">
            <v>TABUA APARELHADA *2,5 X 15* CM, EM MACARANDUBA/MASSARANDUBA, ANGELIM OU EQUIVALENTE DA REGIAO</v>
          </cell>
          <cell r="E19277" t="str">
            <v>M2</v>
          </cell>
          <cell r="F19277">
            <v>166.69</v>
          </cell>
        </row>
        <row r="19278">
          <cell r="A19278" t="str">
            <v>SINAPI-I 3990</v>
          </cell>
          <cell r="D19278" t="str">
            <v>TABUA APARELHADA *2,5 X 25* CM, EM MACARANDUBA/MASSARANDUBA, ANGELIM OU EQUIVALENTE DA REGIAO</v>
          </cell>
          <cell r="E19278" t="str">
            <v>M</v>
          </cell>
          <cell r="F19278">
            <v>31.36</v>
          </cell>
        </row>
        <row r="19279">
          <cell r="A19279" t="str">
            <v>SINAPI-I 3992</v>
          </cell>
          <cell r="D19279" t="str">
            <v>TABUA APARELHADA *2,5 X 30* CM, EM MACARANDUBA/MASSARANDUBA, ANGELIM OU EQUIVALENTE DA REGIAO</v>
          </cell>
          <cell r="E19279" t="str">
            <v>M</v>
          </cell>
          <cell r="F19279">
            <v>42.34</v>
          </cell>
        </row>
        <row r="19280">
          <cell r="A19280" t="str">
            <v>SINAPI-I 6178</v>
          </cell>
          <cell r="D19280" t="str">
            <v>TABUA DE MADEIRA PARA PISO, CUMARU/IPE CHAMPANHE OU EQUIVALENTE DA REGIAO, ENCAIXE MACHO/FEMEA, *10 X 2* CM</v>
          </cell>
          <cell r="E19280" t="str">
            <v>M2</v>
          </cell>
        </row>
        <row r="19281">
          <cell r="A19281" t="str">
            <v>SINAPI-I 6180</v>
          </cell>
          <cell r="D19281" t="str">
            <v>TABUA DE MADEIRA PARA PISO, CUMARU/IPE CHAMPANHE OU EQUIVALENTE DA REGIAO, ENCAIXE MACHO/FEMEA, *15 X 2* CM</v>
          </cell>
          <cell r="E19281" t="str">
            <v>M2</v>
          </cell>
        </row>
        <row r="19282">
          <cell r="A19282" t="str">
            <v>SINAPI-I 6182</v>
          </cell>
          <cell r="D19282" t="str">
            <v>TABUA DE MADEIRA PARA PISO, IPE (CERNE) OU EQUIVALENTE DA REGIAO, ENCAIXE MACHO/FEMEA, *20 X 2* CM</v>
          </cell>
          <cell r="E19282" t="str">
            <v>M2</v>
          </cell>
        </row>
        <row r="19283">
          <cell r="A19283" t="str">
            <v>SINAPI-I 43614</v>
          </cell>
          <cell r="D19283" t="str">
            <v>TABUA NAO APARELHADA *2,5 X 15* CM, EM MACARANDUBA/MASSARANDUBA, ANGELIM OU EQUIVALENTE DA REGIAO - BRUTA</v>
          </cell>
          <cell r="E19283" t="str">
            <v>M</v>
          </cell>
          <cell r="F19283">
            <v>21.19</v>
          </cell>
        </row>
        <row r="19284">
          <cell r="A19284" t="str">
            <v>SINAPI-I 6193</v>
          </cell>
          <cell r="D19284" t="str">
            <v>TABUA NAO APARELHADA *2,5 X 20* CM, EM MACARANDUBA/MASSARANDUBA, ANGELIM OU EQUIVALENTE DA REGIAO - BRUTA</v>
          </cell>
          <cell r="E19284" t="str">
            <v>M</v>
          </cell>
          <cell r="F19284">
            <v>25.79</v>
          </cell>
        </row>
        <row r="19285">
          <cell r="A19285" t="str">
            <v>SINAPI-I 6189</v>
          </cell>
          <cell r="D19285" t="str">
            <v>TABUA NAO APARELHADA *2,5 X 30* CM, EM MACARANDUBA/MASSARANDUBA, ANGELIM OU EQUIVALENTE DA REGIAO - BRUTA</v>
          </cell>
          <cell r="E19285" t="str">
            <v>M</v>
          </cell>
          <cell r="F19285">
            <v>37.64</v>
          </cell>
        </row>
        <row r="19286">
          <cell r="A19286" t="str">
            <v>SINAPI-I 6214</v>
          </cell>
          <cell r="D19286" t="str">
            <v>TACO DE MADEIRA PARA PISO, IPE (CERNE) OU EQUIVALENTE DA REGIAO, 7 X 42 CM, E = 2 CM</v>
          </cell>
          <cell r="E19286" t="str">
            <v>M2</v>
          </cell>
        </row>
        <row r="19287">
          <cell r="A19287" t="str">
            <v>SINAPI-I 44027</v>
          </cell>
          <cell r="D19287" t="str">
            <v>TALA PARA EMENDA DE ELETROCALHA, SIMPLES / RETA, LISA OU PERFURADA, EM CHAPA DE ACO GALVANIZADO #22, ALTURA 50 MM</v>
          </cell>
          <cell r="E19287" t="str">
            <v>UN</v>
          </cell>
          <cell r="F19287">
            <v>1.71</v>
          </cell>
        </row>
        <row r="19288">
          <cell r="A19288" t="str">
            <v>SINAPI-I 36153</v>
          </cell>
          <cell r="D19288" t="str">
            <v>TALABARTE DE SEGURANCA, 2 MOSQUETOES TRAVA DUPLA *53* MM DE ABERTURA, COM ABSORVEDOR DE ENERGIA</v>
          </cell>
          <cell r="E19288" t="str">
            <v>UN</v>
          </cell>
          <cell r="F19288">
            <v>193.84</v>
          </cell>
        </row>
        <row r="19289">
          <cell r="A19289" t="str">
            <v>SINAPI-I 10742</v>
          </cell>
          <cell r="D19289" t="str">
            <v>TALHA MANUAL DE CORRENTE, CAPACIDADE DE 2 T COM ELEVACAO DE 3 M</v>
          </cell>
          <cell r="E19289" t="str">
            <v>UN</v>
          </cell>
          <cell r="F19289">
            <v>848</v>
          </cell>
        </row>
        <row r="19290">
          <cell r="A19290" t="str">
            <v>SINAPI-I 45239</v>
          </cell>
          <cell r="D19290" t="str">
            <v>TALHADEIRA CHATA, DE ACO, 10"</v>
          </cell>
          <cell r="E19290" t="str">
            <v>UN</v>
          </cell>
          <cell r="F19290">
            <v>31.27</v>
          </cell>
        </row>
        <row r="19291">
          <cell r="A19291" t="str">
            <v>SINAPI-I 38465</v>
          </cell>
          <cell r="D19291" t="str">
            <v>TALHADEIRA COM PUNHO DE PROTECAO *20 X 250* MM</v>
          </cell>
          <cell r="E19291" t="str">
            <v>UN</v>
          </cell>
          <cell r="F19291">
            <v>86.4</v>
          </cell>
        </row>
        <row r="19292">
          <cell r="A19292" t="str">
            <v>SINAPI-I 7543</v>
          </cell>
          <cell r="D19292" t="str">
            <v>TAMPA CEGA EM PVC PARA CONDULETE 4 X 2"</v>
          </cell>
          <cell r="E19292" t="str">
            <v>UN</v>
          </cell>
          <cell r="F19292">
            <v>6.52</v>
          </cell>
        </row>
        <row r="19293">
          <cell r="A19293" t="str">
            <v>SINAPI-I 43427</v>
          </cell>
          <cell r="D19293" t="str">
            <v>TAMPA DE CONCRETO ARMADO PARA FOSSA SEPTICA, DIAMETRO NOMINAL DE 3,00 M E ESPESSURA MINIMA DE 100 MM</v>
          </cell>
          <cell r="E19293" t="str">
            <v>UN</v>
          </cell>
          <cell r="F19293">
            <v>1904.68</v>
          </cell>
        </row>
        <row r="19294">
          <cell r="A19294" t="str">
            <v>SINAPI-I 41613</v>
          </cell>
          <cell r="D19294" t="str">
            <v>TAMPA DE CONCRETO ARMADO PARA FOSSA, D = *0,90* M, E = 0,05 M</v>
          </cell>
          <cell r="E19294" t="str">
            <v>UN</v>
          </cell>
          <cell r="F19294">
            <v>122.43</v>
          </cell>
        </row>
        <row r="19295">
          <cell r="A19295" t="str">
            <v>SINAPI-I 41614</v>
          </cell>
          <cell r="D19295" t="str">
            <v>TAMPA DE CONCRETO ARMADO PARA FOSSA, D = *1,10* M, E = 0,05 M</v>
          </cell>
          <cell r="E19295" t="str">
            <v>UN</v>
          </cell>
          <cell r="F19295">
            <v>156</v>
          </cell>
        </row>
        <row r="19296">
          <cell r="A19296" t="str">
            <v>SINAPI-I 41615</v>
          </cell>
          <cell r="D19296" t="str">
            <v>TAMPA DE CONCRETO ARMADO PARA FOSSA, D = *1,35* M, E = 0,05 M</v>
          </cell>
          <cell r="E19296" t="str">
            <v>UN</v>
          </cell>
          <cell r="F19296">
            <v>241.12</v>
          </cell>
        </row>
        <row r="19297">
          <cell r="A19297" t="str">
            <v>SINAPI-I 41616</v>
          </cell>
          <cell r="D19297" t="str">
            <v>TAMPA DE CONCRETO ARMADO PARA FOSSA, D = 1,50 M, E = 0,05 M</v>
          </cell>
          <cell r="E19297" t="str">
            <v>UN</v>
          </cell>
          <cell r="F19297">
            <v>360.27</v>
          </cell>
        </row>
        <row r="19298">
          <cell r="A19298" t="str">
            <v>SINAPI-I 41617</v>
          </cell>
          <cell r="D19298" t="str">
            <v>TAMPA DE CONCRETO ARMADO PARA FOSSA, D = 2,00 M, E = 0,05 M</v>
          </cell>
          <cell r="E19298" t="str">
            <v>UN</v>
          </cell>
          <cell r="F19298">
            <v>716.35</v>
          </cell>
        </row>
        <row r="19299">
          <cell r="A19299" t="str">
            <v>SINAPI-I 41618</v>
          </cell>
          <cell r="D19299" t="str">
            <v>TAMPA DE CONCRETO ARMADO PARA FOSSA, D = 2,50 M, E = 0,05 M</v>
          </cell>
          <cell r="E19299" t="str">
            <v>UN</v>
          </cell>
          <cell r="F19299">
            <v>1318.76</v>
          </cell>
        </row>
        <row r="19300">
          <cell r="A19300" t="str">
            <v>SINAPI-I 43428</v>
          </cell>
          <cell r="D19300" t="str">
            <v>TAMPA DE CONCRETO ARMADO PARA POCO DE INSPECAO, COM FURO E TAMPINHA, DIAMETRO NOMINAL DE 3,00 M E ESPESSURA MINIMA DE 100 MM</v>
          </cell>
          <cell r="E19300" t="str">
            <v>UN</v>
          </cell>
          <cell r="F19300">
            <v>2316.42</v>
          </cell>
        </row>
        <row r="19301">
          <cell r="A19301" t="str">
            <v>SINAPI-I 41619</v>
          </cell>
          <cell r="D19301" t="str">
            <v>TAMPA DE CONCRETO ARMADO PARA POCO, COM FURO E TAMPINHA, D = *0,90* M, E = 0,05 M</v>
          </cell>
          <cell r="E19301" t="str">
            <v>UN</v>
          </cell>
          <cell r="F19301">
            <v>150.08000000000001</v>
          </cell>
        </row>
        <row r="19302">
          <cell r="A19302" t="str">
            <v>SINAPI-I 41620</v>
          </cell>
          <cell r="D19302" t="str">
            <v>TAMPA DE CONCRETO ARMADO PARA POCO, COM FURO E TAMPINHA, D = *1,10* M, E = 0,05 M</v>
          </cell>
          <cell r="E19302" t="str">
            <v>UN</v>
          </cell>
          <cell r="F19302">
            <v>189.57</v>
          </cell>
        </row>
        <row r="19303">
          <cell r="A19303" t="str">
            <v>SINAPI-I 41622</v>
          </cell>
          <cell r="D19303" t="str">
            <v>TAMPA DE CONCRETO ARMADO PARA POCO, COM FURO E TAMPINHA, D = *1,35* M, E = 0,05 M</v>
          </cell>
          <cell r="E19303" t="str">
            <v>UN</v>
          </cell>
          <cell r="F19303">
            <v>328.8</v>
          </cell>
        </row>
        <row r="19304">
          <cell r="A19304" t="str">
            <v>SINAPI-I 41623</v>
          </cell>
          <cell r="D19304" t="str">
            <v>TAMPA DE CONCRETO ARMADO PARA POCO, COM FURO E TAMPINHA, D = 1,50 M, E = 0,05 M</v>
          </cell>
          <cell r="E19304" t="str">
            <v>UN</v>
          </cell>
          <cell r="F19304">
            <v>505.54</v>
          </cell>
        </row>
        <row r="19305">
          <cell r="A19305" t="str">
            <v>SINAPI-I 41624</v>
          </cell>
          <cell r="D19305" t="str">
            <v>TAMPA DE CONCRETO ARMADO PARA POCO, COM FURO E TAMPINHA, D = 2,00 M, E = 0,05 M</v>
          </cell>
          <cell r="E19305" t="str">
            <v>UN</v>
          </cell>
          <cell r="F19305">
            <v>947.89</v>
          </cell>
        </row>
        <row r="19306">
          <cell r="A19306" t="str">
            <v>SINAPI-I 41625</v>
          </cell>
          <cell r="D19306" t="str">
            <v>TAMPA DE CONCRETO ARMADO PARA POCO, COM FURO E TAMPINHA, D = 2,50 M, E = 0,05 M</v>
          </cell>
          <cell r="E19306" t="str">
            <v>UN</v>
          </cell>
          <cell r="F19306">
            <v>1458.38</v>
          </cell>
        </row>
        <row r="19307">
          <cell r="A19307" t="str">
            <v>SINAPI-I 39346</v>
          </cell>
          <cell r="D19307" t="str">
            <v>TAMPA PARA CONDULETE, EM PVC, PARA 1 INTERRUPTOR</v>
          </cell>
          <cell r="E19307" t="str">
            <v>UN</v>
          </cell>
          <cell r="F19307">
            <v>4.0199999999999996</v>
          </cell>
        </row>
        <row r="19308">
          <cell r="A19308" t="str">
            <v>SINAPI-I 39350</v>
          </cell>
          <cell r="D19308" t="str">
            <v>TAMPA PARA CONDULETE, EM PVC, PARA 1 MODULO RJ</v>
          </cell>
          <cell r="E19308" t="str">
            <v>UN</v>
          </cell>
          <cell r="F19308">
            <v>4.33</v>
          </cell>
        </row>
        <row r="19309">
          <cell r="A19309" t="str">
            <v>SINAPI-I 39351</v>
          </cell>
          <cell r="D19309" t="str">
            <v>TAMPA PARA CONDULETE, EM PVC, PARA 2 MODULOS RJ</v>
          </cell>
          <cell r="E19309" t="str">
            <v>UN</v>
          </cell>
          <cell r="F19309">
            <v>5.01</v>
          </cell>
        </row>
        <row r="19310">
          <cell r="A19310" t="str">
            <v>SINAPI-I 39352</v>
          </cell>
          <cell r="D19310" t="str">
            <v>TAMPA PARA CONDULETE, EM PVC, PARA TOMADA HEXAGONAL</v>
          </cell>
          <cell r="E19310" t="str">
            <v>UN</v>
          </cell>
          <cell r="F19310">
            <v>4.0199999999999996</v>
          </cell>
        </row>
        <row r="19311">
          <cell r="A19311" t="str">
            <v>SINAPI-I 38837</v>
          </cell>
          <cell r="D19311" t="str">
            <v>TAMPAO / CAP, ROSCA MACHO, DN 1", PARA TUBO PEX PARA INST. AGUA QUENTE/FRIA</v>
          </cell>
          <cell r="E19311" t="str">
            <v>UN</v>
          </cell>
        </row>
        <row r="19312">
          <cell r="A19312" t="str">
            <v>SINAPI-I 38836</v>
          </cell>
          <cell r="D19312" t="str">
            <v>TAMPAO / CAP, ROSCA MACHO, DN 3/4", PARA TUBO PEX PARA INST. AGUA QUENTE/FRIA</v>
          </cell>
          <cell r="E19312" t="str">
            <v>UN</v>
          </cell>
        </row>
        <row r="19313">
          <cell r="A19313" t="str">
            <v>SINAPI-I 2666</v>
          </cell>
          <cell r="D19313" t="str">
            <v>TAMPAO / TERMINAL / PLUG, D = 1 1/4", PARA DUTO CORRUGADO PEAD (CABEAMENTO SUBTERRANEO)</v>
          </cell>
          <cell r="E19313" t="str">
            <v>UN</v>
          </cell>
          <cell r="F19313">
            <v>5</v>
          </cell>
        </row>
        <row r="19314">
          <cell r="A19314" t="str">
            <v>SINAPI-I 2668</v>
          </cell>
          <cell r="D19314" t="str">
            <v>TAMPAO / TERMINAL / PLUG, D = 2", PARA DUTO CORRUGADO PEAD (CABEAMENTO SUBTERRANEO)</v>
          </cell>
          <cell r="E19314" t="str">
            <v>UN</v>
          </cell>
          <cell r="F19314">
            <v>5.71</v>
          </cell>
        </row>
        <row r="19315">
          <cell r="A19315" t="str">
            <v>SINAPI-I 2664</v>
          </cell>
          <cell r="D19315" t="str">
            <v>TAMPAO / TERMINAL / PLUG, D = 3", PARA DUTO CORRUGADO PEAD (CABEAMENTO SUBTERRANEO)</v>
          </cell>
          <cell r="E19315" t="str">
            <v>UN</v>
          </cell>
          <cell r="F19315">
            <v>8.43</v>
          </cell>
        </row>
        <row r="19316">
          <cell r="A19316" t="str">
            <v>SINAPI-I 2662</v>
          </cell>
          <cell r="D19316" t="str">
            <v>TAMPAO / TERMINAL / PLUG, D = 4", PARA DUTO CORRUGADO PEAD (CABEAMENTO SUBTERRANEO)</v>
          </cell>
          <cell r="E19316" t="str">
            <v>UN</v>
          </cell>
          <cell r="F19316">
            <v>10.34</v>
          </cell>
        </row>
        <row r="19317">
          <cell r="A19317" t="str">
            <v>SINAPI-I 20964</v>
          </cell>
          <cell r="D19317" t="str">
            <v>TAMPAO COM CORRENTE, EM LATAO, ENGATE RAPIDO 1 1/2", PARA INSTALACAO PREDIAL DE COMBATE A INCENDIO</v>
          </cell>
          <cell r="E19317" t="str">
            <v>UN</v>
          </cell>
          <cell r="F19317">
            <v>61.49</v>
          </cell>
        </row>
        <row r="19318">
          <cell r="A19318" t="str">
            <v>SINAPI-I 10905</v>
          </cell>
          <cell r="D19318" t="str">
            <v>TAMPAO COM CORRENTE, EM LATAO, ENGATE RAPIDO 2 1/2", PARA INSTALACAO PREDIAL DE COMBATE A INCENDIO</v>
          </cell>
          <cell r="E19318" t="str">
            <v>UN</v>
          </cell>
          <cell r="F19318">
            <v>82.49</v>
          </cell>
        </row>
        <row r="19319">
          <cell r="A19319" t="str">
            <v>SINAPI-I 11289</v>
          </cell>
          <cell r="D19319" t="str">
            <v>TAMPAO FOFO ARTICULADO P/ REGISTRO, COM BASE / REQUADRO, CLASSE A15 CARGA MAX 1,5 T, *200 X 200* MM (COM INSCRICAO EM RELEVO DO TIPO DE REDE)</v>
          </cell>
          <cell r="E19319" t="str">
            <v>UN</v>
          </cell>
          <cell r="F19319">
            <v>72.12</v>
          </cell>
        </row>
        <row r="19320">
          <cell r="A19320" t="str">
            <v>SINAPI-I 11241</v>
          </cell>
          <cell r="D19320" t="str">
            <v>TAMPAO FOFO ARTICULADO P/ REGISTRO, COM BASE / REQUADRO, CLASSE A15 CARGA MAXIMA 1,5 T, *400 X 400* MM (COM INSCRICAO EM RELEVO DO TIPO DE REDE)</v>
          </cell>
          <cell r="E19320" t="str">
            <v>UN</v>
          </cell>
          <cell r="F19320">
            <v>180.3</v>
          </cell>
        </row>
        <row r="19321">
          <cell r="A19321" t="str">
            <v>SINAPI-I 11301</v>
          </cell>
          <cell r="D19321" t="str">
            <v>TAMPAO FOFO ARTICULADO, COM BASE / REQUADRO, CLASSE B125 CARGA MAX 12,5 T, REDONDO, TAMPA 600 MM (COM INSCRICAO EM RELEVO DO TIPO DE REDE)</v>
          </cell>
          <cell r="E19321" t="str">
            <v>UN</v>
          </cell>
          <cell r="F19321">
            <v>457.2</v>
          </cell>
        </row>
        <row r="19322">
          <cell r="A19322" t="str">
            <v>SINAPI-I 21090</v>
          </cell>
          <cell r="D19322" t="str">
            <v>TAMPAO FOFO ARTICULADO, COM BASE / REQUADRO, CLASSE D400 CARGA MAX 40 T, REDONDO, TAMPA 600 MM (COM INSCRICAO EM RELEVO DO TIPO DE REDE)</v>
          </cell>
          <cell r="E19322" t="str">
            <v>UN</v>
          </cell>
          <cell r="F19322">
            <v>560.23</v>
          </cell>
        </row>
        <row r="19323">
          <cell r="A19323" t="str">
            <v>SINAPI-I 11315</v>
          </cell>
          <cell r="D19323" t="str">
            <v>TAMPAO FOFO SIMPLES COM BASE / REQUADRO, CLASSE A15 CARGA MAX. 1,5 T, 300 X 300 MM (COM INSCRICAO EM RELEVO DO TIPO DE REDE)</v>
          </cell>
          <cell r="E19323" t="str">
            <v>UN</v>
          </cell>
          <cell r="F19323">
            <v>109.47</v>
          </cell>
        </row>
        <row r="19324">
          <cell r="A19324" t="str">
            <v>SINAPI-I 21071</v>
          </cell>
          <cell r="D19324" t="str">
            <v>TAMPAO FOFO SIMPLES COM BASE / REQUADRO, CLASSE A15 CARGA MAX. 1,5 T, 400 X 400 MM (COM INSCRICAO EM RELEVO DO TIPO DE REDE)</v>
          </cell>
          <cell r="E19324" t="str">
            <v>UN</v>
          </cell>
          <cell r="F19324">
            <v>167.42</v>
          </cell>
        </row>
        <row r="19325">
          <cell r="A19325" t="str">
            <v>SINAPI-I 14112</v>
          </cell>
          <cell r="D19325" t="str">
            <v>TAMPAO FOFO SIMPLES COM BASE / REQUADRO, CLASSE A15 CARGA MAX. 1,5 T, 400 X 600 MM (COM INSCRICAO EM RELEVO DO TIPO DE REDE)</v>
          </cell>
          <cell r="E19325" t="str">
            <v>UN</v>
          </cell>
          <cell r="F19325">
            <v>233.75</v>
          </cell>
        </row>
        <row r="19326">
          <cell r="A19326" t="str">
            <v>SINAPI-I 11316</v>
          </cell>
          <cell r="D19326" t="str">
            <v>TAMPAO FOFO SIMPLES COM BASE / REQUADRO, CLASSE B125 CARGA MAX. 12,5 T, REDONDO, TAMPA 500 MM (COM INSCRICAO EM RELEVO DO TIPO DE REDE)</v>
          </cell>
          <cell r="E19326" t="str">
            <v>UN</v>
          </cell>
          <cell r="F19326">
            <v>360.61</v>
          </cell>
        </row>
        <row r="19327">
          <cell r="A19327" t="str">
            <v>SINAPI-I 6243</v>
          </cell>
          <cell r="D19327" t="str">
            <v>TAMPAO FOFO SIMPLES COM BASE / REQUADRO, CLASSE B125 CARGA MAX. 12,5 T, REDONDO, TAMPA 600 MM (COM INSCRICAO EM RELEVO DO TIPO DE REDE)</v>
          </cell>
          <cell r="E19327" t="str">
            <v>UN</v>
          </cell>
          <cell r="F19327">
            <v>415.35</v>
          </cell>
        </row>
        <row r="19328">
          <cell r="A19328" t="str">
            <v>SINAPI-I 6240</v>
          </cell>
          <cell r="D19328" t="str">
            <v>TAMPAO FOFO SIMPLES COM BASE / REQUADRO, CLASSE D400 CARGA MAX. 40 T, REDONDO, TAMPA 600 MM (COM INSCRICAO EM RELEVO DO TIPO DE REDE)</v>
          </cell>
          <cell r="E19328" t="str">
            <v>UN</v>
          </cell>
          <cell r="F19328">
            <v>549.92999999999995</v>
          </cell>
        </row>
        <row r="19329">
          <cell r="A19329" t="str">
            <v>SINAPI-I 11296</v>
          </cell>
          <cell r="D19329" t="str">
            <v>TAMPAO FOFO SIMPLES COM BASE / REQUADRO, CLASSE D400 CARGA MAX. 40 T, REDONDO, TAMPA 900 MM (COM INSCRICAO EM RELEVO DO TIPO DE REDE)</v>
          </cell>
          <cell r="E19329" t="str">
            <v>UN</v>
          </cell>
          <cell r="F19329">
            <v>1752.19</v>
          </cell>
        </row>
        <row r="19330">
          <cell r="A19330" t="str">
            <v>SINAPI-I 11299</v>
          </cell>
          <cell r="D19330" t="str">
            <v>TAMPAO FOFO SIMPLES COM BASE / REQUADRO, R-2, CLASSE A15 CARGA MAX. 1,5 T, 550 X 1100 MM (COM INSCRICAO EM RELEVO DO TIPO DE REDE)</v>
          </cell>
          <cell r="E19330" t="str">
            <v>UN</v>
          </cell>
          <cell r="F19330">
            <v>593.08000000000004</v>
          </cell>
        </row>
        <row r="19331">
          <cell r="A19331" t="str">
            <v>SINAPI-I 11688</v>
          </cell>
          <cell r="D19331" t="str">
            <v>TANQUE ACO INOXIDAVEL (ACO 304) COM ESFREGADOR E VALVULA, DE *50 X 40 X 22* CM</v>
          </cell>
          <cell r="E19331" t="str">
            <v>UN</v>
          </cell>
          <cell r="F19331">
            <v>518.6</v>
          </cell>
        </row>
        <row r="19332">
          <cell r="A19332" t="str">
            <v>SINAPI-I 37736</v>
          </cell>
          <cell r="D19332" t="str">
            <v>TANQUE DE ACO CARBONO NAO REVESTIDO, PARA TRANSPORTE DE AGUA COM CAPACIDADE DE 10 M3, COM BOMBA CENTRIFUGA POR TOMADA DE FORCA, VAZAO MAXIMA *75* M3/H (INCLUI MONTAGEM, NAO INCLUI CAMINHAO)</v>
          </cell>
          <cell r="E19332" t="str">
            <v>UN</v>
          </cell>
        </row>
        <row r="19333">
          <cell r="A19333" t="str">
            <v>SINAPI-I 37739</v>
          </cell>
          <cell r="D19333" t="str">
            <v>TANQUE DE ACO PARA TRANSPORTE DE AGUA COM CAPACIDADE DE 14 M3 (INCLUI MONTAGEM, NAO INCLUI CAMINHAO)</v>
          </cell>
          <cell r="E19333" t="str">
            <v>UN</v>
          </cell>
        </row>
        <row r="19334">
          <cell r="A19334" t="str">
            <v>SINAPI-I 37738</v>
          </cell>
          <cell r="D19334" t="str">
            <v>TANQUE DE ACO PARA TRANSPORTE DE AGUA COM CAPACIDADE DE 6 M3 (INCLUI MONTAGEM, NAO INCLUI CAMINHAO)</v>
          </cell>
          <cell r="E19334" t="str">
            <v>UN</v>
          </cell>
        </row>
        <row r="19335">
          <cell r="A19335" t="str">
            <v>SINAPI-I 25014</v>
          </cell>
          <cell r="D19335" t="str">
            <v>TANQUE DE ASFALTO ESTACIONARIO COM MACARICO, CAPACIDADE 20.000 L</v>
          </cell>
          <cell r="E19335" t="str">
            <v>UN</v>
          </cell>
        </row>
        <row r="19336">
          <cell r="A19336" t="str">
            <v>SINAPI-I 14405</v>
          </cell>
          <cell r="D19336" t="str">
            <v>TANQUE DE ASFALTO ESTACIONARIO COM SERPENTINA, CAPACIDADE 30.000 L</v>
          </cell>
          <cell r="E19336" t="str">
            <v>UN</v>
          </cell>
        </row>
        <row r="19337">
          <cell r="A19337" t="str">
            <v>SINAPI-I 20271</v>
          </cell>
          <cell r="D19337" t="str">
            <v>TANQUE DE LOUCA BRANCA, COM COLUNA, *30* L</v>
          </cell>
          <cell r="E19337" t="str">
            <v>UN</v>
          </cell>
          <cell r="F19337">
            <v>623.46</v>
          </cell>
        </row>
        <row r="19338">
          <cell r="A19338" t="str">
            <v>SINAPI-I 10423</v>
          </cell>
          <cell r="D19338" t="str">
            <v>TANQUE DE LOUCA BRANCA, SUSPENSO, *20* L</v>
          </cell>
          <cell r="E19338" t="str">
            <v>UN</v>
          </cell>
          <cell r="F19338">
            <v>457.76</v>
          </cell>
        </row>
        <row r="19339">
          <cell r="A19339" t="str">
            <v>SINAPI-I 36790</v>
          </cell>
          <cell r="D19339" t="str">
            <v>TANQUE DUPLO EM MARMORE SINTETICO COM CUBA LISA E ESFREGADOR, *110 X 60* CM</v>
          </cell>
          <cell r="E19339" t="str">
            <v>UN</v>
          </cell>
          <cell r="F19339">
            <v>367.82</v>
          </cell>
        </row>
        <row r="19340">
          <cell r="A19340" t="str">
            <v>SINAPI-I 37589</v>
          </cell>
          <cell r="D19340" t="str">
            <v>TANQUE SIMPLES EM MARMORE SINTETICO COM COLUNA, CAPACIDADE *22* L, *60 X 46* CM</v>
          </cell>
          <cell r="E19340" t="str">
            <v>UN</v>
          </cell>
          <cell r="F19340">
            <v>450.68</v>
          </cell>
        </row>
        <row r="19341">
          <cell r="A19341" t="str">
            <v>SINAPI-I 11690</v>
          </cell>
          <cell r="D19341" t="str">
            <v>TANQUE SIMPLES EM MARMORE SINTETICO DE FIXAR NA PAREDE, CAPACIDADE *22* L, *60 X 46* CM</v>
          </cell>
          <cell r="E19341" t="str">
            <v>UN</v>
          </cell>
          <cell r="F19341">
            <v>239.41</v>
          </cell>
        </row>
        <row r="19342">
          <cell r="A19342" t="str">
            <v>SINAPI-I 20234</v>
          </cell>
          <cell r="D19342" t="str">
            <v>TANQUE SIMPLES EM MARMORE SINTETICO SUSPENSO, CAPACIDADE *38* L, *60 X 60* CM</v>
          </cell>
          <cell r="E19342" t="str">
            <v>UN</v>
          </cell>
          <cell r="F19342">
            <v>302.98</v>
          </cell>
        </row>
        <row r="19343">
          <cell r="A19343" t="str">
            <v>SINAPI-I 44480</v>
          </cell>
          <cell r="D19343" t="str">
            <v>TARIFA "A" ENTRE 0 E 20M3 FORNECIMENTO D'AGUA</v>
          </cell>
          <cell r="E19343" t="str">
            <v>M3</v>
          </cell>
          <cell r="F19343">
            <v>21.19</v>
          </cell>
        </row>
        <row r="19344">
          <cell r="A19344" t="str">
            <v>SINAPI-I 11457</v>
          </cell>
          <cell r="D19344" t="str">
            <v>TARJETA LIVRE / OCUPADO PARA PORTA DE BANHEIRO, CORPO EM ZAMAC E ESPELHO EM LATAO</v>
          </cell>
          <cell r="E19344" t="str">
            <v>UN</v>
          </cell>
          <cell r="F19344">
            <v>48.52</v>
          </cell>
        </row>
        <row r="19345">
          <cell r="A19345" t="str">
            <v>SINAPI-I 44073</v>
          </cell>
          <cell r="D19345" t="str">
            <v>TARUGO DELIMITADOR DE PROFUNDIDADE EM ESPUMA DE POLIETILENO DE BAIXA DENSIDADE 10 MM, CINZA</v>
          </cell>
          <cell r="E19345" t="str">
            <v>M</v>
          </cell>
          <cell r="F19345">
            <v>0.99</v>
          </cell>
        </row>
        <row r="19346">
          <cell r="A19346" t="str">
            <v>SINAPI-I 3593</v>
          </cell>
          <cell r="D19346" t="str">
            <v>TE 45 GRAUS DE FERRO GALVANIZADO, COM ROSCA BSP, DE 1 1/2"</v>
          </cell>
          <cell r="E19346" t="str">
            <v>UN</v>
          </cell>
          <cell r="F19346">
            <v>90.84</v>
          </cell>
        </row>
        <row r="19347">
          <cell r="A19347" t="str">
            <v>SINAPI-I 3588</v>
          </cell>
          <cell r="D19347" t="str">
            <v>TE 45 GRAUS DE FERRO GALVANIZADO, COM ROSCA BSP, DE 1 1/4"</v>
          </cell>
          <cell r="E19347" t="str">
            <v>UN</v>
          </cell>
          <cell r="F19347">
            <v>70.02</v>
          </cell>
        </row>
        <row r="19348">
          <cell r="A19348" t="str">
            <v>SINAPI-I 3587</v>
          </cell>
          <cell r="D19348" t="str">
            <v>TE 45 GRAUS DE FERRO GALVANIZADO, COM ROSCA BSP, DE 1"</v>
          </cell>
          <cell r="E19348" t="str">
            <v>UN</v>
          </cell>
          <cell r="F19348">
            <v>43.45</v>
          </cell>
        </row>
        <row r="19349">
          <cell r="A19349" t="str">
            <v>SINAPI-I 3585</v>
          </cell>
          <cell r="D19349" t="str">
            <v>TE 45 GRAUS DE FERRO GALVANIZADO, COM ROSCA BSP, DE 1/2"</v>
          </cell>
          <cell r="E19349" t="str">
            <v>UN</v>
          </cell>
          <cell r="F19349">
            <v>21.63</v>
          </cell>
        </row>
        <row r="19350">
          <cell r="A19350" t="str">
            <v>SINAPI-I 3590</v>
          </cell>
          <cell r="D19350" t="str">
            <v>TE 45 GRAUS DE FERRO GALVANIZADO, COM ROSCA BSP, DE 2 1/2"</v>
          </cell>
          <cell r="E19350" t="str">
            <v>UN</v>
          </cell>
          <cell r="F19350">
            <v>257.93</v>
          </cell>
        </row>
        <row r="19351">
          <cell r="A19351" t="str">
            <v>SINAPI-I 3589</v>
          </cell>
          <cell r="D19351" t="str">
            <v>TE 45 GRAUS DE FERRO GALVANIZADO, COM ROSCA BSP, DE 2"</v>
          </cell>
          <cell r="E19351" t="str">
            <v>UN</v>
          </cell>
          <cell r="F19351">
            <v>138.44</v>
          </cell>
        </row>
        <row r="19352">
          <cell r="A19352" t="str">
            <v>SINAPI-I 3592</v>
          </cell>
          <cell r="D19352" t="str">
            <v>TE 45 GRAUS DE FERRO GALVANIZADO, COM ROSCA BSP, DE 3"</v>
          </cell>
          <cell r="E19352" t="str">
            <v>UN</v>
          </cell>
          <cell r="F19352">
            <v>407.71</v>
          </cell>
        </row>
        <row r="19353">
          <cell r="A19353" t="str">
            <v>SINAPI-I 3586</v>
          </cell>
          <cell r="D19353" t="str">
            <v>TE 45 GRAUS DE FERRO GALVANIZADO, COM ROSCA BSP, DE 3/4"</v>
          </cell>
          <cell r="E19353" t="str">
            <v>UN</v>
          </cell>
          <cell r="F19353">
            <v>28.33</v>
          </cell>
        </row>
        <row r="19354">
          <cell r="A19354" t="str">
            <v>SINAPI-I 3591</v>
          </cell>
          <cell r="D19354" t="str">
            <v>TE 45 GRAUS DE FERRO GALVANIZADO, COM ROSCA BSP, DE 4"</v>
          </cell>
          <cell r="E19354" t="str">
            <v>UN</v>
          </cell>
          <cell r="F19354">
            <v>653.58000000000004</v>
          </cell>
        </row>
        <row r="19355">
          <cell r="A19355" t="str">
            <v>SINAPI-I 40396</v>
          </cell>
          <cell r="D19355" t="str">
            <v>TE 90 GRAUS EM ACO CARBONO, SOLDAVEL, PRESSAO 3.000 LBS, DN 1 1/2"</v>
          </cell>
          <cell r="E19355" t="str">
            <v>UN</v>
          </cell>
        </row>
        <row r="19356">
          <cell r="A19356" t="str">
            <v>SINAPI-I 40395</v>
          </cell>
          <cell r="D19356" t="str">
            <v>TE 90 GRAUS EM ACO CARBONO, SOLDAVEL, PRESSAO 3.000 LBS, DN 1 1/4"</v>
          </cell>
          <cell r="E19356" t="str">
            <v>UN</v>
          </cell>
        </row>
        <row r="19357">
          <cell r="A19357" t="str">
            <v>SINAPI-I 40394</v>
          </cell>
          <cell r="D19357" t="str">
            <v>TE 90 GRAUS EM ACO CARBONO, SOLDAVEL, PRESSAO 3.000 LBS, DN 1"</v>
          </cell>
          <cell r="E19357" t="str">
            <v>UN</v>
          </cell>
        </row>
        <row r="19358">
          <cell r="A19358" t="str">
            <v>SINAPI-I 40392</v>
          </cell>
          <cell r="D19358" t="str">
            <v>TE 90 GRAUS EM ACO CARBONO, SOLDAVEL, PRESSAO 3.000 LBS, DN 1/2"</v>
          </cell>
          <cell r="E19358" t="str">
            <v>UN</v>
          </cell>
        </row>
        <row r="19359">
          <cell r="A19359" t="str">
            <v>SINAPI-I 40398</v>
          </cell>
          <cell r="D19359" t="str">
            <v>TE 90 GRAUS EM ACO CARBONO, SOLDAVEL, PRESSAO 3.000 LBS, DN 2 1/2"</v>
          </cell>
          <cell r="E19359" t="str">
            <v>UN</v>
          </cell>
        </row>
        <row r="19360">
          <cell r="A19360" t="str">
            <v>SINAPI-I 40397</v>
          </cell>
          <cell r="D19360" t="str">
            <v>TE 90 GRAUS EM ACO CARBONO, SOLDAVEL, PRESSAO 3.000 LBS, DN 2"</v>
          </cell>
          <cell r="E19360" t="str">
            <v>UN</v>
          </cell>
        </row>
        <row r="19361">
          <cell r="A19361" t="str">
            <v>SINAPI-I 40399</v>
          </cell>
          <cell r="D19361" t="str">
            <v>TE 90 GRAUS EM ACO CARBONO, SOLDAVEL, PRESSAO 3.000 LBS, DN 3"</v>
          </cell>
          <cell r="E19361" t="str">
            <v>UN</v>
          </cell>
        </row>
        <row r="19362">
          <cell r="A19362" t="str">
            <v>SINAPI-I 40393</v>
          </cell>
          <cell r="D19362" t="str">
            <v>TE 90 GRAUS EM ACO CARBONO, SOLDAVEL, PRESSAO 3.000 LBS, DN 3/4"</v>
          </cell>
          <cell r="E19362" t="str">
            <v>UN</v>
          </cell>
        </row>
        <row r="19363">
          <cell r="A19363" t="str">
            <v>SINAPI-I 44253</v>
          </cell>
          <cell r="D19363" t="str">
            <v>TE CPVC, SOLDAVEL, 90 GRAUS, 114 MM, PARA AGUA QUENTE PREDIAL</v>
          </cell>
          <cell r="E19363" t="str">
            <v>UN</v>
          </cell>
          <cell r="F19363">
            <v>291.05</v>
          </cell>
        </row>
        <row r="19364">
          <cell r="A19364" t="str">
            <v>SINAPI-I 21121</v>
          </cell>
          <cell r="D19364" t="str">
            <v>TE CPVC, SOLDAVEL, 90 GRAUS, 15 MM, PARA AGUA QUENTE PREDIAL</v>
          </cell>
          <cell r="E19364" t="str">
            <v>UN</v>
          </cell>
          <cell r="F19364">
            <v>4.17</v>
          </cell>
        </row>
        <row r="19365">
          <cell r="A19365" t="str">
            <v>SINAPI-I 38010</v>
          </cell>
          <cell r="D19365" t="str">
            <v>TE CPVC, SOLDAVEL, 90 GRAUS, 22 MM, PARA AGUA QUENTE PREDIAL</v>
          </cell>
          <cell r="E19365" t="str">
            <v>UN</v>
          </cell>
          <cell r="F19365">
            <v>5.2</v>
          </cell>
        </row>
        <row r="19366">
          <cell r="A19366" t="str">
            <v>SINAPI-I 38011</v>
          </cell>
          <cell r="D19366" t="str">
            <v>TE CPVC, SOLDAVEL, 90 GRAUS, 28 MM, PARA AGUA QUENTE PREDIAL</v>
          </cell>
          <cell r="E19366" t="str">
            <v>UN</v>
          </cell>
          <cell r="F19366">
            <v>10.42</v>
          </cell>
        </row>
        <row r="19367">
          <cell r="A19367" t="str">
            <v>SINAPI-I 38012</v>
          </cell>
          <cell r="D19367" t="str">
            <v>TE CPVC, SOLDAVEL, 90 GRAUS, 35 MM, PARA AGUA QUENTE PREDIAL</v>
          </cell>
          <cell r="E19367" t="str">
            <v>UN</v>
          </cell>
          <cell r="F19367">
            <v>39.729999999999997</v>
          </cell>
        </row>
        <row r="19368">
          <cell r="A19368" t="str">
            <v>SINAPI-I 38013</v>
          </cell>
          <cell r="D19368" t="str">
            <v>TE CPVC, SOLDAVEL, 90 GRAUS, 42 MM, PARA AGUA QUENTE PREDIAL</v>
          </cell>
          <cell r="E19368" t="str">
            <v>UN</v>
          </cell>
          <cell r="F19368">
            <v>51.04</v>
          </cell>
        </row>
        <row r="19369">
          <cell r="A19369" t="str">
            <v>SINAPI-I 38014</v>
          </cell>
          <cell r="D19369" t="str">
            <v>TE CPVC, SOLDAVEL, 90 GRAUS, 54 MM, PARA AGUA QUENTE PREDIAL</v>
          </cell>
          <cell r="E19369" t="str">
            <v>UN</v>
          </cell>
          <cell r="F19369">
            <v>85.24</v>
          </cell>
        </row>
        <row r="19370">
          <cell r="A19370" t="str">
            <v>SINAPI-I 38015</v>
          </cell>
          <cell r="D19370" t="str">
            <v>TE CPVC, SOLDAVEL, 90 GRAUS, 73 MM, PARA AGUA QUENTE PREDIAL</v>
          </cell>
          <cell r="E19370" t="str">
            <v>UN</v>
          </cell>
          <cell r="F19370">
            <v>200.38</v>
          </cell>
        </row>
        <row r="19371">
          <cell r="A19371" t="str">
            <v>SINAPI-I 38016</v>
          </cell>
          <cell r="D19371" t="str">
            <v>TE CPVC, SOLDAVEL, 90 GRAUS, 89 MM, PARA AGUA QUENTE PREDIAL</v>
          </cell>
          <cell r="E19371" t="str">
            <v>UN</v>
          </cell>
          <cell r="F19371">
            <v>233.02</v>
          </cell>
        </row>
        <row r="19372">
          <cell r="A19372" t="str">
            <v>SINAPI-I 12741</v>
          </cell>
          <cell r="D19372" t="str">
            <v>TE DE COBRE SEM ANEL DE SOLDA, BOLSA X BOLSA X BOLSA, 104 MM</v>
          </cell>
          <cell r="E19372" t="str">
            <v>UN</v>
          </cell>
        </row>
        <row r="19373">
          <cell r="A19373" t="str">
            <v>SINAPI-I 12733</v>
          </cell>
          <cell r="D19373" t="str">
            <v>TE DE COBRE SEM ANEL DE SOLDA, BOLSA X BOLSA X BOLSA, 15 MM</v>
          </cell>
          <cell r="E19373" t="str">
            <v>UN</v>
          </cell>
        </row>
        <row r="19374">
          <cell r="A19374" t="str">
            <v>SINAPI-I 12734</v>
          </cell>
          <cell r="D19374" t="str">
            <v>TE DE COBRE SEM ANEL DE SOLDA, BOLSA X BOLSA X BOLSA, 22 MM</v>
          </cell>
          <cell r="E19374" t="str">
            <v>UN</v>
          </cell>
        </row>
        <row r="19375">
          <cell r="A19375" t="str">
            <v>SINAPI-I 12735</v>
          </cell>
          <cell r="D19375" t="str">
            <v>TE DE COBRE SEM ANEL DE SOLDA, BOLSA X BOLSA X BOLSA, 28 MM</v>
          </cell>
          <cell r="E19375" t="str">
            <v>UN</v>
          </cell>
        </row>
        <row r="19376">
          <cell r="A19376" t="str">
            <v>SINAPI-I 12736</v>
          </cell>
          <cell r="D19376" t="str">
            <v>TE DE COBRE SEM ANEL DE SOLDA, BOLSA X BOLSA X BOLSA, 35 MM</v>
          </cell>
          <cell r="E19376" t="str">
            <v>UN</v>
          </cell>
        </row>
        <row r="19377">
          <cell r="A19377" t="str">
            <v>SINAPI-I 12737</v>
          </cell>
          <cell r="D19377" t="str">
            <v>TE DE COBRE SEM ANEL DE SOLDA, BOLSA X BOLSA X BOLSA, 42 MM</v>
          </cell>
          <cell r="E19377" t="str">
            <v>UN</v>
          </cell>
        </row>
        <row r="19378">
          <cell r="A19378" t="str">
            <v>SINAPI-I 12738</v>
          </cell>
          <cell r="D19378" t="str">
            <v>TE DE COBRE SEM ANEL DE SOLDA, BOLSA X BOLSA X BOLSA, 54 MM</v>
          </cell>
          <cell r="E19378" t="str">
            <v>UN</v>
          </cell>
        </row>
        <row r="19379">
          <cell r="A19379" t="str">
            <v>SINAPI-I 12739</v>
          </cell>
          <cell r="D19379" t="str">
            <v>TE DE COBRE SEM ANEL DE SOLDA, BOLSA X BOLSA X BOLSA, 66 MM</v>
          </cell>
          <cell r="E19379" t="str">
            <v>UN</v>
          </cell>
        </row>
        <row r="19380">
          <cell r="A19380" t="str">
            <v>SINAPI-I 12740</v>
          </cell>
          <cell r="D19380" t="str">
            <v>TE DE COBRE SEM ANEL DE SOLDA, BOLSA X BOLSA X BOLSA, 79 MM</v>
          </cell>
          <cell r="E19380" t="str">
            <v>UN</v>
          </cell>
        </row>
        <row r="19381">
          <cell r="A19381" t="str">
            <v>SINAPI-I 6297</v>
          </cell>
          <cell r="D19381" t="str">
            <v>TE DE FERRO GALVANIZADO, DE 1 1/2"</v>
          </cell>
          <cell r="E19381" t="str">
            <v>UN</v>
          </cell>
          <cell r="F19381">
            <v>41.86</v>
          </cell>
        </row>
        <row r="19382">
          <cell r="A19382" t="str">
            <v>SINAPI-I 6296</v>
          </cell>
          <cell r="D19382" t="str">
            <v>TE DE FERRO GALVANIZADO, DE 1 1/4"</v>
          </cell>
          <cell r="E19382" t="str">
            <v>UN</v>
          </cell>
          <cell r="F19382">
            <v>33.04</v>
          </cell>
        </row>
        <row r="19383">
          <cell r="A19383" t="str">
            <v>SINAPI-I 6323</v>
          </cell>
          <cell r="D19383" t="str">
            <v>TE DE FERRO GALVANIZADO, DE 1"</v>
          </cell>
          <cell r="E19383" t="str">
            <v>UN</v>
          </cell>
          <cell r="F19383">
            <v>21.59</v>
          </cell>
        </row>
        <row r="19384">
          <cell r="A19384" t="str">
            <v>SINAPI-I 6294</v>
          </cell>
          <cell r="D19384" t="str">
            <v>TE DE FERRO GALVANIZADO, DE 1/2"</v>
          </cell>
          <cell r="E19384" t="str">
            <v>UN</v>
          </cell>
          <cell r="F19384">
            <v>9.42</v>
          </cell>
        </row>
        <row r="19385">
          <cell r="A19385" t="str">
            <v>SINAPI-I 6299</v>
          </cell>
          <cell r="D19385" t="str">
            <v>TE DE FERRO GALVANIZADO, DE 2 1/2"</v>
          </cell>
          <cell r="E19385" t="str">
            <v>UN</v>
          </cell>
          <cell r="F19385">
            <v>125.89</v>
          </cell>
        </row>
        <row r="19386">
          <cell r="A19386" t="str">
            <v>SINAPI-I 6298</v>
          </cell>
          <cell r="D19386" t="str">
            <v>TE DE FERRO GALVANIZADO, DE 2"</v>
          </cell>
          <cell r="E19386" t="str">
            <v>UN</v>
          </cell>
          <cell r="F19386">
            <v>66.3</v>
          </cell>
        </row>
        <row r="19387">
          <cell r="A19387" t="str">
            <v>SINAPI-I 6322</v>
          </cell>
          <cell r="D19387" t="str">
            <v>TE DE FERRO GALVANIZADO, DE 3"</v>
          </cell>
          <cell r="E19387" t="str">
            <v>UN</v>
          </cell>
          <cell r="F19387">
            <v>168.61</v>
          </cell>
        </row>
        <row r="19388">
          <cell r="A19388" t="str">
            <v>SINAPI-I 6295</v>
          </cell>
          <cell r="D19388" t="str">
            <v>TE DE FERRO GALVANIZADO, DE 3/4"</v>
          </cell>
          <cell r="E19388" t="str">
            <v>UN</v>
          </cell>
          <cell r="F19388">
            <v>13.41</v>
          </cell>
        </row>
        <row r="19389">
          <cell r="A19389" t="str">
            <v>SINAPI-I 6300</v>
          </cell>
          <cell r="D19389" t="str">
            <v>TE DE FERRO GALVANIZADO, DE 4"</v>
          </cell>
          <cell r="E19389" t="str">
            <v>UN</v>
          </cell>
          <cell r="F19389">
            <v>310.86</v>
          </cell>
        </row>
        <row r="19390">
          <cell r="A19390" t="str">
            <v>SINAPI-I 6321</v>
          </cell>
          <cell r="D19390" t="str">
            <v>TE DE FERRO GALVANIZADO, DE 5"</v>
          </cell>
          <cell r="E19390" t="str">
            <v>UN</v>
          </cell>
          <cell r="F19390">
            <v>444.04</v>
          </cell>
        </row>
        <row r="19391">
          <cell r="A19391" t="str">
            <v>SINAPI-I 6301</v>
          </cell>
          <cell r="D19391" t="str">
            <v>TE DE FERRO GALVANIZADO, DE 6"</v>
          </cell>
          <cell r="E19391" t="str">
            <v>UN</v>
          </cell>
          <cell r="F19391">
            <v>1040.78</v>
          </cell>
        </row>
        <row r="19392">
          <cell r="A19392" t="str">
            <v>SINAPI-I 7105</v>
          </cell>
          <cell r="D19392" t="str">
            <v>TE DE INSPECAO, PVC, 100 X 75 MM, SERIE NORMAL PARA ESGOTO PREDIAL</v>
          </cell>
          <cell r="E19392" t="str">
            <v>UN</v>
          </cell>
          <cell r="F19392">
            <v>44.47</v>
          </cell>
        </row>
        <row r="19393">
          <cell r="A19393" t="str">
            <v>SINAPI-I 20183</v>
          </cell>
          <cell r="D19393" t="str">
            <v>TE DE INSPECAO, PVC, SERIE R, 100 X 75 MM, PARA ESGOTO PREDIAL</v>
          </cell>
          <cell r="E19393" t="str">
            <v>UN</v>
          </cell>
          <cell r="F19393">
            <v>54.79</v>
          </cell>
        </row>
        <row r="19394">
          <cell r="A19394" t="str">
            <v>SINAPI-I 38448</v>
          </cell>
          <cell r="D19394" t="str">
            <v>TE DE INSPECAO, PVC, SERIE R, 150 X 100 MM, PARA ESGOTO PREDIAL</v>
          </cell>
          <cell r="E19394" t="str">
            <v>UN</v>
          </cell>
          <cell r="F19394">
            <v>248.62</v>
          </cell>
        </row>
        <row r="19395">
          <cell r="A19395" t="str">
            <v>SINAPI-I 20182</v>
          </cell>
          <cell r="D19395" t="str">
            <v>TE DE INSPECAO, PVC, SERIE R, 75 X 75 MM, PARA ESGOTO PREDIAL</v>
          </cell>
          <cell r="E19395" t="str">
            <v>UN</v>
          </cell>
          <cell r="F19395">
            <v>31.85</v>
          </cell>
        </row>
        <row r="19396">
          <cell r="A19396" t="str">
            <v>SINAPI-I 7119</v>
          </cell>
          <cell r="D19396" t="str">
            <v>TE DE REDUCAO COM ROSCA, PVC, 90 GRAUS, 1 X 3/4", PARA AGUA FRIA PREDIAL</v>
          </cell>
          <cell r="E19396" t="str">
            <v>UN</v>
          </cell>
          <cell r="F19396">
            <v>11.89</v>
          </cell>
        </row>
        <row r="19397">
          <cell r="A19397" t="str">
            <v>SINAPI-I 7126</v>
          </cell>
          <cell r="D19397" t="str">
            <v>TE DE REDUCAO COM ROSCA, PVC, 90 GRAUS, 1.1/2" X 3/4", AGUA FRIA PREDIAL</v>
          </cell>
          <cell r="E19397" t="str">
            <v>UN</v>
          </cell>
          <cell r="F19397">
            <v>24.27</v>
          </cell>
        </row>
        <row r="19398">
          <cell r="A19398" t="str">
            <v>SINAPI-I 7120</v>
          </cell>
          <cell r="D19398" t="str">
            <v>TE DE REDUCAO COM ROSCA, PVC, 90 GRAUS, 3/4 X 1/2", PARA AGUA FRIA PREDIAL</v>
          </cell>
          <cell r="E19398" t="str">
            <v>UN</v>
          </cell>
          <cell r="F19398">
            <v>9.1199999999999992</v>
          </cell>
        </row>
        <row r="19399">
          <cell r="A19399" t="str">
            <v>SINAPI-I 6319</v>
          </cell>
          <cell r="D19399" t="str">
            <v>TE DE REDUCAO DE FERRO GALVANIZADO, COM ROSCA BSP, DE 1 1/2" X 1"</v>
          </cell>
          <cell r="E19399" t="str">
            <v>UN</v>
          </cell>
          <cell r="F19399">
            <v>49.17</v>
          </cell>
        </row>
        <row r="19400">
          <cell r="A19400" t="str">
            <v>SINAPI-I 6304</v>
          </cell>
          <cell r="D19400" t="str">
            <v>TE DE REDUCAO DE FERRO GALVANIZADO, COM ROSCA BSP, DE 1 1/2" X 3/4"</v>
          </cell>
          <cell r="E19400" t="str">
            <v>UN</v>
          </cell>
          <cell r="F19400">
            <v>49.17</v>
          </cell>
        </row>
        <row r="19401">
          <cell r="A19401" t="str">
            <v>SINAPI-I 21116</v>
          </cell>
          <cell r="D19401" t="str">
            <v>TE DE REDUCAO DE FERRO GALVANIZADO, COM ROSCA BSP, DE 1 1/4" X 3/4"</v>
          </cell>
          <cell r="E19401" t="str">
            <v>UN</v>
          </cell>
          <cell r="F19401">
            <v>37.24</v>
          </cell>
        </row>
        <row r="19402">
          <cell r="A19402" t="str">
            <v>SINAPI-I 6320</v>
          </cell>
          <cell r="D19402" t="str">
            <v>TE DE REDUCAO DE FERRO GALVANIZADO, COM ROSCA BSP, DE 1" X 1/2"</v>
          </cell>
          <cell r="E19402" t="str">
            <v>UN</v>
          </cell>
          <cell r="F19402">
            <v>25.32</v>
          </cell>
        </row>
        <row r="19403">
          <cell r="A19403" t="str">
            <v>SINAPI-I 6303</v>
          </cell>
          <cell r="D19403" t="str">
            <v>TE DE REDUCAO DE FERRO GALVANIZADO, COM ROSCA BSP, DE 1" X 3/4"</v>
          </cell>
          <cell r="E19403" t="str">
            <v>UN</v>
          </cell>
          <cell r="F19403">
            <v>25.32</v>
          </cell>
        </row>
        <row r="19404">
          <cell r="A19404" t="str">
            <v>SINAPI-I 6308</v>
          </cell>
          <cell r="D19404" t="str">
            <v>TE DE REDUCAO DE FERRO GALVANIZADO, COM ROSCA BSP, DE 2 1/2" X 1 1/2"</v>
          </cell>
          <cell r="E19404" t="str">
            <v>UN</v>
          </cell>
          <cell r="F19404">
            <v>136.07</v>
          </cell>
        </row>
        <row r="19405">
          <cell r="A19405" t="str">
            <v>SINAPI-I 6317</v>
          </cell>
          <cell r="D19405" t="str">
            <v>TE DE REDUCAO DE FERRO GALVANIZADO, COM ROSCA BSP, DE 2 1/2" X 1 1/4"</v>
          </cell>
          <cell r="E19405" t="str">
            <v>UN</v>
          </cell>
          <cell r="F19405">
            <v>136.07</v>
          </cell>
        </row>
        <row r="19406">
          <cell r="A19406" t="str">
            <v>SINAPI-I 6307</v>
          </cell>
          <cell r="D19406" t="str">
            <v>TE DE REDUCAO DE FERRO GALVANIZADO, COM ROSCA BSP, DE 2 1/2" X 1"</v>
          </cell>
          <cell r="E19406" t="str">
            <v>UN</v>
          </cell>
          <cell r="F19406">
            <v>136.07</v>
          </cell>
        </row>
        <row r="19407">
          <cell r="A19407" t="str">
            <v>SINAPI-I 6309</v>
          </cell>
          <cell r="D19407" t="str">
            <v>TE DE REDUCAO DE FERRO GALVANIZADO, COM ROSCA BSP, DE 2 1/2" X 2"</v>
          </cell>
          <cell r="E19407" t="str">
            <v>UN</v>
          </cell>
          <cell r="F19407">
            <v>140.02000000000001</v>
          </cell>
        </row>
        <row r="19408">
          <cell r="A19408" t="str">
            <v>SINAPI-I 6318</v>
          </cell>
          <cell r="D19408" t="str">
            <v>TE DE REDUCAO DE FERRO GALVANIZADO, COM ROSCA BSP, DE 2" X 1 1/2"</v>
          </cell>
          <cell r="E19408" t="str">
            <v>UN</v>
          </cell>
          <cell r="F19408">
            <v>73.400000000000006</v>
          </cell>
        </row>
        <row r="19409">
          <cell r="A19409" t="str">
            <v>SINAPI-I 6306</v>
          </cell>
          <cell r="D19409" t="str">
            <v>TE DE REDUCAO DE FERRO GALVANIZADO, COM ROSCA BSP, DE 2" X 1 1/4"</v>
          </cell>
          <cell r="E19409" t="str">
            <v>UN</v>
          </cell>
          <cell r="F19409">
            <v>73.400000000000006</v>
          </cell>
        </row>
        <row r="19410">
          <cell r="A19410" t="str">
            <v>SINAPI-I 6305</v>
          </cell>
          <cell r="D19410" t="str">
            <v>TE DE REDUCAO DE FERRO GALVANIZADO, COM ROSCA BSP, DE 2" X 1"</v>
          </cell>
          <cell r="E19410" t="str">
            <v>UN</v>
          </cell>
          <cell r="F19410">
            <v>73.400000000000006</v>
          </cell>
        </row>
        <row r="19411">
          <cell r="A19411" t="str">
            <v>SINAPI-I 6312</v>
          </cell>
          <cell r="D19411" t="str">
            <v>TE DE REDUCAO DE FERRO GALVANIZADO, COM ROSCA BSP, DE 3" X 1 1/2"</v>
          </cell>
          <cell r="E19411" t="str">
            <v>UN</v>
          </cell>
          <cell r="F19411">
            <v>195.72</v>
          </cell>
        </row>
        <row r="19412">
          <cell r="A19412" t="str">
            <v>SINAPI-I 6311</v>
          </cell>
          <cell r="D19412" t="str">
            <v>TE DE REDUCAO DE FERRO GALVANIZADO, COM ROSCA BSP, DE 3" X 1 1/4"</v>
          </cell>
          <cell r="E19412" t="str">
            <v>UN</v>
          </cell>
          <cell r="F19412">
            <v>195.72</v>
          </cell>
        </row>
        <row r="19413">
          <cell r="A19413" t="str">
            <v>SINAPI-I 6310</v>
          </cell>
          <cell r="D19413" t="str">
            <v>TE DE REDUCAO DE FERRO GALVANIZADO, COM ROSCA BSP, DE 3" X 1"</v>
          </cell>
          <cell r="E19413" t="str">
            <v>UN</v>
          </cell>
          <cell r="F19413">
            <v>195.72</v>
          </cell>
        </row>
        <row r="19414">
          <cell r="A19414" t="str">
            <v>SINAPI-I 6314</v>
          </cell>
          <cell r="D19414" t="str">
            <v>TE DE REDUCAO DE FERRO GALVANIZADO, COM ROSCA BSP, DE 3" X 2 1/2"</v>
          </cell>
          <cell r="E19414" t="str">
            <v>UN</v>
          </cell>
          <cell r="F19414">
            <v>195.72</v>
          </cell>
        </row>
        <row r="19415">
          <cell r="A19415" t="str">
            <v>SINAPI-I 6313</v>
          </cell>
          <cell r="D19415" t="str">
            <v>TE DE REDUCAO DE FERRO GALVANIZADO, COM ROSCA BSP, DE 3" X 2"</v>
          </cell>
          <cell r="E19415" t="str">
            <v>UN</v>
          </cell>
          <cell r="F19415">
            <v>195.72</v>
          </cell>
        </row>
        <row r="19416">
          <cell r="A19416" t="str">
            <v>SINAPI-I 6302</v>
          </cell>
          <cell r="D19416" t="str">
            <v>TE DE REDUCAO DE FERRO GALVANIZADO, COM ROSCA BSP, DE 3/4" X 1/2"</v>
          </cell>
          <cell r="E19416" t="str">
            <v>UN</v>
          </cell>
          <cell r="F19416">
            <v>15.57</v>
          </cell>
        </row>
        <row r="19417">
          <cell r="A19417" t="str">
            <v>SINAPI-I 6315</v>
          </cell>
          <cell r="D19417" t="str">
            <v>TE DE REDUCAO DE FERRO GALVANIZADO, COM ROSCA BSP, DE 4" X 2"</v>
          </cell>
          <cell r="E19417" t="str">
            <v>UN</v>
          </cell>
          <cell r="F19417">
            <v>370.59</v>
          </cell>
        </row>
        <row r="19418">
          <cell r="A19418" t="str">
            <v>SINAPI-I 6316</v>
          </cell>
          <cell r="D19418" t="str">
            <v>TE DE REDUCAO DE FERRO GALVANIZADO, COM ROSCA BSP, DE 4" X 3"</v>
          </cell>
          <cell r="E19418" t="str">
            <v>UN</v>
          </cell>
          <cell r="F19418">
            <v>370.59</v>
          </cell>
        </row>
        <row r="19419">
          <cell r="A19419" t="str">
            <v>SINAPI-I 39324</v>
          </cell>
          <cell r="D19419" t="str">
            <v>TE DE REDUCAO, CPVC, 22 X 15 MM, PARA AGUA QUENTE PREDIAL</v>
          </cell>
          <cell r="E19419" t="str">
            <v>UN</v>
          </cell>
          <cell r="F19419">
            <v>5.43</v>
          </cell>
        </row>
        <row r="19420">
          <cell r="A19420" t="str">
            <v>SINAPI-I 39325</v>
          </cell>
          <cell r="D19420" t="str">
            <v>TE DE REDUCAO, CPVC, 28 X 22 MM, PARA AGUA QUENTE PREDIAL</v>
          </cell>
          <cell r="E19420" t="str">
            <v>UN</v>
          </cell>
          <cell r="F19420">
            <v>8.19</v>
          </cell>
        </row>
        <row r="19421">
          <cell r="A19421" t="str">
            <v>SINAPI-I 39326</v>
          </cell>
          <cell r="D19421" t="str">
            <v>TE DE REDUCAO, CPVC, 35 X 28 MM, PARA AGUA QUENTE PREDIAL</v>
          </cell>
          <cell r="E19421" t="str">
            <v>UN</v>
          </cell>
          <cell r="F19421">
            <v>29.38</v>
          </cell>
        </row>
        <row r="19422">
          <cell r="A19422" t="str">
            <v>SINAPI-I 39327</v>
          </cell>
          <cell r="D19422" t="str">
            <v>TE DE REDUCAO, CPVC, 42 X 35 MM, PARA AGUA QUENTE PREDIAL</v>
          </cell>
          <cell r="E19422" t="str">
            <v>UN</v>
          </cell>
          <cell r="F19422">
            <v>44.33</v>
          </cell>
        </row>
        <row r="19423">
          <cell r="A19423" t="str">
            <v>SINAPI-I 11378</v>
          </cell>
          <cell r="D19423" t="str">
            <v>TE DE REDUCAO, PVC PBA, BBB, JE, DN 100 X 50 / DE 110 X 60 MM, PARA REDE DE AGUA</v>
          </cell>
          <cell r="E19423" t="str">
            <v>UN</v>
          </cell>
          <cell r="F19423">
            <v>109.29</v>
          </cell>
        </row>
        <row r="19424">
          <cell r="A19424" t="str">
            <v>SINAPI-I 11379</v>
          </cell>
          <cell r="D19424" t="str">
            <v>TE DE REDUCAO, PVC PBA, BBB, JE, DN 100 X 75 / DE 110 X 85 MM, PARA REDE DE AGUA</v>
          </cell>
          <cell r="E19424" t="str">
            <v>UN</v>
          </cell>
          <cell r="F19424">
            <v>92.35</v>
          </cell>
        </row>
        <row r="19425">
          <cell r="A19425" t="str">
            <v>SINAPI-I 11493</v>
          </cell>
          <cell r="D19425" t="str">
            <v>TE DE REDUCAO, PVC PBA, BBB, JE, DN 75 X 50 / DE 85 X 60 MM, PARA REDE DE AGUA</v>
          </cell>
          <cell r="E19425" t="str">
            <v>UN</v>
          </cell>
          <cell r="F19425">
            <v>53.27</v>
          </cell>
        </row>
        <row r="19426">
          <cell r="A19426" t="str">
            <v>SINAPI-I 7106</v>
          </cell>
          <cell r="D19426" t="str">
            <v>TE DE REDUCAO, PVC, SOLDAVEL, 90 GRAUS, 110 MM X 60 MM, PARA AGUA FRIA PREDIAL</v>
          </cell>
          <cell r="E19426" t="str">
            <v>UN</v>
          </cell>
          <cell r="F19426">
            <v>150.16999999999999</v>
          </cell>
        </row>
        <row r="19427">
          <cell r="A19427" t="str">
            <v>SINAPI-I 7104</v>
          </cell>
          <cell r="D19427" t="str">
            <v>TE DE REDUCAO, PVC, SOLDAVEL, 90 GRAUS, 25 MM X 20 MM, PARA AGUA FRIA PREDIAL</v>
          </cell>
          <cell r="E19427" t="str">
            <v>UN</v>
          </cell>
          <cell r="F19427">
            <v>4.05</v>
          </cell>
        </row>
        <row r="19428">
          <cell r="A19428" t="str">
            <v>SINAPI-I 7136</v>
          </cell>
          <cell r="D19428" t="str">
            <v>TE DE REDUCAO, PVC, SOLDAVEL, 90 GRAUS, 32 MM X 25 MM, PARA AGUA FRIA PREDIAL</v>
          </cell>
          <cell r="E19428" t="str">
            <v>UN</v>
          </cell>
          <cell r="F19428">
            <v>7.05</v>
          </cell>
        </row>
        <row r="19429">
          <cell r="A19429" t="str">
            <v>SINAPI-I 7128</v>
          </cell>
          <cell r="D19429" t="str">
            <v>TE DE REDUCAO, PVC, SOLDAVEL, 90 GRAUS, 40 MM X 32 MM, PARA AGUA FRIA PREDIAL</v>
          </cell>
          <cell r="E19429" t="str">
            <v>UN</v>
          </cell>
          <cell r="F19429">
            <v>9.14</v>
          </cell>
        </row>
        <row r="19430">
          <cell r="A19430" t="str">
            <v>SINAPI-I 7108</v>
          </cell>
          <cell r="D19430" t="str">
            <v>TE DE REDUCAO, PVC, SOLDAVEL, 90 GRAUS, 50 MM X 20 MM, PARA AGUA FRIA PREDIAL</v>
          </cell>
          <cell r="E19430" t="str">
            <v>UN</v>
          </cell>
          <cell r="F19430">
            <v>9.1199999999999992</v>
          </cell>
        </row>
        <row r="19431">
          <cell r="A19431" t="str">
            <v>SINAPI-I 7129</v>
          </cell>
          <cell r="D19431" t="str">
            <v>TE DE REDUCAO, PVC, SOLDAVEL, 90 GRAUS, 50 MM X 25 MM, PARA AGUA FRIA PREDIAL</v>
          </cell>
          <cell r="E19431" t="str">
            <v>UN</v>
          </cell>
          <cell r="F19431">
            <v>10.74</v>
          </cell>
        </row>
        <row r="19432">
          <cell r="A19432" t="str">
            <v>SINAPI-I 7130</v>
          </cell>
          <cell r="D19432" t="str">
            <v>TE DE REDUCAO, PVC, SOLDAVEL, 90 GRAUS, 50 MM X 32 MM, PARA AGUA FRIA PREDIAL</v>
          </cell>
          <cell r="E19432" t="str">
            <v>UN</v>
          </cell>
          <cell r="F19432">
            <v>15.6</v>
          </cell>
        </row>
        <row r="19433">
          <cell r="A19433" t="str">
            <v>SINAPI-I 7131</v>
          </cell>
          <cell r="D19433" t="str">
            <v>TE DE REDUCAO, PVC, SOLDAVEL, 90 GRAUS, 50 MM X 40 MM, PARA AGUA FRIA PREDIAL</v>
          </cell>
          <cell r="E19433" t="str">
            <v>UN</v>
          </cell>
          <cell r="F19433">
            <v>19.079999999999998</v>
          </cell>
        </row>
        <row r="19434">
          <cell r="A19434" t="str">
            <v>SINAPI-I 7132</v>
          </cell>
          <cell r="D19434" t="str">
            <v>TE DE REDUCAO, PVC, SOLDAVEL, 90 GRAUS, 75 MM X 50 MM, PARA AGUA FRIA PREDIAL</v>
          </cell>
          <cell r="E19434" t="str">
            <v>UN</v>
          </cell>
          <cell r="F19434">
            <v>44.92</v>
          </cell>
        </row>
        <row r="19435">
          <cell r="A19435" t="str">
            <v>SINAPI-I 7133</v>
          </cell>
          <cell r="D19435" t="str">
            <v>TE DE REDUCAO, PVC, SOLDAVEL, 90 GRAUS, 85 MM X 60 MM, PARA AGUA FRIA PREDIAL</v>
          </cell>
          <cell r="E19435" t="str">
            <v>UN</v>
          </cell>
          <cell r="F19435">
            <v>103.8</v>
          </cell>
        </row>
        <row r="19436">
          <cell r="A19436" t="str">
            <v>SINAPI-I 37422</v>
          </cell>
          <cell r="D19436" t="str">
            <v>TE DE SERVICO INTEGRADO, EM POLIPROPILENO (PP), PARA TUBOS EM PEAD, 63 X 20 MM - LIGACAO PREDIAL DE AGUA</v>
          </cell>
          <cell r="E19436" t="str">
            <v>UN</v>
          </cell>
          <cell r="F19436">
            <v>77.52</v>
          </cell>
        </row>
        <row r="19437">
          <cell r="A19437" t="str">
            <v>SINAPI-I 37420</v>
          </cell>
          <cell r="D19437" t="str">
            <v>TE DE SERVICO INTEGRADO, EM POLIPROPILENO (PP), PARA TUBOS EM PEAD/PVC, 60 X 20 MM - LIGACAO PREDIAL DE AGUA</v>
          </cell>
          <cell r="E19437" t="str">
            <v>UN</v>
          </cell>
          <cell r="F19437">
            <v>60.59</v>
          </cell>
        </row>
        <row r="19438">
          <cell r="A19438" t="str">
            <v>SINAPI-I 37421</v>
          </cell>
          <cell r="D19438" t="str">
            <v>TE DE SERVICO INTEGRADO, EM POLIPROPILENO (PP), PARA TUBOS EM PEAD/PVC, 60 X 32 MM - LIGACAO PREDIAL DE AGUA</v>
          </cell>
          <cell r="E19438" t="str">
            <v>UN</v>
          </cell>
          <cell r="F19438">
            <v>82.81</v>
          </cell>
        </row>
        <row r="19439">
          <cell r="A19439" t="str">
            <v>SINAPI-I 37443</v>
          </cell>
          <cell r="D19439" t="str">
            <v>TE DE SERVICO, PEAD PE 100, DE 125 X 20 MM, PARA ELETROFUSAO</v>
          </cell>
          <cell r="E19439" t="str">
            <v>UN</v>
          </cell>
        </row>
        <row r="19440">
          <cell r="A19440" t="str">
            <v>SINAPI-I 37444</v>
          </cell>
          <cell r="D19440" t="str">
            <v>TE DE SERVICO, PEAD PE 100, DE 125 X 32 MM, PARA ELETROFUSAO</v>
          </cell>
          <cell r="E19440" t="str">
            <v>UN</v>
          </cell>
        </row>
        <row r="19441">
          <cell r="A19441" t="str">
            <v>SINAPI-I 37445</v>
          </cell>
          <cell r="D19441" t="str">
            <v>TE DE SERVICO, PEAD PE 100, DE 125 X 63 MM, PARA ELETROFUSAO</v>
          </cell>
          <cell r="E19441" t="str">
            <v>UN</v>
          </cell>
        </row>
        <row r="19442">
          <cell r="A19442" t="str">
            <v>SINAPI-I 37446</v>
          </cell>
          <cell r="D19442" t="str">
            <v>TE DE SERVICO, PEAD PE 100, DE 200 X 20 MM, PARA ELETROFUSAO</v>
          </cell>
          <cell r="E19442" t="str">
            <v>UN</v>
          </cell>
        </row>
        <row r="19443">
          <cell r="A19443" t="str">
            <v>SINAPI-I 37447</v>
          </cell>
          <cell r="D19443" t="str">
            <v>TE DE SERVICO, PEAD PE 100, DE 200 X 32 MM, PARA ELETROFUSAO</v>
          </cell>
          <cell r="E19443" t="str">
            <v>UN</v>
          </cell>
        </row>
        <row r="19444">
          <cell r="A19444" t="str">
            <v>SINAPI-I 37448</v>
          </cell>
          <cell r="D19444" t="str">
            <v>TE DE SERVICO, PEAD PE 100, DE 200 X 63 MM, PARA ELETROFUSAO</v>
          </cell>
          <cell r="E19444" t="str">
            <v>UN</v>
          </cell>
        </row>
        <row r="19445">
          <cell r="A19445" t="str">
            <v>SINAPI-I 37440</v>
          </cell>
          <cell r="D19445" t="str">
            <v>TE DE SERVICO, PEAD PE 100, DE 63 X 20 MM, PARA ELETROFUSAO</v>
          </cell>
          <cell r="E19445" t="str">
            <v>UN</v>
          </cell>
        </row>
        <row r="19446">
          <cell r="A19446" t="str">
            <v>SINAPI-I 37441</v>
          </cell>
          <cell r="D19446" t="str">
            <v>TE DE SERVICO, PEAD PE 100, DE 63 X 32 MM, PARA ELETROFUSAO</v>
          </cell>
          <cell r="E19446" t="str">
            <v>UN</v>
          </cell>
        </row>
        <row r="19447">
          <cell r="A19447" t="str">
            <v>SINAPI-I 37442</v>
          </cell>
          <cell r="D19447" t="str">
            <v>TE DE SERVICO, PEAD PE 100, DE 63 X 63 MM, PARA ELETROFUSAO</v>
          </cell>
          <cell r="E19447" t="str">
            <v>UN</v>
          </cell>
        </row>
        <row r="19448">
          <cell r="A19448" t="str">
            <v>SINAPI-I 38017</v>
          </cell>
          <cell r="D19448" t="str">
            <v>TE DE TRANSICAO, CPVC, SOLDAVEL, 15 MM X 1/2", PARA AGUA QUENTE</v>
          </cell>
          <cell r="E19448" t="str">
            <v>UN</v>
          </cell>
          <cell r="F19448">
            <v>11.11</v>
          </cell>
        </row>
        <row r="19449">
          <cell r="A19449" t="str">
            <v>SINAPI-I 38018</v>
          </cell>
          <cell r="D19449" t="str">
            <v>TE DE TRANSICAO, CPVC, SOLDAVEL, 22 MM X 1/2", PARA AGUA QUENTE</v>
          </cell>
          <cell r="E19449" t="str">
            <v>UN</v>
          </cell>
          <cell r="F19449">
            <v>12.49</v>
          </cell>
        </row>
        <row r="19450">
          <cell r="A19450" t="str">
            <v>SINAPI-I 39895</v>
          </cell>
          <cell r="D19450" t="str">
            <v>TE DUPLA CURVA BRONZE/LATAO SEM ANEL DE SOLDA, ROSCA F X BOLSA X ROSCA F, 1/2" X 15 X 1/2"</v>
          </cell>
          <cell r="E19450" t="str">
            <v>UN</v>
          </cell>
        </row>
        <row r="19451">
          <cell r="A19451" t="str">
            <v>SINAPI-I 39896</v>
          </cell>
          <cell r="D19451" t="str">
            <v>TE DUPLA CURVA BRONZE/LATAO SEM ANEL DE SOLDA, ROSCA F X BOLSA X ROSCA F, 3/4" X 22 X 3/4"</v>
          </cell>
          <cell r="E19451" t="str">
            <v>UN</v>
          </cell>
        </row>
        <row r="19452">
          <cell r="A19452" t="str">
            <v>SINAPI-I 44038</v>
          </cell>
          <cell r="D19452" t="str">
            <v>TE HORIZONTAL 90 GRAUS, PARA ELETROCALHA, EM CHAPA DE ACO GALVANIZADO, ESPESSURA #14, 700 X 50 MM (L X A), SEM VIROLA, SEM TAMPA</v>
          </cell>
          <cell r="E19452" t="str">
            <v>UN</v>
          </cell>
          <cell r="F19452">
            <v>344.03</v>
          </cell>
        </row>
        <row r="19453">
          <cell r="A19453" t="str">
            <v>SINAPI-I 44040</v>
          </cell>
          <cell r="D19453" t="str">
            <v>TE HORIZONTAL 90 GRAUS, PARA ELETROCALHA, EM CHAPA DE ACO GALVANIZADO, ESPESSURA #14, 800 X 50 MM (L X A), SEM VIROLA, SEM TAMPA</v>
          </cell>
          <cell r="E19453" t="str">
            <v>UN</v>
          </cell>
          <cell r="F19453">
            <v>438.96</v>
          </cell>
        </row>
        <row r="19454">
          <cell r="A19454" t="str">
            <v>SINAPI-I 44035</v>
          </cell>
          <cell r="D19454" t="str">
            <v>TE HORIZONTAL 90 GRAUS, PARA ELETROCALHA, EM CHAPA DE ACO GALVANIZADO, ESPESSURA #16, 500 X 50 MM (L X A), SEM VIROLA, SEM TAMPA</v>
          </cell>
          <cell r="E19454" t="str">
            <v>UN</v>
          </cell>
          <cell r="F19454">
            <v>204.69</v>
          </cell>
        </row>
        <row r="19455">
          <cell r="A19455" t="str">
            <v>SINAPI-I 44037</v>
          </cell>
          <cell r="D19455" t="str">
            <v>TE HORIZONTAL 90 GRAUS, PARA ELETROCALHA, EM CHAPA DE ACO GALVANIZADO, ESPESSURA #16, 600 X 50 MM (L X A), SEM VIROLA, SEM TAMPA</v>
          </cell>
          <cell r="E19455" t="str">
            <v>UN</v>
          </cell>
          <cell r="F19455">
            <v>260.45</v>
          </cell>
        </row>
        <row r="19456">
          <cell r="A19456" t="str">
            <v>SINAPI-I 44033</v>
          </cell>
          <cell r="D19456" t="str">
            <v>TE HORIZONTAL 90 GRAUS, PARA ELETROCALHA, EM CHAPA DE ACO GALVANIZADO, ESPESSURA #18, 300 X 50 MM (L X A), SEM VIROLA, SEM TAMPA</v>
          </cell>
          <cell r="E19456" t="str">
            <v>UN</v>
          </cell>
          <cell r="F19456">
            <v>80.959999999999994</v>
          </cell>
        </row>
        <row r="19457">
          <cell r="A19457" t="str">
            <v>SINAPI-I 44034</v>
          </cell>
          <cell r="D19457" t="str">
            <v>TE HORIZONTAL 90 GRAUS, PARA ELETROCALHA, EM CHAPA DE ACO GALVANIZADO, ESPESSURA #18, 400 X 50 MM (L X A), SEM VIROLA, SEM TAMPA</v>
          </cell>
          <cell r="E19457" t="str">
            <v>UN</v>
          </cell>
          <cell r="F19457">
            <v>111.28</v>
          </cell>
        </row>
        <row r="19458">
          <cell r="A19458" t="str">
            <v>SINAPI-I 44028</v>
          </cell>
          <cell r="D19458" t="str">
            <v>TE HORIZONTAL 90 GRAUS, PARA ELETROCALHA, EM CHAPA DE ACO GALVANIZADO, ESPESSURA #22, 100 X 50 MM (L X A), SEM VIROLA, SEM TAMPA</v>
          </cell>
          <cell r="E19458" t="str">
            <v>UN</v>
          </cell>
          <cell r="F19458">
            <v>32.49</v>
          </cell>
        </row>
        <row r="19459">
          <cell r="A19459" t="str">
            <v>SINAPI-I 44029</v>
          </cell>
          <cell r="D19459" t="str">
            <v>TE HORIZONTAL 90 GRAUS, PARA ELETROCALHA, EM CHAPA DE ACO GALVANIZADO, ESPESSURA #22, 125 X 50 MM (L X A), SEM VIROLA, SEM TAMPA</v>
          </cell>
          <cell r="E19459" t="str">
            <v>UN</v>
          </cell>
          <cell r="F19459">
            <v>34.53</v>
          </cell>
        </row>
        <row r="19460">
          <cell r="A19460" t="str">
            <v>SINAPI-I 44030</v>
          </cell>
          <cell r="D19460" t="str">
            <v>TE HORIZONTAL 90 GRAUS, PARA ELETROCALHA, EM CHAPA DE ACO GALVANIZADO, ESPESSURA #22, 150 X 50 MM (L X A), SEM VIROLA, SEM TAMPA</v>
          </cell>
          <cell r="E19460" t="str">
            <v>UN</v>
          </cell>
          <cell r="F19460">
            <v>41.49</v>
          </cell>
        </row>
        <row r="19461">
          <cell r="A19461" t="str">
            <v>SINAPI-I 44031</v>
          </cell>
          <cell r="D19461" t="str">
            <v>TE HORIZONTAL 90 GRAUS, PARA ELETROCALHA, EM CHAPA DE ACO GALVANIZADO, ESPESSURA #22, 200 X 50 MM (L X A), SEM VIROLA, SEM TAMPA</v>
          </cell>
          <cell r="E19461" t="str">
            <v>UN</v>
          </cell>
          <cell r="F19461">
            <v>50.93</v>
          </cell>
        </row>
        <row r="19462">
          <cell r="A19462" t="str">
            <v>SINAPI-I 44032</v>
          </cell>
          <cell r="D19462" t="str">
            <v>TE HORIZONTAL 90 GRAUS, PARA ELETROCALHA, EM CHAPA DE ACO GALVANIZADO, ESPESSURA #22, 250 X 50 MM (L X A), SEM VIROLA, SEM TAMPA</v>
          </cell>
          <cell r="E19462" t="str">
            <v>UN</v>
          </cell>
          <cell r="F19462">
            <v>57.79</v>
          </cell>
        </row>
        <row r="19463">
          <cell r="A19463" t="str">
            <v>SINAPI-I 44036</v>
          </cell>
          <cell r="D19463" t="str">
            <v>TE HORIZONTAL 90 GRAUS, PARA ELETROCALHA, EM CHAPA DE ACO GALVANIZADO, ESPESSURA #22, 50 X 50 MM (L X A), SEM VIROLA, SEM TAMPA</v>
          </cell>
          <cell r="E19463" t="str">
            <v>UN</v>
          </cell>
          <cell r="F19463">
            <v>23.87</v>
          </cell>
        </row>
        <row r="19464">
          <cell r="A19464" t="str">
            <v>SINAPI-I 44039</v>
          </cell>
          <cell r="D19464" t="str">
            <v>TE HORIZONTAL 90 GRAUS, PARA ELETROCALHA, EM CHAPA DE ACO GALVANIZADO, ESPESSURA #22, 75 X 50 MM (L X A), SEM VIROLA, SEM TAMPA</v>
          </cell>
          <cell r="E19464" t="str">
            <v>UN</v>
          </cell>
          <cell r="F19464">
            <v>29.04</v>
          </cell>
        </row>
        <row r="19465">
          <cell r="A19465" t="str">
            <v>SINAPI-I 38873</v>
          </cell>
          <cell r="D19465" t="str">
            <v>TE METALICO, PARA CONEXAO COM ANEL DESLIZANTE, DN 16 MM, EM TUBO PEX PARA INST. AGUA QUENTE/FRIA</v>
          </cell>
          <cell r="E19465" t="str">
            <v>UN</v>
          </cell>
        </row>
        <row r="19466">
          <cell r="A19466" t="str">
            <v>SINAPI-I 38874</v>
          </cell>
          <cell r="D19466" t="str">
            <v>TE METALICO, PARA CONEXAO COM ANEL DESLIZANTE, DN 20 MM, EM TUBO PEX PARA INST. AGUA QUENTE/FRIA</v>
          </cell>
          <cell r="E19466" t="str">
            <v>UN</v>
          </cell>
        </row>
        <row r="19467">
          <cell r="A19467" t="str">
            <v>SINAPI-I 38875</v>
          </cell>
          <cell r="D19467" t="str">
            <v>TE METALICO, PARA CONEXAO COM ANEL DESLIZANTE, DN 25 MM, EM TUBO PEX PARA INST. AGUA QUENTE/FRIA</v>
          </cell>
          <cell r="E19467" t="str">
            <v>UN</v>
          </cell>
        </row>
        <row r="19468">
          <cell r="A19468" t="str">
            <v>SINAPI-I 38876</v>
          </cell>
          <cell r="D19468" t="str">
            <v>TE METALICO, PARA CONEXAO COM ANEL DESLIZANTE, DN 32 MM, EM TUBO PEX PARA INST. AGUA QUENTE/FRIA</v>
          </cell>
          <cell r="E19468" t="str">
            <v>UN</v>
          </cell>
        </row>
        <row r="19469">
          <cell r="A19469" t="str">
            <v>SINAPI-I 39000</v>
          </cell>
          <cell r="D19469" t="str">
            <v>TE MISTURADOR COM INSERTO METALICO, FEMEA, PPR, DN 25 MM X 3/4", PARA AGUA QUENTE E FRIA PREDIAL</v>
          </cell>
          <cell r="E19469" t="str">
            <v>UN</v>
          </cell>
        </row>
        <row r="19470">
          <cell r="A19470" t="str">
            <v>SINAPI-I 38674</v>
          </cell>
          <cell r="D19470" t="str">
            <v>TE MISTURADOR DE TRANSICAO, CPVC, COM ROSCA, 22 MM X 3/4", PARA AGUA QUENTE</v>
          </cell>
          <cell r="E19470" t="str">
            <v>UN</v>
          </cell>
          <cell r="F19470">
            <v>37.380000000000003</v>
          </cell>
        </row>
        <row r="19471">
          <cell r="A19471" t="str">
            <v>SINAPI-I 38019</v>
          </cell>
          <cell r="D19471" t="str">
            <v>TE MISTURADOR, CPVC, SOLDAVEL, 15 MM, PARA AGUA QUENTE</v>
          </cell>
          <cell r="E19471" t="str">
            <v>UN</v>
          </cell>
          <cell r="F19471">
            <v>7.91</v>
          </cell>
        </row>
        <row r="19472">
          <cell r="A19472" t="str">
            <v>SINAPI-I 38020</v>
          </cell>
          <cell r="D19472" t="str">
            <v>TE MISTURADOR, CPVC, SOLDAVEL, 22 MM, PARA AGUA QUENTE</v>
          </cell>
          <cell r="E19472" t="str">
            <v>UN</v>
          </cell>
          <cell r="F19472">
            <v>9.74</v>
          </cell>
        </row>
        <row r="19473">
          <cell r="A19473" t="str">
            <v>SINAPI-I 38454</v>
          </cell>
          <cell r="D19473" t="str">
            <v>TE MISTURADOR, PPR, F/M/M, DN 20 X 20 MM, PARA AGUA QUENTE PREDIAL</v>
          </cell>
          <cell r="E19473" t="str">
            <v>UN</v>
          </cell>
        </row>
        <row r="19474">
          <cell r="A19474" t="str">
            <v>SINAPI-I 38455</v>
          </cell>
          <cell r="D19474" t="str">
            <v>TE MISTURADOR, PPR, F/M/M, DN 25 X 25 MM, PARA AGUA QUENTE PREDIAL</v>
          </cell>
          <cell r="E19474" t="str">
            <v>UN</v>
          </cell>
        </row>
        <row r="19475">
          <cell r="A19475" t="str">
            <v>SINAPI-I 38462</v>
          </cell>
          <cell r="D19475" t="str">
            <v>TE NORMAL, PPR, F/F/F, SOLDAVEL, 90 GRAUS, DN 110 X 110 X 110 MM, PARA AGUA QUENTE PREDIAL</v>
          </cell>
          <cell r="E19475" t="str">
            <v>UN</v>
          </cell>
        </row>
        <row r="19476">
          <cell r="A19476" t="str">
            <v>SINAPI-I 36362</v>
          </cell>
          <cell r="D19476" t="str">
            <v>TE NORMAL, PPR, F/F/F, SOLDAVEL, 90 GRAUS, DN 20 X 20 X 20 MM, PARA AGUA QUENTE PREDIAL</v>
          </cell>
          <cell r="E19476" t="str">
            <v>UN</v>
          </cell>
        </row>
        <row r="19477">
          <cell r="A19477" t="str">
            <v>SINAPI-I 36298</v>
          </cell>
          <cell r="D19477" t="str">
            <v>TE NORMAL, PPR, F/F/F, SOLDAVEL, 90 GRAUS, DN 25 X 25 X 25 MM, PARA AGUA QUENTE PREDIAL</v>
          </cell>
          <cell r="E19477" t="str">
            <v>UN</v>
          </cell>
        </row>
        <row r="19478">
          <cell r="A19478" t="str">
            <v>SINAPI-I 38456</v>
          </cell>
          <cell r="D19478" t="str">
            <v>TE NORMAL, PPR, F/F/F, SOLDAVEL, 90 GRAUS, DN 32 X 32 X 32 MM, PARA AGUA QUENTE PREDIAL</v>
          </cell>
          <cell r="E19478" t="str">
            <v>UN</v>
          </cell>
        </row>
        <row r="19479">
          <cell r="A19479" t="str">
            <v>SINAPI-I 38457</v>
          </cell>
          <cell r="D19479" t="str">
            <v>TE NORMAL, PPR, F/F/F, SOLDAVEL, 90 GRAUS, DN 40 X 40 X 40 MM, PARA AGUA QUENTE PREDIAL</v>
          </cell>
          <cell r="E19479" t="str">
            <v>UN</v>
          </cell>
        </row>
        <row r="19480">
          <cell r="A19480" t="str">
            <v>SINAPI-I 38458</v>
          </cell>
          <cell r="D19480" t="str">
            <v>TE NORMAL, PPR, F/F/F, SOLDAVEL, 90 GRAUS, DN 50 X 50 X 50 MM, PARA AGUA QUENTE PREDIAL</v>
          </cell>
          <cell r="E19480" t="str">
            <v>UN</v>
          </cell>
        </row>
        <row r="19481">
          <cell r="A19481" t="str">
            <v>SINAPI-I 38459</v>
          </cell>
          <cell r="D19481" t="str">
            <v>TE NORMAL, PPR, F/F/F, SOLDAVEL, 90 GRAUS, DN 63 X 63 X 63 MM, PARA AGUA QUENTE PREDIAL</v>
          </cell>
          <cell r="E19481" t="str">
            <v>UN</v>
          </cell>
        </row>
        <row r="19482">
          <cell r="A19482" t="str">
            <v>SINAPI-I 38460</v>
          </cell>
          <cell r="D19482" t="str">
            <v>TE NORMAL, PPR, F/F/F, SOLDAVEL, 90 GRAUS, DN 75 X 75 X 75 MM, PARA AGUA QUENTE PREDIAL</v>
          </cell>
          <cell r="E19482" t="str">
            <v>UN</v>
          </cell>
        </row>
        <row r="19483">
          <cell r="A19483" t="str">
            <v>SINAPI-I 38461</v>
          </cell>
          <cell r="D19483" t="str">
            <v>TE NORMAL, PPR, F/F/F, SOLDAVEL, 90 GRAUS, DN 90 X 90 X 90 MM, PARA AGUA QUENTE PREDIAL</v>
          </cell>
          <cell r="E19483" t="str">
            <v>UN</v>
          </cell>
        </row>
        <row r="19484">
          <cell r="A19484" t="str">
            <v>SINAPI-I 7094</v>
          </cell>
          <cell r="D19484" t="str">
            <v>TE PVC ROSCAVEL 90 GRAUS, 1", PARA AGUA FRIA PREDIAL</v>
          </cell>
          <cell r="E19484" t="str">
            <v>UN</v>
          </cell>
          <cell r="F19484">
            <v>13.21</v>
          </cell>
        </row>
        <row r="19485">
          <cell r="A19485" t="str">
            <v>SINAPI-I 7116</v>
          </cell>
          <cell r="D19485" t="str">
            <v>TE PVC SOLDAVEL, BBB, 90 GRAUS, DN 40 MM, PARA ESGOTO SECUNDARIO PREDIAL</v>
          </cell>
          <cell r="E19485" t="str">
            <v>UN</v>
          </cell>
          <cell r="F19485">
            <v>3.99</v>
          </cell>
        </row>
        <row r="19486">
          <cell r="A19486" t="str">
            <v>SINAPI-I 7118</v>
          </cell>
          <cell r="D19486" t="str">
            <v>TE PVC, ROSCAVEL, 90 GRAUS, 1 1/2", AGUA FRIA PREDIAL</v>
          </cell>
          <cell r="E19486" t="str">
            <v>UN</v>
          </cell>
          <cell r="F19486">
            <v>27.17</v>
          </cell>
        </row>
        <row r="19487">
          <cell r="A19487" t="str">
            <v>SINAPI-I 7098</v>
          </cell>
          <cell r="D19487" t="str">
            <v>TE PVC, ROSCAVEL, 90 GRAUS, 1/2", AGUA FRIA PREDIAL</v>
          </cell>
          <cell r="E19487" t="str">
            <v>UN</v>
          </cell>
          <cell r="F19487">
            <v>4.04</v>
          </cell>
        </row>
        <row r="19488">
          <cell r="A19488" t="str">
            <v>SINAPI-I 7110</v>
          </cell>
          <cell r="D19488" t="str">
            <v>TE PVC, ROSCAVEL, 90 GRAUS, 2", AGUA FRIA PREDIAL</v>
          </cell>
          <cell r="E19488" t="str">
            <v>UN</v>
          </cell>
          <cell r="F19488">
            <v>51.66</v>
          </cell>
        </row>
        <row r="19489">
          <cell r="A19489" t="str">
            <v>SINAPI-I 7123</v>
          </cell>
          <cell r="D19489" t="str">
            <v>TE PVC, ROSCAVEL, 90 GRAUS, 3/4", AGUA FRIA PREDIAL</v>
          </cell>
          <cell r="E19489" t="str">
            <v>UN</v>
          </cell>
          <cell r="F19489">
            <v>4.88</v>
          </cell>
        </row>
        <row r="19490">
          <cell r="A19490" t="str">
            <v>SINAPI-I 7121</v>
          </cell>
          <cell r="D19490" t="str">
            <v>TE PVC, SOLDAVEL, COM BUCHA DE LATAO NA BOLSA CENTRAL, 90 GRAUS, 20 MM X 1/2", PARA AGUA FRIA PREDIAL</v>
          </cell>
          <cell r="E19490" t="str">
            <v>UN</v>
          </cell>
          <cell r="F19490">
            <v>9.66</v>
          </cell>
        </row>
        <row r="19491">
          <cell r="A19491" t="str">
            <v>SINAPI-I 7137</v>
          </cell>
          <cell r="D19491" t="str">
            <v>TE PVC, SOLDAVEL, COM BUCHA DE LATAO NA BOLSA CENTRAL, 90 GRAUS, 25 MM X 1/2", PARA AGUA FRIA PREDIAL</v>
          </cell>
          <cell r="E19491" t="str">
            <v>UN</v>
          </cell>
          <cell r="F19491">
            <v>10.55</v>
          </cell>
        </row>
        <row r="19492">
          <cell r="A19492" t="str">
            <v>SINAPI-I 7122</v>
          </cell>
          <cell r="D19492" t="str">
            <v>TE PVC, SOLDAVEL, COM BUCHA DE LATAO NA BOLSA CENTRAL, 90 GRAUS, 25 MM X 3/4", PARA AGUA FRIA PREDIAL</v>
          </cell>
          <cell r="E19492" t="str">
            <v>UN</v>
          </cell>
          <cell r="F19492">
            <v>11.62</v>
          </cell>
        </row>
        <row r="19493">
          <cell r="A19493" t="str">
            <v>SINAPI-I 7114</v>
          </cell>
          <cell r="D19493" t="str">
            <v>TE PVC, SOLDAVEL, COM BUCHA DE LATAO NA BOLSA CENTRAL, 90 GRAUS, 32 MM X 3/4", PARA AGUA FRIA PREDIAL</v>
          </cell>
          <cell r="E19493" t="str">
            <v>UN</v>
          </cell>
          <cell r="F19493">
            <v>13.51</v>
          </cell>
        </row>
        <row r="19494">
          <cell r="A19494" t="str">
            <v>SINAPI-I 7109</v>
          </cell>
          <cell r="D19494" t="str">
            <v>TE PVC, SOLDAVEL, COM ROSCA NA BOLSA CENTRAL, 90 GRAUS, 20 MM X 1/2", PARA AGUA FRIA PREDIAL</v>
          </cell>
          <cell r="E19494" t="str">
            <v>UN</v>
          </cell>
          <cell r="F19494">
            <v>2.68</v>
          </cell>
        </row>
        <row r="19495">
          <cell r="A19495" t="str">
            <v>SINAPI-I 7135</v>
          </cell>
          <cell r="D19495" t="str">
            <v>TE PVC, SOLDAVEL, COM ROSCA NA BOLSA CENTRAL, 90 GRAUS, 25 MM X 1/2", PARA AGUA FRIA PREDIAL</v>
          </cell>
          <cell r="E19495" t="str">
            <v>UN</v>
          </cell>
          <cell r="F19495">
            <v>5.48</v>
          </cell>
        </row>
        <row r="19496">
          <cell r="A19496" t="str">
            <v>SINAPI-I 37947</v>
          </cell>
          <cell r="D19496" t="str">
            <v>TE PVC, SOLDAVEL, COM ROSCA NA BOLSA CENTRAL, 90 GRAUS, 25 MM X 3/4", PARA AGUA FRIA PREDIAL</v>
          </cell>
          <cell r="E19496" t="str">
            <v>UN</v>
          </cell>
          <cell r="F19496">
            <v>4.46</v>
          </cell>
        </row>
        <row r="19497">
          <cell r="A19497" t="str">
            <v>SINAPI-I 7103</v>
          </cell>
          <cell r="D19497" t="str">
            <v>TE PVC, SOLDAVEL, COM ROSCA NA BOLSA CENTRAL, 90 GRAUS, 32 MM X 3/4", PARA AGUA FRIA PREDIAL</v>
          </cell>
          <cell r="E19497" t="str">
            <v>UN</v>
          </cell>
          <cell r="F19497">
            <v>14.53</v>
          </cell>
        </row>
        <row r="19498">
          <cell r="A19498" t="str">
            <v>SINAPI-I 40419</v>
          </cell>
          <cell r="D19498" t="str">
            <v>TE RANHURADO EM FERRO FUNDIDO, DN 50 (2")</v>
          </cell>
          <cell r="E19498" t="str">
            <v>UN</v>
          </cell>
        </row>
        <row r="19499">
          <cell r="A19499" t="str">
            <v>SINAPI-I 40420</v>
          </cell>
          <cell r="D19499" t="str">
            <v>TE RANHURADO EM FERRO FUNDIDO, DN 65 (2 1/2")</v>
          </cell>
          <cell r="E19499" t="str">
            <v>UN</v>
          </cell>
        </row>
        <row r="19500">
          <cell r="A19500" t="str">
            <v>SINAPI-I 40421</v>
          </cell>
          <cell r="D19500" t="str">
            <v>TE RANHURADO EM FERRO FUNDIDO, DN 80 (3")</v>
          </cell>
          <cell r="E19500" t="str">
            <v>UN</v>
          </cell>
        </row>
        <row r="19501">
          <cell r="A19501" t="str">
            <v>SINAPI-I 38905</v>
          </cell>
          <cell r="D19501" t="str">
            <v>TE ROSCA FEMEA, METALICO, PARA CONEXAO COM ANEL DESLIZANTE, DN 16 MM X 1/2", EM TUBO PEX PARA INST. AGUA QUENTE/FRIA</v>
          </cell>
          <cell r="E19501" t="str">
            <v>UN</v>
          </cell>
        </row>
        <row r="19502">
          <cell r="A19502" t="str">
            <v>SINAPI-I 38907</v>
          </cell>
          <cell r="D19502" t="str">
            <v>TE ROSCA FEMEA, METALICO, PARA CONEXAO COM ANEL DESLIZANTE, DN 20 MM X 1/2", EM TUBO PEX PARA INST. AGUA QUENTE/FRIA</v>
          </cell>
          <cell r="E19502" t="str">
            <v>UN</v>
          </cell>
        </row>
        <row r="19503">
          <cell r="A19503" t="str">
            <v>SINAPI-I 38910</v>
          </cell>
          <cell r="D19503" t="str">
            <v>TE ROSCA FEMEA, METALICO, PARA CONEXAO COM ANEL DESLIZANTE, DN 25 MM X 3/4", EM TUBO PEX PARA INST. AGUA QUENTE/FRIA</v>
          </cell>
          <cell r="E19503" t="str">
            <v>UN</v>
          </cell>
        </row>
        <row r="19504">
          <cell r="A19504" t="str">
            <v>SINAPI-I 11655</v>
          </cell>
          <cell r="D19504" t="str">
            <v>TE SANITARIO DE REDUCAO, PVC, DN 100 X 50 MM, SERIE NORMAL, PARA ESGOTO PREDIAL</v>
          </cell>
          <cell r="E19504" t="str">
            <v>UN</v>
          </cell>
          <cell r="F19504">
            <v>18.43</v>
          </cell>
        </row>
        <row r="19505">
          <cell r="A19505" t="str">
            <v>SINAPI-I 11656</v>
          </cell>
          <cell r="D19505" t="str">
            <v>TE SANITARIO DE REDUCAO, PVC, DN 100 X 75 MM, SERIE NORMAL PARA ESGOTO PREDIAL</v>
          </cell>
          <cell r="E19505" t="str">
            <v>UN</v>
          </cell>
          <cell r="F19505">
            <v>21.16</v>
          </cell>
        </row>
        <row r="19506">
          <cell r="A19506" t="str">
            <v>SINAPI-I 7091</v>
          </cell>
          <cell r="D19506" t="str">
            <v>TE SANITARIO, PVC, DN 100 X 100 MM, SERIE NORMAL, PARA ESGOTO PREDIAL</v>
          </cell>
          <cell r="E19506" t="str">
            <v>UN</v>
          </cell>
          <cell r="F19506">
            <v>17.329999999999998</v>
          </cell>
        </row>
        <row r="19507">
          <cell r="A19507" t="str">
            <v>SINAPI-I 37948</v>
          </cell>
          <cell r="D19507" t="str">
            <v>TE SANITARIO, PVC, DN 40 X 40 MM, SERIE NORMAL, PARA ESGOTO PREDIAL</v>
          </cell>
          <cell r="E19507" t="str">
            <v>UN</v>
          </cell>
          <cell r="F19507">
            <v>4.01</v>
          </cell>
        </row>
        <row r="19508">
          <cell r="A19508" t="str">
            <v>SINAPI-I 7097</v>
          </cell>
          <cell r="D19508" t="str">
            <v>TE SANITARIO, PVC, DN 50 X 50 MM, SERIE NORMAL, PARA ESGOTO PREDIAL</v>
          </cell>
          <cell r="E19508" t="str">
            <v>UN</v>
          </cell>
          <cell r="F19508">
            <v>8.14</v>
          </cell>
        </row>
        <row r="19509">
          <cell r="A19509" t="str">
            <v>SINAPI-I 11658</v>
          </cell>
          <cell r="D19509" t="str">
            <v>TE SANITARIO, PVC, DN 75 X 75 MM, SERIE NORMAL PARA ESGOTO PREDIAL</v>
          </cell>
          <cell r="E19509" t="str">
            <v>UN</v>
          </cell>
          <cell r="F19509">
            <v>17.989999999999998</v>
          </cell>
        </row>
        <row r="19510">
          <cell r="A19510" t="str">
            <v>SINAPI-I 7146</v>
          </cell>
          <cell r="D19510" t="str">
            <v>TE SOLDAVEL, PVC, 90 GRAUS, 110 MM, PARA AGUA FRIA PREDIAL (NBR 5648)</v>
          </cell>
          <cell r="E19510" t="str">
            <v>UN</v>
          </cell>
          <cell r="F19510">
            <v>176.83</v>
          </cell>
        </row>
        <row r="19511">
          <cell r="A19511" t="str">
            <v>SINAPI-I 7138</v>
          </cell>
          <cell r="D19511" t="str">
            <v>TE SOLDAVEL, PVC, 90 GRAUS, 20 MM, PARA AGUA FRIA PREDIAL (NBR 5648)</v>
          </cell>
          <cell r="E19511" t="str">
            <v>UN</v>
          </cell>
          <cell r="F19511">
            <v>1.1200000000000001</v>
          </cell>
        </row>
        <row r="19512">
          <cell r="A19512" t="str">
            <v>SINAPI-I 7139</v>
          </cell>
          <cell r="D19512" t="str">
            <v>TE SOLDAVEL, PVC, 90 GRAUS, 25 MM, PARA AGUA FRIA PREDIAL (NBR 5648)</v>
          </cell>
          <cell r="E19512" t="str">
            <v>UN</v>
          </cell>
          <cell r="F19512">
            <v>1.27</v>
          </cell>
        </row>
        <row r="19513">
          <cell r="A19513" t="str">
            <v>SINAPI-I 7140</v>
          </cell>
          <cell r="D19513" t="str">
            <v>TE SOLDAVEL, PVC, 90 GRAUS, 32 MM, PARA AGUA FRIA PREDIAL (NBR 5648)</v>
          </cell>
          <cell r="E19513" t="str">
            <v>UN</v>
          </cell>
          <cell r="F19513">
            <v>3.98</v>
          </cell>
        </row>
        <row r="19514">
          <cell r="A19514" t="str">
            <v>SINAPI-I 7141</v>
          </cell>
          <cell r="D19514" t="str">
            <v>TE SOLDAVEL, PVC, 90 GRAUS, 40 MM, PARA AGUA FRIA PREDIAL (NBR 5648)</v>
          </cell>
          <cell r="E19514" t="str">
            <v>UN</v>
          </cell>
          <cell r="F19514">
            <v>9.73</v>
          </cell>
        </row>
        <row r="19515">
          <cell r="A19515" t="str">
            <v>SINAPI-I 7143</v>
          </cell>
          <cell r="D19515" t="str">
            <v>TE SOLDAVEL, PVC, 90 GRAUS, 60 MM, PARA AGUA FRIA PREDIAL (NBR 5648)</v>
          </cell>
          <cell r="E19515" t="str">
            <v>UN</v>
          </cell>
          <cell r="F19515">
            <v>32.65</v>
          </cell>
        </row>
        <row r="19516">
          <cell r="A19516" t="str">
            <v>SINAPI-I 7144</v>
          </cell>
          <cell r="D19516" t="str">
            <v>TE SOLDAVEL, PVC, 90 GRAUS, 75 MM, PARA AGUA FRIA PREDIAL (NBR 5648)</v>
          </cell>
          <cell r="E19516" t="str">
            <v>UN</v>
          </cell>
          <cell r="F19516">
            <v>60.57</v>
          </cell>
        </row>
        <row r="19517">
          <cell r="A19517" t="str">
            <v>SINAPI-I 7145</v>
          </cell>
          <cell r="D19517" t="str">
            <v>TE SOLDAVEL, PVC, 90 GRAUS, 85 MM, PARA AGUA FRIA PREDIAL (NBR 5648)</v>
          </cell>
          <cell r="E19517" t="str">
            <v>UN</v>
          </cell>
          <cell r="F19517">
            <v>82.35</v>
          </cell>
        </row>
        <row r="19518">
          <cell r="A19518" t="str">
            <v>SINAPI-I 7142</v>
          </cell>
          <cell r="D19518" t="str">
            <v>TE SOLDAVEL, PVC, 90 GRAUS,50 MM, PARA AGUA FRIA PREDIAL (NBR 5648)</v>
          </cell>
          <cell r="E19518" t="str">
            <v>UN</v>
          </cell>
          <cell r="F19518">
            <v>10.17</v>
          </cell>
        </row>
        <row r="19519">
          <cell r="A19519" t="str">
            <v>SINAPI-I 39322</v>
          </cell>
          <cell r="D19519" t="str">
            <v>TE, PLASTICO, DN 16 MM, PARA CONEXAO COM CRIMPAGEM, EM TUBO PEX PARA INST. AGUA QUENTE/FRIA</v>
          </cell>
          <cell r="E19519" t="str">
            <v>UN</v>
          </cell>
        </row>
        <row r="19520">
          <cell r="A19520" t="str">
            <v>SINAPI-I 39289</v>
          </cell>
          <cell r="D19520" t="str">
            <v>TE, PLASTICO, DN 20 MM, PARA CONEXAO COM CRIMPAGEM, EM TUBO PEX PARA INST. AGUA QUENTE/FRIA</v>
          </cell>
          <cell r="E19520" t="str">
            <v>UN</v>
          </cell>
        </row>
        <row r="19521">
          <cell r="A19521" t="str">
            <v>SINAPI-I 39290</v>
          </cell>
          <cell r="D19521" t="str">
            <v>TE, PLASTICO, DN 25 MM, PARA CONEXAO COM CRIMPAGEM, EM TUBO PEX PARA INST. AGUA QUENTE/FRIA</v>
          </cell>
          <cell r="E19521" t="str">
            <v>UN</v>
          </cell>
        </row>
        <row r="19522">
          <cell r="A19522" t="str">
            <v>SINAPI-I 39291</v>
          </cell>
          <cell r="D19522" t="str">
            <v>TE, PLASTICO, DN 32 MM, PARA CONEXAO COM CRIMPAGEM, EM TUBO PEX PARA INST. AGUA QUENTE/FRIA</v>
          </cell>
          <cell r="E19522" t="str">
            <v>UN</v>
          </cell>
        </row>
        <row r="19523">
          <cell r="A19523" t="str">
            <v>SINAPI-I 41892</v>
          </cell>
          <cell r="D19523" t="str">
            <v>TE, PVC PBA, BBB, 90 GRAUS, DN 100 / DE 110 MM, PARA REDE DE AGUA</v>
          </cell>
          <cell r="E19523" t="str">
            <v>UN</v>
          </cell>
          <cell r="F19523">
            <v>137.53</v>
          </cell>
        </row>
        <row r="19524">
          <cell r="A19524" t="str">
            <v>SINAPI-I 7048</v>
          </cell>
          <cell r="D19524" t="str">
            <v>TE, PVC PBA, BBB, 90 GRAUS, DN 50 / DE 60 MM, PARA REDE DE AGUA</v>
          </cell>
          <cell r="E19524" t="str">
            <v>UN</v>
          </cell>
          <cell r="F19524">
            <v>29.68</v>
          </cell>
        </row>
        <row r="19525">
          <cell r="A19525" t="str">
            <v>SINAPI-I 7088</v>
          </cell>
          <cell r="D19525" t="str">
            <v>TE, PVC PBA, BBB, 90 GRAUS, DN 75 / DE 85 MM, PARA REDE DE AGUA</v>
          </cell>
          <cell r="E19525" t="str">
            <v>UN</v>
          </cell>
          <cell r="F19525">
            <v>64.91</v>
          </cell>
        </row>
        <row r="19526">
          <cell r="A19526" t="str">
            <v>SINAPI-I 7070</v>
          </cell>
          <cell r="D19526" t="str">
            <v>TE, PVC, 90 GRAUS, BBB, JE, DN 200 MM, PARA REDE COLETORA ESGOTO</v>
          </cell>
          <cell r="E19526" t="str">
            <v>UN</v>
          </cell>
          <cell r="F19526">
            <v>223</v>
          </cell>
        </row>
        <row r="19527">
          <cell r="A19527" t="str">
            <v>SINAPI-I 20179</v>
          </cell>
          <cell r="D19527" t="str">
            <v>TE, PVC, SERIE R, 100 X 100 MM, PARA ESGOTO PREDIAL</v>
          </cell>
          <cell r="E19527" t="str">
            <v>UN</v>
          </cell>
          <cell r="F19527">
            <v>47.43</v>
          </cell>
        </row>
        <row r="19528">
          <cell r="A19528" t="str">
            <v>SINAPI-I 20178</v>
          </cell>
          <cell r="D19528" t="str">
            <v>TE, PVC, SERIE R, 100 X 75 MM, PARA ESGOTO PREDIAL</v>
          </cell>
          <cell r="E19528" t="str">
            <v>UN</v>
          </cell>
          <cell r="F19528">
            <v>56.85</v>
          </cell>
        </row>
        <row r="19529">
          <cell r="A19529" t="str">
            <v>SINAPI-I 20180</v>
          </cell>
          <cell r="D19529" t="str">
            <v>TE, PVC, SERIE R, 150 X 100 MM, PARA ESGOTO PREDIAL</v>
          </cell>
          <cell r="E19529" t="str">
            <v>UN</v>
          </cell>
          <cell r="F19529">
            <v>93.83</v>
          </cell>
        </row>
        <row r="19530">
          <cell r="A19530" t="str">
            <v>SINAPI-I 20181</v>
          </cell>
          <cell r="D19530" t="str">
            <v>TE, PVC, SERIE R, 150 X 150 MM, PARA ESGOTO PREDIAL</v>
          </cell>
          <cell r="E19530" t="str">
            <v>UN</v>
          </cell>
          <cell r="F19530">
            <v>125.64</v>
          </cell>
        </row>
        <row r="19531">
          <cell r="A19531" t="str">
            <v>SINAPI-I 20177</v>
          </cell>
          <cell r="D19531" t="str">
            <v>TE, PVC, SERIE R, 75 X 75 MM, PARA ESGOTO PREDIAL</v>
          </cell>
          <cell r="E19531" t="str">
            <v>UN</v>
          </cell>
          <cell r="F19531">
            <v>31.07</v>
          </cell>
        </row>
        <row r="19532">
          <cell r="A19532" t="str">
            <v>SINAPI-I 40945</v>
          </cell>
          <cell r="D19532" t="str">
            <v>TECNICO DE EDIFICACOES (HORISTA)</v>
          </cell>
          <cell r="E19532" t="str">
            <v>H</v>
          </cell>
          <cell r="F19532">
            <v>31.76</v>
          </cell>
        </row>
        <row r="19533">
          <cell r="A19533" t="str">
            <v>SINAPI-I 40946</v>
          </cell>
          <cell r="D19533" t="str">
            <v>TECNICO DE EDIFICACOES (MENSALISTA)</v>
          </cell>
          <cell r="E19533" t="str">
            <v>MES</v>
          </cell>
          <cell r="F19533">
            <v>5608.41</v>
          </cell>
        </row>
        <row r="19534">
          <cell r="A19534" t="str">
            <v>SINAPI-I 7153</v>
          </cell>
          <cell r="D19534" t="str">
            <v>TECNICO EM LABORATORIO E CAMPO DE CONSTRUCAO CIVIL (HORISTA)</v>
          </cell>
          <cell r="E19534" t="str">
            <v>H</v>
          </cell>
          <cell r="F19534">
            <v>38.08</v>
          </cell>
        </row>
        <row r="19535">
          <cell r="A19535" t="str">
            <v>SINAPI-I 41089</v>
          </cell>
          <cell r="D19535" t="str">
            <v>TECNICO EM LABORATORIO E CAMPO DE CONSTRUCAO CIVIL (MENSALISTA)</v>
          </cell>
          <cell r="E19535" t="str">
            <v>MES</v>
          </cell>
          <cell r="F19535">
            <v>6722.45</v>
          </cell>
        </row>
        <row r="19536">
          <cell r="A19536" t="str">
            <v>SINAPI-I 40943</v>
          </cell>
          <cell r="D19536" t="str">
            <v>TECNICO EM SEGURANCA DO TRABALHO (HORISTA)</v>
          </cell>
          <cell r="E19536" t="str">
            <v>H</v>
          </cell>
          <cell r="F19536">
            <v>37.93</v>
          </cell>
        </row>
        <row r="19537">
          <cell r="A19537" t="str">
            <v>SINAPI-I 40944</v>
          </cell>
          <cell r="D19537" t="str">
            <v>TECNICO EM SEGURANCA DO TRABALHO (MENSALISTA)</v>
          </cell>
          <cell r="E19537" t="str">
            <v>MES</v>
          </cell>
          <cell r="F19537">
            <v>6696.42</v>
          </cell>
        </row>
        <row r="19538">
          <cell r="A19538" t="str">
            <v>SINAPI-I 6175</v>
          </cell>
          <cell r="D19538" t="str">
            <v>TECNICO EM SONDAGEM (HORISTA)</v>
          </cell>
          <cell r="E19538" t="str">
            <v>H</v>
          </cell>
          <cell r="F19538">
            <v>23.37</v>
          </cell>
        </row>
        <row r="19539">
          <cell r="A19539" t="str">
            <v>SINAPI-I 41092</v>
          </cell>
          <cell r="D19539" t="str">
            <v>TECNICO EM SONDAGEM (MENSALISTA)</v>
          </cell>
          <cell r="E19539" t="str">
            <v>MES</v>
          </cell>
          <cell r="F19539">
            <v>4128.8599999999997</v>
          </cell>
        </row>
        <row r="19540">
          <cell r="A19540" t="str">
            <v>SINAPI-I 37712</v>
          </cell>
          <cell r="D19540" t="str">
            <v>TELA ARAME GALVANIZADO REVESTIDO COM POLIMERO, MALHA HEXAGONAL DUPLA TORCAO, 8 X 10 CM (ZN/AL REVESTIDO COM POLIMERO), FIO *2,4* MM</v>
          </cell>
          <cell r="E19540" t="str">
            <v>M2</v>
          </cell>
          <cell r="F19540">
            <v>62.87</v>
          </cell>
        </row>
        <row r="19541">
          <cell r="A19541" t="str">
            <v>SINAPI-I 34558</v>
          </cell>
          <cell r="D19541" t="str">
            <v>TELA DE ACO SOLDADA GALVANIZADA/ZINCADA PARA ALVENARIA, FIO D = *1,20 A 1,70* MM, MALHA 15 X 15 MM, (C X L) *50 X 10,5* CM</v>
          </cell>
          <cell r="E19541" t="str">
            <v>M</v>
          </cell>
          <cell r="F19541">
            <v>2.96</v>
          </cell>
        </row>
        <row r="19542">
          <cell r="A19542" t="str">
            <v>SINAPI-I 34547</v>
          </cell>
          <cell r="D19542" t="str">
            <v>TELA DE ACO SOLDADA GALVANIZADA/ZINCADA PARA ALVENARIA, FIO D = *1,20 A 1,70* MM, MALHA 15 X 15 MM, (C X L) *50 X 12* CM</v>
          </cell>
          <cell r="E19542" t="str">
            <v>M</v>
          </cell>
          <cell r="F19542">
            <v>3.63</v>
          </cell>
        </row>
        <row r="19543">
          <cell r="A19543" t="str">
            <v>SINAPI-I 34548</v>
          </cell>
          <cell r="D19543" t="str">
            <v>TELA DE ACO SOLDADA GALVANIZADA/ZINCADA PARA ALVENARIA, FIO D = *1,20 A 1,70* MM, MALHA 15 X 15 MM, (C X L) *50 X 17,5* CM</v>
          </cell>
          <cell r="E19543" t="str">
            <v>M</v>
          </cell>
          <cell r="F19543">
            <v>5.96</v>
          </cell>
        </row>
        <row r="19544">
          <cell r="A19544" t="str">
            <v>SINAPI-I 34550</v>
          </cell>
          <cell r="D19544" t="str">
            <v>TELA DE ACO SOLDADA GALVANIZADA/ZINCADA PARA ALVENARIA, FIO D = *1,20 A 1,70* MM, MALHA 15 X 15 MM, (C X L) *50 X 6* CM</v>
          </cell>
          <cell r="E19544" t="str">
            <v>M</v>
          </cell>
          <cell r="F19544">
            <v>1.57</v>
          </cell>
        </row>
        <row r="19545">
          <cell r="A19545" t="str">
            <v>SINAPI-I 34557</v>
          </cell>
          <cell r="D19545" t="str">
            <v>TELA DE ACO SOLDADA GALVANIZADA/ZINCADA PARA ALVENARIA, FIO D = *1,20 A 1,70* MM, MALHA 15 X 15 MM, (C X L) *50 X 7,5* CM</v>
          </cell>
          <cell r="E19545" t="str">
            <v>M</v>
          </cell>
          <cell r="F19545">
            <v>2.2999999999999998</v>
          </cell>
        </row>
        <row r="19546">
          <cell r="A19546" t="str">
            <v>SINAPI-I 37411</v>
          </cell>
          <cell r="D19546" t="str">
            <v>TELA DE ACO SOLDADA GALVANIZADA/ZINCADA PARA ALVENARIA, FIO D = *1,24 MM, MALHA 25 X 25 MM</v>
          </cell>
          <cell r="E19546" t="str">
            <v>M2</v>
          </cell>
          <cell r="F19546">
            <v>16.84</v>
          </cell>
        </row>
        <row r="19547">
          <cell r="A19547" t="str">
            <v>SINAPI-I 39508</v>
          </cell>
          <cell r="D19547" t="str">
            <v>TELA DE ACO SOLDADA NERVURADA, CA-60, L-159, (1,69 KG/M2), DIAMETRO DO FIO = 4,5 MM, LARGURA = 2,45 M, ESPACAMENTO DA MALHA = 30 X 10 CM</v>
          </cell>
          <cell r="E19547" t="str">
            <v>M2</v>
          </cell>
          <cell r="F19547">
            <v>9.4600000000000009</v>
          </cell>
        </row>
        <row r="19548">
          <cell r="A19548" t="str">
            <v>SINAPI-I 39507</v>
          </cell>
          <cell r="D19548" t="str">
            <v>TELA DE ACO SOLDADA NERVURADA, CA-60, Q-113, (1,8 KG/M2), DIAMETRO DO FIO = 3,8 MM, LARGURA = 2,45 M, ESPACAMENTO DA MALHA = 10 X 10 CM</v>
          </cell>
          <cell r="E19548" t="str">
            <v>M2</v>
          </cell>
          <cell r="F19548">
            <v>14.11</v>
          </cell>
        </row>
        <row r="19549">
          <cell r="A19549" t="str">
            <v>SINAPI-I 7155</v>
          </cell>
          <cell r="D19549" t="str">
            <v>TELA DE ACO SOLDADA NERVURADA, CA-60, Q-138, (2,20 KG/M2), DIAMETRO DO FIO = 4,2 MM, LARGURA = 2,45 M, ESPACAMENTO DA MALHA = 10 X 10 CM</v>
          </cell>
          <cell r="E19549" t="str">
            <v>M2</v>
          </cell>
          <cell r="F19549">
            <v>18.11</v>
          </cell>
        </row>
        <row r="19550">
          <cell r="A19550" t="str">
            <v>SINAPI-I 42406</v>
          </cell>
          <cell r="D19550" t="str">
            <v>TELA DE ACO SOLDADA NERVURADA, CA-60, Q-159, (2,52 KG/M2), DIAMETRO DO FIO = 4,5 MM, LARGURA = 2,45 M, ESPACAMENTO DA MALHA = 10 X 10 CM</v>
          </cell>
          <cell r="E19550" t="str">
            <v>M2</v>
          </cell>
          <cell r="F19550">
            <v>20.77</v>
          </cell>
        </row>
        <row r="19551">
          <cell r="A19551" t="str">
            <v>SINAPI-I 7156</v>
          </cell>
          <cell r="D19551" t="str">
            <v>TELA DE ACO SOLDADA NERVURADA, CA-60, Q-196, (3,11 KG/M2), DIAMETRO DO FIO = 5,0 MM, LARGURA = 2,45 M, ESPACAMENTO DA MALHA = 10 X 10 CM</v>
          </cell>
          <cell r="E19551" t="str">
            <v>M2</v>
          </cell>
          <cell r="F19551">
            <v>25.99</v>
          </cell>
        </row>
        <row r="19552">
          <cell r="A19552" t="str">
            <v>SINAPI-I 43127</v>
          </cell>
          <cell r="D19552" t="str">
            <v>TELA DE ACO SOLDADA NERVURADA, CA-60, Q-283 (4,48 KG/M2), DIAMETRO DO FIO = 6,0 MM, LARGURA = 2,45 X 6,00 M DE COMPRIMENTO, ESPACAMENTO DA MALHA = 10 X 10 CM</v>
          </cell>
          <cell r="E19552" t="str">
            <v>M2</v>
          </cell>
          <cell r="F19552">
            <v>37.19</v>
          </cell>
        </row>
        <row r="19553">
          <cell r="A19553" t="str">
            <v>SINAPI-I 10917</v>
          </cell>
          <cell r="D19553" t="str">
            <v>TELA DE ACO SOLDADA NERVURADA, CA-60, Q-61, (0,97 KG/M2), DIAMETRO DO FIO = 3,4 MM, LARGURA = 2,45 M, ESPACAMENTO DA MALHA = 15 X 15 CM</v>
          </cell>
          <cell r="E19553" t="str">
            <v>M2</v>
          </cell>
          <cell r="F19553">
            <v>7.85</v>
          </cell>
        </row>
        <row r="19554">
          <cell r="A19554" t="str">
            <v>SINAPI-I 21141</v>
          </cell>
          <cell r="D19554" t="str">
            <v>TELA DE ACO SOLDADA NERVURADA, CA-60, Q-92, (1,48 KG/M2), DIAMETRO DO FIO = 4,2 MM, LARGURA = 2,45 X 60 M DE COMPRIMENTO, ESPACAMENTO DA MALHA = 15 X 15 CM</v>
          </cell>
          <cell r="E19554" t="str">
            <v>M2</v>
          </cell>
          <cell r="F19554">
            <v>12.15</v>
          </cell>
        </row>
        <row r="19555">
          <cell r="A19555" t="str">
            <v>SINAPI-I 39509</v>
          </cell>
          <cell r="D19555" t="str">
            <v>TELA DE ACO SOLDADA NERVURADA, CA-60, T-196, (2,11 KG/M2), DIAMETRO DO FIO = 5,0 MM, LARGURA = 2,45 M, ESPACAMENTO DA MALHA = 30 X 10 CM</v>
          </cell>
          <cell r="E19555" t="str">
            <v>M2</v>
          </cell>
          <cell r="F19555">
            <v>11.69</v>
          </cell>
        </row>
        <row r="19556">
          <cell r="A19556" t="str">
            <v>SINAPI-I 44529</v>
          </cell>
          <cell r="D19556" t="str">
            <v>TELA DE ANIAGEM (JUTA)</v>
          </cell>
          <cell r="E19556" t="str">
            <v>M2</v>
          </cell>
          <cell r="F19556">
            <v>13.02</v>
          </cell>
        </row>
        <row r="19557">
          <cell r="A19557" t="str">
            <v>SINAPI-I 7167</v>
          </cell>
          <cell r="D19557" t="str">
            <v>TELA DE ARAME GALVANIZADA QUADRANGULAR / LOSANGULAR, FIO 2,11 MM (14 BWG), MALHA 5 X 5 CM, H = 2 M</v>
          </cell>
          <cell r="E19557" t="str">
            <v>M2</v>
          </cell>
          <cell r="F19557">
            <v>22.33</v>
          </cell>
        </row>
        <row r="19558">
          <cell r="A19558" t="str">
            <v>SINAPI-I 10928</v>
          </cell>
          <cell r="D19558" t="str">
            <v>TELA DE ARAME GALVANIZADA QUADRANGULAR / LOSANGULAR, FIO 2,11 MM (14 BWG), MALHA 8 X 8 CM, H = 2 M</v>
          </cell>
          <cell r="E19558" t="str">
            <v>M2</v>
          </cell>
          <cell r="F19558">
            <v>12.83</v>
          </cell>
        </row>
        <row r="19559">
          <cell r="A19559" t="str">
            <v>SINAPI-I 10933</v>
          </cell>
          <cell r="D19559" t="str">
            <v>TELA DE ARAME GALVANIZADA QUADRANGULAR / LOSANGULAR, FIO 2,77 MM (12 BWG), MALHA 10 X 10 CM, H = 2 M</v>
          </cell>
          <cell r="E19559" t="str">
            <v>M2</v>
          </cell>
          <cell r="F19559">
            <v>19.350000000000001</v>
          </cell>
        </row>
        <row r="19560">
          <cell r="A19560" t="str">
            <v>SINAPI-I 7158</v>
          </cell>
          <cell r="D19560" t="str">
            <v>TELA DE ARAME GALVANIZADA QUADRANGULAR / LOSANGULAR, FIO 2,77 MM (12 BWG), MALHA 5 X 5 CM, H = 2 M</v>
          </cell>
          <cell r="E19560" t="str">
            <v>M2</v>
          </cell>
          <cell r="F19560">
            <v>32.82</v>
          </cell>
        </row>
        <row r="19561">
          <cell r="A19561" t="str">
            <v>SINAPI-I 10927</v>
          </cell>
          <cell r="D19561" t="str">
            <v>TELA DE ARAME GALVANIZADA QUADRANGULAR / LOSANGULAR, FIO 2,77 MM (12 BWG), MALHA 8 X 8 CM, H = 2 M</v>
          </cell>
          <cell r="E19561" t="str">
            <v>M2</v>
          </cell>
          <cell r="F19561">
            <v>20.99</v>
          </cell>
        </row>
        <row r="19562">
          <cell r="A19562" t="str">
            <v>SINAPI-I 7162</v>
          </cell>
          <cell r="D19562" t="str">
            <v>TELA DE ARAME GALVANIZADA QUADRANGULAR / LOSANGULAR, FIO 3,4 MM (10 BWG), MALHA 5 X 5 CM, H = 2 M</v>
          </cell>
          <cell r="E19562" t="str">
            <v>M2</v>
          </cell>
          <cell r="F19562">
            <v>51.36</v>
          </cell>
        </row>
        <row r="19563">
          <cell r="A19563" t="str">
            <v>SINAPI-I 10932</v>
          </cell>
          <cell r="D19563" t="str">
            <v>TELA DE ARAME GALVANIZADA QUADRANGULAR / LOSANGULAR, FIO 4,19 MM (8 BWG), MALHA 5 X 5 CM, H = 2 M</v>
          </cell>
          <cell r="E19563" t="str">
            <v>M2</v>
          </cell>
          <cell r="F19563">
            <v>89.33</v>
          </cell>
        </row>
        <row r="19564">
          <cell r="A19564" t="str">
            <v>SINAPI-I 10937</v>
          </cell>
          <cell r="D19564" t="str">
            <v>TELA DE ARAME GALVANIZADA REVESTIDA EM PVC, QUADRANGULAR / LOSANGULAR, FIO 2,11 MM (14 BWG), BITOLA FINAL = *2,8* MM, MALHA *8 X 8* CM, H = 2 M</v>
          </cell>
          <cell r="E19564" t="str">
            <v>M2</v>
          </cell>
          <cell r="F19564">
            <v>22.96</v>
          </cell>
        </row>
        <row r="19565">
          <cell r="A19565" t="str">
            <v>SINAPI-I 10935</v>
          </cell>
          <cell r="D19565" t="str">
            <v>TELA DE ARAME GALVANIZADA REVESTIDA EM PVC, QUADRANGULAR / LOSANGULAR, FIO 2,77 MM (12 BWG), BITOLA FINAL = *3,8* MM, MALHA 7,5 X 7,5 CM, H = 2 M</v>
          </cell>
          <cell r="E19565" t="str">
            <v>M2</v>
          </cell>
          <cell r="F19565">
            <v>39.82</v>
          </cell>
        </row>
        <row r="19566">
          <cell r="A19566" t="str">
            <v>SINAPI-I 10931</v>
          </cell>
          <cell r="D19566" t="str">
            <v>TELA DE ARAME GALVANIZADA, HEXAGONAL, FIO 0,56 MM (24 BWG), MALHA 1/2", H = 1 M</v>
          </cell>
          <cell r="E19566" t="str">
            <v>M2</v>
          </cell>
          <cell r="F19566">
            <v>11.2</v>
          </cell>
        </row>
        <row r="19567">
          <cell r="A19567" t="str">
            <v>SINAPI-I 7164</v>
          </cell>
          <cell r="D19567" t="str">
            <v>TELA DE ARAME ONDULADA, FIO *2,77* MM (12 BWG), MALHA 5 X 5 CM, H = 2 M</v>
          </cell>
          <cell r="E19567" t="str">
            <v>M2</v>
          </cell>
          <cell r="F19567">
            <v>37.07</v>
          </cell>
        </row>
        <row r="19568">
          <cell r="A19568" t="str">
            <v>SINAPI-I 36887</v>
          </cell>
          <cell r="D19568" t="str">
            <v>TELA DE FIBRA DE VIDRO, ACABAMENTO ANTI-ALCALINO, MALHA 10 X 10 MM</v>
          </cell>
          <cell r="E19568" t="str">
            <v>M2</v>
          </cell>
          <cell r="F19568">
            <v>8.74</v>
          </cell>
        </row>
        <row r="19569">
          <cell r="A19569" t="str">
            <v>SINAPI-I 34630</v>
          </cell>
          <cell r="D19569" t="str">
            <v>TELA EM MALHA HEXAGONAL DE DUPLA TORCAO 8 X 10 CM (ZN/AL REVESTIDO COM POLIMERO), FIO 2,7 MM, COM GEOMANTA OU BIOMANTA, DIMENSOES 4,0 X 2,0 X 0,6 M, COM INCLINACAO DE 70 GRAUS, PARA SOLO REFORCADO</v>
          </cell>
          <cell r="E19569" t="str">
            <v>UN</v>
          </cell>
          <cell r="F19569">
            <v>1021.76</v>
          </cell>
        </row>
        <row r="19570">
          <cell r="A19570" t="str">
            <v>SINAPI-I 7161</v>
          </cell>
          <cell r="D19570" t="str">
            <v>TELA EM METAL PARA ESTUQUE (DEPLOYE)</v>
          </cell>
          <cell r="E19570" t="str">
            <v>M2</v>
          </cell>
          <cell r="F19570">
            <v>4.6100000000000003</v>
          </cell>
        </row>
        <row r="19571">
          <cell r="A19571" t="str">
            <v>SINAPI-I 7170</v>
          </cell>
          <cell r="D19571" t="str">
            <v>TELA FACHADEIRA EM POLIETILENO, ROLO DE 3 X 100 M (L X C), COR BRANCA, SEM LOGOMARCA - PARA PROTECAO DE OBRAS</v>
          </cell>
          <cell r="E19571" t="str">
            <v>M2</v>
          </cell>
          <cell r="F19571">
            <v>2.11</v>
          </cell>
        </row>
        <row r="19572">
          <cell r="A19572" t="str">
            <v>SINAPI-I 37524</v>
          </cell>
          <cell r="D19572" t="str">
            <v>TELA PLASTICA LARANJA, TIPO TAPUME PARA SINALIZACAO, MALHA RETANGULAR, ROLO 1.20 X 50 M (L X C)</v>
          </cell>
          <cell r="E19572" t="str">
            <v>M</v>
          </cell>
          <cell r="F19572">
            <v>1.93</v>
          </cell>
        </row>
        <row r="19573">
          <cell r="A19573" t="str">
            <v>SINAPI-I 37525</v>
          </cell>
          <cell r="D19573" t="str">
            <v>TELA PLASTICA TECIDA LISTRADA BRANCA E LARANJA, TIPO GUARDA CORPO, EM POLIETILENO MONOFILADO, ROLO 1,20 X 50 M (L X C)</v>
          </cell>
          <cell r="E19573" t="str">
            <v>M</v>
          </cell>
          <cell r="F19573">
            <v>2.64</v>
          </cell>
        </row>
        <row r="19574">
          <cell r="A19574" t="str">
            <v>SINAPI-I 36789</v>
          </cell>
          <cell r="D19574" t="str">
            <v>TELHA CERAMICA TIPO AMERICANA, COMPRIMENTO DE *45* CM, RENDIMENTO DE *12* TELHAS/M2</v>
          </cell>
          <cell r="E19574" t="str">
            <v>UN</v>
          </cell>
          <cell r="F19574">
            <v>4.5599999999999996</v>
          </cell>
        </row>
        <row r="19575">
          <cell r="A19575" t="str">
            <v>SINAPI-I 7173</v>
          </cell>
          <cell r="D19575" t="str">
            <v>TELHA DE BARRO / CERAMICA, NAO ESMALTADA, TIPO COLONIAL, CANAL, PLAN, PAULISTA, COMPRIMENTO DE *44 A 50* CM, RENDIMENTO DE COBERTURA DE *26* TELHAS/M2</v>
          </cell>
          <cell r="E19575" t="str">
            <v>MIL</v>
          </cell>
          <cell r="F19575">
            <v>2950</v>
          </cell>
        </row>
        <row r="19576">
          <cell r="A19576" t="str">
            <v>SINAPI-I 7175</v>
          </cell>
          <cell r="D19576" t="str">
            <v>TELHA DE BARRO / CERAMICA, NAO ESMALTADA, TIPO ROMANA, AMERICANA, PORTUGUESA, FRANCESA, COMPRIMENTO DE *41* CM, RENDIMENTO DE *16* TELHAS/M2</v>
          </cell>
          <cell r="E19576" t="str">
            <v>UN</v>
          </cell>
          <cell r="F19576">
            <v>3.33</v>
          </cell>
        </row>
        <row r="19577">
          <cell r="A19577" t="str">
            <v>SINAPI-I 40741</v>
          </cell>
          <cell r="D19577" t="str">
            <v>TELHA DE CONCRETO TIPO CLASSICA, COR CINZA, COMPRIMENTO DE *42* CM, RENDIMENTO DE *10* TELHAS/M2</v>
          </cell>
          <cell r="E19577" t="str">
            <v>UN</v>
          </cell>
          <cell r="F19577">
            <v>3.52</v>
          </cell>
        </row>
        <row r="19578">
          <cell r="A19578" t="str">
            <v>SINAPI-I 7184</v>
          </cell>
          <cell r="D19578" t="str">
            <v>TELHA DE FIBRA DE VIDRO ONDULADA, TRANSLUCIDA / INCOLOR, E = *0,6* MM, DE *0,50 X 2,44* M (L X C)</v>
          </cell>
          <cell r="E19578" t="str">
            <v>M2</v>
          </cell>
          <cell r="F19578">
            <v>39.44</v>
          </cell>
        </row>
        <row r="19579">
          <cell r="A19579" t="str">
            <v>SINAPI-I 34458</v>
          </cell>
          <cell r="D19579" t="str">
            <v>TELHA DE FIBROCIMENTO E = 6 MM, DE 3,00 X 1,06 M (SEM AMIANTO)</v>
          </cell>
          <cell r="E19579" t="str">
            <v>UN</v>
          </cell>
          <cell r="F19579">
            <v>133.21</v>
          </cell>
        </row>
        <row r="19580">
          <cell r="A19580" t="str">
            <v>SINAPI-I 34464</v>
          </cell>
          <cell r="D19580" t="str">
            <v>TELHA DE FIBROCIMENTO E = 6 MM, DE 4,10 X 1,06 M (SEM AMIANTO)</v>
          </cell>
          <cell r="E19580" t="str">
            <v>UN</v>
          </cell>
          <cell r="F19580">
            <v>198.29</v>
          </cell>
        </row>
        <row r="19581">
          <cell r="A19581" t="str">
            <v>SINAPI-I 34468</v>
          </cell>
          <cell r="D19581" t="str">
            <v>TELHA DE FIBROCIMENTO E = 6 MM, DE 4,60 X 1,06 M (SEM AMIANTO)</v>
          </cell>
          <cell r="E19581" t="str">
            <v>UN</v>
          </cell>
          <cell r="F19581">
            <v>250</v>
          </cell>
        </row>
        <row r="19582">
          <cell r="A19582" t="str">
            <v>SINAPI-I 34473</v>
          </cell>
          <cell r="D19582" t="str">
            <v>TELHA DE FIBROCIMENTO E = 8 MM, DE 3,00 X 1,06 M (SEM AMIANTO)</v>
          </cell>
          <cell r="E19582" t="str">
            <v>UN</v>
          </cell>
          <cell r="F19582">
            <v>151.65</v>
          </cell>
        </row>
        <row r="19583">
          <cell r="A19583" t="str">
            <v>SINAPI-I 34480</v>
          </cell>
          <cell r="D19583" t="str">
            <v>TELHA DE FIBROCIMENTO E = 8 MM, DE 4,10 X 1,06 M (SEM AMIANTO)</v>
          </cell>
          <cell r="E19583" t="str">
            <v>UN</v>
          </cell>
          <cell r="F19583">
            <v>280.26</v>
          </cell>
        </row>
        <row r="19584">
          <cell r="A19584" t="str">
            <v>SINAPI-I 34486</v>
          </cell>
          <cell r="D19584" t="str">
            <v>TELHA DE FIBROCIMENTO E = 8 MM, DE 4,60 X 1,06 M (SEM AMIANTO)</v>
          </cell>
          <cell r="E19584" t="str">
            <v>UN</v>
          </cell>
          <cell r="F19584">
            <v>331.82</v>
          </cell>
        </row>
        <row r="19585">
          <cell r="A19585" t="str">
            <v>SINAPI-I 7190</v>
          </cell>
          <cell r="D19585" t="str">
            <v>TELHA DE FIBROCIMENTO ONDULADA E = 4 MM, DE 1,22 X 0,50 M (SEM AMIANTO)</v>
          </cell>
          <cell r="E19585" t="str">
            <v>UN</v>
          </cell>
          <cell r="F19585">
            <v>11.08</v>
          </cell>
        </row>
        <row r="19586">
          <cell r="A19586" t="str">
            <v>SINAPI-I 34417</v>
          </cell>
          <cell r="D19586" t="str">
            <v>TELHA DE FIBROCIMENTO ONDULADA E = 4 MM, DE 2,13 X 0,50 M (SEM AMIANTO)</v>
          </cell>
          <cell r="E19586" t="str">
            <v>UN</v>
          </cell>
          <cell r="F19586">
            <v>17.73</v>
          </cell>
        </row>
        <row r="19587">
          <cell r="A19587" t="str">
            <v>SINAPI-I 7213</v>
          </cell>
          <cell r="D19587" t="str">
            <v>TELHA DE FIBROCIMENTO ONDULADA E = 4 MM, DE 2,44 X 0,50 M (SEM AMIANTO)</v>
          </cell>
          <cell r="E19587" t="str">
            <v>M2</v>
          </cell>
          <cell r="F19587">
            <v>16.260000000000002</v>
          </cell>
        </row>
        <row r="19588">
          <cell r="A19588" t="str">
            <v>SINAPI-I 7195</v>
          </cell>
          <cell r="D19588" t="str">
            <v>TELHA DE FIBROCIMENTO ONDULADA E = 6 MM, DE 1,53 X 1,10 M (SEM AMIANTO)</v>
          </cell>
          <cell r="E19588" t="str">
            <v>UN</v>
          </cell>
          <cell r="F19588">
            <v>47.73</v>
          </cell>
        </row>
        <row r="19589">
          <cell r="A19589" t="str">
            <v>SINAPI-I 7186</v>
          </cell>
          <cell r="D19589" t="str">
            <v>TELHA DE FIBROCIMENTO ONDULADA E = 6 MM, DE 1,83 X 1,10 M (SEM AMIANTO)</v>
          </cell>
          <cell r="E19589" t="str">
            <v>UN</v>
          </cell>
          <cell r="F19589">
            <v>52</v>
          </cell>
        </row>
        <row r="19590">
          <cell r="A19590" t="str">
            <v>SINAPI-I 7194</v>
          </cell>
          <cell r="D19590" t="str">
            <v>TELHA DE FIBROCIMENTO ONDULADA E = 6 MM, DE 2,44 X 1,10 M (SEM AMIANTO)</v>
          </cell>
          <cell r="E19590" t="str">
            <v>M2</v>
          </cell>
          <cell r="F19590">
            <v>23.97</v>
          </cell>
        </row>
        <row r="19591">
          <cell r="A19591" t="str">
            <v>SINAPI-I 7197</v>
          </cell>
          <cell r="D19591" t="str">
            <v>TELHA DE FIBROCIMENTO ONDULADA E = 6 MM, DE 3,66 X 1,10 M (SEM AMIANTO)</v>
          </cell>
          <cell r="E19591" t="str">
            <v>UN</v>
          </cell>
          <cell r="F19591">
            <v>101.19</v>
          </cell>
        </row>
        <row r="19592">
          <cell r="A19592" t="str">
            <v>SINAPI-I 7192</v>
          </cell>
          <cell r="D19592" t="str">
            <v>TELHA DE FIBROCIMENTO ONDULADA E = 8 MM, DE 1,53 X 1,10 M (SEM AMIANTO)</v>
          </cell>
          <cell r="E19592" t="str">
            <v>UN</v>
          </cell>
          <cell r="F19592">
            <v>90.66</v>
          </cell>
        </row>
        <row r="19593">
          <cell r="A19593" t="str">
            <v>SINAPI-I 7193</v>
          </cell>
          <cell r="D19593" t="str">
            <v>TELHA DE FIBROCIMENTO ONDULADA E = 8 MM, DE 1,83 X 1,10 M (SEM AMIANTO)</v>
          </cell>
          <cell r="E19593" t="str">
            <v>UN</v>
          </cell>
          <cell r="F19593">
            <v>102.07</v>
          </cell>
        </row>
        <row r="19594">
          <cell r="A19594" t="str">
            <v>SINAPI-I 7189</v>
          </cell>
          <cell r="D19594" t="str">
            <v>TELHA DE FIBROCIMENTO ONDULADA E = 8 MM, DE 2,44 X 1,10 M (SEM AMIANTO)</v>
          </cell>
          <cell r="E19594" t="str">
            <v>UN</v>
          </cell>
          <cell r="F19594">
            <v>118.61</v>
          </cell>
        </row>
        <row r="19595">
          <cell r="A19595" t="str">
            <v>SINAPI-I 34402</v>
          </cell>
          <cell r="D19595" t="str">
            <v>TELHA DE FIBROCIMENTO ONDULADA E = 8 MM, DE 3,66 X 1,10 M (SEM AMIANTO)</v>
          </cell>
          <cell r="E19595" t="str">
            <v>UN</v>
          </cell>
          <cell r="F19595">
            <v>167.46</v>
          </cell>
        </row>
        <row r="19596">
          <cell r="A19596" t="str">
            <v>SINAPI-I 7245</v>
          </cell>
          <cell r="D19596" t="str">
            <v>TELHA DE VIDRO TIPO FRANCESA, *39 X 23* CM</v>
          </cell>
          <cell r="E19596" t="str">
            <v>UN</v>
          </cell>
          <cell r="F19596">
            <v>31.15</v>
          </cell>
        </row>
        <row r="19597">
          <cell r="A19597" t="str">
            <v>SINAPI-I 34425</v>
          </cell>
          <cell r="D19597" t="str">
            <v>TELHA ESTRUTURAL DE FIBROCIMENTO 1 ABA, DE 0,52 X 2,00 M (SEM AMIANTO)</v>
          </cell>
          <cell r="E19597" t="str">
            <v>UN</v>
          </cell>
          <cell r="F19597">
            <v>107.57</v>
          </cell>
        </row>
        <row r="19598">
          <cell r="A19598" t="str">
            <v>SINAPI-I 7223</v>
          </cell>
          <cell r="D19598" t="str">
            <v>TELHA ESTRUTURAL DE FIBROCIMENTO 1 ABA, DE 0,52 X 2,50 M (SEM AMIANTO)</v>
          </cell>
          <cell r="E19598" t="str">
            <v>UN</v>
          </cell>
          <cell r="F19598">
            <v>119.88</v>
          </cell>
        </row>
        <row r="19599">
          <cell r="A19599" t="str">
            <v>SINAPI-I 7234</v>
          </cell>
          <cell r="D19599" t="str">
            <v>TELHA ESTRUTURAL DE FIBROCIMENTO 1 ABA, DE 0,52 X 3,60 M (SEM AMIANTO)</v>
          </cell>
          <cell r="E19599" t="str">
            <v>UN</v>
          </cell>
          <cell r="F19599">
            <v>180.9</v>
          </cell>
        </row>
        <row r="19600">
          <cell r="A19600" t="str">
            <v>SINAPI-I 7224</v>
          </cell>
          <cell r="D19600" t="str">
            <v>TELHA ESTRUTURAL DE FIBROCIMENTO 1 ABA, DE 0,52 X 4,00 M (SEM AMIANTO)</v>
          </cell>
          <cell r="E19600" t="str">
            <v>UN</v>
          </cell>
          <cell r="F19600">
            <v>220.38</v>
          </cell>
        </row>
        <row r="19601">
          <cell r="A19601" t="str">
            <v>SINAPI-I 7225</v>
          </cell>
          <cell r="D19601" t="str">
            <v>TELHA ESTRUTURAL DE FIBROCIMENTO 1 ABA, DE 0,52 X 5,00 M (SEM AMIANTO)</v>
          </cell>
          <cell r="E19601" t="str">
            <v>UN</v>
          </cell>
          <cell r="F19601">
            <v>236.31</v>
          </cell>
        </row>
        <row r="19602">
          <cell r="A19602" t="str">
            <v>SINAPI-I 7226</v>
          </cell>
          <cell r="D19602" t="str">
            <v>TELHA ESTRUTURAL DE FIBROCIMENTO 1 ABA, DE 0,52 X 5,50 M (SEM AMIANTO)</v>
          </cell>
          <cell r="E19602" t="str">
            <v>UN</v>
          </cell>
          <cell r="F19602">
            <v>252.18</v>
          </cell>
        </row>
        <row r="19603">
          <cell r="A19603" t="str">
            <v>SINAPI-I 7227</v>
          </cell>
          <cell r="D19603" t="str">
            <v>TELHA ESTRUTURAL DE FIBROCIMENTO 1 ABA, DE 0,52 X 6,50 M (SEM AMIANTO)</v>
          </cell>
          <cell r="E19603" t="str">
            <v>UN</v>
          </cell>
          <cell r="F19603">
            <v>287.04000000000002</v>
          </cell>
        </row>
        <row r="19604">
          <cell r="A19604" t="str">
            <v>SINAPI-I 7212</v>
          </cell>
          <cell r="D19604" t="str">
            <v>TELHA ESTRUTURAL DE FIBROCIMENTO 1 ABA, DE 0,52 X 7,20 M (SEM AMIANTO)</v>
          </cell>
          <cell r="E19604" t="str">
            <v>UN</v>
          </cell>
          <cell r="F19604">
            <v>315.39</v>
          </cell>
        </row>
        <row r="19605">
          <cell r="A19605" t="str">
            <v>SINAPI-I 7229</v>
          </cell>
          <cell r="D19605" t="str">
            <v>TELHA ESTRUTURAL DE FIBROCIMENTO 2 ABAS, DE 1,00 X 3,00 M (SEM AMIANTO)</v>
          </cell>
          <cell r="E19605" t="str">
            <v>UN</v>
          </cell>
          <cell r="F19605">
            <v>199.91</v>
          </cell>
        </row>
        <row r="19606">
          <cell r="A19606" t="str">
            <v>SINAPI-I 7230</v>
          </cell>
          <cell r="D19606" t="str">
            <v>TELHA ESTRUTURAL DE FIBROCIMENTO 2 ABAS, DE 1,00 X 4,60 M (SEM AMIANTO)</v>
          </cell>
          <cell r="E19606" t="str">
            <v>UN</v>
          </cell>
          <cell r="F19606">
            <v>332.82</v>
          </cell>
        </row>
        <row r="19607">
          <cell r="A19607" t="str">
            <v>SINAPI-I 7231</v>
          </cell>
          <cell r="D19607" t="str">
            <v>TELHA ESTRUTURAL DE FIBROCIMENTO 2 ABAS, DE 1,00 X 6,00 M (SEM AMIANTO)</v>
          </cell>
          <cell r="E19607" t="str">
            <v>UN</v>
          </cell>
          <cell r="F19607">
            <v>472.13</v>
          </cell>
        </row>
        <row r="19608">
          <cell r="A19608" t="str">
            <v>SINAPI-I 7220</v>
          </cell>
          <cell r="D19608" t="str">
            <v>TELHA ESTRUTURAL DE FIBROCIMENTO 2 ABAS, DE 1,00 X 7,40 M (SEM AMIANTO)</v>
          </cell>
          <cell r="E19608" t="str">
            <v>UN</v>
          </cell>
          <cell r="F19608">
            <v>582.79999999999995</v>
          </cell>
        </row>
        <row r="19609">
          <cell r="A19609" t="str">
            <v>SINAPI-I 34447</v>
          </cell>
          <cell r="D19609" t="str">
            <v>TELHA ESTRUTURAL DE FIBROCIMENTO 2 ABAS, DE 1,00 X 8,20 M (SEM AMIANTO)</v>
          </cell>
          <cell r="E19609" t="str">
            <v>UN</v>
          </cell>
          <cell r="F19609">
            <v>651.65</v>
          </cell>
        </row>
        <row r="19610">
          <cell r="A19610" t="str">
            <v>SINAPI-I 7233</v>
          </cell>
          <cell r="D19610" t="str">
            <v>TELHA ESTRUTURAL DE FIBROCIMENTO 2 ABAS, DE 1,00 X 9,20 M (SEM AMIANTO)</v>
          </cell>
          <cell r="E19610" t="str">
            <v>UN</v>
          </cell>
          <cell r="F19610">
            <v>747.55</v>
          </cell>
        </row>
        <row r="19611">
          <cell r="A19611" t="str">
            <v>SINAPI-I 40740</v>
          </cell>
          <cell r="D19611" t="str">
            <v>TELHA GALVALUME COM ISOLAMENTO TERMOACUSTICO EM ESPUMA RIGIDA DE POLIURETANO (PU) INJETADO, ESPESSURA DE 30 MM, DENSIDADE DE 35 KG/M3, REVESTIMENTO EM TELHA TRAPEZOIDAL NAS DUAS FACES COM ESPESSURA DE 0,50 MM CADA, ACABAMENTO NATURAL (NAO INCLUI ACESSORIOS DE FIXACAO)</v>
          </cell>
          <cell r="E19611" t="str">
            <v>M2</v>
          </cell>
          <cell r="F19611">
            <v>123.71</v>
          </cell>
        </row>
        <row r="19612">
          <cell r="A19612" t="str">
            <v>SINAPI-I 25007</v>
          </cell>
          <cell r="D19612" t="str">
            <v>TELHA ONDULADA EM ACO ZINCADO, ALTURA DE 17 MM, ESPESSURA DE 0,50 MM, LARGURA UTIL DE APROXIMADAMENTE 985 MM, SEM PINTURA</v>
          </cell>
          <cell r="E19612" t="str">
            <v>M2</v>
          </cell>
          <cell r="F19612">
            <v>35.4</v>
          </cell>
        </row>
        <row r="19613">
          <cell r="A19613" t="str">
            <v>SINAPI-I 43071</v>
          </cell>
          <cell r="D19613" t="str">
            <v>TELHA TERMOISOLANTE REVESTIDA EM ACO GALVALUME, FACE SUPERIOR TRAPEZOIDAL E FACE INFERIOR PLANA (NAO INCLUI ACESSORIOS DE FIXACAO), REVEST COM ESPESSURA DE 0,50 MM, COM PRE-PINTURA DE COR BRANCA NAS DUAS FACES, NUCLEO EM POLIISOCIANURATO (PIR) COM ESPESSURA DE 50 MM</v>
          </cell>
          <cell r="E19613" t="str">
            <v>M2</v>
          </cell>
          <cell r="F19613">
            <v>139.30000000000001</v>
          </cell>
        </row>
        <row r="19614">
          <cell r="A19614" t="str">
            <v>SINAPI-I 39520</v>
          </cell>
          <cell r="D19614" t="str">
            <v>TELHA TERMOISOLANTE REVESTIDA EM ACO GALVANIZADO, FACE SUPERIOR EM TELHA TRAPEZOIDAL E FACE INFERIOR EM CHAPA PLANA (SEM ACESSORIOS DE FIXACAO), REVESTIMENTO COM ESPESSURA DE 0,50 MM COM PRE-PINTURA NAS DUAS FACES, NUCLEO EM POLIESTIRENO (EPS) DE 30 MM</v>
          </cell>
          <cell r="E19614" t="str">
            <v>M2</v>
          </cell>
          <cell r="F19614">
            <v>113.64</v>
          </cell>
        </row>
        <row r="19615">
          <cell r="A19615" t="str">
            <v>SINAPI-I 39521</v>
          </cell>
          <cell r="D19615" t="str">
            <v>TELHA TERMOISOLANTE REVESTIDA EM ACO GALVANIZADO, FACE SUPERIOR EM TELHA TRAPEZOIDAL E FACE INFERIOR EM CHAPA PLANA (SEM ACESSORIOS DE FIXACAO), REVESTIMENTO COM ESPESSURA DE 0,50 MM COM PRE-PINTURA NAS DUAS FACES, NUCLEO EM POLIESTIRENO (EPS) DE 50 MM</v>
          </cell>
          <cell r="E19615" t="str">
            <v>M2</v>
          </cell>
          <cell r="F19615">
            <v>117.36</v>
          </cell>
        </row>
        <row r="19616">
          <cell r="A19616" t="str">
            <v>SINAPI-I 39522</v>
          </cell>
          <cell r="D19616" t="str">
            <v>TELHA TERMOISOLANTE REVESTIDA EM ACO GALVANIZADO, FACES SUPERIOR E INFERIOR EM TELHA TRAPEZOIDAL (SEM ACESSORIOS DE FIXACAO), REVESTIMENTO COM ESPESSURA DE 0,50 MM COM PRE-PINTURA NAS DUAS FACES, NUCLEO EM POLIESTIRENO (EPS) DE 50 MM</v>
          </cell>
          <cell r="E19616" t="str">
            <v>M2</v>
          </cell>
          <cell r="F19616">
            <v>121.18</v>
          </cell>
        </row>
        <row r="19617">
          <cell r="A19617" t="str">
            <v>SINAPI-I 7243</v>
          </cell>
          <cell r="D19617" t="str">
            <v>TELHA TRAPEZOIDAL EM ACO ZINCADO, SEM PINTURA, ALTURA DE APROXIMADAMENTE 40 MM, ESPESSURA DE 0,50 MM E LARGURA UTIL DE 980 MM</v>
          </cell>
          <cell r="E19617" t="str">
            <v>M2</v>
          </cell>
          <cell r="F19617">
            <v>36.99</v>
          </cell>
        </row>
        <row r="19618">
          <cell r="A19618" t="str">
            <v>SINAPI-I 7246</v>
          </cell>
          <cell r="D19618" t="str">
            <v>TELHA VIDRO TIPO CANAL OU COLONIAL, C = 46 A 50 CM</v>
          </cell>
          <cell r="E19618" t="str">
            <v>UN</v>
          </cell>
          <cell r="F19618">
            <v>34.409999999999997</v>
          </cell>
        </row>
        <row r="19619">
          <cell r="A19619" t="str">
            <v>SINAPI-I 12869</v>
          </cell>
          <cell r="D19619" t="str">
            <v>TELHADOR / TELHADISTA (HORISTA)</v>
          </cell>
          <cell r="E19619" t="str">
            <v>H</v>
          </cell>
          <cell r="F19619">
            <v>22.89</v>
          </cell>
        </row>
        <row r="19620">
          <cell r="A19620" t="str">
            <v>SINAPI-I 41097</v>
          </cell>
          <cell r="D19620" t="str">
            <v>TELHADOR / TELHADISTA (MENSALISTA)</v>
          </cell>
          <cell r="E19620" t="str">
            <v>MES</v>
          </cell>
          <cell r="F19620">
            <v>4042.61</v>
          </cell>
        </row>
        <row r="19621">
          <cell r="A19621" t="str">
            <v>SINAPI-I 1574</v>
          </cell>
          <cell r="D19621" t="str">
            <v>TERMINAL A COMPRESSAO EM COBRE ESTANHADO PARA CABO 10 MM2, 1 FURO E 1 COMPRESSAO, PARA PARAFUSO DE FIXACAO M6</v>
          </cell>
          <cell r="E19621" t="str">
            <v>UN</v>
          </cell>
          <cell r="F19621">
            <v>2.2200000000000002</v>
          </cell>
        </row>
        <row r="19622">
          <cell r="A19622" t="str">
            <v>SINAPI-I 1581</v>
          </cell>
          <cell r="D19622" t="str">
            <v>TERMINAL A COMPRESSAO EM COBRE ESTANHADO PARA CABO 120 MM2, 1 FURO E 1 COMPRESSAO, PARA PARAFUSO DE FIXACAO M12</v>
          </cell>
          <cell r="E19622" t="str">
            <v>UN</v>
          </cell>
          <cell r="F19622">
            <v>15.38</v>
          </cell>
        </row>
        <row r="19623">
          <cell r="A19623" t="str">
            <v>SINAPI-I 1575</v>
          </cell>
          <cell r="D19623" t="str">
            <v>TERMINAL A COMPRESSAO EM COBRE ESTANHADO PARA CABO 16 MM2, 1 FURO E 1 COMPRESSAO, PARA PARAFUSO DE FIXACAO M6</v>
          </cell>
          <cell r="E19623" t="str">
            <v>UN</v>
          </cell>
          <cell r="F19623">
            <v>2.63</v>
          </cell>
        </row>
        <row r="19624">
          <cell r="A19624" t="str">
            <v>SINAPI-I 1570</v>
          </cell>
          <cell r="D19624" t="str">
            <v>TERMINAL A COMPRESSAO EM COBRE ESTANHADO PARA CABO 2,5 MM2, 1 FURO E 1 COMPRESSAO, PARA PARAFUSO DE FIXACAO M5</v>
          </cell>
          <cell r="E19624" t="str">
            <v>UN</v>
          </cell>
          <cell r="F19624">
            <v>1.32</v>
          </cell>
        </row>
        <row r="19625">
          <cell r="A19625" t="str">
            <v>SINAPI-I 1576</v>
          </cell>
          <cell r="D19625" t="str">
            <v>TERMINAL A COMPRESSAO EM COBRE ESTANHADO PARA CABO 25 MM2, 1 FURO E 1 COMPRESSAO, PARA PARAFUSO DE FIXACAO M8</v>
          </cell>
          <cell r="E19625" t="str">
            <v>UN</v>
          </cell>
          <cell r="F19625">
            <v>3.64</v>
          </cell>
        </row>
        <row r="19626">
          <cell r="A19626" t="str">
            <v>SINAPI-I 1577</v>
          </cell>
          <cell r="D19626" t="str">
            <v>TERMINAL A COMPRESSAO EM COBRE ESTANHADO PARA CABO 35 MM2, 1 FURO E 1 COMPRESSAO, PARA PARAFUSO DE FIXACAO M8</v>
          </cell>
          <cell r="E19626" t="str">
            <v>UN</v>
          </cell>
          <cell r="F19626">
            <v>4.1100000000000003</v>
          </cell>
        </row>
        <row r="19627">
          <cell r="A19627" t="str">
            <v>SINAPI-I 1571</v>
          </cell>
          <cell r="D19627" t="str">
            <v>TERMINAL A COMPRESSAO EM COBRE ESTANHADO PARA CABO 4 MM2, 1 FURO E 1 COMPRESSAO, PARA PARAFUSO DE FIXACAO M5</v>
          </cell>
          <cell r="E19627" t="str">
            <v>UN</v>
          </cell>
          <cell r="F19627">
            <v>1.72</v>
          </cell>
        </row>
        <row r="19628">
          <cell r="A19628" t="str">
            <v>SINAPI-I 1578</v>
          </cell>
          <cell r="D19628" t="str">
            <v>TERMINAL A COMPRESSAO EM COBRE ESTANHADO PARA CABO 50 MM2, 1 FURO E 1 COMPRESSAO, PARA PARAFUSO DE FIXACAO M8</v>
          </cell>
          <cell r="E19628" t="str">
            <v>UN</v>
          </cell>
          <cell r="F19628">
            <v>7.13</v>
          </cell>
        </row>
        <row r="19629">
          <cell r="A19629" t="str">
            <v>SINAPI-I 1573</v>
          </cell>
          <cell r="D19629" t="str">
            <v>TERMINAL A COMPRESSAO EM COBRE ESTANHADO PARA CABO 6 MM2, 1 FURO E 1 COMPRESSAO, PARA PARAFUSO DE FIXACAO M6</v>
          </cell>
          <cell r="E19629" t="str">
            <v>UN</v>
          </cell>
          <cell r="F19629">
            <v>2.0499999999999998</v>
          </cell>
        </row>
        <row r="19630">
          <cell r="A19630" t="str">
            <v>SINAPI-I 1579</v>
          </cell>
          <cell r="D19630" t="str">
            <v>TERMINAL A COMPRESSAO EM COBRE ESTANHADO PARA CABO 70 MM2, 1 FURO E 1 COMPRESSAO, PARA PARAFUSO DE FIXACAO M10</v>
          </cell>
          <cell r="E19630" t="str">
            <v>UN</v>
          </cell>
          <cell r="F19630">
            <v>8.8800000000000008</v>
          </cell>
        </row>
        <row r="19631">
          <cell r="A19631" t="str">
            <v>SINAPI-I 1580</v>
          </cell>
          <cell r="D19631" t="str">
            <v>TERMINAL A COMPRESSAO EM COBRE ESTANHADO PARA CABO 95 MM2, 1 FURO E 1 COMPRESSAO, PARA PARAFUSO DE FIXACAO M12</v>
          </cell>
          <cell r="E19631" t="str">
            <v>UN</v>
          </cell>
          <cell r="F19631">
            <v>10.94</v>
          </cell>
        </row>
        <row r="19632">
          <cell r="A19632" t="str">
            <v>SINAPI-I 39321</v>
          </cell>
          <cell r="D19632" t="str">
            <v>TERMINAL DE VENTILACAO, 100 MM, SERIE NORMAL, ESGOTO PREDIAL</v>
          </cell>
          <cell r="E19632" t="str">
            <v>UN</v>
          </cell>
          <cell r="F19632">
            <v>23.76</v>
          </cell>
        </row>
        <row r="19633">
          <cell r="A19633" t="str">
            <v>SINAPI-I 39319</v>
          </cell>
          <cell r="D19633" t="str">
            <v>TERMINAL DE VENTILACAO, 50 MM, SERIE NORMAL, ESGOTO PREDIAL</v>
          </cell>
          <cell r="E19633" t="str">
            <v>UN</v>
          </cell>
          <cell r="F19633">
            <v>9.89</v>
          </cell>
        </row>
        <row r="19634">
          <cell r="A19634" t="str">
            <v>SINAPI-I 39320</v>
          </cell>
          <cell r="D19634" t="str">
            <v>TERMINAL DE VENTILACAO, 75 MM, SERIE NORMAL, ESGOTO PREDIAL</v>
          </cell>
          <cell r="E19634" t="str">
            <v>UN</v>
          </cell>
          <cell r="F19634">
            <v>19.010000000000002</v>
          </cell>
        </row>
        <row r="19635">
          <cell r="A19635" t="str">
            <v>SINAPI-I 1542</v>
          </cell>
          <cell r="D19635" t="str">
            <v>TERMINAL METALICO A PRESSAO 1 CABO, PARA CABOS DE 4 A 10 MM2, COM 2 FUROS PARA FIXACAO</v>
          </cell>
          <cell r="E19635" t="str">
            <v>UN</v>
          </cell>
          <cell r="F19635">
            <v>30.31</v>
          </cell>
        </row>
        <row r="19636">
          <cell r="A19636" t="str">
            <v>SINAPI-I 1591</v>
          </cell>
          <cell r="D19636" t="str">
            <v>TERMINAL METALICO A PRESSAO PARA 1 CABO DE 120 MM2, COM 1 FURO DE FIXACAO</v>
          </cell>
          <cell r="E19636" t="str">
            <v>UN</v>
          </cell>
          <cell r="F19636">
            <v>33.93</v>
          </cell>
        </row>
        <row r="19637">
          <cell r="A19637" t="str">
            <v>SINAPI-I 1547</v>
          </cell>
          <cell r="D19637" t="str">
            <v>TERMINAL METALICO A PRESSAO PARA 1 CABO DE 150 A 185 MM2, COM 2 FUROS PARA FIXACAO</v>
          </cell>
          <cell r="E19637" t="str">
            <v>UN</v>
          </cell>
          <cell r="F19637">
            <v>177.78</v>
          </cell>
        </row>
        <row r="19638">
          <cell r="A19638" t="str">
            <v>SINAPI-I 38196</v>
          </cell>
          <cell r="D19638" t="str">
            <v>TERMINAL METALICO A PRESSAO PARA 1 CABO DE 150 MM2, COM 1 FURO DE FIXACAO</v>
          </cell>
          <cell r="E19638" t="str">
            <v>UN</v>
          </cell>
          <cell r="F19638">
            <v>34.619999999999997</v>
          </cell>
        </row>
        <row r="19639">
          <cell r="A19639" t="str">
            <v>SINAPI-I 1543</v>
          </cell>
          <cell r="D19639" t="str">
            <v>TERMINAL METALICO A PRESSAO PARA 1 CABO DE 16 A 25 MM2, COM 2 FUROS PARA FIXACAO</v>
          </cell>
          <cell r="E19639" t="str">
            <v>UN</v>
          </cell>
          <cell r="F19639">
            <v>36.79</v>
          </cell>
        </row>
        <row r="19640">
          <cell r="A19640" t="str">
            <v>SINAPI-I 1585</v>
          </cell>
          <cell r="D19640" t="str">
            <v>TERMINAL METALICO A PRESSAO PARA 1 CABO DE 16 MM2, COM 1 FURO DE FIXACAO</v>
          </cell>
          <cell r="E19640" t="str">
            <v>UN</v>
          </cell>
          <cell r="F19640">
            <v>7.13</v>
          </cell>
        </row>
        <row r="19641">
          <cell r="A19641" t="str">
            <v>SINAPI-I 1593</v>
          </cell>
          <cell r="D19641" t="str">
            <v>TERMINAL METALICO A PRESSAO PARA 1 CABO DE 185 MM2, COM 1 FURO DE FIXACAO</v>
          </cell>
          <cell r="E19641" t="str">
            <v>UN</v>
          </cell>
          <cell r="F19641">
            <v>37.840000000000003</v>
          </cell>
        </row>
        <row r="19642">
          <cell r="A19642" t="str">
            <v>SINAPI-I 11838</v>
          </cell>
          <cell r="D19642" t="str">
            <v>TERMINAL METALICO A PRESSAO PARA 1 CABO DE 240 MM2, COM 1 FURO DE FIXACAO</v>
          </cell>
          <cell r="E19642" t="str">
            <v>UN</v>
          </cell>
          <cell r="F19642">
            <v>49.93</v>
          </cell>
        </row>
        <row r="19643">
          <cell r="A19643" t="str">
            <v>SINAPI-I 1594</v>
          </cell>
          <cell r="D19643" t="str">
            <v>TERMINAL METALICO A PRESSAO PARA 1 CABO DE 25 A 35 MM2, COM 2 FUROS PARA FIXACAO</v>
          </cell>
          <cell r="E19643" t="str">
            <v>UN</v>
          </cell>
          <cell r="F19643">
            <v>50.48</v>
          </cell>
        </row>
        <row r="19644">
          <cell r="A19644" t="str">
            <v>SINAPI-I 1586</v>
          </cell>
          <cell r="D19644" t="str">
            <v>TERMINAL METALICO A PRESSAO PARA 1 CABO DE 25 MM2, COM 1 FURO DE FIXACAO</v>
          </cell>
          <cell r="E19644" t="str">
            <v>UN</v>
          </cell>
          <cell r="F19644">
            <v>9.02</v>
          </cell>
        </row>
        <row r="19645">
          <cell r="A19645" t="str">
            <v>SINAPI-I 11839</v>
          </cell>
          <cell r="D19645" t="str">
            <v>TERMINAL METALICO A PRESSAO PARA 1 CABO DE 300 MM2, COM 1 FURO DE FIXACAO</v>
          </cell>
          <cell r="E19645" t="str">
            <v>UN</v>
          </cell>
          <cell r="F19645">
            <v>72.650000000000006</v>
          </cell>
        </row>
        <row r="19646">
          <cell r="A19646" t="str">
            <v>SINAPI-I 1587</v>
          </cell>
          <cell r="D19646" t="str">
            <v>TERMINAL METALICO A PRESSAO PARA 1 CABO DE 35 MM2, COM 1 FURO DE FIXACAO</v>
          </cell>
          <cell r="E19646" t="str">
            <v>UN</v>
          </cell>
          <cell r="F19646">
            <v>9.18</v>
          </cell>
        </row>
        <row r="19647">
          <cell r="A19647" t="str">
            <v>SINAPI-I 1545</v>
          </cell>
          <cell r="D19647" t="str">
            <v>TERMINAL METALICO A PRESSAO PARA 1 CABO DE 50 A 70 MM2, COM 2 FUROS PARA FIXACAO</v>
          </cell>
          <cell r="E19647" t="str">
            <v>UN</v>
          </cell>
          <cell r="F19647">
            <v>87.18</v>
          </cell>
        </row>
        <row r="19648">
          <cell r="A19648" t="str">
            <v>SINAPI-I 1588</v>
          </cell>
          <cell r="D19648" t="str">
            <v>TERMINAL METALICO A PRESSAO PARA 1 CABO DE 50 MM2, COM 1 FURO DE FIXACAO</v>
          </cell>
          <cell r="E19648" t="str">
            <v>UN</v>
          </cell>
          <cell r="F19648">
            <v>12.6</v>
          </cell>
        </row>
        <row r="19649">
          <cell r="A19649" t="str">
            <v>SINAPI-I 1535</v>
          </cell>
          <cell r="D19649" t="str">
            <v>TERMINAL METALICO A PRESSAO PARA 1 CABO DE 6 A 10 MM2, COM 1 FURO DE FIXACAO</v>
          </cell>
          <cell r="E19649" t="str">
            <v>UN</v>
          </cell>
          <cell r="F19649">
            <v>7.26</v>
          </cell>
        </row>
        <row r="19650">
          <cell r="A19650" t="str">
            <v>SINAPI-I 1589</v>
          </cell>
          <cell r="D19650" t="str">
            <v>TERMINAL METALICO A PRESSAO PARA 1 CABO DE 70 MM2, COM 1 FURO DE FIXACAO</v>
          </cell>
          <cell r="E19650" t="str">
            <v>UN</v>
          </cell>
          <cell r="F19650">
            <v>13</v>
          </cell>
        </row>
        <row r="19651">
          <cell r="A19651" t="str">
            <v>SINAPI-I 1546</v>
          </cell>
          <cell r="D19651" t="str">
            <v>TERMINAL METALICO A PRESSAO PARA 1 CABO DE 95 A 120 MM2, COM 2 FUROS PARA FIXACAO</v>
          </cell>
          <cell r="E19651" t="str">
            <v>UN</v>
          </cell>
          <cell r="F19651">
            <v>147.11000000000001</v>
          </cell>
        </row>
        <row r="19652">
          <cell r="A19652" t="str">
            <v>SINAPI-I 1590</v>
          </cell>
          <cell r="D19652" t="str">
            <v>TERMINAL METALICO A PRESSAO PARA 1 CABO DE 95 MM2, COM 1 FURO DE FIXACAO</v>
          </cell>
          <cell r="E19652" t="str">
            <v>UN</v>
          </cell>
          <cell r="F19652">
            <v>22.88</v>
          </cell>
        </row>
        <row r="19653">
          <cell r="A19653" t="str">
            <v>SINAPI-I 38415</v>
          </cell>
          <cell r="D19653" t="str">
            <v>TERMOFUSORA PARA TUBOS E CONEXOES EM PPR COM DIAMETROS DE 20 A 63 MM, POTENCIA DE 800 W, TENSAO 220 V</v>
          </cell>
          <cell r="E19653" t="str">
            <v>UN</v>
          </cell>
          <cell r="F19653">
            <v>594.09</v>
          </cell>
        </row>
        <row r="19654">
          <cell r="A19654" t="str">
            <v>SINAPI-I 38414</v>
          </cell>
          <cell r="D19654" t="str">
            <v>TERMOFUSORA PARA TUBOS E CONEXOES EM PPR COM DIAMETROS DE 75 A 110 MM, POTENCIA DE *1100* W, TENSAO 220 V</v>
          </cell>
          <cell r="E19654" t="str">
            <v>UN</v>
          </cell>
          <cell r="F19654">
            <v>757.8</v>
          </cell>
        </row>
        <row r="19655">
          <cell r="A19655" t="str">
            <v>SINAPI-I 38128</v>
          </cell>
          <cell r="D19655" t="str">
            <v>TERRA VEGETAL (ENSACADA)</v>
          </cell>
          <cell r="E19655" t="str">
            <v>KG</v>
          </cell>
          <cell r="F19655">
            <v>0.9</v>
          </cell>
        </row>
        <row r="19656">
          <cell r="A19656" t="str">
            <v>SINAPI-I 7253</v>
          </cell>
          <cell r="D19656" t="str">
            <v>TERRA VEGETAL (GRANEL)</v>
          </cell>
          <cell r="E19656" t="str">
            <v>M3</v>
          </cell>
          <cell r="F19656">
            <v>192.85</v>
          </cell>
        </row>
        <row r="19657">
          <cell r="A19657" t="str">
            <v>SINAPI-I 4806</v>
          </cell>
          <cell r="D19657" t="str">
            <v>TESTEIRA ANTIDERRAPANTE PARA PISO VINILICO *5 X 2,5* CM, E = 2 MM</v>
          </cell>
          <cell r="E19657" t="str">
            <v>M</v>
          </cell>
          <cell r="F19657">
            <v>18.54</v>
          </cell>
        </row>
        <row r="19658">
          <cell r="A19658" t="str">
            <v>SINAPI-I 34401</v>
          </cell>
          <cell r="D19658" t="str">
            <v>TIJOLO CERAMICO LAMINADO DE *5,5 X 11 X 23* CM (L X A X C), COM 21 FUROS</v>
          </cell>
          <cell r="E19658" t="str">
            <v>UN</v>
          </cell>
          <cell r="F19658">
            <v>1.66</v>
          </cell>
        </row>
        <row r="19659">
          <cell r="A19659" t="str">
            <v>SINAPI-I 7256</v>
          </cell>
          <cell r="D19659" t="str">
            <v>TIJOLO CERAMICO MACICO APARENTE 2 FUROS DE *6,5 X 10 X 20* CM (L X A X C)</v>
          </cell>
          <cell r="E19659" t="str">
            <v>UN</v>
          </cell>
          <cell r="F19659">
            <v>1.18</v>
          </cell>
        </row>
        <row r="19660">
          <cell r="A19660" t="str">
            <v>SINAPI-I 7260</v>
          </cell>
          <cell r="D19660" t="str">
            <v>TIJOLO CERAMICO MACICO APARENTE DE *6 X 12 X 24* CM (L X A X C)</v>
          </cell>
          <cell r="E19660" t="str">
            <v>UN</v>
          </cell>
          <cell r="F19660">
            <v>2.2400000000000002</v>
          </cell>
        </row>
        <row r="19661">
          <cell r="A19661" t="str">
            <v>SINAPI-I 7258</v>
          </cell>
          <cell r="D19661" t="str">
            <v>TIJOLO CERAMICO MACICO COMUM DE *5 X 10 X 20* CM (L X A X C)</v>
          </cell>
          <cell r="E19661" t="str">
            <v>UN</v>
          </cell>
          <cell r="F19661">
            <v>0.57999999999999996</v>
          </cell>
        </row>
        <row r="19662">
          <cell r="A19662" t="str">
            <v>SINAPI-I 34400</v>
          </cell>
          <cell r="D19662" t="str">
            <v>TIJOLO CERAMICO REFRATARIO DE *2,5 X 11,4 X 22,9* CM (L X A X C)</v>
          </cell>
          <cell r="E19662" t="str">
            <v>UN</v>
          </cell>
          <cell r="F19662">
            <v>4.62</v>
          </cell>
        </row>
        <row r="19663">
          <cell r="A19663" t="str">
            <v>SINAPI-I 10617</v>
          </cell>
          <cell r="D19663" t="str">
            <v>TIJOLO CERAMICO REFRATARIO DE *6,3 X 11,4 X 22,9* CM (L X A X C)</v>
          </cell>
          <cell r="E19663" t="str">
            <v>UN</v>
          </cell>
          <cell r="F19663">
            <v>5.95</v>
          </cell>
        </row>
        <row r="19664">
          <cell r="A19664" t="str">
            <v>SINAPI-I 44261</v>
          </cell>
          <cell r="D19664" t="str">
            <v>TIL CONDOMINIAL, PVC, DN 100 X 100 MM, PARA REDE COLETORA DE ESGOTO</v>
          </cell>
          <cell r="E19664" t="str">
            <v>UN</v>
          </cell>
          <cell r="F19664">
            <v>157.88999999999999</v>
          </cell>
        </row>
        <row r="19665">
          <cell r="A19665" t="str">
            <v>SINAPI-I 7274</v>
          </cell>
          <cell r="D19665" t="str">
            <v>TIL PARA LIGACAO PREDIAL, EM PVC, JE, BBB, DN 100 X 100 MM, PARA REDE COLETORA ESGOTO</v>
          </cell>
          <cell r="E19665" t="str">
            <v>UN</v>
          </cell>
          <cell r="F19665">
            <v>76.44</v>
          </cell>
        </row>
        <row r="19666">
          <cell r="A19666" t="str">
            <v>SINAPI-I 44326</v>
          </cell>
          <cell r="D19666" t="str">
            <v>TIL RADIAL, PVC, JE, BBB, DN 300 X 200 MM, PARA REDE COLETORA DE ESGOTO (NBR 10.569)</v>
          </cell>
          <cell r="E19666" t="str">
            <v>UN</v>
          </cell>
          <cell r="F19666">
            <v>1650.92</v>
          </cell>
        </row>
        <row r="19667">
          <cell r="A19667" t="str">
            <v>SINAPI-I 154</v>
          </cell>
          <cell r="D19667" t="str">
            <v>TINTA / REVESTIMENTO A BASE DE RESINA EPOXI COM ALCATRAO, BICOMPONENTE</v>
          </cell>
          <cell r="E19667" t="str">
            <v>L</v>
          </cell>
          <cell r="F19667">
            <v>65.290000000000006</v>
          </cell>
        </row>
        <row r="19668">
          <cell r="A19668" t="str">
            <v>SINAPI-I 38121</v>
          </cell>
          <cell r="D19668" t="str">
            <v>TINTA A BASE DE RESINA ACRILICA EMULSIONADA EM AGUA, PARA SINALIZACAO HORIZONTAL VIARIA (NBR 13699:2012)</v>
          </cell>
          <cell r="E19668" t="str">
            <v>L</v>
          </cell>
          <cell r="F19668">
            <v>26.79</v>
          </cell>
        </row>
        <row r="19669">
          <cell r="A19669" t="str">
            <v>SINAPI-I 43776</v>
          </cell>
          <cell r="D19669" t="str">
            <v>TINTA A OLEO BRILHANTE, PARA MADEIRAS E METAIS</v>
          </cell>
          <cell r="E19669" t="str">
            <v>L</v>
          </cell>
          <cell r="F19669">
            <v>34.04</v>
          </cell>
        </row>
        <row r="19670">
          <cell r="A19670" t="str">
            <v>SINAPI-I 7343</v>
          </cell>
          <cell r="D19670" t="str">
            <v>TINTA ACRILICA A BASE DE SOLVENTE, PARA SINALIZACAO HORIZONTAL VIARIA (NBR 11862)</v>
          </cell>
          <cell r="E19670" t="str">
            <v>L</v>
          </cell>
          <cell r="F19670">
            <v>39.42</v>
          </cell>
        </row>
        <row r="19671">
          <cell r="A19671" t="str">
            <v>SINAPI-I 7348</v>
          </cell>
          <cell r="D19671" t="str">
            <v>TINTA ACRILICA PREMIUM PARA PISO</v>
          </cell>
          <cell r="E19671" t="str">
            <v>L</v>
          </cell>
          <cell r="F19671">
            <v>22.53</v>
          </cell>
        </row>
        <row r="19672">
          <cell r="A19672" t="str">
            <v>SINAPI-I 7313</v>
          </cell>
          <cell r="D19672" t="str">
            <v>TINTA ASFALTICA IMPERMEABILIZANTE DILUIDA EM SOLVENTE, PARA MATERIAIS CIMENTICIOS, METAL E MADEIRA</v>
          </cell>
          <cell r="E19672" t="str">
            <v>L</v>
          </cell>
          <cell r="F19672">
            <v>18.54</v>
          </cell>
        </row>
        <row r="19673">
          <cell r="A19673" t="str">
            <v>SINAPI-I 7319</v>
          </cell>
          <cell r="D19673" t="str">
            <v>TINTA ASFALTICA IMPERMEABILIZANTE DISPERSA EM AGUA, PARA MATERIAIS CIMENTICIOS</v>
          </cell>
          <cell r="E19673" t="str">
            <v>L</v>
          </cell>
          <cell r="F19673">
            <v>10.61</v>
          </cell>
        </row>
        <row r="19674">
          <cell r="A19674" t="str">
            <v>SINAPI-I 7314</v>
          </cell>
          <cell r="D19674" t="str">
            <v>TINTA BORRACHA CLORADA, ACABAMENTO SEMIBRILHO, QUALQUER COR</v>
          </cell>
          <cell r="E19674" t="str">
            <v>L</v>
          </cell>
          <cell r="F19674">
            <v>93.67</v>
          </cell>
        </row>
        <row r="19675">
          <cell r="A19675" t="str">
            <v>SINAPI-I 7304</v>
          </cell>
          <cell r="D19675" t="str">
            <v>TINTA EPOXI BASE AGUA PREMIUM, BRANCA</v>
          </cell>
          <cell r="E19675" t="str">
            <v>L</v>
          </cell>
          <cell r="F19675">
            <v>100.86</v>
          </cell>
        </row>
        <row r="19676">
          <cell r="A19676" t="str">
            <v>SINAPI-I 43649</v>
          </cell>
          <cell r="D19676" t="str">
            <v>TINTA ESMALTE BASE AGUA PREMIUM ACETINADO</v>
          </cell>
          <cell r="E19676" t="str">
            <v>L</v>
          </cell>
          <cell r="F19676">
            <v>52.16</v>
          </cell>
        </row>
        <row r="19677">
          <cell r="A19677" t="str">
            <v>SINAPI-I 43650</v>
          </cell>
          <cell r="D19677" t="str">
            <v>TINTA ESMALTE BASE AGUA PREMIUM BRILHANTE</v>
          </cell>
          <cell r="E19677" t="str">
            <v>L</v>
          </cell>
          <cell r="F19677">
            <v>49.3</v>
          </cell>
        </row>
        <row r="19678">
          <cell r="A19678" t="str">
            <v>SINAPI-I 7311</v>
          </cell>
          <cell r="D19678" t="str">
            <v>TINTA ESMALTE SINTETICO PREMIUM ACETINADO</v>
          </cell>
          <cell r="E19678" t="str">
            <v>L</v>
          </cell>
          <cell r="F19678">
            <v>50.5</v>
          </cell>
        </row>
        <row r="19679">
          <cell r="A19679" t="str">
            <v>SINAPI-I 7292</v>
          </cell>
          <cell r="D19679" t="str">
            <v>TINTA ESMALTE SINTETICO PREMIUM BRILHANTE</v>
          </cell>
          <cell r="E19679" t="str">
            <v>L</v>
          </cell>
          <cell r="F19679">
            <v>48.89</v>
          </cell>
        </row>
        <row r="19680">
          <cell r="A19680" t="str">
            <v>SINAPI-I 7293</v>
          </cell>
          <cell r="D19680" t="str">
            <v>TINTA ESMALTE SINTETICO PREMIUM DE DUPLA ACAO GRAFITE FOSCO PARA SUPERFICIES METALICAS FERROSAS</v>
          </cell>
          <cell r="E19680" t="str">
            <v>L</v>
          </cell>
          <cell r="F19680">
            <v>54.09</v>
          </cell>
        </row>
        <row r="19681">
          <cell r="A19681" t="str">
            <v>SINAPI-I 7306</v>
          </cell>
          <cell r="D19681" t="str">
            <v>TINTA ESMALTE SINTETICO PREMIUM DE EFEITO PROTETOR DE SUPERFICIE METALICA ALUMINIO</v>
          </cell>
          <cell r="E19681" t="str">
            <v>L</v>
          </cell>
          <cell r="F19681">
            <v>59.69</v>
          </cell>
        </row>
        <row r="19682">
          <cell r="A19682" t="str">
            <v>SINAPI-I 7288</v>
          </cell>
          <cell r="D19682" t="str">
            <v>TINTA ESMALTE SINTETICO PREMIUM FOSCO</v>
          </cell>
          <cell r="E19682" t="str">
            <v>L</v>
          </cell>
          <cell r="F19682">
            <v>49.56</v>
          </cell>
        </row>
        <row r="19683">
          <cell r="A19683" t="str">
            <v>SINAPI-I 43625</v>
          </cell>
          <cell r="D19683" t="str">
            <v>TINTA ESMALTE SINTETICO STANDARD ACETINADO</v>
          </cell>
          <cell r="E19683" t="str">
            <v>L</v>
          </cell>
          <cell r="F19683">
            <v>40.020000000000003</v>
          </cell>
        </row>
        <row r="19684">
          <cell r="A19684" t="str">
            <v>SINAPI-I 43647</v>
          </cell>
          <cell r="D19684" t="str">
            <v>TINTA ESMALTE SINTETICO STANDARD BRILHANTE</v>
          </cell>
          <cell r="E19684" t="str">
            <v>L</v>
          </cell>
          <cell r="F19684">
            <v>36.35</v>
          </cell>
        </row>
        <row r="19685">
          <cell r="A19685" t="str">
            <v>SINAPI-I 43648</v>
          </cell>
          <cell r="D19685" t="str">
            <v>TINTA ESMALTE SINTETICO STANDARD FOSCO</v>
          </cell>
          <cell r="E19685" t="str">
            <v>L</v>
          </cell>
          <cell r="F19685">
            <v>35.08</v>
          </cell>
        </row>
        <row r="19686">
          <cell r="A19686" t="str">
            <v>SINAPI-I 35693</v>
          </cell>
          <cell r="D19686" t="str">
            <v>TINTA LATEX ACRILICA ECONOMICA, COR BRANCA</v>
          </cell>
          <cell r="E19686" t="str">
            <v>L</v>
          </cell>
          <cell r="F19686">
            <v>14.01</v>
          </cell>
        </row>
        <row r="19687">
          <cell r="A19687" t="str">
            <v>SINAPI-I 7356</v>
          </cell>
          <cell r="D19687" t="str">
            <v>TINTA LATEX ACRILICA PREMIUM, COR BRANCO FOSCO</v>
          </cell>
          <cell r="E19687" t="str">
            <v>L</v>
          </cell>
          <cell r="F19687">
            <v>33.590000000000003</v>
          </cell>
        </row>
        <row r="19688">
          <cell r="A19688" t="str">
            <v>SINAPI-I 35692</v>
          </cell>
          <cell r="D19688" t="str">
            <v>TINTA LATEX ACRILICA STANDARD, COR BRANCA</v>
          </cell>
          <cell r="E19688" t="str">
            <v>L</v>
          </cell>
          <cell r="F19688">
            <v>21.98</v>
          </cell>
        </row>
        <row r="19689">
          <cell r="A19689" t="str">
            <v>SINAPI-I 43624</v>
          </cell>
          <cell r="D19689" t="str">
            <v>TINTA LATEX ACRILICA SUPER PREMIUM, COR BRANCO FOSCO</v>
          </cell>
          <cell r="E19689" t="str">
            <v>L</v>
          </cell>
          <cell r="F19689">
            <v>40.94</v>
          </cell>
        </row>
        <row r="19690">
          <cell r="A19690" t="str">
            <v>SINAPI-I 7342</v>
          </cell>
          <cell r="D19690" t="str">
            <v>TINTA MINERAL IMPERMEAVEL EM PO, BRANCA</v>
          </cell>
          <cell r="E19690" t="str">
            <v>KG</v>
          </cell>
          <cell r="F19690">
            <v>2.0299999999999998</v>
          </cell>
        </row>
        <row r="19691">
          <cell r="A19691" t="str">
            <v>SINAPI-I 7350</v>
          </cell>
          <cell r="D19691" t="str">
            <v>TINTA/RESINA ACRILICA PREMIUM PARA CERAMICA, PEDRAS E OUTROS</v>
          </cell>
          <cell r="E19691" t="str">
            <v>L</v>
          </cell>
          <cell r="F19691">
            <v>48.48</v>
          </cell>
        </row>
        <row r="19692">
          <cell r="A19692" t="str">
            <v>SINAPI-I 39574</v>
          </cell>
          <cell r="D19692" t="str">
            <v>TIRANTE COM ELO, EM ARAME GALVANIZADO RIGIDO, NUMERO 10, COMPRIMENTO 2000 MM, PARA PENDURAL DE FORRO REMOVIVEL</v>
          </cell>
          <cell r="E19692" t="str">
            <v>UN</v>
          </cell>
          <cell r="F19692">
            <v>4.0199999999999996</v>
          </cell>
        </row>
        <row r="19693">
          <cell r="A19693" t="str">
            <v>SINAPI-I 11060</v>
          </cell>
          <cell r="D19693" t="str">
            <v>TIRANTE EM FERRO GALVANIZADO PARA CONTRAVENTAMENTO DE TELHA CANALETE 90, 1/4" X 400 MM</v>
          </cell>
          <cell r="E19693" t="str">
            <v>UN</v>
          </cell>
          <cell r="F19693">
            <v>40.340000000000003</v>
          </cell>
        </row>
        <row r="19694">
          <cell r="A19694" t="str">
            <v>SINAPI-I 37401</v>
          </cell>
          <cell r="D19694" t="str">
            <v>TOALHEIRO PLASTICO TIPO DISPENSER PARA PAPEL TOALHA INTERFOLHADO</v>
          </cell>
          <cell r="E19694" t="str">
            <v>UN</v>
          </cell>
          <cell r="F19694">
            <v>42.91</v>
          </cell>
        </row>
        <row r="19695">
          <cell r="A19695" t="str">
            <v>SINAPI-I 38101</v>
          </cell>
          <cell r="D19695" t="str">
            <v>TOMADA 2P+T 10A, 250V (APENAS MODULO)</v>
          </cell>
          <cell r="E19695" t="str">
            <v>UN</v>
          </cell>
          <cell r="F19695">
            <v>7.23</v>
          </cell>
        </row>
        <row r="19696">
          <cell r="A19696" t="str">
            <v>SINAPI-I 7528</v>
          </cell>
          <cell r="D19696" t="str">
            <v>TOMADA 2P+T 10A, 250V, CONJUNTO MONTADO PARA EMBUTIR 4" X 2" (PLACA + SUPORTE + MODULO)</v>
          </cell>
          <cell r="E19696" t="str">
            <v>UN</v>
          </cell>
          <cell r="F19696">
            <v>8.5</v>
          </cell>
        </row>
        <row r="19697">
          <cell r="A19697" t="str">
            <v>SINAPI-I 12147</v>
          </cell>
          <cell r="D19697" t="str">
            <v>TOMADA 2P+T 10A, 250V, CONJUNTO MONTADO PARA SOBREPOR 4" X 2" (CAIXA + MODULO)</v>
          </cell>
          <cell r="E19697" t="str">
            <v>UN</v>
          </cell>
          <cell r="F19697">
            <v>12.96</v>
          </cell>
        </row>
        <row r="19698">
          <cell r="A19698" t="str">
            <v>SINAPI-I 38075</v>
          </cell>
          <cell r="D19698" t="str">
            <v>TOMADA 2P+T 20A 250V, CONJUNTO MONTADO PARA EMBUTIR 4" X 2" (PLACA + SUPORTE + MODULO)</v>
          </cell>
          <cell r="E19698" t="str">
            <v>UN</v>
          </cell>
          <cell r="F19698">
            <v>14.72</v>
          </cell>
        </row>
        <row r="19699">
          <cell r="A19699" t="str">
            <v>SINAPI-I 38102</v>
          </cell>
          <cell r="D19699" t="str">
            <v>TOMADA 2P+T 20A, 250V (APENAS MODULO)</v>
          </cell>
          <cell r="E19699" t="str">
            <v>UN</v>
          </cell>
          <cell r="F19699">
            <v>9.25</v>
          </cell>
        </row>
        <row r="19700">
          <cell r="A19700" t="str">
            <v>SINAPI-I 7525</v>
          </cell>
          <cell r="D19700" t="str">
            <v>TOMADA INDUSTRIAL DE EMBUTIR 3P+T 30 A, 440 V, COM TRAVA, COM PLACA</v>
          </cell>
          <cell r="E19700" t="str">
            <v>UN</v>
          </cell>
          <cell r="F19700">
            <v>41.85</v>
          </cell>
        </row>
        <row r="19701">
          <cell r="A19701" t="str">
            <v>SINAPI-I 7524</v>
          </cell>
          <cell r="D19701" t="str">
            <v>TOMADA INDUSTRIAL DE EMBUTIR 3P+T 30 A, 440 V, COM TRAVA, SEM PLACA</v>
          </cell>
          <cell r="E19701" t="str">
            <v>UN</v>
          </cell>
          <cell r="F19701">
            <v>39.44</v>
          </cell>
        </row>
        <row r="19702">
          <cell r="A19702" t="str">
            <v>SINAPI-I 38105</v>
          </cell>
          <cell r="D19702" t="str">
            <v>TOMADA PARA ANTENA DE TV, CABO COAXIAL DE 9 MM (APENAS MODULO)</v>
          </cell>
          <cell r="E19702" t="str">
            <v>UN</v>
          </cell>
          <cell r="F19702">
            <v>10.130000000000001</v>
          </cell>
        </row>
        <row r="19703">
          <cell r="A19703" t="str">
            <v>SINAPI-I 38084</v>
          </cell>
          <cell r="D19703" t="str">
            <v>TOMADA PARA ANTENA DE TV, CABO COAXIAL DE 9 MM, CONJUNTO MONTADO PARA EMBUTIR 4" X 2" (PLACA + SUPORTE + MODULO)</v>
          </cell>
          <cell r="E19703" t="str">
            <v>UN</v>
          </cell>
          <cell r="F19703">
            <v>14.39</v>
          </cell>
        </row>
        <row r="19704">
          <cell r="A19704" t="str">
            <v>SINAPI-I 38103</v>
          </cell>
          <cell r="D19704" t="str">
            <v>TOMADA RJ11, 2 FIOS (APENAS MODULO)</v>
          </cell>
          <cell r="E19704" t="str">
            <v>UN</v>
          </cell>
          <cell r="F19704">
            <v>15.21</v>
          </cell>
        </row>
        <row r="19705">
          <cell r="A19705" t="str">
            <v>SINAPI-I 38082</v>
          </cell>
          <cell r="D19705" t="str">
            <v>TOMADA RJ11, 2 FIOS, CONJUNTO MONTADO PARA EMBUTIR 4" X 2" (PLACA + SUPORTE + MODULO)</v>
          </cell>
          <cell r="E19705" t="str">
            <v>UN</v>
          </cell>
          <cell r="F19705">
            <v>18.73</v>
          </cell>
        </row>
        <row r="19706">
          <cell r="A19706" t="str">
            <v>SINAPI-I 38104</v>
          </cell>
          <cell r="D19706" t="str">
            <v>TOMADA RJ45, 8 FIOS, CAT 5E (APENAS MODULO)</v>
          </cell>
          <cell r="E19706" t="str">
            <v>UN</v>
          </cell>
          <cell r="F19706">
            <v>29.78</v>
          </cell>
        </row>
        <row r="19707">
          <cell r="A19707" t="str">
            <v>SINAPI-I 38083</v>
          </cell>
          <cell r="D19707" t="str">
            <v>TOMADA RJ45, 8 FIOS, CAT 5E, CONJUNTO MONTADO PARA EMBUTIR 4" X 2" (PLACA + SUPORTE + MODULO)</v>
          </cell>
          <cell r="E19707" t="str">
            <v>UN</v>
          </cell>
          <cell r="F19707">
            <v>33.06</v>
          </cell>
        </row>
        <row r="19708">
          <cell r="A19708" t="str">
            <v>SINAPI-I 38076</v>
          </cell>
          <cell r="D19708" t="str">
            <v>TOMADAS (2 MODULOS) 2P+T 10A, 250V, CONJUNTO MONTADO PARA EMBUTIR 4" X 2" (PLACA + SUPORTE + MODULOS)</v>
          </cell>
          <cell r="E19708" t="str">
            <v>UN</v>
          </cell>
          <cell r="F19708">
            <v>16.5</v>
          </cell>
        </row>
        <row r="19709">
          <cell r="A19709" t="str">
            <v>SINAPI-I 7592</v>
          </cell>
          <cell r="D19709" t="str">
            <v>TOPOGRAFO (HORISTA)</v>
          </cell>
          <cell r="E19709" t="str">
            <v>H</v>
          </cell>
          <cell r="F19709">
            <v>40.21</v>
          </cell>
        </row>
        <row r="19710">
          <cell r="A19710" t="str">
            <v>SINAPI-I 40820</v>
          </cell>
          <cell r="D19710" t="str">
            <v>TOPOGRAFO (MENSALISTA)</v>
          </cell>
          <cell r="E19710" t="str">
            <v>MES</v>
          </cell>
          <cell r="F19710">
            <v>7098.11</v>
          </cell>
        </row>
        <row r="19711">
          <cell r="A19711" t="str">
            <v>SINAPI-I 11826</v>
          </cell>
          <cell r="D19711" t="str">
            <v>TORNEIRA DE BOIA BALAO METALICO, VAZAO TOTAL, PARA CAIXA D'AGUA, AGUA QUENTE, ROSCA 1/2", COM HASTE, TORNEIRA E BALAO METALICOS</v>
          </cell>
          <cell r="E19711" t="str">
            <v>UN</v>
          </cell>
          <cell r="F19711">
            <v>48.72</v>
          </cell>
        </row>
        <row r="19712">
          <cell r="A19712" t="str">
            <v>SINAPI-I 7606</v>
          </cell>
          <cell r="D19712" t="str">
            <v>TORNEIRA DE BOIA BALAO METALICO, VAZAO TOTAL, PARA CAIXA D'AGUA, AGUA QUENTE, ROSCA 3/4", COM HASTE, TORNEIRA E BALAO METALICOS</v>
          </cell>
          <cell r="E19712" t="str">
            <v>UN</v>
          </cell>
          <cell r="F19712">
            <v>58.59</v>
          </cell>
        </row>
        <row r="19713">
          <cell r="A19713" t="str">
            <v>SINAPI-I 11825</v>
          </cell>
          <cell r="D19713" t="str">
            <v>TORNEIRA DE BOIA CONVENCIONAL PARA CAIXA D'AGUA, 1", AGUA FRIA, COM HASTE E TORNEIRA METALICOS E BALAO PLASTICO</v>
          </cell>
          <cell r="E19713" t="str">
            <v>UN</v>
          </cell>
          <cell r="F19713">
            <v>61.64</v>
          </cell>
        </row>
        <row r="19714">
          <cell r="A19714" t="str">
            <v>SINAPI-I 11767</v>
          </cell>
          <cell r="D19714" t="str">
            <v>TORNEIRA DE BOIA CONVENCIONAL PARA CAIXA D'AGUA, 2", AGUA FRIA, COM HASTE E TORNEIRA METALICOS E BALAO PLASTICO</v>
          </cell>
          <cell r="E19714" t="str">
            <v>UN</v>
          </cell>
          <cell r="F19714">
            <v>164.17</v>
          </cell>
        </row>
        <row r="19715">
          <cell r="A19715" t="str">
            <v>SINAPI-I 11763</v>
          </cell>
          <cell r="D19715" t="str">
            <v>TORNEIRA DE BOIA CONVENCIONAL PARA CAIXA D'AGUA, AGUA FRIA, 1.1/2", COM HASTE E TORNEIRA METALICOS E BALAO PLASTICO</v>
          </cell>
          <cell r="E19715" t="str">
            <v>UN</v>
          </cell>
          <cell r="F19715">
            <v>127.95</v>
          </cell>
        </row>
        <row r="19716">
          <cell r="A19716" t="str">
            <v>SINAPI-I 11764</v>
          </cell>
          <cell r="D19716" t="str">
            <v>TORNEIRA DE BOIA CONVENCIONAL PARA CAIXA D'AGUA, AGUA FRIA, 1.1/4", COM HASTE E TORNEIRA METALICOS E BALAO PLASTICO</v>
          </cell>
          <cell r="E19716" t="str">
            <v>UN</v>
          </cell>
          <cell r="F19716">
            <v>104.98</v>
          </cell>
        </row>
        <row r="19717">
          <cell r="A19717" t="str">
            <v>SINAPI-I 11829</v>
          </cell>
          <cell r="D19717" t="str">
            <v>TORNEIRA DE BOIA CONVENCIONAL PARA CAIXA D'AGUA, AGUA FRIA, 1/2", COM HASTE E TORNEIRA METALICOS E BALAO PLASTICO</v>
          </cell>
          <cell r="E19717" t="str">
            <v>UN</v>
          </cell>
          <cell r="F19717">
            <v>25.37</v>
          </cell>
        </row>
        <row r="19718">
          <cell r="A19718" t="str">
            <v>SINAPI-I 11830</v>
          </cell>
          <cell r="D19718" t="str">
            <v>TORNEIRA DE BOIA CONVENCIONAL PARA CAIXA D'AGUA, AGUA FRIA, 3/4", COM HASTE E TORNEIRA METALICOS E BALAO PLASTICO</v>
          </cell>
          <cell r="E19718" t="str">
            <v>UN</v>
          </cell>
          <cell r="F19718">
            <v>27.4</v>
          </cell>
        </row>
        <row r="19719">
          <cell r="A19719" t="str">
            <v>SINAPI-I 11765</v>
          </cell>
          <cell r="D19719" t="str">
            <v>TORNEIRA DE BOIA VAZAO TOTAL PARA CAIXA D'AGUA, AGUA FRIA, BITOLA 1", COM HASTE E TORNEIRA METALICOS E BALAO PLASTICO</v>
          </cell>
          <cell r="E19719" t="str">
            <v>UN</v>
          </cell>
          <cell r="F19719">
            <v>69.959999999999994</v>
          </cell>
        </row>
        <row r="19720">
          <cell r="A19720" t="str">
            <v>SINAPI-I 11766</v>
          </cell>
          <cell r="D19720" t="str">
            <v>TORNEIRA DE BOIA VAZAO TOTAL PARA CAIXA D'AGUA, AGUA FRIA, BITOLA 1/2", COM HASTE E TORNEIRA METALICOS E BALAO PLASTICO</v>
          </cell>
          <cell r="E19720" t="str">
            <v>UN</v>
          </cell>
          <cell r="F19720">
            <v>38.270000000000003</v>
          </cell>
        </row>
        <row r="19721">
          <cell r="A19721" t="str">
            <v>SINAPI-I 11824</v>
          </cell>
          <cell r="D19721" t="str">
            <v>TORNEIRA DE BOIA VAZAO TOTAL PARA CAIXA D'AGUA, AGUA FRIA, BITOLA 3/4", COM HASTE E TORNEIRA METALICOS E BALAO PLASTICO</v>
          </cell>
          <cell r="E19721" t="str">
            <v>UN</v>
          </cell>
          <cell r="F19721">
            <v>45.01</v>
          </cell>
        </row>
        <row r="19722">
          <cell r="A19722" t="str">
            <v>SINAPI-I 44045</v>
          </cell>
          <cell r="D19722" t="str">
            <v>TORNEIRA DE MESA PARA LAVATORIO, METALICA CROMADA, COM MISTURADOR MONOCOMANDO, BICA BAIXA</v>
          </cell>
          <cell r="E19722" t="str">
            <v>UN</v>
          </cell>
          <cell r="F19722">
            <v>332.41</v>
          </cell>
        </row>
        <row r="19723">
          <cell r="A19723" t="str">
            <v>SINAPI-I 39702</v>
          </cell>
          <cell r="D19723" t="str">
            <v>TORNEIRA DE MESA PARA LAVATORIO, METALICA CROMADA, COM SENSOR DE APROXIMACAO ELETRICO, BIVOLT</v>
          </cell>
          <cell r="E19723" t="str">
            <v>UN</v>
          </cell>
          <cell r="F19723">
            <v>2207.6799999999998</v>
          </cell>
        </row>
        <row r="19724">
          <cell r="A19724" t="str">
            <v>SINAPI-I 13415</v>
          </cell>
          <cell r="D19724" t="str">
            <v>TORNEIRA DE MESA/BANCADA, PARA LAVATORIO, FIXA, METALICA CROMADA, PADRAO POPULAR, 1/2" OU 3/4"</v>
          </cell>
          <cell r="E19724" t="str">
            <v>UN</v>
          </cell>
          <cell r="F19724">
            <v>72.48</v>
          </cell>
        </row>
        <row r="19725">
          <cell r="A19725" t="str">
            <v>SINAPI-I 7602</v>
          </cell>
          <cell r="D19725" t="str">
            <v>TORNEIRA DE METAL AMARELO, PARA TANQUE / JARDIM, DE PAREDE, COM BICO PLASTICO, CANO CURTO, AREA EXTERNA, PADRAO POPULAR / USO GERAL, 1/2" OU 3/4"</v>
          </cell>
          <cell r="E19725" t="str">
            <v>UN</v>
          </cell>
          <cell r="F19725">
            <v>46.25</v>
          </cell>
        </row>
        <row r="19726">
          <cell r="A19726" t="str">
            <v>SINAPI-I 7603</v>
          </cell>
          <cell r="D19726" t="str">
            <v>TORNEIRA DE METAL AMARELO, PARA TANQUE / JARDIM, DE PAREDE, SEM BICO, CANO CURTO, PADRAO POPULAR / USO GERAL, 1/2" OU 3/4"</v>
          </cell>
          <cell r="E19726" t="str">
            <v>UN</v>
          </cell>
          <cell r="F19726">
            <v>39.24</v>
          </cell>
        </row>
        <row r="19727">
          <cell r="A19727" t="str">
            <v>SINAPI-I 11777</v>
          </cell>
          <cell r="D19727" t="str">
            <v>TORNEIRA ELETRICA DE PAREDE, PLASTICA, BICA ALTA, PARA COZINHA, 5500 W (110/220 V)</v>
          </cell>
          <cell r="E19727" t="str">
            <v>UN</v>
          </cell>
          <cell r="F19727">
            <v>203.72</v>
          </cell>
        </row>
        <row r="19728">
          <cell r="A19728" t="str">
            <v>SINAPI-I 13417</v>
          </cell>
          <cell r="D19728" t="str">
            <v>TORNEIRA METALICA CROMADA CANO CURTO, SEM BICO, SEM AREJADOR, DE PAREDE, PARA TANQUE E USO GERAL, 1/2" OU 3/4"</v>
          </cell>
          <cell r="E19728" t="str">
            <v>UN</v>
          </cell>
          <cell r="F19728">
            <v>94.4</v>
          </cell>
        </row>
        <row r="19729">
          <cell r="A19729" t="str">
            <v>SINAPI-I 36791</v>
          </cell>
          <cell r="D19729" t="str">
            <v>TORNEIRA METALICA CROMADA DE MESA PARA LAVATORIO, BICA ALTA, COM AREJADOR</v>
          </cell>
          <cell r="E19729" t="str">
            <v>UN</v>
          </cell>
          <cell r="F19729">
            <v>141.68</v>
          </cell>
        </row>
        <row r="19730">
          <cell r="A19730" t="str">
            <v>SINAPI-I 36795</v>
          </cell>
          <cell r="D19730" t="str">
            <v>TORNEIRA METALICA CROMADA DE MESA PARA LAVATORIO, COM SENSOR DE PRESENCA A PILHA, COM AREJADOR EMBUTIDO</v>
          </cell>
          <cell r="E19730" t="str">
            <v>UN</v>
          </cell>
          <cell r="F19730">
            <v>1791.33</v>
          </cell>
        </row>
        <row r="19731">
          <cell r="A19731" t="str">
            <v>SINAPI-I 36796</v>
          </cell>
          <cell r="D19731" t="str">
            <v>TORNEIRA METALICA CROMADA DE MESA, PARA LAVATORIO, TEMPORIZADA PRESSAO FECHAMENTO AUTOMATICO, BICA BAIXA</v>
          </cell>
          <cell r="E19731" t="str">
            <v>UN</v>
          </cell>
          <cell r="F19731">
            <v>148.86000000000001</v>
          </cell>
        </row>
        <row r="19732">
          <cell r="A19732" t="str">
            <v>SINAPI-I 36792</v>
          </cell>
          <cell r="D19732" t="str">
            <v>TORNEIRA METALICA CROMADA DE PAREDE LONGA PARA LAVATORIO, COM AREJADOR, ACIONAMENTO ALAVANCA, 1/4 DE VOLTA</v>
          </cell>
          <cell r="E19732" t="str">
            <v>UN</v>
          </cell>
          <cell r="F19732">
            <v>188.56</v>
          </cell>
        </row>
        <row r="19733">
          <cell r="A19733" t="str">
            <v>SINAPI-I 11773</v>
          </cell>
          <cell r="D19733" t="str">
            <v>TORNEIRA METALICA CROMADA DE PAREDE, PARA COZINHA, BICA MOVEL, COM AREJADOR, 1/2" OU 3/4"</v>
          </cell>
          <cell r="E19733" t="str">
            <v>UN</v>
          </cell>
          <cell r="F19733">
            <v>125.52</v>
          </cell>
        </row>
        <row r="19734">
          <cell r="A19734" t="str">
            <v>SINAPI-I 11762</v>
          </cell>
          <cell r="D19734" t="str">
            <v>TORNEIRA METALICA CROMADA PARA JARDIM / TANQUE, COM BICO PLASTICO, CANO LONGO, DE PAREDE, PADRAO POPULAR / USO GERAL, 1/2" OU 3/4"</v>
          </cell>
          <cell r="E19734" t="str">
            <v>UN</v>
          </cell>
          <cell r="F19734">
            <v>59.54</v>
          </cell>
        </row>
        <row r="19735">
          <cell r="A19735" t="str">
            <v>SINAPI-I 7604</v>
          </cell>
          <cell r="D19735" t="str">
            <v>TORNEIRA METALICA CROMADA PARA TANQUE / JARDIM, SEM BICO, CANO LONGO, DE PAREDE, PADRAO POPULAR / USO GERAL, 1/2" OU 3/4"</v>
          </cell>
          <cell r="E19735" t="str">
            <v>UN</v>
          </cell>
          <cell r="F19735">
            <v>50.41</v>
          </cell>
        </row>
        <row r="19736">
          <cell r="A19736" t="str">
            <v>SINAPI-I 13984</v>
          </cell>
          <cell r="D19736" t="str">
            <v>TORNEIRA METALICA CROMADA, CANO CURTO, COM AREJADOR, SEM BICO PLASTICO, DE PAREDE, PARA USO GERAL, 1/2" OU 3/4"</v>
          </cell>
          <cell r="E19736" t="str">
            <v>UN</v>
          </cell>
          <cell r="F19736">
            <v>73.260000000000005</v>
          </cell>
        </row>
        <row r="19737">
          <cell r="A19737" t="str">
            <v>SINAPI-I 11772</v>
          </cell>
          <cell r="D19737" t="str">
            <v>TORNEIRA METALICA CROMADA, DE MESA/BANCADA, PARA COZINHA, BICA MOVEL, COM AREJADOR, 1/2" OU 3/4"</v>
          </cell>
          <cell r="E19737" t="str">
            <v>UN</v>
          </cell>
          <cell r="F19737">
            <v>125.92</v>
          </cell>
        </row>
        <row r="19738">
          <cell r="A19738" t="str">
            <v>SINAPI-I 13983</v>
          </cell>
          <cell r="D19738" t="str">
            <v>TORNEIRA METALICA CROMADA, RETA, DE PAREDE, PARA COZINHA, COM AREJADOR, PADRAO POPULAR, 1/2" OU 3/4"</v>
          </cell>
          <cell r="E19738" t="str">
            <v>UN</v>
          </cell>
          <cell r="F19738">
            <v>95.36</v>
          </cell>
        </row>
        <row r="19739">
          <cell r="A19739" t="str">
            <v>SINAPI-I 13416</v>
          </cell>
          <cell r="D19739" t="str">
            <v>TORNEIRA METALICA CROMADA, RETA, DE PAREDE, PARA COZINHA, SEM BICO, SEM AREJADOR, PADRAO POPULAR, 1/2" OU 3/4"</v>
          </cell>
          <cell r="E19739" t="str">
            <v>UN</v>
          </cell>
          <cell r="F19739">
            <v>84.7</v>
          </cell>
        </row>
        <row r="19740">
          <cell r="A19740" t="str">
            <v>SINAPI-I 40329</v>
          </cell>
          <cell r="D19740" t="str">
            <v>TORNEIRA PLASTICA DE BOIA CONVENCIONAL PARA CAIXA DE AGUA, AGUA FRIA, 3/4", COM HASTE METALICA E COM TORNEIRA E BALAO PLASTICOS (PADRAO POPULAR)</v>
          </cell>
          <cell r="E19740" t="str">
            <v>UN</v>
          </cell>
          <cell r="F19740">
            <v>15.9</v>
          </cell>
        </row>
        <row r="19741">
          <cell r="A19741" t="str">
            <v>SINAPI-I 11823</v>
          </cell>
          <cell r="D19741" t="str">
            <v>TORNEIRA PLASTICA DE BOIA PARA CAIXA DE DESCARGA, 1/2", BALAO E TORNEIRA PLASTICOS, COM HASTE METALICA</v>
          </cell>
          <cell r="E19741" t="str">
            <v>UN</v>
          </cell>
          <cell r="F19741">
            <v>6.69</v>
          </cell>
        </row>
        <row r="19742">
          <cell r="A19742" t="str">
            <v>SINAPI-I 11822</v>
          </cell>
          <cell r="D19742" t="str">
            <v>TORNEIRA PLASTICA DE MESA, BICA MOVEL, PARA COZINHA 1/2"</v>
          </cell>
          <cell r="E19742" t="str">
            <v>UN</v>
          </cell>
          <cell r="F19742">
            <v>34.97</v>
          </cell>
        </row>
        <row r="19743">
          <cell r="A19743" t="str">
            <v>SINAPI-I 11831</v>
          </cell>
          <cell r="D19743" t="str">
            <v>TORNEIRA PLASTICA PARA TANQUE 1/2" OU 3/4" COM BICO PARA MANGUEIRA</v>
          </cell>
          <cell r="E19743" t="str">
            <v>UN</v>
          </cell>
          <cell r="F19743">
            <v>21.04</v>
          </cell>
        </row>
        <row r="19744">
          <cell r="A19744" t="str">
            <v>SINAPI-I 45249</v>
          </cell>
          <cell r="D19744" t="str">
            <v>TORNO/MORSA DE BANCADA NUMERO 4</v>
          </cell>
          <cell r="E19744" t="str">
            <v>UN</v>
          </cell>
          <cell r="F19744">
            <v>205</v>
          </cell>
        </row>
        <row r="19745">
          <cell r="A19745" t="str">
            <v>SINAPI-I 7613</v>
          </cell>
          <cell r="D19745" t="str">
            <v>TRANSFORMADOR TRIFASICO DE DISTRIBUICAO, POTENCIA DE 1000 KVA, TENSAO NOMINAL DE 15 KV, TENSAO SECUNDARIA DE 220/127V, EM OLEO ISOLANTE TIPO MINERAL</v>
          </cell>
          <cell r="E19745" t="str">
            <v>UN</v>
          </cell>
        </row>
        <row r="19746">
          <cell r="A19746" t="str">
            <v>SINAPI-I 7619</v>
          </cell>
          <cell r="D19746" t="str">
            <v>TRANSFORMADOR TRIFASICO DE DISTRIBUICAO, POTENCIA DE 112,5 KVA, TENSAO NOMINAL DE 15 KV, TENSAO SECUNDARIA DE 220/127V, EM OLEO ISOLANTE TIPO MINERAL</v>
          </cell>
          <cell r="E19746" t="str">
            <v>UN</v>
          </cell>
        </row>
        <row r="19747">
          <cell r="A19747" t="str">
            <v>SINAPI-I 12076</v>
          </cell>
          <cell r="D19747" t="str">
            <v>TRANSFORMADOR TRIFASICO DE DISTRIBUICAO, POTENCIA DE 15 KVA, TENSAO NOMINAL DE 15 KV, TENSAO SECUNDARIA DE 220/127V, EM OLEO ISOLANTE TIPO MINERAL</v>
          </cell>
          <cell r="E19747" t="str">
            <v>UN</v>
          </cell>
        </row>
        <row r="19748">
          <cell r="A19748" t="str">
            <v>SINAPI-I 7614</v>
          </cell>
          <cell r="D19748" t="str">
            <v>TRANSFORMADOR TRIFASICO DE DISTRIBUICAO, POTENCIA DE 150 KVA, TENSAO NOMINAL DE 15 KV, TENSAO SECUNDARIA DE 220/127V, EM OLEO ISOLANTE TIPO MINERAL</v>
          </cell>
          <cell r="E19748" t="str">
            <v>UN</v>
          </cell>
        </row>
        <row r="19749">
          <cell r="A19749" t="str">
            <v>SINAPI-I 7618</v>
          </cell>
          <cell r="D19749" t="str">
            <v>TRANSFORMADOR TRIFASICO DE DISTRIBUICAO, POTENCIA DE 1500 KVA, TENSAO NOMINAL DE 15 KV, TENSAO SECUNDARIA DE 220/127V, EM OLEO ISOLANTE TIPO MINERAL</v>
          </cell>
          <cell r="E19749" t="str">
            <v>UN</v>
          </cell>
        </row>
        <row r="19750">
          <cell r="A19750" t="str">
            <v>SINAPI-I 7620</v>
          </cell>
          <cell r="D19750" t="str">
            <v>TRANSFORMADOR TRIFASICO DE DISTRIBUICAO, POTENCIA DE 225 KVA, TENSAO NOMINAL DE 15 KV, TENSAO SECUNDARIA DE 220/127V, EM OLEO ISOLANTE TIPO MINERAL</v>
          </cell>
          <cell r="E19750" t="str">
            <v>UN</v>
          </cell>
        </row>
        <row r="19751">
          <cell r="A19751" t="str">
            <v>SINAPI-I 7610</v>
          </cell>
          <cell r="D19751" t="str">
            <v>TRANSFORMADOR TRIFASICO DE DISTRIBUICAO, POTENCIA DE 30 KVA, TENSAO NOMINAL DE 15 KV, TENSAO SECUNDARIA DE 220/127V, EM OLEO ISOLANTE TIPO MINERAL</v>
          </cell>
          <cell r="E19751" t="str">
            <v>UN</v>
          </cell>
        </row>
        <row r="19752">
          <cell r="A19752" t="str">
            <v>SINAPI-I 7615</v>
          </cell>
          <cell r="D19752" t="str">
            <v>TRANSFORMADOR TRIFASICO DE DISTRIBUICAO, POTENCIA DE 300 KVA, TENSAO NOMINAL DE 15 KV, TENSAO SECUNDARIA DE 220/127V, EM OLEO ISOLANTE TIPO MINERAL</v>
          </cell>
          <cell r="E19752" t="str">
            <v>UN</v>
          </cell>
        </row>
        <row r="19753">
          <cell r="A19753" t="str">
            <v>SINAPI-I 7617</v>
          </cell>
          <cell r="D19753" t="str">
            <v>TRANSFORMADOR TRIFASICO DE DISTRIBUICAO, POTENCIA DE 45 KVA, TENSAO NOMINAL DE 15 KV, TENSAO SECUNDARIA DE 220/127V, EM OLEO ISOLANTE TIPO MINERAL</v>
          </cell>
          <cell r="E19753" t="str">
            <v>UN</v>
          </cell>
        </row>
        <row r="19754">
          <cell r="A19754" t="str">
            <v>SINAPI-I 7616</v>
          </cell>
          <cell r="D19754" t="str">
            <v>TRANSFORMADOR TRIFASICO DE DISTRIBUICAO, POTENCIA DE 500 KVA, TENSAO NOMINAL DE 15 KV, TENSAO SECUNDARIA DE 220/127V, EM OLEO ISOLANTE TIPO MINERAL</v>
          </cell>
          <cell r="E19754" t="str">
            <v>UN</v>
          </cell>
        </row>
        <row r="19755">
          <cell r="A19755" t="str">
            <v>SINAPI-I 7611</v>
          </cell>
          <cell r="D19755" t="str">
            <v>TRANSFORMADOR TRIFASICO DE DISTRIBUICAO, POTENCIA DE 75 KVA, TENSAO NOMINAL DE 15 KV, TENSAO SECUNDARIA DE 220/127V, EM OLEO ISOLANTE TIPO MINERAL</v>
          </cell>
          <cell r="E19755" t="str">
            <v>UN</v>
          </cell>
        </row>
        <row r="19756">
          <cell r="A19756" t="str">
            <v>SINAPI-I 7612</v>
          </cell>
          <cell r="D19756" t="str">
            <v>TRANSFORMADOR TRIFASICO DE DISTRIBUICAO, POTENCIA DE 750 KVA, TENSAO NOMINAL DE 15 KV, TENSAO SECUNDARIA DE 220/127V, EM OLEO ISOLANTE TIPO MINERAL</v>
          </cell>
          <cell r="E19756" t="str">
            <v>UN</v>
          </cell>
        </row>
        <row r="19757">
          <cell r="A19757" t="str">
            <v>SINAPI-I 37371</v>
          </cell>
          <cell r="D19757" t="str">
            <v>TRANSPORTE - HORISTA (COLETADO CAIXA - ENCARGOS COMPLEMENTARES)</v>
          </cell>
          <cell r="E19757" t="str">
            <v>H</v>
          </cell>
          <cell r="F19757">
            <v>0.86</v>
          </cell>
        </row>
        <row r="19758">
          <cell r="A19758" t="str">
            <v>SINAPI-I 40861</v>
          </cell>
          <cell r="D19758" t="str">
            <v>TRANSPORTE - MENSALISTA (COLETADO CAIXA - ENCARGOS COMPLEMENTARES)</v>
          </cell>
          <cell r="E19758" t="str">
            <v>MES</v>
          </cell>
          <cell r="F19758">
            <v>162.4</v>
          </cell>
        </row>
        <row r="19759">
          <cell r="A19759" t="str">
            <v>SINAPI-I 36509</v>
          </cell>
          <cell r="D19759" t="str">
            <v>TRATOR DE ESTEIRAS, POTENCIA 125 HP, PESO OPERACIONAL DE 12,9 T, COM LAMINA COM CAPACIDADE DE 2,7 M3</v>
          </cell>
          <cell r="E19759" t="str">
            <v>UN</v>
          </cell>
          <cell r="F19759">
            <v>1122201.76</v>
          </cell>
        </row>
        <row r="19760">
          <cell r="A19760" t="str">
            <v>SINAPI-I 7622</v>
          </cell>
          <cell r="D19760" t="str">
            <v>TRATOR DE ESTEIRAS, POTENCIA DE 100 HP, PESO OPERACIONAL DE 9,4 T, COM LAMINA COM CAPACIDADE DE 2,19 M3</v>
          </cell>
          <cell r="E19760" t="str">
            <v>UN</v>
          </cell>
          <cell r="F19760">
            <v>1072204.3</v>
          </cell>
        </row>
        <row r="19761">
          <cell r="A19761" t="str">
            <v>SINAPI-I 7624</v>
          </cell>
          <cell r="D19761" t="str">
            <v>TRATOR DE ESTEIRAS, POTENCIA DE 150 HP, PESO OPERACIONAL DE 16,7 T, COM RODA MOTRIZ ELEVADA E LAMINA COM CONTATO DE 3,18M3</v>
          </cell>
          <cell r="E19761" t="str">
            <v>UN</v>
          </cell>
          <cell r="F19761">
            <v>1390000</v>
          </cell>
        </row>
        <row r="19762">
          <cell r="A19762" t="str">
            <v>SINAPI-I 7625</v>
          </cell>
          <cell r="D19762" t="str">
            <v>TRATOR DE ESTEIRAS, POTENCIA DE 170 HP, PESO OPERACIONAL DE 19 T, COM LAMINA COM CAPACIDADE DE 5,2 M3</v>
          </cell>
          <cell r="E19762" t="str">
            <v>UN</v>
          </cell>
          <cell r="F19762">
            <v>1381498.34</v>
          </cell>
        </row>
        <row r="19763">
          <cell r="A19763" t="str">
            <v>SINAPI-I 7623</v>
          </cell>
          <cell r="D19763" t="str">
            <v>TRATOR DE ESTEIRAS, POTENCIA DE 347 HP, PESO OPERACIONAL DE 38,5 T, COM LAMINA COM CAPACIDADE DE 8,70M3</v>
          </cell>
          <cell r="E19763" t="str">
            <v>UN</v>
          </cell>
          <cell r="F19763">
            <v>4553029.92</v>
          </cell>
        </row>
        <row r="19764">
          <cell r="A19764" t="str">
            <v>SINAPI-I 36511</v>
          </cell>
          <cell r="D19764" t="str">
            <v>TRATOR DE PNEUS COM POTENCIA DE 122 CV, TRACAO 4 X 4, PESO COM LASTRO DE 4510 KG</v>
          </cell>
          <cell r="E19764" t="str">
            <v>UN</v>
          </cell>
          <cell r="F19764">
            <v>407981.28</v>
          </cell>
        </row>
        <row r="19765">
          <cell r="A19765" t="str">
            <v>SINAPI-I 7640</v>
          </cell>
          <cell r="D19765" t="str">
            <v>TRATOR DE PNEUS COM POTENCIA DE 85 CV, TRACAO 4 X 4, PESO COM LASTRO DE 4675 KG</v>
          </cell>
          <cell r="E19765" t="str">
            <v>UN</v>
          </cell>
          <cell r="F19765">
            <v>299000</v>
          </cell>
        </row>
        <row r="19766">
          <cell r="A19766" t="str">
            <v>SINAPI-I 11572</v>
          </cell>
          <cell r="D19766" t="str">
            <v>TRAVA / PRENDEDOR DE PORTA, EM LATAO CROMADO, MONTADO EM PISO</v>
          </cell>
          <cell r="E19766" t="str">
            <v>UN</v>
          </cell>
          <cell r="F19766">
            <v>32.979999999999997</v>
          </cell>
        </row>
        <row r="19767">
          <cell r="A19767" t="str">
            <v>SINAPI-I 36149</v>
          </cell>
          <cell r="D19767" t="str">
            <v>TRAVA-QUEDAS EM ACO PARA CORDA DE 12 MM, EXTENSOR DE 25 X 300 MM, COM MOSQUETAO TIPO GANCHO TRAVA DUPLA</v>
          </cell>
          <cell r="E19767" t="str">
            <v>UN</v>
          </cell>
          <cell r="F19767">
            <v>169.99</v>
          </cell>
        </row>
        <row r="19768">
          <cell r="A19768" t="str">
            <v>SINAPI-I 42407</v>
          </cell>
          <cell r="D19768" t="str">
            <v>TRELICA NERVURADA (ESPACADOR), ALTURA = 120,0 MM, DIAMETRO DOS BANZOS INFERIORES E SUPERIOR = 6,0 MM, DIAMETRO DA DIAGONAL = 4,2 MM</v>
          </cell>
          <cell r="E19768" t="str">
            <v>M</v>
          </cell>
          <cell r="F19768">
            <v>5.93</v>
          </cell>
        </row>
        <row r="19769">
          <cell r="A19769" t="str">
            <v>SINAPI-I 45200</v>
          </cell>
          <cell r="D19769" t="str">
            <v>TRENA COM FITA DE ACO DE 10 M X 25 MM (COMPRIMENTO X LARGURA)</v>
          </cell>
          <cell r="E19769" t="str">
            <v>UN</v>
          </cell>
          <cell r="F19769">
            <v>32.83</v>
          </cell>
        </row>
        <row r="19770">
          <cell r="A19770" t="str">
            <v>SINAPI-I 11581</v>
          </cell>
          <cell r="D19770" t="str">
            <v>TRILHO PANTOGRAFICO CONCAVO, TIPO U, EM ALUMINIO, COM DIMENSOES DE APROX *35 X 35* MM, PARA ROLDANA DE PORTA DE CORRER</v>
          </cell>
          <cell r="E19770" t="str">
            <v>M</v>
          </cell>
          <cell r="F19770">
            <v>21.77</v>
          </cell>
        </row>
        <row r="19771">
          <cell r="A19771" t="str">
            <v>SINAPI-I 43605</v>
          </cell>
          <cell r="D19771" t="str">
            <v>TRILHO PANTOGRAFICO RETO, EM ALUMINIO, TIPO U, COM DIMENSOES DE *38 X 38* MM PARA PORTA DE CORRER</v>
          </cell>
          <cell r="E19771" t="str">
            <v>M</v>
          </cell>
          <cell r="F19771">
            <v>44.54</v>
          </cell>
        </row>
        <row r="19772">
          <cell r="A19772" t="str">
            <v>SINAPI-I 11580</v>
          </cell>
          <cell r="D19772" t="str">
            <v>TRILHO QUADRADO FRISADO PARA RODIZIO (VERGALHAO MACICO), EM ALUMINIO, COM DIMENSOES DE *6 X 6* MM</v>
          </cell>
          <cell r="E19772" t="str">
            <v>M</v>
          </cell>
          <cell r="F19772">
            <v>8.73</v>
          </cell>
        </row>
        <row r="19773">
          <cell r="A19773" t="str">
            <v>SINAPI-I 38386</v>
          </cell>
          <cell r="D19773" t="str">
            <v>TRINCHA CERDAS GRIS 1.1/2" (38 MM)</v>
          </cell>
          <cell r="E19773" t="str">
            <v>UN</v>
          </cell>
          <cell r="F19773">
            <v>7.49</v>
          </cell>
        </row>
        <row r="19774">
          <cell r="A19774" t="str">
            <v>SINAPI-I 45231</v>
          </cell>
          <cell r="D19774" t="str">
            <v>TRINCHA DE 1" COM CERDAS SINTETICAS</v>
          </cell>
          <cell r="E19774" t="str">
            <v>UN</v>
          </cell>
          <cell r="F19774">
            <v>6.84</v>
          </cell>
        </row>
        <row r="19775">
          <cell r="A19775" t="str">
            <v>SINAPI-I 45232</v>
          </cell>
          <cell r="D19775" t="str">
            <v>TRINCHA DE 2" COM CERDAS SINTETICAS</v>
          </cell>
          <cell r="E19775" t="str">
            <v>UN</v>
          </cell>
          <cell r="F19775">
            <v>12.04</v>
          </cell>
        </row>
        <row r="19776">
          <cell r="A19776" t="str">
            <v>SINAPI-I 39848</v>
          </cell>
          <cell r="D19776" t="str">
            <v>TUBO / MANGUEIRA PRETA EM POLIETILENO, LINHA PESADA OU REFORCADA, TIPO ESPAGUETE, PARA INJECAO DE CALDA DE CIMENTO, D = 1/2", ESPESSURA 1,5 MM</v>
          </cell>
          <cell r="E19776" t="str">
            <v>M</v>
          </cell>
        </row>
        <row r="19777">
          <cell r="A19777" t="str">
            <v>SINAPI-I 7667</v>
          </cell>
          <cell r="D19777" t="str">
            <v>TUBO 26" EM CHAPA PRETA, E= 3/16", 147 KG/6 M</v>
          </cell>
          <cell r="E19777" t="str">
            <v>M</v>
          </cell>
        </row>
        <row r="19778">
          <cell r="A19778" t="str">
            <v>SINAPI-I 7660</v>
          </cell>
          <cell r="D19778" t="str">
            <v>TUBO 30" EM CHAPA PRETA, E= 1/4", 175 KG/6 M</v>
          </cell>
          <cell r="E19778" t="str">
            <v>M</v>
          </cell>
        </row>
        <row r="19779">
          <cell r="A19779" t="str">
            <v>SINAPI-I 7676</v>
          </cell>
          <cell r="D19779" t="str">
            <v>TUBO 30" EM CHAPA PRETA, E= 3/8", 177 KG/6 M</v>
          </cell>
          <cell r="E19779" t="str">
            <v>M</v>
          </cell>
        </row>
        <row r="19780">
          <cell r="A19780" t="str">
            <v>SINAPI-I 20999</v>
          </cell>
          <cell r="D19780" t="str">
            <v>TUBO ACO CARBONO COM COSTURA, NBR 5580, CLASSE L, DN = 15 MM, E = 2,25 MM, 1,06 KG/M</v>
          </cell>
          <cell r="E19780" t="str">
            <v>M</v>
          </cell>
          <cell r="F19780">
            <v>15.62</v>
          </cell>
        </row>
        <row r="19781">
          <cell r="A19781" t="str">
            <v>SINAPI-I 21001</v>
          </cell>
          <cell r="D19781" t="str">
            <v>TUBO ACO CARBONO COM COSTURA, NBR 5580, CLASSE L, DN = 25 MM, E = 2,65 MM, 2,02 KG/M</v>
          </cell>
          <cell r="E19781" t="str">
            <v>M</v>
          </cell>
          <cell r="F19781">
            <v>29.15</v>
          </cell>
        </row>
        <row r="19782">
          <cell r="A19782" t="str">
            <v>SINAPI-I 21003</v>
          </cell>
          <cell r="D19782" t="str">
            <v>TUBO ACO CARBONO COM COSTURA, NBR 5580, CLASSE L, DN = 40 MM, E = 3,0 MM, 3,34 KG/M</v>
          </cell>
          <cell r="E19782" t="str">
            <v>M</v>
          </cell>
          <cell r="F19782">
            <v>47.9</v>
          </cell>
        </row>
        <row r="19783">
          <cell r="A19783" t="str">
            <v>SINAPI-I 21006</v>
          </cell>
          <cell r="D19783" t="str">
            <v>TUBO ACO CARBONO COM COSTURA, NBR 5580, CLASSE L, DN = 80 MM, E = 3,35 MM, 7,07 KG/M</v>
          </cell>
          <cell r="E19783" t="str">
            <v>M</v>
          </cell>
          <cell r="F19783">
            <v>101.66</v>
          </cell>
        </row>
        <row r="19784">
          <cell r="A19784" t="str">
            <v>SINAPI-I 21019</v>
          </cell>
          <cell r="D19784" t="str">
            <v>TUBO ACO CARBONO COM COSTURA, NBR 5580, CLASSE M, DN = 25 MM, E = 3,35 MM, *2,50* KG//M</v>
          </cell>
          <cell r="E19784" t="str">
            <v>M</v>
          </cell>
          <cell r="F19784">
            <v>35.340000000000003</v>
          </cell>
        </row>
        <row r="19785">
          <cell r="A19785" t="str">
            <v>SINAPI-I 21021</v>
          </cell>
          <cell r="D19785" t="str">
            <v>TUBO ACO CARBONO COM COSTURA, NBR 5580, CLASSE M, DN = 40 MM, E = 3,35 MM, *3,71* KG//M</v>
          </cell>
          <cell r="E19785" t="str">
            <v>M</v>
          </cell>
          <cell r="F19785">
            <v>55.86</v>
          </cell>
        </row>
        <row r="19786">
          <cell r="A19786" t="str">
            <v>SINAPI-I 21024</v>
          </cell>
          <cell r="D19786" t="str">
            <v>TUBO ACO CARBONO COM COSTURA, NBR 5580, CLASSE M, DN = 80 MM, E = 4,05 MM, *8,47* KG/M</v>
          </cell>
          <cell r="E19786" t="str">
            <v>M</v>
          </cell>
          <cell r="F19786">
            <v>119.69</v>
          </cell>
        </row>
        <row r="19787">
          <cell r="A19787" t="str">
            <v>SINAPI-I 40624</v>
          </cell>
          <cell r="D19787" t="str">
            <v>TUBO ACO CARBONO SEM COSTURA 1 1/2", E= *3,68 MM, SCHEDULE 40, 4,05 KG/M</v>
          </cell>
          <cell r="E19787" t="str">
            <v>M</v>
          </cell>
        </row>
        <row r="19788">
          <cell r="A19788" t="str">
            <v>SINAPI-I 42575</v>
          </cell>
          <cell r="D19788" t="str">
            <v>TUBO ACO CARBONO SEM COSTURA 1 1/4", E= *3,56 MM, SCHEDULE 40, *3,38* KG/M</v>
          </cell>
          <cell r="E19788" t="str">
            <v>M</v>
          </cell>
        </row>
        <row r="19789">
          <cell r="A19789" t="str">
            <v>SINAPI-I 42574</v>
          </cell>
          <cell r="D19789" t="str">
            <v>TUBO ACO CARBONO SEM COSTURA 1", E= *3,38 MM, SCHEDULE 40, *2,50* KG/M</v>
          </cell>
          <cell r="E19789" t="str">
            <v>M</v>
          </cell>
        </row>
        <row r="19790">
          <cell r="A19790" t="str">
            <v>SINAPI-I 13127</v>
          </cell>
          <cell r="D19790" t="str">
            <v>TUBO ACO CARBONO SEM COSTURA 1/2", E= *2,77 MM, SCHEDULE 40, *1,27 KG/M</v>
          </cell>
          <cell r="E19790" t="str">
            <v>M</v>
          </cell>
        </row>
        <row r="19791">
          <cell r="A19791" t="str">
            <v>SINAPI-I 13137</v>
          </cell>
          <cell r="D19791" t="str">
            <v>TUBO ACO CARBONO SEM COSTURA 1/2", E= *3,73 MM, SCHEDULE 80, *1,62 KG/M</v>
          </cell>
          <cell r="E19791" t="str">
            <v>M</v>
          </cell>
        </row>
        <row r="19792">
          <cell r="A19792" t="str">
            <v>SINAPI-I 20989</v>
          </cell>
          <cell r="D19792" t="str">
            <v>TUBO ACO CARBONO SEM COSTURA 14", E= *11,13 MM, SCHEDULE 40, *94,55 KG/M</v>
          </cell>
          <cell r="E19792" t="str">
            <v>M</v>
          </cell>
        </row>
        <row r="19793">
          <cell r="A19793" t="str">
            <v>SINAPI-I 21147</v>
          </cell>
          <cell r="D19793" t="str">
            <v>TUBO ACO CARBONO SEM COSTURA 2 1/2", E = 5,16 MM, SCHEDULE 40 (8,62 KG/M)</v>
          </cell>
          <cell r="E19793" t="str">
            <v>M</v>
          </cell>
        </row>
        <row r="19794">
          <cell r="A19794" t="str">
            <v>SINAPI-I 21148</v>
          </cell>
          <cell r="D19794" t="str">
            <v>TUBO ACO CARBONO SEM COSTURA 2", E= *3,91* MM, SCHEDULE 40, *5,43* KG/M</v>
          </cell>
          <cell r="E19794" t="str">
            <v>M</v>
          </cell>
        </row>
        <row r="19795">
          <cell r="A19795" t="str">
            <v>SINAPI-I 20984</v>
          </cell>
          <cell r="D19795" t="str">
            <v>TUBO ACO CARBONO SEM COSTURA 20", E= *12,70 MM, SCHEDULE 30, *154,97 KG/M</v>
          </cell>
          <cell r="E19795" t="str">
            <v>M</v>
          </cell>
        </row>
        <row r="19796">
          <cell r="A19796" t="str">
            <v>SINAPI-I 13042</v>
          </cell>
          <cell r="D19796" t="str">
            <v>TUBO ACO CARBONO SEM COSTURA 20", E= *6,35 MM, SCHEDULE 10, *78,46 KG/M</v>
          </cell>
          <cell r="E19796" t="str">
            <v>M</v>
          </cell>
        </row>
        <row r="19797">
          <cell r="A19797" t="str">
            <v>SINAPI-I 42576</v>
          </cell>
          <cell r="D19797" t="str">
            <v>TUBO ACO CARBONO SEM COSTURA 3", E= *5,49 MM, SCHEDULE 40, *11,28* KG/M</v>
          </cell>
          <cell r="E19797" t="str">
            <v>M</v>
          </cell>
        </row>
        <row r="19798">
          <cell r="A19798" t="str">
            <v>SINAPI-I 21150</v>
          </cell>
          <cell r="D19798" t="str">
            <v>TUBO ACO CARBONO SEM COSTURA 3/4", E= *2,87 MM, SCHEDULE 40, *1,69 KG/M</v>
          </cell>
          <cell r="E19798" t="str">
            <v>M</v>
          </cell>
        </row>
        <row r="19799">
          <cell r="A19799" t="str">
            <v>SINAPI-I 13141</v>
          </cell>
          <cell r="D19799" t="str">
            <v>TUBO ACO CARBONO SEM COSTURA 3/4", E= *3,91 MM, SCHEDULE 80, *2,19 KG/M.</v>
          </cell>
          <cell r="E19799" t="str">
            <v>M</v>
          </cell>
        </row>
        <row r="19800">
          <cell r="A19800" t="str">
            <v>SINAPI-I 21151</v>
          </cell>
          <cell r="D19800" t="str">
            <v>TUBO ACO CARBONO SEM COSTURA 4", E= *6,02 MM, SCHEDULE 40, *16,06 KG/M</v>
          </cell>
          <cell r="E19800" t="str">
            <v>M</v>
          </cell>
        </row>
        <row r="19801">
          <cell r="A19801" t="str">
            <v>SINAPI-I 13142</v>
          </cell>
          <cell r="D19801" t="str">
            <v>TUBO ACO CARBONO SEM COSTURA 4", E= *8,56 MM, SCHEDULE 80, *22,31 KG/M</v>
          </cell>
          <cell r="E19801" t="str">
            <v>M</v>
          </cell>
        </row>
        <row r="19802">
          <cell r="A19802" t="str">
            <v>SINAPI-I 42577</v>
          </cell>
          <cell r="D19802" t="str">
            <v>TUBO ACO CARBONO SEM COSTURA 5", E= *6,55 MM, SCHEDULE 40, *21,75* KG/M</v>
          </cell>
          <cell r="E19802" t="str">
            <v>M</v>
          </cell>
        </row>
        <row r="19803">
          <cell r="A19803" t="str">
            <v>SINAPI-I 20994</v>
          </cell>
          <cell r="D19803" t="str">
            <v>TUBO ACO CARBONO SEM COSTURA 6", E= *10,97 MM, SCHEDULE 80, *42,56 KG/M</v>
          </cell>
          <cell r="E19803" t="str">
            <v>M</v>
          </cell>
        </row>
        <row r="19804">
          <cell r="A19804" t="str">
            <v>SINAPI-I 7672</v>
          </cell>
          <cell r="D19804" t="str">
            <v>TUBO ACO CARBONO SEM COSTURA 6", E= 7,11 MM, SCHEDULE 40, *28,26 KG/M</v>
          </cell>
          <cell r="E19804" t="str">
            <v>M</v>
          </cell>
        </row>
        <row r="19805">
          <cell r="A19805" t="str">
            <v>SINAPI-I 20995</v>
          </cell>
          <cell r="D19805" t="str">
            <v>TUBO ACO CARBONO SEM COSTURA 8", E= *12,70 MM, SCHEDULE 80, *64,64 KG/M</v>
          </cell>
          <cell r="E19805" t="str">
            <v>M</v>
          </cell>
        </row>
        <row r="19806">
          <cell r="A19806" t="str">
            <v>SINAPI-I 7690</v>
          </cell>
          <cell r="D19806" t="str">
            <v>TUBO ACO CARBONO SEM COSTURA 8", E= *6,35 MM, SCHEDULE 20, *33,27 KG/M</v>
          </cell>
          <cell r="E19806" t="str">
            <v>M</v>
          </cell>
        </row>
        <row r="19807">
          <cell r="A19807" t="str">
            <v>SINAPI-I 20980</v>
          </cell>
          <cell r="D19807" t="str">
            <v>TUBO ACO CARBONO SEM COSTURA 8", E= *7,04 MM, SCHEDULE 30, *36,75 KG/M</v>
          </cell>
          <cell r="E19807" t="str">
            <v>M</v>
          </cell>
        </row>
        <row r="19808">
          <cell r="A19808" t="str">
            <v>SINAPI-I 7661</v>
          </cell>
          <cell r="D19808" t="str">
            <v>TUBO ACO CARBONO SEM COSTURA 8", E= *8,18 MM, SCHEDULE 40, *42,55 KG/M</v>
          </cell>
          <cell r="E19808" t="str">
            <v>M</v>
          </cell>
        </row>
        <row r="19809">
          <cell r="A19809" t="str">
            <v>SINAPI-I 21016</v>
          </cell>
          <cell r="D19809" t="str">
            <v>TUBO ACO GALVANIZADO COM COSTURA, CLASSE LEVE, DN 100 MM (4"), E = 3,75 MM, *10,55* KG/M (NBR 5580)</v>
          </cell>
          <cell r="E19809" t="str">
            <v>M</v>
          </cell>
          <cell r="F19809">
            <v>192.97</v>
          </cell>
        </row>
        <row r="19810">
          <cell r="A19810" t="str">
            <v>SINAPI-I 21008</v>
          </cell>
          <cell r="D19810" t="str">
            <v>TUBO ACO GALVANIZADO COM COSTURA, CLASSE LEVE, DN 15 MM (1/2"), E = 2,25 MM, *1,2* KG/M (NBR 5580)</v>
          </cell>
          <cell r="E19810" t="str">
            <v>M</v>
          </cell>
          <cell r="F19810">
            <v>22.54</v>
          </cell>
        </row>
        <row r="19811">
          <cell r="A19811" t="str">
            <v>SINAPI-I 21009</v>
          </cell>
          <cell r="D19811" t="str">
            <v>TUBO ACO GALVANIZADO COM COSTURA, CLASSE LEVE, DN 20 MM (3/4"), E = 2,25 MM, *1,3* KG/M (NBR 5580)</v>
          </cell>
          <cell r="E19811" t="str">
            <v>M</v>
          </cell>
          <cell r="F19811">
            <v>29.35</v>
          </cell>
        </row>
        <row r="19812">
          <cell r="A19812" t="str">
            <v>SINAPI-I 21010</v>
          </cell>
          <cell r="D19812" t="str">
            <v>TUBO ACO GALVANIZADO COM COSTURA, CLASSE LEVE, DN 25 MM (1"), E = 2,65 MM, *2,11* KG/M (NBR 5580)</v>
          </cell>
          <cell r="E19812" t="str">
            <v>M</v>
          </cell>
          <cell r="F19812">
            <v>39.409999999999997</v>
          </cell>
        </row>
        <row r="19813">
          <cell r="A19813" t="str">
            <v>SINAPI-I 21011</v>
          </cell>
          <cell r="D19813" t="str">
            <v>TUBO ACO GALVANIZADO COM COSTURA, CLASSE LEVE, DN 32 MM (1 1/4"), E = 2,65 MM, *2,71* KG/M (NBR 5580)</v>
          </cell>
          <cell r="E19813" t="str">
            <v>M</v>
          </cell>
          <cell r="F19813">
            <v>57.44</v>
          </cell>
        </row>
        <row r="19814">
          <cell r="A19814" t="str">
            <v>SINAPI-I 21012</v>
          </cell>
          <cell r="D19814" t="str">
            <v>TUBO ACO GALVANIZADO COM COSTURA, CLASSE LEVE, DN 40 MM (1 1/2"), E = 3,00 MM, *3,48* KG/M (NBR 5580)</v>
          </cell>
          <cell r="E19814" t="str">
            <v>M</v>
          </cell>
          <cell r="F19814">
            <v>63.47</v>
          </cell>
        </row>
        <row r="19815">
          <cell r="A19815" t="str">
            <v>SINAPI-I 21013</v>
          </cell>
          <cell r="D19815" t="str">
            <v>TUBO ACO GALVANIZADO COM COSTURA, CLASSE LEVE, DN 50 MM (2"), E = 3,00 MM, *4,40* KG/M (NBR 5580)</v>
          </cell>
          <cell r="E19815" t="str">
            <v>M</v>
          </cell>
          <cell r="F19815">
            <v>82.83</v>
          </cell>
        </row>
        <row r="19816">
          <cell r="A19816" t="str">
            <v>SINAPI-I 21014</v>
          </cell>
          <cell r="D19816" t="str">
            <v>TUBO ACO GALVANIZADO COM COSTURA, CLASSE LEVE, DN 65 MM (2 1/2"), E = 3,35 MM, * 6,23* KG/M (NBR 5580)</v>
          </cell>
          <cell r="E19816" t="str">
            <v>M</v>
          </cell>
          <cell r="F19816">
            <v>115.9</v>
          </cell>
        </row>
        <row r="19817">
          <cell r="A19817" t="str">
            <v>SINAPI-I 21015</v>
          </cell>
          <cell r="D19817" t="str">
            <v>TUBO ACO GALVANIZADO COM COSTURA, CLASSE LEVE, DN 80 MM (3"), E = 3,35 MM, *7,32* KG/M (NBR 5580)</v>
          </cell>
          <cell r="E19817" t="str">
            <v>M</v>
          </cell>
          <cell r="F19817">
            <v>133.15</v>
          </cell>
        </row>
        <row r="19818">
          <cell r="A19818" t="str">
            <v>SINAPI-I 40626</v>
          </cell>
          <cell r="D19818" t="str">
            <v>TUBO ACO GALVANIZADO COM COSTURA, CLASSE MEDIA, DN 1", E = 3,38 MM, PESO 2,50 KG/M (NBR 5580)</v>
          </cell>
          <cell r="E19818" t="str">
            <v>M</v>
          </cell>
          <cell r="F19818">
            <v>43.37</v>
          </cell>
        </row>
        <row r="19819">
          <cell r="A19819" t="str">
            <v>SINAPI-I 7697</v>
          </cell>
          <cell r="D19819" t="str">
            <v>TUBO ACO GALVANIZADO COM COSTURA, CLASSE MEDIA, DN 1.1/2", E = *3,25* MM, PESO *3,61* KG/M (NBR 5580)</v>
          </cell>
          <cell r="E19819" t="str">
            <v>M</v>
          </cell>
          <cell r="F19819">
            <v>63.54</v>
          </cell>
        </row>
        <row r="19820">
          <cell r="A19820" t="str">
            <v>SINAPI-I 7698</v>
          </cell>
          <cell r="D19820" t="str">
            <v>TUBO ACO GALVANIZADO COM COSTURA, CLASSE MEDIA, DN 1.1/4", E = *3,25* MM, PESO *3,14* KG/M (NBR 5580)</v>
          </cell>
          <cell r="E19820" t="str">
            <v>M</v>
          </cell>
          <cell r="F19820">
            <v>54.69</v>
          </cell>
        </row>
        <row r="19821">
          <cell r="A19821" t="str">
            <v>SINAPI-I 7691</v>
          </cell>
          <cell r="D19821" t="str">
            <v>TUBO ACO GALVANIZADO COM COSTURA, CLASSE MEDIA, DN 1/2", E = *2,65* MM, PESO *1,22* KG/M (NBR 5580)</v>
          </cell>
          <cell r="E19821" t="str">
            <v>M</v>
          </cell>
          <cell r="F19821">
            <v>23.11</v>
          </cell>
        </row>
        <row r="19822">
          <cell r="A19822" t="str">
            <v>SINAPI-I 7696</v>
          </cell>
          <cell r="D19822" t="str">
            <v>TUBO ACO GALVANIZADO COM COSTURA, CLASSE MEDIA, DN 2", E = *3,65* MM, PESO *5,10* KG/M (NBR 5580)</v>
          </cell>
          <cell r="E19822" t="str">
            <v>M</v>
          </cell>
          <cell r="F19822">
            <v>91.62</v>
          </cell>
        </row>
        <row r="19823">
          <cell r="A19823" t="str">
            <v>SINAPI-I 7701</v>
          </cell>
          <cell r="D19823" t="str">
            <v>TUBO ACO GALVANIZADO COM COSTURA, CLASSE MEDIA, DN 2.1/2", E = *3,65* MM, PESO *6,51* KG/M (NBR 5580)</v>
          </cell>
          <cell r="E19823" t="str">
            <v>M</v>
          </cell>
          <cell r="F19823">
            <v>113.7</v>
          </cell>
        </row>
        <row r="19824">
          <cell r="A19824" t="str">
            <v>SINAPI-I 7694</v>
          </cell>
          <cell r="D19824" t="str">
            <v>TUBO ACO GALVANIZADO COM COSTURA, CLASSE MEDIA, DN 3", E = *4,05* MM, PESO *8,47* KG/M (NBR 5580)</v>
          </cell>
          <cell r="E19824" t="str">
            <v>M</v>
          </cell>
          <cell r="F19824">
            <v>153.01</v>
          </cell>
        </row>
        <row r="19825">
          <cell r="A19825" t="str">
            <v>SINAPI-I 7700</v>
          </cell>
          <cell r="D19825" t="str">
            <v>TUBO ACO GALVANIZADO COM COSTURA, CLASSE MEDIA, DN 3/4", E = *2,65* MM, PESO *1,58* KG/M (NBR 5580)</v>
          </cell>
          <cell r="E19825" t="str">
            <v>M</v>
          </cell>
          <cell r="F19825">
            <v>29.23</v>
          </cell>
        </row>
        <row r="19826">
          <cell r="A19826" t="str">
            <v>SINAPI-I 7693</v>
          </cell>
          <cell r="D19826" t="str">
            <v>TUBO ACO GALVANIZADO COM COSTURA, CLASSE MEDIA, DN 4", E = 4,50* MM, PESO 12,10* KG/M (NBR 5580)</v>
          </cell>
          <cell r="E19826" t="str">
            <v>M</v>
          </cell>
          <cell r="F19826">
            <v>210.73</v>
          </cell>
        </row>
        <row r="19827">
          <cell r="A19827" t="str">
            <v>SINAPI-I 7692</v>
          </cell>
          <cell r="D19827" t="str">
            <v>TUBO ACO GALVANIZADO COM COSTURA, CLASSE MEDIA, DN 5", E = *5,40* MM, PESO *17,80* KG/M (NBR 5580)</v>
          </cell>
          <cell r="E19827" t="str">
            <v>M</v>
          </cell>
          <cell r="F19827">
            <v>315.5</v>
          </cell>
        </row>
        <row r="19828">
          <cell r="A19828" t="str">
            <v>SINAPI-I 7695</v>
          </cell>
          <cell r="D19828" t="str">
            <v>TUBO ACO GALVANIZADO COM COSTURA, CLASSE MEDIA, DN 6", E = 4,85* MM, PESO 19,68* KG/M (NBR 5580)</v>
          </cell>
          <cell r="E19828" t="str">
            <v>M</v>
          </cell>
          <cell r="F19828">
            <v>342.16</v>
          </cell>
        </row>
        <row r="19829">
          <cell r="A19829" t="str">
            <v>SINAPI-I 13356</v>
          </cell>
          <cell r="D19829" t="str">
            <v>TUBO ACO INDUSTRIAL DN 2" (50,8 MM) E=1,50MM, PESO= 1,8237 KG/M</v>
          </cell>
          <cell r="E19829" t="str">
            <v>M</v>
          </cell>
          <cell r="F19829">
            <v>24.81</v>
          </cell>
        </row>
        <row r="19830">
          <cell r="A19830" t="str">
            <v>SINAPI-I 36365</v>
          </cell>
          <cell r="D19830" t="str">
            <v>TUBO COLETOR DE ESGOTO PVC, JEI, DN 100 MM (NBR 7362)</v>
          </cell>
          <cell r="E19830" t="str">
            <v>M</v>
          </cell>
          <cell r="F19830">
            <v>43.49</v>
          </cell>
        </row>
        <row r="19831">
          <cell r="A19831" t="str">
            <v>SINAPI-I 41930</v>
          </cell>
          <cell r="D19831" t="str">
            <v>TUBO COLETOR DE ESGOTO PVC, JEI, DN 200 MM (NBR 7362)</v>
          </cell>
          <cell r="E19831" t="str">
            <v>M</v>
          </cell>
          <cell r="F19831">
            <v>144.87</v>
          </cell>
        </row>
        <row r="19832">
          <cell r="A19832" t="str">
            <v>SINAPI-I 41931</v>
          </cell>
          <cell r="D19832" t="str">
            <v>TUBO COLETOR DE ESGOTO PVC, JEI, DN 250 MM (NBR 7362)</v>
          </cell>
          <cell r="E19832" t="str">
            <v>M</v>
          </cell>
          <cell r="F19832">
            <v>226.9</v>
          </cell>
        </row>
        <row r="19833">
          <cell r="A19833" t="str">
            <v>SINAPI-I 41932</v>
          </cell>
          <cell r="D19833" t="str">
            <v>TUBO COLETOR DE ESGOTO PVC, JEI, DN 300 MM (NBR 7362)</v>
          </cell>
          <cell r="E19833" t="str">
            <v>M</v>
          </cell>
          <cell r="F19833">
            <v>349.24</v>
          </cell>
        </row>
        <row r="19834">
          <cell r="A19834" t="str">
            <v>SINAPI-I 41933</v>
          </cell>
          <cell r="D19834" t="str">
            <v>TUBO COLETOR DE ESGOTO PVC, JEI, DN 350 MM (NBR 7362)</v>
          </cell>
          <cell r="E19834" t="str">
            <v>M</v>
          </cell>
          <cell r="F19834">
            <v>493.55</v>
          </cell>
        </row>
        <row r="19835">
          <cell r="A19835" t="str">
            <v>SINAPI-I 41934</v>
          </cell>
          <cell r="D19835" t="str">
            <v>TUBO COLETOR DE ESGOTO PVC, JEI, DN 400 MM (NBR 7362)</v>
          </cell>
          <cell r="E19835" t="str">
            <v>M</v>
          </cell>
          <cell r="F19835">
            <v>574.79999999999995</v>
          </cell>
        </row>
        <row r="19836">
          <cell r="A19836" t="str">
            <v>SINAPI-I 41936</v>
          </cell>
          <cell r="D19836" t="str">
            <v>TUBO COLETOR DE ESGOTO, PVC, JEI, DN 150 MM (NBR 7362)</v>
          </cell>
          <cell r="E19836" t="str">
            <v>M</v>
          </cell>
          <cell r="F19836">
            <v>85.3</v>
          </cell>
        </row>
        <row r="19837">
          <cell r="A19837" t="str">
            <v>SINAPI-I 44812</v>
          </cell>
          <cell r="D19837" t="str">
            <v>TUBO CORRUGADO PEAD, PAREDE DUPLA, INTERNA LISA, JEI DN/DI 500 MM (DRENAGEM/ESGOTO)</v>
          </cell>
          <cell r="E19837" t="str">
            <v>M</v>
          </cell>
          <cell r="F19837">
            <v>345.82</v>
          </cell>
        </row>
        <row r="19838">
          <cell r="A19838" t="str">
            <v>SINAPI-I 41785</v>
          </cell>
          <cell r="D19838" t="str">
            <v>TUBO CORRUGADO PEAD, PAREDE DUPLA, INTERNA LISA, JEI, DN/DI *1000* MM, PARA SANEAMENTO (DRENAGEM/ESGOTO)</v>
          </cell>
          <cell r="E19838" t="str">
            <v>M</v>
          </cell>
          <cell r="F19838">
            <v>1281.5999999999999</v>
          </cell>
        </row>
        <row r="19839">
          <cell r="A19839" t="str">
            <v>SINAPI-I 41781</v>
          </cell>
          <cell r="D19839" t="str">
            <v>TUBO CORRUGADO PEAD, PAREDE DUPLA, INTERNA LISA, JEI, DN/DI *400* MM, PARA SANEAMENTO (DRENAGEM/ESGOTO)</v>
          </cell>
          <cell r="E19839" t="str">
            <v>M</v>
          </cell>
          <cell r="F19839">
            <v>231.41</v>
          </cell>
        </row>
        <row r="19840">
          <cell r="A19840" t="str">
            <v>SINAPI-I 41783</v>
          </cell>
          <cell r="D19840" t="str">
            <v>TUBO CORRUGADO PEAD, PAREDE DUPLA, INTERNA LISA, JEI, DN/DI *800* MM, PARA SANEAMENTO (DRENAGEM/ESGOTO)</v>
          </cell>
          <cell r="E19840" t="str">
            <v>M</v>
          </cell>
          <cell r="F19840">
            <v>831.95</v>
          </cell>
        </row>
        <row r="19841">
          <cell r="A19841" t="str">
            <v>SINAPI-I 41786</v>
          </cell>
          <cell r="D19841" t="str">
            <v>TUBO CORRUGADO PEAD, PAREDE DUPLA, INTERNA LISA, JEI, DN/DI 1200 MM, PARA SANEAMENTO (DRENAGEM/ESGOTO)</v>
          </cell>
          <cell r="E19841" t="str">
            <v>M</v>
          </cell>
          <cell r="F19841">
            <v>1771.26</v>
          </cell>
        </row>
        <row r="19842">
          <cell r="A19842" t="str">
            <v>SINAPI-I 41779</v>
          </cell>
          <cell r="D19842" t="str">
            <v>TUBO CORRUGADO PEAD, PAREDE DUPLA, INTERNA LISA, JEI, DN/DI 250 MM, PARA SANEAMENTO (DRENAGEM/ESGOTO)</v>
          </cell>
          <cell r="E19842" t="str">
            <v>M</v>
          </cell>
          <cell r="F19842">
            <v>91.14</v>
          </cell>
        </row>
        <row r="19843">
          <cell r="A19843" t="str">
            <v>SINAPI-I 41780</v>
          </cell>
          <cell r="D19843" t="str">
            <v>TUBO CORRUGADO PEAD, PAREDE DUPLA, INTERNA LISA, JEI, DN/DI 300 MM, PARA SANEAMENTO (DRENAGEM/ESGOTO)</v>
          </cell>
          <cell r="E19843" t="str">
            <v>M</v>
          </cell>
          <cell r="F19843">
            <v>142.78</v>
          </cell>
        </row>
        <row r="19844">
          <cell r="A19844" t="str">
            <v>SINAPI-I 41782</v>
          </cell>
          <cell r="D19844" t="str">
            <v>TUBO CORRUGADO PEAD, PAREDE DUPLA, INTERNA LISA, JEI, DN/DI 600 MM, PARA SANEAMENTO (DRENAGEM/ESGOTO)</v>
          </cell>
          <cell r="E19844" t="str">
            <v>M</v>
          </cell>
          <cell r="F19844">
            <v>511.49</v>
          </cell>
        </row>
        <row r="19845">
          <cell r="A19845" t="str">
            <v>SINAPI-I 38130</v>
          </cell>
          <cell r="D19845" t="str">
            <v>TUBO CPVC SOLDAVEL, 35 MM, AGUA QUENTE PREDIAL (NBR 15884)</v>
          </cell>
          <cell r="E19845" t="str">
            <v>M</v>
          </cell>
          <cell r="F19845">
            <v>45.28</v>
          </cell>
        </row>
        <row r="19846">
          <cell r="A19846" t="str">
            <v>SINAPI-I 44260</v>
          </cell>
          <cell r="D19846" t="str">
            <v>TUBO CPVC, SOLDAVEL, 114 MM, AGUA QUENTE (NBR 15884)</v>
          </cell>
          <cell r="E19846" t="str">
            <v>M</v>
          </cell>
          <cell r="F19846">
            <v>428.53</v>
          </cell>
        </row>
        <row r="19847">
          <cell r="A19847" t="str">
            <v>SINAPI-I 21123</v>
          </cell>
          <cell r="D19847" t="str">
            <v>TUBO CPVC, SOLDAVEL, 15 MM, AGUA QUENTE PREDIAL (NBR 15884)</v>
          </cell>
          <cell r="E19847" t="str">
            <v>M</v>
          </cell>
          <cell r="F19847">
            <v>12.6</v>
          </cell>
        </row>
        <row r="19848">
          <cell r="A19848" t="str">
            <v>SINAPI-I 21124</v>
          </cell>
          <cell r="D19848" t="str">
            <v>TUBO CPVC, SOLDAVEL, 22 MM, AGUA QUENTE PREDIAL (NBR 15884)</v>
          </cell>
          <cell r="E19848" t="str">
            <v>M</v>
          </cell>
          <cell r="F19848">
            <v>20.13</v>
          </cell>
        </row>
        <row r="19849">
          <cell r="A19849" t="str">
            <v>SINAPI-I 21125</v>
          </cell>
          <cell r="D19849" t="str">
            <v>TUBO CPVC, SOLDAVEL, 28 MM, AGUA QUENTE PREDIAL (NBR 15884)</v>
          </cell>
          <cell r="E19849" t="str">
            <v>M</v>
          </cell>
          <cell r="F19849">
            <v>34.67</v>
          </cell>
        </row>
        <row r="19850">
          <cell r="A19850" t="str">
            <v>SINAPI-I 38028</v>
          </cell>
          <cell r="D19850" t="str">
            <v>TUBO CPVC, SOLDAVEL, 42 MM, AGUA QUENTE PREDIAL (NBR 15884)</v>
          </cell>
          <cell r="E19850" t="str">
            <v>M</v>
          </cell>
          <cell r="F19850">
            <v>60.61</v>
          </cell>
        </row>
        <row r="19851">
          <cell r="A19851" t="str">
            <v>SINAPI-I 38029</v>
          </cell>
          <cell r="D19851" t="str">
            <v>TUBO CPVC, SOLDAVEL, 54 MM, AGUA QUENTE PREDIAL (NBR 15884)</v>
          </cell>
          <cell r="E19851" t="str">
            <v>M</v>
          </cell>
          <cell r="F19851">
            <v>88.72</v>
          </cell>
        </row>
        <row r="19852">
          <cell r="A19852" t="str">
            <v>SINAPI-I 38030</v>
          </cell>
          <cell r="D19852" t="str">
            <v>TUBO CPVC, SOLDAVEL, 73 MM, AGUA QUENTE PREDIAL (NBR 15884)</v>
          </cell>
          <cell r="E19852" t="str">
            <v>M</v>
          </cell>
          <cell r="F19852">
            <v>143.46</v>
          </cell>
        </row>
        <row r="19853">
          <cell r="A19853" t="str">
            <v>SINAPI-I 38031</v>
          </cell>
          <cell r="D19853" t="str">
            <v>TUBO CPVC, SOLDAVEL, 89 MM, AGUA QUENTE PREDIAL (NBR 15884)</v>
          </cell>
          <cell r="E19853" t="str">
            <v>M</v>
          </cell>
          <cell r="F19853">
            <v>225.17</v>
          </cell>
        </row>
        <row r="19854">
          <cell r="A19854" t="str">
            <v>SINAPI-I 39735</v>
          </cell>
          <cell r="D19854" t="str">
            <v>TUBO DE BORRACHA ELASTOMERICA FLEXIVEL, PRETA, PARA ISOLAMENTO TERMICO DE TUBULACAO, DN 1 1/8" (28 MM), E= 32 MM, COEFICIENTE DE CONDUTIVIDADE TERMICA 0,036W/MK, VAPOR DE AGUA MAIOR OU IGUAL A 10.000</v>
          </cell>
          <cell r="E19854" t="str">
            <v>M</v>
          </cell>
          <cell r="F19854">
            <v>73.25</v>
          </cell>
        </row>
        <row r="19855">
          <cell r="A19855" t="str">
            <v>SINAPI-I 39734</v>
          </cell>
          <cell r="D19855" t="str">
            <v>TUBO DE BORRACHA ELASTOMERICA FLEXIVEL, PRETA, PARA ISOLAMENTO TERMICO DE TUBULACAO, DN 1 3/8" (35 MM), E= 32 MM, COEFICIENTE DE CONDUTIVIDADE TERMICA 0,036W/MK, VAPOR DE AGUA MAIOR OU IGUAL A 10.000</v>
          </cell>
          <cell r="E19855" t="str">
            <v>M</v>
          </cell>
          <cell r="F19855">
            <v>86.89</v>
          </cell>
        </row>
        <row r="19856">
          <cell r="A19856" t="str">
            <v>SINAPI-I 39736</v>
          </cell>
          <cell r="D19856" t="str">
            <v>TUBO DE BORRACHA ELASTOMERICA FLEXIVEL, PRETA, PARA ISOLAMENTO TERMICO DE TUBULACAO, DN 1 5/8" (42 MM), E= 32 MM, COEFICIENTE DE CONDUTIVIDADE TERMICA 0,036W/MK, VAPOR DE AGUA MAIOR OU IGUAL A 10.000</v>
          </cell>
          <cell r="E19856" t="str">
            <v>M</v>
          </cell>
          <cell r="F19856">
            <v>99.16</v>
          </cell>
        </row>
        <row r="19857">
          <cell r="A19857" t="str">
            <v>SINAPI-I 39739</v>
          </cell>
          <cell r="D19857" t="str">
            <v>TUBO DE BORRACHA ELASTOMERICA FLEXIVEL, PRETA, PARA ISOLAMENTO TERMICO DE TUBULACAO, DN 1" (25 MM), E= 32 MM, COEFICIENTE DE CONDUTIVIDADE TERMICA 0,036W/MK, VAPOR DE AGUA MAIOR OU IGUAL A 10.000</v>
          </cell>
          <cell r="E19857" t="str">
            <v>M</v>
          </cell>
          <cell r="F19857">
            <v>68.569999999999993</v>
          </cell>
        </row>
        <row r="19858">
          <cell r="A19858" t="str">
            <v>SINAPI-I 39737</v>
          </cell>
          <cell r="D19858" t="str">
            <v>TUBO DE BORRACHA ELASTOMERICA FLEXIVEL, PRETA, PARA ISOLAMENTO TERMICO DE TUBULACAO, DN 1/2" (12 MM), E= 19 MM, COEFICIENTE DE CONDUTIVIDADE TERMICA 0,036W/MK, VAPOR DE AGUA MAIOR OU IGUAL A 10.000</v>
          </cell>
          <cell r="E19858" t="str">
            <v>M</v>
          </cell>
          <cell r="F19858">
            <v>13.34</v>
          </cell>
        </row>
        <row r="19859">
          <cell r="A19859" t="str">
            <v>SINAPI-I 39738</v>
          </cell>
          <cell r="D19859" t="str">
            <v>TUBO DE BORRACHA ELASTOMERICA FLEXIVEL, PRETA, PARA ISOLAMENTO TERMICO DE TUBULACAO, DN 1/4" (6 MM), E= 9 MM, COEFICIENTE DE CONDUTIVIDADE TERMICA 0,036W/MK, VAPOR DE AGUA MAIOR OU IGUAL A 10.000</v>
          </cell>
          <cell r="E19859" t="str">
            <v>M</v>
          </cell>
          <cell r="F19859">
            <v>4.82</v>
          </cell>
        </row>
        <row r="19860">
          <cell r="A19860" t="str">
            <v>SINAPI-I 39733</v>
          </cell>
          <cell r="D19860" t="str">
            <v>TUBO DE BORRACHA ELASTOMERICA FLEXIVEL, PRETA, PARA ISOLAMENTO TERMICO DE TUBULACAO, DN 2 1/8" (54 MM), E= 32 MM, COEFICIENTE DE CONDUTIVIDADE TERMICA 0,036W/MK, VAPOR DE AGUA MAIOR OU IGUAL A 10.000</v>
          </cell>
          <cell r="E19860" t="str">
            <v>M</v>
          </cell>
          <cell r="F19860">
            <v>118.67</v>
          </cell>
        </row>
        <row r="19861">
          <cell r="A19861" t="str">
            <v>SINAPI-I 39854</v>
          </cell>
          <cell r="D19861" t="str">
            <v>TUBO DE BORRACHA ELASTOMERICA FLEXIVEL, PRETA, PARA ISOLAMENTO TERMICO DE TUBULACAO, DN 2 5/8" (*64* MM), E= *32* MM, COEFICIENTE DE CONDUTIVIDADE TERMICA 0,036W/MK, VAPOR DE AGUA MAIOR OU IGUAL A 10.000</v>
          </cell>
          <cell r="E19861" t="str">
            <v>M</v>
          </cell>
          <cell r="F19861">
            <v>120.35</v>
          </cell>
        </row>
        <row r="19862">
          <cell r="A19862" t="str">
            <v>SINAPI-I 39740</v>
          </cell>
          <cell r="D19862" t="str">
            <v>TUBO DE BORRACHA ELASTOMERICA FLEXIVEL, PRETA, PARA ISOLAMENTO TERMICO DE TUBULACAO, DN 3/4" (18 MM), E= 32 MM, COEFICIENTE DE CONDUTIVIDADE TERMICA 0,036W/MK, VAPOR DE AGUA MAIOR OU IGUAL A 10.000</v>
          </cell>
          <cell r="E19862" t="str">
            <v>M</v>
          </cell>
          <cell r="F19862">
            <v>65.849999999999994</v>
          </cell>
        </row>
        <row r="19863">
          <cell r="A19863" t="str">
            <v>SINAPI-I 39741</v>
          </cell>
          <cell r="D19863" t="str">
            <v>TUBO DE BORRACHA ELASTOMERICA FLEXIVEL, PRETA, PARA ISOLAMENTO TERMICO DE TUBULACAO, DN 3/8" (10 MM), E= 19 MM, COEFICIENTE DE CONDUTIVIDADE TERMICA 0,036W/MK, VAPOR DE AGUA MAIOR OU IGUAL A 10.000</v>
          </cell>
          <cell r="E19863" t="str">
            <v>M</v>
          </cell>
          <cell r="F19863">
            <v>12.13</v>
          </cell>
        </row>
        <row r="19864">
          <cell r="A19864" t="str">
            <v>SINAPI-I 39853</v>
          </cell>
          <cell r="D19864" t="str">
            <v>TUBO DE BORRACHA ELASTOMERICA FLEXIVEL, PRETA, PARA ISOLAMENTO TERMICO DE TUBULACAO, DN 5/8" (15 MM), E= 19 MM, COEFICIENTE DE CONDUTIVIDADE TERMICA 0,036W/MK, VAPOR DE AGUA MAIOR OU IGUAL A 10.000</v>
          </cell>
          <cell r="E19864" t="str">
            <v>M</v>
          </cell>
          <cell r="F19864">
            <v>15.94</v>
          </cell>
        </row>
        <row r="19865">
          <cell r="A19865" t="str">
            <v>SINAPI-I 39742</v>
          </cell>
          <cell r="D19865" t="str">
            <v>TUBO DE BORRACHA ELASTOMERICA FLEXIVEL, PRETA, PARA ISOLAMENTO TERMICO DE TUBULACAO, DN 7/8" (22 MM), E= 32 MM, COEFICIENTE DE CONDUTIVIDADE TERMICA 0,036W/MK, VAPOR DE AGUA MAIOR OU IGUAL A 10.000</v>
          </cell>
          <cell r="E19865" t="str">
            <v>M</v>
          </cell>
          <cell r="F19865">
            <v>52.93</v>
          </cell>
        </row>
        <row r="19866">
          <cell r="A19866" t="str">
            <v>SINAPI-I 39751</v>
          </cell>
          <cell r="D19866" t="str">
            <v>TUBO DE COBRE CLASSE "A", DN = 1 1/2" (42 MM), PARA INSTALACOES DE MEDIA PRESSAO PARA GASES COMBUSTIVEIS E MEDICINAIS</v>
          </cell>
          <cell r="E19866" t="str">
            <v>M</v>
          </cell>
        </row>
        <row r="19867">
          <cell r="A19867" t="str">
            <v>SINAPI-I 39750</v>
          </cell>
          <cell r="D19867" t="str">
            <v>TUBO DE COBRE CLASSE "A", DN = 1 1/4" (35 MM), PARA INSTALACOES DE MEDIA PRESSAO PARA GASES COMBUSTIVEIS E MEDICINAIS</v>
          </cell>
          <cell r="E19867" t="str">
            <v>M</v>
          </cell>
        </row>
        <row r="19868">
          <cell r="A19868" t="str">
            <v>SINAPI-I 39749</v>
          </cell>
          <cell r="D19868" t="str">
            <v>TUBO DE COBRE CLASSE "A", DN = 1" (28 MM), PARA INSTALACOES DE MEDIA PRESSAO PARA GASES COMBUSTIVEIS E MEDICINAIS</v>
          </cell>
          <cell r="E19868" t="str">
            <v>M</v>
          </cell>
        </row>
        <row r="19869">
          <cell r="A19869" t="str">
            <v>SINAPI-I 39747</v>
          </cell>
          <cell r="D19869" t="str">
            <v>TUBO DE COBRE CLASSE "A", DN = 1/2" (15 MM), PARA INSTALACOES DE MEDIA PRESSAO PARA GASES COMBUSTIVEIS E MEDICINAIS</v>
          </cell>
          <cell r="E19869" t="str">
            <v>M</v>
          </cell>
        </row>
        <row r="19870">
          <cell r="A19870" t="str">
            <v>SINAPI-I 39753</v>
          </cell>
          <cell r="D19870" t="str">
            <v>TUBO DE COBRE CLASSE "A", DN = 2 1/2" (66 MM), PARA INSTALACOES DE MEDIA PRESSAO PARA GASES COMBUSTIVEIS E MEDICINAIS</v>
          </cell>
          <cell r="E19870" t="str">
            <v>M</v>
          </cell>
        </row>
        <row r="19871">
          <cell r="A19871" t="str">
            <v>SINAPI-I 39752</v>
          </cell>
          <cell r="D19871" t="str">
            <v>TUBO DE COBRE CLASSE "A", DN = 2" (54 MM), PARA INSTALACOES DE MEDIA PRESSAO PARA GASES COMBUSTIVEIS E MEDICINAIS</v>
          </cell>
          <cell r="E19871" t="str">
            <v>M</v>
          </cell>
        </row>
        <row r="19872">
          <cell r="A19872" t="str">
            <v>SINAPI-I 39754</v>
          </cell>
          <cell r="D19872" t="str">
            <v>TUBO DE COBRE CLASSE "A", DN = 3" (79 MM), PARA INSTALACOES DE MEDIA PRESSAO PARA GASES COMBUSTIVEIS E MEDICINAIS</v>
          </cell>
          <cell r="E19872" t="str">
            <v>M</v>
          </cell>
        </row>
        <row r="19873">
          <cell r="A19873" t="str">
            <v>SINAPI-I 39748</v>
          </cell>
          <cell r="D19873" t="str">
            <v>TUBO DE COBRE CLASSE "A", DN = 3/4" (22 MM), PARA INSTALACOES DE MEDIA PRESSAO PARA GASES COMBUSTIVEIS E MEDICINAIS</v>
          </cell>
          <cell r="E19873" t="str">
            <v>M</v>
          </cell>
        </row>
        <row r="19874">
          <cell r="A19874" t="str">
            <v>SINAPI-I 39755</v>
          </cell>
          <cell r="D19874" t="str">
            <v>TUBO DE COBRE CLASSE "A", DN = 4" (104 MM), PARA INSTALACOES DE MEDIA PRESSAO PARA GASES COMBUSTIVEIS E MEDICINAIS</v>
          </cell>
          <cell r="E19874" t="str">
            <v>M</v>
          </cell>
        </row>
        <row r="19875">
          <cell r="A19875" t="str">
            <v>SINAPI-I 12742</v>
          </cell>
          <cell r="D19875" t="str">
            <v>TUBO DE COBRE CLASSE "E", DN = 104 MM, PARA INSTALACAO HIDRAULICA PREDIAL</v>
          </cell>
          <cell r="E19875" t="str">
            <v>M</v>
          </cell>
        </row>
        <row r="19876">
          <cell r="A19876" t="str">
            <v>SINAPI-I 12713</v>
          </cell>
          <cell r="D19876" t="str">
            <v>TUBO DE COBRE CLASSE "E", DN = 15 MM, PARA INSTALACAO HIDRAULICA PREDIAL</v>
          </cell>
          <cell r="E19876" t="str">
            <v>M</v>
          </cell>
        </row>
        <row r="19877">
          <cell r="A19877" t="str">
            <v>SINAPI-I 12743</v>
          </cell>
          <cell r="D19877" t="str">
            <v>TUBO DE COBRE CLASSE "E", DN = 22 MM, PARA INSTALACAO HIDRAULICA PREDIAL</v>
          </cell>
          <cell r="E19877" t="str">
            <v>M</v>
          </cell>
        </row>
        <row r="19878">
          <cell r="A19878" t="str">
            <v>SINAPI-I 12744</v>
          </cell>
          <cell r="D19878" t="str">
            <v>TUBO DE COBRE CLASSE "E", DN = 28 MM, PARA INSTALACAO HIDRAULICA PREDIAL</v>
          </cell>
          <cell r="E19878" t="str">
            <v>M</v>
          </cell>
        </row>
        <row r="19879">
          <cell r="A19879" t="str">
            <v>SINAPI-I 12745</v>
          </cell>
          <cell r="D19879" t="str">
            <v>TUBO DE COBRE CLASSE "E", DN = 35 MM, PARA INSTALACAO HIDRAULICA PREDIAL</v>
          </cell>
          <cell r="E19879" t="str">
            <v>M</v>
          </cell>
        </row>
        <row r="19880">
          <cell r="A19880" t="str">
            <v>SINAPI-I 12746</v>
          </cell>
          <cell r="D19880" t="str">
            <v>TUBO DE COBRE CLASSE "E", DN = 42 MM, PARA INSTALACAO HIDRAULICA PREDIAL</v>
          </cell>
          <cell r="E19880" t="str">
            <v>M</v>
          </cell>
        </row>
        <row r="19881">
          <cell r="A19881" t="str">
            <v>SINAPI-I 12747</v>
          </cell>
          <cell r="D19881" t="str">
            <v>TUBO DE COBRE CLASSE "E", DN = 54 MM, PARA INSTALACAO HIDRAULICA PREDIAL</v>
          </cell>
          <cell r="E19881" t="str">
            <v>M</v>
          </cell>
        </row>
        <row r="19882">
          <cell r="A19882" t="str">
            <v>SINAPI-I 12748</v>
          </cell>
          <cell r="D19882" t="str">
            <v>TUBO DE COBRE CLASSE "E", DN = 66 MM, PARA INSTALACAO HIDRAULICA PREDIAL</v>
          </cell>
          <cell r="E19882" t="str">
            <v>M</v>
          </cell>
        </row>
        <row r="19883">
          <cell r="A19883" t="str">
            <v>SINAPI-I 12749</v>
          </cell>
          <cell r="D19883" t="str">
            <v>TUBO DE COBRE CLASSE "E", DN = 79 MM, PARA INSTALACAO HIDRAULICA PREDIAL</v>
          </cell>
          <cell r="E19883" t="str">
            <v>M</v>
          </cell>
        </row>
        <row r="19884">
          <cell r="A19884" t="str">
            <v>SINAPI-I 39660</v>
          </cell>
          <cell r="D19884" t="str">
            <v>TUBO DE COBRE FLEXIVEL, D = 1/2", E = 0,79 MM, PARA AR-CONDICIONADO/ INSTALACOES GAS RESIDENCIAIS E COMERCIAIS</v>
          </cell>
          <cell r="E19884" t="str">
            <v>M</v>
          </cell>
        </row>
        <row r="19885">
          <cell r="A19885" t="str">
            <v>SINAPI-I 39662</v>
          </cell>
          <cell r="D19885" t="str">
            <v>TUBO DE COBRE FLEXIVEL, D = 1/4", E = 0,79 MM, PARA AR-CONDICIONADO/ INSTALACOES GAS RESIDENCIAIS E COMERCIAIS</v>
          </cell>
          <cell r="E19885" t="str">
            <v>M</v>
          </cell>
        </row>
        <row r="19886">
          <cell r="A19886" t="str">
            <v>SINAPI-I 39661</v>
          </cell>
          <cell r="D19886" t="str">
            <v>TUBO DE COBRE FLEXIVEL, D = 3/16", E = 0,79 MM, PARA AR-CONDICIONADO/ INSTALACOES GAS RESIDENCIAIS E COMERCIAIS</v>
          </cell>
          <cell r="E19886" t="str">
            <v>M</v>
          </cell>
        </row>
        <row r="19887">
          <cell r="A19887" t="str">
            <v>SINAPI-I 39666</v>
          </cell>
          <cell r="D19887" t="str">
            <v>TUBO DE COBRE FLEXIVEL, D = 3/4", E = 0,79 MM, PARA AR-CONDICIONADO/ INSTALACOES GAS RESIDENCIAIS E COMERCIAIS</v>
          </cell>
          <cell r="E19887" t="str">
            <v>M</v>
          </cell>
        </row>
        <row r="19888">
          <cell r="A19888" t="str">
            <v>SINAPI-I 39664</v>
          </cell>
          <cell r="D19888" t="str">
            <v>TUBO DE COBRE FLEXIVEL, D = 3/8", E = 0,79 MM, PARA AR-CONDICIONADO/ INSTALACOES GAS RESIDENCIAIS E COMERCIAIS</v>
          </cell>
          <cell r="E19888" t="str">
            <v>M</v>
          </cell>
        </row>
        <row r="19889">
          <cell r="A19889" t="str">
            <v>SINAPI-I 39663</v>
          </cell>
          <cell r="D19889" t="str">
            <v>TUBO DE COBRE FLEXIVEL, D = 5/16", E = 0,79 MM, PARA AR-CONDICIONADO/ INSTALACOES GAS RESIDENCIAIS E COMERCIAIS</v>
          </cell>
          <cell r="E19889" t="str">
            <v>M</v>
          </cell>
        </row>
        <row r="19890">
          <cell r="A19890" t="str">
            <v>SINAPI-I 39665</v>
          </cell>
          <cell r="D19890" t="str">
            <v>TUBO DE COBRE FLEXIVEL, D = 5/8", E = 0,79 MM, PARA AR-CONDICIONADO/ INSTALACOES GAS RESIDENCIAIS E COMERCIAIS</v>
          </cell>
          <cell r="E19890" t="str">
            <v>M</v>
          </cell>
        </row>
        <row r="19891">
          <cell r="A19891" t="str">
            <v>SINAPI-I 7753</v>
          </cell>
          <cell r="D19891" t="str">
            <v>TUBO DE CONCRETO ARMADO PARA AGUAS PLUVIAIS, CLASSE PA-1, COM ENCAIXE PONTA E BOLSA, DIAMETRO NOMINAL DE 1000 MM</v>
          </cell>
          <cell r="E19891" t="str">
            <v>M</v>
          </cell>
          <cell r="F19891">
            <v>458.15</v>
          </cell>
        </row>
        <row r="19892">
          <cell r="A19892" t="str">
            <v>SINAPI-I 13256</v>
          </cell>
          <cell r="D19892" t="str">
            <v>TUBO DE CONCRETO ARMADO PARA AGUAS PLUVIAIS, CLASSE PA-1, COM ENCAIXE PONTA E BOLSA, DIAMETRO NOMINAL DE 1100 MM</v>
          </cell>
          <cell r="E19892" t="str">
            <v>M</v>
          </cell>
          <cell r="F19892">
            <v>641.79999999999995</v>
          </cell>
        </row>
        <row r="19893">
          <cell r="A19893" t="str">
            <v>SINAPI-I 7757</v>
          </cell>
          <cell r="D19893" t="str">
            <v>TUBO DE CONCRETO ARMADO PARA AGUAS PLUVIAIS, CLASSE PA-1, COM ENCAIXE PONTA E BOLSA, DIAMETRO NOMINAL DE 1200 MM</v>
          </cell>
          <cell r="E19893" t="str">
            <v>M</v>
          </cell>
          <cell r="F19893">
            <v>684.26</v>
          </cell>
        </row>
        <row r="19894">
          <cell r="A19894" t="str">
            <v>SINAPI-I 7758</v>
          </cell>
          <cell r="D19894" t="str">
            <v>TUBO DE CONCRETO ARMADO PARA AGUAS PLUVIAIS, CLASSE PA-1, COM ENCAIXE PONTA E BOLSA, DIAMETRO NOMINAL DE 1500 MM</v>
          </cell>
          <cell r="E19894" t="str">
            <v>M</v>
          </cell>
          <cell r="F19894">
            <v>991.34</v>
          </cell>
        </row>
        <row r="19895">
          <cell r="A19895" t="str">
            <v>SINAPI-I 7759</v>
          </cell>
          <cell r="D19895" t="str">
            <v>TUBO DE CONCRETO ARMADO PARA AGUAS PLUVIAIS, CLASSE PA-1, COM ENCAIXE PONTA E BOLSA, DIAMETRO NOMINAL DE 2000 MM</v>
          </cell>
          <cell r="E19895" t="str">
            <v>M</v>
          </cell>
          <cell r="F19895">
            <v>2747.01</v>
          </cell>
        </row>
        <row r="19896">
          <cell r="A19896" t="str">
            <v>SINAPI-I 40334</v>
          </cell>
          <cell r="D19896" t="str">
            <v>TUBO DE CONCRETO ARMADO PARA AGUAS PLUVIAIS, CLASSE PA-1, COM ENCAIXE PONTA E BOLSA, DIAMETRO NOMINAL DE 300 MM</v>
          </cell>
          <cell r="E19896" t="str">
            <v>M</v>
          </cell>
          <cell r="F19896">
            <v>107.62</v>
          </cell>
        </row>
        <row r="19897">
          <cell r="A19897" t="str">
            <v>SINAPI-I 7745</v>
          </cell>
          <cell r="D19897" t="str">
            <v>TUBO DE CONCRETO ARMADO PARA AGUAS PLUVIAIS, CLASSE PA-1, COM ENCAIXE PONTA E BOLSA, DIAMETRO NOMINAL DE 400 MM</v>
          </cell>
          <cell r="E19897" t="str">
            <v>M</v>
          </cell>
          <cell r="F19897">
            <v>121.44</v>
          </cell>
        </row>
        <row r="19898">
          <cell r="A19898" t="str">
            <v>SINAPI-I 7742</v>
          </cell>
          <cell r="D19898" t="str">
            <v>TUBO DE CONCRETO ARMADO PARA AGUAS PLUVIAIS, CLASSE PA-1, COM ENCAIXE PONTA E BOLSA, DIAMETRO NOMINAL DE 700 MM</v>
          </cell>
          <cell r="E19898" t="str">
            <v>M</v>
          </cell>
          <cell r="F19898">
            <v>320.31</v>
          </cell>
        </row>
        <row r="19899">
          <cell r="A19899" t="str">
            <v>SINAPI-I 7750</v>
          </cell>
          <cell r="D19899" t="str">
            <v>TUBO DE CONCRETO ARMADO PARA AGUAS PLUVIAIS, CLASSE PA-1, COM ENCAIXE PONTA E BOLSA, DIAMETRO NOMINAL DE 800 MM</v>
          </cell>
          <cell r="E19899" t="str">
            <v>M</v>
          </cell>
          <cell r="F19899">
            <v>391</v>
          </cell>
        </row>
        <row r="19900">
          <cell r="A19900" t="str">
            <v>SINAPI-I 7756</v>
          </cell>
          <cell r="D19900" t="str">
            <v>TUBO DE CONCRETO ARMADO PARA AGUAS PLUVIAIS, CLASSE PA-1, COM ENCAIXE PONTA E BOLSA, DIAMETRO NOMINAL DE 900 MM</v>
          </cell>
          <cell r="E19900" t="str">
            <v>M</v>
          </cell>
          <cell r="F19900">
            <v>449.26</v>
          </cell>
        </row>
        <row r="19901">
          <cell r="A19901" t="str">
            <v>SINAPI-I 7725</v>
          </cell>
          <cell r="D19901" t="str">
            <v>TUBO DE CONCRETO ARMADO PARA AGUAS PLUVIAIS, CLASSE PA-1, COM ENCAIXE PONTA E BOLSA, DIAMETRO NOMINAL DE = 600 MM</v>
          </cell>
          <cell r="E19901" t="str">
            <v>M</v>
          </cell>
          <cell r="F19901">
            <v>235</v>
          </cell>
        </row>
        <row r="19902">
          <cell r="A19902" t="str">
            <v>SINAPI-I 7765</v>
          </cell>
          <cell r="D19902" t="str">
            <v>TUBO DE CONCRETO ARMADO PARA AGUAS PLUVIAIS, CLASSE PA-2, COM ENCAIXE PONTA E BOLSA, DIAMETRO NOMINAL DE 1000 MM</v>
          </cell>
          <cell r="E19902" t="str">
            <v>M</v>
          </cell>
          <cell r="F19902">
            <v>503.57</v>
          </cell>
        </row>
        <row r="19903">
          <cell r="A19903" t="str">
            <v>SINAPI-I 12569</v>
          </cell>
          <cell r="D19903" t="str">
            <v>TUBO DE CONCRETO ARMADO PARA AGUAS PLUVIAIS, CLASSE PA-2, COM ENCAIXE PONTA E BOLSA, DIAMETRO NOMINAL DE 1100 MM</v>
          </cell>
          <cell r="E19903" t="str">
            <v>M</v>
          </cell>
          <cell r="F19903">
            <v>695.12</v>
          </cell>
        </row>
        <row r="19904">
          <cell r="A19904" t="str">
            <v>SINAPI-I 7766</v>
          </cell>
          <cell r="D19904" t="str">
            <v>TUBO DE CONCRETO ARMADO PARA AGUAS PLUVIAIS, CLASSE PA-2, COM ENCAIXE PONTA E BOLSA, DIAMETRO NOMINAL DE 1200 MM</v>
          </cell>
          <cell r="E19904" t="str">
            <v>M</v>
          </cell>
          <cell r="F19904">
            <v>738.57</v>
          </cell>
        </row>
        <row r="19905">
          <cell r="A19905" t="str">
            <v>SINAPI-I 7767</v>
          </cell>
          <cell r="D19905" t="str">
            <v>TUBO DE CONCRETO ARMADO PARA AGUAS PLUVIAIS, CLASSE PA-2, COM ENCAIXE PONTA E BOLSA, DIAMETRO NOMINAL DE 1500 MM</v>
          </cell>
          <cell r="E19905" t="str">
            <v>M</v>
          </cell>
          <cell r="F19905">
            <v>1060.46</v>
          </cell>
        </row>
        <row r="19906">
          <cell r="A19906" t="str">
            <v>SINAPI-I 7727</v>
          </cell>
          <cell r="D19906" t="str">
            <v>TUBO DE CONCRETO ARMADO PARA AGUAS PLUVIAIS, CLASSE PA-2, COM ENCAIXE PONTA E BOLSA, DIAMETRO NOMINAL DE 2000 MM</v>
          </cell>
          <cell r="E19906" t="str">
            <v>M</v>
          </cell>
          <cell r="F19906">
            <v>3080.67</v>
          </cell>
        </row>
        <row r="19907">
          <cell r="A19907" t="str">
            <v>SINAPI-I 7760</v>
          </cell>
          <cell r="D19907" t="str">
            <v>TUBO DE CONCRETO ARMADO PARA AGUAS PLUVIAIS, CLASSE PA-2, COM ENCAIXE PONTA E BOLSA, DIAMETRO NOMINAL DE 300 MM</v>
          </cell>
          <cell r="E19907" t="str">
            <v>M</v>
          </cell>
          <cell r="F19907">
            <v>122.43</v>
          </cell>
        </row>
        <row r="19908">
          <cell r="A19908" t="str">
            <v>SINAPI-I 7761</v>
          </cell>
          <cell r="D19908" t="str">
            <v>TUBO DE CONCRETO ARMADO PARA AGUAS PLUVIAIS, CLASSE PA-2, COM ENCAIXE PONTA E BOLSA, DIAMETRO NOMINAL DE 400 MM</v>
          </cell>
          <cell r="E19908" t="str">
            <v>M</v>
          </cell>
          <cell r="F19908">
            <v>128.36000000000001</v>
          </cell>
        </row>
        <row r="19909">
          <cell r="A19909" t="str">
            <v>SINAPI-I 7752</v>
          </cell>
          <cell r="D19909" t="str">
            <v>TUBO DE CONCRETO ARMADO PARA AGUAS PLUVIAIS, CLASSE PA-2, COM ENCAIXE PONTA E BOLSA, DIAMETRO NOMINAL DE 500 MM</v>
          </cell>
          <cell r="E19909" t="str">
            <v>M</v>
          </cell>
          <cell r="F19909">
            <v>156</v>
          </cell>
        </row>
        <row r="19910">
          <cell r="A19910" t="str">
            <v>SINAPI-I 7762</v>
          </cell>
          <cell r="D19910" t="str">
            <v>TUBO DE CONCRETO ARMADO PARA AGUAS PLUVIAIS, CLASSE PA-2, COM ENCAIXE PONTA E BOLSA, DIAMETRO NOMINAL DE 600 MM</v>
          </cell>
          <cell r="E19910" t="str">
            <v>M</v>
          </cell>
          <cell r="F19910">
            <v>203.89</v>
          </cell>
        </row>
        <row r="19911">
          <cell r="A19911" t="str">
            <v>SINAPI-I 7722</v>
          </cell>
          <cell r="D19911" t="str">
            <v>TUBO DE CONCRETO ARMADO PARA AGUAS PLUVIAIS, CLASSE PA-2, COM ENCAIXE PONTA E BOLSA, DIAMETRO NOMINAL DE 700 MM</v>
          </cell>
          <cell r="E19911" t="str">
            <v>M</v>
          </cell>
          <cell r="F19911">
            <v>312.01</v>
          </cell>
        </row>
        <row r="19912">
          <cell r="A19912" t="str">
            <v>SINAPI-I 7763</v>
          </cell>
          <cell r="D19912" t="str">
            <v>TUBO DE CONCRETO ARMADO PARA AGUAS PLUVIAIS, CLASSE PA-2, COM ENCAIXE PONTA E BOLSA, DIAMETRO NOMINAL DE 800 MM</v>
          </cell>
          <cell r="E19912" t="str">
            <v>M</v>
          </cell>
          <cell r="F19912">
            <v>380.14</v>
          </cell>
        </row>
        <row r="19913">
          <cell r="A19913" t="str">
            <v>SINAPI-I 7764</v>
          </cell>
          <cell r="D19913" t="str">
            <v>TUBO DE CONCRETO ARMADO PARA AGUAS PLUVIAIS, CLASSE PA-2, COM ENCAIXE PONTA E BOLSA, DIAMETRO NOMINAL DE 900 MM</v>
          </cell>
          <cell r="E19913" t="str">
            <v>M</v>
          </cell>
          <cell r="F19913">
            <v>454.2</v>
          </cell>
        </row>
        <row r="19914">
          <cell r="A19914" t="str">
            <v>SINAPI-I 12572</v>
          </cell>
          <cell r="D19914" t="str">
            <v>TUBO DE CONCRETO ARMADO PARA AGUAS PLUVIAIS, CLASSE PA-3, COM ENCAIXE PONTA E BOLSA, DIAMETRO NOMINAL DE 1000 MM</v>
          </cell>
          <cell r="E19914" t="str">
            <v>M</v>
          </cell>
          <cell r="F19914">
            <v>641.79999999999995</v>
          </cell>
        </row>
        <row r="19915">
          <cell r="A19915" t="str">
            <v>SINAPI-I 12573</v>
          </cell>
          <cell r="D19915" t="str">
            <v>TUBO DE CONCRETO ARMADO PARA AGUAS PLUVIAIS, CLASSE PA-3, COM ENCAIXE PONTA E BOLSA, DIAMETRO NOMINAL DE 1100 MM</v>
          </cell>
          <cell r="E19915" t="str">
            <v>M</v>
          </cell>
          <cell r="F19915">
            <v>844.22</v>
          </cell>
        </row>
        <row r="19916">
          <cell r="A19916" t="str">
            <v>SINAPI-I 12574</v>
          </cell>
          <cell r="D19916" t="str">
            <v>TUBO DE CONCRETO ARMADO PARA AGUAS PLUVIAIS, CLASSE PA-3, COM ENCAIXE PONTA E BOLSA, DIAMETRO NOMINAL DE 1200 MM</v>
          </cell>
          <cell r="E19916" t="str">
            <v>M</v>
          </cell>
          <cell r="F19916">
            <v>1020.76</v>
          </cell>
        </row>
        <row r="19917">
          <cell r="A19917" t="str">
            <v>SINAPI-I 12575</v>
          </cell>
          <cell r="D19917" t="str">
            <v>TUBO DE CONCRETO ARMADO PARA AGUAS PLUVIAIS, CLASSE PA-3, COM ENCAIXE PONTA E BOLSA, DIAMETRO NOMINAL DE 1500 MM</v>
          </cell>
          <cell r="E19917" t="str">
            <v>M</v>
          </cell>
          <cell r="F19917">
            <v>1550.21</v>
          </cell>
        </row>
        <row r="19918">
          <cell r="A19918" t="str">
            <v>SINAPI-I 12576</v>
          </cell>
          <cell r="D19918" t="str">
            <v>TUBO DE CONCRETO ARMADO PARA AGUAS PLUVIAIS, CLASSE PA-3, COM ENCAIXE PONTA E BOLSA, DIAMETRO NOMINAL DE 400 MM</v>
          </cell>
          <cell r="E19918" t="str">
            <v>M</v>
          </cell>
          <cell r="F19918">
            <v>187.6</v>
          </cell>
        </row>
        <row r="19919">
          <cell r="A19919" t="str">
            <v>SINAPI-I 12577</v>
          </cell>
          <cell r="D19919" t="str">
            <v>TUBO DE CONCRETO ARMADO PARA AGUAS PLUVIAIS, CLASSE PA-3, COM ENCAIXE PONTA E BOLSA, DIAMETRO NOMINAL DE 500 MM</v>
          </cell>
          <cell r="E19919" t="str">
            <v>M</v>
          </cell>
          <cell r="F19919">
            <v>252.77</v>
          </cell>
        </row>
        <row r="19920">
          <cell r="A19920" t="str">
            <v>SINAPI-I 12578</v>
          </cell>
          <cell r="D19920" t="str">
            <v>TUBO DE CONCRETO ARMADO PARA AGUAS PLUVIAIS, CLASSE PA-3, COM ENCAIXE PONTA E BOLSA, DIAMETRO NOMINAL DE 600 MM</v>
          </cell>
          <cell r="E19920" t="str">
            <v>M</v>
          </cell>
          <cell r="F19920">
            <v>306.08999999999997</v>
          </cell>
        </row>
        <row r="19921">
          <cell r="A19921" t="str">
            <v>SINAPI-I 12579</v>
          </cell>
          <cell r="D19921" t="str">
            <v>TUBO DE CONCRETO ARMADO PARA AGUAS PLUVIAIS, CLASSE PA-3, COM ENCAIXE PONTA E BOLSA, DIAMETRO NOMINAL DE 700 MM</v>
          </cell>
          <cell r="E19921" t="str">
            <v>M</v>
          </cell>
          <cell r="F19921">
            <v>527.26</v>
          </cell>
        </row>
        <row r="19922">
          <cell r="A19922" t="str">
            <v>SINAPI-I 12580</v>
          </cell>
          <cell r="D19922" t="str">
            <v>TUBO DE CONCRETO ARMADO PARA AGUAS PLUVIAIS, CLASSE PA-3, COM ENCAIXE PONTA E BOLSA, DIAMETRO NOMINAL DE 800 MM</v>
          </cell>
          <cell r="E19922" t="str">
            <v>M</v>
          </cell>
          <cell r="F19922">
            <v>549.38</v>
          </cell>
        </row>
        <row r="19923">
          <cell r="A19923" t="str">
            <v>SINAPI-I 12581</v>
          </cell>
          <cell r="D19923" t="str">
            <v>TUBO DE CONCRETO ARMADO PARA AGUAS PLUVIAIS, CLASSE PA-3, COM ENCAIXE PONTA E BOLSA, DIAMETRO NOMINAL DE 900 MM</v>
          </cell>
          <cell r="E19923" t="str">
            <v>M</v>
          </cell>
          <cell r="F19923">
            <v>588.48</v>
          </cell>
        </row>
        <row r="19924">
          <cell r="A19924" t="str">
            <v>SINAPI-I 7720</v>
          </cell>
          <cell r="D19924" t="str">
            <v>TUBO DE CONCRETO ARMADO PARA ESGOTO SANITARIO, CLASSE EA-2, COM ENCAIXE PONTA E BOLSA, COM JUNTA ELASTICA, DIAMETRO NOMINAL DE 1000 MM</v>
          </cell>
          <cell r="E19924" t="str">
            <v>M</v>
          </cell>
          <cell r="F19924">
            <v>920.25</v>
          </cell>
        </row>
        <row r="19925">
          <cell r="A19925" t="str">
            <v>SINAPI-I 40335</v>
          </cell>
          <cell r="D19925" t="str">
            <v>TUBO DE CONCRETO ARMADO PARA ESGOTO SANITARIO, CLASSE EA-2, COM ENCAIXE PONTA E BOLSA, COM JUNTA ELASTICA, DIAMETRO NOMINAL DE 300 MM</v>
          </cell>
          <cell r="E19925" t="str">
            <v>M</v>
          </cell>
          <cell r="F19925">
            <v>192.54</v>
          </cell>
        </row>
        <row r="19926">
          <cell r="A19926" t="str">
            <v>SINAPI-I 7740</v>
          </cell>
          <cell r="D19926" t="str">
            <v>TUBO DE CONCRETO ARMADO PARA ESGOTO SANITARIO, CLASSE EA-2, COM ENCAIXE PONTA E BOLSA, COM JUNTA ELASTICA, DIAMETRO NOMINAL DE 400 MM</v>
          </cell>
          <cell r="E19926" t="str">
            <v>M</v>
          </cell>
          <cell r="F19926">
            <v>197.47</v>
          </cell>
        </row>
        <row r="19927">
          <cell r="A19927" t="str">
            <v>SINAPI-I 7741</v>
          </cell>
          <cell r="D19927" t="str">
            <v>TUBO DE CONCRETO ARMADO PARA ESGOTO SANITARIO, CLASSE EA-2, COM ENCAIXE PONTA E BOLSA, COM JUNTA ELASTICA, DIAMETRO NOMINAL DE 500 MM</v>
          </cell>
          <cell r="E19927" t="str">
            <v>M</v>
          </cell>
          <cell r="F19927">
            <v>365.33</v>
          </cell>
        </row>
        <row r="19928">
          <cell r="A19928" t="str">
            <v>SINAPI-I 7774</v>
          </cell>
          <cell r="D19928" t="str">
            <v>TUBO DE CONCRETO ARMADO PARA ESGOTO SANITARIO, CLASSE EA-2, COM ENCAIXE PONTA E BOLSA, COM JUNTA ELASTICA, DIAMETRO NOMINAL DE 600 MM</v>
          </cell>
          <cell r="E19928" t="str">
            <v>M</v>
          </cell>
          <cell r="F19928">
            <v>448.27</v>
          </cell>
        </row>
        <row r="19929">
          <cell r="A19929" t="str">
            <v>SINAPI-I 7744</v>
          </cell>
          <cell r="D19929" t="str">
            <v>TUBO DE CONCRETO ARMADO PARA ESGOTO SANITARIO, CLASSE EA-2, COM ENCAIXE PONTA E BOLSA, COM JUNTA ELASTICA, DIAMETRO NOMINAL DE 700 MM</v>
          </cell>
          <cell r="E19929" t="str">
            <v>M</v>
          </cell>
          <cell r="F19929">
            <v>585.52</v>
          </cell>
        </row>
        <row r="19930">
          <cell r="A19930" t="str">
            <v>SINAPI-I 7773</v>
          </cell>
          <cell r="D19930" t="str">
            <v>TUBO DE CONCRETO ARMADO PARA ESGOTO SANITARIO, CLASSE EA-2, COM ENCAIXE PONTA E BOLSA, COM JUNTA ELASTICA, DIAMETRO NOMINAL DE 800 MM</v>
          </cell>
          <cell r="E19930" t="str">
            <v>M</v>
          </cell>
          <cell r="F19930">
            <v>598.46</v>
          </cell>
        </row>
        <row r="19931">
          <cell r="A19931" t="str">
            <v>SINAPI-I 7754</v>
          </cell>
          <cell r="D19931" t="str">
            <v>TUBO DE CONCRETO ARMADO PARA ESGOTO SANITARIO, CLASSE EA-2, COM ENCAIXE PONTA E BOLSA, COM JUNTA ELASTICA, DIAMETRO NOMINAL DE 900 MM</v>
          </cell>
          <cell r="E19931" t="str">
            <v>M</v>
          </cell>
          <cell r="F19931">
            <v>907.41</v>
          </cell>
        </row>
        <row r="19932">
          <cell r="A19932" t="str">
            <v>SINAPI-I 7735</v>
          </cell>
          <cell r="D19932" t="str">
            <v>TUBO DE CONCRETO ARMADO PARA ESGOTO SANITARIO, CLASSE EA-3, COM ENCAIXE PONTA E BOLSA, COM JUNTA ELASTICA, DIAMETRO NOMINAL DE 1000 MM</v>
          </cell>
          <cell r="E19932" t="str">
            <v>M</v>
          </cell>
          <cell r="F19932">
            <v>1175</v>
          </cell>
        </row>
        <row r="19933">
          <cell r="A19933" t="str">
            <v>SINAPI-I 7755</v>
          </cell>
          <cell r="D19933" t="str">
            <v>TUBO DE CONCRETO ARMADO PARA ESGOTO SANITARIO, CLASSE EA-3, COM ENCAIXE PONTA E BOLSA, COM JUNTA ELASTICA, DIAMETRO NOMINAL DE 400 MM</v>
          </cell>
          <cell r="E19933" t="str">
            <v>M</v>
          </cell>
          <cell r="F19933">
            <v>233.02</v>
          </cell>
        </row>
        <row r="19934">
          <cell r="A19934" t="str">
            <v>SINAPI-I 7776</v>
          </cell>
          <cell r="D19934" t="str">
            <v>TUBO DE CONCRETO ARMADO PARA ESGOTO SANITARIO, CLASSE EA-3, COM ENCAIXE PONTA E BOLSA, COM JUNTA ELASTICA, DIAMETRO NOMINAL DE 500 MM</v>
          </cell>
          <cell r="E19934" t="str">
            <v>M</v>
          </cell>
          <cell r="F19934">
            <v>485.79</v>
          </cell>
        </row>
        <row r="19935">
          <cell r="A19935" t="str">
            <v>SINAPI-I 7743</v>
          </cell>
          <cell r="D19935" t="str">
            <v>TUBO DE CONCRETO ARMADO PARA ESGOTO SANITARIO, CLASSE EA-3, COM ENCAIXE PONTA E BOLSA, COM JUNTA ELASTICA, DIAMETRO NOMINAL DE 600 MM</v>
          </cell>
          <cell r="E19935" t="str">
            <v>M</v>
          </cell>
          <cell r="F19935">
            <v>514.42999999999995</v>
          </cell>
        </row>
        <row r="19936">
          <cell r="A19936" t="str">
            <v>SINAPI-I 7733</v>
          </cell>
          <cell r="D19936" t="str">
            <v>TUBO DE CONCRETO ARMADO PARA ESGOTO SANITARIO, CLASSE EA-3, COM ENCAIXE PONTA E BOLSA, COM JUNTA ELASTICA, DIAMETRO NOMINAL DE 700 MM</v>
          </cell>
          <cell r="E19936" t="str">
            <v>M</v>
          </cell>
          <cell r="F19936">
            <v>671.42</v>
          </cell>
        </row>
        <row r="19937">
          <cell r="A19937" t="str">
            <v>SINAPI-I 7775</v>
          </cell>
          <cell r="D19937" t="str">
            <v>TUBO DE CONCRETO ARMADO PARA ESGOTO SANITARIO, CLASSE EA-3, COM ENCAIXE PONTA E BOLSA, COM JUNTA ELASTICA, DIAMETRO NOMINAL DE 800 MM</v>
          </cell>
          <cell r="E19937" t="str">
            <v>M</v>
          </cell>
          <cell r="F19937">
            <v>735.6</v>
          </cell>
        </row>
        <row r="19938">
          <cell r="A19938" t="str">
            <v>SINAPI-I 7734</v>
          </cell>
          <cell r="D19938" t="str">
            <v>TUBO DE CONCRETO ARMADO PARA ESGOTO SANITARIO, CLASSE EA-3, COM ENCAIXE PONTA E BOLSA, COM JUNTA ELASTICA, DIAMETRO NOMINAL DE 900 MM</v>
          </cell>
          <cell r="E19938" t="str">
            <v>M</v>
          </cell>
          <cell r="F19938">
            <v>1041.7</v>
          </cell>
        </row>
        <row r="19939">
          <cell r="A19939" t="str">
            <v>SINAPI-I 7714</v>
          </cell>
          <cell r="D19939" t="str">
            <v>TUBO DE CONCRETO ARMADO, PRE MOLDADO PARA AGUAS PLUVIAIS, CLASSE PA-1, COM ENCAIXE PONTA E BOLSA, DIAMETRO NOMINAL DE 500 MM</v>
          </cell>
          <cell r="E19939" t="str">
            <v>M</v>
          </cell>
          <cell r="F19939">
            <v>145.13999999999999</v>
          </cell>
        </row>
        <row r="19940">
          <cell r="A19940" t="str">
            <v>SINAPI-I 37449</v>
          </cell>
          <cell r="D19940" t="str">
            <v>TUBO DE CONCRETO SIMPLES PARA AGUAS PLUVIAIS, CLASSE PS1, COM ENCAIXE MACHO E FEMEA, DIAMETRO NOMINAL DE 200 MM</v>
          </cell>
          <cell r="E19940" t="str">
            <v>M</v>
          </cell>
          <cell r="F19940">
            <v>50.54</v>
          </cell>
        </row>
        <row r="19941">
          <cell r="A19941" t="str">
            <v>SINAPI-I 37450</v>
          </cell>
          <cell r="D19941" t="str">
            <v>TUBO DE CONCRETO SIMPLES PARA AGUAS PLUVIAIS, CLASSE PS1, COM ENCAIXE MACHO E FEMEA, DIAMETRO NOMINAL DE 300 MM</v>
          </cell>
          <cell r="E19941" t="str">
            <v>M</v>
          </cell>
          <cell r="F19941">
            <v>70.75</v>
          </cell>
        </row>
        <row r="19942">
          <cell r="A19942" t="str">
            <v>SINAPI-I 37451</v>
          </cell>
          <cell r="D19942" t="str">
            <v>TUBO DE CONCRETO SIMPLES PARA AGUAS PLUVIAIS, CLASSE PS1, COM ENCAIXE MACHO E FEMEA, DIAMETRO NOMINAL DE 400 MM</v>
          </cell>
          <cell r="E19942" t="str">
            <v>M</v>
          </cell>
          <cell r="F19942">
            <v>98.78</v>
          </cell>
        </row>
        <row r="19943">
          <cell r="A19943" t="str">
            <v>SINAPI-I 37452</v>
          </cell>
          <cell r="D19943" t="str">
            <v>TUBO DE CONCRETO SIMPLES PARA AGUAS PLUVIAIS, CLASSE PS1, COM ENCAIXE MACHO E FEMEA, DIAMETRO NOMINAL DE 500 MM</v>
          </cell>
          <cell r="E19943" t="str">
            <v>M</v>
          </cell>
          <cell r="F19943">
            <v>143.58000000000001</v>
          </cell>
        </row>
        <row r="19944">
          <cell r="A19944" t="str">
            <v>SINAPI-I 37453</v>
          </cell>
          <cell r="D19944" t="str">
            <v>TUBO DE CONCRETO SIMPLES PARA AGUAS PLUVIAIS, CLASSE PS1, COM ENCAIXE MACHO E FEMEA, DIAMETRO NOMINAL DE 600 MM</v>
          </cell>
          <cell r="E19944" t="str">
            <v>M</v>
          </cell>
          <cell r="F19944">
            <v>165.34</v>
          </cell>
        </row>
        <row r="19945">
          <cell r="A19945" t="str">
            <v>SINAPI-I 7778</v>
          </cell>
          <cell r="D19945" t="str">
            <v>TUBO DE CONCRETO SIMPLES PARA AGUAS PLUVIAIS, CLASSE PS1, COM ENCAIXE PONTA E BOLSA, DIAMETRO NOMINAL DE 200 MM</v>
          </cell>
          <cell r="E19945" t="str">
            <v>M</v>
          </cell>
          <cell r="F19945">
            <v>62.02</v>
          </cell>
        </row>
        <row r="19946">
          <cell r="A19946" t="str">
            <v>SINAPI-I 7796</v>
          </cell>
          <cell r="D19946" t="str">
            <v>TUBO DE CONCRETO SIMPLES PARA AGUAS PLUVIAIS, CLASSE PS1, COM ENCAIXE PONTA E BOLSA, DIAMETRO NOMINAL DE 300 MM</v>
          </cell>
          <cell r="E19946" t="str">
            <v>M</v>
          </cell>
          <cell r="F19946">
            <v>85</v>
          </cell>
        </row>
        <row r="19947">
          <cell r="A19947" t="str">
            <v>SINAPI-I 7781</v>
          </cell>
          <cell r="D19947" t="str">
            <v>TUBO DE CONCRETO SIMPLES PARA AGUAS PLUVIAIS, CLASSE PS1, COM ENCAIXE PONTA E BOLSA, DIAMETRO NOMINAL DE 400 MM</v>
          </cell>
          <cell r="E19947" t="str">
            <v>M</v>
          </cell>
          <cell r="F19947">
            <v>100.44</v>
          </cell>
        </row>
        <row r="19948">
          <cell r="A19948" t="str">
            <v>SINAPI-I 7795</v>
          </cell>
          <cell r="D19948" t="str">
            <v>TUBO DE CONCRETO SIMPLES PARA AGUAS PLUVIAIS, CLASSE PS1, COM ENCAIXE PONTA E BOLSA, DIAMETRO NOMINAL DE 500 MM</v>
          </cell>
          <cell r="E19948" t="str">
            <v>M</v>
          </cell>
          <cell r="F19948">
            <v>149.49</v>
          </cell>
        </row>
        <row r="19949">
          <cell r="A19949" t="str">
            <v>SINAPI-I 7791</v>
          </cell>
          <cell r="D19949" t="str">
            <v>TUBO DE CONCRETO SIMPLES PARA AGUAS PLUVIAIS, CLASSE PS1, COM ENCAIXE PONTA E BOLSA, DIAMETRO NOMINAL DE 600 MM</v>
          </cell>
          <cell r="E19949" t="str">
            <v>M</v>
          </cell>
          <cell r="F19949">
            <v>178.95</v>
          </cell>
        </row>
        <row r="19950">
          <cell r="A19950" t="str">
            <v>SINAPI-I 7783</v>
          </cell>
          <cell r="D19950" t="str">
            <v>TUBO DE CONCRETO SIMPLES PARA AGUAS PLUVIAIS, CLASSE PS2, COM ENCAIXE PONTA E BOLSA, DIAMETRO NOMINAL DE 200 MM</v>
          </cell>
          <cell r="E19950" t="str">
            <v>M</v>
          </cell>
          <cell r="F19950">
            <v>63.41</v>
          </cell>
        </row>
        <row r="19951">
          <cell r="A19951" t="str">
            <v>SINAPI-I 7790</v>
          </cell>
          <cell r="D19951" t="str">
            <v>TUBO DE CONCRETO SIMPLES PARA AGUAS PLUVIAIS, CLASSE PS2, COM ENCAIXE PONTA E BOLSA, DIAMETRO NOMINAL DE 300 MM</v>
          </cell>
          <cell r="E19951" t="str">
            <v>M</v>
          </cell>
          <cell r="F19951">
            <v>99.93</v>
          </cell>
        </row>
        <row r="19952">
          <cell r="A19952" t="str">
            <v>SINAPI-I 7785</v>
          </cell>
          <cell r="D19952" t="str">
            <v>TUBO DE CONCRETO SIMPLES PARA AGUAS PLUVIAIS, CLASSE PS2, COM ENCAIXE PONTA E BOLSA, DIAMETRO NOMINAL DE 400 MM</v>
          </cell>
          <cell r="E19952" t="str">
            <v>M</v>
          </cell>
          <cell r="F19952">
            <v>110.27</v>
          </cell>
        </row>
        <row r="19953">
          <cell r="A19953" t="str">
            <v>SINAPI-I 7792</v>
          </cell>
          <cell r="D19953" t="str">
            <v>TUBO DE CONCRETO SIMPLES PARA AGUAS PLUVIAIS, CLASSE PS2, COM ENCAIXE PONTA E BOLSA, DIAMETRO NOMINAL DE 500 MM</v>
          </cell>
          <cell r="E19953" t="str">
            <v>M</v>
          </cell>
          <cell r="F19953">
            <v>156.38</v>
          </cell>
        </row>
        <row r="19954">
          <cell r="A19954" t="str">
            <v>SINAPI-I 7793</v>
          </cell>
          <cell r="D19954" t="str">
            <v>TUBO DE CONCRETO SIMPLES PARA AGUAS PLUVIAIS, CLASSE PS2, COM ENCAIXE PONTA E BOLSA, DIAMETRO NOMINAL DE 600 MM</v>
          </cell>
          <cell r="E19954" t="str">
            <v>M</v>
          </cell>
          <cell r="F19954">
            <v>184.7</v>
          </cell>
        </row>
        <row r="19955">
          <cell r="A19955" t="str">
            <v>SINAPI-I 13159</v>
          </cell>
          <cell r="D19955" t="str">
            <v>TUBO DE CONCRETO SIMPLES PARA ESGOTO SANITARIO, CLASSE ES, COM ENCAIXE PONTA E BOLSA, COM JUNTA ELASTICA, DIAMETRO NOMINAL DE 400 MM</v>
          </cell>
          <cell r="E19955" t="str">
            <v>M</v>
          </cell>
          <cell r="F19955">
            <v>160.81</v>
          </cell>
        </row>
        <row r="19956">
          <cell r="A19956" t="str">
            <v>SINAPI-I 13168</v>
          </cell>
          <cell r="D19956" t="str">
            <v>TUBO DE CONCRETO SIMPLES PARA ESGOTO SANITARIO, CLASSE ES, COM ENCAIXE PONTA E BOLSA, COM JUNTA ELASTICA, DIAMETRO NOMINAL DE 500 MM</v>
          </cell>
          <cell r="E19956" t="str">
            <v>M</v>
          </cell>
          <cell r="F19956">
            <v>195.27</v>
          </cell>
        </row>
        <row r="19957">
          <cell r="A19957" t="str">
            <v>SINAPI-I 13173</v>
          </cell>
          <cell r="D19957" t="str">
            <v>TUBO DE CONCRETO SIMPLES PARA ESGOTO SANITARIO, CLASSE ES, COM ENCAIXE PONTA E BOLSA, COM JUNTA ELASTICA, DIAMETRO NOMINAL DE 600 MM</v>
          </cell>
          <cell r="E19957" t="str">
            <v>M</v>
          </cell>
          <cell r="F19957">
            <v>264.18</v>
          </cell>
        </row>
        <row r="19958">
          <cell r="A19958" t="str">
            <v>SINAPI-I 12583</v>
          </cell>
          <cell r="D19958" t="str">
            <v>TUBO DE CONCRETO SIMPLES POROSO PARA DRENAGEM (DRENO POROSO), COM ENCAIXE MACHO E FEMEA, DIAMETRO NOMINAL DE 200 MM</v>
          </cell>
          <cell r="E19958" t="str">
            <v>M</v>
          </cell>
          <cell r="F19958">
            <v>52.83</v>
          </cell>
        </row>
        <row r="19959">
          <cell r="A19959" t="str">
            <v>SINAPI-I 12584</v>
          </cell>
          <cell r="D19959" t="str">
            <v>TUBO DE CONCRETO SIMPLES POROSO PARA DRENAGEM (DRENO POROSO), COM ENCAIXE MACHO E FEMEA, DIAMETRO NOMINAL DE 300 MM</v>
          </cell>
          <cell r="E19959" t="str">
            <v>M</v>
          </cell>
          <cell r="F19959">
            <v>68.91</v>
          </cell>
        </row>
        <row r="19960">
          <cell r="A19960" t="str">
            <v>SINAPI-I 12613</v>
          </cell>
          <cell r="D19960" t="str">
            <v>TUBO DE DESCARGA, TIPO BENGALA, PARA LIGACAO CAIXA DE DESCARGA - EMBUTIR, PVC, 40 MM X 150 CM</v>
          </cell>
          <cell r="E19960" t="str">
            <v>UN</v>
          </cell>
          <cell r="F19960">
            <v>21.48</v>
          </cell>
        </row>
        <row r="19961">
          <cell r="A19961" t="str">
            <v>SINAPI-I 1031</v>
          </cell>
          <cell r="D19961" t="str">
            <v>TUBO DE DESCIDA EXTERNO, DE PVC, PARA CAIXA DE DESCARGA EXTERNA ALTA - DIAMETRO DE 40 MM E ALTURA DE APROXIMADAMENTE 1,55 M</v>
          </cell>
          <cell r="E19961" t="str">
            <v>UN</v>
          </cell>
          <cell r="F19961">
            <v>15.15</v>
          </cell>
        </row>
        <row r="19962">
          <cell r="A19962" t="str">
            <v>SINAPI-I 39707</v>
          </cell>
          <cell r="D19962" t="str">
            <v>TUBO DE ESPUMA DE POLIETILENO EXPANDIDO FLEXIVEL PARA ISOLAMENTO TERMICO DE TUBULACAO DE AR CONDICIONADO, AGUA QUENTE, DN 1 1/2", E= 10 MM</v>
          </cell>
          <cell r="E19962" t="str">
            <v>M</v>
          </cell>
          <cell r="F19962">
            <v>5.85</v>
          </cell>
        </row>
        <row r="19963">
          <cell r="A19963" t="str">
            <v>SINAPI-I 39708</v>
          </cell>
          <cell r="D19963" t="str">
            <v>TUBO DE ESPUMA DE POLIETILENO EXPANDIDO FLEXIVEL PARA ISOLAMENTO TERMICO DE TUBULACAO DE AR CONDICIONADO, AGUA QUENTE, DN 1 1/4", E= 10 MM</v>
          </cell>
          <cell r="E19963" t="str">
            <v>M</v>
          </cell>
          <cell r="F19963">
            <v>5.67</v>
          </cell>
        </row>
        <row r="19964">
          <cell r="A19964" t="str">
            <v>SINAPI-I 39710</v>
          </cell>
          <cell r="D19964" t="str">
            <v>TUBO DE ESPUMA DE POLIETILENO EXPANDIDO FLEXIVEL PARA ISOLAMENTO TERMICO DE TUBULACAO DE AR CONDICIONADO, AGUA QUENTE, DN 1 1/8", E= 10 MM</v>
          </cell>
          <cell r="E19964" t="str">
            <v>M</v>
          </cell>
          <cell r="F19964">
            <v>3.99</v>
          </cell>
        </row>
        <row r="19965">
          <cell r="A19965" t="str">
            <v>SINAPI-I 39709</v>
          </cell>
          <cell r="D19965" t="str">
            <v>TUBO DE ESPUMA DE POLIETILENO EXPANDIDO FLEXIVEL PARA ISOLAMENTO TERMICO DE TUBULACAO DE AR CONDICIONADO, AGUA QUENTE, DN 1 3/8", E= 10 MM</v>
          </cell>
          <cell r="E19965" t="str">
            <v>M</v>
          </cell>
          <cell r="F19965">
            <v>5.54</v>
          </cell>
        </row>
        <row r="19966">
          <cell r="A19966" t="str">
            <v>SINAPI-I 39711</v>
          </cell>
          <cell r="D19966" t="str">
            <v>TUBO DE ESPUMA DE POLIETILENO EXPANDIDO FLEXIVEL PARA ISOLAMENTO TERMICO DE TUBULACAO DE AR CONDICIONADO, AGUA QUENTE, DN 1 5/8", E= 10 MM</v>
          </cell>
          <cell r="E19966" t="str">
            <v>M</v>
          </cell>
          <cell r="F19966">
            <v>6.22</v>
          </cell>
        </row>
        <row r="19967">
          <cell r="A19967" t="str">
            <v>SINAPI-I 39714</v>
          </cell>
          <cell r="D19967" t="str">
            <v>TUBO DE ESPUMA DE POLIETILENO EXPANDIDO FLEXIVEL PARA ISOLAMENTO TERMICO DE TUBULACAO DE AR CONDICIONADO, AGUA QUENTE, DN 1", E= 10 MM</v>
          </cell>
          <cell r="E19967" t="str">
            <v>M</v>
          </cell>
          <cell r="F19967">
            <v>3.95</v>
          </cell>
        </row>
        <row r="19968">
          <cell r="A19968" t="str">
            <v>SINAPI-I 39712</v>
          </cell>
          <cell r="D19968" t="str">
            <v>TUBO DE ESPUMA DE POLIETILENO EXPANDIDO FLEXIVEL PARA ISOLAMENTO TERMICO DE TUBULACAO DE AR CONDICIONADO, AGUA QUENTE, DN 1/2", E= 10 MM</v>
          </cell>
          <cell r="E19968" t="str">
            <v>M</v>
          </cell>
          <cell r="F19968">
            <v>2.1800000000000002</v>
          </cell>
        </row>
        <row r="19969">
          <cell r="A19969" t="str">
            <v>SINAPI-I 39713</v>
          </cell>
          <cell r="D19969" t="str">
            <v>TUBO DE ESPUMA DE POLIETILENO EXPANDIDO FLEXIVEL PARA ISOLAMENTO TERMICO DE TUBULACAO DE AR CONDICIONADO, AGUA QUENTE, DN 1/4", E= 10 MM</v>
          </cell>
          <cell r="E19969" t="str">
            <v>M</v>
          </cell>
          <cell r="F19969">
            <v>1.72</v>
          </cell>
        </row>
        <row r="19970">
          <cell r="A19970" t="str">
            <v>SINAPI-I 39715</v>
          </cell>
          <cell r="D19970" t="str">
            <v>TUBO DE ESPUMA DE POLIETILENO EXPANDIDO FLEXIVEL PARA ISOLAMENTO TERMICO DE TUBULACAO DE AR CONDICIONADO, AGUA QUENTE, DN 3/4", E= 10 MM</v>
          </cell>
          <cell r="E19970" t="str">
            <v>M</v>
          </cell>
          <cell r="F19970">
            <v>2.81</v>
          </cell>
        </row>
        <row r="19971">
          <cell r="A19971" t="str">
            <v>SINAPI-I 39716</v>
          </cell>
          <cell r="D19971" t="str">
            <v>TUBO DE ESPUMA DE POLIETILENO EXPANDIDO FLEXIVEL PARA ISOLAMENTO TERMICO DE TUBULACAO DE AR CONDICIONADO, AGUA QUENTE, DN 3/8", E= 10 MM</v>
          </cell>
          <cell r="E19971" t="str">
            <v>M</v>
          </cell>
          <cell r="F19971">
            <v>2.13</v>
          </cell>
        </row>
        <row r="19972">
          <cell r="A19972" t="str">
            <v>SINAPI-I 39718</v>
          </cell>
          <cell r="D19972" t="str">
            <v>TUBO DE ESPUMA DE POLIETILENO EXPANDIDO FLEXIVEL PARA ISOLAMENTO TERMICO DE TUBULACAO DE AR CONDICIONADO, AGUA QUENTE, DN 7/8", E= 10 MM</v>
          </cell>
          <cell r="E19972" t="str">
            <v>M</v>
          </cell>
          <cell r="F19972">
            <v>3.63</v>
          </cell>
        </row>
        <row r="19973">
          <cell r="A19973" t="str">
            <v>SINAPI-I 9813</v>
          </cell>
          <cell r="D19973" t="str">
            <v>TUBO DE POLIETILENO DE ALTA DENSIDADE (PEAD), PE-80, DE = 20 MM X 2,3 MM DE PAREDE, PARA LIGACAO DE AGUA PREDIAL (NBR 15561)</v>
          </cell>
          <cell r="E19973" t="str">
            <v>M</v>
          </cell>
        </row>
        <row r="19974">
          <cell r="A19974" t="str">
            <v>SINAPI-I 9815</v>
          </cell>
          <cell r="D19974" t="str">
            <v>TUBO DE POLIETILENO DE ALTA DENSIDADE (PEAD), PE-80, DE = 32 MM X 3,0 MM DE PAREDE, PARA LIGACAO DE AGUA PREDIAL (NBR 15561)</v>
          </cell>
          <cell r="E19974" t="str">
            <v>M</v>
          </cell>
        </row>
        <row r="19975">
          <cell r="A19975" t="str">
            <v>SINAPI-I 44543</v>
          </cell>
          <cell r="D19975" t="str">
            <v>TUBO DE POLIETILENO DE ALTA DENSIDADE, PEAD, PE-80, DE = 1000 MM X 38,5 MM PAREDE, (SDR 26 - PN 05) PARA REDE DE AGUA OU ESGOTO (NBR 15561)</v>
          </cell>
          <cell r="E19975" t="str">
            <v>M</v>
          </cell>
        </row>
        <row r="19976">
          <cell r="A19976" t="str">
            <v>SINAPI-I 44526</v>
          </cell>
          <cell r="D19976" t="str">
            <v>TUBO DE POLIETILENO DE ALTA DENSIDADE, PEAD, PE-80, DE = 110 MM X 10,0 MM PAREDE, (SDR 11 - PN 12,5) PARA REDE DE AGUA OU ESGOTO (NBR 15561)</v>
          </cell>
          <cell r="E19976" t="str">
            <v>M</v>
          </cell>
        </row>
        <row r="19977">
          <cell r="A19977" t="str">
            <v>SINAPI-I 44545</v>
          </cell>
          <cell r="D19977" t="str">
            <v>TUBO DE POLIETILENO DE ALTA DENSIDADE, PEAD, PE-80, DE = 160 MM X 14,6 MM PAREDE, (SDR 11 - PN 12,5) PARA REDE DE AGUA OU ESGOTO (NBR 15561)</v>
          </cell>
          <cell r="E19977" t="str">
            <v>M</v>
          </cell>
        </row>
        <row r="19978">
          <cell r="A19978" t="str">
            <v>SINAPI-I 44525</v>
          </cell>
          <cell r="D19978" t="str">
            <v>TUBO DE POLIETILENO DE ALTA DENSIDADE, PEAD, PE-80, DE = 900 MM X 34,7 MM PAREDE, (SDR 26 - PN 05) PARA REDE DE AGUA OU ESGOTO (NBR 15561)</v>
          </cell>
          <cell r="E19978" t="str">
            <v>M</v>
          </cell>
        </row>
        <row r="19979">
          <cell r="A19979" t="str">
            <v>SINAPI-I 44547</v>
          </cell>
          <cell r="D19979" t="str">
            <v>TUBO DE POLIETILENO DE ALTA DENSIDADE, PEAD, PE-80, DE= 200 MM X 18,2 MM PAREDE, (SDR 11 - PN 12,5) PARA REDE DE AGUA OU ESGOTO (NBR 15561)</v>
          </cell>
          <cell r="E19979" t="str">
            <v>M</v>
          </cell>
        </row>
        <row r="19980">
          <cell r="A19980" t="str">
            <v>SINAPI-I 44519</v>
          </cell>
          <cell r="D19980" t="str">
            <v>TUBO DE POLIETILENO DE ALTA DENSIDADE, PEAD, PE-80, DE= 315 MM X 28,7 MM PAREDE, (SDR 11 - PN 12,5) PARA REDE DE AGUA OU ESGOTO (NBR 15561)</v>
          </cell>
          <cell r="E19980" t="str">
            <v>M</v>
          </cell>
        </row>
        <row r="19981">
          <cell r="A19981" t="str">
            <v>SINAPI-I 44520</v>
          </cell>
          <cell r="D19981" t="str">
            <v>TUBO DE POLIETILENO DE ALTA DENSIDADE, PEAD, PE-80, DE= 400 MM X 36,4 MM PAREDE, (SDR 11 - PN 12,5) PARA REDE DE AGUA OU ESGOTO (NBR 15561)</v>
          </cell>
          <cell r="E19981" t="str">
            <v>M</v>
          </cell>
        </row>
        <row r="19982">
          <cell r="A19982" t="str">
            <v>SINAPI-I 44521</v>
          </cell>
          <cell r="D19982" t="str">
            <v>TUBO DE POLIETILENO DE ALTA DENSIDADE, PEAD, PE-80, DE= 50 MM X 4,6 MM PAREDE, (SDR 11 - PN 12,5) PARA REDE DE AGUA OU ESGOTO (NBR 15561)</v>
          </cell>
          <cell r="E19982" t="str">
            <v>M</v>
          </cell>
        </row>
        <row r="19983">
          <cell r="A19983" t="str">
            <v>SINAPI-I 44522</v>
          </cell>
          <cell r="D19983" t="str">
            <v>TUBO DE POLIETILENO DE ALTA DENSIDADE, PEAD, PE-80, DE= 500 MM X 45,5 MM PAREDE, (SDR 11 - PN 12,5) PARA REDE DE AGUA OU ESGOTO (NBR 15561)</v>
          </cell>
          <cell r="E19983" t="str">
            <v>M</v>
          </cell>
        </row>
        <row r="19984">
          <cell r="A19984" t="str">
            <v>SINAPI-I 44523</v>
          </cell>
          <cell r="D19984" t="str">
            <v>TUBO DE POLIETILENO DE ALTA DENSIDADE, PEAD, PE-80, DE= 630 MM X 57,3 MM PAREDE (SDR 11 - PN 12,5) PARA REDE DE AGUA OU ESGOTO (NBR 15561)</v>
          </cell>
          <cell r="E19984" t="str">
            <v>M</v>
          </cell>
        </row>
        <row r="19985">
          <cell r="A19985" t="str">
            <v>SINAPI-I 44527</v>
          </cell>
          <cell r="D19985" t="str">
            <v>TUBO DE POLIETILENO DE ALTA DENSIDADE, PEAD, PE-80, DE= 730 MM X 34,1 MM PAREDE, (SDR 21 - PN 06) PARA REDE DE AGUA OU ESGOTO (NBR 15561)</v>
          </cell>
          <cell r="E19985" t="str">
            <v>M</v>
          </cell>
        </row>
        <row r="19986">
          <cell r="A19986" t="str">
            <v>SINAPI-I 44524</v>
          </cell>
          <cell r="D19986" t="str">
            <v>TUBO DE POLIETILENO DE ALTA DENSIDADE, PEAD, PE-80, DE= 75 MM X 6,9 MM PAREDE, (SRD 11 - PN 12,5) PARA REDE DE AGUA OU ESGOTO (NBR 15561)</v>
          </cell>
          <cell r="E19986" t="str">
            <v>M</v>
          </cell>
        </row>
        <row r="19987">
          <cell r="A19987" t="str">
            <v>SINAPI-I 44542</v>
          </cell>
          <cell r="D19987" t="str">
            <v>TUBO DE POLIETILENO DE ALTA DENSIDADE, PEAD, PE-80, DE= 800 MM X 30,8 MM PAREDE, (SDR 26 - PN 05) PARA REDE DE AGUA OU ESGOTO (NBR 15561)</v>
          </cell>
          <cell r="E19987" t="str">
            <v>M</v>
          </cell>
        </row>
        <row r="19988">
          <cell r="A19988" t="str">
            <v>SINAPI-I 9877</v>
          </cell>
          <cell r="D19988" t="str">
            <v>TUBO DE PVC, PBL, TIPO LEVE, DN = 250 MM, PARA VENTILACAO</v>
          </cell>
          <cell r="E19988" t="str">
            <v>M</v>
          </cell>
          <cell r="F19988">
            <v>134.01</v>
          </cell>
        </row>
        <row r="19989">
          <cell r="A19989" t="str">
            <v>SINAPI-I 9878</v>
          </cell>
          <cell r="D19989" t="str">
            <v>TUBO DE PVC, PBL, TIPO LEVE, DN = 300 MM, PARA VENTILACAO</v>
          </cell>
          <cell r="E19989" t="str">
            <v>M</v>
          </cell>
          <cell r="F19989">
            <v>164.97</v>
          </cell>
        </row>
        <row r="19990">
          <cell r="A19990" t="str">
            <v>SINAPI-I 41986</v>
          </cell>
          <cell r="D19990" t="str">
            <v>TUBO DE REVESTIMENTO, EM ACO, CORPO SCHEDULE 40, PONTEIRA SCHEDULE 80, ROSQUEAVEL E SEGMENTADO PARA PERFURACAO, DIAMETRO 10" (273 MM)</v>
          </cell>
          <cell r="E19990" t="str">
            <v>M</v>
          </cell>
        </row>
        <row r="19991">
          <cell r="A19991" t="str">
            <v>SINAPI-I 43422</v>
          </cell>
          <cell r="D19991" t="str">
            <v>TUBO DE REVESTIMENTO, EM ACO, CORPO SCHEDULE 40, PONTEIRA SCHEDULE 80, ROSQUEAVEL E SEGMENTADO PARA PERFURACAO, DIAMETRO 12" (320 MM)</v>
          </cell>
          <cell r="E19991" t="str">
            <v>M</v>
          </cell>
        </row>
        <row r="19992">
          <cell r="A19992" t="str">
            <v>SINAPI-I 41987</v>
          </cell>
          <cell r="D19992" t="str">
            <v>TUBO DE REVESTIMENTO, EM ACO, CORPO SCHEDULE 40, PONTEIRA SCHEDULE 80, ROSQUEAVEL E SEGMENTADO PARA PERFURACAO, DIAMETRO 14" (400 MM)</v>
          </cell>
          <cell r="E19992" t="str">
            <v>M</v>
          </cell>
        </row>
        <row r="19993">
          <cell r="A19993" t="str">
            <v>SINAPI-I 41988</v>
          </cell>
          <cell r="D19993" t="str">
            <v>TUBO DE REVESTIMENTO, EM ACO, CORPO SCHEDULE 40, PONTEIRA SCHEDULE 80, ROSQUEAVEL E SEGMENTADO PARA PERFURACAO, DIAMETRO 16" (450 MM)</v>
          </cell>
          <cell r="E19993" t="str">
            <v>M</v>
          </cell>
        </row>
        <row r="19994">
          <cell r="A19994" t="str">
            <v>SINAPI-I 41697</v>
          </cell>
          <cell r="D19994" t="str">
            <v>TUBO DE REVESTIMENTO, EM ACO, CORPO SCHEDULE 40, PONTEIRA SCHEDULE 80, ROSQUEAVEL E SEGMENTADO PARA PERFURACAO, DIAMETRO 4" (450 MM)</v>
          </cell>
          <cell r="E19994" t="str">
            <v>M</v>
          </cell>
        </row>
        <row r="19995">
          <cell r="A19995" t="str">
            <v>SINAPI-I 41985</v>
          </cell>
          <cell r="D19995" t="str">
            <v>TUBO DE REVESTIMENTO, EM ACO, CORPO SCHEDULE 40, PONTEIRA SCHEDULE 80, ROSQUEAVEL E SEGMENTADO PARA PERFURACAO, DIAMETRO 6" (200 MM)</v>
          </cell>
          <cell r="E19995" t="str">
            <v>M</v>
          </cell>
        </row>
        <row r="19996">
          <cell r="A19996" t="str">
            <v>SINAPI-I 41699</v>
          </cell>
          <cell r="D19996" t="str">
            <v>TUBO DE REVESTIMENTO, EM ACO, CORPO SCHEDULE 40, PONTEIRA SCHEDULE 80, ROSQUEAVEL E SEGMENTADO PARA PERFURACAO, DIAMETRO 8" (200 MM)</v>
          </cell>
          <cell r="E19996" t="str">
            <v>M</v>
          </cell>
        </row>
        <row r="19997">
          <cell r="A19997" t="str">
            <v>SINAPI-I 38053</v>
          </cell>
          <cell r="D19997" t="str">
            <v>TUBO DRENO, CORRUGADO, ESPIRALADO, FLEXIVEL, PERFURADO, EM POLIETILENO DE ALTA DENSIDADE (PEAD), DN *160* MM, (6") PARA DRENAGEM - EM BARRA (NORMA DNIT 093/2006 - EM)</v>
          </cell>
          <cell r="E19997" t="str">
            <v>M</v>
          </cell>
        </row>
        <row r="19998">
          <cell r="A19998" t="str">
            <v>SINAPI-I 38054</v>
          </cell>
          <cell r="D19998" t="str">
            <v>TUBO DRENO, CORRUGADO, ESPIRALADO, FLEXIVEL, PERFURADO, EM POLIETILENO DE ALTA DENSIDADE (PEAD), DN *200* MM, (8") PARA DRENAGEM - EM BARRA (NORMA DNIT 093/2006 - EM)</v>
          </cell>
          <cell r="E19998" t="str">
            <v>M</v>
          </cell>
        </row>
        <row r="19999">
          <cell r="A19999" t="str">
            <v>SINAPI-I 38052</v>
          </cell>
          <cell r="D19999" t="str">
            <v>TUBO DRENO, CORRUGADO, ESPIRALADO, FLEXIVEL, PERFURADO, EM POLIETILENO DE ALTA DENSIDADE (PEAD), DN 100 MM, (4") PARA DRENAGEM - EM ROLO (NORMA DNIT 093/2006 - E.M)</v>
          </cell>
          <cell r="E19999" t="str">
            <v>M</v>
          </cell>
        </row>
        <row r="20000">
          <cell r="A20000" t="str">
            <v>SINAPI-I 38051</v>
          </cell>
          <cell r="D20000" t="str">
            <v>TUBO DRENO, CORRUGADO, ESPIRALADO, FLEXIVEL, PERFURADO, EM POLIETILENO DE ALTA DENSIDADE (PEAD), DN 65 MM, (2 1/2") PARA DRENAGEM - EM ROLO (NORMA DNIT 093/2006 - EM)</v>
          </cell>
          <cell r="E20000" t="str">
            <v>M</v>
          </cell>
        </row>
        <row r="20001">
          <cell r="A20001" t="str">
            <v>SINAPI-I 38787</v>
          </cell>
          <cell r="D20001" t="str">
            <v>TUBO MONOCAMADA PEX, DN 16 MM, PARA AGUA QUENTE E FRIA</v>
          </cell>
          <cell r="E20001" t="str">
            <v>M</v>
          </cell>
        </row>
        <row r="20002">
          <cell r="A20002" t="str">
            <v>SINAPI-I 38825</v>
          </cell>
          <cell r="D20002" t="str">
            <v>TUBO MONOCAMADA PEX, DN 20 MM, PARA AGUA QUENTE E FRIA</v>
          </cell>
          <cell r="E20002" t="str">
            <v>M</v>
          </cell>
        </row>
        <row r="20003">
          <cell r="A20003" t="str">
            <v>SINAPI-I 38826</v>
          </cell>
          <cell r="D20003" t="str">
            <v>TUBO MONOCAMADA PEX, DN 25 MM, PARA AGUA QUENTE E FRIA</v>
          </cell>
          <cell r="E20003" t="str">
            <v>M</v>
          </cell>
        </row>
        <row r="20004">
          <cell r="A20004" t="str">
            <v>SINAPI-I 38827</v>
          </cell>
          <cell r="D20004" t="str">
            <v>TUBO MONOCAMADA PEX, DN 32 MM, PARA AGUA QUENTE E FRIA</v>
          </cell>
          <cell r="E20004" t="str">
            <v>M</v>
          </cell>
        </row>
        <row r="20005">
          <cell r="A20005" t="str">
            <v>SINAPI-I 38828</v>
          </cell>
          <cell r="D20005" t="str">
            <v>TUBO MULTICAMADA PEX GAS, DN *16* MM</v>
          </cell>
          <cell r="E20005" t="str">
            <v>M</v>
          </cell>
        </row>
        <row r="20006">
          <cell r="A20006" t="str">
            <v>SINAPI-I 38829</v>
          </cell>
          <cell r="D20006" t="str">
            <v>TUBO MULTICAMADA PEX GAS, DN *20* MM</v>
          </cell>
          <cell r="E20006" t="str">
            <v>M</v>
          </cell>
        </row>
        <row r="20007">
          <cell r="A20007" t="str">
            <v>SINAPI-I 38830</v>
          </cell>
          <cell r="D20007" t="str">
            <v>TUBO MULTICAMADA PEX GAS, DN *26* MM</v>
          </cell>
          <cell r="E20007" t="str">
            <v>M</v>
          </cell>
        </row>
        <row r="20008">
          <cell r="A20008" t="str">
            <v>SINAPI-I 38831</v>
          </cell>
          <cell r="D20008" t="str">
            <v>TUBO MULTICAMADA PEX GAS, DN *32* MM</v>
          </cell>
          <cell r="E20008" t="str">
            <v>M</v>
          </cell>
        </row>
        <row r="20009">
          <cell r="A20009" t="str">
            <v>SINAPI-I 36274</v>
          </cell>
          <cell r="D20009" t="str">
            <v>TUBO PPR PN 20, DN 20 MM, PARA AGUA QUENTE PREDIAL</v>
          </cell>
          <cell r="E20009" t="str">
            <v>M</v>
          </cell>
        </row>
        <row r="20010">
          <cell r="A20010" t="str">
            <v>SINAPI-I 36278</v>
          </cell>
          <cell r="D20010" t="str">
            <v>TUBO PPR PN 20, DN 25 MM, PARA AGUA QUENTE PREDIAL</v>
          </cell>
          <cell r="E20010" t="str">
            <v>M</v>
          </cell>
        </row>
        <row r="20011">
          <cell r="A20011" t="str">
            <v>SINAPI-I 38977</v>
          </cell>
          <cell r="D20011" t="str">
            <v>TUBO PPR, CLASSE PN 12, DN 110 MM</v>
          </cell>
          <cell r="E20011" t="str">
            <v>M</v>
          </cell>
        </row>
        <row r="20012">
          <cell r="A20012" t="str">
            <v>SINAPI-I 38971</v>
          </cell>
          <cell r="D20012" t="str">
            <v>TUBO PPR, CLASSE PN 12, DN 32 MM</v>
          </cell>
          <cell r="E20012" t="str">
            <v>M</v>
          </cell>
        </row>
        <row r="20013">
          <cell r="A20013" t="str">
            <v>SINAPI-I 38972</v>
          </cell>
          <cell r="D20013" t="str">
            <v>TUBO PPR, CLASSE PN 12, DN 40 MM</v>
          </cell>
          <cell r="E20013" t="str">
            <v>M</v>
          </cell>
        </row>
        <row r="20014">
          <cell r="A20014" t="str">
            <v>SINAPI-I 38973</v>
          </cell>
          <cell r="D20014" t="str">
            <v>TUBO PPR, CLASSE PN 12, DN 50 MM</v>
          </cell>
          <cell r="E20014" t="str">
            <v>M</v>
          </cell>
        </row>
        <row r="20015">
          <cell r="A20015" t="str">
            <v>SINAPI-I 38974</v>
          </cell>
          <cell r="D20015" t="str">
            <v>TUBO PPR, CLASSE PN 12, DN 63 MM</v>
          </cell>
          <cell r="E20015" t="str">
            <v>M</v>
          </cell>
        </row>
        <row r="20016">
          <cell r="A20016" t="str">
            <v>SINAPI-I 38975</v>
          </cell>
          <cell r="D20016" t="str">
            <v>TUBO PPR, CLASSE PN 12, DN 75 MM</v>
          </cell>
          <cell r="E20016" t="str">
            <v>M</v>
          </cell>
        </row>
        <row r="20017">
          <cell r="A20017" t="str">
            <v>SINAPI-I 38976</v>
          </cell>
          <cell r="D20017" t="str">
            <v>TUBO PPR, CLASSE PN 12, DN 90 MM</v>
          </cell>
          <cell r="E20017" t="str">
            <v>M</v>
          </cell>
        </row>
        <row r="20018">
          <cell r="A20018" t="str">
            <v>SINAPI-I 44176</v>
          </cell>
          <cell r="D20018" t="str">
            <v>TUBO PPR, CLASSE PN 20, SOLDAVEL, DN 32 MM PARA AGUA FRIA OU QUENTE PREDIAL</v>
          </cell>
          <cell r="E20018" t="str">
            <v>M</v>
          </cell>
        </row>
        <row r="20019">
          <cell r="A20019" t="str">
            <v>SINAPI-I 38986</v>
          </cell>
          <cell r="D20019" t="str">
            <v>TUBO PPR, CLASSE PN 25, DN 110 MM, PARA AGUA QUENTE E FRIA PREDIAL</v>
          </cell>
          <cell r="E20019" t="str">
            <v>M</v>
          </cell>
        </row>
        <row r="20020">
          <cell r="A20020" t="str">
            <v>SINAPI-I 38978</v>
          </cell>
          <cell r="D20020" t="str">
            <v>TUBO PPR, CLASSE PN 25, DN 20 MM, PARA AGUA QUENTE E FRIA PREDIAL</v>
          </cell>
          <cell r="E20020" t="str">
            <v>M</v>
          </cell>
        </row>
        <row r="20021">
          <cell r="A20021" t="str">
            <v>SINAPI-I 38979</v>
          </cell>
          <cell r="D20021" t="str">
            <v>TUBO PPR, CLASSE PN 25, DN 25 MM, PARA AGUA QUENTE E FRIA PREDIAL</v>
          </cell>
          <cell r="E20021" t="str">
            <v>M</v>
          </cell>
        </row>
        <row r="20022">
          <cell r="A20022" t="str">
            <v>SINAPI-I 38980</v>
          </cell>
          <cell r="D20022" t="str">
            <v>TUBO PPR, CLASSE PN 25, DN 32 MM, PARA AGUA QUENTE E FRIA PREDIAL</v>
          </cell>
          <cell r="E20022" t="str">
            <v>M</v>
          </cell>
        </row>
        <row r="20023">
          <cell r="A20023" t="str">
            <v>SINAPI-I 38981</v>
          </cell>
          <cell r="D20023" t="str">
            <v>TUBO PPR, CLASSE PN 25, DN 40 MM, PARA AGUA QUENTE E FRIA PREDIAL</v>
          </cell>
          <cell r="E20023" t="str">
            <v>M</v>
          </cell>
        </row>
        <row r="20024">
          <cell r="A20024" t="str">
            <v>SINAPI-I 38982</v>
          </cell>
          <cell r="D20024" t="str">
            <v>TUBO PPR, CLASSE PN 25, DN 50 MM, PARA AGUA QUENTE E FRIA PREDIAL</v>
          </cell>
          <cell r="E20024" t="str">
            <v>M</v>
          </cell>
        </row>
        <row r="20025">
          <cell r="A20025" t="str">
            <v>SINAPI-I 38983</v>
          </cell>
          <cell r="D20025" t="str">
            <v>TUBO PPR, CLASSE PN 25, DN 63 MM, PARA AGUA QUENTE E FRIA PREDIAL</v>
          </cell>
          <cell r="E20025" t="str">
            <v>M</v>
          </cell>
        </row>
        <row r="20026">
          <cell r="A20026" t="str">
            <v>SINAPI-I 38984</v>
          </cell>
          <cell r="D20026" t="str">
            <v>TUBO PPR, CLASSE PN 25, DN 75 MM, PARA AGUA QUENTE E FRIA PREDIAL</v>
          </cell>
          <cell r="E20026" t="str">
            <v>M</v>
          </cell>
        </row>
        <row r="20027">
          <cell r="A20027" t="str">
            <v>SINAPI-I 38985</v>
          </cell>
          <cell r="D20027" t="str">
            <v>TUBO PPR, CLASSE PN 25, DN 90 MM, PARA AGUA QUENTE E FRIA PREDIAL</v>
          </cell>
          <cell r="E20027" t="str">
            <v>M</v>
          </cell>
        </row>
        <row r="20028">
          <cell r="A20028" t="str">
            <v>SINAPI-I 38032</v>
          </cell>
          <cell r="D20028" t="str">
            <v>TUBO PVC CORRUGADO, PAREDE DUPLA, JE, DN 150 MM/ DE 160 MM, REDE COLETORA ESGOTO</v>
          </cell>
          <cell r="E20028" t="str">
            <v>M</v>
          </cell>
          <cell r="F20028">
            <v>63.81</v>
          </cell>
        </row>
        <row r="20029">
          <cell r="A20029" t="str">
            <v>SINAPI-I 38033</v>
          </cell>
          <cell r="D20029" t="str">
            <v>TUBO PVC CORRUGADO, PAREDE DUPLA, JE, DN 200 MM/ DE 200 MM, REDE COLETORA ESGOTO</v>
          </cell>
          <cell r="E20029" t="str">
            <v>M</v>
          </cell>
          <cell r="F20029">
            <v>108.48</v>
          </cell>
        </row>
        <row r="20030">
          <cell r="A20030" t="str">
            <v>SINAPI-I 38034</v>
          </cell>
          <cell r="D20030" t="str">
            <v>TUBO PVC CORRUGADO, PAREDE DUPLA, JE, DN 250 MM/ DE 250 MM, REDE COLETORA ESGOTO</v>
          </cell>
          <cell r="E20030" t="str">
            <v>M</v>
          </cell>
          <cell r="F20030">
            <v>169.93</v>
          </cell>
        </row>
        <row r="20031">
          <cell r="A20031" t="str">
            <v>SINAPI-I 38035</v>
          </cell>
          <cell r="D20031" t="str">
            <v>TUBO PVC CORRUGADO, PAREDE DUPLA, JE, DN 300 MM/ DE 315 MM, REDE COLETORA ESGOTO</v>
          </cell>
          <cell r="E20031" t="str">
            <v>M</v>
          </cell>
          <cell r="F20031">
            <v>249.99</v>
          </cell>
        </row>
        <row r="20032">
          <cell r="A20032" t="str">
            <v>SINAPI-I 38036</v>
          </cell>
          <cell r="D20032" t="str">
            <v>TUBO PVC CORRUGADO, PAREDE DUPLA, JE, DN 350 MM/ DE 355 MM, REDE COLETORA ESGOTO</v>
          </cell>
          <cell r="E20032" t="str">
            <v>M</v>
          </cell>
          <cell r="F20032">
            <v>336.77</v>
          </cell>
        </row>
        <row r="20033">
          <cell r="A20033" t="str">
            <v>SINAPI-I 38037</v>
          </cell>
          <cell r="D20033" t="str">
            <v>TUBO PVC CORRUGADO, PAREDE DUPLA, JE, DN 400 MM/ DE 400 MM, REDE COLETORA ESGOTO</v>
          </cell>
          <cell r="E20033" t="str">
            <v>M</v>
          </cell>
          <cell r="F20033">
            <v>444.83</v>
          </cell>
        </row>
        <row r="20034">
          <cell r="A20034" t="str">
            <v>SINAPI-I 9850</v>
          </cell>
          <cell r="D20034" t="str">
            <v>TUBO PVC DE REVESTIMENTO GEOMECANICO NERVURADO REFORCADO, DN = 150 MM, COMPRIMENTO = 2 M</v>
          </cell>
          <cell r="E20034" t="str">
            <v>M</v>
          </cell>
        </row>
        <row r="20035">
          <cell r="A20035" t="str">
            <v>SINAPI-I 9853</v>
          </cell>
          <cell r="D20035" t="str">
            <v>TUBO PVC DE REVESTIMENTO GEOMECANICO NERVURADO REFORCADO, DN = 200 MM, COMPRIMENTO = 2 M</v>
          </cell>
          <cell r="E20035" t="str">
            <v>M</v>
          </cell>
        </row>
        <row r="20036">
          <cell r="A20036" t="str">
            <v>SINAPI-I 9854</v>
          </cell>
          <cell r="D20036" t="str">
            <v>TUBO PVC DE REVESTIMENTO GEOMECANICO NERVURADO STANDARD, DN = 154 MM, COMPRIMENTO = 2 M</v>
          </cell>
          <cell r="E20036" t="str">
            <v>M</v>
          </cell>
        </row>
        <row r="20037">
          <cell r="A20037" t="str">
            <v>SINAPI-I 9851</v>
          </cell>
          <cell r="D20037" t="str">
            <v>TUBO PVC DE REVESTIMENTO GEOMECANICO NERVURADO STANDARD, DN = 206 MM, COMPRIMENTO = 2 M</v>
          </cell>
          <cell r="E20037" t="str">
            <v>M</v>
          </cell>
        </row>
        <row r="20038">
          <cell r="A20038" t="str">
            <v>SINAPI-I 9825</v>
          </cell>
          <cell r="D20038" t="str">
            <v>TUBO PVC DEFOFO, JEI, 1 MPA, DN 100 MM, PARA REDE DE AGUA (NBR 7665)</v>
          </cell>
          <cell r="E20038" t="str">
            <v>M</v>
          </cell>
          <cell r="F20038">
            <v>55.74</v>
          </cell>
        </row>
        <row r="20039">
          <cell r="A20039" t="str">
            <v>SINAPI-I 9828</v>
          </cell>
          <cell r="D20039" t="str">
            <v>TUBO PVC DEFOFO, JEI, 1 MPA, DN 150 MM, PARA REDE DE AGUA (NBR 7665)</v>
          </cell>
          <cell r="E20039" t="str">
            <v>M</v>
          </cell>
          <cell r="F20039">
            <v>149.99</v>
          </cell>
        </row>
        <row r="20040">
          <cell r="A20040" t="str">
            <v>SINAPI-I 9829</v>
          </cell>
          <cell r="D20040" t="str">
            <v>TUBO PVC DEFOFO, JEI, 1 MPA, DN 200 MM, PARA REDE DE AGUA (NBR 7665)</v>
          </cell>
          <cell r="E20040" t="str">
            <v>M</v>
          </cell>
          <cell r="F20040">
            <v>254.2</v>
          </cell>
        </row>
        <row r="20041">
          <cell r="A20041" t="str">
            <v>SINAPI-I 9826</v>
          </cell>
          <cell r="D20041" t="str">
            <v>TUBO PVC DEFOFO, JEI, 1 MPA, DN 250 MM, PARA REDE DE AGUA (NBR 7665)</v>
          </cell>
          <cell r="E20041" t="str">
            <v>M</v>
          </cell>
          <cell r="F20041">
            <v>386.99</v>
          </cell>
        </row>
        <row r="20042">
          <cell r="A20042" t="str">
            <v>SINAPI-I 9827</v>
          </cell>
          <cell r="D20042" t="str">
            <v>TUBO PVC DEFOFO, JEI, 1 MPA, DN 300 MM, PARA REDE DE AGUA (NBR 7665)</v>
          </cell>
          <cell r="E20042" t="str">
            <v>M</v>
          </cell>
          <cell r="F20042">
            <v>549.52</v>
          </cell>
        </row>
        <row r="20043">
          <cell r="A20043" t="str">
            <v>SINAPI-I 36374</v>
          </cell>
          <cell r="D20043" t="str">
            <v>TUBO PVC PBA JEI, CLASSE 12, DN 100 MM, PARA REDE DE AGUA (NBR 5647)</v>
          </cell>
          <cell r="E20043" t="str">
            <v>M</v>
          </cell>
          <cell r="F20043">
            <v>66.8</v>
          </cell>
        </row>
        <row r="20044">
          <cell r="A20044" t="str">
            <v>SINAPI-I 36084</v>
          </cell>
          <cell r="D20044" t="str">
            <v>TUBO PVC PBA JEI, CLASSE 12, DN 50 MM, PARA REDE DE AGUA (NBR 5647)</v>
          </cell>
          <cell r="E20044" t="str">
            <v>M</v>
          </cell>
          <cell r="F20044">
            <v>19.79</v>
          </cell>
        </row>
        <row r="20045">
          <cell r="A20045" t="str">
            <v>SINAPI-I 36373</v>
          </cell>
          <cell r="D20045" t="str">
            <v>TUBO PVC PBA JEI, CLASSE 12, DN 75 MM, PARA REDE DE AGUA (NBR 5647)</v>
          </cell>
          <cell r="E20045" t="str">
            <v>M</v>
          </cell>
          <cell r="F20045">
            <v>41.1</v>
          </cell>
        </row>
        <row r="20046">
          <cell r="A20046" t="str">
            <v>SINAPI-I 36377</v>
          </cell>
          <cell r="D20046" t="str">
            <v>TUBO PVC PBA JEI, CLASSE 15, DN 100 MM, PARA REDE DE AGUA (NBR 5647)</v>
          </cell>
          <cell r="E20046" t="str">
            <v>M</v>
          </cell>
          <cell r="F20046">
            <v>80.13</v>
          </cell>
        </row>
        <row r="20047">
          <cell r="A20047" t="str">
            <v>SINAPI-I 36375</v>
          </cell>
          <cell r="D20047" t="str">
            <v>TUBO PVC PBA JEI, CLASSE 15, DN 50 MM, PARA REDE DE AGUA (NBR 5647)</v>
          </cell>
          <cell r="E20047" t="str">
            <v>M</v>
          </cell>
          <cell r="F20047">
            <v>24.42</v>
          </cell>
        </row>
        <row r="20048">
          <cell r="A20048" t="str">
            <v>SINAPI-I 36376</v>
          </cell>
          <cell r="D20048" t="str">
            <v>TUBO PVC PBA JEI, CLASSE 15, DN 75 MM, PARA REDE DE AGUA (NBR 5647)</v>
          </cell>
          <cell r="E20048" t="str">
            <v>M</v>
          </cell>
          <cell r="F20048">
            <v>47.96</v>
          </cell>
        </row>
        <row r="20049">
          <cell r="A20049" t="str">
            <v>SINAPI-I 36380</v>
          </cell>
          <cell r="D20049" t="str">
            <v>TUBO PVC PBA JEI, CLASSE 20, DN 100 MM, PARA REDE DE AGUA (NBR 5647)</v>
          </cell>
          <cell r="E20049" t="str">
            <v>M</v>
          </cell>
          <cell r="F20049">
            <v>100.2</v>
          </cell>
        </row>
        <row r="20050">
          <cell r="A20050" t="str">
            <v>SINAPI-I 36378</v>
          </cell>
          <cell r="D20050" t="str">
            <v>TUBO PVC PBA JEI, CLASSE 20, DN 50 MM, PARA REDE DE AGUA (NBR 5647)</v>
          </cell>
          <cell r="E20050" t="str">
            <v>M</v>
          </cell>
          <cell r="F20050">
            <v>30.02</v>
          </cell>
        </row>
        <row r="20051">
          <cell r="A20051" t="str">
            <v>SINAPI-I 36379</v>
          </cell>
          <cell r="D20051" t="str">
            <v>TUBO PVC PBA JEI, CLASSE 20, DN 75 MM, PARA REDE DE AGUA (NBR 5647)</v>
          </cell>
          <cell r="E20051" t="str">
            <v>M</v>
          </cell>
          <cell r="F20051">
            <v>60.52</v>
          </cell>
        </row>
        <row r="20052">
          <cell r="A20052" t="str">
            <v>SINAPI-I 9859</v>
          </cell>
          <cell r="D20052" t="str">
            <v>TUBO PVC ROSCAVEL, 3/4", AGUA FRIA PREDIAL</v>
          </cell>
          <cell r="E20052" t="str">
            <v>M</v>
          </cell>
          <cell r="F20052">
            <v>10.72</v>
          </cell>
        </row>
        <row r="20053">
          <cell r="A20053" t="str">
            <v>SINAPI-I 9836</v>
          </cell>
          <cell r="D20053" t="str">
            <v>TUBO PVC SERIE NORMAL, DN 100 MM, PARA ESGOTO PREDIAL (NBR 5688)</v>
          </cell>
          <cell r="E20053" t="str">
            <v>M</v>
          </cell>
          <cell r="F20053">
            <v>16.149999999999999</v>
          </cell>
        </row>
        <row r="20054">
          <cell r="A20054" t="str">
            <v>SINAPI-I 20065</v>
          </cell>
          <cell r="D20054" t="str">
            <v>TUBO PVC SERIE NORMAL, DN 150 MM, PARA ESGOTO PREDIAL (NBR 5688)</v>
          </cell>
          <cell r="E20054" t="str">
            <v>M</v>
          </cell>
          <cell r="F20054">
            <v>42.21</v>
          </cell>
        </row>
        <row r="20055">
          <cell r="A20055" t="str">
            <v>SINAPI-I 9835</v>
          </cell>
          <cell r="D20055" t="str">
            <v>TUBO PVC SERIE NORMAL, DN 40 MM, PARA ESGOTO PREDIAL (NBR 5688)</v>
          </cell>
          <cell r="E20055" t="str">
            <v>M</v>
          </cell>
          <cell r="F20055">
            <v>7.05</v>
          </cell>
        </row>
        <row r="20056">
          <cell r="A20056" t="str">
            <v>SINAPI-I 9838</v>
          </cell>
          <cell r="D20056" t="str">
            <v>TUBO PVC SERIE NORMAL, DN 50 MM, PARA ESGOTO PREDIAL (NBR 5688)</v>
          </cell>
          <cell r="E20056" t="str">
            <v>M</v>
          </cell>
          <cell r="F20056">
            <v>11.65</v>
          </cell>
        </row>
        <row r="20057">
          <cell r="A20057" t="str">
            <v>SINAPI-I 9837</v>
          </cell>
          <cell r="D20057" t="str">
            <v>TUBO PVC SERIE NORMAL, DN 75 MM, PARA ESGOTO PREDIAL (NBR 5688)</v>
          </cell>
          <cell r="E20057" t="str">
            <v>M</v>
          </cell>
          <cell r="F20057">
            <v>15.29</v>
          </cell>
        </row>
        <row r="20058">
          <cell r="A20058" t="str">
            <v>SINAPI-I 44315</v>
          </cell>
          <cell r="D20058" t="str">
            <v>TUBO PVC, RIGIDO, CORRUGADO, PERFURADO DN 100 MM, PARA DRENAGEM, SISTEMA IRRIGACAO</v>
          </cell>
          <cell r="E20058" t="str">
            <v>M</v>
          </cell>
          <cell r="F20058">
            <v>63.23</v>
          </cell>
        </row>
        <row r="20059">
          <cell r="A20059" t="str">
            <v>SINAPI-I 9862</v>
          </cell>
          <cell r="D20059" t="str">
            <v>TUBO PVC, ROSCAVEL, 1 1/2", AGUA FRIA PREDIAL</v>
          </cell>
          <cell r="E20059" t="str">
            <v>M</v>
          </cell>
          <cell r="F20059">
            <v>33.049999999999997</v>
          </cell>
        </row>
        <row r="20060">
          <cell r="A20060" t="str">
            <v>SINAPI-I 9861</v>
          </cell>
          <cell r="D20060" t="str">
            <v>TUBO PVC, ROSCAVEL, 1 1/4", AGUA FRIA PREDIAL</v>
          </cell>
          <cell r="E20060" t="str">
            <v>M</v>
          </cell>
          <cell r="F20060">
            <v>25.95</v>
          </cell>
        </row>
        <row r="20061">
          <cell r="A20061" t="str">
            <v>SINAPI-I 9866</v>
          </cell>
          <cell r="D20061" t="str">
            <v>TUBO PVC, ROSCAVEL, 1", AGUA FRIA PREDIAL</v>
          </cell>
          <cell r="E20061" t="str">
            <v>M</v>
          </cell>
          <cell r="F20061">
            <v>22.4</v>
          </cell>
        </row>
        <row r="20062">
          <cell r="A20062" t="str">
            <v>SINAPI-I 9856</v>
          </cell>
          <cell r="D20062" t="str">
            <v>TUBO PVC, ROSCAVEL, 1/2", AGUA FRIA PREDIAL</v>
          </cell>
          <cell r="E20062" t="str">
            <v>M</v>
          </cell>
          <cell r="F20062">
            <v>8.3699999999999992</v>
          </cell>
        </row>
        <row r="20063">
          <cell r="A20063" t="str">
            <v>SINAPI-I 9863</v>
          </cell>
          <cell r="D20063" t="str">
            <v>TUBO PVC, ROSCAVEL, 2 1/2", AGUA FRIA PREDIAL</v>
          </cell>
          <cell r="E20063" t="str">
            <v>M</v>
          </cell>
          <cell r="F20063">
            <v>64.790000000000006</v>
          </cell>
        </row>
        <row r="20064">
          <cell r="A20064" t="str">
            <v>SINAPI-I 9860</v>
          </cell>
          <cell r="D20064" t="str">
            <v>TUBO PVC, ROSCAVEL, 2", PARA AGUA FRIA PREDIAL</v>
          </cell>
          <cell r="E20064" t="str">
            <v>M</v>
          </cell>
          <cell r="F20064">
            <v>47.29</v>
          </cell>
        </row>
        <row r="20065">
          <cell r="A20065" t="str">
            <v>SINAPI-I 9841</v>
          </cell>
          <cell r="D20065" t="str">
            <v>TUBO PVC, SERIE R, DN 100 MM, PARA ESGOTO OU AGUAS PLUVIAIS PREDIAL (NBR 5688)</v>
          </cell>
          <cell r="E20065" t="str">
            <v>M</v>
          </cell>
          <cell r="F20065">
            <v>30.41</v>
          </cell>
        </row>
        <row r="20066">
          <cell r="A20066" t="str">
            <v>SINAPI-I 9840</v>
          </cell>
          <cell r="D20066" t="str">
            <v>TUBO PVC, SERIE R, DN 150 MM, PARA ESGOTO OU AGUAS PLUVIAIS PREDIAL (NBR 5688)</v>
          </cell>
          <cell r="E20066" t="str">
            <v>M</v>
          </cell>
          <cell r="F20066">
            <v>64.239999999999995</v>
          </cell>
        </row>
        <row r="20067">
          <cell r="A20067" t="str">
            <v>SINAPI-I 20067</v>
          </cell>
          <cell r="D20067" t="str">
            <v>TUBO PVC, SERIE R, DN 40 MM, PARA ESGOTO OU AGUAS PLUVIAIS PREDIAL (NBR 5688)</v>
          </cell>
          <cell r="E20067" t="str">
            <v>M</v>
          </cell>
          <cell r="F20067">
            <v>9.86</v>
          </cell>
        </row>
        <row r="20068">
          <cell r="A20068" t="str">
            <v>SINAPI-I 20068</v>
          </cell>
          <cell r="D20068" t="str">
            <v>TUBO PVC, SERIE R, DN 50 MM, PARA ESGOTO OU AGUAS PLUVIAIS PREDIAL (NBR 5688)</v>
          </cell>
          <cell r="E20068" t="str">
            <v>M</v>
          </cell>
          <cell r="F20068">
            <v>13.89</v>
          </cell>
        </row>
        <row r="20069">
          <cell r="A20069" t="str">
            <v>SINAPI-I 9839</v>
          </cell>
          <cell r="D20069" t="str">
            <v>TUBO PVC, SERIE R, DN 75 MM, PARA ESGOTO OU AGUAS PLUVIAIS PREDIAL (NBR 5688)</v>
          </cell>
          <cell r="E20069" t="str">
            <v>M</v>
          </cell>
          <cell r="F20069">
            <v>25.19</v>
          </cell>
        </row>
        <row r="20070">
          <cell r="A20070" t="str">
            <v>SINAPI-I 9870</v>
          </cell>
          <cell r="D20070" t="str">
            <v>TUBO PVC, SOLDAVEL, DE 110 MM, AGUA FRIA (NBR-5648)</v>
          </cell>
          <cell r="E20070" t="str">
            <v>M</v>
          </cell>
          <cell r="F20070">
            <v>96.62</v>
          </cell>
        </row>
        <row r="20071">
          <cell r="A20071" t="str">
            <v>SINAPI-I 9867</v>
          </cell>
          <cell r="D20071" t="str">
            <v>TUBO PVC, SOLDAVEL, DE 20 MM, AGUA FRIA (NBR-5648)</v>
          </cell>
          <cell r="E20071" t="str">
            <v>M</v>
          </cell>
          <cell r="F20071">
            <v>3.88</v>
          </cell>
        </row>
        <row r="20072">
          <cell r="A20072" t="str">
            <v>SINAPI-I 9868</v>
          </cell>
          <cell r="D20072" t="str">
            <v>TUBO PVC, SOLDAVEL, DE 25 MM, AGUA FRIA (NBR-5648)</v>
          </cell>
          <cell r="E20072" t="str">
            <v>M</v>
          </cell>
          <cell r="F20072">
            <v>4.38</v>
          </cell>
        </row>
        <row r="20073">
          <cell r="A20073" t="str">
            <v>SINAPI-I 9869</v>
          </cell>
          <cell r="D20073" t="str">
            <v>TUBO PVC, SOLDAVEL, DE 32 MM, AGUA FRIA (NBR-5648)</v>
          </cell>
          <cell r="E20073" t="str">
            <v>M</v>
          </cell>
          <cell r="F20073">
            <v>9.4499999999999993</v>
          </cell>
        </row>
        <row r="20074">
          <cell r="A20074" t="str">
            <v>SINAPI-I 9874</v>
          </cell>
          <cell r="D20074" t="str">
            <v>TUBO PVC, SOLDAVEL, DE 40 MM, AGUA FRIA (NBR-5648)</v>
          </cell>
          <cell r="E20074" t="str">
            <v>M</v>
          </cell>
          <cell r="F20074">
            <v>14.84</v>
          </cell>
        </row>
        <row r="20075">
          <cell r="A20075" t="str">
            <v>SINAPI-I 9875</v>
          </cell>
          <cell r="D20075" t="str">
            <v>TUBO PVC, SOLDAVEL, DE 50 MM, AGUA FRIA (NBR-5648)</v>
          </cell>
          <cell r="E20075" t="str">
            <v>M</v>
          </cell>
          <cell r="F20075">
            <v>16.28</v>
          </cell>
        </row>
        <row r="20076">
          <cell r="A20076" t="str">
            <v>SINAPI-I 9873</v>
          </cell>
          <cell r="D20076" t="str">
            <v>TUBO PVC, SOLDAVEL, DE 60 MM, AGUA FRIA (NBR-5648)</v>
          </cell>
          <cell r="E20076" t="str">
            <v>M</v>
          </cell>
          <cell r="F20076">
            <v>26.78</v>
          </cell>
        </row>
        <row r="20077">
          <cell r="A20077" t="str">
            <v>SINAPI-I 9871</v>
          </cell>
          <cell r="D20077" t="str">
            <v>TUBO PVC, SOLDAVEL, DE 75 MM, AGUA FRIA (NBR-5648)</v>
          </cell>
          <cell r="E20077" t="str">
            <v>M</v>
          </cell>
          <cell r="F20077">
            <v>44.38</v>
          </cell>
        </row>
        <row r="20078">
          <cell r="A20078" t="str">
            <v>SINAPI-I 9872</v>
          </cell>
          <cell r="D20078" t="str">
            <v>TUBO PVC, SOLDAVEL, DE 85 MM, AGUA FRIA (NBR-5648)</v>
          </cell>
          <cell r="E20078" t="str">
            <v>M</v>
          </cell>
          <cell r="F20078">
            <v>61.75</v>
          </cell>
        </row>
        <row r="20079">
          <cell r="A20079" t="str">
            <v>SINAPI-I 12425</v>
          </cell>
          <cell r="D20079" t="str">
            <v>UNIAO COM ASSENTO CONICO DE BRONZE, DIAMETRO 1"</v>
          </cell>
          <cell r="E20079" t="str">
            <v>UN</v>
          </cell>
          <cell r="F20079">
            <v>62.36</v>
          </cell>
        </row>
        <row r="20080">
          <cell r="A20080" t="str">
            <v>SINAPI-I 12426</v>
          </cell>
          <cell r="D20080" t="str">
            <v>UNIAO COM ASSENTO CONICO DE BRONZE, DIAMETRO 1/2"</v>
          </cell>
          <cell r="E20080" t="str">
            <v>UN</v>
          </cell>
          <cell r="F20080">
            <v>45.39</v>
          </cell>
        </row>
        <row r="20081">
          <cell r="A20081" t="str">
            <v>SINAPI-I 12427</v>
          </cell>
          <cell r="D20081" t="str">
            <v>UNIAO COM ASSENTO CONICO DE BRONZE, DIAMETRO 2 1/2"</v>
          </cell>
          <cell r="E20081" t="str">
            <v>UN</v>
          </cell>
          <cell r="F20081">
            <v>258.83</v>
          </cell>
        </row>
        <row r="20082">
          <cell r="A20082" t="str">
            <v>SINAPI-I 12428</v>
          </cell>
          <cell r="D20082" t="str">
            <v>UNIAO COM ASSENTO CONICO DE BRONZE, DIAMETRO 2"</v>
          </cell>
          <cell r="E20082" t="str">
            <v>UN</v>
          </cell>
          <cell r="F20082">
            <v>166.13</v>
          </cell>
        </row>
        <row r="20083">
          <cell r="A20083" t="str">
            <v>SINAPI-I 12429</v>
          </cell>
          <cell r="D20083" t="str">
            <v>UNIAO COM ASSENTO CONICO DE BRONZE, DIAMETRO 3"</v>
          </cell>
          <cell r="E20083" t="str">
            <v>UN</v>
          </cell>
          <cell r="F20083">
            <v>418.53</v>
          </cell>
        </row>
        <row r="20084">
          <cell r="A20084" t="str">
            <v>SINAPI-I 12430</v>
          </cell>
          <cell r="D20084" t="str">
            <v>UNIAO COM ASSENTO CONICO DE BRONZE, DIAMETRO 3/4"</v>
          </cell>
          <cell r="E20084" t="str">
            <v>UN</v>
          </cell>
          <cell r="F20084">
            <v>55.64</v>
          </cell>
        </row>
        <row r="20085">
          <cell r="A20085" t="str">
            <v>SINAPI-I 12431</v>
          </cell>
          <cell r="D20085" t="str">
            <v>UNIAO COM ASSENTO CONICO DE BRONZE, DIAMETRO 4"</v>
          </cell>
          <cell r="E20085" t="str">
            <v>UN</v>
          </cell>
          <cell r="F20085">
            <v>712.27</v>
          </cell>
        </row>
        <row r="20086">
          <cell r="A20086" t="str">
            <v>SINAPI-I 12432</v>
          </cell>
          <cell r="D20086" t="str">
            <v>UNIAO COM ASSENTO CONICO DE FERRO LONGO (MACHO-FEMEA), DIAMETRO 1 1/2"</v>
          </cell>
          <cell r="E20086" t="str">
            <v>UN</v>
          </cell>
          <cell r="F20086">
            <v>146.49</v>
          </cell>
        </row>
        <row r="20087">
          <cell r="A20087" t="str">
            <v>SINAPI-I 12433</v>
          </cell>
          <cell r="D20087" t="str">
            <v>UNIAO COM ASSENTO CONICO DE FERRO LONGO (MACHO-FEMEA), DIAMETRO 1"</v>
          </cell>
          <cell r="E20087" t="str">
            <v>UN</v>
          </cell>
          <cell r="F20087">
            <v>93.26</v>
          </cell>
        </row>
        <row r="20088">
          <cell r="A20088" t="str">
            <v>SINAPI-I 12434</v>
          </cell>
          <cell r="D20088" t="str">
            <v>UNIAO COM ASSENTO CONICO DE FERRO LONGO (MACHO-FEMEA), DIAMETRO 1/2"</v>
          </cell>
          <cell r="E20088" t="str">
            <v>UN</v>
          </cell>
          <cell r="F20088">
            <v>47.74</v>
          </cell>
        </row>
        <row r="20089">
          <cell r="A20089" t="str">
            <v>SINAPI-I 12435</v>
          </cell>
          <cell r="D20089" t="str">
            <v>UNIAO COM ASSENTO CONICO DE FERRO LONGO (MACHO-FEMEA), DIAMETRO 2 1/2"</v>
          </cell>
          <cell r="E20089" t="str">
            <v>UN</v>
          </cell>
          <cell r="F20089">
            <v>288.61</v>
          </cell>
        </row>
        <row r="20090">
          <cell r="A20090" t="str">
            <v>SINAPI-I 12437</v>
          </cell>
          <cell r="D20090" t="str">
            <v>UNIAO COM ASSENTO CONICO DE FERRO LONGO (MACHO-FEMEA), DIAMETRO 2"</v>
          </cell>
          <cell r="E20090" t="str">
            <v>UN</v>
          </cell>
          <cell r="F20090">
            <v>233.09</v>
          </cell>
        </row>
        <row r="20091">
          <cell r="A20091" t="str">
            <v>SINAPI-I 12438</v>
          </cell>
          <cell r="D20091" t="str">
            <v>UNIAO COM ASSENTO CONICO DE FERRO LONGO (MACHO-FEMEA), DIAMETRO 3"</v>
          </cell>
          <cell r="E20091" t="str">
            <v>UN</v>
          </cell>
          <cell r="F20091">
            <v>421.82</v>
          </cell>
        </row>
        <row r="20092">
          <cell r="A20092" t="str">
            <v>SINAPI-I 12439</v>
          </cell>
          <cell r="D20092" t="str">
            <v>UNIAO COM ASSENTO CONICO DE FERRO LONGO (MACHO-FEMEA), DIAMETRO 3/4"</v>
          </cell>
          <cell r="E20092" t="str">
            <v>UN</v>
          </cell>
          <cell r="F20092">
            <v>74.81</v>
          </cell>
        </row>
        <row r="20093">
          <cell r="A20093" t="str">
            <v>SINAPI-I 12436</v>
          </cell>
          <cell r="D20093" t="str">
            <v>UNIAO COM ASSENTO CONICO DE FERRO LONGO (MACHO-FEMEA), DIAMETRO 4"</v>
          </cell>
          <cell r="E20093" t="str">
            <v>UN</v>
          </cell>
          <cell r="F20093">
            <v>532.84</v>
          </cell>
        </row>
        <row r="20094">
          <cell r="A20094" t="str">
            <v>SINAPI-I 36357</v>
          </cell>
          <cell r="D20094" t="str">
            <v>UNIAO COM FLANGE PPR, COM PARAFUSOS, DN 40 MM, PARA AGUA QUENTE PREDIAL</v>
          </cell>
          <cell r="E20094" t="str">
            <v>UN</v>
          </cell>
        </row>
        <row r="20095">
          <cell r="A20095" t="str">
            <v>SINAPI-I 12424</v>
          </cell>
          <cell r="D20095" t="str">
            <v>UNIAO DE FERRO GALVANIZADO, COM ASSENTO CONICO DE BRONZE, DE 1 1/2"</v>
          </cell>
          <cell r="E20095" t="str">
            <v>UN</v>
          </cell>
          <cell r="F20095">
            <v>96.02</v>
          </cell>
        </row>
        <row r="20096">
          <cell r="A20096" t="str">
            <v>SINAPI-I 12440</v>
          </cell>
          <cell r="D20096" t="str">
            <v>UNIAO DE FERRO GALVANIZADO, COM ASSENTO CONICO DE BRONZE, DE 1 1/4"</v>
          </cell>
          <cell r="E20096" t="str">
            <v>UN</v>
          </cell>
          <cell r="F20096">
            <v>92.81</v>
          </cell>
        </row>
        <row r="20097">
          <cell r="A20097" t="str">
            <v>SINAPI-I 9884</v>
          </cell>
          <cell r="D20097" t="str">
            <v>UNIAO DE FERRO GALVANIZADO, COM ROSCA BSP, COM ASSENTO PLANO, DE 1 1/2"</v>
          </cell>
          <cell r="E20097" t="str">
            <v>UN</v>
          </cell>
          <cell r="F20097">
            <v>69.22</v>
          </cell>
        </row>
        <row r="20098">
          <cell r="A20098" t="str">
            <v>SINAPI-I 9888</v>
          </cell>
          <cell r="D20098" t="str">
            <v>UNIAO DE FERRO GALVANIZADO, COM ROSCA BSP, COM ASSENTO PLANO, DE 1 1/4"</v>
          </cell>
          <cell r="E20098" t="str">
            <v>UN</v>
          </cell>
          <cell r="F20098">
            <v>55.62</v>
          </cell>
        </row>
        <row r="20099">
          <cell r="A20099" t="str">
            <v>SINAPI-I 9886</v>
          </cell>
          <cell r="D20099" t="str">
            <v>UNIAO DE FERRO GALVANIZADO, COM ROSCA BSP, COM ASSENTO PLANO, DE 1"</v>
          </cell>
          <cell r="E20099" t="str">
            <v>UN</v>
          </cell>
          <cell r="F20099">
            <v>33.24</v>
          </cell>
        </row>
        <row r="20100">
          <cell r="A20100" t="str">
            <v>SINAPI-I 9883</v>
          </cell>
          <cell r="D20100" t="str">
            <v>UNIAO DE FERRO GALVANIZADO, COM ROSCA BSP, COM ASSENTO PLANO, DE 1/2"</v>
          </cell>
          <cell r="E20100" t="str">
            <v>UN</v>
          </cell>
          <cell r="F20100">
            <v>24.27</v>
          </cell>
        </row>
        <row r="20101">
          <cell r="A20101" t="str">
            <v>SINAPI-I 9889</v>
          </cell>
          <cell r="D20101" t="str">
            <v>UNIAO DE FERRO GALVANIZADO, COM ROSCA BSP, COM ASSENTO PLANO, DE 2 1/2"</v>
          </cell>
          <cell r="E20101" t="str">
            <v>UN</v>
          </cell>
          <cell r="F20101">
            <v>168.42</v>
          </cell>
        </row>
        <row r="20102">
          <cell r="A20102" t="str">
            <v>SINAPI-I 9887</v>
          </cell>
          <cell r="D20102" t="str">
            <v>UNIAO DE FERRO GALVANIZADO, COM ROSCA BSP, COM ASSENTO PLANO, DE 2"</v>
          </cell>
          <cell r="E20102" t="str">
            <v>UN</v>
          </cell>
          <cell r="F20102">
            <v>101.79</v>
          </cell>
        </row>
        <row r="20103">
          <cell r="A20103" t="str">
            <v>SINAPI-I 9890</v>
          </cell>
          <cell r="D20103" t="str">
            <v>UNIAO DE FERRO GALVANIZADO, COM ROSCA BSP, COM ASSENTO PLANO, DE 3"</v>
          </cell>
          <cell r="E20103" t="str">
            <v>UN</v>
          </cell>
          <cell r="F20103">
            <v>260.92</v>
          </cell>
        </row>
        <row r="20104">
          <cell r="A20104" t="str">
            <v>SINAPI-I 9885</v>
          </cell>
          <cell r="D20104" t="str">
            <v>UNIAO DE FERRO GALVANIZADO, COM ROSCA BSP, COM ASSENTO PLANO, DE 3/4"</v>
          </cell>
          <cell r="E20104" t="str">
            <v>UN</v>
          </cell>
          <cell r="F20104">
            <v>32.14</v>
          </cell>
        </row>
        <row r="20105">
          <cell r="A20105" t="str">
            <v>SINAPI-I 9891</v>
          </cell>
          <cell r="D20105" t="str">
            <v>UNIAO DE FERRO GALVANIZADO, COM ROSCA BSP, COM ASSENTO PLANO, DE 4"</v>
          </cell>
          <cell r="E20105" t="str">
            <v>UN</v>
          </cell>
          <cell r="F20105">
            <v>366.29</v>
          </cell>
        </row>
        <row r="20106">
          <cell r="A20106" t="str">
            <v>SINAPI-I 36316</v>
          </cell>
          <cell r="D20106" t="str">
            <v>UNIAO DUPLA PPR DN 25 MM, PARA AGUA QUENTE PREDIAL</v>
          </cell>
          <cell r="E20106" t="str">
            <v>UN</v>
          </cell>
        </row>
        <row r="20107">
          <cell r="A20107" t="str">
            <v>SINAPI-I 36313</v>
          </cell>
          <cell r="D20107" t="str">
            <v>UNIAO DUPLA PPR, DN 20 MM, PARA AGUA QUENTE PREDIAL</v>
          </cell>
          <cell r="E20107" t="str">
            <v>UN</v>
          </cell>
        </row>
        <row r="20108">
          <cell r="A20108" t="str">
            <v>SINAPI-I 64</v>
          </cell>
          <cell r="D20108" t="str">
            <v>UNIAO EM POLIPROPILENO (PP), PARA TUBO EM PEAD, 20 MM - LIGACAO PREDIAL DE AGUA</v>
          </cell>
          <cell r="E20108" t="str">
            <v>UN</v>
          </cell>
          <cell r="F20108">
            <v>7.21</v>
          </cell>
        </row>
        <row r="20109">
          <cell r="A20109" t="str">
            <v>SINAPI-I 37423</v>
          </cell>
          <cell r="D20109" t="str">
            <v>UNIAO EM POLIPROPILENO (PP), PARA TUBO EM PEAD, 32 MM - LIGACAO PREDIAL DE AGUA</v>
          </cell>
          <cell r="E20109" t="str">
            <v>UN</v>
          </cell>
          <cell r="F20109">
            <v>17.8</v>
          </cell>
        </row>
        <row r="20110">
          <cell r="A20110" t="str">
            <v>SINAPI-I 9892</v>
          </cell>
          <cell r="D20110" t="str">
            <v>UNIAO PVC, ROSCAVEL 1/2", AGUA FRIA PREDIAL</v>
          </cell>
          <cell r="E20110" t="str">
            <v>UN</v>
          </cell>
          <cell r="F20110">
            <v>7.11</v>
          </cell>
        </row>
        <row r="20111">
          <cell r="A20111" t="str">
            <v>SINAPI-I 9901</v>
          </cell>
          <cell r="D20111" t="str">
            <v>UNIAO PVC, ROSCAVEL, 1 1/2", AGUA FRIA PREDIAL</v>
          </cell>
          <cell r="E20111" t="str">
            <v>UN</v>
          </cell>
          <cell r="F20111">
            <v>34.39</v>
          </cell>
        </row>
        <row r="20112">
          <cell r="A20112" t="str">
            <v>SINAPI-I 9900</v>
          </cell>
          <cell r="D20112" t="str">
            <v>UNIAO PVC, ROSCAVEL, 1", AGUA FRIA PREDIAL</v>
          </cell>
          <cell r="E20112" t="str">
            <v>UN</v>
          </cell>
          <cell r="F20112">
            <v>19.93</v>
          </cell>
        </row>
        <row r="20113">
          <cell r="A20113" t="str">
            <v>SINAPI-I 9899</v>
          </cell>
          <cell r="D20113" t="str">
            <v>UNIAO PVC, ROSCAVEL, 3/4", AGUA FRIA PREDIAL</v>
          </cell>
          <cell r="E20113" t="str">
            <v>UN</v>
          </cell>
          <cell r="F20113">
            <v>8.93</v>
          </cell>
        </row>
        <row r="20114">
          <cell r="A20114" t="str">
            <v>SINAPI-I 9908</v>
          </cell>
          <cell r="D20114" t="str">
            <v>UNIAO PVC, SOLDAVEL, 110 MM, PARA AGUA FRIA PREDIAL</v>
          </cell>
          <cell r="E20114" t="str">
            <v>UN</v>
          </cell>
          <cell r="F20114">
            <v>401.71</v>
          </cell>
        </row>
        <row r="20115">
          <cell r="A20115" t="str">
            <v>SINAPI-I 9905</v>
          </cell>
          <cell r="D20115" t="str">
            <v>UNIAO PVC, SOLDAVEL, 20 MM, PARA AGUA FRIA PREDIAL</v>
          </cell>
          <cell r="E20115" t="str">
            <v>UN</v>
          </cell>
          <cell r="F20115">
            <v>6.99</v>
          </cell>
        </row>
        <row r="20116">
          <cell r="A20116" t="str">
            <v>SINAPI-I 9906</v>
          </cell>
          <cell r="D20116" t="str">
            <v>UNIAO PVC, SOLDAVEL, 25 MM, PARA AGUA FRIA PREDIAL</v>
          </cell>
          <cell r="E20116" t="str">
            <v>UN</v>
          </cell>
          <cell r="F20116">
            <v>8.43</v>
          </cell>
        </row>
        <row r="20117">
          <cell r="A20117" t="str">
            <v>SINAPI-I 9895</v>
          </cell>
          <cell r="D20117" t="str">
            <v>UNIAO PVC, SOLDAVEL, 32 MM, PARA AGUA FRIA PREDIAL</v>
          </cell>
          <cell r="E20117" t="str">
            <v>UN</v>
          </cell>
          <cell r="F20117">
            <v>14.19</v>
          </cell>
        </row>
        <row r="20118">
          <cell r="A20118" t="str">
            <v>SINAPI-I 9894</v>
          </cell>
          <cell r="D20118" t="str">
            <v>UNIAO PVC, SOLDAVEL, 40 MM, PARA AGUA FRIA PREDIAL</v>
          </cell>
          <cell r="E20118" t="str">
            <v>UN</v>
          </cell>
          <cell r="F20118">
            <v>27.29</v>
          </cell>
        </row>
        <row r="20119">
          <cell r="A20119" t="str">
            <v>SINAPI-I 9897</v>
          </cell>
          <cell r="D20119" t="str">
            <v>UNIAO PVC, SOLDAVEL, 50 MM, PARA AGUA FRIA PREDIAL</v>
          </cell>
          <cell r="E20119" t="str">
            <v>UN</v>
          </cell>
          <cell r="F20119">
            <v>29.14</v>
          </cell>
        </row>
        <row r="20120">
          <cell r="A20120" t="str">
            <v>SINAPI-I 9910</v>
          </cell>
          <cell r="D20120" t="str">
            <v>UNIAO PVC, SOLDAVEL, 60 MM, PARA AGUA FRIA PREDIAL</v>
          </cell>
          <cell r="E20120" t="str">
            <v>UN</v>
          </cell>
          <cell r="F20120">
            <v>75.83</v>
          </cell>
        </row>
        <row r="20121">
          <cell r="A20121" t="str">
            <v>SINAPI-I 9909</v>
          </cell>
          <cell r="D20121" t="str">
            <v>UNIAO PVC, SOLDAVEL, 75 MM, PARA AGUA FRIA PREDIAL</v>
          </cell>
          <cell r="E20121" t="str">
            <v>UN</v>
          </cell>
          <cell r="F20121">
            <v>154.43</v>
          </cell>
        </row>
        <row r="20122">
          <cell r="A20122" t="str">
            <v>SINAPI-I 9907</v>
          </cell>
          <cell r="D20122" t="str">
            <v>UNIAO PVC, SOLDAVEL, 85 MM, PARA AGUA FRIA PREDIAL</v>
          </cell>
          <cell r="E20122" t="str">
            <v>UN</v>
          </cell>
          <cell r="F20122">
            <v>182.33</v>
          </cell>
        </row>
        <row r="20123">
          <cell r="A20123" t="str">
            <v>SINAPI-I 20973</v>
          </cell>
          <cell r="D20123" t="str">
            <v>UNIAO TIPO STORZ, COM EMPATACAO INTERNA TIPO ANEL DE EXPANSAO, ENGATE RAPIDO 1 1/2", PARA MANGUEIRA DE COMBATE A INCENDIO PREDIAL</v>
          </cell>
          <cell r="E20123" t="str">
            <v>UN</v>
          </cell>
          <cell r="F20123">
            <v>96.45</v>
          </cell>
        </row>
        <row r="20124">
          <cell r="A20124" t="str">
            <v>SINAPI-I 20974</v>
          </cell>
          <cell r="D20124" t="str">
            <v>UNIAO TIPO STORZ, COM EMPATACAO INTERNA TIPO ANEL DE EXPANSAO, ENGATE RAPIDO 2 1/2", PARA MANGUEIRA DE COMBATE A INCENDIO PREDIAL</v>
          </cell>
          <cell r="E20124" t="str">
            <v>UN</v>
          </cell>
          <cell r="F20124">
            <v>137.99</v>
          </cell>
        </row>
        <row r="20125">
          <cell r="A20125" t="str">
            <v>SINAPI-I 37989</v>
          </cell>
          <cell r="D20125" t="str">
            <v>UNIAO, CPVC, SOLDAVEL, 15 MM, PARA AGUA QUENTE PREDIAL</v>
          </cell>
          <cell r="E20125" t="str">
            <v>UN</v>
          </cell>
          <cell r="F20125">
            <v>15.78</v>
          </cell>
        </row>
        <row r="20126">
          <cell r="A20126" t="str">
            <v>SINAPI-I 37990</v>
          </cell>
          <cell r="D20126" t="str">
            <v>UNIAO, CPVC, SOLDAVEL, 22 MM, PARA AGUA QUENTE PREDIAL</v>
          </cell>
          <cell r="E20126" t="str">
            <v>UN</v>
          </cell>
          <cell r="F20126">
            <v>17.399999999999999</v>
          </cell>
        </row>
        <row r="20127">
          <cell r="A20127" t="str">
            <v>SINAPI-I 37991</v>
          </cell>
          <cell r="D20127" t="str">
            <v>UNIAO, CPVC, SOLDAVEL, 28 MM, PARA AGUA QUENTE PREDIAL</v>
          </cell>
          <cell r="E20127" t="str">
            <v>UN</v>
          </cell>
          <cell r="F20127">
            <v>23.16</v>
          </cell>
        </row>
        <row r="20128">
          <cell r="A20128" t="str">
            <v>SINAPI-I 37992</v>
          </cell>
          <cell r="D20128" t="str">
            <v>UNIAO, CPVC, SOLDAVEL, 35 MM, PARA AGUA QUENTE PREDIAL</v>
          </cell>
          <cell r="E20128" t="str">
            <v>UN</v>
          </cell>
          <cell r="F20128">
            <v>35.94</v>
          </cell>
        </row>
        <row r="20129">
          <cell r="A20129" t="str">
            <v>SINAPI-I 37993</v>
          </cell>
          <cell r="D20129" t="str">
            <v>UNIAO, CPVC, SOLDAVEL, 42 MM, PARA AGUA QUENTE PREDIAL</v>
          </cell>
          <cell r="E20129" t="str">
            <v>UN</v>
          </cell>
          <cell r="F20129">
            <v>54.54</v>
          </cell>
        </row>
        <row r="20130">
          <cell r="A20130" t="str">
            <v>SINAPI-I 37994</v>
          </cell>
          <cell r="D20130" t="str">
            <v>UNIAO, CPVC, SOLDAVEL, 54 MM, PARA AGUA QUENTE PREDIAL</v>
          </cell>
          <cell r="E20130" t="str">
            <v>UN</v>
          </cell>
          <cell r="F20130">
            <v>129.87</v>
          </cell>
        </row>
        <row r="20131">
          <cell r="A20131" t="str">
            <v>SINAPI-I 37995</v>
          </cell>
          <cell r="D20131" t="str">
            <v>UNIAO, CPVC, SOLDAVEL, 73 MM, PARA AGUA QUENTE PREDIAL</v>
          </cell>
          <cell r="E20131" t="str">
            <v>UN</v>
          </cell>
          <cell r="F20131">
            <v>169.28</v>
          </cell>
        </row>
        <row r="20132">
          <cell r="A20132" t="str">
            <v>SINAPI-I 37996</v>
          </cell>
          <cell r="D20132" t="str">
            <v>UNIAO, CPVC, SOLDAVEL, 89 MM, PARA AGUA QUENTE PREDIAL</v>
          </cell>
          <cell r="E20132" t="str">
            <v>UN</v>
          </cell>
          <cell r="F20132">
            <v>257.76</v>
          </cell>
        </row>
        <row r="20133">
          <cell r="A20133" t="str">
            <v>SINAPI-I 45267</v>
          </cell>
          <cell r="D20133" t="str">
            <v>UNIFORME PROFISSIONAL DE BRIM, CALCA E CAMISA MANGA LONGA COM FAIXA REFLETIVA</v>
          </cell>
          <cell r="E20133" t="str">
            <v>UN</v>
          </cell>
          <cell r="F20133">
            <v>175.51</v>
          </cell>
        </row>
        <row r="20134">
          <cell r="A20134" t="str">
            <v>SINAPI-I 38604</v>
          </cell>
          <cell r="D20134" t="str">
            <v>USINA DE ASFALTO A FRIO, CAPACIDADE DE 40 A 60 T/H, ELETRICA, POTENCIA DE 30 CV</v>
          </cell>
          <cell r="E20134" t="str">
            <v>UN</v>
          </cell>
        </row>
        <row r="20135">
          <cell r="A20135" t="str">
            <v>SINAPI-I 10601</v>
          </cell>
          <cell r="D20135" t="str">
            <v>USINA DE ASFALTO A QUENTE, FIXA, TIPO CONTRA FLUXO, CAPACIDADE DE 100 A 140 T/H, POTENCIA DE 280 KW, COM MISTURADOR EXTERNO ROTATIVO</v>
          </cell>
          <cell r="E20135" t="str">
            <v>UN</v>
          </cell>
        </row>
        <row r="20136">
          <cell r="A20136" t="str">
            <v>SINAPI-I 44469</v>
          </cell>
          <cell r="D20136" t="str">
            <v>USINA DE ASFALTO, GRAVIMETRICA, CAPACIDADE DE 150 T/H, POTENCIA DE 400 KW</v>
          </cell>
          <cell r="E20136" t="str">
            <v>UN</v>
          </cell>
        </row>
        <row r="20137">
          <cell r="A20137" t="str">
            <v>SINAPI-I 9914</v>
          </cell>
          <cell r="D20137" t="str">
            <v>USINA DE CONCRETO FIXA, CAPACIDADE NOMINAL DE 90 A 120 M3/H, SEM SILO</v>
          </cell>
          <cell r="E20137" t="str">
            <v>UN</v>
          </cell>
        </row>
        <row r="20138">
          <cell r="A20138" t="str">
            <v>SINAPI-I 36485</v>
          </cell>
          <cell r="D20138" t="str">
            <v>USINA DE LAMA ASFALTICA, PROD 30 A 50 T/H, SILO DE AGREGADO 7 M3, RESERVATORIOS PARA EMULSAO E AGUA DE 2,3 M3 CADA, MISTURADOR TIPO PUGG-MILL A SER MONTADO SOBRE CAMINHAO</v>
          </cell>
          <cell r="E20138" t="str">
            <v>UN</v>
          </cell>
        </row>
        <row r="20139">
          <cell r="A20139" t="str">
            <v>SINAPI-I 9912</v>
          </cell>
          <cell r="D20139" t="str">
            <v>USINA DE MISTURAS ASFALTICAS A QUENTE, MOVEL, TIPO CONTRA FLUXO, CAPACIDADE DE 40 A 80 T/H</v>
          </cell>
          <cell r="E20139" t="str">
            <v>UN</v>
          </cell>
        </row>
        <row r="20140">
          <cell r="A20140" t="str">
            <v>SINAPI-I 9921</v>
          </cell>
          <cell r="D20140" t="str">
            <v>USINA MISTURADORA DE SOLOS, DOSADORES TRIPLOS, CALHA VIBRATORIA CAPACIDADE DE 200 A 500 T/H, POTENCIA DE 75 KW</v>
          </cell>
          <cell r="E20140" t="str">
            <v>UN</v>
          </cell>
        </row>
        <row r="20141">
          <cell r="A20141" t="str">
            <v>SINAPI-I 21112</v>
          </cell>
          <cell r="D20141" t="str">
            <v>VALVULA DE DESCARGA EM METAL CROMADO PARA MICTORIO COM ACIONAMENTO POR PRESSAO E FECHAMENTO AUTOMATICO</v>
          </cell>
          <cell r="E20141" t="str">
            <v>UN</v>
          </cell>
          <cell r="F20141">
            <v>308.51</v>
          </cell>
        </row>
        <row r="20142">
          <cell r="A20142" t="str">
            <v>SINAPI-I 10228</v>
          </cell>
          <cell r="D20142" t="str">
            <v>VALVULA DE DESCARGA METALICA, BASE 1 1/2" E ACABAMENTO METALICO CROMADO</v>
          </cell>
          <cell r="E20142" t="str">
            <v>UN</v>
          </cell>
          <cell r="F20142">
            <v>358.4</v>
          </cell>
        </row>
        <row r="20143">
          <cell r="A20143" t="str">
            <v>SINAPI-I 11781</v>
          </cell>
          <cell r="D20143" t="str">
            <v>VALVULA DE DESCARGA METALICA, BASE 1 1/4" E ACABAMENTO METALICO CROMADO</v>
          </cell>
          <cell r="E20143" t="str">
            <v>UN</v>
          </cell>
          <cell r="F20143">
            <v>290.35000000000002</v>
          </cell>
        </row>
        <row r="20144">
          <cell r="A20144" t="str">
            <v>SINAPI-I 37588</v>
          </cell>
          <cell r="D20144" t="str">
            <v>VALVULA DE ESCOAMENTO PARA TANQUE, EM METAL CROMADO, 1.1/2", SEM LADRAO, COM TAMPAO PLASTICO</v>
          </cell>
          <cell r="E20144" t="str">
            <v>UN</v>
          </cell>
          <cell r="F20144">
            <v>69.209999999999994</v>
          </cell>
        </row>
        <row r="20145">
          <cell r="A20145" t="str">
            <v>SINAPI-I 11751</v>
          </cell>
          <cell r="D20145" t="str">
            <v>VALVULA DE ESFERA BRUTA EM BRONZE, BITOLA 1 1/2"</v>
          </cell>
          <cell r="E20145" t="str">
            <v>UN</v>
          </cell>
          <cell r="F20145">
            <v>224.18</v>
          </cell>
        </row>
        <row r="20146">
          <cell r="A20146" t="str">
            <v>SINAPI-I 11750</v>
          </cell>
          <cell r="D20146" t="str">
            <v>VALVULA DE ESFERA BRUTA EM BRONZE, BITOLA 1 1/4"</v>
          </cell>
          <cell r="E20146" t="str">
            <v>UN</v>
          </cell>
          <cell r="F20146">
            <v>186.04</v>
          </cell>
        </row>
        <row r="20147">
          <cell r="A20147" t="str">
            <v>SINAPI-I 11746</v>
          </cell>
          <cell r="D20147" t="str">
            <v>VALVULA DE ESFERA BRUTA EM BRONZE, BITOLA 1"</v>
          </cell>
          <cell r="E20147" t="str">
            <v>UN</v>
          </cell>
          <cell r="F20147">
            <v>124.82</v>
          </cell>
        </row>
        <row r="20148">
          <cell r="A20148" t="str">
            <v>SINAPI-I 11748</v>
          </cell>
          <cell r="D20148" t="str">
            <v>VALVULA DE ESFERA BRUTA EM BRONZE, BITOLA 1/2"</v>
          </cell>
          <cell r="E20148" t="str">
            <v>UN</v>
          </cell>
          <cell r="F20148">
            <v>80.099999999999994</v>
          </cell>
        </row>
        <row r="20149">
          <cell r="A20149" t="str">
            <v>SINAPI-I 11747</v>
          </cell>
          <cell r="D20149" t="str">
            <v>VALVULA DE ESFERA BRUTA EM BRONZE, BITOLA 2"</v>
          </cell>
          <cell r="E20149" t="str">
            <v>UN</v>
          </cell>
          <cell r="F20149">
            <v>345.68</v>
          </cell>
        </row>
        <row r="20150">
          <cell r="A20150" t="str">
            <v>SINAPI-I 11749</v>
          </cell>
          <cell r="D20150" t="str">
            <v>VALVULA DE ESFERA BRUTA EM BRONZE, BITOLA 3/4"</v>
          </cell>
          <cell r="E20150" t="str">
            <v>UN</v>
          </cell>
          <cell r="F20150">
            <v>92.46</v>
          </cell>
        </row>
        <row r="20151">
          <cell r="A20151" t="str">
            <v>SINAPI-I 10236</v>
          </cell>
          <cell r="D20151" t="str">
            <v>VALVULA DE RETENCAO DE BRONZE, PE COM CRIVOS, EXTREMIDADE COM ROSCA, DE 1 1/2", PARA FUNDO DE POCO</v>
          </cell>
          <cell r="E20151" t="str">
            <v>UN</v>
          </cell>
          <cell r="F20151">
            <v>156.86000000000001</v>
          </cell>
        </row>
        <row r="20152">
          <cell r="A20152" t="str">
            <v>SINAPI-I 10233</v>
          </cell>
          <cell r="D20152" t="str">
            <v>VALVULA DE RETENCAO DE BRONZE, PE COM CRIVOS, EXTREMIDADE COM ROSCA, DE 1 1/4", PARA FUNDO DE POCO</v>
          </cell>
          <cell r="E20152" t="str">
            <v>UN</v>
          </cell>
          <cell r="F20152">
            <v>146.99</v>
          </cell>
        </row>
        <row r="20153">
          <cell r="A20153" t="str">
            <v>SINAPI-I 10234</v>
          </cell>
          <cell r="D20153" t="str">
            <v>VALVULA DE RETENCAO DE BRONZE, PE COM CRIVOS, EXTREMIDADE COM ROSCA, DE 1", PARA FUNDO DE POCO</v>
          </cell>
          <cell r="E20153" t="str">
            <v>UN</v>
          </cell>
          <cell r="F20153">
            <v>92.59</v>
          </cell>
        </row>
        <row r="20154">
          <cell r="A20154" t="str">
            <v>SINAPI-I 10231</v>
          </cell>
          <cell r="D20154" t="str">
            <v>VALVULA DE RETENCAO DE BRONZE, PE COM CRIVOS, EXTREMIDADE COM ROSCA, DE 2 1/2", PARA FUNDO DE POCO</v>
          </cell>
          <cell r="E20154" t="str">
            <v>UN</v>
          </cell>
          <cell r="F20154">
            <v>424.61</v>
          </cell>
        </row>
        <row r="20155">
          <cell r="A20155" t="str">
            <v>SINAPI-I 10232</v>
          </cell>
          <cell r="D20155" t="str">
            <v>VALVULA DE RETENCAO DE BRONZE, PE COM CRIVOS, EXTREMIDADE COM ROSCA, DE 2", PARA FUNDO DE POCO</v>
          </cell>
          <cell r="E20155" t="str">
            <v>UN</v>
          </cell>
          <cell r="F20155">
            <v>237.6</v>
          </cell>
        </row>
        <row r="20156">
          <cell r="A20156" t="str">
            <v>SINAPI-I 10235</v>
          </cell>
          <cell r="D20156" t="str">
            <v>VALVULA DE RETENCAO DE BRONZE, PE COM CRIVOS, EXTREMIDADE COM ROSCA, DE 3", PARA FUNDO DE POCO</v>
          </cell>
          <cell r="E20156" t="str">
            <v>UN</v>
          </cell>
          <cell r="F20156">
            <v>582.09</v>
          </cell>
        </row>
        <row r="20157">
          <cell r="A20157" t="str">
            <v>SINAPI-I 10229</v>
          </cell>
          <cell r="D20157" t="str">
            <v>VALVULA DE RETENCAO DE BRONZE, PE COM CRIVOS, EXTREMIDADE COM ROSCA, DE 3/4", PARA FUNDO DE POCO</v>
          </cell>
          <cell r="E20157" t="str">
            <v>UN</v>
          </cell>
          <cell r="F20157">
            <v>83.74</v>
          </cell>
        </row>
        <row r="20158">
          <cell r="A20158" t="str">
            <v>SINAPI-I 10230</v>
          </cell>
          <cell r="D20158" t="str">
            <v>VALVULA DE RETENCAO DE BRONZE, PE COM CRIVOS, EXTREMIDADE COM ROSCA, DE 4", PARA FUNDO DE POCO</v>
          </cell>
          <cell r="E20158" t="str">
            <v>UN</v>
          </cell>
          <cell r="F20158">
            <v>1024.43</v>
          </cell>
        </row>
        <row r="20159">
          <cell r="A20159" t="str">
            <v>SINAPI-I 10409</v>
          </cell>
          <cell r="D20159" t="str">
            <v>VALVULA DE RETENCAO HORIZONTAL, DE BRONZE (PN-25), 1 1/2", 400 PSI, TAMPA DE PORCA DE UNIAO, EXTREMIDADES COM ROSCA</v>
          </cell>
          <cell r="E20159" t="str">
            <v>UN</v>
          </cell>
          <cell r="F20159">
            <v>304.35000000000002</v>
          </cell>
        </row>
        <row r="20160">
          <cell r="A20160" t="str">
            <v>SINAPI-I 10411</v>
          </cell>
          <cell r="D20160" t="str">
            <v>VALVULA DE RETENCAO HORIZONTAL, DE BRONZE (PN-25), 1 1/4", 400 PSI, TAMPA DE PORCA DE UNIAO, EXTREMIDADES COM ROSCA</v>
          </cell>
          <cell r="E20160" t="str">
            <v>UN</v>
          </cell>
          <cell r="F20160">
            <v>272.33</v>
          </cell>
        </row>
        <row r="20161">
          <cell r="A20161" t="str">
            <v>SINAPI-I 10410</v>
          </cell>
          <cell r="D20161" t="str">
            <v>VALVULA DE RETENCAO HORIZONTAL, DE BRONZE (PN-25), 1", 400 PSI, TAMPA DE PORCA DE UNIAO, EXTREMIDADES COM ROSCA</v>
          </cell>
          <cell r="E20161" t="str">
            <v>UN</v>
          </cell>
          <cell r="F20161">
            <v>181.91</v>
          </cell>
        </row>
        <row r="20162">
          <cell r="A20162" t="str">
            <v>SINAPI-I 10404</v>
          </cell>
          <cell r="D20162" t="str">
            <v>VALVULA DE RETENCAO HORIZONTAL, DE BRONZE (PN-25), 1/2", 400 PSI, TAMPA DE PORCA DE UNIAO, EXTREMIDADES COM ROSCA</v>
          </cell>
          <cell r="E20162" t="str">
            <v>UN</v>
          </cell>
          <cell r="F20162">
            <v>110.44</v>
          </cell>
        </row>
        <row r="20163">
          <cell r="A20163" t="str">
            <v>SINAPI-I 10405</v>
          </cell>
          <cell r="D20163" t="str">
            <v>VALVULA DE RETENCAO HORIZONTAL, DE BRONZE (PN-25), 2 1/2", 400 PSI, TAMPA DE PORCA DE UNIAO, EXTREMIDADES COM ROSCA</v>
          </cell>
          <cell r="E20163" t="str">
            <v>UN</v>
          </cell>
          <cell r="F20163">
            <v>609.76</v>
          </cell>
        </row>
        <row r="20164">
          <cell r="A20164" t="str">
            <v>SINAPI-I 10408</v>
          </cell>
          <cell r="D20164" t="str">
            <v>VALVULA DE RETENCAO HORIZONTAL, DE BRONZE (PN-25), 2", 400 PSI, TAMPA DE PORCA DE UNIAO, EXTREMIDADES COM ROSCA</v>
          </cell>
          <cell r="E20164" t="str">
            <v>UN</v>
          </cell>
          <cell r="F20164">
            <v>426.39</v>
          </cell>
        </row>
        <row r="20165">
          <cell r="A20165" t="str">
            <v>SINAPI-I 10406</v>
          </cell>
          <cell r="D20165" t="str">
            <v>VALVULA DE RETENCAO HORIZONTAL, DE BRONZE (PN-25), 3", 400 PSI, TAMPA DE PORCA DE UNIAO, EXTREMIDADES COM ROSCA</v>
          </cell>
          <cell r="E20165" t="str">
            <v>UN</v>
          </cell>
          <cell r="F20165">
            <v>842.2</v>
          </cell>
        </row>
        <row r="20166">
          <cell r="A20166" t="str">
            <v>SINAPI-I 10412</v>
          </cell>
          <cell r="D20166" t="str">
            <v>VALVULA DE RETENCAO HORIZONTAL, DE BRONZE (PN-25), 3/4", 400 PSI, TAMPA DE PORCA DE UNIAO, EXTREMIDADES COM ROSCA</v>
          </cell>
          <cell r="E20166" t="str">
            <v>UN</v>
          </cell>
          <cell r="F20166">
            <v>133.84</v>
          </cell>
        </row>
        <row r="20167">
          <cell r="A20167" t="str">
            <v>SINAPI-I 10407</v>
          </cell>
          <cell r="D20167" t="str">
            <v>VALVULA DE RETENCAO HORIZONTAL, DE BRONZE (PN-25), 4", 400 PSI, TAMPA DE PORCA DE UNIAO, EXTREMIDADES COM ROSCA</v>
          </cell>
          <cell r="E20167" t="str">
            <v>UN</v>
          </cell>
          <cell r="F20167">
            <v>1306.26</v>
          </cell>
        </row>
        <row r="20168">
          <cell r="A20168" t="str">
            <v>SINAPI-I 10416</v>
          </cell>
          <cell r="D20168" t="str">
            <v>VALVULA DE RETENCAO VERTICAL, DE BRONZE (PN-16), 1 1/2", 200 PSI, EXTREMIDADES COM ROSCA</v>
          </cell>
          <cell r="E20168" t="str">
            <v>UN</v>
          </cell>
          <cell r="F20168">
            <v>162.02000000000001</v>
          </cell>
        </row>
        <row r="20169">
          <cell r="A20169" t="str">
            <v>SINAPI-I 10419</v>
          </cell>
          <cell r="D20169" t="str">
            <v>VALVULA DE RETENCAO VERTICAL, DE BRONZE (PN-16), 1 1/4", 200 PSI, EXTREMIDADES COM ROSCA</v>
          </cell>
          <cell r="E20169" t="str">
            <v>UN</v>
          </cell>
          <cell r="F20169">
            <v>140.63999999999999</v>
          </cell>
        </row>
        <row r="20170">
          <cell r="A20170" t="str">
            <v>SINAPI-I 10418</v>
          </cell>
          <cell r="D20170" t="str">
            <v>VALVULA DE RETENCAO VERTICAL, DE BRONZE (PN-16), 1", 200 PSI, EXTREMIDADES COM ROSCA</v>
          </cell>
          <cell r="E20170" t="str">
            <v>UN</v>
          </cell>
          <cell r="F20170">
            <v>93.74</v>
          </cell>
        </row>
        <row r="20171">
          <cell r="A20171" t="str">
            <v>SINAPI-I 21092</v>
          </cell>
          <cell r="D20171" t="str">
            <v>VALVULA DE RETENCAO VERTICAL, DE BRONZE (PN-16), 1/2", 200 PSI, EXTREMIDADES COM ROSCA</v>
          </cell>
          <cell r="E20171" t="str">
            <v>UN</v>
          </cell>
          <cell r="F20171">
            <v>80.400000000000006</v>
          </cell>
        </row>
        <row r="20172">
          <cell r="A20172" t="str">
            <v>SINAPI-I 12657</v>
          </cell>
          <cell r="D20172" t="str">
            <v>VALVULA DE RETENCAO VERTICAL, DE BRONZE (PN-16), 2 1/2", 200 PSI, EXTREMIDADES COM ROSCA</v>
          </cell>
          <cell r="E20172" t="str">
            <v>UN</v>
          </cell>
          <cell r="F20172">
            <v>378.3</v>
          </cell>
        </row>
        <row r="20173">
          <cell r="A20173" t="str">
            <v>SINAPI-I 10417</v>
          </cell>
          <cell r="D20173" t="str">
            <v>VALVULA DE RETENCAO VERTICAL, DE BRONZE (PN-16), 2", 200 PSI, EXTREMIDADES COM ROSCA</v>
          </cell>
          <cell r="E20173" t="str">
            <v>UN</v>
          </cell>
          <cell r="F20173">
            <v>236.08</v>
          </cell>
        </row>
        <row r="20174">
          <cell r="A20174" t="str">
            <v>SINAPI-I 10414</v>
          </cell>
          <cell r="D20174" t="str">
            <v>VALVULA DE RETENCAO VERTICAL, DE BRONZE (PN-16), 3", 200 PSI, EXTREMIDADES COM ROSCA</v>
          </cell>
          <cell r="E20174" t="str">
            <v>UN</v>
          </cell>
          <cell r="F20174">
            <v>516.59</v>
          </cell>
        </row>
        <row r="20175">
          <cell r="A20175" t="str">
            <v>SINAPI-I 10413</v>
          </cell>
          <cell r="D20175" t="str">
            <v>VALVULA DE RETENCAO VERTICAL, DE BRONZE (PN-16), 3/4", 200 PSI, EXTREMIDADES COM ROSCA</v>
          </cell>
          <cell r="E20175" t="str">
            <v>UN</v>
          </cell>
          <cell r="F20175">
            <v>85.8</v>
          </cell>
        </row>
        <row r="20176">
          <cell r="A20176" t="str">
            <v>SINAPI-I 10415</v>
          </cell>
          <cell r="D20176" t="str">
            <v>VALVULA DE RETENCAO VERTICAL, DE BRONZE (PN-16), 4", 200 PSI, EXTREMIDADES COM ROSCA</v>
          </cell>
          <cell r="E20176" t="str">
            <v>UN</v>
          </cell>
          <cell r="F20176">
            <v>896.57</v>
          </cell>
        </row>
        <row r="20177">
          <cell r="A20177" t="str">
            <v>SINAPI-I 38643</v>
          </cell>
          <cell r="D20177" t="str">
            <v>VALVULA EM METAL CROMADO PARA LAVATORIO, 1" SEM LADRAO</v>
          </cell>
          <cell r="E20177" t="str">
            <v>UN</v>
          </cell>
          <cell r="F20177">
            <v>55</v>
          </cell>
        </row>
        <row r="20178">
          <cell r="A20178" t="str">
            <v>SINAPI-I 6157</v>
          </cell>
          <cell r="D20178" t="str">
            <v>VALVULA EM METAL CROMADO PARA PIA AMERICANA 3.1/2 X 1.1/2"</v>
          </cell>
          <cell r="E20178" t="str">
            <v>UN</v>
          </cell>
          <cell r="F20178">
            <v>75.13</v>
          </cell>
        </row>
        <row r="20179">
          <cell r="A20179" t="str">
            <v>SINAPI-I 6158</v>
          </cell>
          <cell r="D20179" t="str">
            <v>VALVULA EM PLASTICO BRANCO PARA LAVATORIO 1", SEM UNHO, COM LADRAO</v>
          </cell>
          <cell r="E20179" t="str">
            <v>UN</v>
          </cell>
          <cell r="F20179">
            <v>9.4</v>
          </cell>
        </row>
        <row r="20180">
          <cell r="A20180" t="str">
            <v>SINAPI-I 6156</v>
          </cell>
          <cell r="D20180" t="str">
            <v>VALVULA EM PLASTICO BRANCO PARA TANQUE 1.1/4" X 1.1/2", SEM UNHO E SEM LADRAO</v>
          </cell>
          <cell r="E20180" t="str">
            <v>UN</v>
          </cell>
          <cell r="F20180">
            <v>8.06</v>
          </cell>
        </row>
        <row r="20181">
          <cell r="A20181" t="str">
            <v>SINAPI-I 6153</v>
          </cell>
          <cell r="D20181" t="str">
            <v>VALVULA EM PLASTICO BRANCO PARA TANQUE OU LAVATORIO 1", SEM UNHO E SEM LADRAO</v>
          </cell>
          <cell r="E20181" t="str">
            <v>UN</v>
          </cell>
          <cell r="F20181">
            <v>6.47</v>
          </cell>
        </row>
        <row r="20182">
          <cell r="A20182" t="str">
            <v>SINAPI-I 6154</v>
          </cell>
          <cell r="D20182" t="str">
            <v>VALVULA EM PLASTICO CROMADO PARA LAVATORIO 1", SEM UNHO, COM LADRAO</v>
          </cell>
          <cell r="E20182" t="str">
            <v>UN</v>
          </cell>
          <cell r="F20182">
            <v>11.49</v>
          </cell>
        </row>
        <row r="20183">
          <cell r="A20183" t="str">
            <v>SINAPI-I 6155</v>
          </cell>
          <cell r="D20183" t="str">
            <v>VALVULA EM PLASTICO CROMADO TIPO AMERICANA PARA PIA DE COZINHA 3.1/2" X 1.1/2", SEM ADAPTADOR</v>
          </cell>
          <cell r="E20183" t="str">
            <v>UN</v>
          </cell>
          <cell r="F20183">
            <v>26.46</v>
          </cell>
        </row>
        <row r="20184">
          <cell r="A20184" t="str">
            <v>SINAPI-I 43595</v>
          </cell>
          <cell r="D20184" t="str">
            <v>VARA FINA PARA CREMONA, EM FERRO ZINCADO BRANCO, COM DIAMETRO DE APROX 10 MM E COMPRIMENTO DE 1,20 M</v>
          </cell>
          <cell r="E20184" t="str">
            <v>UN</v>
          </cell>
          <cell r="F20184">
            <v>19.72</v>
          </cell>
        </row>
        <row r="20185">
          <cell r="A20185" t="str">
            <v>SINAPI-I 43596</v>
          </cell>
          <cell r="D20185" t="str">
            <v>VARA FINA PARA CREMONA, EM FERRO ZINCADO BRANCO, COM DIAMETRO DE APROX 10 MM E COMPRIMENTO DE 1,50 M</v>
          </cell>
          <cell r="E20185" t="str">
            <v>UN</v>
          </cell>
          <cell r="F20185">
            <v>22.79</v>
          </cell>
        </row>
        <row r="20186">
          <cell r="A20186" t="str">
            <v>SINAPI-I 38108</v>
          </cell>
          <cell r="D20186" t="str">
            <v>VARIADOR DE LUMINOSIDADE ROTATIVO (DIMMER) 127 V, 300 W (APENAS MODULO)</v>
          </cell>
          <cell r="E20186" t="str">
            <v>UN</v>
          </cell>
          <cell r="F20186">
            <v>44.27</v>
          </cell>
        </row>
        <row r="20187">
          <cell r="A20187" t="str">
            <v>SINAPI-I 38087</v>
          </cell>
          <cell r="D20187" t="str">
            <v>VARIADOR DE LUMINOSIDADE ROTATIVO (DIMMER) 127V, 300W, CONJUNTO MONTADO PARA EMBUTIR 4" X 2" (PLACA + SUPORTE + MODULO)</v>
          </cell>
          <cell r="E20187" t="str">
            <v>UN</v>
          </cell>
          <cell r="F20187">
            <v>56.94</v>
          </cell>
        </row>
        <row r="20188">
          <cell r="A20188" t="str">
            <v>SINAPI-I 38109</v>
          </cell>
          <cell r="D20188" t="str">
            <v>VARIADOR DE LUMINOSIDADE ROTATIVO (DIMMER) 220 V, 600 W (APENAS MODULO)</v>
          </cell>
          <cell r="E20188" t="str">
            <v>UN</v>
          </cell>
          <cell r="F20188">
            <v>70.75</v>
          </cell>
        </row>
        <row r="20189">
          <cell r="A20189" t="str">
            <v>SINAPI-I 38088</v>
          </cell>
          <cell r="D20189" t="str">
            <v>VARIADOR DE LUMINOSIDADE ROTATIVO (DIMMER) 220V, 600W, CONJUNTO MONTADO PARA EMBUTIR 4" X 2" (PLACA + SUPORTE + MODULO)</v>
          </cell>
          <cell r="E20189" t="str">
            <v>UN</v>
          </cell>
          <cell r="F20189">
            <v>74.39</v>
          </cell>
        </row>
        <row r="20190">
          <cell r="A20190" t="str">
            <v>SINAPI-I 38110</v>
          </cell>
          <cell r="D20190" t="str">
            <v>VARIADOR DE VELOCIDADE PARA VENTILADOR 127 V, 150 W (APENAS MODULO)</v>
          </cell>
          <cell r="E20190" t="str">
            <v>UN</v>
          </cell>
          <cell r="F20190">
            <v>27.21</v>
          </cell>
        </row>
        <row r="20191">
          <cell r="A20191" t="str">
            <v>SINAPI-I 38089</v>
          </cell>
          <cell r="D20191" t="str">
            <v>VARIADOR DE VELOCIDADE PARA VENTILADOR 127V, 150W + 2 INTERRUPTORES PARALELOS, PARA REVERSAO E LAMPADA, CONJUNTO MONTADO PARA EMBUTIR 4" X 2" (PLACA + SUPORTE + MODULOS)</v>
          </cell>
          <cell r="E20191" t="str">
            <v>UN</v>
          </cell>
          <cell r="F20191">
            <v>47.42</v>
          </cell>
        </row>
        <row r="20192">
          <cell r="A20192" t="str">
            <v>SINAPI-I 38111</v>
          </cell>
          <cell r="D20192" t="str">
            <v>VARIADOR DE VELOCIDADE PARA VENTILADOR 220 V, 250 W (APENAS MODULO)</v>
          </cell>
          <cell r="E20192" t="str">
            <v>UN</v>
          </cell>
          <cell r="F20192">
            <v>30.43</v>
          </cell>
        </row>
        <row r="20193">
          <cell r="A20193" t="str">
            <v>SINAPI-I 38090</v>
          </cell>
          <cell r="D20193" t="str">
            <v>VARIADOR DE VELOCIDADE PARA VENTILADOR 220V, 250W + 2 INTERRUPTORES PARALELOS, PARA REVERSAO E LAMPADA, CONJUNTO MONTADO PARA EMBUTIR 4" X 2" (PLACA + SUPORTE + MODULOS)</v>
          </cell>
          <cell r="E20193" t="str">
            <v>UN</v>
          </cell>
          <cell r="F20193">
            <v>49.01</v>
          </cell>
        </row>
        <row r="20194">
          <cell r="A20194" t="str">
            <v>SINAPI-I 38400</v>
          </cell>
          <cell r="D20194" t="str">
            <v>VASSOURA 40 CM COM CABO</v>
          </cell>
          <cell r="E20194" t="str">
            <v>UN</v>
          </cell>
          <cell r="F20194">
            <v>58.02</v>
          </cell>
        </row>
        <row r="20195">
          <cell r="A20195" t="str">
            <v>SINAPI-I 13726</v>
          </cell>
          <cell r="D20195" t="str">
            <v>VASSOURA MECANICA REBOCAVEL COM ESCOVA CILINDRICA LARGURA UTIL DE VARRIMENTO = 2,44M</v>
          </cell>
          <cell r="E20195" t="str">
            <v>UN</v>
          </cell>
        </row>
        <row r="20196">
          <cell r="A20196" t="str">
            <v>SINAPI-I 12627</v>
          </cell>
          <cell r="D20196" t="str">
            <v>VEDACAO DE CALHA, EM BORRACHA COR PRETA, MEDIDA ENTRE 119 E 170 MM, PARA DRENAGEM PLUVIAL PREDIAL</v>
          </cell>
          <cell r="E20196" t="str">
            <v>UN</v>
          </cell>
          <cell r="F20196">
            <v>1.39</v>
          </cell>
        </row>
        <row r="20197">
          <cell r="A20197" t="str">
            <v>SINAPI-I 39996</v>
          </cell>
          <cell r="D20197" t="str">
            <v>VERGALHAO ZINCADO ROSCA TOTAL, 1/4" (6,3 MM)</v>
          </cell>
          <cell r="E20197" t="str">
            <v>M</v>
          </cell>
          <cell r="F20197">
            <v>3.74</v>
          </cell>
        </row>
        <row r="20198">
          <cell r="A20198" t="str">
            <v>SINAPI-I 10478</v>
          </cell>
          <cell r="D20198" t="str">
            <v>VERNIZ A BASE RESINA ALQUIDICA COM POLIURETANO PARA MADEIRA, COM FILTRO SOLAR, BRILHANTE, USO INTERNO E EXTERNO</v>
          </cell>
          <cell r="E20198" t="str">
            <v>L</v>
          </cell>
          <cell r="F20198">
            <v>45.07</v>
          </cell>
        </row>
        <row r="20199">
          <cell r="A20199" t="str">
            <v>SINAPI-I 10481</v>
          </cell>
          <cell r="D20199" t="str">
            <v>VERNIZ MARITIMO PREMIUM PARA MADEIRA, COM FILTRO SOLAR, BRILHANTE, USO INTERNO E EXTERNO</v>
          </cell>
          <cell r="E20199" t="str">
            <v>L</v>
          </cell>
          <cell r="F20199">
            <v>40.08</v>
          </cell>
        </row>
        <row r="20200">
          <cell r="A20200" t="str">
            <v>SINAPI-I 10475</v>
          </cell>
          <cell r="D20200" t="str">
            <v>VERNIZ TIPO COPAL PARA MADEIRA, BRILHANTE, USO INTERNO</v>
          </cell>
          <cell r="E20200" t="str">
            <v>L</v>
          </cell>
          <cell r="F20200">
            <v>38.78</v>
          </cell>
        </row>
        <row r="20201">
          <cell r="A20201" t="str">
            <v>SINAPI-I 4030</v>
          </cell>
          <cell r="D20201" t="str">
            <v>VEU DE POLIESTER PARA IMPERMEABILIZACAO</v>
          </cell>
          <cell r="E20201" t="str">
            <v>M2</v>
          </cell>
          <cell r="F20201">
            <v>6.36</v>
          </cell>
        </row>
        <row r="20202">
          <cell r="A20202" t="str">
            <v>SINAPI-I 4031</v>
          </cell>
          <cell r="D20202" t="str">
            <v>VEU DE VIDRO/VEU DE SUPERFICIE 30 A 35 G/M2</v>
          </cell>
          <cell r="E20202" t="str">
            <v>M2</v>
          </cell>
          <cell r="F20202">
            <v>29.91</v>
          </cell>
        </row>
        <row r="20203">
          <cell r="A20203" t="str">
            <v>SINAPI-I 11652</v>
          </cell>
          <cell r="D20203" t="str">
            <v>VIBRADOR DE IMERSAO, DIAMETRO DA PONTEIRA DE *35* MM, COM MOTOR 4 TEMPOS A GASOLINA DE 5,5 HP (5,5 CV)</v>
          </cell>
          <cell r="E20203" t="str">
            <v>UN</v>
          </cell>
        </row>
        <row r="20204">
          <cell r="A20204" t="str">
            <v>SINAPI-I 13896</v>
          </cell>
          <cell r="D20204" t="str">
            <v>VIBRADOR DE IMERSAO, DIAMETRO DA PONTEIRA DE *45* MM, COM MOTOR ELETRICO TRIFASICO DE 2 HP (2 CV)</v>
          </cell>
          <cell r="E20204" t="str">
            <v>UN</v>
          </cell>
        </row>
        <row r="20205">
          <cell r="A20205" t="str">
            <v>SINAPI-I 44470</v>
          </cell>
          <cell r="D20205" t="str">
            <v>VIBROACABADORA DE ASFALTO SOBRE ESTEIRAS, LARG. PAVIM. 2,13 M A 4,55 M, POT. 74 KW/ 100 HP, CAP. 400 T/ H</v>
          </cell>
          <cell r="E20205" t="str">
            <v>UN</v>
          </cell>
        </row>
        <row r="20206">
          <cell r="A20206" t="str">
            <v>SINAPI-I 13476</v>
          </cell>
          <cell r="D20206" t="str">
            <v>VIBROACABADORA DE ASFALTO SOBRE ESTEIRAS, LARG. PAVIM. 2,60 M A 5,75 M, POT. 110 HP, CAP. 450 T/ H</v>
          </cell>
          <cell r="E20206" t="str">
            <v>UN</v>
          </cell>
        </row>
        <row r="20207">
          <cell r="A20207" t="str">
            <v>SINAPI-I 44491</v>
          </cell>
          <cell r="D20207" t="str">
            <v>VIBROACABADORA DE ASFALTO SOBRE ESTEIRAS, LARG. PAVIM. MAX. 8,00 M, POT. 100 KW/ 134 HP, CAP. 600 T/ H</v>
          </cell>
          <cell r="E20207" t="str">
            <v>UN</v>
          </cell>
        </row>
        <row r="20208">
          <cell r="A20208" t="str">
            <v>SINAPI-I 10488</v>
          </cell>
          <cell r="D20208" t="str">
            <v>VIBROACABADORA DE ASFALTO SOBRE ESTEIRAS, LARG. PAVIMENT. 1,90 A 5,3 M, POT. 78 KW/105 HP, CAP. 450 T/H</v>
          </cell>
          <cell r="E20208" t="str">
            <v>UN</v>
          </cell>
        </row>
        <row r="20209">
          <cell r="A20209" t="str">
            <v>SINAPI-I 13606</v>
          </cell>
          <cell r="D20209" t="str">
            <v>VIBROACABADORA DE ASFALTO SOBRE RODAS, LARGURA DE PAVIMENTACAO DE 1,70 A 4,20 M, POTENCIA 78 KW/105 HP, CAPACIDADE 300 T/H</v>
          </cell>
          <cell r="E20209" t="str">
            <v>UN</v>
          </cell>
        </row>
        <row r="20210">
          <cell r="A20210" t="str">
            <v>SINAPI-I 10489</v>
          </cell>
          <cell r="D20210" t="str">
            <v>VIDRACEIRO (HORISTA)</v>
          </cell>
          <cell r="E20210" t="str">
            <v>H</v>
          </cell>
          <cell r="F20210">
            <v>17.5</v>
          </cell>
        </row>
        <row r="20211">
          <cell r="A20211" t="str">
            <v>SINAPI-I 41073</v>
          </cell>
          <cell r="D20211" t="str">
            <v>VIDRACEIRO (MENSALISTA)</v>
          </cell>
          <cell r="E20211" t="str">
            <v>MES</v>
          </cell>
          <cell r="F20211">
            <v>3090.78</v>
          </cell>
        </row>
        <row r="20212">
          <cell r="A20212" t="str">
            <v>SINAPI-I 34391</v>
          </cell>
          <cell r="D20212" t="str">
            <v>VIDRO COMUM LAMINADO LISO INCOLOR DUPLO, ESPESSURA TOTAL 8 MM (CADA CAMADA DE 4 MM) - COLOCADO</v>
          </cell>
          <cell r="E20212" t="str">
            <v>M2</v>
          </cell>
          <cell r="F20212">
            <v>497.9</v>
          </cell>
        </row>
        <row r="20213">
          <cell r="A20213" t="str">
            <v>SINAPI-I 10496</v>
          </cell>
          <cell r="D20213" t="str">
            <v>VIDRO COMUM LAMINADO, LISO, INCOLOR, DUPLO, ESPESSURA TOTAL 6 MM (CADA CAMADA E= 3 MM) - COLOCADO</v>
          </cell>
          <cell r="E20213" t="str">
            <v>M2</v>
          </cell>
          <cell r="F20213">
            <v>433.33</v>
          </cell>
        </row>
        <row r="20214">
          <cell r="A20214" t="str">
            <v>SINAPI-I 10497</v>
          </cell>
          <cell r="D20214" t="str">
            <v>VIDRO COMUM LAMINADO, LISO, INCOLOR, TRIPLO, ESPESSURA TOTAL 12 MM (CADA CAMADA E= 4 MM) - COLOCADO</v>
          </cell>
          <cell r="E20214" t="str">
            <v>M2</v>
          </cell>
          <cell r="F20214">
            <v>1126.6600000000001</v>
          </cell>
        </row>
        <row r="20215">
          <cell r="A20215" t="str">
            <v>SINAPI-I 10504</v>
          </cell>
          <cell r="D20215" t="str">
            <v>VIDRO COMUM LAMINADO, LISO, INCOLOR, TRIPLO, ESPESSURA TOTAL 15 MM (CADA CAMADA E = 5 MM) - COLOCADO</v>
          </cell>
          <cell r="E20215" t="str">
            <v>M2</v>
          </cell>
          <cell r="F20215">
            <v>1317.33</v>
          </cell>
        </row>
        <row r="20216">
          <cell r="A20216" t="str">
            <v>SINAPI-I 34390</v>
          </cell>
          <cell r="D20216" t="str">
            <v>VIDRO CRISTAL COLORIDO, 10 MM, PINTADO NA COR BRANCA</v>
          </cell>
          <cell r="E20216" t="str">
            <v>M2</v>
          </cell>
          <cell r="F20216">
            <v>388.26</v>
          </cell>
        </row>
        <row r="20217">
          <cell r="A20217" t="str">
            <v>SINAPI-I 34389</v>
          </cell>
          <cell r="D20217" t="str">
            <v>VIDRO CRISTAL COLORIDO, 4 MM, PINTADO NA COR BRANCA</v>
          </cell>
          <cell r="E20217" t="str">
            <v>M2</v>
          </cell>
          <cell r="F20217">
            <v>121.33</v>
          </cell>
        </row>
        <row r="20218">
          <cell r="A20218" t="str">
            <v>SINAPI-I 34388</v>
          </cell>
          <cell r="D20218" t="str">
            <v>VIDRO CRISTAL COLORIDO, 6 MM, PINTADO NA COR BRANCA</v>
          </cell>
          <cell r="E20218" t="str">
            <v>M2</v>
          </cell>
          <cell r="F20218">
            <v>172.44</v>
          </cell>
        </row>
        <row r="20219">
          <cell r="A20219" t="str">
            <v>SINAPI-I 34387</v>
          </cell>
          <cell r="D20219" t="str">
            <v>VIDRO CRISTAL COLORIDO, 8 MM, PINTADO NA COR BRANCA</v>
          </cell>
          <cell r="E20219" t="str">
            <v>M2</v>
          </cell>
          <cell r="F20219">
            <v>279.93</v>
          </cell>
        </row>
        <row r="20220">
          <cell r="A20220" t="str">
            <v>SINAPI-I 11188</v>
          </cell>
          <cell r="D20220" t="str">
            <v>VIDRO LISO FUME E = 4MM - SEM COLOCACAO</v>
          </cell>
          <cell r="E20220" t="str">
            <v>M2</v>
          </cell>
          <cell r="F20220">
            <v>138.66</v>
          </cell>
        </row>
        <row r="20221">
          <cell r="A20221" t="str">
            <v>SINAPI-I 11189</v>
          </cell>
          <cell r="D20221" t="str">
            <v>VIDRO LISO FUME E = 6MM - SEM COLOCACAO</v>
          </cell>
          <cell r="E20221" t="str">
            <v>M2</v>
          </cell>
          <cell r="F20221">
            <v>208</v>
          </cell>
        </row>
        <row r="20222">
          <cell r="A20222" t="str">
            <v>SINAPI-I 21107</v>
          </cell>
          <cell r="D20222" t="str">
            <v>VIDRO LISO FUME, E = 5 MM - SEM COLOCACAO</v>
          </cell>
          <cell r="E20222" t="str">
            <v>M2</v>
          </cell>
          <cell r="F20222">
            <v>149.69</v>
          </cell>
        </row>
        <row r="20223">
          <cell r="A20223" t="str">
            <v>SINAPI-I 34386</v>
          </cell>
          <cell r="D20223" t="str">
            <v>VIDRO LISO INCOLOR 10 MM - SEM COLOCACAO</v>
          </cell>
          <cell r="E20223" t="str">
            <v>M2</v>
          </cell>
          <cell r="F20223">
            <v>260</v>
          </cell>
        </row>
        <row r="20224">
          <cell r="A20224" t="str">
            <v>SINAPI-I 10490</v>
          </cell>
          <cell r="D20224" t="str">
            <v>VIDRO LISO INCOLOR 2 A 3 MM - SEM COLOCACAO</v>
          </cell>
          <cell r="E20224" t="str">
            <v>M2</v>
          </cell>
          <cell r="F20224">
            <v>91</v>
          </cell>
        </row>
        <row r="20225">
          <cell r="A20225" t="str">
            <v>SINAPI-I 10492</v>
          </cell>
          <cell r="D20225" t="str">
            <v>VIDRO LISO INCOLOR 4MM - SEM COLOCACAO</v>
          </cell>
          <cell r="E20225" t="str">
            <v>M2</v>
          </cell>
          <cell r="F20225">
            <v>104</v>
          </cell>
        </row>
        <row r="20226">
          <cell r="A20226" t="str">
            <v>SINAPI-I 10493</v>
          </cell>
          <cell r="D20226" t="str">
            <v>VIDRO LISO INCOLOR 5MM - SEM COLOCACAO</v>
          </cell>
          <cell r="E20226" t="str">
            <v>M2</v>
          </cell>
          <cell r="F20226">
            <v>121.33</v>
          </cell>
        </row>
        <row r="20227">
          <cell r="A20227" t="str">
            <v>SINAPI-I 10491</v>
          </cell>
          <cell r="D20227" t="str">
            <v>VIDRO LISO INCOLOR 6 MM - SEM COLOCACAO</v>
          </cell>
          <cell r="E20227" t="str">
            <v>M2</v>
          </cell>
          <cell r="F20227">
            <v>147.33000000000001</v>
          </cell>
        </row>
        <row r="20228">
          <cell r="A20228" t="str">
            <v>SINAPI-I 34385</v>
          </cell>
          <cell r="D20228" t="str">
            <v>VIDRO LISO INCOLOR 8MM - SEM COLOCACAO</v>
          </cell>
          <cell r="E20228" t="str">
            <v>M2</v>
          </cell>
          <cell r="F20228">
            <v>214.93</v>
          </cell>
        </row>
        <row r="20229">
          <cell r="A20229" t="str">
            <v>SINAPI-I 10499</v>
          </cell>
          <cell r="D20229" t="str">
            <v>VIDRO MARTELADO OU CANELADO, 4 MM - SEM COLOCACAO</v>
          </cell>
          <cell r="E20229" t="str">
            <v>M2</v>
          </cell>
          <cell r="F20229">
            <v>86.66</v>
          </cell>
        </row>
        <row r="20230">
          <cell r="A20230" t="str">
            <v>SINAPI-I 34384</v>
          </cell>
          <cell r="D20230" t="str">
            <v>VIDRO PLANO ARAMADO E = 6 MM - SEM COLOCACAO</v>
          </cell>
          <cell r="E20230" t="str">
            <v>M2</v>
          </cell>
          <cell r="F20230">
            <v>260</v>
          </cell>
        </row>
        <row r="20231">
          <cell r="A20231" t="str">
            <v>SINAPI-I 11185</v>
          </cell>
          <cell r="D20231" t="str">
            <v>VIDRO PLANO ARAMADO E = 7MM - SEM COLOCACAO</v>
          </cell>
          <cell r="E20231" t="str">
            <v>M2</v>
          </cell>
          <cell r="F20231">
            <v>268.66000000000003</v>
          </cell>
        </row>
        <row r="20232">
          <cell r="A20232" t="str">
            <v>SINAPI-I 10507</v>
          </cell>
          <cell r="D20232" t="str">
            <v>VIDRO TEMPERADO INCOLOR E = 10 MM, SEM COLOCACAO</v>
          </cell>
          <cell r="E20232" t="str">
            <v>M2</v>
          </cell>
          <cell r="F20232">
            <v>219.67</v>
          </cell>
        </row>
        <row r="20233">
          <cell r="A20233" t="str">
            <v>SINAPI-I 10505</v>
          </cell>
          <cell r="D20233" t="str">
            <v>VIDRO TEMPERADO INCOLOR E = 6 MM, SEM COLOCACAO</v>
          </cell>
          <cell r="E20233" t="str">
            <v>M2</v>
          </cell>
          <cell r="F20233">
            <v>129.62</v>
          </cell>
        </row>
        <row r="20234">
          <cell r="A20234" t="str">
            <v>SINAPI-I 10506</v>
          </cell>
          <cell r="D20234" t="str">
            <v>VIDRO TEMPERADO INCOLOR E = 8 MM, SEM COLOCACAO</v>
          </cell>
          <cell r="E20234" t="str">
            <v>M2</v>
          </cell>
          <cell r="F20234">
            <v>169.21</v>
          </cell>
        </row>
        <row r="20235">
          <cell r="A20235" t="str">
            <v>SINAPI-I 5031</v>
          </cell>
          <cell r="D20235" t="str">
            <v>VIDRO TEMPERADO INCOLOR PARA PORTA DE ABRIR, E = 10 MM (SEM FERRAGENS E SEM COLOCACAO)</v>
          </cell>
          <cell r="E20235" t="str">
            <v>M2</v>
          </cell>
          <cell r="F20235">
            <v>237.6</v>
          </cell>
        </row>
        <row r="20236">
          <cell r="A20236" t="str">
            <v>SINAPI-I 10502</v>
          </cell>
          <cell r="D20236" t="str">
            <v>VIDRO TEMPERADO VERDE E = 10 MM, SEM COLOCACAO</v>
          </cell>
          <cell r="E20236" t="str">
            <v>M2</v>
          </cell>
          <cell r="F20236">
            <v>276.86</v>
          </cell>
        </row>
        <row r="20237">
          <cell r="A20237" t="str">
            <v>SINAPI-I 10501</v>
          </cell>
          <cell r="D20237" t="str">
            <v>VIDRO TEMPERADO VERDE E = 6 MM, SEM COLOCACAO</v>
          </cell>
          <cell r="E20237" t="str">
            <v>M2</v>
          </cell>
          <cell r="F20237">
            <v>156.41</v>
          </cell>
        </row>
        <row r="20238">
          <cell r="A20238" t="str">
            <v>SINAPI-I 10503</v>
          </cell>
          <cell r="D20238" t="str">
            <v>VIDRO TEMPERADO VERDE E = 8 MM, SEM COLOCACAO</v>
          </cell>
          <cell r="E20238" t="str">
            <v>M2</v>
          </cell>
          <cell r="F20238">
            <v>211.32</v>
          </cell>
        </row>
        <row r="20239">
          <cell r="A20239" t="str">
            <v>SINAPI-I 4500</v>
          </cell>
          <cell r="D20239" t="str">
            <v>VIGA *7,5 X 10* CM EM PINUS, MISTA OU EQUIVALENTE DA REGIAO - BRUTA</v>
          </cell>
          <cell r="E20239" t="str">
            <v>M</v>
          </cell>
          <cell r="F20239">
            <v>15.14</v>
          </cell>
        </row>
        <row r="20240">
          <cell r="A20240" t="str">
            <v>SINAPI-I 4448</v>
          </cell>
          <cell r="D20240" t="str">
            <v>VIGA *7,5 X 15 CM EM PINUS, MISTA OU EQUIVALENTE DA REGIAO - BRUTA</v>
          </cell>
          <cell r="E20240" t="str">
            <v>M</v>
          </cell>
          <cell r="F20240">
            <v>20.79</v>
          </cell>
        </row>
        <row r="20241">
          <cell r="A20241" t="str">
            <v>SINAPI-I 20213</v>
          </cell>
          <cell r="D20241" t="str">
            <v>VIGA APARELHADA *6 X 12* CM, EM MACARANDUBA/MASSARANDUBA, ANGELIM OU EQUIVALENTE DA REGIAO</v>
          </cell>
          <cell r="E20241" t="str">
            <v>M</v>
          </cell>
          <cell r="F20241">
            <v>35.270000000000003</v>
          </cell>
        </row>
        <row r="20242">
          <cell r="A20242" t="str">
            <v>SINAPI-I 20211</v>
          </cell>
          <cell r="D20242" t="str">
            <v>VIGA APARELHADA *6 X 16* CM, EM MACARANDUBA/MASSARANDUBA, ANGELIM OU EQUIVALENTE DA REGIAO</v>
          </cell>
          <cell r="E20242" t="str">
            <v>M</v>
          </cell>
          <cell r="F20242">
            <v>46.7</v>
          </cell>
        </row>
        <row r="20243">
          <cell r="A20243" t="str">
            <v>SINAPI-I 40270</v>
          </cell>
          <cell r="D20243" t="str">
            <v>VIGA DE ESCORAMENTO H20, DE MADEIRA, PESO DE 5,00 A 5,20 KG/M, COM EXTREMIDADES PLASTICAS</v>
          </cell>
          <cell r="E20243" t="str">
            <v>M</v>
          </cell>
        </row>
        <row r="20244">
          <cell r="A20244" t="str">
            <v>SINAPI-I 4425</v>
          </cell>
          <cell r="D20244" t="str">
            <v>VIGA NAO APARELHADA *6 X 12* CM, EM MACARANDUBA/MASSARANDUBA, ANGELIM OU EQUIVALENTE DA REGIAO - BRUTA</v>
          </cell>
          <cell r="E20244" t="str">
            <v>M</v>
          </cell>
          <cell r="F20244">
            <v>38.6</v>
          </cell>
        </row>
        <row r="20245">
          <cell r="A20245" t="str">
            <v>SINAPI-I 4472</v>
          </cell>
          <cell r="D20245" t="str">
            <v>VIGA NAO APARELHADA *6 X 16* CM, EM MACARANDUBA/MASSARANDUBA, ANGELIM OU EQUIVALENTE DA REGIAO - BRUTA</v>
          </cell>
          <cell r="E20245" t="str">
            <v>M</v>
          </cell>
          <cell r="F20245">
            <v>48.22</v>
          </cell>
        </row>
        <row r="20246">
          <cell r="A20246" t="str">
            <v>SINAPI-I 35272</v>
          </cell>
          <cell r="D20246" t="str">
            <v>VIGA NAO APARELHADA *6 X 20* CM, EM MACARANDUBA/MASSARANDUBA, ANGELIM OU EQUIVALENTE DA REGIAO - BRUTA</v>
          </cell>
          <cell r="E20246" t="str">
            <v>M</v>
          </cell>
          <cell r="F20246">
            <v>69.7</v>
          </cell>
        </row>
        <row r="20247">
          <cell r="A20247" t="str">
            <v>SINAPI-I 4481</v>
          </cell>
          <cell r="D20247" t="str">
            <v>VIGA NAO APARELHADA *8 X 16* CM EM MACARANDUBA/MASSARANDUBA, ANGELIM OU EQUIVALENTE DA REGIAO - BRUTA</v>
          </cell>
          <cell r="E20247" t="str">
            <v>M</v>
          </cell>
          <cell r="F20247">
            <v>74.61</v>
          </cell>
        </row>
        <row r="20248">
          <cell r="A20248" t="str">
            <v>SINAPI-I 34345</v>
          </cell>
          <cell r="D20248" t="str">
            <v>VIGIA DIURNO (HORISTA)</v>
          </cell>
          <cell r="E20248" t="str">
            <v>H</v>
          </cell>
          <cell r="F20248">
            <v>18.95</v>
          </cell>
        </row>
        <row r="20249">
          <cell r="A20249" t="str">
            <v>SINAPI-I 41096</v>
          </cell>
          <cell r="D20249" t="str">
            <v>VIGIA DIURNO (MENSALISTA)</v>
          </cell>
          <cell r="E20249" t="str">
            <v>MES</v>
          </cell>
          <cell r="F20249">
            <v>3348.8</v>
          </cell>
        </row>
        <row r="20250">
          <cell r="A20250" t="str">
            <v>SETOP-I MATED-26430</v>
          </cell>
          <cell r="D20250" t="str">
            <v>ABRAÇADEIRA DE CUNHA (TIPO: D|MATERIAL: AÇO GALVANIZADO|BITOLA: 1"|CUNHA: INCLUSO|PARAFUSOS: NÃO INCLUSO)</v>
          </cell>
          <cell r="E20250" t="str">
            <v>un</v>
          </cell>
          <cell r="F20250">
            <v>1.84</v>
          </cell>
        </row>
        <row r="20251">
          <cell r="A20251" t="str">
            <v>SETOP-I MATED-26432</v>
          </cell>
          <cell r="D20251" t="str">
            <v xml:space="preserve">ABRAÇADEIRA DE CUNHA (TIPO: D|MATERIAL: AÇO GALVANIZADO|BITOLA: 1.1/2"|CUNHA: INCLUSO|PARAFUSOS: NÃO INCLUSO) </v>
          </cell>
          <cell r="E20251" t="str">
            <v>un</v>
          </cell>
          <cell r="F20251">
            <v>3.28</v>
          </cell>
        </row>
        <row r="20252">
          <cell r="A20252" t="str">
            <v>SETOP-I MATED-26431</v>
          </cell>
          <cell r="D20252" t="str">
            <v xml:space="preserve">ABRAÇADEIRA DE CUNHA (TIPO: D|MATERIAL: AÇO GALVANIZADO|BITOLA: 1.1/4"|CUNHA: INCLUSO|PARAFUSOS: NÃO INCLUSO) </v>
          </cell>
          <cell r="E20252" t="str">
            <v>un</v>
          </cell>
          <cell r="F20252">
            <v>2.99</v>
          </cell>
        </row>
        <row r="20253">
          <cell r="A20253" t="str">
            <v>SETOP-I MATED-26428</v>
          </cell>
          <cell r="D20253" t="str">
            <v xml:space="preserve">ABRAÇADEIRA DE CUNHA (TIPO: D|MATERIAL: AÇO GALVANIZADO|BITOLA: 1/2"|CUNHA: INCLUSO|PARAFUSOS: NÃO INCLUSO) </v>
          </cell>
          <cell r="E20253" t="str">
            <v>un</v>
          </cell>
          <cell r="F20253">
            <v>1.58</v>
          </cell>
        </row>
        <row r="20254">
          <cell r="A20254" t="str">
            <v>SETOP-I MATED-26433</v>
          </cell>
          <cell r="D20254" t="str">
            <v>ABRAÇADEIRA DE CUNHA (TIPO: D|MATERIAL: AÇO GALVANIZADO|BITOLA: 2"|CUNHA: INCLUSO|PARAFUSOS: NÃO INCLUSO)</v>
          </cell>
          <cell r="E20254" t="str">
            <v>un</v>
          </cell>
          <cell r="F20254">
            <v>3.44</v>
          </cell>
        </row>
        <row r="20255">
          <cell r="A20255" t="str">
            <v>SETOP-I MATED-26435</v>
          </cell>
          <cell r="D20255" t="str">
            <v>ABRAÇADEIRA DE CUNHA (TIPO: D|MATERIAL: AÇO GALVANIZADO|BITOLA: 2.1/2"|CUNHA: INCLUSO|PARAFUSOS: NÃO INCLUSO)</v>
          </cell>
          <cell r="E20255" t="str">
            <v>un</v>
          </cell>
          <cell r="F20255">
            <v>4.3099999999999996</v>
          </cell>
        </row>
        <row r="20256">
          <cell r="A20256" t="str">
            <v>SETOP-I MATED-26436</v>
          </cell>
          <cell r="D20256" t="str">
            <v xml:space="preserve">ABRAÇADEIRA DE CUNHA (TIPO: D|MATERIAL: AÇO GALVANIZADO|BITOLA: 3"|CUNHA: INCLUSO|PARAFUSOS: NÃO INCLUSO) </v>
          </cell>
          <cell r="E20256" t="str">
            <v>un</v>
          </cell>
          <cell r="F20256">
            <v>5.74</v>
          </cell>
        </row>
        <row r="20257">
          <cell r="A20257" t="str">
            <v>SETOP-I MATED-26429</v>
          </cell>
          <cell r="D20257" t="str">
            <v>ABRAÇADEIRA DE CUNHA (TIPO: D|MATERIAL: AÇO GALVANIZADO|BITOLA: 3/4"|CUNHA: INCLUSO|PARAFUSOS: NÃO INCLUSO)</v>
          </cell>
          <cell r="E20257" t="str">
            <v>un</v>
          </cell>
          <cell r="F20257">
            <v>1.72</v>
          </cell>
        </row>
        <row r="20258">
          <cell r="A20258" t="str">
            <v>SETOP-I MATED-26437</v>
          </cell>
          <cell r="D20258" t="str">
            <v>ABRAÇADEIRA DE CUNHA (TIPO: D|MATERIAL: AÇO GALVANIZADO|BITOLA: 4"|CUNHA: INCLUSO|PARAFUSOS: NÃO INCLUSO)</v>
          </cell>
          <cell r="E20258" t="str">
            <v>un</v>
          </cell>
          <cell r="F20258">
            <v>7.76</v>
          </cell>
        </row>
        <row r="20259">
          <cell r="A20259" t="str">
            <v>SETOP-I MATED-12021</v>
          </cell>
          <cell r="D20259" t="str">
            <v>ABRAÇADEIRA GUIA (APLICAÇÃO: MASTRO SIMPLES|QUANTIDADE DE DESCIDA: 1|DIÂMETRO: 1.1/2")</v>
          </cell>
          <cell r="E20259" t="str">
            <v>un</v>
          </cell>
          <cell r="F20259">
            <v>18.88</v>
          </cell>
        </row>
        <row r="20260">
          <cell r="A20260" t="str">
            <v>SETOP-I MATED-12022</v>
          </cell>
          <cell r="D20260" t="str">
            <v>ABRAÇADEIRA GUIA (APLICAÇÃO: MASTRO SIMPLES|QUANTIDADE DE DESCIDA: 1|DIÂMETRO: 2")</v>
          </cell>
          <cell r="E20260" t="str">
            <v>un</v>
          </cell>
          <cell r="F20260">
            <v>23.9</v>
          </cell>
        </row>
        <row r="20261">
          <cell r="A20261" t="str">
            <v>SETOP-I MATED-12025</v>
          </cell>
          <cell r="D20261" t="str">
            <v>ABRAÇADEIRA GUIA (APLICAÇÃO: MASTRO SIMPLES|QUANTIDADE DE DESCIDA: 2|DIÂMETRO: 1.1/2")</v>
          </cell>
          <cell r="E20261" t="str">
            <v>un</v>
          </cell>
          <cell r="F20261">
            <v>21.49</v>
          </cell>
        </row>
        <row r="20262">
          <cell r="A20262" t="str">
            <v>SETOP-I MATED-12024</v>
          </cell>
          <cell r="D20262" t="str">
            <v>ABRAÇADEIRA GUIA (APLICAÇÃO: MASTRO SIMPLES|QUANTIDADE DE DESCIDA: 2|DIÂMETRO: 2")</v>
          </cell>
          <cell r="E20262" t="str">
            <v>un</v>
          </cell>
          <cell r="F20262">
            <v>37.83</v>
          </cell>
        </row>
        <row r="20263">
          <cell r="A20263" t="str">
            <v>SETOP-I MATED-12337</v>
          </cell>
          <cell r="D20263" t="str">
            <v>ABRAÇADEIRA (TIPO: CIRCULAR|MATERIAL: AÇO GALVANIZADO|DIÂMETRO: 2")</v>
          </cell>
          <cell r="E20263" t="str">
            <v>un</v>
          </cell>
          <cell r="F20263">
            <v>17.11</v>
          </cell>
        </row>
        <row r="20264">
          <cell r="A20264" t="str">
            <v>SETOP-I MATED-28556</v>
          </cell>
          <cell r="D20264" t="str">
            <v>ABRAÇADEIRA TIPO FITA PERFURADA (MATERIAL: AÇO GALVANIZADO|LARGURA: 19MM|ESPESSURA: 4MM)</v>
          </cell>
          <cell r="E20264" t="str">
            <v>m</v>
          </cell>
          <cell r="F20264">
            <v>2.16</v>
          </cell>
        </row>
        <row r="20265">
          <cell r="A20265" t="str">
            <v xml:space="preserve">SETOP-I </v>
          </cell>
        </row>
        <row r="20266">
          <cell r="A20266" t="str">
            <v>SETOP-I 007.02 - ABRAÇADEIRA PLÁSTICA</v>
          </cell>
        </row>
        <row r="20267">
          <cell r="A20267" t="str">
            <v>SETOP-I Código</v>
          </cell>
          <cell r="D20267" t="str">
            <v>Descrição do Material</v>
          </cell>
          <cell r="E20267" t="str">
            <v>Unid.</v>
          </cell>
          <cell r="F20267" t="str">
            <v>Custo Unitário</v>
          </cell>
        </row>
        <row r="20268">
          <cell r="A20268" t="str">
            <v>SETOP-I MATED-28547</v>
          </cell>
          <cell r="D20268" t="str">
            <v>ABRAÇADEIRA (MATERIAL: NYLON|COMPRIMENTO: 150MM|LARGURA*: 3,6MM|COR: PRETA)</v>
          </cell>
          <cell r="E20268" t="str">
            <v>un</v>
          </cell>
          <cell r="F20268">
            <v>0.16</v>
          </cell>
        </row>
        <row r="20269">
          <cell r="A20269" t="str">
            <v xml:space="preserve">SETOP-I </v>
          </cell>
        </row>
        <row r="20270">
          <cell r="A20270" t="str">
            <v>SETOP-I 008 - ABRASIVOS</v>
          </cell>
        </row>
        <row r="20271">
          <cell r="A20271" t="str">
            <v>SETOP-I 008.01 - DISCO</v>
          </cell>
        </row>
        <row r="20272">
          <cell r="A20272" t="str">
            <v>SETOP-I Código</v>
          </cell>
          <cell r="D20272" t="str">
            <v>Descrição do Material</v>
          </cell>
          <cell r="E20272" t="str">
            <v>Unid.</v>
          </cell>
          <cell r="F20272" t="str">
            <v>Custo Unitário</v>
          </cell>
        </row>
        <row r="20273">
          <cell r="A20273" t="str">
            <v>SETOP-I MATED-18295</v>
          </cell>
          <cell r="D20273" t="str">
            <v>CONJUNTO PARA POLIMENTO (APLICAÇÃO: ALUMÍNIO E AÇO INOX|ACABAMENTO: PRÉ-POLIMENTO, POLIMENTO E LUSTRO|INCLUSO: DISCOS DE ESMERIL E BARRAS)</v>
          </cell>
          <cell r="E20273" t="str">
            <v>un</v>
          </cell>
          <cell r="F20273">
            <v>139.9</v>
          </cell>
        </row>
        <row r="20274">
          <cell r="A20274" t="str">
            <v>SETOP-I MATED-20766</v>
          </cell>
          <cell r="D20274" t="str">
            <v xml:space="preserve">CONJUNTO PARA POLIMENTO (APLICAÇÃO: MÁRMORE E GRANITO|ACABAMENTO: PRÉ-POLIMENTO, POLIMENTO E LUSTRO|INCLUSO: LIXA DIAMANTADA) </v>
          </cell>
          <cell r="E20274" t="str">
            <v>un</v>
          </cell>
          <cell r="F20274">
            <v>84.06</v>
          </cell>
        </row>
        <row r="20275">
          <cell r="A20275" t="str">
            <v>SETOP-I MATED-31669</v>
          </cell>
          <cell r="D20275" t="str">
            <v>DISCO DE CORTE PARA SERRA DE BANCADA (DIÂMETRO DO FURO: 30MM|DIÂMETRO NOMINAL: 10"[250MM]|APLICAÇÃO: MADEIRA)</v>
          </cell>
          <cell r="E20275" t="str">
            <v>un</v>
          </cell>
          <cell r="F20275">
            <v>279.19</v>
          </cell>
        </row>
        <row r="20276">
          <cell r="A20276" t="str">
            <v>SETOP-I MATED-11963</v>
          </cell>
          <cell r="D20276" t="str">
            <v>DISCO DE DESBASTE/CORTE (ESPESSURA*: 1/4"[6,4MM]|DIÂMETRO DO FURO: 7/8"[22,2MM]|DIÂMETRO NOMINAL: 7"[180MM]|APLICAÇÃO: METAL)*VALORES REFERENCIAIS APROXIMADOS</v>
          </cell>
          <cell r="E20276" t="str">
            <v>un</v>
          </cell>
          <cell r="F20276">
            <v>14.06</v>
          </cell>
        </row>
        <row r="20277">
          <cell r="A20277" t="str">
            <v>SETOP-I MATED-20773</v>
          </cell>
          <cell r="D20277" t="str">
            <v>DISCO DIAMANTADO (APLICAÇÃO: MULTIUSO|DIÂMETRO DO FURO: 25,4MM|ESPESSURA DO DISCO: 2,2MM*|DIÂMETRO NOMINAL: 14" [350MM])*VALORES REFERENCIAIS APROXIMADOS</v>
          </cell>
          <cell r="E20277" t="str">
            <v>un</v>
          </cell>
          <cell r="F20277">
            <v>340.92</v>
          </cell>
        </row>
        <row r="20278">
          <cell r="A20278" t="str">
            <v>SETOP-I MATED-11961</v>
          </cell>
          <cell r="D20278" t="str">
            <v>ESCOVA CIRCULAR DE AÇO CARBONO (ESPESSURA: 1/2"[12,7MM]|DIÂMETRO DO FURO: 7/8"[22,2MM]|DIÂMETRO NOMINAL: 7"[180MM]|APLICAÇÃO: METAL)</v>
          </cell>
          <cell r="E20278" t="str">
            <v>un</v>
          </cell>
          <cell r="F20278">
            <v>48.26</v>
          </cell>
        </row>
        <row r="20279">
          <cell r="A20279" t="str">
            <v xml:space="preserve">SETOP-I </v>
          </cell>
        </row>
        <row r="20280">
          <cell r="A20280" t="str">
            <v>SETOP-I 008.02 - LIXA</v>
          </cell>
        </row>
        <row r="20281">
          <cell r="A20281" t="str">
            <v>SETOP-I Código</v>
          </cell>
          <cell r="D20281" t="str">
            <v>Descrição do Material</v>
          </cell>
          <cell r="E20281" t="str">
            <v>Unid.</v>
          </cell>
          <cell r="F20281" t="str">
            <v>Custo Unitário</v>
          </cell>
        </row>
        <row r="20282">
          <cell r="A20282" t="str">
            <v>SETOP-I MATED-17856</v>
          </cell>
          <cell r="D20282" t="str">
            <v>DISCO DE LIXA (DIÂMETRO: 115MM[4.1/2"]|GRÃO: 16)</v>
          </cell>
          <cell r="E20282" t="str">
            <v>un</v>
          </cell>
          <cell r="F20282">
            <v>4.2699999999999996</v>
          </cell>
        </row>
        <row r="20283">
          <cell r="A20283" t="str">
            <v>SETOP-I MATED-17857</v>
          </cell>
          <cell r="D20283" t="str">
            <v>DISCO DE LIXA (DIÂMETRO: 115MM[4.1/2"]|GRÃO: 36)</v>
          </cell>
          <cell r="E20283" t="str">
            <v>un</v>
          </cell>
          <cell r="F20283">
            <v>5.3</v>
          </cell>
        </row>
        <row r="20284">
          <cell r="A20284" t="str">
            <v>SETOP-I MATED-17858</v>
          </cell>
          <cell r="D20284" t="str">
            <v>DISCO DE LIXA (DIÂMETRO: 115MM[4.1/2"]|GRÃO: 80)</v>
          </cell>
          <cell r="E20284" t="str">
            <v>un</v>
          </cell>
          <cell r="F20284">
            <v>3.16</v>
          </cell>
        </row>
        <row r="20285">
          <cell r="A20285" t="str">
            <v>SETOP-I MATED-20381</v>
          </cell>
          <cell r="D20285" t="str">
            <v>DISCO DE LIXA (DIÂMETRO: 225MM[9"]|GRÃO 180)</v>
          </cell>
          <cell r="E20285" t="str">
            <v>un</v>
          </cell>
          <cell r="F20285">
            <v>5.75</v>
          </cell>
        </row>
        <row r="20286">
          <cell r="A20286" t="str">
            <v>SETOP-I MATED-20316</v>
          </cell>
          <cell r="D20286" t="str">
            <v>INSERTO DE DESBASTE DIAMANTADO (GRÃO: 36)</v>
          </cell>
          <cell r="E20286" t="str">
            <v>un</v>
          </cell>
          <cell r="F20286">
            <v>103.98</v>
          </cell>
        </row>
        <row r="20287">
          <cell r="A20287" t="str">
            <v>SETOP-I MATED-20317</v>
          </cell>
          <cell r="D20287" t="str">
            <v>INSERTO DE DESBASTE DIAMANTADO (GRÃO: 60)</v>
          </cell>
          <cell r="E20287" t="str">
            <v>un</v>
          </cell>
          <cell r="F20287">
            <v>137.27000000000001</v>
          </cell>
        </row>
        <row r="20288">
          <cell r="A20288" t="str">
            <v>SETOP-I MATED-12749</v>
          </cell>
          <cell r="D20288" t="str">
            <v>LIXA D'AGUA CARBETO DE SILÍCIO EM FOLHA (GRÃO: 1200|DIMENSÃO: 225X275MM)</v>
          </cell>
          <cell r="E20288" t="str">
            <v>un</v>
          </cell>
          <cell r="F20288">
            <v>9.26</v>
          </cell>
        </row>
        <row r="20289">
          <cell r="A20289" t="str">
            <v>SETOP-I MATED-8598</v>
          </cell>
          <cell r="D20289" t="str">
            <v>LIXA D'AGUA EM FOLHA (GRÃO: 100|DIMENSÃO: 225X275MM)</v>
          </cell>
          <cell r="E20289" t="str">
            <v>un</v>
          </cell>
          <cell r="F20289">
            <v>2.9</v>
          </cell>
        </row>
        <row r="20290">
          <cell r="A20290" t="str">
            <v>SETOP-I MATED-11445</v>
          </cell>
          <cell r="D20290" t="str">
            <v>LIXA PARA SUPERFÍCIE MADEIRA/MASSA EM FOLHA (GRÃO: 100|DIMENSÃO: 225X275MM)</v>
          </cell>
          <cell r="E20290" t="str">
            <v>un</v>
          </cell>
          <cell r="F20290">
            <v>0.81</v>
          </cell>
        </row>
        <row r="20291">
          <cell r="A20291" t="str">
            <v>SETOP-I MATED-11433</v>
          </cell>
          <cell r="D20291" t="str">
            <v>LIXA PARA SUPERFÍCIE METÁLICA EM FOLHA (GRÃO: 100|DIMENSÃO: 225X275MM)</v>
          </cell>
          <cell r="E20291" t="str">
            <v>un</v>
          </cell>
          <cell r="F20291">
            <v>3.55</v>
          </cell>
        </row>
        <row r="20292">
          <cell r="A20292" t="str">
            <v xml:space="preserve">SETOP-I </v>
          </cell>
        </row>
        <row r="20293">
          <cell r="A20293" t="str">
            <v>SETOP-I 009 - ACESSÓRIOS E EQUIPAMENTOS DE TELECOMUNICAÇÕES</v>
          </cell>
        </row>
        <row r="20294">
          <cell r="A20294" t="str">
            <v>SETOP-I 009.01 - ANEL GUIA</v>
          </cell>
        </row>
        <row r="20295">
          <cell r="A20295" t="str">
            <v>SETOP-I Código</v>
          </cell>
          <cell r="D20295" t="str">
            <v>Descrição do Material</v>
          </cell>
          <cell r="E20295" t="str">
            <v>Unid.</v>
          </cell>
          <cell r="F20295" t="str">
            <v>Custo Unitário</v>
          </cell>
        </row>
        <row r="20296">
          <cell r="A20296" t="str">
            <v>SETOP-I MATED-12430</v>
          </cell>
          <cell r="D20296" t="str">
            <v>ANEL GUIA (APLICAÇÃO: TELEFONIA|MATERIAL: AÇO GALVANIZADO|TIPO DE GALVANIZAÇÃO: Á FOGO|TIPO: AGS-1|TIPO DE ROSCA: SOBERBA)</v>
          </cell>
          <cell r="E20296" t="str">
            <v>un</v>
          </cell>
          <cell r="F20296">
            <v>2.14</v>
          </cell>
        </row>
        <row r="20297">
          <cell r="A20297" t="str">
            <v xml:space="preserve">SETOP-I </v>
          </cell>
        </row>
        <row r="20298">
          <cell r="A20298" t="str">
            <v>SETOP-I 009.02 - ANILHA</v>
          </cell>
        </row>
        <row r="20299">
          <cell r="A20299" t="str">
            <v>SETOP-I Código</v>
          </cell>
          <cell r="D20299" t="str">
            <v>Descrição do Material</v>
          </cell>
          <cell r="E20299" t="str">
            <v>Unid.</v>
          </cell>
          <cell r="F20299" t="str">
            <v>Custo Unitário</v>
          </cell>
        </row>
        <row r="20300">
          <cell r="A20300" t="str">
            <v>SETOP-I MATED-11974</v>
          </cell>
          <cell r="D20300" t="str">
            <v>ANILHA (TIPO: MARCADOR|APLICAÇÃO: IDENTIFICAÇÃO DE CABO|BITOLA MÁXIMA: 16MM2|QUANTIDADE PACOTE: 500UN|REFERÊNCIA: MHG4/9 OU EQUIVALENTE)</v>
          </cell>
          <cell r="E20300" t="str">
            <v>un</v>
          </cell>
          <cell r="F20300">
            <v>85.49</v>
          </cell>
        </row>
        <row r="20301">
          <cell r="A20301" t="str">
            <v>SETOP-I MATED-11973</v>
          </cell>
          <cell r="D20301" t="str">
            <v>ANILHA (TIPO: MARCADOR|APLICAÇÃO: IDENTIFICAÇÃO DE CABO|BITOLA MÁXIMA: 6MM2|QUANTIDADE PACOTE: 500UN|REFERÊNCIA: MHG2/5 OU EQUIVALENTE)</v>
          </cell>
          <cell r="E20301" t="str">
            <v>un</v>
          </cell>
          <cell r="F20301">
            <v>47.7</v>
          </cell>
        </row>
        <row r="20302">
          <cell r="A20302" t="str">
            <v xml:space="preserve">SETOP-I </v>
          </cell>
        </row>
        <row r="20303">
          <cell r="A20303" t="str">
            <v>SETOP-I 009.03 - BLOCO DE DISTRIBUIÇÃO</v>
          </cell>
        </row>
        <row r="20304">
          <cell r="A20304" t="str">
            <v>SETOP-I Código</v>
          </cell>
          <cell r="D20304" t="str">
            <v>Descrição do Material</v>
          </cell>
          <cell r="E20304" t="str">
            <v>Unid.</v>
          </cell>
          <cell r="F20304" t="str">
            <v>Custo Unitário</v>
          </cell>
        </row>
        <row r="20305">
          <cell r="A20305" t="str">
            <v>SETOP-I MATED-12431</v>
          </cell>
          <cell r="D20305" t="str">
            <v>BLOCO BLI (TIPO: BLI-10|QUANTIDADE DE PARES: 10|APLICAÇÃO: TELEFONIA|CANALETA: INCLUSO)</v>
          </cell>
          <cell r="E20305" t="str">
            <v>un</v>
          </cell>
          <cell r="F20305">
            <v>14.46</v>
          </cell>
        </row>
        <row r="20306">
          <cell r="A20306" t="str">
            <v xml:space="preserve">SETOP-I </v>
          </cell>
        </row>
        <row r="20307">
          <cell r="A20307" t="str">
            <v>SETOP-I 010 - ACESSÓRIOS E INSUMOS PARA PAISAGISMO</v>
          </cell>
        </row>
        <row r="20308">
          <cell r="A20308" t="str">
            <v>SETOP-I 010.02 - ESPÉCIE VEGETAL - INDIVÍDUO ARBÓREO</v>
          </cell>
        </row>
        <row r="20309">
          <cell r="A20309" t="str">
            <v>SETOP-I Código</v>
          </cell>
          <cell r="D20309" t="str">
            <v>Descrição do Material</v>
          </cell>
          <cell r="E20309" t="str">
            <v>Unid.</v>
          </cell>
          <cell r="F20309" t="str">
            <v>Custo Unitário</v>
          </cell>
        </row>
        <row r="20310">
          <cell r="A20310" t="str">
            <v>SETOP-I MATED-12845</v>
          </cell>
          <cell r="D20310" t="str">
            <v>ESPÉCIE VEGETAL (TIPO: ÁRVORE|NOME POPULAR: ACÁCIA-MIMOSA|GÊNERO: ACACIA|ALTURA MÉDIA: 1,80-2,20M)</v>
          </cell>
          <cell r="E20310" t="str">
            <v>un</v>
          </cell>
          <cell r="F20310">
            <v>151.56</v>
          </cell>
        </row>
        <row r="20311">
          <cell r="A20311" t="str">
            <v>SETOP-I MATED-25299</v>
          </cell>
          <cell r="D20311" t="str">
            <v>ESPÉCIE VEGETAL (TIPO: ÁRVORE|NOME POPULAR: AROEIRA-MOLE|AROEIRA-SALSA|GÊNERO: SCHINUS|ALTURA MÉDIA: 1,80-2,20M)</v>
          </cell>
          <cell r="E20311" t="str">
            <v>un</v>
          </cell>
          <cell r="F20311">
            <v>142.88999999999999</v>
          </cell>
        </row>
        <row r="20312">
          <cell r="A20312" t="str">
            <v>SETOP-I MATED-12840</v>
          </cell>
          <cell r="D20312" t="str">
            <v>ESPÉCIE VEGETAL (TIPO: ÁRVORE|NOME POPULAR: IPÊ-AMARELO|IPÊ-BRANCO|IPÊ-ROSA|IPÊ-ROXO|GÊNERO: HANDROANTHUS|ALTURA MÉDIA: 1,80-2,20M)</v>
          </cell>
          <cell r="E20312" t="str">
            <v>un</v>
          </cell>
          <cell r="F20312">
            <v>147.13999999999999</v>
          </cell>
        </row>
        <row r="20313">
          <cell r="A20313" t="str">
            <v>SETOP-I MATED-12847</v>
          </cell>
          <cell r="D20313" t="str">
            <v>ESPÉCIE VEGETAL (TIPO: ÁRVORE|NOME POPULAR: JACARANDÁ MIMOSO|GÊNERO: JACARANDA|ALTURA MÉDIA: 1,80-2,20M)</v>
          </cell>
          <cell r="E20313" t="str">
            <v>un</v>
          </cell>
          <cell r="F20313">
            <v>147.13999999999999</v>
          </cell>
        </row>
        <row r="20314">
          <cell r="A20314" t="str">
            <v>SETOP-I MATED-25302</v>
          </cell>
          <cell r="D20314" t="str">
            <v>ESPÉCIE VEGETAL (TIPO: ÁRVORE|NOME POPULAR: JATOBÁ|GÊNERO: HYMENAEA|ALTURA MÉDIA: 1,80-2,20M)</v>
          </cell>
          <cell r="E20314" t="str">
            <v>un</v>
          </cell>
          <cell r="F20314">
            <v>122.71</v>
          </cell>
        </row>
        <row r="20315">
          <cell r="A20315" t="str">
            <v>SETOP-I MATED-25508</v>
          </cell>
          <cell r="D20315" t="str">
            <v>ESPÉCIE VEGETAL (TIPO: ÁRVORE|NOME POPULAR: OITI|GÊNERO: MOQUILEA|ALTURA MÉDIA: 1,80-2,20M)</v>
          </cell>
          <cell r="E20315" t="str">
            <v>un</v>
          </cell>
          <cell r="F20315">
            <v>111.34</v>
          </cell>
        </row>
        <row r="20316">
          <cell r="A20316" t="str">
            <v>SETOP-I MATED-25294</v>
          </cell>
          <cell r="D20316" t="str">
            <v>ESPÉCIE VEGETAL (TIPO: ÁRVORE|NOME POPULAR: PAINEIRA|GÊNERO: CEIBA|ALTURA MÉDIA: 1,80-2,20M)</v>
          </cell>
          <cell r="E20316" t="str">
            <v>un</v>
          </cell>
          <cell r="F20316">
            <v>130.1</v>
          </cell>
        </row>
        <row r="20317">
          <cell r="A20317" t="str">
            <v>SETOP-I MATED-25296</v>
          </cell>
          <cell r="D20317" t="str">
            <v>ESPÉCIE VEGETAL (TIPO: ÁRVORE|NOME POPULAR: PAU-BRASIL|GÊNERO: PAUBRASILIA|ALTURA MÉDIA: 1,80-2,20M)</v>
          </cell>
          <cell r="E20317" t="str">
            <v>un</v>
          </cell>
          <cell r="F20317">
            <v>154.18</v>
          </cell>
        </row>
        <row r="20318">
          <cell r="A20318" t="str">
            <v>SETOP-I MATED-12844</v>
          </cell>
          <cell r="D20318" t="str">
            <v>ESPÉCIE VEGETAL (TIPO: ÁRVORE|NOME POPULAR: PAU-FERRO|GÊNERO: CAESALPINIA|ALTURA MÉDIA: 1,80-2,20M)</v>
          </cell>
          <cell r="E20318" t="str">
            <v>un</v>
          </cell>
          <cell r="F20318">
            <v>180.64</v>
          </cell>
        </row>
        <row r="20319">
          <cell r="A20319" t="str">
            <v>SETOP-I MATED-25501</v>
          </cell>
          <cell r="D20319" t="str">
            <v>ESPÉCIE VEGETAL (TIPO: ÁRVORE|NOME POPULAR: PAU-MULATO|GÊNERO: CALYCOPHYLLUM|ALTURA MÉDIA: 1,80-2,20M)</v>
          </cell>
          <cell r="E20319" t="str">
            <v>un</v>
          </cell>
          <cell r="F20319">
            <v>137.62</v>
          </cell>
        </row>
        <row r="20320">
          <cell r="A20320" t="str">
            <v>SETOP-I MATED-25292</v>
          </cell>
          <cell r="D20320" t="str">
            <v>ESPÉCIE VEGETAL (TIPO: ÁRVORE|NOME POPULAR: QUARESMEIRA|MANACÁ-DA-SERRA|GÊNERO: TIBOUCHINA|ALTURA MÉDIA: 1,80-2,20M)</v>
          </cell>
          <cell r="E20320" t="str">
            <v>un</v>
          </cell>
          <cell r="F20320">
            <v>150</v>
          </cell>
        </row>
        <row r="20321">
          <cell r="A20321" t="str">
            <v>SETOP-I MATED-25505</v>
          </cell>
          <cell r="D20321" t="str">
            <v>ESPÉCIE VEGETAL (TIPO: ÁRVORE|NOME POPULAR: SAPUCAIA|GÊNERO: LECYTHIS|ALTURA MÉDIA: 1,80-2,20M)</v>
          </cell>
          <cell r="E20321" t="str">
            <v>un</v>
          </cell>
          <cell r="F20321">
            <v>143.5</v>
          </cell>
        </row>
        <row r="20322">
          <cell r="A20322" t="str">
            <v>SETOP-I MATED-12833</v>
          </cell>
          <cell r="D20322" t="str">
            <v>ESPÉCIE VEGETAL (TIPO: ÁRVORE|NOME POPULAR: SIBIPURUNA|GÊNERO: CAESALPINIA|ALTURA MÉDIA: 1,80-2,20M)</v>
          </cell>
          <cell r="E20322" t="str">
            <v>un</v>
          </cell>
          <cell r="F20322">
            <v>90</v>
          </cell>
        </row>
        <row r="20323">
          <cell r="A20323" t="str">
            <v>SETOP-I MATED-25304</v>
          </cell>
          <cell r="D20323" t="str">
            <v>ESPÉCIE VEGETAL (TIPO: ÁRVORE|NOME POPULAR: UNHA-DE-VACA|GÊNERO: BAUHINIA|ALTURA MÉDIA: 1,80-2,20M)</v>
          </cell>
          <cell r="E20323" t="str">
            <v>un</v>
          </cell>
          <cell r="F20323">
            <v>177.34</v>
          </cell>
        </row>
        <row r="20324">
          <cell r="A20324" t="str">
            <v>SETOP-I MATED-12836</v>
          </cell>
          <cell r="D20324" t="str">
            <v>ESPÉCIE VEGETAL (TIPO: PALMEIRA|NOME POPULAR: ARECA-BAMBU|GÊNERO: DYPSIS|ALTURA MÍNIMA: 50CM)</v>
          </cell>
          <cell r="E20324" t="str">
            <v>un</v>
          </cell>
          <cell r="F20324">
            <v>50</v>
          </cell>
        </row>
        <row r="20325">
          <cell r="A20325" t="str">
            <v>SETOP-I MATED-12835</v>
          </cell>
          <cell r="D20325" t="str">
            <v>ESPÉCIE VEGETAL (TIPO: PALMEIRA|NOME POPULAR: LICURI|JERIVÁ|GÊNERO: SYAGRUS|ALTURA MÉDIA: 1,80-2,20M)</v>
          </cell>
          <cell r="E20325" t="str">
            <v>un</v>
          </cell>
          <cell r="F20325">
            <v>139</v>
          </cell>
        </row>
        <row r="20326">
          <cell r="A20326" t="str">
            <v xml:space="preserve">SETOP-I </v>
          </cell>
        </row>
        <row r="20327">
          <cell r="A20327" t="str">
            <v>SETOP-I 010.03 - TERRA VEGETAL E SUBSTRATOS</v>
          </cell>
        </row>
        <row r="20328">
          <cell r="A20328" t="str">
            <v>SETOP-I Código</v>
          </cell>
          <cell r="D20328" t="str">
            <v>Descrição do Material</v>
          </cell>
          <cell r="E20328" t="str">
            <v>Unid.</v>
          </cell>
          <cell r="F20328" t="str">
            <v>Custo Unitário</v>
          </cell>
        </row>
        <row r="20329">
          <cell r="A20329" t="str">
            <v>SETOP-I MATED-31448</v>
          </cell>
          <cell r="D20329" t="str">
            <v>ARGILA EXPANDIDA (GRANULOMETRIA: 15-22MM|DENSIDADE APARENTE: 500KG/M3)</v>
          </cell>
          <cell r="E20329" t="str">
            <v>m3</v>
          </cell>
          <cell r="F20329">
            <v>1073.4000000000001</v>
          </cell>
        </row>
        <row r="20330">
          <cell r="A20330" t="str">
            <v>SETOP-I MATED-31910</v>
          </cell>
          <cell r="D20330" t="str">
            <v xml:space="preserve">FERTILIZANTE ORGÂNICO (TIPO: ESTERCO BOVINO|DENSIDADE APARENTE MÉDIA: 245KG/M3) </v>
          </cell>
          <cell r="E20330" t="str">
            <v>Kg</v>
          </cell>
          <cell r="F20330">
            <v>1.47</v>
          </cell>
        </row>
        <row r="20331">
          <cell r="A20331" t="str">
            <v>SETOP-I MATED-11271</v>
          </cell>
          <cell r="D20331" t="str">
            <v>TERRA VEGETAL (TIPO: COMUM PRETA)</v>
          </cell>
          <cell r="E20331" t="str">
            <v>m3</v>
          </cell>
          <cell r="F20331">
            <v>124.4</v>
          </cell>
        </row>
        <row r="20332">
          <cell r="A20332" t="str">
            <v xml:space="preserve">SETOP-I </v>
          </cell>
        </row>
        <row r="20333">
          <cell r="A20333" t="str">
            <v>SETOP-I 010.04 - ESPÉCIE VEGETAL - ARBUSTO/FORRAÇÃO</v>
          </cell>
        </row>
        <row r="20334">
          <cell r="A20334" t="str">
            <v>SETOP-I Código</v>
          </cell>
          <cell r="D20334" t="str">
            <v>Descrição do Material</v>
          </cell>
          <cell r="E20334" t="str">
            <v>Unid.</v>
          </cell>
          <cell r="F20334" t="str">
            <v>Custo Unitário</v>
          </cell>
        </row>
        <row r="20335">
          <cell r="A20335" t="str">
            <v>SETOP-I MATED-12851</v>
          </cell>
          <cell r="D20335" t="str">
            <v>ESPÉCIE VEGETAL (TIPO: ARBUSTO|NOME POPULAR: BELA-EMÍLIA|GÊNERO: PLUMBAGO|ALTURA MÍNIMA DA MUDA: 15CM)</v>
          </cell>
          <cell r="E20335" t="str">
            <v>un</v>
          </cell>
          <cell r="F20335">
            <v>9</v>
          </cell>
        </row>
        <row r="20336">
          <cell r="A20336" t="str">
            <v>SETOP-I MATED-12834</v>
          </cell>
          <cell r="D20336" t="str">
            <v>ESPÉCIE VEGETAL (TIPO: ARBUSTO|NOME POPULAR: CAMARÁ|GÊNERO: LANTANA|ALTURA MÍNIMA DA MUDA: 15CM)</v>
          </cell>
          <cell r="E20336" t="str">
            <v>un</v>
          </cell>
          <cell r="F20336">
            <v>9</v>
          </cell>
        </row>
        <row r="20337">
          <cell r="A20337" t="str">
            <v>SETOP-I MATED-25568</v>
          </cell>
          <cell r="D20337" t="str">
            <v>ESPÉCIE VEGETAL (TIPO: FORRAÇÃO|GÊNERO: ACALYPHA)</v>
          </cell>
          <cell r="E20337" t="str">
            <v>un</v>
          </cell>
          <cell r="F20337">
            <v>3.8</v>
          </cell>
        </row>
        <row r="20338">
          <cell r="A20338" t="str">
            <v>SETOP-I MATED-25569</v>
          </cell>
          <cell r="D20338" t="str">
            <v>ESPÉCIE VEGETAL (TIPO: FORRAÇÃO|GÊNERO: WEDELIA)</v>
          </cell>
          <cell r="E20338" t="str">
            <v>un</v>
          </cell>
          <cell r="F20338">
            <v>4</v>
          </cell>
        </row>
        <row r="20339">
          <cell r="A20339" t="str">
            <v>SETOP-I MATED-25570</v>
          </cell>
          <cell r="D20339" t="str">
            <v>ESPÉCIE VEGETAL (TIPO: FORRAÇÃO|NOME POPULAR: CLOROFITO|GÊNERO: CHLOROPHYTUM)</v>
          </cell>
          <cell r="E20339" t="str">
            <v>un</v>
          </cell>
          <cell r="F20339">
            <v>4</v>
          </cell>
        </row>
        <row r="20340">
          <cell r="A20340" t="str">
            <v>SETOP-I MATED-24248</v>
          </cell>
          <cell r="D20340" t="str">
            <v>ESPÉCIE VEGETAL (TIPO: FORRAÇÃO|NOME POPULAR: GRAMA-AMENDOIM|GÊNERO: ARACHIS)</v>
          </cell>
          <cell r="E20340" t="str">
            <v>un</v>
          </cell>
          <cell r="F20340">
            <v>0.86</v>
          </cell>
        </row>
        <row r="20341">
          <cell r="A20341" t="str">
            <v>SETOP-I MATED-11269</v>
          </cell>
          <cell r="D20341" t="str">
            <v>ESPÉCIE VEGETAL (TIPO: GRAMA EM PLACA|NOME POPULAR: SÃO CARLOS|GÊNERO: AXONOPUS)</v>
          </cell>
          <cell r="E20341" t="str">
            <v>m2</v>
          </cell>
          <cell r="F20341">
            <v>17.579999999999998</v>
          </cell>
        </row>
        <row r="20342">
          <cell r="A20342" t="str">
            <v>SETOP-I MATED-11270</v>
          </cell>
          <cell r="D20342" t="str">
            <v>ESPÉCIE VEGETAL (TIPO: GRAMA EM PLACAS|NOME POPULAR: BATATAIS|GÊNERO: PASPALUM)</v>
          </cell>
          <cell r="E20342" t="str">
            <v>m2</v>
          </cell>
          <cell r="F20342">
            <v>6.36</v>
          </cell>
        </row>
        <row r="20343">
          <cell r="A20343" t="str">
            <v>SETOP-I MATED-12837</v>
          </cell>
          <cell r="D20343" t="str">
            <v>ESPÉCIE VEGETAL (TIPO: GRAMA EM PLACAS|NOME POPULAR: GRAMA ESMERALDA|GÊNERO: ZOYSIA)</v>
          </cell>
          <cell r="E20343" t="str">
            <v>m2</v>
          </cell>
          <cell r="F20343">
            <v>14.58</v>
          </cell>
        </row>
        <row r="20344">
          <cell r="A20344" t="str">
            <v xml:space="preserve">SETOP-I </v>
          </cell>
        </row>
        <row r="20345">
          <cell r="A20345" t="str">
            <v>SETOP-I 011 - ACESSÓRIOS E INSUMOS PARA SPDA</v>
          </cell>
        </row>
        <row r="20346">
          <cell r="A20346" t="str">
            <v>SETOP-I 011.01 - CAPTOR</v>
          </cell>
        </row>
        <row r="20347">
          <cell r="A20347" t="str">
            <v>SETOP-I Código</v>
          </cell>
          <cell r="D20347" t="str">
            <v>Descrição do Material</v>
          </cell>
          <cell r="E20347" t="str">
            <v>Unid.</v>
          </cell>
          <cell r="F20347" t="str">
            <v>Custo Unitário</v>
          </cell>
        </row>
        <row r="20348">
          <cell r="A20348" t="str">
            <v>SETOP-I MATED-11321</v>
          </cell>
          <cell r="D20348" t="str">
            <v>CAPTOR FRANKLIN (MATERIAL: AÇO INOX|QUANTIDADE DE PONTA: 4|TIPO DE ACABAMENTO: POLIDO|COMPRIMENTO DA PONTA CENTRAL: 350MM)</v>
          </cell>
          <cell r="E20348" t="str">
            <v>un</v>
          </cell>
          <cell r="F20348">
            <v>353.26</v>
          </cell>
        </row>
        <row r="20349">
          <cell r="A20349" t="str">
            <v>SETOP-I MATED-11472</v>
          </cell>
          <cell r="D20349" t="str">
            <v>CAPTOR FRANKLIN (MATERIAL: LATÃO|QUANTIDADE DE PONTA: 4|TIPO DE ACABAMENTO: CROMADO|COMPRIMENTO DA PONTA CENTRAL: 350MM)</v>
          </cell>
          <cell r="E20349" t="str">
            <v>un</v>
          </cell>
          <cell r="F20349">
            <v>159.87</v>
          </cell>
        </row>
        <row r="20350">
          <cell r="A20350" t="str">
            <v xml:space="preserve">SETOP-I </v>
          </cell>
        </row>
        <row r="20351">
          <cell r="A20351" t="str">
            <v>SETOP-I 011.02 - CONECTOR</v>
          </cell>
        </row>
        <row r="20352">
          <cell r="A20352" t="str">
            <v>SETOP-I Código</v>
          </cell>
          <cell r="D20352" t="str">
            <v>Descrição do Material</v>
          </cell>
          <cell r="E20352" t="str">
            <v>Unid.</v>
          </cell>
          <cell r="F20352" t="str">
            <v>Custo Unitário</v>
          </cell>
        </row>
        <row r="20353">
          <cell r="A20353" t="str">
            <v>SETOP-I MATED-12001</v>
          </cell>
          <cell r="D20353" t="str">
            <v>CONECTOR ESTRUTURAL (TIPO: REGULAGEM)</v>
          </cell>
          <cell r="E20353" t="str">
            <v>un</v>
          </cell>
          <cell r="F20353">
            <v>51.96</v>
          </cell>
        </row>
        <row r="20354">
          <cell r="A20354" t="str">
            <v xml:space="preserve">SETOP-I </v>
          </cell>
        </row>
        <row r="20355">
          <cell r="A20355" t="str">
            <v>SETOP-I 011.03 - HASTE DE ATERRAMENTO</v>
          </cell>
        </row>
        <row r="20356">
          <cell r="A20356" t="str">
            <v>SETOP-I Código</v>
          </cell>
          <cell r="D20356" t="str">
            <v>Descrição do Material</v>
          </cell>
          <cell r="E20356" t="str">
            <v>Unid.</v>
          </cell>
          <cell r="F20356" t="str">
            <v>Custo Unitário</v>
          </cell>
        </row>
        <row r="20357">
          <cell r="A20357" t="str">
            <v>SETOP-I MATED-12115</v>
          </cell>
          <cell r="D20357" t="str">
            <v>BARRA CHATA (MATERIAL: ALUMÍNIO|LARGURA: 3/4" [19,05MM]|ESPESSURA: 1/4"[6,35MM]|COMPRIMENTO DA BARRA: 3M|APLICAÇÃO: SISTEMA DE PROTEÇÃO CONTRA DESCARGAS ATMOSFÉRICAS)</v>
          </cell>
          <cell r="E20357" t="str">
            <v>m</v>
          </cell>
          <cell r="F20357">
            <v>16.64</v>
          </cell>
        </row>
        <row r="20358">
          <cell r="A20358" t="str">
            <v>SETOP-I MATED-11994</v>
          </cell>
          <cell r="D20358" t="str">
            <v>CURVA DE ALUMÍNIO HORIZONTAL (SEÇÃO: 3/4"X1/4"|DESENVOLVIMENTO: 300MM|ÂNGULO: 90º|QUANTIDADE DE FURO: 4|FURO: INCLUSO)</v>
          </cell>
          <cell r="E20358" t="str">
            <v>un</v>
          </cell>
          <cell r="F20358">
            <v>8.64</v>
          </cell>
        </row>
        <row r="20359">
          <cell r="A20359" t="str">
            <v>SETOP-I MATED-11995</v>
          </cell>
          <cell r="D20359" t="str">
            <v>CURVA DE ALUMÍNIO HORIZONTAL (SEÇÃO: 7/8"X1/8"|DESENVOLVIMENTO: 300MM|ÂNGULO: 90º|QUANTIDADE DE FURO: 4|FURO: INCLUSO)</v>
          </cell>
          <cell r="E20359" t="str">
            <v>un</v>
          </cell>
          <cell r="F20359">
            <v>6.9</v>
          </cell>
        </row>
        <row r="20360">
          <cell r="A20360" t="str">
            <v>SETOP-I MATED-11997</v>
          </cell>
          <cell r="D20360" t="str">
            <v>CURVA DE COBRE (SEÇÃO: 3/4"X3/16"|DESENVOLVIMENTO: 300MM|ÂNGULO: 90º|QUANTIDADE DE FURO: 4|FURO: INCLUSO)</v>
          </cell>
          <cell r="E20360" t="str">
            <v>un</v>
          </cell>
          <cell r="F20360">
            <v>37.43</v>
          </cell>
        </row>
        <row r="20361">
          <cell r="A20361" t="str">
            <v>SETOP-I MATED-11477</v>
          </cell>
          <cell r="D20361" t="str">
            <v>HASTE PARA ATERRAMENTO COPPERWELD (DIÂMETRO: 3/4"|COMPRIMENTO: 240CM|MATERIAL DO NÚCLEO: AÇO (SAE 1010/1020)|REVESTIMENTO: COBRE ELETROLÍTICO|TIPO: ALTA CAMADA)</v>
          </cell>
          <cell r="E20361" t="str">
            <v>un</v>
          </cell>
          <cell r="F20361">
            <v>141.16999999999999</v>
          </cell>
        </row>
        <row r="20362">
          <cell r="A20362" t="str">
            <v>SETOP-I MATED-11989</v>
          </cell>
          <cell r="D20362" t="str">
            <v>HASTE PARA ATERRAMENTO COPPERWELD (DIÂMETRO: 3/4"|COMPRIMENTO: 300CM|MATERIAL DO NÚCLEO: AÇO (SAE 1010/1020)|REVESTIMENTO: COBRE ELETROLÍTICO|TIPO: ALTA CAMADA)</v>
          </cell>
          <cell r="E20362" t="str">
            <v>un</v>
          </cell>
          <cell r="F20362">
            <v>183.15</v>
          </cell>
        </row>
        <row r="20363">
          <cell r="A20363" t="str">
            <v>SETOP-I MATED-11478</v>
          </cell>
          <cell r="D20363" t="str">
            <v>HASTE PARA ATERRAMENTO COPPERWELD (DIÂMETRO: 5/8"|COMPRIMENTO: 240CM|MATERIAL DO NÚCLEO: AÇO (SAE 1010/1020)|REVESTIMENTO: COBRE ELETROLÍTICO|TIPO: BAIXA CAMADA)</v>
          </cell>
          <cell r="E20363" t="str">
            <v>un</v>
          </cell>
          <cell r="F20363">
            <v>40.020000000000003</v>
          </cell>
        </row>
        <row r="20364">
          <cell r="A20364" t="str">
            <v>SETOP-I MATED-3012</v>
          </cell>
          <cell r="D20364" t="str">
            <v>HASTE PARA ATERRAMENTO (MATERIAL: AÇO|TIPO DE GALVANIZAÇÃO: À FOGO|COMPRIMENTO: 240CM|FOMATO: CANTONEIRA|DIMENSÃO: (25X25)MM|ESPESSURA: 4,76MM [3/16"]|PRENSA: INCLUSO)</v>
          </cell>
          <cell r="E20364" t="str">
            <v>un</v>
          </cell>
          <cell r="F20364">
            <v>75.400000000000006</v>
          </cell>
        </row>
        <row r="20365">
          <cell r="A20365" t="str">
            <v xml:space="preserve">SETOP-I </v>
          </cell>
        </row>
        <row r="20366">
          <cell r="A20366" t="str">
            <v>SETOP-I 011.04 - MASTRO</v>
          </cell>
        </row>
        <row r="20367">
          <cell r="A20367" t="str">
            <v>SETOP-I Código</v>
          </cell>
          <cell r="D20367" t="str">
            <v>Descrição do Material</v>
          </cell>
          <cell r="E20367" t="str">
            <v>Unid.</v>
          </cell>
          <cell r="F20367" t="str">
            <v>Custo Unitário</v>
          </cell>
        </row>
        <row r="20368">
          <cell r="A20368" t="str">
            <v>SETOP-I MATED-11470</v>
          </cell>
          <cell r="D20368" t="str">
            <v>BASE PARA MASTRO (MATERIAL: ALUMÍNIO FUNDIDO|DIÂMETRO DA SEÇÃO: 1.1/2"|APLICAÇÃO: MASTRO DE PÁRA-RAIOS)</v>
          </cell>
          <cell r="E20368" t="str">
            <v>un</v>
          </cell>
          <cell r="F20368">
            <v>81.64</v>
          </cell>
        </row>
        <row r="20369">
          <cell r="A20369" t="str">
            <v>SETOP-I MATED-11475</v>
          </cell>
          <cell r="D20369" t="str">
            <v>CONJUNTO DE CORDOALHAS PARA ESTAIAMENTO DE SISTEMA SPDA(COMPRIMENTO DAS CORDOALHAS: 4M|DIÂMETRO DO MASTRO: 1.1/2"|ACESSÓRIOS DE FIXAÇÃO: INCLUSOS|REFERÊNCIA: TEL-401 OU EQUIVALENTE)</v>
          </cell>
          <cell r="E20369" t="str">
            <v>un</v>
          </cell>
          <cell r="F20369">
            <v>189.42</v>
          </cell>
        </row>
        <row r="20370">
          <cell r="A20370" t="str">
            <v>SETOP-I MATED-11479</v>
          </cell>
          <cell r="D20370" t="str">
            <v>MASTRO PARA PÁRA-RAIOS SIMPLES (MATERIAL: AÇO GALVANIZADO|COMPRIMENTO: 300CM|DIÂMETRO DA SEÇÃO: 1.1/2")</v>
          </cell>
          <cell r="E20370" t="str">
            <v>un</v>
          </cell>
          <cell r="F20370">
            <v>191.97</v>
          </cell>
        </row>
        <row r="20371">
          <cell r="A20371" t="str">
            <v xml:space="preserve">SETOP-I </v>
          </cell>
        </row>
        <row r="20372">
          <cell r="A20372" t="str">
            <v>SETOP-I 011.05 - SOLDA PARA SPDA</v>
          </cell>
        </row>
        <row r="20373">
          <cell r="A20373" t="str">
            <v>SETOP-I Código</v>
          </cell>
          <cell r="D20373" t="str">
            <v>Descrição do Material</v>
          </cell>
          <cell r="E20373" t="str">
            <v>Unid.</v>
          </cell>
          <cell r="F20373" t="str">
            <v>Custo Unitário</v>
          </cell>
        </row>
        <row r="20374">
          <cell r="A20374" t="str">
            <v>SETOP-I MATED-12174</v>
          </cell>
          <cell r="D20374" t="str">
            <v>ALICATE PARA SOLDA EXOTÉRMICA (MODELO: Z-201)</v>
          </cell>
          <cell r="E20374" t="str">
            <v>un</v>
          </cell>
          <cell r="F20374">
            <v>116.73</v>
          </cell>
        </row>
        <row r="20375">
          <cell r="A20375" t="str">
            <v>SETOP-I MATED-12029</v>
          </cell>
          <cell r="D20375" t="str">
            <v>CARTUCHO PARA SOLDA EXOTÉRMICA (MODELO: 115 GRAMAS)</v>
          </cell>
          <cell r="E20375" t="str">
            <v>un</v>
          </cell>
          <cell r="F20375">
            <v>27.1</v>
          </cell>
        </row>
        <row r="20376">
          <cell r="A20376" t="str">
            <v>SETOP-I MATED-27668</v>
          </cell>
          <cell r="D20376" t="str">
            <v>CARTUCHO PARA SOLDA EXOTÉRMICA (MODELO: 150 GRAMAS)</v>
          </cell>
          <cell r="E20376" t="str">
            <v>un</v>
          </cell>
          <cell r="F20376">
            <v>34.97</v>
          </cell>
        </row>
        <row r="20377">
          <cell r="A20377" t="str">
            <v>SETOP-I MATED-12028</v>
          </cell>
          <cell r="D20377" t="str">
            <v>MOLDE PARA SOLDA EXOTÉRMICA (TIPO: EMENDA HASTE COM CABO PASSANTE LATERAL|BITOLA HASTE: 3/4"|BITOLA CABO: 50MM2|REFERÊNCIA: HCL OU EQUIVALENTE)</v>
          </cell>
          <cell r="E20377" t="str">
            <v>un</v>
          </cell>
          <cell r="F20377">
            <v>283.33999999999997</v>
          </cell>
        </row>
        <row r="20378">
          <cell r="A20378" t="str">
            <v>SETOP-I MATED-12027</v>
          </cell>
          <cell r="D20378" t="str">
            <v>MOLDE PARA SOLDA EXOTÉRMICA (TIPO: EMENDA HASTE COM CABO PASSANTE LATERAL|BITOLA HASTE: 5/8"|BITOLA CABO: 50MM2|REFERÊNCIA: HCL OU EQUIVALENTE)</v>
          </cell>
          <cell r="E20378" t="str">
            <v>un</v>
          </cell>
          <cell r="F20378">
            <v>290</v>
          </cell>
        </row>
        <row r="20379">
          <cell r="A20379" t="str">
            <v>SETOP-I MATED-12172</v>
          </cell>
          <cell r="D20379" t="str">
            <v>MOLDE PARA SOLDA EXOTÉRMICA (TIPO: EMENDA SUPERFÍCIE COM CABO INCLINADO|BITOLA CABO: 50MM2|REFERÊNCIA: SCI OU EQUIVALENTE)</v>
          </cell>
          <cell r="E20379" t="str">
            <v>un</v>
          </cell>
          <cell r="F20379">
            <v>208.77</v>
          </cell>
        </row>
        <row r="20380">
          <cell r="A20380" t="str">
            <v>SETOP-I MATED-27669</v>
          </cell>
          <cell r="D20380" t="str">
            <v>MOLDE PARA SOLDA EXOTÉRMICA (TIPO: EMENDA T DE DOIS CABOS|BITOLA CABOS: 50MM2|REFERÊNCIA: CDH OU EQUIVALENTE)</v>
          </cell>
          <cell r="E20380" t="str">
            <v>un</v>
          </cell>
          <cell r="F20380">
            <v>149.9</v>
          </cell>
        </row>
        <row r="20381">
          <cell r="A20381" t="str">
            <v>SETOP-I MATED-27670</v>
          </cell>
          <cell r="D20381" t="str">
            <v>MOLDE PARA SOLDA EXOTÉRMICA (TIPO: EMENDA X DE DOIS CABOS|BITOLA CABOS: 50MM2|REFERÊNCIA: XPH OU EQUIVALENTE)</v>
          </cell>
          <cell r="E20381" t="str">
            <v>un</v>
          </cell>
          <cell r="F20381">
            <v>275.51</v>
          </cell>
        </row>
        <row r="20382">
          <cell r="A20382" t="str">
            <v>SETOP-I MATED-11341</v>
          </cell>
          <cell r="D20382" t="str">
            <v>SOLDA EM FIO (DIÂMETRO*: 2,4MM|MATERIAL: ESTANHO E CHUMBO [50X50]|PASTA: NÃO INCLUSO|APLICAÇÃO: SOLDAGEM DE TUBOS E CONEXÕES EM COBRE)*VALORES REFERENCIAIS APROXIMADOS</v>
          </cell>
          <cell r="E20382" t="str">
            <v>Kg</v>
          </cell>
          <cell r="F20382">
            <v>254</v>
          </cell>
        </row>
        <row r="20383">
          <cell r="A20383" t="str">
            <v xml:space="preserve">SETOP-I </v>
          </cell>
        </row>
        <row r="20384">
          <cell r="A20384" t="str">
            <v>SETOP-I 011.06 - SUPORTE</v>
          </cell>
        </row>
        <row r="20385">
          <cell r="A20385" t="str">
            <v>SETOP-I Código</v>
          </cell>
          <cell r="D20385" t="str">
            <v>Descrição do Material</v>
          </cell>
          <cell r="E20385" t="str">
            <v>Unid.</v>
          </cell>
          <cell r="F20385" t="str">
            <v>Custo Unitário</v>
          </cell>
        </row>
        <row r="20386">
          <cell r="A20386" t="str">
            <v>SETOP-I MATED-11468</v>
          </cell>
          <cell r="D20386" t="str">
            <v>SUPORTE COM ROLDANA E CHAPA DE ENCOSTO PARA PÁRA-RAIOS(ACABAMENTO: GALVANIZADO A FOGO|COMPRIMENTO: 50MM)</v>
          </cell>
          <cell r="E20386" t="str">
            <v>un</v>
          </cell>
          <cell r="F20386">
            <v>9.25</v>
          </cell>
        </row>
        <row r="20387">
          <cell r="A20387" t="str">
            <v>SETOP-I MATED-11466</v>
          </cell>
          <cell r="D20387" t="str">
            <v>SUPORTE ISOLADOR COM 1 DESCIDA PARA PÁRA-RAIOS SIMPLES COM ROSCA MECÂNICA DE AÇO (DIÂMETRO MASTRO: 1.1/2"|TIPO DE ACABAMENTO: GALVANIZADO A FOGO)</v>
          </cell>
          <cell r="E20387" t="str">
            <v>un</v>
          </cell>
          <cell r="F20387">
            <v>16.04</v>
          </cell>
        </row>
        <row r="20388">
          <cell r="A20388" t="str">
            <v xml:space="preserve">SETOP-I </v>
          </cell>
        </row>
        <row r="20389">
          <cell r="A20389" t="str">
            <v>SETOP-I 012 - ADESIVOS (APLICADOS NA CONSTRUÇÃO/OBRA) E TELAS DE POLIÉSTER</v>
          </cell>
        </row>
        <row r="20390">
          <cell r="A20390" t="str">
            <v>SETOP-I 012.01 - ADESIVO</v>
          </cell>
        </row>
        <row r="20391">
          <cell r="A20391" t="str">
            <v>SETOP-I Código</v>
          </cell>
          <cell r="D20391" t="str">
            <v>Descrição do Material</v>
          </cell>
          <cell r="E20391" t="str">
            <v>Unid.</v>
          </cell>
          <cell r="F20391" t="str">
            <v>Custo Unitário</v>
          </cell>
        </row>
        <row r="20392">
          <cell r="A20392" t="str">
            <v>SETOP-I MATED-11677</v>
          </cell>
          <cell r="D20392" t="str">
            <v>ADESIVO PLÁSTICO (APLICAÇÃO: COLAGEM DE TUBOS E CONEXÕES EM CPVC[ÁGUA QUENTE]|PINCEL APLICADOR: INCLUSO)</v>
          </cell>
          <cell r="E20392" t="str">
            <v>Kg</v>
          </cell>
          <cell r="F20392">
            <v>115.8</v>
          </cell>
        </row>
        <row r="20393">
          <cell r="A20393" t="str">
            <v>SETOP-I MATED-11613</v>
          </cell>
          <cell r="D20393" t="str">
            <v>ADESIVO PLÁSTICO (APLICAÇÃO: COLAGEM DE TUBOS E CONEXÕES EM PVC[ÁGUA FRIA]|PINCEL APLICADOR: INCLUSO)</v>
          </cell>
          <cell r="E20393" t="str">
            <v>Kg</v>
          </cell>
          <cell r="F20393">
            <v>60.52</v>
          </cell>
        </row>
        <row r="20394">
          <cell r="A20394" t="str">
            <v>SETOP-I MATED-8122</v>
          </cell>
          <cell r="D20394" t="str">
            <v>ADESIVO POLIURETANO BICOMPONENTE (APLICAÇÃO: PISOS DE MADEIRA)</v>
          </cell>
          <cell r="E20394" t="str">
            <v>Kg</v>
          </cell>
          <cell r="F20394">
            <v>43.75</v>
          </cell>
        </row>
        <row r="20395">
          <cell r="A20395" t="str">
            <v>SETOP-I MATED-13085</v>
          </cell>
          <cell r="D20395" t="str">
            <v>ADESIVO (TIPO: BICOMPONENTE|COMPOSIÇÃO: RESINA EPÓXI|APLICAÇÃO: CONCRETO, AÇO OU PEDRA)</v>
          </cell>
          <cell r="E20395" t="str">
            <v>Kg</v>
          </cell>
          <cell r="F20395">
            <v>109.45</v>
          </cell>
        </row>
        <row r="20396">
          <cell r="A20396" t="str">
            <v>SETOP-I MATED-5026</v>
          </cell>
          <cell r="D20396" t="str">
            <v>ADESIVO (TIPO: COLA ACRÍLICA|APLICAÇÃO: PISOS VINÍLICOS EM GERAL E CARPETES)</v>
          </cell>
          <cell r="E20396" t="str">
            <v>Kg</v>
          </cell>
          <cell r="F20396">
            <v>29.65</v>
          </cell>
        </row>
        <row r="20397">
          <cell r="A20397" t="str">
            <v>SETOP-I MATED-11412</v>
          </cell>
          <cell r="D20397" t="str">
            <v>ADESIVO (TIPO: COLA BRANCA|COMPOSIÇÃO: PVA|APLICAÇÃO: MADEIRA OU PAPEL)</v>
          </cell>
          <cell r="E20397" t="str">
            <v>Kg</v>
          </cell>
          <cell r="F20397">
            <v>17.52</v>
          </cell>
        </row>
        <row r="20398">
          <cell r="A20398" t="str">
            <v>SETOP-I MATED-11430</v>
          </cell>
          <cell r="D20398" t="str">
            <v>ADESIVO (TIPO: COLA DE CONTATO|COMPOSIÇÃO: BORRACHA DE POLICLOROPRENO|APLICAÇÃO: MADEIRA, COURO, METAL, BORRACHA OU CONCRETO)</v>
          </cell>
          <cell r="E20398" t="str">
            <v>Kg</v>
          </cell>
          <cell r="F20398">
            <v>80</v>
          </cell>
        </row>
        <row r="20399">
          <cell r="A20399" t="str">
            <v>SETOP-I MATED-16673</v>
          </cell>
          <cell r="D20399" t="str">
            <v>ADESIVO VINÍLICO PLOTADO PARA PLACA - CONFORME MANUAL PADRÃO DO GOVERNO DE MINAS GERAIS</v>
          </cell>
          <cell r="E20399" t="str">
            <v>m2</v>
          </cell>
          <cell r="F20399">
            <v>85</v>
          </cell>
        </row>
        <row r="20400">
          <cell r="A20400" t="str">
            <v>SETOP-I MATED-11589</v>
          </cell>
          <cell r="D20400" t="str">
            <v>SOLUÇÃO LIMPADORA (APLICAÇÃO: TUBO DE PVC RÍGIDO)</v>
          </cell>
          <cell r="E20400" t="str">
            <v>l</v>
          </cell>
          <cell r="F20400">
            <v>70.28</v>
          </cell>
        </row>
        <row r="20401">
          <cell r="A20401" t="str">
            <v xml:space="preserve">SETOP-I </v>
          </cell>
        </row>
        <row r="20402">
          <cell r="A20402" t="str">
            <v>SETOP-I 012.03 - FITA ADESIVA</v>
          </cell>
        </row>
        <row r="20403">
          <cell r="A20403" t="str">
            <v>SETOP-I Código</v>
          </cell>
          <cell r="D20403" t="str">
            <v>Descrição do Material</v>
          </cell>
          <cell r="E20403" t="str">
            <v>Unid.</v>
          </cell>
          <cell r="F20403" t="str">
            <v>Custo Unitário</v>
          </cell>
        </row>
        <row r="20404">
          <cell r="A20404" t="str">
            <v>SETOP-I MATED-9598</v>
          </cell>
          <cell r="D20404" t="str">
            <v>FITA CREPE ROLO (LARGURA: 25MM|COMPRIMENTO DO ROLO*: 50M)*VALORES REFERENCIAIS APROXIMADOS</v>
          </cell>
          <cell r="E20404" t="str">
            <v>m</v>
          </cell>
          <cell r="F20404">
            <v>0.17</v>
          </cell>
        </row>
        <row r="20405">
          <cell r="A20405" t="str">
            <v>SETOP-I MATED-31493</v>
          </cell>
          <cell r="D20405" t="str">
            <v>FITA DUPLA FACE (LARGURA: 12MM|COR: TRANSPARENTE|COMPRIMENTO DO ROLO*: 20M|APLICAÇÃO: USO GERAL)*VALORES REFERENCIAIS APROXIMADOS</v>
          </cell>
          <cell r="E20405" t="str">
            <v>m</v>
          </cell>
          <cell r="F20405">
            <v>2.19</v>
          </cell>
        </row>
        <row r="20406">
          <cell r="A20406" t="str">
            <v>SETOP-I MATED-12522</v>
          </cell>
          <cell r="D20406" t="str">
            <v>FITA ISOLANTE (TIPO: ANTI-CHAMA|LARGURA: 19MM|COR: PRETA)</v>
          </cell>
          <cell r="E20406" t="str">
            <v>m</v>
          </cell>
          <cell r="F20406">
            <v>0.5</v>
          </cell>
        </row>
        <row r="20407">
          <cell r="A20407" t="str">
            <v xml:space="preserve">SETOP-I </v>
          </cell>
        </row>
        <row r="20408">
          <cell r="A20408" t="str">
            <v>SETOP-I 012.04 - FITA ALUMINIZADA</v>
          </cell>
        </row>
        <row r="20409">
          <cell r="A20409" t="str">
            <v>SETOP-I Código</v>
          </cell>
          <cell r="D20409" t="str">
            <v>Descrição do Material</v>
          </cell>
          <cell r="E20409" t="str">
            <v>Unid.</v>
          </cell>
          <cell r="F20409" t="str">
            <v>Custo Unitário</v>
          </cell>
        </row>
        <row r="20410">
          <cell r="A20410" t="str">
            <v>SETOP-I MATED-12456</v>
          </cell>
          <cell r="D20410" t="str">
            <v>FITA ALUMINIZADA (TIPO: ADESIVA ASFÁLTICA|APLICAÇÃO: MULTIUSO|LARGURA: 10CM|COMPRIMENTO DO ROLO*: 10M)*VALORES REFERENCIAIS APROXIMADOS</v>
          </cell>
          <cell r="E20410" t="str">
            <v>m</v>
          </cell>
          <cell r="F20410">
            <v>2.5</v>
          </cell>
        </row>
        <row r="20411">
          <cell r="A20411" t="str">
            <v xml:space="preserve">SETOP-I </v>
          </cell>
        </row>
        <row r="20412">
          <cell r="A20412" t="str">
            <v>SETOP-I 012.05 - FITA ANTIDERRAPANTE</v>
          </cell>
        </row>
        <row r="20413">
          <cell r="A20413" t="str">
            <v>SETOP-I Código</v>
          </cell>
          <cell r="D20413" t="str">
            <v>Descrição do Material</v>
          </cell>
          <cell r="E20413" t="str">
            <v>Unid.</v>
          </cell>
          <cell r="F20413" t="str">
            <v>Custo Unitário</v>
          </cell>
        </row>
        <row r="20414">
          <cell r="A20414" t="str">
            <v>SETOP-I MATED-11975</v>
          </cell>
          <cell r="D20414" t="str">
            <v>FITA ANTIDERRAPANTE (TRÁFEDO: MÉDIO|MÉTODO DE APLICAÇÃO: ADESIVO|LARGURA: 50MM|COR: PRETA OU TRANSPARENTE|COMPRIMENTO DO ROLO*: 5M)*VALORES REFERENCIAIS APROXIMADOS</v>
          </cell>
          <cell r="E20414" t="str">
            <v>m</v>
          </cell>
          <cell r="F20414">
            <v>6.92</v>
          </cell>
        </row>
        <row r="20415">
          <cell r="A20415" t="str">
            <v xml:space="preserve">SETOP-I </v>
          </cell>
        </row>
        <row r="20416">
          <cell r="A20416" t="str">
            <v>SETOP-I 012.06 - MASSA PLÁSTICA</v>
          </cell>
        </row>
        <row r="20417">
          <cell r="A20417" t="str">
            <v>SETOP-I Código</v>
          </cell>
          <cell r="D20417" t="str">
            <v>Descrição do Material</v>
          </cell>
          <cell r="E20417" t="str">
            <v>Unid.</v>
          </cell>
          <cell r="F20417" t="str">
            <v>Custo Unitário</v>
          </cell>
        </row>
        <row r="20418">
          <cell r="A20418" t="str">
            <v>SETOP-I MATED-15101</v>
          </cell>
          <cell r="D20418" t="str">
            <v>MASSA PLÁSTICA (COR: BRANCA, CINZA OU PRETA|CATALIZADOR: INCLUSO|RENDIMENTO: 0,59KG/M2)</v>
          </cell>
          <cell r="E20418" t="str">
            <v>Kg</v>
          </cell>
          <cell r="F20418">
            <v>41.12</v>
          </cell>
        </row>
        <row r="20419">
          <cell r="A20419" t="str">
            <v xml:space="preserve">SETOP-I </v>
          </cell>
        </row>
        <row r="20420">
          <cell r="A20420" t="str">
            <v>SETOP-I 012.07 - SILICONE</v>
          </cell>
        </row>
        <row r="20421">
          <cell r="A20421" t="str">
            <v>SETOP-I Código</v>
          </cell>
          <cell r="D20421" t="str">
            <v>Descrição do Material</v>
          </cell>
          <cell r="E20421" t="str">
            <v>Unid.</v>
          </cell>
          <cell r="F20421" t="str">
            <v>Custo Unitário</v>
          </cell>
        </row>
        <row r="20422">
          <cell r="A20422" t="str">
            <v>SETOP-I MATED-9529</v>
          </cell>
          <cell r="D20422" t="str">
            <v>SILICONE ACÉTICO (COR: INCOLOR|APLICAÇÃO: USO GERAL|REFIL: 9"|DENSIDADE: 0,99 G/ML OU 990 KG/M3)</v>
          </cell>
          <cell r="E20422" t="str">
            <v>Kg</v>
          </cell>
          <cell r="F20422">
            <v>88.93</v>
          </cell>
        </row>
        <row r="20423">
          <cell r="A20423" t="str">
            <v xml:space="preserve">SETOP-I </v>
          </cell>
        </row>
        <row r="20424">
          <cell r="A20424" t="str">
            <v>SETOP-I 012.08 - TELA DE POLIÉSTER</v>
          </cell>
        </row>
        <row r="20425">
          <cell r="A20425" t="str">
            <v>SETOP-I Código</v>
          </cell>
          <cell r="D20425" t="str">
            <v>Descrição do Material</v>
          </cell>
          <cell r="E20425" t="str">
            <v>Unid.</v>
          </cell>
          <cell r="F20425" t="str">
            <v>Custo Unitário</v>
          </cell>
        </row>
        <row r="20426">
          <cell r="A20426" t="str">
            <v>SETOP-I MATED-31457</v>
          </cell>
          <cell r="D20426" t="str">
            <v>TELA DE POLIÉSTER ESTRUTURANTE (APLICAÇÃO: MANUTENÇÃO PREVENTIVA E CORRETIVA DE TRINCA)</v>
          </cell>
          <cell r="E20426" t="str">
            <v>m2</v>
          </cell>
          <cell r="F20426">
            <v>8.1</v>
          </cell>
        </row>
        <row r="20427">
          <cell r="A20427" t="str">
            <v xml:space="preserve">SETOP-I </v>
          </cell>
        </row>
        <row r="20428">
          <cell r="A20428" t="str">
            <v>SETOP-I 012.09 - TELA DE POLIETILENO</v>
          </cell>
        </row>
        <row r="20429">
          <cell r="A20429" t="str">
            <v>SETOP-I Código</v>
          </cell>
          <cell r="D20429" t="str">
            <v>Descrição do Material</v>
          </cell>
          <cell r="E20429" t="str">
            <v>Unid.</v>
          </cell>
          <cell r="F20429" t="str">
            <v>Custo Unitário</v>
          </cell>
        </row>
        <row r="20430">
          <cell r="A20430" t="str">
            <v>SETOP-I MATED-11459</v>
          </cell>
          <cell r="D20430" t="str">
            <v>TELA DE POLIETILENO PARA PROTEÇÃO TAPUME (LARGURA: 1,20 M)</v>
          </cell>
          <cell r="E20430" t="str">
            <v>m</v>
          </cell>
          <cell r="F20430">
            <v>1.56</v>
          </cell>
        </row>
        <row r="20431">
          <cell r="A20431" t="str">
            <v>SETOP-I MATED-11246</v>
          </cell>
          <cell r="D20431" t="str">
            <v>TELA POLIETILENO PARA PROTEÇÃO DE FACHADA (DIMENSÕES DA TRAMA: 2X2MM|LARGURA: 3,00 M)</v>
          </cell>
          <cell r="E20431" t="str">
            <v>m2</v>
          </cell>
          <cell r="F20431">
            <v>3.2</v>
          </cell>
        </row>
        <row r="20432">
          <cell r="A20432" t="str">
            <v xml:space="preserve">SETOP-I </v>
          </cell>
        </row>
        <row r="20433">
          <cell r="A20433" t="str">
            <v>SETOP-I 013 - ADITIVOS, IMPERMEABILIZANTES, SELANTES E DESMOLDANTES</v>
          </cell>
        </row>
        <row r="20434">
          <cell r="A20434" t="str">
            <v>SETOP-I 013.01 - ADITIVO ARGAMASSA</v>
          </cell>
        </row>
        <row r="20435">
          <cell r="A20435" t="str">
            <v>SETOP-I Código</v>
          </cell>
          <cell r="D20435" t="str">
            <v>Descrição do Material</v>
          </cell>
          <cell r="E20435" t="str">
            <v>Unid.</v>
          </cell>
          <cell r="F20435" t="str">
            <v>Custo Unitário</v>
          </cell>
        </row>
        <row r="20436">
          <cell r="A20436" t="str">
            <v>SETOP-I MATED-11272</v>
          </cell>
          <cell r="D20436" t="str">
            <v>ADITIVO (TIPO: EXPANSOR|APLICAÇÃO: ARGAMASSA DE ENCUNHAMENTO)</v>
          </cell>
          <cell r="E20436" t="str">
            <v>Kg</v>
          </cell>
          <cell r="F20436">
            <v>20</v>
          </cell>
        </row>
        <row r="20437">
          <cell r="A20437" t="str">
            <v>SETOP-I MATED-11360</v>
          </cell>
          <cell r="D20437" t="str">
            <v>ADITIVO (TIPO: IMPERMEABILIZANTE E PLASTIFICANTE|CONTEÚDO DA EMBALAGEM: PÓ|APLICAÇÃO: ARGAMASSAS)</v>
          </cell>
          <cell r="E20437" t="str">
            <v>Kg</v>
          </cell>
          <cell r="F20437">
            <v>24.69</v>
          </cell>
        </row>
        <row r="20438">
          <cell r="A20438" t="str">
            <v xml:space="preserve">SETOP-I </v>
          </cell>
        </row>
        <row r="20439">
          <cell r="A20439" t="str">
            <v>SETOP-I 013.02 - ARGAMASSA POLIMÉRICA</v>
          </cell>
        </row>
        <row r="20440">
          <cell r="A20440" t="str">
            <v>SETOP-I Código</v>
          </cell>
          <cell r="D20440" t="str">
            <v>Descrição do Material</v>
          </cell>
          <cell r="E20440" t="str">
            <v>Unid.</v>
          </cell>
          <cell r="F20440" t="str">
            <v>Custo Unitário</v>
          </cell>
        </row>
        <row r="20441">
          <cell r="A20441" t="str">
            <v>SETOP-I MATED-13083</v>
          </cell>
          <cell r="D20441" t="str">
            <v>ARGAMASSA (TIPO: POLIMÉRICA BICOMPONENTE A BASE DE DISPERSÃO ACRÍLICA|UTILIZAÇÃO: IMPERMEABILIZAÇÃO)</v>
          </cell>
          <cell r="E20441" t="str">
            <v>Kg</v>
          </cell>
          <cell r="F20441">
            <v>3.05</v>
          </cell>
        </row>
        <row r="20442">
          <cell r="A20442" t="str">
            <v xml:space="preserve">SETOP-I </v>
          </cell>
        </row>
        <row r="20443">
          <cell r="A20443" t="str">
            <v>SETOP-I 013.03 - DESMOLDANTE</v>
          </cell>
        </row>
        <row r="20444">
          <cell r="A20444" t="str">
            <v>SETOP-I Código</v>
          </cell>
          <cell r="D20444" t="str">
            <v>Descrição do Material</v>
          </cell>
          <cell r="E20444" t="str">
            <v>Unid.</v>
          </cell>
          <cell r="F20444" t="str">
            <v>Custo Unitário</v>
          </cell>
        </row>
        <row r="20445">
          <cell r="A20445" t="str">
            <v>SETOP-I MATED-11279</v>
          </cell>
          <cell r="D20445" t="str">
            <v>DESMOLDANTE (APLICAÇÃO: FÔRMAS DE MADEIRA PARA CONCRETO)</v>
          </cell>
          <cell r="E20445" t="str">
            <v>l</v>
          </cell>
          <cell r="F20445">
            <v>16.440000000000001</v>
          </cell>
        </row>
        <row r="20446">
          <cell r="A20446" t="str">
            <v xml:space="preserve">SETOP-I </v>
          </cell>
        </row>
        <row r="20447">
          <cell r="A20447" t="str">
            <v>SETOP-I 013.05 - SELANTE</v>
          </cell>
        </row>
        <row r="20448">
          <cell r="A20448" t="str">
            <v>SETOP-I Código</v>
          </cell>
          <cell r="D20448" t="str">
            <v>Descrição do Material</v>
          </cell>
          <cell r="E20448" t="str">
            <v>Unid.</v>
          </cell>
          <cell r="F20448" t="str">
            <v>Custo Unitário</v>
          </cell>
        </row>
        <row r="20449">
          <cell r="A20449" t="str">
            <v>SETOP-I MATED-8151</v>
          </cell>
          <cell r="D20449" t="str">
            <v>ADESIVO/SELANTE ELÁSTICO MONOCOMPONENTE (APLICAÇÃO: USO GERAL|BASE: POLIURETANO|EMBALAGEM: 310ML|DENSIDADE*: 1,35G/CM3)*VALORES REFERENCIAIS APROXIMADOS</v>
          </cell>
          <cell r="E20449" t="str">
            <v>un</v>
          </cell>
          <cell r="F20449">
            <v>43.49</v>
          </cell>
        </row>
        <row r="20450">
          <cell r="A20450" t="str">
            <v xml:space="preserve">SETOP-I </v>
          </cell>
        </row>
        <row r="20451">
          <cell r="A20451" t="str">
            <v>SETOP-I 014 - ALARME PARA PREVENÇÃO DE INCÊNDIO</v>
          </cell>
        </row>
        <row r="20452">
          <cell r="A20452" t="str">
            <v>SETOP-I 014.01 - ACESSÓRIOS PARA PREVENÇÃO E COMBATE A INCÊNDIO</v>
          </cell>
        </row>
        <row r="20453">
          <cell r="A20453" t="str">
            <v>SETOP-I Código</v>
          </cell>
          <cell r="D20453" t="str">
            <v>Descrição do Material</v>
          </cell>
          <cell r="E20453" t="str">
            <v>Unid.</v>
          </cell>
          <cell r="F20453" t="str">
            <v>Custo Unitário</v>
          </cell>
        </row>
        <row r="20454">
          <cell r="A20454" t="str">
            <v>SETOP-I MATED-11480</v>
          </cell>
          <cell r="D20454" t="str">
            <v>ACIONADOR MANUAL DE ALARME DE INCÊNDIO (ALTURA: 89MM|LARGURA: 93MM|PROFUNDIDADE: 26,5MM|TENSÃO: 17-28 V)</v>
          </cell>
          <cell r="E20454" t="str">
            <v>un</v>
          </cell>
          <cell r="F20454">
            <v>50.61</v>
          </cell>
        </row>
        <row r="20455">
          <cell r="A20455" t="str">
            <v>SETOP-I MATED-4848</v>
          </cell>
          <cell r="D20455" t="str">
            <v>CENTRAL DE ALARME (TIPO: ENDEREÇÁVEL|CLASSE: A/B|LAÇOS: 24|DISPOSITIVOS POR LAÇO: 20)</v>
          </cell>
          <cell r="E20455" t="str">
            <v>un</v>
          </cell>
          <cell r="F20455">
            <v>827</v>
          </cell>
        </row>
        <row r="20456">
          <cell r="A20456" t="str">
            <v>SETOP-I MATED-4850</v>
          </cell>
          <cell r="D20456" t="str">
            <v>DETECTOR DE FUMAÇA ÓPTICO (TIPO: ENDEREÇÁVEL)</v>
          </cell>
          <cell r="E20456" t="str">
            <v>un</v>
          </cell>
          <cell r="F20456">
            <v>134.06</v>
          </cell>
        </row>
        <row r="20457">
          <cell r="A20457" t="str">
            <v>SETOP-I MATED-4849</v>
          </cell>
          <cell r="D20457" t="str">
            <v>MÓDULO ISOLADOR DE LAÇO (DISPOSITIVOS POR ISOLADOR: 20)</v>
          </cell>
          <cell r="E20457" t="str">
            <v>un</v>
          </cell>
          <cell r="F20457">
            <v>112</v>
          </cell>
        </row>
        <row r="20458">
          <cell r="A20458" t="str">
            <v xml:space="preserve">SETOP-I </v>
          </cell>
        </row>
        <row r="20459">
          <cell r="A20459" t="str">
            <v>SETOP-I 015 - ALIZARES, RODAPÉS E MOLDURAS DE MADEIRA</v>
          </cell>
        </row>
        <row r="20460">
          <cell r="A20460" t="str">
            <v>SETOP-I 015.01 - ALIZAR EM MADEIRA</v>
          </cell>
        </row>
        <row r="20461">
          <cell r="A20461" t="str">
            <v>SETOP-I Código</v>
          </cell>
          <cell r="D20461" t="str">
            <v>Descrição do Material</v>
          </cell>
          <cell r="E20461" t="str">
            <v>Unid.</v>
          </cell>
          <cell r="F20461" t="str">
            <v>Custo Unitário</v>
          </cell>
        </row>
        <row r="20462">
          <cell r="A20462" t="str">
            <v>SETOP-I MATED-12084</v>
          </cell>
          <cell r="D20462" t="str">
            <v>ALIZAR PARA UMA (1) FACE DE PORTA (LARGURA: 5CM|ESPESSURA: 1CM|MADEIRA DE LEI: TAUARI, CEDRINHO, ANGELIM, EUCALIPTO OU EQUIVALENTE DA REGIÃO)</v>
          </cell>
          <cell r="E20462" t="str">
            <v>cj</v>
          </cell>
          <cell r="F20462">
            <v>81.599999999999994</v>
          </cell>
        </row>
        <row r="20463">
          <cell r="A20463" t="str">
            <v>SETOP-I MATED-12344</v>
          </cell>
          <cell r="D20463" t="str">
            <v>ALIZAR PARA UMA (1) FACE DE PORTA (LARGURA: 7CM|ESPESSURA: 1CM|MADEIRA DE LEI: TAUARI, CEDRINHO, ANGELIM, EUCALIPTO OU EQUIVALENTE DA REGIÃO)</v>
          </cell>
          <cell r="E20463" t="str">
            <v>cj</v>
          </cell>
          <cell r="F20463">
            <v>98.54</v>
          </cell>
        </row>
        <row r="20464">
          <cell r="A20464" t="str">
            <v xml:space="preserve">SETOP-I </v>
          </cell>
        </row>
        <row r="20465">
          <cell r="A20465" t="str">
            <v>SETOP-I 015.02 - CIMALHA EM MADEIRA</v>
          </cell>
        </row>
        <row r="20466">
          <cell r="A20466" t="str">
            <v>SETOP-I Código</v>
          </cell>
          <cell r="D20466" t="str">
            <v>Descrição do Material</v>
          </cell>
          <cell r="E20466" t="str">
            <v>Unid.</v>
          </cell>
          <cell r="F20466" t="str">
            <v>Custo Unitário</v>
          </cell>
        </row>
        <row r="20467">
          <cell r="A20467" t="str">
            <v>SETOP-I MATED-11978</v>
          </cell>
          <cell r="D20467" t="str">
            <v>CIMALHA PARA FORRO (MADEIRA: PINUS, CEDRINHO, IPÊ, AGENLIM OU EQUIVALENTE DA REGIÃO)*VALORES REFERENCIAIS APROXIMADOS</v>
          </cell>
          <cell r="E20467" t="str">
            <v>m</v>
          </cell>
          <cell r="F20467">
            <v>11.8</v>
          </cell>
        </row>
        <row r="20468">
          <cell r="A20468" t="str">
            <v xml:space="preserve">SETOP-I </v>
          </cell>
        </row>
        <row r="20469">
          <cell r="A20469" t="str">
            <v>SETOP-I 015.03 - MOLDURA EM MADEIRA</v>
          </cell>
        </row>
        <row r="20470">
          <cell r="A20470" t="str">
            <v>SETOP-I Código</v>
          </cell>
          <cell r="D20470" t="str">
            <v>Descrição do Material</v>
          </cell>
          <cell r="E20470" t="str">
            <v>Unid.</v>
          </cell>
          <cell r="F20470" t="str">
            <v>Custo Unitário</v>
          </cell>
        </row>
        <row r="20471">
          <cell r="A20471" t="str">
            <v>SETOP-I MATED-7044</v>
          </cell>
          <cell r="D20471" t="str">
            <v>CORDÃO DE CANTO (LARGURA*:10-15MM|ESPESSURA*: 10-15MM|MADEIRA: PINUS, CEDRINHO, IPÊ, AGENLIM OU EQUIVALENTE DA REGIÃO)*VALORES REFERENCIAIS APROXIMADOS</v>
          </cell>
          <cell r="E20471" t="str">
            <v>m</v>
          </cell>
          <cell r="F20471">
            <v>3.99</v>
          </cell>
        </row>
        <row r="20472">
          <cell r="A20472" t="str">
            <v>SETOP-I MATED-7046</v>
          </cell>
          <cell r="D20472" t="str">
            <v>CORDÃO DE CANTO (LARGURA*:15-20MM|ESPESSURA*: 10-15MM|MADEIRA: PINUS, CEDRINHO, IPÊ, AGENLIM OU EQUIVALENTE DA REGIÃO)*VALORES REFERENCIAIS APROXIMADOS</v>
          </cell>
          <cell r="E20472" t="str">
            <v>m</v>
          </cell>
          <cell r="F20472">
            <v>7.5</v>
          </cell>
        </row>
        <row r="20473">
          <cell r="A20473" t="str">
            <v xml:space="preserve">SETOP-I </v>
          </cell>
        </row>
        <row r="20474">
          <cell r="A20474" t="str">
            <v>SETOP-I 015.04 - RÉGUA EM MADEIRA</v>
          </cell>
        </row>
        <row r="20475">
          <cell r="A20475" t="str">
            <v>SETOP-I Código</v>
          </cell>
          <cell r="D20475" t="str">
            <v>Descrição do Material</v>
          </cell>
          <cell r="E20475" t="str">
            <v>Unid.</v>
          </cell>
          <cell r="F20475" t="str">
            <v>Custo Unitário</v>
          </cell>
        </row>
        <row r="20476">
          <cell r="A20476" t="str">
            <v>SETOP-I MATED-13051</v>
          </cell>
          <cell r="D20476" t="str">
            <v>RÉGUA (ACABAMENTO: APARELHADO|LARGURA: 15CM|ESPESSURA*: 2CM|MADEIRA: TAUARI, CUMARÚ, SUCUPIRA, IPÊ OU EQUIVALENTE DA REGIÃO)*VALORES REFERENCIAIS APROXIMADOS</v>
          </cell>
          <cell r="E20476" t="str">
            <v>m</v>
          </cell>
          <cell r="F20476">
            <v>47.46</v>
          </cell>
        </row>
        <row r="20477">
          <cell r="A20477" t="str">
            <v>SETOP-I MATED-12812</v>
          </cell>
          <cell r="D20477" t="str">
            <v>RÉGUA OU RODAPÉ (ACABAMENTO: APARELHADO COM CANTO BOLEADO|LARGURA: 10CM|ESPESSURA*: 2CM|MADEIRA: PEROBA ROSA OU EQUIVALENTE DA REGIÃO)*VALORES REFERENCIAIS APROXIMADOS</v>
          </cell>
          <cell r="E20477" t="str">
            <v>m</v>
          </cell>
          <cell r="F20477">
            <v>37.31</v>
          </cell>
        </row>
        <row r="20478">
          <cell r="A20478" t="str">
            <v xml:space="preserve">SETOP-I </v>
          </cell>
        </row>
        <row r="20479">
          <cell r="A20479" t="str">
            <v>SETOP-I 015.05 - RODAPÉ DE MADEIRA</v>
          </cell>
        </row>
        <row r="20480">
          <cell r="A20480" t="str">
            <v>SETOP-I Código</v>
          </cell>
          <cell r="D20480" t="str">
            <v>Descrição do Material</v>
          </cell>
          <cell r="E20480" t="str">
            <v>Unid.</v>
          </cell>
          <cell r="F20480" t="str">
            <v>Custo Unitário</v>
          </cell>
        </row>
        <row r="20481">
          <cell r="A20481" t="str">
            <v>SETOP-I MATED-12773</v>
          </cell>
          <cell r="D20481" t="str">
            <v>RÉGUA OU RODAPÉ (ACABAMENTO: APARELHADO COM CANTO BOLEADO|LARGURA: 7CM|ESPESSURA*: 2CM|MADEIRA: IPÊ, TAUARI, CUMARÚ, SUCUPIRA OU EQUIVALENTE DA REGIÃO OU EQUIVALENTE DA REGIÃO)*VALORES REFERENCIAIS APROXIMADOS</v>
          </cell>
          <cell r="E20481" t="str">
            <v>m</v>
          </cell>
          <cell r="F20481">
            <v>25.4</v>
          </cell>
        </row>
        <row r="20482">
          <cell r="A20482" t="str">
            <v xml:space="preserve">SETOP-I </v>
          </cell>
        </row>
        <row r="20483">
          <cell r="A20483" t="str">
            <v>SETOP-I 016 - APARELHOS E PEÇAS EM AÇO INOX</v>
          </cell>
        </row>
        <row r="20484">
          <cell r="A20484" t="str">
            <v>SETOP-I 016.02 - CUBA EM AÇO INOXIDÁVEL</v>
          </cell>
        </row>
        <row r="20485">
          <cell r="A20485" t="str">
            <v>SETOP-I Código</v>
          </cell>
          <cell r="D20485" t="str">
            <v>Descrição do Material</v>
          </cell>
          <cell r="E20485" t="str">
            <v>Unid.</v>
          </cell>
          <cell r="F20485" t="str">
            <v>Custo Unitário</v>
          </cell>
        </row>
        <row r="20486">
          <cell r="A20486" t="str">
            <v>SETOP-I MATED-12598</v>
          </cell>
          <cell r="D20486" t="str">
            <v>CUBA DE AÇO INOXIDÁVEL QUADRADA SIMPLES SEM VÁLVULA DE ESCOAMENTO (TIPO: EMBUTIR|APLICAÇÃO: TANQUE|MATERIAL: AÇO AISI 304|ACABAMENTO: BRILHANTE|COMPRIMENTO: 600MM*|LARGURA: 600MM*|ALTURA: 400MM*)*VALORES REFERENCIAIS APROXIMADOS</v>
          </cell>
          <cell r="E20486" t="str">
            <v>un</v>
          </cell>
          <cell r="F20486">
            <v>920</v>
          </cell>
        </row>
        <row r="20487">
          <cell r="A20487" t="str">
            <v>SETOP-I MATED-12318</v>
          </cell>
          <cell r="D20487" t="str">
            <v>CUBA DE AÇO INOXIDÁVEL RETANGULAR SIMPLES SEM VÁLVULA DE ESCOAMENTO (TIPO: EMBUTIR|APLICAÇÃO: PIA|MATERIAL: AÇO AISI 304|ACABAMENTO: BRILHANTE|COMPRIMENTO: 465MM*|LARGURA: 340MM*|ALTURA: 140MM*)*VALORES REFERENCIAIS APROXIMADOS</v>
          </cell>
          <cell r="E20487" t="str">
            <v>un</v>
          </cell>
          <cell r="F20487">
            <v>137.99</v>
          </cell>
        </row>
        <row r="20488">
          <cell r="A20488" t="str">
            <v>SETOP-I MATED-12328</v>
          </cell>
          <cell r="D20488" t="str">
            <v>CUBA DE AÇO INOXIDÁVEL RETANGULAR SIMPLES SEM VÁLVULA DE ESCOAMENTO (TIPO: EMBUTIR|APLICAÇÃO: PIA|MATERIAL: AÇO AISI 304|ACABAMENTO: BRILHANTE|COMPRIMENTO: 560MM*|LARGURA: 340MM*|ALTURA: 140MM*)*VALORES REFERENCIAIS APROXIMADOS</v>
          </cell>
          <cell r="E20488" t="str">
            <v>un</v>
          </cell>
          <cell r="F20488">
            <v>205.52</v>
          </cell>
        </row>
        <row r="20489">
          <cell r="A20489" t="str">
            <v>SETOP-I MATED-12599</v>
          </cell>
          <cell r="D20489" t="str">
            <v>TANQUE EM AÇO INOXIDÁVEL RETANGULAR SIMPLES (TIPO: SOBREPOR|MATERIAL: AÇO AISI 304|ACABAMENTO: BRILHANTE|COMPRIMENTO*: 630MM|LARGURA*: 515MM|ALTURA*: 260MM|VÁLVULA DE ESCOAMENTO: INCLUSO)*VALORES REFERENCIAIS APROXIMADOS</v>
          </cell>
          <cell r="E20489" t="str">
            <v>un</v>
          </cell>
          <cell r="F20489">
            <v>396.84</v>
          </cell>
        </row>
        <row r="20490">
          <cell r="A20490" t="str">
            <v xml:space="preserve">SETOP-I </v>
          </cell>
        </row>
        <row r="20491">
          <cell r="A20491" t="str">
            <v>SETOP-I 016.03 - LAVATÓRIO EM AÇO INOXIDÁVEL</v>
          </cell>
        </row>
        <row r="20492">
          <cell r="A20492" t="str">
            <v>SETOP-I Código</v>
          </cell>
          <cell r="D20492" t="str">
            <v>Descrição do Material</v>
          </cell>
          <cell r="E20492" t="str">
            <v>Unid.</v>
          </cell>
          <cell r="F20492" t="str">
            <v>Custo Unitário</v>
          </cell>
        </row>
        <row r="20493">
          <cell r="A20493" t="str">
            <v>SETOP-I MATED-13068</v>
          </cell>
          <cell r="D20493" t="str">
            <v>LAVATÓRIO INOX COLETIVO (MATERIAL: AÇO INOX AISI 304|CHAPA: 22|ESPESSURA: 0,8MM|LARGURA*: 41CM|ALTURA*: 39CM) *MEDIDAS REFERENCIAIS APROXIMADAS</v>
          </cell>
          <cell r="E20493" t="str">
            <v>m</v>
          </cell>
          <cell r="F20493">
            <v>1333.41</v>
          </cell>
        </row>
        <row r="20494">
          <cell r="A20494" t="str">
            <v xml:space="preserve">SETOP-I </v>
          </cell>
        </row>
        <row r="20495">
          <cell r="A20495" t="str">
            <v>SETOP-I 017 - ARAMES</v>
          </cell>
        </row>
        <row r="20496">
          <cell r="A20496" t="str">
            <v>SETOP-I 017.01 - ARAME FARPADO</v>
          </cell>
        </row>
        <row r="20497">
          <cell r="A20497" t="str">
            <v>SETOP-I Código</v>
          </cell>
          <cell r="D20497" t="str">
            <v>Descrição do Material</v>
          </cell>
          <cell r="E20497" t="str">
            <v>Unid.</v>
          </cell>
          <cell r="F20497" t="str">
            <v>Custo Unitário</v>
          </cell>
        </row>
        <row r="20498">
          <cell r="A20498" t="str">
            <v>SETOP-I MATED-11322</v>
          </cell>
          <cell r="D20498" t="str">
            <v>ARAME FARPADO (DIÂMETRO DO FIO: 1,60MM[BWG16]|CARGA MÍNIMA DE RUPTURA: 350KGF|TORÇÃO DOS FIOS: CONTÍNUA|MASSA LINEAR*: 0,0448KG/M)*VALORES REFERENCIAIS APROXIMADOS</v>
          </cell>
          <cell r="E20498" t="str">
            <v>m</v>
          </cell>
          <cell r="F20498">
            <v>0.86</v>
          </cell>
        </row>
        <row r="20499">
          <cell r="A20499" t="str">
            <v>SETOP-I MATED-11233</v>
          </cell>
          <cell r="D20499" t="str">
            <v>ARAME FARPADO (DIÂMETRO DO FIO: 2,00MM[BWG14]|CARGA MÍNIMA DE RUPTURA: 250KGF|TORÇÃO DOS FIOS: CONTÍNUA|MASSA LINEAR*: 0,06KG/M)*VALORES REFERENCIAIS APROXIMADOS</v>
          </cell>
          <cell r="E20499" t="str">
            <v>m</v>
          </cell>
          <cell r="F20499">
            <v>0.74</v>
          </cell>
        </row>
        <row r="20500">
          <cell r="A20500" t="str">
            <v xml:space="preserve">SETOP-I </v>
          </cell>
        </row>
        <row r="20501">
          <cell r="A20501" t="str">
            <v>SETOP-I 017.02 - ARAME GALVANIZADO</v>
          </cell>
        </row>
        <row r="20502">
          <cell r="A20502" t="str">
            <v>SETOP-I Código</v>
          </cell>
          <cell r="D20502" t="str">
            <v>Descrição do Material</v>
          </cell>
          <cell r="E20502" t="str">
            <v>Unid.</v>
          </cell>
          <cell r="F20502" t="str">
            <v>Custo Unitário</v>
          </cell>
        </row>
        <row r="20503">
          <cell r="A20503" t="str">
            <v>SETOP-I MATED-11324</v>
          </cell>
          <cell r="D20503" t="str">
            <v>ARAME GALVANIZADO (BITOLA: 10BWG|DIÂMETRO DO FIO: 3,40MM|MASSA LINEAR: 0,0713KG/M)</v>
          </cell>
          <cell r="E20503" t="str">
            <v>Kg</v>
          </cell>
          <cell r="F20503">
            <v>27.96</v>
          </cell>
        </row>
        <row r="20504">
          <cell r="A20504" t="str">
            <v>SETOP-I MATED-20647</v>
          </cell>
          <cell r="D20504" t="str">
            <v>ARAME GALVANIZADO (BITOLA: 12BWG|DIÂMETRO DO FIO: 2,77MM|MASSA LINEAR: 0,0454KG/M)</v>
          </cell>
          <cell r="E20504" t="str">
            <v>Kg</v>
          </cell>
          <cell r="F20504">
            <v>21.16</v>
          </cell>
        </row>
        <row r="20505">
          <cell r="A20505" t="str">
            <v>SETOP-I MATED-11325</v>
          </cell>
          <cell r="D20505" t="str">
            <v>ARAME GALVANIZADO (BITOLA: 14BWG|DIÂMETRO DO FIO: 2,10MM|MASSA LINEAR: 0,0272KG/M)</v>
          </cell>
          <cell r="E20505" t="str">
            <v>Kg</v>
          </cell>
          <cell r="F20505">
            <v>19.3</v>
          </cell>
        </row>
        <row r="20506">
          <cell r="A20506" t="str">
            <v>SETOP-I MATED-12852</v>
          </cell>
          <cell r="D20506" t="str">
            <v>ARAME GALVANIZADO (BITOLA: 16BWG|DIÂMETRO DO FIO: 1,65MM|MASSA LINEAR: 0,0166KG/M)</v>
          </cell>
          <cell r="E20506" t="str">
            <v>Kg</v>
          </cell>
          <cell r="F20506">
            <v>24.6</v>
          </cell>
        </row>
        <row r="20507">
          <cell r="A20507" t="str">
            <v>SETOP-I MATED-11326</v>
          </cell>
          <cell r="D20507" t="str">
            <v>ARAME GALVANIZADO (BITOLA: 18BWG|DIÂMETRO DO FIO: 1,24MM|MASSA LINEAR: 0,009KG/M)</v>
          </cell>
          <cell r="E20507" t="str">
            <v>Kg</v>
          </cell>
          <cell r="F20507">
            <v>35.770000000000003</v>
          </cell>
        </row>
        <row r="20508">
          <cell r="A20508" t="str">
            <v xml:space="preserve">SETOP-I </v>
          </cell>
        </row>
        <row r="20509">
          <cell r="A20509" t="str">
            <v>SETOP-I 017.03 - ARAME RECOZIDO</v>
          </cell>
        </row>
        <row r="20510">
          <cell r="A20510" t="str">
            <v>SETOP-I Código</v>
          </cell>
          <cell r="D20510" t="str">
            <v>Descrição do Material</v>
          </cell>
          <cell r="E20510" t="str">
            <v>Unid.</v>
          </cell>
          <cell r="F20510" t="str">
            <v>Custo Unitário</v>
          </cell>
        </row>
        <row r="20511">
          <cell r="A20511" t="str">
            <v>SETOP-I MATED-11333</v>
          </cell>
          <cell r="D20511" t="str">
            <v>ARAME RECOZIDO (BITOLA: 18BWG|DIÂMETRO DO FIO: 1,25MM|MASSA LINEAR: 0,01KG/M)</v>
          </cell>
          <cell r="E20511" t="str">
            <v>Kg</v>
          </cell>
          <cell r="F20511">
            <v>18.95</v>
          </cell>
        </row>
        <row r="20512">
          <cell r="A20512" t="str">
            <v xml:space="preserve">SETOP-I </v>
          </cell>
        </row>
        <row r="20513">
          <cell r="A20513" t="str">
            <v>SETOP-I 018 - AREIAS (AGREGADOS)</v>
          </cell>
        </row>
        <row r="20514">
          <cell r="A20514" t="str">
            <v>SETOP-I 018.01 - AREIA</v>
          </cell>
        </row>
        <row r="20515">
          <cell r="A20515" t="str">
            <v>SETOP-I Código</v>
          </cell>
          <cell r="D20515" t="str">
            <v>Descrição do Material</v>
          </cell>
          <cell r="E20515" t="str">
            <v>Unid.</v>
          </cell>
          <cell r="F20515" t="str">
            <v>Custo Unitário</v>
          </cell>
        </row>
        <row r="20516">
          <cell r="A20516" t="str">
            <v>SETOP-I MATED-15694</v>
          </cell>
          <cell r="D20516" t="str">
            <v>AREIA LAVADA POSTO OBRA (TIPO: FINA)</v>
          </cell>
          <cell r="E20516" t="str">
            <v>m3</v>
          </cell>
          <cell r="F20516">
            <v>181.5</v>
          </cell>
        </row>
        <row r="20517">
          <cell r="A20517" t="str">
            <v>SETOP-I MATED-11249</v>
          </cell>
          <cell r="D20517" t="str">
            <v>AREIA LAVADA POSTO OBRA (TIPO: GROSSA)</v>
          </cell>
          <cell r="E20517" t="str">
            <v>m3</v>
          </cell>
          <cell r="F20517">
            <v>183.44</v>
          </cell>
        </row>
        <row r="20518">
          <cell r="A20518" t="str">
            <v>SETOP-I MATED-11248</v>
          </cell>
          <cell r="D20518" t="str">
            <v>AREIA LAVADA POSTO OBRA (TIPO: MÉDIA)</v>
          </cell>
          <cell r="E20518" t="str">
            <v>m3</v>
          </cell>
          <cell r="F20518">
            <v>181.5</v>
          </cell>
        </row>
        <row r="20519">
          <cell r="A20519" t="str">
            <v xml:space="preserve">SETOP-I </v>
          </cell>
        </row>
        <row r="20520">
          <cell r="A20520" t="str">
            <v>SETOP-I 019 - ARGAMASSAS ENSACADAS</v>
          </cell>
        </row>
        <row r="20521">
          <cell r="A20521" t="str">
            <v>SETOP-I 019.01 - ARGAMASSA AUTONIVELANTE</v>
          </cell>
        </row>
        <row r="20522">
          <cell r="A20522" t="str">
            <v>SETOP-I Código</v>
          </cell>
          <cell r="D20522" t="str">
            <v>Descrição do Material</v>
          </cell>
          <cell r="E20522" t="str">
            <v>Unid.</v>
          </cell>
          <cell r="F20522" t="str">
            <v>Custo Unitário</v>
          </cell>
        </row>
        <row r="20523">
          <cell r="A20523" t="str">
            <v>SETOP-I MATED-9939</v>
          </cell>
          <cell r="D20523" t="str">
            <v>ARGAMASSA INDUSTRIALIZADA (TIPO: AUTONIVELANTE|TIPO DE EMBALAGEM: SACO|RENDIMENTO*: 1,7KG/M2/MM)*VALORES REFERENCIAIS APROXIMADOS</v>
          </cell>
          <cell r="E20523" t="str">
            <v>Kg</v>
          </cell>
          <cell r="F20523">
            <v>6.33</v>
          </cell>
        </row>
        <row r="20524">
          <cell r="A20524" t="str">
            <v xml:space="preserve">SETOP-I </v>
          </cell>
        </row>
        <row r="20525">
          <cell r="A20525" t="str">
            <v>SETOP-I 019.02 - ARGAMASSA COLANTE</v>
          </cell>
        </row>
        <row r="20526">
          <cell r="A20526" t="str">
            <v>SETOP-I Código</v>
          </cell>
          <cell r="D20526" t="str">
            <v>Descrição do Material</v>
          </cell>
          <cell r="E20526" t="str">
            <v>Unid.</v>
          </cell>
          <cell r="F20526" t="str">
            <v>Custo Unitário</v>
          </cell>
        </row>
        <row r="20527">
          <cell r="A20527" t="str">
            <v>SETOP-I MATED-12352</v>
          </cell>
          <cell r="D20527" t="str">
            <v>ARGAMASSA COLANTE (TIPO: AC-III|UTILIZAÇÃO: AMBIENTES INTERNOS E EXTERNOS)</v>
          </cell>
          <cell r="E20527" t="str">
            <v>Kg</v>
          </cell>
          <cell r="F20527">
            <v>1.8</v>
          </cell>
        </row>
        <row r="20528">
          <cell r="A20528" t="str">
            <v>SETOP-I MATED-12350</v>
          </cell>
          <cell r="D20528" t="str">
            <v>ARGAMASSA COLANTE (TIPO: AC-II|UTILIZAÇÃO: AMBIENTES EXTERNOS)</v>
          </cell>
          <cell r="E20528" t="str">
            <v>Kg</v>
          </cell>
          <cell r="F20528">
            <v>1.1499999999999999</v>
          </cell>
        </row>
        <row r="20529">
          <cell r="A20529" t="str">
            <v>SETOP-I MATED-12351</v>
          </cell>
          <cell r="D20529" t="str">
            <v>ARGAMASSA COLANTE (TIPO: AC-I|UTILIZAÇÃO: AMBIENTES INTERNOS)</v>
          </cell>
          <cell r="E20529" t="str">
            <v>Kg</v>
          </cell>
          <cell r="F20529">
            <v>0.7</v>
          </cell>
        </row>
        <row r="20530">
          <cell r="A20530" t="str">
            <v xml:space="preserve">SETOP-I </v>
          </cell>
        </row>
        <row r="20531">
          <cell r="A20531" t="str">
            <v>SETOP-I 019.03 - ARGAMASSA ESPECIAL</v>
          </cell>
        </row>
        <row r="20532">
          <cell r="A20532" t="str">
            <v>SETOP-I Código</v>
          </cell>
          <cell r="D20532" t="str">
            <v>Descrição do Material</v>
          </cell>
          <cell r="E20532" t="str">
            <v>Unid.</v>
          </cell>
          <cell r="F20532" t="str">
            <v>Custo Unitário</v>
          </cell>
        </row>
        <row r="20533">
          <cell r="A20533" t="str">
            <v>SETOP-I MATED-12354</v>
          </cell>
          <cell r="D20533" t="str">
            <v>ARGAMASSA (TIPO: BARITADA|UTILIZAÇÃO: PROTEÇÃO RADIOLÓGICA)</v>
          </cell>
          <cell r="E20533" t="str">
            <v>Kg</v>
          </cell>
          <cell r="F20533">
            <v>1.35</v>
          </cell>
        </row>
        <row r="20534">
          <cell r="A20534" t="str">
            <v>SETOP-I MATED-12353</v>
          </cell>
          <cell r="D20534" t="str">
            <v>ARGAMASSA (TIPO: ESPECIAL|APLICAÇÃO: VIDRO E PORCELANA)</v>
          </cell>
          <cell r="E20534" t="str">
            <v>Kg</v>
          </cell>
          <cell r="F20534">
            <v>2.29</v>
          </cell>
        </row>
        <row r="20535">
          <cell r="A20535" t="str">
            <v>SETOP-I MATED-12334</v>
          </cell>
          <cell r="D20535" t="str">
            <v>ARGAMASSA (TIPO: INDUSTRIALIZADA|UTILIZAÇÃO: CHAPISCO)</v>
          </cell>
          <cell r="E20535" t="str">
            <v>Kg</v>
          </cell>
          <cell r="F20535">
            <v>2.31</v>
          </cell>
        </row>
        <row r="20536">
          <cell r="A20536" t="str">
            <v>SETOP-I MATED-11309</v>
          </cell>
          <cell r="D20536" t="str">
            <v>ARGAMASSA (TIPO: PRÉ-FABRICADA DE CIMENTO COLANTE|UTILIZAÇÃO: ASSENTAMENTO DE BLOCO DE CONCRETO CELULAR AUTOCLAVADO)</v>
          </cell>
          <cell r="E20536" t="str">
            <v>Kg</v>
          </cell>
          <cell r="F20536">
            <v>0.73</v>
          </cell>
        </row>
        <row r="20537">
          <cell r="A20537" t="str">
            <v xml:space="preserve">SETOP-I </v>
          </cell>
        </row>
        <row r="20538">
          <cell r="A20538" t="str">
            <v>SETOP-I 019.04 - REJUNTE CIMENTÍCIO</v>
          </cell>
        </row>
        <row r="20539">
          <cell r="A20539" t="str">
            <v>SETOP-I Código</v>
          </cell>
          <cell r="D20539" t="str">
            <v>Descrição do Material</v>
          </cell>
          <cell r="E20539" t="str">
            <v>Unid.</v>
          </cell>
          <cell r="F20539" t="str">
            <v>Custo Unitário</v>
          </cell>
        </row>
        <row r="20540">
          <cell r="A20540" t="str">
            <v>SETOP-I MATED-12355</v>
          </cell>
          <cell r="D20540" t="str">
            <v>REJUNTE CIMENTÍCIO FLEXÍVEL (COR: DIVERSAS|DENSIDADE DA PASTA: 1500KG/M3*)*VALORES REFERENCIAIS APROXIMADOS</v>
          </cell>
          <cell r="E20540" t="str">
            <v>Kg</v>
          </cell>
          <cell r="F20540">
            <v>10.1</v>
          </cell>
        </row>
        <row r="20541">
          <cell r="A20541" t="str">
            <v xml:space="preserve">SETOP-I </v>
          </cell>
        </row>
        <row r="20542">
          <cell r="A20542" t="str">
            <v>SETOP-I 019.05 - REJUNTE EPÓXI</v>
          </cell>
        </row>
        <row r="20543">
          <cell r="A20543" t="str">
            <v>SETOP-I Código</v>
          </cell>
          <cell r="D20543" t="str">
            <v>Descrição do Material</v>
          </cell>
          <cell r="E20543" t="str">
            <v>Unid.</v>
          </cell>
          <cell r="F20543" t="str">
            <v>Custo Unitário</v>
          </cell>
        </row>
        <row r="20544">
          <cell r="A20544" t="str">
            <v>SETOP-I MATED-17820</v>
          </cell>
          <cell r="D20544" t="str">
            <v>REJUNTE EPÓXI (COMPOSTO: BICOMPONENTE OU TRICOMPONENTE|COR: DIVERSAS|DENSIDADE DA PASTA: 1600KG/M3*)*VALORES REFERENCIAIS APROXIMADOS</v>
          </cell>
          <cell r="E20544" t="str">
            <v>Kg</v>
          </cell>
          <cell r="F20544">
            <v>77.5</v>
          </cell>
        </row>
        <row r="20545">
          <cell r="A20545" t="str">
            <v xml:space="preserve">SETOP-I </v>
          </cell>
        </row>
        <row r="20546">
          <cell r="A20546" t="str">
            <v>SETOP-I 020 - ASFALTOS E PRODUTOS ASFÁLTICOS</v>
          </cell>
        </row>
        <row r="20547">
          <cell r="A20547" t="str">
            <v>SETOP-I 020.01 - CONCRETO BETUMINOSO USINADO A QUENTE (CBUQ)</v>
          </cell>
        </row>
        <row r="20548">
          <cell r="A20548" t="str">
            <v>SETOP-I Código</v>
          </cell>
          <cell r="D20548" t="str">
            <v>Descrição do Material</v>
          </cell>
          <cell r="E20548" t="str">
            <v>Unid.</v>
          </cell>
          <cell r="F20548" t="str">
            <v>Custo Unitário</v>
          </cell>
        </row>
        <row r="20549">
          <cell r="A20549" t="str">
            <v>SETOP-I MATED-7631</v>
          </cell>
          <cell r="D20549" t="str">
            <v>CONCRETO BETUMINOSO USINADO A QUENTE "CBUQ" (APLICAÇÃO: PAVIMENTAÇÃO ASFÁLTICA|PADRÃO: DNIT|FAIXA: C|CAP: 50/70|AQUISIÇÃO: POSTO USINA "MASSA COMERCIAL")</v>
          </cell>
          <cell r="E20549" t="str">
            <v>ton</v>
          </cell>
          <cell r="F20549">
            <v>715</v>
          </cell>
        </row>
        <row r="20550">
          <cell r="A20550" t="str">
            <v xml:space="preserve">SETOP-I </v>
          </cell>
        </row>
        <row r="20551">
          <cell r="A20551" t="str">
            <v>SETOP-I 020.02 - EMULSAO ASFÁLTICA</v>
          </cell>
        </row>
        <row r="20552">
          <cell r="A20552" t="str">
            <v>SETOP-I Código</v>
          </cell>
          <cell r="D20552" t="str">
            <v>Descrição do Material</v>
          </cell>
          <cell r="E20552" t="str">
            <v>Unid.</v>
          </cell>
          <cell r="F20552" t="str">
            <v>Custo Unitário</v>
          </cell>
        </row>
        <row r="20553">
          <cell r="A20553" t="str">
            <v>SETOP-I MATED-7635</v>
          </cell>
          <cell r="D20553" t="str">
            <v>EMULSÃO ASFÁLTICA (TIPO: RL-1C|APLICAÇÃO: PAVIMENTAÇÃO ASFÁLTICA|ICMS: INCLUSO)</v>
          </cell>
          <cell r="E20553" t="str">
            <v>ton</v>
          </cell>
          <cell r="F20553">
            <v>3644.93</v>
          </cell>
        </row>
        <row r="20554">
          <cell r="A20554" t="str">
            <v xml:space="preserve">SETOP-I </v>
          </cell>
        </row>
        <row r="20555">
          <cell r="A20555" t="str">
            <v>SETOP-I 021 - AZULEJOS CERÂMICOS</v>
          </cell>
        </row>
        <row r="20556">
          <cell r="A20556" t="str">
            <v>SETOP-I 021.01 - ACESSÓRIOS</v>
          </cell>
        </row>
        <row r="20557">
          <cell r="A20557" t="str">
            <v>SETOP-I Código</v>
          </cell>
          <cell r="D20557" t="str">
            <v>Descrição do Material</v>
          </cell>
          <cell r="E20557" t="str">
            <v>Unid.</v>
          </cell>
          <cell r="F20557" t="str">
            <v>Custo Unitário</v>
          </cell>
        </row>
        <row r="20558">
          <cell r="A20558" t="str">
            <v>SETOP-I MATED-11460</v>
          </cell>
          <cell r="D20558" t="str">
            <v>CANTONEIRA EM PERFIL PARA ACABAMENTO DE QUINAS (MATERIAL: ALUMÍNIO|COR: NATURAL|ESPESSURA: 1MM|LARGURA DAS ABAS: 19MM)</v>
          </cell>
          <cell r="E20558" t="str">
            <v>m</v>
          </cell>
          <cell r="F20558">
            <v>8.5500000000000007</v>
          </cell>
        </row>
        <row r="20559">
          <cell r="A20559" t="str">
            <v xml:space="preserve">SETOP-I </v>
          </cell>
        </row>
        <row r="20560">
          <cell r="A20560" t="str">
            <v>SETOP-I 021.02 - REVESTIMENTO DE PAREDE</v>
          </cell>
        </row>
        <row r="20561">
          <cell r="A20561" t="str">
            <v>SETOP-I Código</v>
          </cell>
          <cell r="D20561" t="str">
            <v>Descrição do Material</v>
          </cell>
          <cell r="E20561" t="str">
            <v>Unid.</v>
          </cell>
          <cell r="F20561" t="str">
            <v>Custo Unitário</v>
          </cell>
        </row>
        <row r="20562">
          <cell r="A20562" t="str">
            <v>SETOP-I MATED-11414</v>
          </cell>
          <cell r="D20562" t="str">
            <v>AZULEJO ESMALTADO LISO (COMPRIMENTO: 15CM|LARGURA: 15CM)</v>
          </cell>
          <cell r="E20562" t="str">
            <v>m2</v>
          </cell>
          <cell r="F20562">
            <v>47.75</v>
          </cell>
        </row>
        <row r="20563">
          <cell r="A20563" t="str">
            <v>SETOP-I MATED-11415</v>
          </cell>
          <cell r="D20563" t="str">
            <v>AZULEJO ESMALTADO LISO (COMPRIMENTO: 20CM|LARGURA: 20CM)</v>
          </cell>
          <cell r="E20563" t="str">
            <v>m2</v>
          </cell>
          <cell r="F20563">
            <v>59.9</v>
          </cell>
        </row>
        <row r="20564">
          <cell r="A20564" t="str">
            <v xml:space="preserve">SETOP-I </v>
          </cell>
        </row>
        <row r="20565">
          <cell r="A20565" t="str">
            <v>SETOP-I 022 - BANCADAS DE PEDRA</v>
          </cell>
        </row>
        <row r="20566">
          <cell r="A20566" t="str">
            <v>SETOP-I 022.02 - PEDRAS EM ARDÓSIA</v>
          </cell>
        </row>
        <row r="20567">
          <cell r="A20567" t="str">
            <v>SETOP-I Código</v>
          </cell>
          <cell r="D20567" t="str">
            <v>Descrição do Material</v>
          </cell>
          <cell r="E20567" t="str">
            <v>Unid.</v>
          </cell>
          <cell r="F20567" t="str">
            <v>Custo Unitário</v>
          </cell>
        </row>
        <row r="20568">
          <cell r="A20568" t="str">
            <v>SETOP-I MATED-21710</v>
          </cell>
          <cell r="D20568" t="str">
            <v>ARDÓSIA (COR: NATURAL|ACABAMENTO: POLIDO|ESPESSURA: 2CM|DENSIDADE: 2,8G/CM3*|PESO: 56KG/M2) *FONTE NBR 6120</v>
          </cell>
          <cell r="E20568" t="str">
            <v>m2</v>
          </cell>
          <cell r="F20568">
            <v>184.54</v>
          </cell>
        </row>
        <row r="20569">
          <cell r="A20569" t="str">
            <v xml:space="preserve">SETOP-I </v>
          </cell>
        </row>
        <row r="20570">
          <cell r="A20570" t="str">
            <v>SETOP-I 022.03 - PEDRAS EM GRANITO</v>
          </cell>
        </row>
        <row r="20571">
          <cell r="A20571" t="str">
            <v>SETOP-I Código</v>
          </cell>
          <cell r="D20571" t="str">
            <v>Descrição do Material</v>
          </cell>
          <cell r="E20571" t="str">
            <v>Unid.</v>
          </cell>
          <cell r="F20571" t="str">
            <v>Custo Unitário</v>
          </cell>
        </row>
        <row r="20572">
          <cell r="A20572" t="str">
            <v>SETOP-I MATED-21574</v>
          </cell>
          <cell r="D20572" t="str">
            <v>GRANITO (COR: CINZA ANDORINHA|ACABAMENTO: POLIDO|ESPESSURA: 2CM|DENSIDADE: 2,8G/CM3*|PESO: 56KG/M2) *FONTE NBR 6120</v>
          </cell>
          <cell r="E20572" t="str">
            <v>m2</v>
          </cell>
          <cell r="F20572">
            <v>224</v>
          </cell>
        </row>
        <row r="20573">
          <cell r="A20573" t="str">
            <v>SETOP-I MATED-31409</v>
          </cell>
          <cell r="D20573" t="str">
            <v>GRANITO (COR: CINZA ANDORINHA|ACABAMENTO: POLIDO|ESPESSURA: 3CM|DENSIDADE: 2,8G/CM3*|PESO: 84KG/M2) *FONTE NBR 6120</v>
          </cell>
          <cell r="E20573" t="str">
            <v>m2</v>
          </cell>
          <cell r="F20573">
            <v>200</v>
          </cell>
        </row>
        <row r="20574">
          <cell r="A20574" t="str">
            <v xml:space="preserve">SETOP-I </v>
          </cell>
        </row>
        <row r="20575">
          <cell r="A20575" t="str">
            <v>SETOP-I 022.04 - PEDRAS EM MÁRMORE</v>
          </cell>
        </row>
        <row r="20576">
          <cell r="A20576" t="str">
            <v>SETOP-I Código</v>
          </cell>
          <cell r="D20576" t="str">
            <v>Descrição do Material</v>
          </cell>
          <cell r="E20576" t="str">
            <v>Unid.</v>
          </cell>
          <cell r="F20576" t="str">
            <v>Custo Unitário</v>
          </cell>
        </row>
        <row r="20577">
          <cell r="A20577" t="str">
            <v>SETOP-I MATED-21709</v>
          </cell>
          <cell r="D20577" t="str">
            <v>MÁRMORE (COR: BRANCO COMUM|ACABAMENTO: POLIDO|ESPESSURA: 2CM|DENSIDADE: 2,8G/CM3*|PESO: 56KG/M2) *FONTE NBR 6120</v>
          </cell>
          <cell r="E20577" t="str">
            <v>m2</v>
          </cell>
          <cell r="F20577">
            <v>225.09440000000001</v>
          </cell>
        </row>
        <row r="20578">
          <cell r="A20578" t="str">
            <v>SETOP-I MATED-21102</v>
          </cell>
          <cell r="D20578" t="str">
            <v>MÁRMORE (COR: BRANCO COMUM|ACABAMENTO: POLIDO|ESPESSURA: 3CM|DENSIDADE: 2,8G/CM3*|PESO: 56KG/M2) *FONTE NBR 6120</v>
          </cell>
          <cell r="E20578" t="str">
            <v>m2</v>
          </cell>
          <cell r="F20578">
            <v>281.36799999999999</v>
          </cell>
        </row>
        <row r="20579">
          <cell r="A20579" t="str">
            <v xml:space="preserve">SETOP-I </v>
          </cell>
        </row>
        <row r="20580">
          <cell r="A20580" t="str">
            <v>SETOP-I 023 - BATE MACA E PROTEÇÃO DE PAREDES</v>
          </cell>
        </row>
        <row r="20581">
          <cell r="A20581" t="str">
            <v>SETOP-I 023.01 - BATE-MACA</v>
          </cell>
        </row>
        <row r="20582">
          <cell r="A20582" t="str">
            <v>SETOP-I Código</v>
          </cell>
          <cell r="D20582" t="str">
            <v>Descrição do Material</v>
          </cell>
          <cell r="E20582" t="str">
            <v>Unid.</v>
          </cell>
          <cell r="F20582" t="str">
            <v>Custo Unitário</v>
          </cell>
        </row>
        <row r="20583">
          <cell r="A20583" t="str">
            <v>SETOP-I MATED-13052</v>
          </cell>
          <cell r="D20583" t="str">
            <v>BATE MACA E PROTETOR DE PAREDE (MATERIAL: PVC|TIPO: CURVO|LARGURA: 20CM|ESPESSURA: 3CM|ACESSÓRIOS: INCLUSOS)*VALORES REFERENCIAIS APROXIMADOS</v>
          </cell>
          <cell r="E20583" t="str">
            <v>m</v>
          </cell>
          <cell r="F20583">
            <v>138.74</v>
          </cell>
        </row>
        <row r="20584">
          <cell r="A20584" t="str">
            <v xml:space="preserve">SETOP-I </v>
          </cell>
        </row>
        <row r="20585">
          <cell r="A20585" t="str">
            <v>SETOP-I 024 - BEBEDOUROS</v>
          </cell>
        </row>
        <row r="20586">
          <cell r="A20586" t="str">
            <v>SETOP-I 024.01 - BEBEDOURO</v>
          </cell>
        </row>
        <row r="20587">
          <cell r="A20587" t="str">
            <v>SETOP-I Código</v>
          </cell>
          <cell r="D20587" t="str">
            <v>Descrição do Material</v>
          </cell>
          <cell r="E20587" t="str">
            <v>Unid.</v>
          </cell>
          <cell r="F20587" t="str">
            <v>Custo Unitário</v>
          </cell>
        </row>
        <row r="20588">
          <cell r="A20588" t="str">
            <v>SETOP-I MATED-33576</v>
          </cell>
          <cell r="D20588" t="str">
            <v>BEBEDOURO DE COLUNA/PRESSÃO (TIPO: ACESSÍVEL|ACABAMENTO: INOX|COR: NATURAL|ALTURA*: 57CM|LARGURA*: 46CM|PROFUNDIDADE*: 48CM|PRESSÃO MÍNIMA DA REDE*: 6M.C.A|PESO*: 20KG)*VALORES REFERENCIAIS APROXIMADOS</v>
          </cell>
          <cell r="E20588" t="str">
            <v>un</v>
          </cell>
          <cell r="F20588">
            <v>1788.35</v>
          </cell>
        </row>
        <row r="20589">
          <cell r="A20589" t="str">
            <v>SETOP-I MATED-12074</v>
          </cell>
          <cell r="D20589" t="str">
            <v>BEBEDOURO DE COLUNA/PRESSÃO (TIPO: ADULTO E INFANTIL|ACABAMENTO: INOX|COR: NATURAL|ALTURA*: 112CM|LARGURA*: 65CM|PROFUNDIDADE*: 35CM|PRESSÃO MÍNIMA DA REDE*: 6M.C.A|PESO*: 17KG)*VALORES REFERENCIAIS APROXIMADOS</v>
          </cell>
          <cell r="E20589" t="str">
            <v>un</v>
          </cell>
          <cell r="F20589">
            <v>1177.05</v>
          </cell>
        </row>
        <row r="20590">
          <cell r="A20590" t="str">
            <v>SETOP-I MATED-12075</v>
          </cell>
          <cell r="D20590" t="str">
            <v>BEBEDOURO DE COLUNA/PRESSÃO (TIPO: ADULTO E INFANTIL|ACABAMENTO: PINTURA ELETROSTÁTICA|COR: BRANCA|ALTURA*: 110CM|LARGURA*: 65CM|PROFUNDIDADE*: 35CM|PRESSÃO MÍNIMA DA REDE*: 6M.C.A|PESO*: 17KG)*VALORES REFERENCIAIS APROXIMADOS</v>
          </cell>
          <cell r="E20590" t="str">
            <v>un</v>
          </cell>
          <cell r="F20590">
            <v>1672.86</v>
          </cell>
        </row>
        <row r="20591">
          <cell r="A20591" t="str">
            <v>SETOP-I MATED-12072</v>
          </cell>
          <cell r="D20591" t="str">
            <v>BEBEDOURO DE COLUNA/PRESSÃO (TIPO: ADULTO|ACABAMENTO: INOX|COR: NATURAL|ALTURA*: 110CM|LARGURA*: 35CM|PROFUNDIDADE*: 35CM|PRESSÃO MÍNIMA DA REDE*: 6M.C.A|PESO*: 14,5KG)*VALORES REFERENCIAIS APROXIMADOS</v>
          </cell>
          <cell r="E20591" t="str">
            <v>un</v>
          </cell>
          <cell r="F20591">
            <v>949.9</v>
          </cell>
        </row>
        <row r="20592">
          <cell r="A20592" t="str">
            <v>SETOP-I MATED-12073</v>
          </cell>
          <cell r="D20592" t="str">
            <v>BEBEDOURO DE COLUNA/PRESSÃO (TIPO: ADULTO|ACABAMENTO: PINTURA ELETROSTÁTICA|COR: BRANCA|ALTURA*: 112CM|LARGURA*: 35CM|PROFUNDIDADE*: 35CM|PRESSÃO MÍNIMA DA REDE*: 6M.C.A|PESO*: 14,5KG)*VALORES REFERENCIAIS APROXIMADOS</v>
          </cell>
          <cell r="E20592" t="str">
            <v>un</v>
          </cell>
          <cell r="F20592">
            <v>899</v>
          </cell>
        </row>
        <row r="20593">
          <cell r="A20593" t="str">
            <v>SETOP-I MATED-12223</v>
          </cell>
          <cell r="D20593" t="str">
            <v>FILTRO DE ÁGUA POTÁVEL (BITOLA: Ø1/2"| CLASSE DE FILTRAGEM INMETRO: D| REDUÇÃO DE CLORO LIVRE: 75%)</v>
          </cell>
          <cell r="E20593" t="str">
            <v>un</v>
          </cell>
          <cell r="F20593">
            <v>121.98</v>
          </cell>
        </row>
        <row r="20594">
          <cell r="A20594" t="str">
            <v xml:space="preserve">SETOP-I </v>
          </cell>
        </row>
        <row r="20595">
          <cell r="A20595" t="str">
            <v>SETOP-I 025 - BLOCOS DE VIDRO E ELEMENTOS VAZADOS</v>
          </cell>
        </row>
        <row r="20596">
          <cell r="A20596" t="str">
            <v>SETOP-I 025.01 - BLOCO DE VIDRO</v>
          </cell>
        </row>
        <row r="20597">
          <cell r="A20597" t="str">
            <v>SETOP-I Código</v>
          </cell>
          <cell r="D20597" t="str">
            <v>Descrição do Material</v>
          </cell>
          <cell r="E20597" t="str">
            <v>Unid.</v>
          </cell>
          <cell r="F20597" t="str">
            <v>Custo Unitário</v>
          </cell>
        </row>
        <row r="20598">
          <cell r="A20598" t="str">
            <v>SETOP-I MATED-12383</v>
          </cell>
          <cell r="D20598" t="str">
            <v>BLOCO DE VIDRO (TONALIDADE: INCOLOR|TIPO: ONDULADO|LARGURA: 190MM|ALTURA: 190MM|ESPESSURA: 80MM)</v>
          </cell>
          <cell r="E20598" t="str">
            <v>un</v>
          </cell>
          <cell r="F20598">
            <v>26.1</v>
          </cell>
        </row>
        <row r="20599">
          <cell r="A20599" t="str">
            <v xml:space="preserve">SETOP-I </v>
          </cell>
        </row>
        <row r="20600">
          <cell r="A20600" t="str">
            <v>SETOP-I 025.02 - ELEMENTO VAZADO EM CERÂMICA</v>
          </cell>
        </row>
        <row r="20601">
          <cell r="A20601" t="str">
            <v>SETOP-I Código</v>
          </cell>
          <cell r="D20601" t="str">
            <v>Descrição do Material</v>
          </cell>
          <cell r="E20601" t="str">
            <v>Unid.</v>
          </cell>
          <cell r="F20601" t="str">
            <v>Custo Unitário</v>
          </cell>
        </row>
        <row r="20602">
          <cell r="A20602" t="str">
            <v>SETOP-I MATED-12179</v>
          </cell>
          <cell r="D20602" t="str">
            <v>COBOGÓ CERÂMICO (MODELO: VARIADOS|ALTURA: 18CM*|COMPRIMENTO: 18CM*|ESPESSURA: 7CM*)*VALORES REFERENCIAIS APROXIMADOS</v>
          </cell>
          <cell r="E20602" t="str">
            <v>un</v>
          </cell>
          <cell r="F20602">
            <v>4.9000000000000004</v>
          </cell>
        </row>
        <row r="20603">
          <cell r="A20603" t="str">
            <v xml:space="preserve">SETOP-I </v>
          </cell>
        </row>
        <row r="20604">
          <cell r="A20604" t="str">
            <v>SETOP-I 025.03 - ELEMENTO VAZADO EM CONCRETO</v>
          </cell>
        </row>
        <row r="20605">
          <cell r="A20605" t="str">
            <v>SETOP-I Código</v>
          </cell>
          <cell r="D20605" t="str">
            <v>Descrição do Material</v>
          </cell>
          <cell r="E20605" t="str">
            <v>Unid.</v>
          </cell>
          <cell r="F20605" t="str">
            <v>Custo Unitário</v>
          </cell>
        </row>
        <row r="20606">
          <cell r="A20606" t="str">
            <v>SETOP-I MATED-12181</v>
          </cell>
          <cell r="D20606" t="str">
            <v>ELEMENTO VAZADO (MATERIAL: CONCRETO|TIPO: VENEZIANA|ALTURA: 20CM|COMPRIMENTO: 40CM|ESPESSURA: 10CM)</v>
          </cell>
          <cell r="E20606" t="str">
            <v>un</v>
          </cell>
          <cell r="F20606">
            <v>15.56</v>
          </cell>
        </row>
        <row r="20607">
          <cell r="A20607" t="str">
            <v xml:space="preserve">SETOP-I </v>
          </cell>
        </row>
        <row r="20608">
          <cell r="A20608" t="str">
            <v>SETOP-I 025.04 - ELEMENTO VAZADO EM VIDRO</v>
          </cell>
        </row>
        <row r="20609">
          <cell r="A20609" t="str">
            <v>SETOP-I Código</v>
          </cell>
          <cell r="D20609" t="str">
            <v>Descrição do Material</v>
          </cell>
          <cell r="E20609" t="str">
            <v>Unid.</v>
          </cell>
          <cell r="F20609" t="str">
            <v>Custo Unitário</v>
          </cell>
        </row>
        <row r="20610">
          <cell r="A20610" t="str">
            <v>SETOP-I MATED-11319</v>
          </cell>
          <cell r="D20610" t="str">
            <v>ELEMENTO VAZADO (MATERIAL: VIDRO|TIPO: CAPELA|ALTURA*: 10CM|COMPRIMENTO: 20CM|LARGURA: 10CM)*VALORES REFERENCIAIS APROXIMADOS</v>
          </cell>
          <cell r="E20610" t="str">
            <v>un</v>
          </cell>
          <cell r="F20610">
            <v>38.590000000000003</v>
          </cell>
        </row>
        <row r="20611">
          <cell r="A20611" t="str">
            <v>SETOP-I MATED-11320</v>
          </cell>
          <cell r="D20611" t="str">
            <v>ELEMENTO VAZADO (MATERIAL: VIDRO|TIPO: RIO|ALTURA*: 10CM|COMPRIMENTO: 20CM|LARGURA: 10CM)*VALORES REFERENCIAIS APROXIMADOS</v>
          </cell>
          <cell r="E20611" t="str">
            <v>un</v>
          </cell>
          <cell r="F20611">
            <v>45.67</v>
          </cell>
        </row>
        <row r="20612">
          <cell r="A20612" t="str">
            <v xml:space="preserve">SETOP-I </v>
          </cell>
        </row>
        <row r="20613">
          <cell r="A20613" t="str">
            <v>SETOP-I 025.05 - ESPAÇADOR PARA BLOCOS</v>
          </cell>
        </row>
        <row r="20614">
          <cell r="A20614" t="str">
            <v>SETOP-I Código</v>
          </cell>
          <cell r="D20614" t="str">
            <v>Descrição do Material</v>
          </cell>
          <cell r="E20614" t="str">
            <v>Unid.</v>
          </cell>
          <cell r="F20614" t="str">
            <v>Custo Unitário</v>
          </cell>
        </row>
        <row r="20615">
          <cell r="A20615" t="str">
            <v>SETOP-I MATED-12371</v>
          </cell>
          <cell r="D20615" t="str">
            <v>ESPAÇADOR PARA BLOCOS DE VIDRO (MATERIAL: POLIPROPILENO|ESPESSURA JUNTA: 10MM)</v>
          </cell>
          <cell r="E20615" t="str">
            <v>un</v>
          </cell>
          <cell r="F20615">
            <v>1.32</v>
          </cell>
        </row>
        <row r="20616">
          <cell r="A20616" t="str">
            <v xml:space="preserve">SETOP-I </v>
          </cell>
        </row>
        <row r="20617">
          <cell r="A20617" t="str">
            <v>SETOP-I 026 - BLOCOS E CANALETAS DE CONCRETO</v>
          </cell>
        </row>
        <row r="20618">
          <cell r="A20618" t="str">
            <v>SETOP-I 026.01 - BLOCO COMPENSADOR DE CONCRETO DE VEDAÇÃO</v>
          </cell>
        </row>
        <row r="20619">
          <cell r="A20619" t="str">
            <v>SETOP-I Código</v>
          </cell>
          <cell r="D20619" t="str">
            <v>Descrição do Material</v>
          </cell>
          <cell r="E20619" t="str">
            <v>Unid.</v>
          </cell>
          <cell r="F20619" t="str">
            <v>Custo Unitário</v>
          </cell>
        </row>
        <row r="20620">
          <cell r="A20620" t="str">
            <v>SETOP-I MATED-13069</v>
          </cell>
          <cell r="D20620" t="str">
            <v>MEIO BLOCO DE CONCRETO (TIPO: VEDAÇÃO|LARGURA: 14CM|ALTURA: 19CM|COMPRIMENTO: 19CM|CLASSE: D)</v>
          </cell>
          <cell r="E20620" t="str">
            <v>un</v>
          </cell>
          <cell r="F20620">
            <v>2.06</v>
          </cell>
        </row>
        <row r="20621">
          <cell r="A20621" t="str">
            <v>SETOP-I MATED-13071</v>
          </cell>
          <cell r="D20621" t="str">
            <v>MEIO BLOCO DE CONCRETO (TIPO: VEDAÇÃO|LARGURA: 19CM|ALTURA: 19CM|COMPRIMENTO: 19CM|CLASSE: D)</v>
          </cell>
          <cell r="E20621" t="str">
            <v>un</v>
          </cell>
          <cell r="F20621">
            <v>2.64</v>
          </cell>
        </row>
        <row r="20622">
          <cell r="A20622" t="str">
            <v>SETOP-I MATED-13066</v>
          </cell>
          <cell r="D20622" t="str">
            <v>MEIO BLOCO DE CONCRETO (TIPO: VEDAÇÃO|LARGURA: 9CM|ALTURA: 19CM|COMPRIMENTO: 19CM|CLASSE: D)</v>
          </cell>
          <cell r="E20622" t="str">
            <v>un</v>
          </cell>
          <cell r="F20622">
            <v>2.0299999999999998</v>
          </cell>
        </row>
        <row r="20623">
          <cell r="A20623" t="str">
            <v xml:space="preserve">SETOP-I </v>
          </cell>
        </row>
        <row r="20624">
          <cell r="A20624" t="str">
            <v>SETOP-I 026.02 - BLOCO COMPENSADOR DE CONCRETO ESTRUTURAL</v>
          </cell>
        </row>
        <row r="20625">
          <cell r="A20625" t="str">
            <v>SETOP-I Código</v>
          </cell>
          <cell r="D20625" t="str">
            <v>Descrição do Material</v>
          </cell>
          <cell r="E20625" t="str">
            <v>Unid.</v>
          </cell>
          <cell r="F20625" t="str">
            <v>Custo Unitário</v>
          </cell>
        </row>
        <row r="20626">
          <cell r="A20626" t="str">
            <v>SETOP-I MATED-8174</v>
          </cell>
          <cell r="D20626" t="str">
            <v>MEIO BLOCO DE CONCRETO (TIPO: ESTRUTURAL|LARGURA: 14CM|ALTURA: 19CM|COMPRIMENTO: 19CM|FBK: 4,5MPA)</v>
          </cell>
          <cell r="E20626" t="str">
            <v>un</v>
          </cell>
          <cell r="F20626">
            <v>3.55</v>
          </cell>
        </row>
        <row r="20627">
          <cell r="A20627" t="str">
            <v>SETOP-I MATED-8175</v>
          </cell>
          <cell r="D20627" t="str">
            <v>MEIO BLOCO DE CONCRETO (TIPO: ESTRUTURAL|LARGURA: 19CM|ALTURA: 19CM|COMPRIMENTO: 19CM|FBK: 4,5MPA)</v>
          </cell>
          <cell r="E20627" t="str">
            <v>un</v>
          </cell>
          <cell r="F20627">
            <v>4.3</v>
          </cell>
        </row>
        <row r="20628">
          <cell r="A20628" t="str">
            <v>SETOP-I MATED-8176</v>
          </cell>
          <cell r="D20628" t="str">
            <v>MEIO BLOCO DE CONCRETO (TIPO: ESTRUTURAL|LARGURA: 9CM|ALTURA: 19CM|COMPRIMENTO: 19CM|FBK: 4,5MPA)</v>
          </cell>
          <cell r="E20628" t="str">
            <v>un</v>
          </cell>
          <cell r="F20628">
            <v>2.65</v>
          </cell>
        </row>
        <row r="20629">
          <cell r="A20629" t="str">
            <v xml:space="preserve">SETOP-I </v>
          </cell>
        </row>
        <row r="20630">
          <cell r="A20630" t="str">
            <v>SETOP-I 026.03 - BLOCO DE CONCRETO CELULAR AUTOCLAVADO (CCA)</v>
          </cell>
        </row>
        <row r="20631">
          <cell r="A20631" t="str">
            <v>SETOP-I Código</v>
          </cell>
          <cell r="D20631" t="str">
            <v>Descrição do Material</v>
          </cell>
          <cell r="E20631" t="str">
            <v>Unid.</v>
          </cell>
          <cell r="F20631" t="str">
            <v>Custo Unitário</v>
          </cell>
        </row>
        <row r="20632">
          <cell r="A20632" t="str">
            <v>SETOP-I MATED-11318</v>
          </cell>
          <cell r="D20632" t="str">
            <v>BLOCO DE CONCRETO CELULAR AUTOCLAVADO SEM FUNÇÃO ESTRUTURAL (LARGURA: 100MM|COMPRIMENTO: 600MM|ALTURA: 300MM)</v>
          </cell>
          <cell r="E20632" t="str">
            <v>un</v>
          </cell>
          <cell r="F20632">
            <v>14.7</v>
          </cell>
        </row>
        <row r="20633">
          <cell r="A20633" t="str">
            <v>SETOP-I MATED-11316</v>
          </cell>
          <cell r="D20633" t="str">
            <v>BLOCO DE CONCRETO CELULAR AUTOCLAVADO SEM FUNÇÃO ESTRUTURAL (LARGURA: 150MM|COMPRIMENTO: 600MM|ALTURA: 300MM)</v>
          </cell>
          <cell r="E20633" t="str">
            <v>un</v>
          </cell>
          <cell r="F20633">
            <v>21.27</v>
          </cell>
        </row>
        <row r="20634">
          <cell r="A20634" t="str">
            <v>SETOP-I MATED-11317</v>
          </cell>
          <cell r="D20634" t="str">
            <v>BLOCO DE CONCRETO CELULAR AUTOCLAVADO SEM FUNÇÃO ESTRUTURAL (LARGURA: 200MM|COMPRIMENTO: 600MM|ALTURA: 300MM)</v>
          </cell>
          <cell r="E20634" t="str">
            <v>un</v>
          </cell>
          <cell r="F20634">
            <v>32.380000000000003</v>
          </cell>
        </row>
        <row r="20635">
          <cell r="A20635" t="str">
            <v xml:space="preserve">SETOP-I </v>
          </cell>
        </row>
        <row r="20636">
          <cell r="A20636" t="str">
            <v>SETOP-I 026.04 - BLOCO DE CONCRETO DE VEDAÇÃO</v>
          </cell>
        </row>
        <row r="20637">
          <cell r="A20637" t="str">
            <v>SETOP-I Código</v>
          </cell>
          <cell r="D20637" t="str">
            <v>Descrição do Material</v>
          </cell>
          <cell r="E20637" t="str">
            <v>Unid.</v>
          </cell>
          <cell r="F20637" t="str">
            <v>Custo Unitário</v>
          </cell>
        </row>
        <row r="20638">
          <cell r="A20638" t="str">
            <v>SETOP-I MATED-12100</v>
          </cell>
          <cell r="D20638" t="str">
            <v>BLOCO DE CONCRETO (TIPO: VEDAÇÃO|LARGURA: 14CM|ALTURA: 19CM|COMPRIMENTO: 39CM|CLASSE: D)</v>
          </cell>
          <cell r="E20638" t="str">
            <v>un</v>
          </cell>
          <cell r="F20638">
            <v>3.7</v>
          </cell>
        </row>
        <row r="20639">
          <cell r="A20639" t="str">
            <v>SETOP-I MATED-12108</v>
          </cell>
          <cell r="D20639" t="str">
            <v>BLOCO DE CONCRETO (TIPO: VEDAÇÃO|LARGURA: 19CM|ALTURA: 19CM|COMPRIMENTO: 39CM|CLASSE: D)</v>
          </cell>
          <cell r="E20639" t="str">
            <v>un</v>
          </cell>
          <cell r="F20639">
            <v>4.26</v>
          </cell>
        </row>
        <row r="20640">
          <cell r="A20640" t="str">
            <v>SETOP-I MATED-12092</v>
          </cell>
          <cell r="D20640" t="str">
            <v>BLOCO DE CONCRETO (TIPO: VEDAÇÃO|LARGURA: 9CM|ALTURA: 19CM|COMPRIMENTO: 39CM|CLASSE: D)</v>
          </cell>
          <cell r="E20640" t="str">
            <v>un</v>
          </cell>
          <cell r="F20640">
            <v>3.64</v>
          </cell>
        </row>
        <row r="20641">
          <cell r="A20641" t="str">
            <v xml:space="preserve">SETOP-I </v>
          </cell>
        </row>
        <row r="20642">
          <cell r="A20642" t="str">
            <v>SETOP-I 026.05 - BLOCO DE CONCRETO ESTRUTURAL</v>
          </cell>
        </row>
        <row r="20643">
          <cell r="A20643" t="str">
            <v>SETOP-I Código</v>
          </cell>
          <cell r="D20643" t="str">
            <v>Descrição do Material</v>
          </cell>
          <cell r="E20643" t="str">
            <v>Unid.</v>
          </cell>
          <cell r="F20643" t="str">
            <v>Custo Unitário</v>
          </cell>
        </row>
        <row r="20644">
          <cell r="A20644" t="str">
            <v>SETOP-I MATED-12128</v>
          </cell>
          <cell r="D20644" t="str">
            <v>BLOCO DE CONCRETO (TIPO: ESTRUTURAL|LARGURA: 14CM|ALTURA: 19CM|COMPRIMENTO: 39CM|FBK: 4,5MPA)</v>
          </cell>
          <cell r="E20644" t="str">
            <v>un</v>
          </cell>
          <cell r="F20644">
            <v>4</v>
          </cell>
        </row>
        <row r="20645">
          <cell r="A20645" t="str">
            <v>SETOP-I MATED-12145</v>
          </cell>
          <cell r="D20645" t="str">
            <v>BLOCO DE CONCRETO (TIPO: ESTRUTURAL|LARGURA: 19CM|ALTURA: 19CM|COMPRIMENTO: 39CM|FBK: 4,5MPA)</v>
          </cell>
          <cell r="E20645" t="str">
            <v>un</v>
          </cell>
          <cell r="F20645">
            <v>5.4</v>
          </cell>
        </row>
        <row r="20646">
          <cell r="A20646" t="str">
            <v>SETOP-I MATED-12127</v>
          </cell>
          <cell r="D20646" t="str">
            <v>BLOCO DE CONCRETO (TIPO: ESTRUTURAL|LARGURA: 9CM|ALTURA: 19CM|COMPRIMENTO: 39CM|FBK: 4,5MPA)</v>
          </cell>
          <cell r="E20646" t="str">
            <v>un</v>
          </cell>
          <cell r="F20646">
            <v>3</v>
          </cell>
        </row>
        <row r="20647">
          <cell r="A20647" t="str">
            <v xml:space="preserve">SETOP-I </v>
          </cell>
        </row>
        <row r="20648">
          <cell r="A20648" t="str">
            <v>SETOP-I 026.06 - CANALETA DE CONCRETO ESTRUTURAL</v>
          </cell>
        </row>
        <row r="20649">
          <cell r="A20649" t="str">
            <v>SETOP-I Código</v>
          </cell>
          <cell r="D20649" t="str">
            <v>Descrição do Material</v>
          </cell>
          <cell r="E20649" t="str">
            <v>Unid.</v>
          </cell>
          <cell r="F20649" t="str">
            <v>Custo Unitário</v>
          </cell>
        </row>
        <row r="20650">
          <cell r="A20650" t="str">
            <v>SETOP-I MATED-12087</v>
          </cell>
          <cell r="D20650" t="str">
            <v>BLOCO CANALETA DE CONCRETO (TIPO: ESTRUTURAL|FORMATO TIPO: "J"|DIMENSÃO: (14X19X19X31)CM|LARGURA: 14CM|COMPRIMENTO: 19CM|ALTURA ABA MENOR: 19CM|ALTURA ABA MAIOR: 31CM|FBK: 4,5MPA)</v>
          </cell>
          <cell r="E20650" t="str">
            <v>un</v>
          </cell>
          <cell r="F20650">
            <v>3.43</v>
          </cell>
        </row>
        <row r="20651">
          <cell r="A20651" t="str">
            <v>SETOP-I MATED-12080</v>
          </cell>
          <cell r="D20651" t="str">
            <v>BLOCO CANALETA DE CONCRETO (TIPO: ESTRUTURAL|FORMATO TIPO: "U"|LARGURA: 14CM|COMPRIMENTO: 39CM|ALTURA: 19CM|FBK: 4,5MPA)</v>
          </cell>
          <cell r="E20651" t="str">
            <v>un</v>
          </cell>
          <cell r="F20651">
            <v>4.04</v>
          </cell>
        </row>
        <row r="20652">
          <cell r="A20652" t="str">
            <v>SETOP-I MATED-12597</v>
          </cell>
          <cell r="D20652" t="str">
            <v>BLOCO CANALETA DE CONCRETO (TIPO: ESTRUTURAL|FORMATO TIPO: "U"|LARGURA: 19CM|COMPRIMENTO: 39CM|ALTURA: 19CM|FBK: 4,5MPA)</v>
          </cell>
          <cell r="E20652" t="str">
            <v>un</v>
          </cell>
          <cell r="F20652">
            <v>5.54</v>
          </cell>
        </row>
        <row r="20653">
          <cell r="A20653" t="str">
            <v>SETOP-I MATED-12089</v>
          </cell>
          <cell r="D20653" t="str">
            <v>BLOCO CANALETA DE CONCRETO (TIPO: ESTRUTURAL|FORMATO TIPO: "U"|LARGURA: 9CM|COMPRIMENTO: 39CM|ALTURA: 19CM|FBK: 4,5MPA)</v>
          </cell>
          <cell r="E20653" t="str">
            <v>un</v>
          </cell>
          <cell r="F20653">
            <v>3.8</v>
          </cell>
        </row>
        <row r="20654">
          <cell r="A20654" t="str">
            <v xml:space="preserve">SETOP-I </v>
          </cell>
        </row>
        <row r="20655">
          <cell r="A20655" t="str">
            <v>SETOP-I 027 - BLOCOS, TIJOLOS E CANALETAS CERÂMICAS</v>
          </cell>
        </row>
        <row r="20656">
          <cell r="A20656" t="str">
            <v>SETOP-I 027.01 - TIJOLO CERÂMICO FURADO</v>
          </cell>
        </row>
        <row r="20657">
          <cell r="A20657" t="str">
            <v>SETOP-I Código</v>
          </cell>
          <cell r="D20657" t="str">
            <v>Descrição do Material</v>
          </cell>
          <cell r="E20657" t="str">
            <v>Unid.</v>
          </cell>
          <cell r="F20657" t="str">
            <v>Custo Unitário</v>
          </cell>
        </row>
        <row r="20658">
          <cell r="A20658" t="str">
            <v>SETOP-I MATED-29564</v>
          </cell>
          <cell r="D20658" t="str">
            <v>LAJOTA (MATERIAL: CERÂMICA|DIMENSÃO*: (200X330X70)MM|TIPO:H7)*VALORES REFERENCIAIS APROXIMADOS</v>
          </cell>
          <cell r="E20658" t="str">
            <v>un</v>
          </cell>
          <cell r="F20658">
            <v>1.78</v>
          </cell>
        </row>
        <row r="20659">
          <cell r="A20659" t="str">
            <v>SETOP-I MATED-12370</v>
          </cell>
          <cell r="D20659" t="str">
            <v>TIJOLO CERÂMICO FURADO (TIPO: VEDAÇÃO|QUANTIDADE DE FUROS: 12|LARGURA: 14CM|COMPRIMENTO: 29CM|ALTURA: 19CM)</v>
          </cell>
          <cell r="E20659" t="str">
            <v>un</v>
          </cell>
          <cell r="F20659">
            <v>2.0499999999999998</v>
          </cell>
        </row>
        <row r="20660">
          <cell r="A20660" t="str">
            <v>SETOP-I MATED-12364</v>
          </cell>
          <cell r="D20660" t="str">
            <v>TIJOLO CERÂMICO FURADO (TIPO: VEDAÇÃO|QUANTIDADE DE FUROS: 8|LARGURA: 9CM|COMPRIMENTO: 29CM|ALTURA: 19CM)</v>
          </cell>
          <cell r="E20660" t="str">
            <v>un</v>
          </cell>
          <cell r="F20660">
            <v>1.53</v>
          </cell>
        </row>
        <row r="20661">
          <cell r="A20661" t="str">
            <v xml:space="preserve">SETOP-I </v>
          </cell>
        </row>
        <row r="20662">
          <cell r="A20662" t="str">
            <v>SETOP-I 027.02 - TIJOLO CERÂMICO LAMINADO</v>
          </cell>
        </row>
        <row r="20663">
          <cell r="A20663" t="str">
            <v>SETOP-I Código</v>
          </cell>
          <cell r="D20663" t="str">
            <v>Descrição do Material</v>
          </cell>
          <cell r="E20663" t="str">
            <v>Unid.</v>
          </cell>
          <cell r="F20663" t="str">
            <v>Custo Unitário</v>
          </cell>
        </row>
        <row r="20664">
          <cell r="A20664" t="str">
            <v>SETOP-I MATED-11314</v>
          </cell>
          <cell r="D20664" t="str">
            <v>TIJOLO CERÂMICO LAMINADO (TIPO: VEDAÇÃO|QUANTIDADE DE FUROS: 18/21|COMPRIMENTO: 235MM*|LARGURA: 110MM*|ALTURA: 55MM*)*VALORES REFERENCIAIS APROXIMADOS</v>
          </cell>
          <cell r="E20664" t="str">
            <v>un</v>
          </cell>
          <cell r="F20664">
            <v>2</v>
          </cell>
        </row>
        <row r="20665">
          <cell r="A20665" t="str">
            <v xml:space="preserve">SETOP-I </v>
          </cell>
        </row>
        <row r="20666">
          <cell r="A20666" t="str">
            <v>SETOP-I 027.03 - TIJOLO CERÂMICO MACIÇO</v>
          </cell>
        </row>
        <row r="20667">
          <cell r="A20667" t="str">
            <v>SETOP-I Código</v>
          </cell>
          <cell r="D20667" t="str">
            <v>Descrição do Material</v>
          </cell>
          <cell r="E20667" t="str">
            <v>Unid.</v>
          </cell>
          <cell r="F20667" t="str">
            <v>Custo Unitário</v>
          </cell>
        </row>
        <row r="20668">
          <cell r="A20668" t="str">
            <v>SETOP-I MATED-11315</v>
          </cell>
          <cell r="D20668" t="str">
            <v>TIJOLO CERÂMICO MACIÇO (TIPO: COMUM|COMPRIMENTO: 200MM*|LARGURA: 100MM*|ALTURA: 50MM*)*VALORES REFERENCIAIS APROXIMADOS</v>
          </cell>
          <cell r="E20668" t="str">
            <v>un</v>
          </cell>
          <cell r="F20668">
            <v>1.1000000000000001</v>
          </cell>
        </row>
        <row r="20669">
          <cell r="A20669" t="str">
            <v xml:space="preserve">SETOP-I </v>
          </cell>
        </row>
        <row r="20670">
          <cell r="A20670" t="str">
            <v>SETOP-I 028 - BOMBAS,MOTO-BOMBAS E MOTORES ELÉTRICOS</v>
          </cell>
        </row>
        <row r="20671">
          <cell r="A20671" t="str">
            <v>SETOP-I 028.01 - ELETROBOMBA</v>
          </cell>
        </row>
        <row r="20672">
          <cell r="A20672" t="str">
            <v>SETOP-I Código</v>
          </cell>
          <cell r="D20672" t="str">
            <v>Descrição do Material</v>
          </cell>
          <cell r="E20672" t="str">
            <v>Unid.</v>
          </cell>
          <cell r="F20672" t="str">
            <v>Custo Unitário</v>
          </cell>
        </row>
        <row r="20673">
          <cell r="A20673" t="str">
            <v>SETOP-I MATED-11161</v>
          </cell>
          <cell r="D20673" t="str">
            <v>BOMBA (TIPO: CENTRÍFUGA MONOESTÁGIO|POLOS: MONOFÁSICO|POTÊNCIA: 0,33CV|ALTURA MANOMÉTRICA*: [4-16]MCA|VAZÃO*: [5,3-0,9]M3/H)*VALORES REFERENCIAIS APROXIMADOS</v>
          </cell>
          <cell r="E20673" t="str">
            <v>un</v>
          </cell>
          <cell r="F20673">
            <v>679</v>
          </cell>
        </row>
        <row r="20674">
          <cell r="A20674" t="str">
            <v>SETOP-I MATED-11162</v>
          </cell>
          <cell r="D20674" t="str">
            <v>BOMBA (TIPO: CENTRÍFUGA MONOESTÁGIO|POLOS: MONOFÁSICO|POTÊNCIA: 0,5CV|ALTURA MANOMÉTRICA*: [4-18]MCA|VAZÃO*: [5,6-0,6]M3/H)*VALORES REFERENCIAIS APROXIMADOS</v>
          </cell>
          <cell r="E20674" t="str">
            <v>un</v>
          </cell>
          <cell r="F20674">
            <v>670.28</v>
          </cell>
        </row>
        <row r="20675">
          <cell r="A20675" t="str">
            <v>SETOP-I MATED-12296</v>
          </cell>
          <cell r="D20675" t="str">
            <v>BOMBA (TIPO: CENTRÍFUGA MONOESTÁGIO|POLOS: MONOFÁSICO|POTÊNCIA: 0,75CV|ALTURA MANOMÉTRICA*: [6-22]MCA|VAZÃO*: [6,7-0,8]M3/H)*VALORES REFERENCIAIS APROXIMADOS</v>
          </cell>
          <cell r="E20675" t="str">
            <v>un</v>
          </cell>
          <cell r="F20675">
            <v>734.65</v>
          </cell>
        </row>
        <row r="20676">
          <cell r="A20676" t="str">
            <v>SETOP-I MATED-12563</v>
          </cell>
          <cell r="D20676" t="str">
            <v>BOMBA (TIPO: CENTRÍFUGA MONOESTÁGIO|POLOS: MONOFÁSICO|POTÊNCIA: 1CV|ALTURA MANOMÉTRICA*: [6-24]MCA|VAZÃO*: [7,2-0,3]M3/H)*VALORES REFERENCIAIS APROXIMADOS</v>
          </cell>
          <cell r="E20676" t="str">
            <v>un</v>
          </cell>
          <cell r="F20676">
            <v>1107.6400000000001</v>
          </cell>
        </row>
        <row r="20677">
          <cell r="A20677" t="str">
            <v>SETOP-I MATED-11167</v>
          </cell>
          <cell r="D20677" t="str">
            <v>BOMBA (TIPO: CENTRÍFUGA MONOESTÁGIO|POLOS: TRIFÁSICO|POTÊNCIA: 10CV|ALTURA MANOMÉTRICA*: [44-60]MCA|VAZÃO*: [32,8-20,8]M3/H)*VALORES REFERENCIAIS APROXIMADOS</v>
          </cell>
          <cell r="E20677" t="str">
            <v>un</v>
          </cell>
          <cell r="F20677">
            <v>7650.56</v>
          </cell>
        </row>
        <row r="20678">
          <cell r="A20678" t="str">
            <v>SETOP-I MATED-34622</v>
          </cell>
          <cell r="D20678" t="str">
            <v>BOMBA (TIPO: CENTRÍFUGA MONOESTÁGIO|POLOS: TRIFÁSICO|POTÊNCIA: 1,5CV|ALTURA MANOMÉTRICA*: [14-32]MCA|VAZÃO*: [12,8-1,8]M3/H)*VALORES REFERENCIAIS APROXIMADOS</v>
          </cell>
          <cell r="E20678" t="str">
            <v>un</v>
          </cell>
          <cell r="F20678">
            <v>1651.45</v>
          </cell>
        </row>
        <row r="20679">
          <cell r="A20679" t="str">
            <v>SETOP-I MATED-11164</v>
          </cell>
          <cell r="D20679" t="str">
            <v>BOMBA (TIPO: CENTRÍFUGA MONOESTÁGIO|POLOS: TRIFÁSICO|POTÊNCIA: 2CV|ALTURA MANOMÉTRICA*: [14-38]MCA|VAZÃO*: [14,4-2,3]M3/H)*VALORES REFERENCIAIS APROXIMADOS</v>
          </cell>
          <cell r="E20679" t="str">
            <v>un</v>
          </cell>
          <cell r="F20679">
            <v>1659.07</v>
          </cell>
        </row>
        <row r="20680">
          <cell r="A20680" t="str">
            <v>SETOP-I MATED-11163</v>
          </cell>
          <cell r="D20680" t="str">
            <v>BOMBA (TIPO: CENTRÍFUGA MONOESTÁGIO|POLOS: TRIFÁSICO|POTÊNCIA: 3CV|ALTURA MANOMÉTRICA*: [14-42]MCA|VAZÃO*: [14,5-2,8]M3/H)*VALORES REFERENCIAIS APROXIMADOS</v>
          </cell>
          <cell r="E20680" t="str">
            <v>un</v>
          </cell>
          <cell r="F20680">
            <v>1917.17</v>
          </cell>
        </row>
        <row r="20681">
          <cell r="A20681" t="str">
            <v>SETOP-I MATED-11165</v>
          </cell>
          <cell r="D20681" t="str">
            <v>BOMBA (TIPO: CENTRÍFUGA MONOESTÁGIO|POLOS: TRIFÁSICO|POTÊNCIA: 5CV|ALTURA MANOMÉTRICA*: [34-46]MCA|VAZÃO*: [24,8-6,6]M3/H)*VALORES REFERENCIAIS APROXIMADOS</v>
          </cell>
          <cell r="E20681" t="str">
            <v>un</v>
          </cell>
          <cell r="F20681">
            <v>4064.41</v>
          </cell>
        </row>
        <row r="20682">
          <cell r="A20682" t="str">
            <v>SETOP-I MATED-11166</v>
          </cell>
          <cell r="D20682" t="str">
            <v>BOMBA (TIPO: CENTRÍFUGA MONOESTÁGIO|POLOS: TRIFÁSICO|POTÊNCIA: 7,5CV|ALTURA MANOMÉTRICA*: [36-44]MCA|VAZÃO*: [39,7-19]M3/H)*VALORES REFERENCIAIS APROXIMADOS</v>
          </cell>
          <cell r="E20682" t="str">
            <v>un</v>
          </cell>
          <cell r="F20682">
            <v>6012.16</v>
          </cell>
        </row>
        <row r="20683">
          <cell r="A20683" t="str">
            <v xml:space="preserve">SETOP-I </v>
          </cell>
        </row>
        <row r="20684">
          <cell r="A20684" t="str">
            <v>SETOP-I 029 - CABOS DE COBRE/ALUMÍNIO NÚ E BARRA CHATA</v>
          </cell>
        </row>
        <row r="20685">
          <cell r="A20685" t="str">
            <v>SETOP-I 029.01 - BARRA CHATA DE COBRE</v>
          </cell>
        </row>
        <row r="20686">
          <cell r="A20686" t="str">
            <v>SETOP-I Código</v>
          </cell>
          <cell r="D20686" t="str">
            <v>Descrição do Material</v>
          </cell>
          <cell r="E20686" t="str">
            <v>Unid.</v>
          </cell>
          <cell r="F20686" t="str">
            <v>Custo Unitário</v>
          </cell>
        </row>
        <row r="20687">
          <cell r="A20687" t="str">
            <v>SETOP-I MATED-11992</v>
          </cell>
          <cell r="D20687" t="str">
            <v>BARRA CHATA (MATERIAL: ALUMÍNIO|LARGURA: 7/8"[ 22,23MM]|ESPESSURA: 1/8"[3,18MM]|COMPRIMENTO DA BARRA: 3M|APLICAÇÃO: SISTEMA DE PROTEÇÃO CONTRA DESCARGAS ATMOSFÉRICAS) - IPRM</v>
          </cell>
          <cell r="E20687" t="str">
            <v>un</v>
          </cell>
          <cell r="F20687">
            <v>16.1264</v>
          </cell>
        </row>
        <row r="20688">
          <cell r="A20688" t="str">
            <v>SETOP-I MATED-19556</v>
          </cell>
          <cell r="D20688" t="str">
            <v>BARRA CHATA (MATERIAL: COBRE ELETROLÍTICO|APLICAÇÃO: BARRAMENTO)</v>
          </cell>
          <cell r="E20688" t="str">
            <v>Kg</v>
          </cell>
          <cell r="F20688">
            <v>101</v>
          </cell>
        </row>
        <row r="20689">
          <cell r="A20689" t="str">
            <v xml:space="preserve">SETOP-I </v>
          </cell>
        </row>
        <row r="20690">
          <cell r="A20690" t="str">
            <v>SETOP-I 029.02 - CABO DE ALUMÍNIO NÚ</v>
          </cell>
        </row>
        <row r="20691">
          <cell r="A20691" t="str">
            <v>SETOP-I Código</v>
          </cell>
          <cell r="D20691" t="str">
            <v>Descrição do Material</v>
          </cell>
          <cell r="E20691" t="str">
            <v>Unid.</v>
          </cell>
          <cell r="F20691" t="str">
            <v>Custo Unitário</v>
          </cell>
        </row>
        <row r="20692">
          <cell r="A20692" t="str">
            <v>SETOP-I MATED-11990</v>
          </cell>
          <cell r="D20692" t="str">
            <v>CABO DE ALUMÍNIO NU (SEÇÃO TRANSVERSAL: 67,35MM2 [2/0 AWG]|QUANTIDADE FIOS: 7|DIÂMETRO DOS FIOS: 3,50MM)</v>
          </cell>
          <cell r="E20692" t="str">
            <v>m</v>
          </cell>
          <cell r="F20692">
            <v>9.58</v>
          </cell>
        </row>
        <row r="20693">
          <cell r="A20693" t="str">
            <v xml:space="preserve">SETOP-I </v>
          </cell>
        </row>
        <row r="20694">
          <cell r="A20694" t="str">
            <v>SETOP-I 029.03 - CABO DE COBRE NÚ</v>
          </cell>
        </row>
        <row r="20695">
          <cell r="A20695" t="str">
            <v>SETOP-I Código</v>
          </cell>
          <cell r="D20695" t="str">
            <v>Descrição do Material</v>
          </cell>
          <cell r="E20695" t="str">
            <v>Unid.</v>
          </cell>
          <cell r="F20695" t="str">
            <v>Custo Unitário</v>
          </cell>
        </row>
        <row r="20696">
          <cell r="A20696" t="str">
            <v>SETOP-I MATED-12612</v>
          </cell>
          <cell r="D20696" t="str">
            <v>CORDOLHA DE COBRE NÚ (SEÇÃO TRANSVERSAL: 10MM2|NÚMEROS DE FIOS: 7|DIÂMETRO DOS FIOS: 1,36MM|CLASSE: 2A)</v>
          </cell>
          <cell r="E20696" t="str">
            <v>m</v>
          </cell>
          <cell r="F20696">
            <v>8.99</v>
          </cell>
        </row>
        <row r="20697">
          <cell r="A20697" t="str">
            <v>SETOP-I MATED-12613</v>
          </cell>
          <cell r="D20697" t="str">
            <v>CORDOLHA DE COBRE NÚ (SEÇÃO TRANSVERSAL: 16MM2|NÚMEROS DE FIOS: 7|DIÂMETRO DOS FIOS: 1,70MM|CLASSE: 2A)</v>
          </cell>
          <cell r="E20697" t="str">
            <v>m</v>
          </cell>
          <cell r="F20697">
            <v>13.46</v>
          </cell>
        </row>
        <row r="20698">
          <cell r="A20698" t="str">
            <v>SETOP-I MATED-12614</v>
          </cell>
          <cell r="D20698" t="str">
            <v>CORDOLHA DE COBRE NÚ (SEÇÃO TRANSVERSAL: 25MM2|NÚMEROS DE FIOS: 7|DIÂMETRO DOS FIOS: 2,06MM|CLASSE: 2A)</v>
          </cell>
          <cell r="E20698" t="str">
            <v>m</v>
          </cell>
          <cell r="F20698">
            <v>20.25</v>
          </cell>
        </row>
        <row r="20699">
          <cell r="A20699" t="str">
            <v>SETOP-I MATED-12615</v>
          </cell>
          <cell r="D20699" t="str">
            <v>CORDOLHA DE COBRE NÚ (SEÇÃO TRANSVERSAL: 35MM2|NÚMEROS DE FIOS: 7|DIÂMETRO DOS FIOS: 2,50MM|CLASSE: 2A)</v>
          </cell>
          <cell r="E20699" t="str">
            <v>m</v>
          </cell>
          <cell r="F20699">
            <v>33.479999999999997</v>
          </cell>
        </row>
        <row r="20700">
          <cell r="A20700" t="str">
            <v>SETOP-I MATED-12616</v>
          </cell>
          <cell r="D20700" t="str">
            <v>CORDOLHA DE COBRE NÚ (SEÇÃO TRANSVERSAL: 50MM2|NÚMEROS DE FIOS: 7|DIÂMETRO DOS FIOS: 3,00MM|CLASSE: 2A)</v>
          </cell>
          <cell r="E20700" t="str">
            <v>m</v>
          </cell>
          <cell r="F20700">
            <v>48.37</v>
          </cell>
        </row>
        <row r="20701">
          <cell r="A20701" t="str">
            <v>SETOP-I MATED-12617</v>
          </cell>
          <cell r="D20701" t="str">
            <v>CORDOLHA DE COBRE NÚ (SEÇÃO TRANSVERSAL: 70MM2|NÚMEROS DE FIOS: 7|DIÂMETRO DOS FIOS: 3,45MM|CLASSE: 2A)</v>
          </cell>
          <cell r="E20701" t="str">
            <v>m</v>
          </cell>
          <cell r="F20701">
            <v>69.3</v>
          </cell>
        </row>
        <row r="20702">
          <cell r="A20702" t="str">
            <v>SETOP-I MATED-11754</v>
          </cell>
          <cell r="D20702" t="str">
            <v>CORDOLHA DE COBRE NÚ (SEÇÃO TRANSVERSAL: 95MM2|NÚMEROS DE FIOS: 7|DIÂMETRO DOS FIOS: 4,12MM|CLASSE: 2A)</v>
          </cell>
          <cell r="E20702" t="str">
            <v>m</v>
          </cell>
          <cell r="F20702">
            <v>96.89</v>
          </cell>
        </row>
        <row r="20703">
          <cell r="A20703" t="str">
            <v xml:space="preserve">SETOP-I </v>
          </cell>
        </row>
        <row r="20704">
          <cell r="A20704" t="str">
            <v>SETOP-I 029.04 - CORDOALHA FLEXÍVEL DE COBRE</v>
          </cell>
        </row>
        <row r="20705">
          <cell r="A20705" t="str">
            <v>SETOP-I Código</v>
          </cell>
          <cell r="D20705" t="str">
            <v>Descrição do Material</v>
          </cell>
          <cell r="E20705" t="str">
            <v>Unid.</v>
          </cell>
          <cell r="F20705" t="str">
            <v>Custo Unitário</v>
          </cell>
        </row>
        <row r="20706">
          <cell r="A20706" t="str">
            <v>SETOP-I MATED-12030</v>
          </cell>
          <cell r="D20706" t="str">
            <v>CORDOALHA FLEXÍVEL DE COBRE ESTANHADO (DIMENSÃO: 25X300MM|QUANTIDADE DE FUROS: 4|DIÂMETRO FURO: 11MM|APLICAÇÃO: SISTEMA DE PROTEÇÃO CONTRA DESCARGAS ATMOSFÉRICAS)</v>
          </cell>
          <cell r="E20706" t="str">
            <v>un</v>
          </cell>
          <cell r="F20706">
            <v>39.56</v>
          </cell>
        </row>
        <row r="20707">
          <cell r="A20707" t="str">
            <v>SETOP-I MATED-12040</v>
          </cell>
          <cell r="D20707" t="str">
            <v>CORDOALHA FLEXÍVEL DE COBRE ESTANHADO (DIMENSÃO: 25X500MM|QUANTIDADE DE FUROS: 4|DIÂMETRO FURO: 11MM|APLICAÇÃO: SISTEMA DE PROTEÇÃO CONTRA DESCARGAS ATMOSFÉRICAS)</v>
          </cell>
          <cell r="E20707" t="str">
            <v>un</v>
          </cell>
          <cell r="F20707">
            <v>37.950000000000003</v>
          </cell>
        </row>
        <row r="20708">
          <cell r="A20708" t="str">
            <v xml:space="preserve">SETOP-I </v>
          </cell>
        </row>
        <row r="20709">
          <cell r="A20709" t="str">
            <v>SETOP-I 030 - CABOS TELEFÔNICOS, CFTV E REDE</v>
          </cell>
        </row>
        <row r="20710">
          <cell r="A20710" t="str">
            <v>SETOP-I 030.01 - CABO CCE</v>
          </cell>
        </row>
        <row r="20711">
          <cell r="A20711" t="str">
            <v>SETOP-I Código</v>
          </cell>
          <cell r="D20711" t="str">
            <v>Descrição do Material</v>
          </cell>
          <cell r="E20711" t="str">
            <v>Unid.</v>
          </cell>
          <cell r="F20711" t="str">
            <v>Custo Unitário</v>
          </cell>
        </row>
        <row r="20712">
          <cell r="A20712" t="str">
            <v>SETOP-I MATED-12584</v>
          </cell>
          <cell r="D20712" t="str">
            <v>CABO TELEFÔNICO (TIPO: CCE-APL-50|DIÂMETRO EXTERNO*: 7,5MM|DIÂMETRO CONDUTOR: 0,5MM|NÚMERO DE CONDUTORES: 2|APLICAÇÃO: INSTALAÇÃO INTERNA|MASSA LINEAR*: 0,043KG/M)*VALORES REFERENCIAIS APROXIMADOS</v>
          </cell>
          <cell r="E20712" t="str">
            <v>m</v>
          </cell>
          <cell r="F20712">
            <v>3.27</v>
          </cell>
        </row>
        <row r="20713">
          <cell r="A20713" t="str">
            <v>SETOP-I MATED-12585</v>
          </cell>
          <cell r="D20713" t="str">
            <v>CABO TELEFÔNICO (TIPO: CCE-APL-50|DIÂMETRO EXTERNO*: 8,0MM|DIÂMETRO CONDUTOR: 0,5MM|NÚMERO DE CONDUTORES: 3|APLICAÇÃO: INSTALAÇÃO INTERNA|MASSA LINEAR*: 0,051KG/M)*VALORES REFERENCIAIS APROXIMADOS</v>
          </cell>
          <cell r="E20713" t="str">
            <v>m</v>
          </cell>
          <cell r="F20713">
            <v>4.7699999999999996</v>
          </cell>
        </row>
        <row r="20714">
          <cell r="A20714" t="str">
            <v>SETOP-I MATED-12591</v>
          </cell>
          <cell r="D20714" t="str">
            <v>CABO TELEFÔNICO (TIPO: CCE-APL-50|DIÂMETRO EXTERNO*: 8,5MM|DIÂMETRO CONDUTOR: 0,5MM|NÚMERO DE CONDUTORES: 4|APLICAÇÃO: INSTALAÇÃO INTERNA|MASSA LINEAR*: 0,057KG/M)*VALORES REFERENCIAIS APROXIMADOS</v>
          </cell>
          <cell r="E20714" t="str">
            <v>m</v>
          </cell>
          <cell r="F20714">
            <v>5.45</v>
          </cell>
        </row>
        <row r="20715">
          <cell r="A20715" t="str">
            <v>SETOP-I MATED-12571</v>
          </cell>
          <cell r="D20715" t="str">
            <v>CABO TELEFÔNICO (TIPO: CCE-APL-50|DIÂMETRO EXTERNO*: 9,0MM|DIÂMETRO CONDUTOR: 0,5MM|NÚMERO DE CONDUTORES: 5|APLICAÇÃO: INSTALAÇÃO INTERNA|MASSA LINEAR*: 0,067KG/M)*VALORES REFERENCIAIS APROXIMADOS</v>
          </cell>
          <cell r="E20715" t="str">
            <v>m</v>
          </cell>
          <cell r="F20715">
            <v>5.83</v>
          </cell>
        </row>
        <row r="20716">
          <cell r="A20716" t="str">
            <v>SETOP-I MATED-12572</v>
          </cell>
          <cell r="D20716" t="str">
            <v>CABO TELEFÔNICO (TIPO: CCE-APL-50|DIÂMETRO EXTERNO*: 9,5MM|DIÂMETRO CONDUTOR: 0,5MM|NÚMERO DE CONDUTORES: 6|APLICAÇÃO: INSTALAÇÃO INTERNA|MASSA LINEAR*: 0,074KG/M)*VALORES REFERENCIAIS APROXIMADOS</v>
          </cell>
          <cell r="E20716" t="str">
            <v>m</v>
          </cell>
          <cell r="F20716">
            <v>6.21</v>
          </cell>
        </row>
        <row r="20717">
          <cell r="A20717" t="str">
            <v xml:space="preserve">SETOP-I </v>
          </cell>
        </row>
        <row r="20718">
          <cell r="A20718" t="str">
            <v>SETOP-I 030.02 - CABO CI</v>
          </cell>
        </row>
        <row r="20719">
          <cell r="A20719" t="str">
            <v>SETOP-I Código</v>
          </cell>
          <cell r="D20719" t="str">
            <v>Descrição do Material</v>
          </cell>
          <cell r="E20719" t="str">
            <v>Unid.</v>
          </cell>
          <cell r="F20719" t="str">
            <v>Custo Unitário</v>
          </cell>
        </row>
        <row r="20720">
          <cell r="A20720" t="str">
            <v>SETOP-I MATED-12578</v>
          </cell>
          <cell r="D20720" t="str">
            <v>CABO TELEFÔNICO (TIPO: CI-50|DIÂMETRO EXTERNO*: 10,0MM|DIÂMETRO CONDUTOR: 0,5MM|NÚMERO DE CONDUTORES: 10|APLICAÇÃO: INSTALAÇÃO INTERNA|MASSA LINEAR*: 0,105KG/M)*VALORES REFERENCIAIS APROXIMADOS</v>
          </cell>
          <cell r="E20720" t="str">
            <v>m</v>
          </cell>
          <cell r="F20720">
            <v>7.61</v>
          </cell>
        </row>
        <row r="20721">
          <cell r="A20721" t="str">
            <v>SETOP-I MATED-12580</v>
          </cell>
          <cell r="D20721" t="str">
            <v>CABO TELEFÔNICO (TIPO: CI-50|DIÂMETRO EXTERNO*: 12,5MM|DIÂMETRO CONDUTOR: 0,5MM|NÚMERO DE CONDUTORES: 20|APLICAÇÃO: INSTALAÇÃO INTERNA|MASSA LINEAR*: 0,170KG/M)*VALORES REFERENCIAIS APROXIMADOS</v>
          </cell>
          <cell r="E20721" t="str">
            <v>m</v>
          </cell>
          <cell r="F20721">
            <v>13.09</v>
          </cell>
        </row>
        <row r="20722">
          <cell r="A20722" t="str">
            <v>SETOP-I MATED-12581</v>
          </cell>
          <cell r="D20722" t="str">
            <v>CABO TELEFÔNICO (TIPO: CI-50|DIÂMETRO EXTERNO*: 14,5MM|DIÂMETRO CONDUTOR: 0,5MM|NÚMERO DE CONDUTORES: 30|APLICAÇÃO: INSTALAÇÃO INTERNA|MASSA LINEAR*: 0,240KG/M)*VALORES REFERENCIAIS APROXIMADOS</v>
          </cell>
          <cell r="E20722" t="str">
            <v>m</v>
          </cell>
          <cell r="F20722">
            <v>24.89</v>
          </cell>
        </row>
        <row r="20723">
          <cell r="A20723" t="str">
            <v>SETOP-I MATED-12582</v>
          </cell>
          <cell r="D20723" t="str">
            <v>CABO TELEFÔNICO (TIPO: CI-50|DIÂMETRO EXTERNO*: 17,5MM|DIÂMETRO CONDUTOR: 0,5MM|NÚMERO DE CONDUTORES: 50|APLICAÇÃO: INSTALAÇÃO INTERNA|MASSA LINEAR*: 0,365KG/M)*VALORES REFERENCIAIS APROXIMADOS</v>
          </cell>
          <cell r="E20723" t="str">
            <v>m</v>
          </cell>
          <cell r="F20723">
            <v>35.729999999999997</v>
          </cell>
        </row>
        <row r="20724">
          <cell r="A20724" t="str">
            <v>SETOP-I MATED-12583</v>
          </cell>
          <cell r="D20724" t="str">
            <v>CABO TELEFÔNICO (TIPO: CI-50|DIÂMETRO EXTERNO*: 22,5MM|DIÂMETRO CONDUTOR: 0,5MM|NÚMERO DE CONDUTORES: 100|APLICAÇÃO: INSTALAÇÃO INTERNA|MASSA LINEAR*: 0,655KG/M)*VALORES REFERENCIAIS APROXIMADOS</v>
          </cell>
          <cell r="E20724" t="str">
            <v>m</v>
          </cell>
          <cell r="F20724">
            <v>54.73</v>
          </cell>
        </row>
        <row r="20725">
          <cell r="A20725" t="str">
            <v xml:space="preserve">SETOP-I </v>
          </cell>
        </row>
        <row r="20726">
          <cell r="A20726" t="str">
            <v>SETOP-I 030.03 - CABO COAXIAL</v>
          </cell>
        </row>
        <row r="20727">
          <cell r="A20727" t="str">
            <v>SETOP-I Código</v>
          </cell>
          <cell r="D20727" t="str">
            <v>Descrição do Material</v>
          </cell>
          <cell r="E20727" t="str">
            <v>Unid.</v>
          </cell>
          <cell r="F20727" t="str">
            <v>Custo Unitário</v>
          </cell>
        </row>
        <row r="20728">
          <cell r="A20728" t="str">
            <v>SETOP-I MATED-11781</v>
          </cell>
          <cell r="D20728" t="str">
            <v>CABO COAXIAL (SÉRIE: RG-59|DIÂMETRO EXTERNO*: 6,0MM|DIÂMETRO CONDUTOR: 0,8MM|IMPEDÂNCIA: 75OHM|MATERIAL CONDUTOR: COBRE NU|BLINDAGEM: MALHA DE ALUMÍNIO|PERCENTUAL DE MALHA: 67%|NÚMERO DE CONDUTOR: 1|MASSA LINEAR*: 0,015KG/M)*VALORES REFERENCIAIS APROXIMADOS</v>
          </cell>
          <cell r="E20728" t="str">
            <v>m</v>
          </cell>
          <cell r="F20728">
            <v>1.24</v>
          </cell>
        </row>
        <row r="20729">
          <cell r="A20729" t="str">
            <v>SETOP-I MATED-12103</v>
          </cell>
          <cell r="D20729" t="str">
            <v>CABO COAXIAL (SÉRIE: RG-59|DIÂMETRO EXTERNO*: 6,0MM|DIÂMETRO CONDUTOR: 0,8MM|IMPEDÂNCIA: 75OHM|MATERIAL CONDUTOR: COBRE NU|BLINDAGEM: MALHA DE ALUMÍNIO|PERCENTUAL DE MALHA: 97%|NÚMERO DE CONDUTOR: 1|MASSA LINEAR*: 0,011KG/M)*VALORES REFERENCIAIS APROXIMADOS</v>
          </cell>
          <cell r="E20729" t="str">
            <v>m</v>
          </cell>
          <cell r="F20729">
            <v>1.68</v>
          </cell>
        </row>
        <row r="20730">
          <cell r="A20730" t="str">
            <v xml:space="preserve">SETOP-I </v>
          </cell>
        </row>
        <row r="20731">
          <cell r="A20731" t="str">
            <v>SETOP-I 030.04 - CABO CTP-APL</v>
          </cell>
        </row>
        <row r="20732">
          <cell r="A20732" t="str">
            <v>SETOP-I Código</v>
          </cell>
          <cell r="D20732" t="str">
            <v>Descrição do Material</v>
          </cell>
          <cell r="E20732" t="str">
            <v>Unid.</v>
          </cell>
          <cell r="F20732" t="str">
            <v>Custo Unitário</v>
          </cell>
        </row>
        <row r="20733">
          <cell r="A20733" t="str">
            <v>SETOP-I MATED-12573</v>
          </cell>
          <cell r="D20733" t="str">
            <v>CABO TELEFÔNICO (TIPO: CTP-APL-SN-50|DIÂMETRO EXTERNO*: 13,5MM|DIÂMETRO CONDUTOR: 0,5MM|NÚMERO DE CONDUTORES: 10|APLICAÇÃO: INSTALAÇÃO EXTERNA|MASSA LINEAR*: 0,125KG/M)*VALORES REFERENCIAIS APROXIMADOS</v>
          </cell>
          <cell r="E20733" t="str">
            <v>m</v>
          </cell>
          <cell r="F20733">
            <v>11.37</v>
          </cell>
        </row>
        <row r="20734">
          <cell r="A20734" t="str">
            <v>SETOP-I MATED-12574</v>
          </cell>
          <cell r="D20734" t="str">
            <v>CABO TELEFÔNICO (TIPO: CTP-APL-SN-50|DIÂMETRO EXTERNO*: 15,0MM|DIÂMETRO CONDUTOR: 0,5MM|NÚMERO DE CONDUTORES: 20|APLICAÇÃO: INSTALAÇÃO EXTERNA|MASSA LINEAR*: 0,180KG/M)*VALORES REFERENCIAIS APROXIMADOS</v>
          </cell>
          <cell r="E20734" t="str">
            <v>m</v>
          </cell>
          <cell r="F20734">
            <v>18.7</v>
          </cell>
        </row>
        <row r="20735">
          <cell r="A20735" t="str">
            <v>SETOP-I MATED-12575</v>
          </cell>
          <cell r="D20735" t="str">
            <v>CABO TELEFÔNICO (TIPO: CTP-APL-SN-50|DIÂMETRO EXTERNO*: 17,0MM|DIÂMETRO CONDUTOR: 0,5MM|NÚMERO DE CONDUTORES: 30|APLICAÇÃO: INSTALAÇÃO EXTERNA|MASSA LINEAR*: 0,235KG/M)*VALORES REFERENCIAIS APROXIMADOS</v>
          </cell>
          <cell r="E20735" t="str">
            <v>m</v>
          </cell>
          <cell r="F20735">
            <v>28.48</v>
          </cell>
        </row>
        <row r="20736">
          <cell r="A20736" t="str">
            <v>SETOP-I MATED-12576</v>
          </cell>
          <cell r="D20736" t="str">
            <v>CABO TELEFÔNICO (TIPO: CTP-APL-SN-50|DIÂMETRO EXTERNO*: 19,5MM|DIÂMETRO CONDUTOR: 0,5MM|NÚMERO DE CONDUTORES: 50|APLICAÇÃO: INSTALAÇÃO EXTERNA|MASSA LINEAR*: 0,350KG/M)*VALORES REFERENCIAIS APROXIMADOS</v>
          </cell>
          <cell r="E20736" t="str">
            <v>m</v>
          </cell>
          <cell r="F20736">
            <v>49.9</v>
          </cell>
        </row>
        <row r="20737">
          <cell r="A20737" t="str">
            <v>SETOP-I MATED-12577</v>
          </cell>
          <cell r="D20737" t="str">
            <v>CABO TELEFÔNICO (TIPO: CTP-APL-SN-50|DIÂMETRO EXTERNO*: 26,0MM|DIÂMETRO CONDUTOR: 0,5MM|NÚMERO DE CONDUTORES: 100|APLICAÇÃO: INSTALAÇÃO EXTERNA|MASSA LINEAR*: 1,150KG/M)*VALORES REFERENCIAIS APROXIMADOS</v>
          </cell>
          <cell r="E20737" t="str">
            <v>m</v>
          </cell>
          <cell r="F20737">
            <v>71.23</v>
          </cell>
        </row>
        <row r="20738">
          <cell r="A20738" t="str">
            <v xml:space="preserve">SETOP-I </v>
          </cell>
        </row>
        <row r="20739">
          <cell r="A20739" t="str">
            <v>SETOP-I 030.05 - CABO FI/FE</v>
          </cell>
        </row>
        <row r="20740">
          <cell r="A20740" t="str">
            <v>SETOP-I Código</v>
          </cell>
          <cell r="D20740" t="str">
            <v>Descrição do Material</v>
          </cell>
          <cell r="E20740" t="str">
            <v>Unid.</v>
          </cell>
          <cell r="F20740" t="str">
            <v>Custo Unitário</v>
          </cell>
        </row>
        <row r="20741">
          <cell r="A20741" t="str">
            <v>SETOP-I MATED-12579</v>
          </cell>
          <cell r="D20741" t="str">
            <v>FIO TELEFÔNICO (TIPO: FE-160|MATERIAL: AÇO COBREADO|SEÇÃO: MACIÇA|ESPESSURA: 1,60MM|QUANTIDADE DE PAR: 1|ISOLAMENTO: POLIETILENO TERMOPLÁSTICO [PE]|MASSA LINEAR*: 0,147KG/M)*VALORES REFERENCIAIS APROXIMADOS</v>
          </cell>
          <cell r="E20741" t="str">
            <v>m</v>
          </cell>
          <cell r="F20741">
            <v>2.2200000000000002</v>
          </cell>
        </row>
        <row r="20742">
          <cell r="A20742" t="str">
            <v>SETOP-I MATED-12570</v>
          </cell>
          <cell r="D20742" t="str">
            <v>FIO TELEFÔNICO (TIPO: FI TRANÇADO|MATERIAL: COBRE ELETROLÍTICO ESTANHADO|SEÇÃO: MACIÇA|ESPESSURA: 0,60MM|QUANTIDADE DE PAR: 1|ISOLAMENTO: CLORETO DE POLIVINILA [PVC]|MASSA LINEAR*: 0,011KG/M)*VALORES REFERENCIAIS APROXIMADOS</v>
          </cell>
          <cell r="E20742" t="str">
            <v>m</v>
          </cell>
          <cell r="F20742">
            <v>1</v>
          </cell>
        </row>
        <row r="20743">
          <cell r="A20743" t="str">
            <v xml:space="preserve">SETOP-I </v>
          </cell>
        </row>
        <row r="20744">
          <cell r="A20744" t="str">
            <v>SETOP-I 030.06 - CABO UTP</v>
          </cell>
        </row>
        <row r="20745">
          <cell r="A20745" t="str">
            <v>SETOP-I Código</v>
          </cell>
          <cell r="D20745" t="str">
            <v>Descrição do Material</v>
          </cell>
          <cell r="E20745" t="str">
            <v>Unid.</v>
          </cell>
          <cell r="F20745" t="str">
            <v>Custo Unitário</v>
          </cell>
        </row>
        <row r="20746">
          <cell r="A20746" t="str">
            <v>SETOP-I MATED-9196</v>
          </cell>
          <cell r="D20746" t="str">
            <v>CABO UTP (CATEGORIA: 6|CLASSIFICAÇÃO: LSZH|TIPO: TRANÇADO|DIÂMETRO CONDUTOR: 0,57MM[BWG23]|NÚMERO DE CONDUTORES: 8|ISOLAMENTO: ANTI-CHAMA|MASSA LINEAR*: 0,042)*VALORES REFERENCIAIS APROXIMADOS</v>
          </cell>
          <cell r="E20746" t="str">
            <v>m</v>
          </cell>
          <cell r="F20746">
            <v>3.82</v>
          </cell>
        </row>
        <row r="20747">
          <cell r="A20747" t="str">
            <v xml:space="preserve">SETOP-I </v>
          </cell>
        </row>
        <row r="20748">
          <cell r="A20748" t="str">
            <v>SETOP-I 031 - CAIXA PRÉ-MOLDADO DE CONCRETO</v>
          </cell>
        </row>
        <row r="20749">
          <cell r="A20749" t="str">
            <v>SETOP-I 031.01 - CAIXA DE GORDURA DE CONCRETO</v>
          </cell>
        </row>
        <row r="20750">
          <cell r="A20750" t="str">
            <v>SETOP-I Código</v>
          </cell>
          <cell r="D20750" t="str">
            <v>Descrição do Material</v>
          </cell>
          <cell r="E20750" t="str">
            <v>Unid.</v>
          </cell>
          <cell r="F20750" t="str">
            <v>Custo Unitário</v>
          </cell>
        </row>
        <row r="20751">
          <cell r="A20751" t="str">
            <v>SETOP-I MATED-12067</v>
          </cell>
          <cell r="D20751" t="str">
            <v>CAIXA DE GORDURA (FORMATO: CILÍNDRICO|MATERIAL: CONCRETO|TIPO: MODULADA|DIÂMETRO INTERNO: 60CM*|ALTURA: 45CM*|TAMPA:INCLUSO|CAPACIDADE EM LITROS: 120*)*VALORES REFERENCIAIS APROXIMADOS</v>
          </cell>
          <cell r="E20751" t="str">
            <v>un</v>
          </cell>
          <cell r="F20751">
            <v>477.62</v>
          </cell>
        </row>
        <row r="20752">
          <cell r="A20752" t="str">
            <v>SETOP-I MATED-12065</v>
          </cell>
          <cell r="D20752" t="str">
            <v>CAIXA DE GORDURA (FORMATO: CILÍNDRICO|MATERIAL: CONCRETO|TIPO: SIMPLES|DIÂMETRO INTERNO: 40CM*|ALTURA: 30CM*|TAMPA:INCLUSO|CAPACIDADE EM LITROS: 31*)*VALORES REFERENCIAIS APROXIMADOS</v>
          </cell>
          <cell r="E20752" t="str">
            <v>un</v>
          </cell>
          <cell r="F20752">
            <v>205</v>
          </cell>
        </row>
        <row r="20753">
          <cell r="A20753" t="str">
            <v xml:space="preserve">SETOP-I </v>
          </cell>
        </row>
        <row r="20754">
          <cell r="A20754" t="str">
            <v>SETOP-I 032 - CAIXAS E TAMPAS EM PVC (INSPEÇÃO/PASSAGEM)</v>
          </cell>
        </row>
        <row r="20755">
          <cell r="A20755" t="str">
            <v>SETOP-I 032.01 - CAIXA DE INSPEÇÃO DE POLIETILENO</v>
          </cell>
        </row>
        <row r="20756">
          <cell r="A20756" t="str">
            <v>SETOP-I Código</v>
          </cell>
          <cell r="D20756" t="str">
            <v>Descrição do Material</v>
          </cell>
          <cell r="E20756" t="str">
            <v>Unid.</v>
          </cell>
          <cell r="F20756" t="str">
            <v>Custo Unitário</v>
          </cell>
        </row>
        <row r="20757">
          <cell r="A20757" t="str">
            <v>SETOP-I MATED-31447</v>
          </cell>
          <cell r="D20757" t="str">
            <v>CAIXA DE INSPEÇÃO (MATERIAL: PVC RÍGIDO|DIÂMETRO DE ENTRADA/SAÍDA: 100MM|FORMA: CILÍNDRICA|DIÂMETRO: 300MM|NÚMERO DE ENTRADAS: 3|TAMPA: INCLUSO)</v>
          </cell>
          <cell r="E20757" t="str">
            <v>un</v>
          </cell>
          <cell r="F20757">
            <v>424.32</v>
          </cell>
        </row>
        <row r="20758">
          <cell r="A20758" t="str">
            <v xml:space="preserve">SETOP-I </v>
          </cell>
        </row>
        <row r="20759">
          <cell r="A20759" t="str">
            <v>SETOP-I 033 - CAIXAS PARA TELEFONIA</v>
          </cell>
        </row>
        <row r="20760">
          <cell r="A20760" t="str">
            <v>SETOP-I 033.01 - CAIXA DE DISTRIBUIÇÃO DG</v>
          </cell>
        </row>
        <row r="20761">
          <cell r="A20761" t="str">
            <v>SETOP-I Código</v>
          </cell>
          <cell r="D20761" t="str">
            <v>Descrição do Material</v>
          </cell>
          <cell r="E20761" t="str">
            <v>Unid.</v>
          </cell>
          <cell r="F20761" t="str">
            <v>Custo Unitário</v>
          </cell>
        </row>
        <row r="20762">
          <cell r="A20762" t="str">
            <v>SETOP-I MATED-12440</v>
          </cell>
          <cell r="D20762" t="str">
            <v>CAIXA DE DISTRIBUIÇÃO (TIPO: EMBUTIR|MATERIAL: AÇO|ALTURA: 1000MM|LARGURA: 1000MM|PROFUNDIDADE*: 135MM|ACABAMENTO: PINTURA ELETROSTÁTICA|COR: CINZA|FECHO: INCLUSO|REFERÊNCIA: TLBE OU EQUIVALENTE|APLICAÇÃO: TELEFONIA/REDE/CFTV)*VALORES REFERENCIAIS APROXIMADOS</v>
          </cell>
          <cell r="E20762" t="str">
            <v>un</v>
          </cell>
          <cell r="F20762">
            <v>1352.81</v>
          </cell>
        </row>
        <row r="20763">
          <cell r="A20763" t="str">
            <v>SETOP-I MATED-5535</v>
          </cell>
          <cell r="D20763" t="str">
            <v>CAIXA DE DISTRIBUIÇÃO (TIPO: EMBUTIR|MATERIAL: AÇO|ALTURA: 200MM|LARGURA: 200MM|PROFUNDIDADE*: 135MM|ACABAMENTO: PINTURA ELETROSTÁTICA|COR: CINZA|FECHO: INCLUSO|REFERÊNCIA: TLBE OU EQUIVALENTE|APLICAÇÃO: TELEFONIA/REDE/CFTV)*VALORES REFERENCIAIS APROXIMADOS</v>
          </cell>
          <cell r="E20763" t="str">
            <v>un</v>
          </cell>
          <cell r="F20763">
            <v>78.760000000000005</v>
          </cell>
        </row>
        <row r="20764">
          <cell r="A20764" t="str">
            <v>SETOP-I MATED-12437</v>
          </cell>
          <cell r="D20764" t="str">
            <v>CAIXA DE DISTRIBUIÇÃO (TIPO: EMBUTIR|MATERIAL: AÇO|ALTURA: 400MM|LARGURA: 400MM|PROFUNDIDADE*: 135MM|ACABAMENTO: PINTURA ELETROSTÁTICA|COR: CINZA|FECHO: INCLUSO|REFERÊNCIA: TLBE OU EQUIVALENTE|APLICAÇÃO: TELEFONIA/REDE/CFTV)*VALORES REFERENCIAIS APROXIMADOS</v>
          </cell>
          <cell r="E20764" t="str">
            <v>un</v>
          </cell>
          <cell r="F20764">
            <v>237.96</v>
          </cell>
        </row>
        <row r="20765">
          <cell r="A20765" t="str">
            <v>SETOP-I MATED-12438</v>
          </cell>
          <cell r="D20765" t="str">
            <v>CAIXA DE DISTRIBUIÇÃO (TIPO: EMBUTIR|MATERIAL: AÇO|ALTURA: 600MM|LARGURA: 600MM|PROFUNDIDADE*: 135MM|ACABAMENTO: PINTURA ELETROSTÁTICA|COR: CINZA|FECHO: INCLUSO|REFERÊNCIA: TLBE OU EQUIVALENTE|APLICAÇÃO: TELEFONIA/REDE/CFTV)*VALORES REFERENCIAIS APROXIMADOS</v>
          </cell>
          <cell r="E20765" t="str">
            <v>un</v>
          </cell>
          <cell r="F20765">
            <v>448.99</v>
          </cell>
        </row>
        <row r="20766">
          <cell r="A20766" t="str">
            <v>SETOP-I MATED-12439</v>
          </cell>
          <cell r="D20766" t="str">
            <v>CAIXA DE DISTRIBUIÇÃO (TIPO: EMBUTIR|MATERIAL: AÇO|ALTURA: 800MM|LARGURA: 800MM|PROFUNDIDADE*: 135MM|ACABAMENTO: PINTURA ELETROSTÁTICA|COR: CINZA|FECHO: INCLUSO|REFERÊNCIA: TLBE OU EQUIVALENTE|APLICAÇÃO: TELEFONIA/REDE/CFTV)*VALORES REFERENCIAIS APROXIMADOS</v>
          </cell>
          <cell r="E20766" t="str">
            <v>un</v>
          </cell>
          <cell r="F20766">
            <v>707.54</v>
          </cell>
        </row>
        <row r="20767">
          <cell r="A20767" t="str">
            <v xml:space="preserve">SETOP-I </v>
          </cell>
        </row>
        <row r="20768">
          <cell r="A20768" t="str">
            <v>SETOP-I 033.02 - CAIXA DE PASSAGEM</v>
          </cell>
        </row>
        <row r="20769">
          <cell r="A20769" t="str">
            <v>SETOP-I Código</v>
          </cell>
          <cell r="D20769" t="str">
            <v>Descrição do Material</v>
          </cell>
          <cell r="E20769" t="str">
            <v>Unid.</v>
          </cell>
          <cell r="F20769" t="str">
            <v>Custo Unitário</v>
          </cell>
        </row>
        <row r="20770">
          <cell r="A20770" t="str">
            <v>SETOP-I MATED-12463</v>
          </cell>
          <cell r="D20770" t="str">
            <v>CAIXA DE DISTRIBUIÇÃO (TIPO: EMBUTIR|MATERIAL: AÇO|ALTURA: 1200MM|LARGURA: 1200MM|PROFUNDIDADE*: 135MM|ACABAMENTO: PINTURA ELETROSTÁTICA|COR: CINZA|FECHO: INCLUSO|REFERÊNCIA: TLBE OU EQUIVALENTE|APLICAÇÃO: TELEFONIA/REDE/CFTV)*VALORES REFERENCIAIS APROXIMADOS</v>
          </cell>
          <cell r="E20770" t="str">
            <v>un</v>
          </cell>
          <cell r="F20770">
            <v>1689.63</v>
          </cell>
        </row>
        <row r="20771">
          <cell r="A20771" t="str">
            <v>SETOP-I MATED-12472</v>
          </cell>
          <cell r="D20771" t="str">
            <v>CAIXA DE DISTRIBUIÇÃO (TIPO: EMBUTIR|MATERIAL: AÇO|ALTURA: 1500MM|LARGURA: 1500MM|PROFUNDIDADE*: 170MM|ACABAMENTO: PINTURA ELETROSTÁTICA|COR: CINZA|FECHO: INCLUSO|REFERÊNCIA: TLBE OU EQUIVALENTE|APLICAÇÃO: TELEFONIA/REDE/CFTV)*VALORES REFERENCIAIS APROXIMADOS</v>
          </cell>
          <cell r="E20771" t="str">
            <v>un</v>
          </cell>
          <cell r="F20771">
            <v>2755.03</v>
          </cell>
        </row>
        <row r="20772">
          <cell r="A20772" t="str">
            <v>SETOP-I MATED-12459</v>
          </cell>
          <cell r="D20772" t="str">
            <v>CAIXA DE DISTRIBUIÇÃO (TIPO: SOBREPOR|MATERIAL: AÇO|ALTURA: 200MM|LARGURA: 200MM|PROFUNDIDADE*: 135MM|ACABAMENTO: PINTURA ELETROSTÁTICA|COR: CINZA|FECHO: INCLUSO|REFERÊNCIA: TLBS OU EQUIVALENTE|APLICAÇÃO: TELEFONIA/REDE/CFTV)*VALORES REFERENCIAIS APROXIMADOS</v>
          </cell>
          <cell r="E20772" t="str">
            <v>un</v>
          </cell>
          <cell r="F20772">
            <v>102.18</v>
          </cell>
        </row>
        <row r="20773">
          <cell r="A20773" t="str">
            <v>SETOP-I MATED-12460</v>
          </cell>
          <cell r="D20773" t="str">
            <v>CAIXA DE DISTRIBUIÇÃO (TIPO: SOBREPOR|MATERIAL: AÇO|ALTURA: 400MM|LARGURA: 400MM|PROFUNDIDADE*: 135MM|ACABAMENTO: PINTURA ELETROSTÁTICA|COR: CINZA|FECHO: INCLUSO|REFERÊNCIA: TLBS OU EQUIVALENTE|APLICAÇÃO: TELEFONIA/REDE/CFTV)*VALORES REFERENCIAIS APROXIMADOS</v>
          </cell>
          <cell r="E20773" t="str">
            <v>un</v>
          </cell>
          <cell r="F20773">
            <v>185.25</v>
          </cell>
        </row>
        <row r="20774">
          <cell r="A20774" t="str">
            <v>SETOP-I MATED-12461</v>
          </cell>
          <cell r="D20774" t="str">
            <v>CAIXA DE DISTRIBUIÇÃO (TIPO: SOBREPOR|MATERIAL: AÇO|ALTURA: 600MM|LARGURA: 600MM|PROFUNDIDADE*: 135MM|ACABAMENTO: PINTURA ELETROSTÁTICA|COR: CINZA|FECHO: INCLUSO|REFERÊNCIA: TLBS OU EQUIVALENTE|APLICAÇÃO: TELEFONIA/REDE/CFTV)*VALORES REFERENCIAIS APROXIMADOS</v>
          </cell>
          <cell r="E20774" t="str">
            <v>un</v>
          </cell>
          <cell r="F20774">
            <v>330.48</v>
          </cell>
        </row>
        <row r="20775">
          <cell r="A20775" t="str">
            <v>SETOP-I MATED-12462</v>
          </cell>
          <cell r="D20775" t="str">
            <v>CAIXA DE DISTRIBUIÇÃO (TIPO: SOBREPOR|MATERIAL: AÇO|ALTURA: 800MM|LARGURA: 800MM|PROFUNDIDADE*: 135MM|ACABAMENTO: PINTURA ELETROSTÁTICA|COR: CINZA|FECHO: INCLUSO|REFERÊNCIA: TLBS OU EQUIVALENTE|APLICAÇÃO: TELEFONIA/REDE/CFTV)*VALORES REFERENCIAIS APROXIMADOS</v>
          </cell>
          <cell r="E20775" t="str">
            <v>un</v>
          </cell>
          <cell r="F20775">
            <v>589.16999999999996</v>
          </cell>
        </row>
        <row r="20776">
          <cell r="A20776" t="str">
            <v>SETOP-I MATED-12005</v>
          </cell>
          <cell r="D20776" t="str">
            <v xml:space="preserve">CAIXA SUBTERRÂNEA (MATERIAL: FERRO FUNDIDO|TIPO: P20|COMPRIMENTO*: 20CM|LARGURA*: 20CM|ALTURA*: 20CM|TAMPA: INCLUSO|PESO*: 13KG)*VALORES REFERENCIAIS APROXIMADOS </v>
          </cell>
          <cell r="E20776" t="str">
            <v>un</v>
          </cell>
          <cell r="F20776">
            <v>315</v>
          </cell>
        </row>
        <row r="20777">
          <cell r="A20777" t="str">
            <v xml:space="preserve">SETOP-I </v>
          </cell>
        </row>
        <row r="20778">
          <cell r="A20778" t="str">
            <v>SETOP-I 034 - CAIXAS, QUADROS E PADRÕES ELÉTRICOS</v>
          </cell>
        </row>
        <row r="20779">
          <cell r="A20779" t="str">
            <v>SETOP-I 034.01 - BARRAMENTO</v>
          </cell>
        </row>
        <row r="20780">
          <cell r="A20780" t="str">
            <v>SETOP-I Código</v>
          </cell>
          <cell r="D20780" t="str">
            <v>Descrição do Material</v>
          </cell>
          <cell r="E20780" t="str">
            <v>Unid.</v>
          </cell>
          <cell r="F20780" t="str">
            <v>Custo Unitário</v>
          </cell>
        </row>
        <row r="20781">
          <cell r="A20781" t="str">
            <v>SETOP-I MATED-11922</v>
          </cell>
          <cell r="D20781" t="str">
            <v>BARRAMENTO COM SUPORTE PARA QUADRO (PADRÃO: DIN|TIPO: NEUTRO/TERRA|POLOS/TERMINAIS: 12)</v>
          </cell>
          <cell r="E20781" t="str">
            <v>un</v>
          </cell>
          <cell r="F20781">
            <v>13.95</v>
          </cell>
        </row>
        <row r="20782">
          <cell r="A20782" t="str">
            <v>SETOP-I MATED-27246</v>
          </cell>
          <cell r="D20782" t="str">
            <v>BARRAMENTO PARA QUADRO (PADRÃO: DIN|TIPO: FASE|POLOS/TERMINAIS: 19/M|FASES: TRIFÁSICO|CORRENTE: 80A)</v>
          </cell>
          <cell r="E20782" t="str">
            <v>m</v>
          </cell>
          <cell r="F20782">
            <v>285.99</v>
          </cell>
        </row>
        <row r="20783">
          <cell r="A20783" t="str">
            <v>SETOP-I MATED-27245</v>
          </cell>
          <cell r="D20783" t="str">
            <v>BARRAMENTO PARA QUADRO (PADRÃO: DIN|TIPO: FASE|POLOS/TERMINAIS: 28/M|FASES: BIFÁSICO|CORRENTE: 80A)</v>
          </cell>
          <cell r="E20783" t="str">
            <v>m</v>
          </cell>
          <cell r="F20783">
            <v>255.97</v>
          </cell>
        </row>
        <row r="20784">
          <cell r="A20784" t="str">
            <v>SETOP-I MATED-27242</v>
          </cell>
          <cell r="D20784" t="str">
            <v>BARRAMENTO PARA QUADRO (PADRÃO: DIN|TIPO: FASE|POLOS/TERMINAIS: 57/METRO|FASES: MONOFÁSICO|CORRENTE: 80A)</v>
          </cell>
          <cell r="E20784" t="str">
            <v>m</v>
          </cell>
          <cell r="F20784">
            <v>67.06</v>
          </cell>
        </row>
        <row r="20785">
          <cell r="A20785" t="str">
            <v xml:space="preserve">SETOP-I </v>
          </cell>
        </row>
        <row r="20786">
          <cell r="A20786" t="str">
            <v>SETOP-I 034.02 - BASE PARA FUSÍVEL</v>
          </cell>
        </row>
        <row r="20787">
          <cell r="A20787" t="str">
            <v>SETOP-I Código</v>
          </cell>
          <cell r="D20787" t="str">
            <v>Descrição do Material</v>
          </cell>
          <cell r="E20787" t="str">
            <v>Unid.</v>
          </cell>
          <cell r="F20787" t="str">
            <v>Custo Unitário</v>
          </cell>
        </row>
        <row r="20788">
          <cell r="A20788" t="str">
            <v>SETOP-I MATED-17050</v>
          </cell>
          <cell r="D20788" t="str">
            <v>BASE PARA FUSÍVEL (TIPO: NH00|CLASSE: GL/GG|CORRENTE: 16-160A|TENSÃO: 500V)</v>
          </cell>
          <cell r="E20788" t="str">
            <v>un</v>
          </cell>
          <cell r="F20788">
            <v>40.450000000000003</v>
          </cell>
        </row>
        <row r="20789">
          <cell r="A20789" t="str">
            <v>SETOP-I MATED-17051</v>
          </cell>
          <cell r="D20789" t="str">
            <v>BASE PARA FUSÍVEL (TIPO: NH1|CLASSE: GL/GG|CORRENTE: 160-250A|TENSÃO: 500V)</v>
          </cell>
          <cell r="E20789" t="str">
            <v>un</v>
          </cell>
          <cell r="F20789">
            <v>116.82</v>
          </cell>
        </row>
        <row r="20790">
          <cell r="A20790" t="str">
            <v>SETOP-I MATED-17052</v>
          </cell>
          <cell r="D20790" t="str">
            <v>BASE PARA FUSÍVEL (TIPO: NH2|CLASSE: GL/GG|CORRENTE: 300-400A|TENSÃO: 500V)</v>
          </cell>
          <cell r="E20790" t="str">
            <v>un</v>
          </cell>
          <cell r="F20790">
            <v>214.66</v>
          </cell>
        </row>
        <row r="20791">
          <cell r="A20791" t="str">
            <v>SETOP-I MATED-17053</v>
          </cell>
          <cell r="D20791" t="str">
            <v>BASE PARA FUSÍVEL (TIPO: NH3|CLASSE: GL/GG|CORRENTE: 500-630A|TENSÃO: 500V)</v>
          </cell>
          <cell r="E20791" t="str">
            <v>un</v>
          </cell>
          <cell r="F20791">
            <v>290.22000000000003</v>
          </cell>
        </row>
        <row r="20792">
          <cell r="A20792" t="str">
            <v xml:space="preserve">SETOP-I </v>
          </cell>
        </row>
        <row r="20793">
          <cell r="A20793" t="str">
            <v>SETOP-I 034.03 - BOTÃO DE COMANDO</v>
          </cell>
        </row>
        <row r="20794">
          <cell r="A20794" t="str">
            <v>SETOP-I Código</v>
          </cell>
          <cell r="D20794" t="str">
            <v>Descrição do Material</v>
          </cell>
          <cell r="E20794" t="str">
            <v>Unid.</v>
          </cell>
          <cell r="F20794" t="str">
            <v>Custo Unitário</v>
          </cell>
        </row>
        <row r="20795">
          <cell r="A20795" t="str">
            <v>SETOP-I MATED-19493</v>
          </cell>
          <cell r="D20795" t="str">
            <v>BOTÃO DE COMANDO (TIPO: COGUMELO|BITOLA: 40MM)</v>
          </cell>
          <cell r="E20795" t="str">
            <v>un</v>
          </cell>
          <cell r="F20795">
            <v>25.22</v>
          </cell>
        </row>
        <row r="20796">
          <cell r="A20796" t="str">
            <v>SETOP-I MATED-19495</v>
          </cell>
          <cell r="D20796" t="str">
            <v>BOTÃO DE COMANDO (TIPO: PULSADOR FACEADO|CORES: DIVERSAS|BITOLA: 22MM|CONTATOS: 1NA OU 1NF)</v>
          </cell>
          <cell r="E20796" t="str">
            <v>un</v>
          </cell>
          <cell r="F20796">
            <v>25.34</v>
          </cell>
        </row>
        <row r="20797">
          <cell r="A20797" t="str">
            <v>SETOP-I MATED-19494</v>
          </cell>
          <cell r="D20797" t="str">
            <v>BOTÃO DE COMANDO (TIPO: SELETOR 3 POSIÇÕES|BITOLA: 22MM|CONTATOS: 2NA)</v>
          </cell>
          <cell r="E20797" t="str">
            <v>un</v>
          </cell>
          <cell r="F20797">
            <v>18.399999999999999</v>
          </cell>
        </row>
        <row r="20798">
          <cell r="A20798" t="str">
            <v>SETOP-I MATED-19492</v>
          </cell>
          <cell r="D20798" t="str">
            <v>BOTÃO DE COMANDO (TIPO: SINALEIRO LED|CORES: DIVERSAS|BITOLA: 22MM|TENSÃO: 220V AC)</v>
          </cell>
          <cell r="E20798" t="str">
            <v>un</v>
          </cell>
          <cell r="F20798">
            <v>13</v>
          </cell>
        </row>
        <row r="20799">
          <cell r="A20799" t="str">
            <v xml:space="preserve">SETOP-I </v>
          </cell>
        </row>
        <row r="20800">
          <cell r="A20800" t="str">
            <v>SETOP-I 034.04 - CAIXA DE EQUALIZAÇÃO</v>
          </cell>
        </row>
        <row r="20801">
          <cell r="A20801" t="str">
            <v>SETOP-I Código</v>
          </cell>
          <cell r="D20801" t="str">
            <v>Descrição do Material</v>
          </cell>
          <cell r="E20801" t="str">
            <v>Unid.</v>
          </cell>
          <cell r="F20801" t="str">
            <v>Custo Unitário</v>
          </cell>
        </row>
        <row r="20802">
          <cell r="A20802" t="str">
            <v>SETOP-I MATED-12007</v>
          </cell>
          <cell r="D20802" t="str">
            <v>CAIXA DE EQUALIZAÇÃO (TIPO: SOBREPOR|QUANTIDADE DE TERMINAIS: 9|MATERIAL: AÇO|ACABAMENTO: PINTURA EPÓXI|LARGURA*: 350MCM|COMPRIMENTO*: 350MM|PROFUNDIDADE*: 170MM|APLICAÇÃO: SISTEMA DE PROTEÇÃO CONTRA DESCARGAS ATMOSFÉRICAS)*VALORES REREFENCIAIS APROXIMADOS</v>
          </cell>
          <cell r="E20802" t="str">
            <v>un</v>
          </cell>
          <cell r="F20802">
            <v>529.6</v>
          </cell>
        </row>
        <row r="20803">
          <cell r="A20803" t="str">
            <v xml:space="preserve">SETOP-I </v>
          </cell>
        </row>
        <row r="20804">
          <cell r="A20804" t="str">
            <v>SETOP-I 034.05 - CAIXA DE INSPEÇÃO EM CONCRETO</v>
          </cell>
        </row>
        <row r="20805">
          <cell r="A20805" t="str">
            <v>SETOP-I Código</v>
          </cell>
          <cell r="D20805" t="str">
            <v>Descrição do Material</v>
          </cell>
          <cell r="E20805" t="str">
            <v>Unid.</v>
          </cell>
          <cell r="F20805" t="str">
            <v>Custo Unitário</v>
          </cell>
        </row>
        <row r="20806">
          <cell r="A20806" t="str">
            <v>SETOP-I MATED-12004</v>
          </cell>
          <cell r="D20806" t="str">
            <v>CAIXA DE INSPEÇÃO SEM FUNDO (MATERIAL: CONCRETO|LARGURA*: 30CM|COMPRIMENTO*:30CM|ALTURA*: 30CM|TAMPA: NÃO INCLUSO|PESO*: 27KG) *VALORES REFERENCIAIS APROXIMADOS</v>
          </cell>
          <cell r="E20806" t="str">
            <v>un</v>
          </cell>
          <cell r="F20806">
            <v>61.95</v>
          </cell>
        </row>
        <row r="20807">
          <cell r="A20807" t="str">
            <v xml:space="preserve">SETOP-I </v>
          </cell>
        </row>
        <row r="20808">
          <cell r="A20808" t="str">
            <v>SETOP-I 034.06 - CAIXA DE INSPEÇÃO EM POLIPROPILENO</v>
          </cell>
        </row>
        <row r="20809">
          <cell r="A20809" t="str">
            <v>SETOP-I Código</v>
          </cell>
          <cell r="D20809" t="str">
            <v>Descrição do Material</v>
          </cell>
          <cell r="E20809" t="str">
            <v>Unid.</v>
          </cell>
          <cell r="F20809" t="str">
            <v>Custo Unitário</v>
          </cell>
        </row>
        <row r="20810">
          <cell r="A20810" t="str">
            <v>SETOP-I MATED-5539</v>
          </cell>
          <cell r="D20810" t="str">
            <v>CAIXA DE INSPEÇÃO (MATERIAL: POLIPROPILENO|COR: PRETA|DIÂMETRO*: 300MM|COMPRIMENTO*: 300MM|TAMPA: NÃO INCLUSO|APLICAÇÃO: INSPEÇÃO DE ELETRICIDADE OU SISTEMA DE PROTEÇÃO CONTRA DESCARGAS ATMOSFÉRICAS) *VALORES REREFENCIAIS APROXIMADOS</v>
          </cell>
          <cell r="E20810" t="str">
            <v>un</v>
          </cell>
          <cell r="F20810">
            <v>29.56</v>
          </cell>
        </row>
        <row r="20811">
          <cell r="A20811" t="str">
            <v xml:space="preserve">SETOP-I </v>
          </cell>
        </row>
        <row r="20812">
          <cell r="A20812" t="str">
            <v>SETOP-I 034.07 - CAIXA DE LIGAÇÃO PARA ELETRODUTO</v>
          </cell>
        </row>
        <row r="20813">
          <cell r="A20813" t="str">
            <v>SETOP-I Código</v>
          </cell>
          <cell r="D20813" t="str">
            <v>Descrição do Material</v>
          </cell>
          <cell r="E20813" t="str">
            <v>Unid.</v>
          </cell>
          <cell r="F20813" t="str">
            <v>Custo Unitário</v>
          </cell>
        </row>
        <row r="20814">
          <cell r="A20814" t="str">
            <v>SETOP-I MATED-11831</v>
          </cell>
          <cell r="D20814" t="str">
            <v>CAIXA DE LIGAÇÃO PARA ELETRODUTO FLEXÍVEL EM PAREDE DE GESSO ACARTONADO(APLICAÇÃO: EMBUTIR [EM DRY-WALL]|MATERIAL: PVC|ALTURA: 4[105MM]|LARGURA: 4[105MM]|PROFUNDIDADE*: 47MM)*VALORES REFERENCIAIS APROXIMADOS</v>
          </cell>
          <cell r="E20814" t="str">
            <v>un</v>
          </cell>
          <cell r="F20814">
            <v>5.19</v>
          </cell>
        </row>
        <row r="20815">
          <cell r="A20815" t="str">
            <v>SETOP-I MATED-11830</v>
          </cell>
          <cell r="D20815" t="str">
            <v>CAIXA DE LIGAÇÃO PARA ELETRODUTO FLEXÍVEL EM PAREDE DE GESSO ACARTONADO(APLICAÇÃO: EMBUTIR [EM DRY-WALL]|MATERIAL: PVC|ALTURA: 4[110MM]|LARGURA: 2[63MM]|PROFUNDIDADE*: 47MM)*VALORES REFERENCIAIS APROXIMADOS</v>
          </cell>
          <cell r="E20815" t="str">
            <v>un</v>
          </cell>
          <cell r="F20815">
            <v>3.81</v>
          </cell>
        </row>
        <row r="20816">
          <cell r="A20816" t="str">
            <v>SETOP-I MATED-11826</v>
          </cell>
          <cell r="D20816" t="str">
            <v>CAIXA DE LIGAÇÃO PARA ELETRODUTO FLEXÍVEL(APLICAÇÃO: EMBUTIR|MATERIAL: PVC|ALTURA: 4[110MM]|LARGURA: 2[70MM]|PROFUNDIDADE*: 47MM|FORMATO: RETANGULAR)*VALORES REFERENCIAIS APROXIMADOS</v>
          </cell>
          <cell r="E20816" t="str">
            <v>un</v>
          </cell>
          <cell r="F20816">
            <v>1.57</v>
          </cell>
        </row>
        <row r="20817">
          <cell r="A20817" t="str">
            <v>SETOP-I MATED-11827</v>
          </cell>
          <cell r="D20817" t="str">
            <v>CAIXA DE LIGAÇÃO PARA ELETRODUTO FLEXÍVEL(APLICAÇÃO: EMBUTIR|MATERIAL: PVC|ALTURA: 4[110MM]|LARGURA: 4[110MM]|PROFUNDIDADE*: 47MM|FORMATO: QUADRADO)*VALORES REFERENCIAIS APROXIMADOS</v>
          </cell>
          <cell r="E20817" t="str">
            <v>un</v>
          </cell>
          <cell r="F20817">
            <v>3.9</v>
          </cell>
        </row>
        <row r="20818">
          <cell r="A20818" t="str">
            <v>SETOP-I MATED-11829</v>
          </cell>
          <cell r="D20818" t="str">
            <v>CAIXA DE LIGAÇÃO PARA ELETRODUTO FLEXÍVEL/RÍGIDO COM ANEL DESLIZANTE (APLICAÇÃO: EMBUTIR|MATERIAL: PVC|COMPRIMENTO: 3"[*87MM]|LARGURA: 3"[*87MM]|PROFUNDIDADE*: 50MM|FORMATO: OCTOGONAL)*VALORES REFERENCIAIS APROXIMADOS</v>
          </cell>
          <cell r="E20818" t="str">
            <v>un</v>
          </cell>
          <cell r="F20818">
            <v>4.8099999999999996</v>
          </cell>
        </row>
        <row r="20819">
          <cell r="A20819" t="str">
            <v>SETOP-I MATED-16636</v>
          </cell>
          <cell r="D20819" t="str">
            <v>CAIXA DE LIGAÇÃO PARA ELETRODUTO FLEXÍVEL/RÍGIDO FUNDO FIXO REFORÇADO(APLICAÇÃO: EMBUTIR|MATERIAL: PVC|COMPRIMENTO: 4"[105MM]|LARGURA: 4"[105MM]|PROFUNDIDADE*: 60MM|FORMATO: OCTOGONAL)*VALORES REFERENCIAIS APROXIMADOS</v>
          </cell>
          <cell r="E20819" t="str">
            <v>un</v>
          </cell>
          <cell r="F20819">
            <v>4.75</v>
          </cell>
        </row>
        <row r="20820">
          <cell r="A20820" t="str">
            <v>SETOP-I MATED-16633</v>
          </cell>
          <cell r="D20820" t="str">
            <v>CAIXA DE LIGAÇÃO PARA ELETRODUTO FLEXÍVEL/RÍGIDO FUNDO MÓVEL E SUPORTE PARA LAJOTA (APLICAÇÃO: EMBUTIR|MATERIAL: PVC|COMPRIMENTO: 4"[105MM]|LARGURA: 4"[105MM]|PROFUNDIDADE*: 60MM|FORMATO: OCTOGONAL|COMPRIMENTO SUPORTE LAJOTA*: 310MM)*VALORES REFERENCIAIS APROXIMADOS</v>
          </cell>
          <cell r="E20820" t="str">
            <v>un</v>
          </cell>
          <cell r="F20820">
            <v>11.04</v>
          </cell>
        </row>
        <row r="20821">
          <cell r="A20821" t="str">
            <v>SETOP-I MATED-11828</v>
          </cell>
          <cell r="D20821" t="str">
            <v>CAIXA DE LIGAÇÃO PARA ELETRODUTO FLEXÍVEL/RÍGIDO FUNDO MÓVEL(APLICAÇÃO: EMBUTIR|MATERIAL: PVC|COMPRIMENTO: 4"[105MM]|LARGURA: 4"[105MM]|PROFUNDIDADE*: 60MM|FORMATO: OCTOGONAL)*VALORES REFERENCIAIS APROXIMADOS</v>
          </cell>
          <cell r="E20821" t="str">
            <v>un</v>
          </cell>
          <cell r="F20821">
            <v>4.21</v>
          </cell>
        </row>
        <row r="20822">
          <cell r="A20822" t="str">
            <v>SETOP-I MATED-11846</v>
          </cell>
          <cell r="D20822" t="str">
            <v>CAIXA DE LIGAÇÃO PARA ELETRODUTO ROSCÁVEL(APLICAÇÃO: EMBUTIR|MATERIAL: PVC|ALTURA: 4[110MM]|LARGURA: 2[70MM]|PROFUNDIDADE*: 47MM|FORMATO: RETANGULAR)*VALORES REFERENCIAIS APROXIMADOS</v>
          </cell>
          <cell r="E20822" t="str">
            <v>un</v>
          </cell>
          <cell r="F20822">
            <v>1.66</v>
          </cell>
        </row>
        <row r="20823">
          <cell r="A20823" t="str">
            <v>SETOP-I MATED-11847</v>
          </cell>
          <cell r="D20823" t="str">
            <v>CAIXA DE LIGAÇÃO PARA ELETRODUTO ROSCÁVEL(APLICAÇÃO: EMBUTIR|MATERIAL: PVC|ALTURA: 4[110MM]|LARGURA: 4[110MM]|PROFUNDIDADE*: 47MM|FORMATO: QUADRADO)*VALORES REFERENCIAIS APROXIMADOS</v>
          </cell>
          <cell r="E20823" t="str">
            <v>un</v>
          </cell>
          <cell r="F20823">
            <v>4.03</v>
          </cell>
        </row>
        <row r="20824">
          <cell r="A20824" t="str">
            <v xml:space="preserve">SETOP-I </v>
          </cell>
        </row>
        <row r="20825">
          <cell r="A20825" t="str">
            <v>SETOP-I 034.08 - CAIXA DE PASSAGEM METÁLICA</v>
          </cell>
        </row>
        <row r="20826">
          <cell r="A20826" t="str">
            <v>SETOP-I Código</v>
          </cell>
          <cell r="D20826" t="str">
            <v>Descrição do Material</v>
          </cell>
          <cell r="E20826" t="str">
            <v>Unid.</v>
          </cell>
          <cell r="F20826" t="str">
            <v>Custo Unitário</v>
          </cell>
        </row>
        <row r="20827">
          <cell r="A20827" t="str">
            <v>SETOP-I MATED-12137</v>
          </cell>
          <cell r="D20827" t="str">
            <v>CAIXA DE PASSAGEM (MATERIAL: AÇO|TIPO: EMBUTIR|COMPRIMENTO*: 152MM|LARGURA*: 152MM|PROFUNDIDADE*: 102MM|ACABAMENTO: PINTURA ELETROSTÁTICA|TAMPA: INCLUSO|REFERÊNCIA: CPE-15 OU EQUIVALENTE)*VALORES REFERENCIAIS APROXIMADOS</v>
          </cell>
          <cell r="E20827" t="str">
            <v>un</v>
          </cell>
          <cell r="F20827">
            <v>44.71</v>
          </cell>
        </row>
        <row r="20828">
          <cell r="A20828" t="str">
            <v>SETOP-I MATED-12138</v>
          </cell>
          <cell r="D20828" t="str">
            <v>CAIXA DE PASSAGEM (MATERIAL: AÇO|TIPO: EMBUTIR|COMPRIMENTO*: 202MM|LARGURA*: 202MM|PROFUNDIDADE*: 102MM|ACABAMENTO: PINTURA ELETROSTÁTICA|TAMPA: INCLUSO|REFERÊNCIA: CPE-20 OU EQUIVALENTE)*VALORES REFERENCIAIS APROXIMADOS</v>
          </cell>
          <cell r="E20828" t="str">
            <v>un</v>
          </cell>
          <cell r="F20828">
            <v>82.45</v>
          </cell>
        </row>
        <row r="20829">
          <cell r="A20829" t="str">
            <v>SETOP-I MATED-5554</v>
          </cell>
          <cell r="D20829" t="str">
            <v>CAIXA DE PASSAGEM (MATERIAL: AÇO|TIPO: EMBUTIR|COMPRIMENTO*: 302MM|LARGURA*: 302MM|PROFUNDIDADE*: 122MM|ACABAMENTO: PINTURA ELETROSTÁTICA|TAMPA: INCLUSO|REFERÊNCIA: CPE-30 OU EQUIVALENTE)*VALORES REFERENCIAIS APROXIMADOS</v>
          </cell>
          <cell r="E20829" t="str">
            <v>un</v>
          </cell>
          <cell r="F20829">
            <v>146.72999999999999</v>
          </cell>
        </row>
        <row r="20830">
          <cell r="A20830" t="str">
            <v>SETOP-I MATED-11908</v>
          </cell>
          <cell r="D20830" t="str">
            <v>CAIXA DE PASSAGEM (MATERIAL: AÇO|TIPO: SOBREPOR|COMPRIMENTO*: 102MM|LARGURA*: 102MM|PROFUNDIDADE*: 82MM|ACABAMENTO: PINTURA ELETROSTÁTICA|TAMPA: INCLUSO|REFERÊNCIA: CPS-10 OU EQUIVALENTE)*VALORES REFERENCIAIS APROXIMADOS</v>
          </cell>
          <cell r="E20830" t="str">
            <v>un</v>
          </cell>
          <cell r="F20830">
            <v>31.04</v>
          </cell>
        </row>
        <row r="20831">
          <cell r="A20831" t="str">
            <v>SETOP-I MATED-12141</v>
          </cell>
          <cell r="D20831" t="str">
            <v>CAIXA DE PASSAGEM (MATERIAL: AÇO|TIPO: SOBREPOR|COMPRIMENTO*: 152MM|LARGURA*: 152MM|PROFUNDIDADE*: 82MM|ACABAMENTO: PINTURA ELETROSTÁTICA|TAMPA: INCLUSO|REFERÊNCIA: CPS-15 OU EQUIVALENTE)*VALORES REFERENCIAIS APROXIMADOS</v>
          </cell>
          <cell r="E20831" t="str">
            <v>un</v>
          </cell>
          <cell r="F20831">
            <v>42.28</v>
          </cell>
        </row>
        <row r="20832">
          <cell r="A20832" t="str">
            <v>SETOP-I MATED-12143</v>
          </cell>
          <cell r="D20832" t="str">
            <v>CAIXA DE PASSAGEM (MATERIAL: AÇO|TIPO: SOBREPOR|COMPRIMENTO*: 202MM|LARGURA*: 202MM|PROFUNDIDADE*: 102MM|ACABAMENTO: PINTURA ELETROSTÁTICA|TAMPA: INCLUSO|REFERÊNCIA: CPS-20 OU EQUIVALENTE)*VALORES REFERENCIAIS APROXIMADOS</v>
          </cell>
          <cell r="E20832" t="str">
            <v>un</v>
          </cell>
          <cell r="F20832">
            <v>71.489999999999995</v>
          </cell>
        </row>
        <row r="20833">
          <cell r="A20833" t="str">
            <v>SETOP-I MATED-11909</v>
          </cell>
          <cell r="D20833" t="str">
            <v>CAIXA DE PASSAGEM (MATERIAL: AÇO|TIPO: SOBREPOR|COMPRIMENTO*: 252MM|LARGURA*: 252MM|PROFUNDIDADE*: 102MM|ACABAMENTO: PINTURA ELETROSTÁTICA|TAMPA: INCLUSO|REFERÊNCIA: CPS-25 OU EQUIVALENTE)*VALORES REFERENCIAIS APROXIMADOS</v>
          </cell>
          <cell r="E20833" t="str">
            <v>un</v>
          </cell>
          <cell r="F20833">
            <v>93.46</v>
          </cell>
        </row>
        <row r="20834">
          <cell r="A20834" t="str">
            <v>SETOP-I MATED-12144</v>
          </cell>
          <cell r="D20834" t="str">
            <v>CAIXA DE PASSAGEM (MATERIAL: AÇO|TIPO: SOBREPOR|COMPRIMENTO*: 302MM|LARGURA*: 302MM|PROFUNDIDADE*: 122MM|ACABAMENTO: PINTURA ELETROSTÁTICA|TAMPA: INCLUSO|REFERÊNCIA: CPS-30 OU EQUIVALENTE)*VALORES REFERENCIAIS APROXIMADOS</v>
          </cell>
          <cell r="E20834" t="str">
            <v>un</v>
          </cell>
          <cell r="F20834">
            <v>153</v>
          </cell>
        </row>
        <row r="20835">
          <cell r="A20835" t="str">
            <v xml:space="preserve">SETOP-I </v>
          </cell>
        </row>
        <row r="20836">
          <cell r="A20836" t="str">
            <v>SETOP-I 034.09 - CAIXA DE PASSAGEM PARA PISO</v>
          </cell>
        </row>
        <row r="20837">
          <cell r="A20837" t="str">
            <v>SETOP-I Código</v>
          </cell>
          <cell r="D20837" t="str">
            <v>Descrição do Material</v>
          </cell>
          <cell r="E20837" t="str">
            <v>Unid.</v>
          </cell>
          <cell r="F20837" t="str">
            <v>Custo Unitário</v>
          </cell>
        </row>
        <row r="20838">
          <cell r="A20838" t="str">
            <v>SETOP-I MATED-12139</v>
          </cell>
          <cell r="D20838" t="str">
            <v>CAIXA DE PASSAGEM PARA PISO (MATERIAL: ALUMÍNIO|TAMPA: REVERSÍVEL [ANTIDERRAPANTE OU LISA]|DIMENSÃO: (100X100X60)MM)|ACESSÓRIOS: INCLUSOS)</v>
          </cell>
          <cell r="E20838" t="str">
            <v>un</v>
          </cell>
          <cell r="F20838">
            <v>39.869999999999997</v>
          </cell>
        </row>
        <row r="20839">
          <cell r="A20839" t="str">
            <v>SETOP-I MATED-12140</v>
          </cell>
          <cell r="D20839" t="str">
            <v>CAIXA DE PASSAGEM PARA PISO (MATERIAL: ALUMÍNIO|TAMPA: REVERSÍVEL [ANTIDERRAPANTE OU LISA]|DIMENSÃO: (200X200X100)MM|ACESSÓRIOS: INCLUSOS)</v>
          </cell>
          <cell r="E20839" t="str">
            <v>un</v>
          </cell>
          <cell r="F20839">
            <v>105.15</v>
          </cell>
        </row>
        <row r="20840">
          <cell r="A20840" t="str">
            <v>SETOP-I MATED-12321</v>
          </cell>
          <cell r="D20840" t="str">
            <v>CAIXA DE PASSAGEM PARA PISO (MATERIAL: ALUMÍNIO|TAMPA: REVERSÍVEL [ANTIDERRAPANTE OU LISA]|DIMENSÃO: (300X300X120)MM|ACESSÓRIOS: INCLUSOS)</v>
          </cell>
          <cell r="E20840" t="str">
            <v>un</v>
          </cell>
          <cell r="F20840">
            <v>216.44</v>
          </cell>
        </row>
        <row r="20841">
          <cell r="A20841" t="str">
            <v>SETOP-I MATED-12322</v>
          </cell>
          <cell r="D20841" t="str">
            <v>CAIXA DE PASSAGEM PARA PISO (MATERIAL: ALUMÍNIO|TAMPA: REVERSÍVEL [ANTIDERRAPANTE OU LISA]|DIMENSÃO: (400X400X200)MM|ACESSÓRIOS: INCLUSOS)</v>
          </cell>
          <cell r="E20841" t="str">
            <v>un</v>
          </cell>
          <cell r="F20841">
            <v>571.05999999999995</v>
          </cell>
        </row>
        <row r="20842">
          <cell r="A20842" t="str">
            <v xml:space="preserve">SETOP-I </v>
          </cell>
        </row>
        <row r="20843">
          <cell r="A20843" t="str">
            <v>SETOP-I 034.10 - CAIXA DE PASSAGEM PVC</v>
          </cell>
        </row>
        <row r="20844">
          <cell r="A20844" t="str">
            <v>SETOP-I Código</v>
          </cell>
          <cell r="D20844" t="str">
            <v>Descrição do Material</v>
          </cell>
          <cell r="E20844" t="str">
            <v>Unid.</v>
          </cell>
          <cell r="F20844" t="str">
            <v>Custo Unitário</v>
          </cell>
        </row>
        <row r="20845">
          <cell r="A20845" t="str">
            <v>SETOP-I MATED-16637</v>
          </cell>
          <cell r="D20845" t="str">
            <v>PROLONGADOR PARA CAIXA DE LIGAÇÃO PARA ELETRODUTO FLEXÍVEL/RÍGIDO FUNDO MÓVEL (APLICAÇÃO: EMBUTIR|MATERIAL: PVC|COMPRIMENTO: 4"[105MM]|LARGURA: 4"[105MM]|PROFUNDIDADE*: 60MM|FORMATO: OCTOGONAL)*VALORES REFERENCIAIS APROXIMADOS</v>
          </cell>
          <cell r="E20845" t="str">
            <v>un</v>
          </cell>
          <cell r="F20845">
            <v>5.0199999999999996</v>
          </cell>
        </row>
        <row r="20846">
          <cell r="A20846" t="str">
            <v xml:space="preserve">SETOP-I </v>
          </cell>
        </row>
        <row r="20847">
          <cell r="A20847" t="str">
            <v>SETOP-I 034.12 - CAIXA ESTANQUE</v>
          </cell>
        </row>
        <row r="20848">
          <cell r="A20848" t="str">
            <v>SETOP-I Código</v>
          </cell>
          <cell r="D20848" t="str">
            <v>Descrição do Material</v>
          </cell>
          <cell r="E20848" t="str">
            <v>Unid.</v>
          </cell>
          <cell r="F20848" t="str">
            <v>Custo Unitário</v>
          </cell>
        </row>
        <row r="20849">
          <cell r="A20849" t="str">
            <v>SETOP-I MATED-13055</v>
          </cell>
          <cell r="D20849" t="str">
            <v>CAIXA ESTANQUE (APLICAÇÃO: EMBUTIR|MATERIAL: PVC|ALTURA: 4"[110MM]|LARGURA: 2"[70MM]|PROFUNDIDADE*: 47MM|FORMATO: RETANGULAR)*VALORES REFERENCIAIS APROXIMADOS</v>
          </cell>
          <cell r="E20849" t="str">
            <v>un</v>
          </cell>
          <cell r="F20849">
            <v>65.900000000000006</v>
          </cell>
        </row>
        <row r="20850">
          <cell r="A20850" t="str">
            <v xml:space="preserve">SETOP-I </v>
          </cell>
        </row>
        <row r="20851">
          <cell r="A20851" t="str">
            <v>SETOP-I 034.13 - CAIXA PARA MEDIÇÃO</v>
          </cell>
        </row>
        <row r="20852">
          <cell r="A20852" t="str">
            <v>SETOP-I Código</v>
          </cell>
          <cell r="D20852" t="str">
            <v>Descrição do Material</v>
          </cell>
          <cell r="E20852" t="str">
            <v>Unid.</v>
          </cell>
          <cell r="F20852" t="str">
            <v>Custo Unitário</v>
          </cell>
        </row>
        <row r="20853">
          <cell r="A20853" t="str">
            <v>SETOP-I MATED-12933</v>
          </cell>
          <cell r="D20853" t="str">
            <v>CAIXA PARA MEDIÇÃO (APLICAÇÃO: CAIXA MODULAR PARA DISJUNTOR E/OU TRANSFORMADORES DE CORRENTE|TIPO: CM-10|MATERIAL: AÇO|ACABAMENTO: PINTURA ELETROSTÁTICA|DIMENSÕES: 100X60X40CM|NORMA: CEMIG|DISJUNTOR: NÃO INCLUSO)</v>
          </cell>
          <cell r="E20853" t="str">
            <v>un</v>
          </cell>
          <cell r="F20853">
            <v>3646.9</v>
          </cell>
        </row>
        <row r="20854">
          <cell r="A20854" t="str">
            <v>SETOP-I MATED-12928</v>
          </cell>
          <cell r="D20854" t="str">
            <v>CAIXA PARA MEDIÇÃO (APLICAÇÃO: CAIXA MODULAR PARA DISJUNTOR E/OU TRANSFORMADORES DE CORRENTE|TIPO: CM-18|MATERIAL: AÇO|ACABAMENTO: PINTURA ELETROSTÁTICA|DIMENSÕES: 120X60X40CM|NORMA: CEMIG|DISJUNTOR: NÃO INCLUSO)</v>
          </cell>
          <cell r="E20854" t="str">
            <v>un</v>
          </cell>
          <cell r="F20854">
            <v>4009.78</v>
          </cell>
        </row>
        <row r="20855">
          <cell r="A20855" t="str">
            <v>SETOP-I MATED-20652</v>
          </cell>
          <cell r="D20855" t="str">
            <v>CAIXA PARA MEDIÇÃO (APLICAÇÃO: CAIXA MODULAR PARA DISJUNTOR E/OU TRANSFORMADORES DE CORRENTE|TIPO: CM-9|MATERIAL: AÇO|ACABAMENTO: PINTURA ELETROSTÁTICA|DIMENSÕES: 100X60X40CM|NORMA: CEMIG|DISJUNTOR: NÃO INCLUSO)</v>
          </cell>
          <cell r="E20855" t="str">
            <v>un</v>
          </cell>
          <cell r="F20855">
            <v>3590.15</v>
          </cell>
        </row>
        <row r="20856">
          <cell r="A20856" t="str">
            <v>SETOP-I MATED-12935</v>
          </cell>
          <cell r="D20856" t="str">
            <v>CAIXA PARA MEDIÇÃO (APLICAÇÃO: CAIXA PARA DOIS MEDIDORES POLIFÁSICOS E CHAVE DE AFERIÇÃO|TIPO: CM-4|MATERIAL: AÇO|ACABAMENTO: PINTURA ELETROSTÁTICA|DIMENSÕES: 57X49X26CM|NORMA: CEMIG|DISJUNTOR: NÃO INCLUSO)</v>
          </cell>
          <cell r="E20856" t="str">
            <v>un</v>
          </cell>
          <cell r="F20856">
            <v>421.16</v>
          </cell>
        </row>
        <row r="20857">
          <cell r="A20857" t="str">
            <v>SETOP-I MATED-12929</v>
          </cell>
          <cell r="D20857" t="str">
            <v>CAIXA PARA MEDIÇÃO (APLICAÇÃO: MEDIDOR DE ENERGIA, DO DISJUNTOR E DOS TRANSFORMADORES DE CORRENTE [TC]|TIPO: CM-3|MATERIAL: AÇO|ACABAMENTO: PINTURA ELETROSTÁTICA|DIMENSÕES: 55X60X25CM|NORMA: CEMIG|DISJUNTOR: NÃO INCLUSO|LEITOR PARA VIA PÚBLICA (LVP): SIM)</v>
          </cell>
          <cell r="E20857" t="str">
            <v>un</v>
          </cell>
          <cell r="F20857">
            <v>386.18</v>
          </cell>
        </row>
        <row r="20858">
          <cell r="A20858" t="str">
            <v>SETOP-I MATED-13023</v>
          </cell>
          <cell r="D20858" t="str">
            <v>CAIXA PARA MEDIÇÃO (APLICAÇÃO: MEDIDOR DE ENERGIA E DO DISJUNTOR POLIFÁSICA|TIPO: CM-14|MATERIAL: AÇO|ACABAMENTO: PINTURA ELETROSTÁTICA|DIMENSÕES: 46X34X21CM|NORMA: CEMIG|DISJUNTOR: NÃO INCLUSO|LEITOR PARA VIA PÚBLICA (LVP): SIM)</v>
          </cell>
          <cell r="E20858" t="str">
            <v>un</v>
          </cell>
          <cell r="F20858">
            <v>182.9</v>
          </cell>
        </row>
        <row r="20859">
          <cell r="A20859" t="str">
            <v>SETOP-I MATED-20651</v>
          </cell>
          <cell r="D20859" t="str">
            <v>CAIXA PARA MEDIÇÃO (APLICAÇÃO: MEDIDOR DE ENERGIA E DO DISJUNTOR POLIFÁSICA|TIPO: CM-19|MATERIAL: AÇO|ACABAMENTO: PINTURA ELETROSTÁTICA|DIMENSÕES: 54X60X24CM|NORMA: CEMIG|DISJUNTOR: NÃO INCLUSO)</v>
          </cell>
          <cell r="E20859" t="str">
            <v>un</v>
          </cell>
          <cell r="F20859">
            <v>429</v>
          </cell>
        </row>
        <row r="20860">
          <cell r="A20860" t="str">
            <v>SETOP-I MATED-12927</v>
          </cell>
          <cell r="D20860" t="str">
            <v>CAIXA PARA MEDIÇÃO (APLICAÇÃO: MEDIDOR DE ENERGIA E DO DISJUNTOR POLIFÁSICA|TIPO: CM-2|MATERIAL: AÇO|ACABAMENTO: PINTURA ELETROSTÁTICA|DIMENSÕES: 46X35X21CM|NORMA: CEMIG|DISJUNTOR: NÃO INCLUSO)</v>
          </cell>
          <cell r="E20860" t="str">
            <v>un</v>
          </cell>
          <cell r="F20860">
            <v>150</v>
          </cell>
        </row>
        <row r="20861">
          <cell r="A20861" t="str">
            <v>SETOP-I MATED-28594</v>
          </cell>
          <cell r="D20861" t="str">
            <v>CAIXA PARA MEDIÇÃO (APLICAÇÃO: PROTEÇÃO GERAL|TIPO: CM-8|MATERIAL: AÇO|ACABAMENTO: PINTURA ELETROSTÁTICA|DIMENSÕES: 46X34X21CM|NORMA: CEMIG|DISJUNTOR: NÃO INCLUSO|LEITOR PARA VIA PÚBLICA (LVP): NÃO)</v>
          </cell>
          <cell r="E20861" t="str">
            <v>un</v>
          </cell>
          <cell r="F20861">
            <v>227.15</v>
          </cell>
        </row>
        <row r="20862">
          <cell r="A20862" t="str">
            <v xml:space="preserve">SETOP-I </v>
          </cell>
        </row>
        <row r="20863">
          <cell r="A20863" t="str">
            <v>SETOP-I 034.14 - CONTATOR</v>
          </cell>
        </row>
        <row r="20864">
          <cell r="A20864" t="str">
            <v>SETOP-I Código</v>
          </cell>
          <cell r="D20864" t="str">
            <v>Descrição do Material</v>
          </cell>
          <cell r="E20864" t="str">
            <v>Unid.</v>
          </cell>
          <cell r="F20864" t="str">
            <v>Custo Unitário</v>
          </cell>
        </row>
        <row r="20865">
          <cell r="A20865" t="str">
            <v>SETOP-I MATED-19473</v>
          </cell>
          <cell r="D20865" t="str">
            <v>CONTATOR (TIPO: TRIPOLAR|CORRENTE: 12A|CLASSE: AC-3|TENSÃO: 220V|CONTATOS: 1NA OU 1NF)</v>
          </cell>
          <cell r="E20865" t="str">
            <v>un</v>
          </cell>
          <cell r="F20865">
            <v>101.08</v>
          </cell>
        </row>
        <row r="20866">
          <cell r="A20866" t="str">
            <v>SETOP-I MATED-19474</v>
          </cell>
          <cell r="D20866" t="str">
            <v>CONTATOR (TIPO: TRIPOLAR|CORRENTE: 16A|CLASSE: AC-3|TENSÃO: 220V|CONTATOS: 1NA OU 1NF)</v>
          </cell>
          <cell r="E20866" t="str">
            <v>un</v>
          </cell>
          <cell r="F20866">
            <v>117.94</v>
          </cell>
        </row>
        <row r="20867">
          <cell r="A20867" t="str">
            <v>SETOP-I MATED-19475</v>
          </cell>
          <cell r="D20867" t="str">
            <v>CONTATOR (TIPO: TRIPOLAR|CORRENTE: 25A|CLASSE: AC-3|TENSÃO: 220V|CONTATOS: 1NA OU 1NF)</v>
          </cell>
          <cell r="E20867" t="str">
            <v>un</v>
          </cell>
          <cell r="F20867">
            <v>176.28</v>
          </cell>
        </row>
        <row r="20868">
          <cell r="A20868" t="str">
            <v>SETOP-I MATED-19476</v>
          </cell>
          <cell r="D20868" t="str">
            <v>CONTATOR (TIPO: TRIPOLAR|CORRENTE: 32A|CLASSE: AC-3|TENSÃO: 220V|CONTATOS: 1NA OU 1NF)</v>
          </cell>
          <cell r="E20868" t="str">
            <v>un</v>
          </cell>
          <cell r="F20868">
            <v>183.62</v>
          </cell>
        </row>
        <row r="20869">
          <cell r="A20869" t="str">
            <v>SETOP-I MATED-19471</v>
          </cell>
          <cell r="D20869" t="str">
            <v>CONTATOR (TIPO: TRIPOLAR|CORRENTE: 7A|CLASSE: AC-3|TENSÃO: 220V|CONTATOS: 1NA OU 1NF)</v>
          </cell>
          <cell r="E20869" t="str">
            <v>un</v>
          </cell>
          <cell r="F20869">
            <v>65.36</v>
          </cell>
        </row>
        <row r="20870">
          <cell r="A20870" t="str">
            <v>SETOP-I MATED-19472</v>
          </cell>
          <cell r="D20870" t="str">
            <v>CONTATOR (TIPO: TRIPOLAR|CORRENTE: 9A|CLASSE: AC-3|TENSÃO: 220V|CONTATOS: 1NA OU 1NF)</v>
          </cell>
          <cell r="E20870" t="str">
            <v>un</v>
          </cell>
          <cell r="F20870">
            <v>80.7</v>
          </cell>
        </row>
        <row r="20871">
          <cell r="A20871" t="str">
            <v xml:space="preserve">SETOP-I </v>
          </cell>
        </row>
        <row r="20872">
          <cell r="A20872" t="str">
            <v>SETOP-I 034.15 - DISPOSITIVO DE PROTEÇÃO DE SURTO (DPS)</v>
          </cell>
        </row>
        <row r="20873">
          <cell r="A20873" t="str">
            <v>SETOP-I Código</v>
          </cell>
          <cell r="D20873" t="str">
            <v>Descrição do Material</v>
          </cell>
          <cell r="E20873" t="str">
            <v>Unid.</v>
          </cell>
          <cell r="F20873" t="str">
            <v>Custo Unitário</v>
          </cell>
        </row>
        <row r="20874">
          <cell r="A20874" t="str">
            <v>SETOP-I MATED-17021</v>
          </cell>
          <cell r="D20874" t="str">
            <v>DISPOSITIVO DE PROTEÇÃO CONTRA SURTOS (QUANTIDADE DE PÓLOS: MONOPOLAR|CLASSE: I-II|TENSÃO DE OPERAÇÃO: 175V-275V|CORRENTE DE DESCARGA MÁXIMA: 20KA)</v>
          </cell>
          <cell r="E20874" t="str">
            <v>un</v>
          </cell>
          <cell r="F20874">
            <v>40</v>
          </cell>
        </row>
        <row r="20875">
          <cell r="A20875" t="str">
            <v xml:space="preserve">SETOP-I </v>
          </cell>
        </row>
        <row r="20876">
          <cell r="A20876" t="str">
            <v>SETOP-I 034.16 - FUSÍVEL</v>
          </cell>
        </row>
        <row r="20877">
          <cell r="A20877" t="str">
            <v>SETOP-I Código</v>
          </cell>
          <cell r="D20877" t="str">
            <v>Descrição do Material</v>
          </cell>
          <cell r="E20877" t="str">
            <v>Unid.</v>
          </cell>
          <cell r="F20877" t="str">
            <v>Custo Unitário</v>
          </cell>
        </row>
        <row r="20878">
          <cell r="A20878" t="str">
            <v>SETOP-I MATED-17059</v>
          </cell>
          <cell r="D20878" t="str">
            <v>FUSÍVEL (TIPO: DIAZED|CLASSE: GL/GG|CORRENTE: 10A|TAMANHO: DII|TENSÃO: 500V)</v>
          </cell>
          <cell r="E20878" t="str">
            <v>un</v>
          </cell>
          <cell r="F20878">
            <v>5.27</v>
          </cell>
        </row>
        <row r="20879">
          <cell r="A20879" t="str">
            <v>SETOP-I MATED-17060</v>
          </cell>
          <cell r="D20879" t="str">
            <v>FUSÍVEL (TIPO: DIAZED|CLASSE: GL/GG|CORRENTE: 16A|TAMANHO: DII|TENSÃO: 500V)</v>
          </cell>
          <cell r="E20879" t="str">
            <v>un</v>
          </cell>
          <cell r="F20879">
            <v>6.59</v>
          </cell>
        </row>
        <row r="20880">
          <cell r="A20880" t="str">
            <v>SETOP-I MATED-17056</v>
          </cell>
          <cell r="D20880" t="str">
            <v>FUSÍVEL (TIPO: DIAZED|CLASSE: GL/GG|CORRENTE: 2A|TAMANHO: DII|TENSÃO: 500V)</v>
          </cell>
          <cell r="E20880" t="str">
            <v>un</v>
          </cell>
          <cell r="F20880">
            <v>5.5</v>
          </cell>
        </row>
        <row r="20881">
          <cell r="A20881" t="str">
            <v>SETOP-I MATED-17061</v>
          </cell>
          <cell r="D20881" t="str">
            <v>FUSÍVEL (TIPO: DIAZED|CLASSE: GL/GG|CORRENTE: 20A|TAMANHO: DII|TENSÃO: 500V)</v>
          </cell>
          <cell r="E20881" t="str">
            <v>un</v>
          </cell>
          <cell r="F20881">
            <v>7.39</v>
          </cell>
        </row>
        <row r="20882">
          <cell r="A20882" t="str">
            <v>SETOP-I MATED-17062</v>
          </cell>
          <cell r="D20882" t="str">
            <v>FUSÍVEL (TIPO: DIAZED|CLASSE: GL/GG|CORRENTE: 25A|TAMANHO: DII|TENSÃO: 500V)</v>
          </cell>
          <cell r="E20882" t="str">
            <v>un</v>
          </cell>
          <cell r="F20882">
            <v>6.61</v>
          </cell>
        </row>
        <row r="20883">
          <cell r="A20883" t="str">
            <v>SETOP-I MATED-12078</v>
          </cell>
          <cell r="D20883" t="str">
            <v>FUSÍVEL (TIPO: DIAZED|CLASSE: GL/GG|CORRENTE: 35A|TAMANHO: DIII|TENSÃO: 500V)</v>
          </cell>
          <cell r="E20883" t="str">
            <v>un</v>
          </cell>
          <cell r="F20883">
            <v>21.14</v>
          </cell>
        </row>
        <row r="20884">
          <cell r="A20884" t="str">
            <v>SETOP-I MATED-17057</v>
          </cell>
          <cell r="D20884" t="str">
            <v>FUSÍVEL (TIPO: DIAZED|CLASSE: GL/GG|CORRENTE: 4A|TAMANHO: DII|TENSÃO: 500V)</v>
          </cell>
          <cell r="E20884" t="str">
            <v>un</v>
          </cell>
          <cell r="F20884">
            <v>6.88</v>
          </cell>
        </row>
        <row r="20885">
          <cell r="A20885" t="str">
            <v>SETOP-I MATED-17063</v>
          </cell>
          <cell r="D20885" t="str">
            <v>FUSÍVEL (TIPO: DIAZED|CLASSE: GL/GG|CORRENTE: 50A|TAMANHO: DIII|TENSÃO: 500V)</v>
          </cell>
          <cell r="E20885" t="str">
            <v>un</v>
          </cell>
          <cell r="F20885">
            <v>15.48</v>
          </cell>
        </row>
        <row r="20886">
          <cell r="A20886" t="str">
            <v>SETOP-I MATED-17058</v>
          </cell>
          <cell r="D20886" t="str">
            <v>FUSÍVEL (TIPO: DIAZED|CLASSE: GL/GG|CORRENTE: 6A|TAMANHO: DII|TENSÃO: 500V)</v>
          </cell>
          <cell r="E20886" t="str">
            <v>un</v>
          </cell>
          <cell r="F20886">
            <v>5.66</v>
          </cell>
        </row>
        <row r="20887">
          <cell r="A20887" t="str">
            <v>SETOP-I MATED-12126</v>
          </cell>
          <cell r="D20887" t="str">
            <v>FUSÍVEL (TIPO: DIAZED|CLASSE: GL/GG|CORRENTE: 63A|TAMANHO: DIII|TENSÃO: 500V)</v>
          </cell>
          <cell r="E20887" t="str">
            <v>un</v>
          </cell>
          <cell r="F20887">
            <v>17.690000000000001</v>
          </cell>
        </row>
        <row r="20888">
          <cell r="A20888" t="str">
            <v>SETOP-I MATED-17065</v>
          </cell>
          <cell r="D20888" t="str">
            <v>FUSÍVEL (TIPO: NH|CLASSE: GL/GG|CORRENTE: 10A|TAMANHO: 00|TENSÃO: 500V)</v>
          </cell>
          <cell r="E20888" t="str">
            <v>un</v>
          </cell>
          <cell r="F20888">
            <v>38.9</v>
          </cell>
        </row>
        <row r="20889">
          <cell r="A20889" t="str">
            <v>SETOP-I MATED-17073</v>
          </cell>
          <cell r="D20889" t="str">
            <v>FUSÍVEL (TIPO: NH|CLASSE: GL/GG|CORRENTE: 100A|TAMANHO: 00|TENSÃO: 500V)</v>
          </cell>
          <cell r="E20889" t="str">
            <v>un</v>
          </cell>
          <cell r="F20889">
            <v>30.7</v>
          </cell>
        </row>
        <row r="20890">
          <cell r="A20890" t="str">
            <v>SETOP-I MATED-17078</v>
          </cell>
          <cell r="D20890" t="str">
            <v>FUSÍVEL (TIPO: NH|CLASSE: GL/GG|CORRENTE: 100A|TAMANHO: 1|TENSÃO: 500V)</v>
          </cell>
          <cell r="E20890" t="str">
            <v>un</v>
          </cell>
          <cell r="F20890">
            <v>79.599999999999994</v>
          </cell>
        </row>
        <row r="20891">
          <cell r="A20891" t="str">
            <v>SETOP-I MATED-17074</v>
          </cell>
          <cell r="D20891" t="str">
            <v>FUSÍVEL (TIPO: NH|CLASSE: GL/GG|CORRENTE: 125A|TAMANHO: 00|TENSÃO: 500V)</v>
          </cell>
          <cell r="E20891" t="str">
            <v>un</v>
          </cell>
          <cell r="F20891">
            <v>42.17</v>
          </cell>
        </row>
        <row r="20892">
          <cell r="A20892" t="str">
            <v>SETOP-I MATED-17079</v>
          </cell>
          <cell r="D20892" t="str">
            <v>FUSÍVEL (TIPO: NH|CLASSE: GL/GG|CORRENTE: 125A|TAMANHO: 1|TENSÃO: 500V)</v>
          </cell>
          <cell r="E20892" t="str">
            <v>un</v>
          </cell>
          <cell r="F20892">
            <v>80.98</v>
          </cell>
        </row>
        <row r="20893">
          <cell r="A20893" t="str">
            <v>SETOP-I MATED-17066</v>
          </cell>
          <cell r="D20893" t="str">
            <v>FUSÍVEL (TIPO: NH|CLASSE: GL/GG|CORRENTE: 16A|TAMANHO: 00|TENSÃO: 500V)</v>
          </cell>
          <cell r="E20893" t="str">
            <v>un</v>
          </cell>
          <cell r="F20893">
            <v>33.340000000000003</v>
          </cell>
        </row>
        <row r="20894">
          <cell r="A20894" t="str">
            <v>SETOP-I MATED-17080</v>
          </cell>
          <cell r="D20894" t="str">
            <v>FUSÍVEL (TIPO: NH|CLASSE: GL/GG|CORRENTE: 160A|TAMANHO: 1|TENSÃO: 500V)</v>
          </cell>
          <cell r="E20894" t="str">
            <v>un</v>
          </cell>
          <cell r="F20894">
            <v>87.43</v>
          </cell>
        </row>
        <row r="20895">
          <cell r="A20895" t="str">
            <v>SETOP-I MATED-17067</v>
          </cell>
          <cell r="D20895" t="str">
            <v>FUSÍVEL (TIPO: NH|CLASSE: GL/GG|CORRENTE: 20A|TAMANHO: 00|TENSÃO: 500V)</v>
          </cell>
          <cell r="E20895" t="str">
            <v>un</v>
          </cell>
          <cell r="F20895">
            <v>38.71</v>
          </cell>
        </row>
        <row r="20896">
          <cell r="A20896" t="str">
            <v>SETOP-I MATED-17081</v>
          </cell>
          <cell r="D20896" t="str">
            <v>FUSÍVEL (TIPO: NH|CLASSE: GL/GG|CORRENTE: 200A|TAMANHO: 1|TENSÃO: 500V)</v>
          </cell>
          <cell r="E20896" t="str">
            <v>un</v>
          </cell>
          <cell r="F20896">
            <v>83.53</v>
          </cell>
        </row>
        <row r="20897">
          <cell r="A20897" t="str">
            <v>SETOP-I MATED-17082</v>
          </cell>
          <cell r="D20897" t="str">
            <v>FUSÍVEL (TIPO: NH|CLASSE: GL/GG|CORRENTE: 224A|TAMANHO: 1|TENSÃO: 500V)</v>
          </cell>
          <cell r="E20897" t="str">
            <v>un</v>
          </cell>
          <cell r="F20897">
            <v>106.68</v>
          </cell>
        </row>
        <row r="20898">
          <cell r="A20898" t="str">
            <v>SETOP-I MATED-17068</v>
          </cell>
          <cell r="D20898" t="str">
            <v>FUSÍVEL (TIPO: NH|CLASSE: GL/GG|CORRENTE: 25A|TAMANHO: 00|TENSÃO: 500V)</v>
          </cell>
          <cell r="E20898" t="str">
            <v>un</v>
          </cell>
          <cell r="F20898">
            <v>36.619999999999997</v>
          </cell>
        </row>
        <row r="20899">
          <cell r="A20899" t="str">
            <v>SETOP-I MATED-17083</v>
          </cell>
          <cell r="D20899" t="str">
            <v>FUSÍVEL (TIPO: NH|CLASSE: GL/GG|CORRENTE: 250A|TAMANHO: 1|TENSÃO: 500V)</v>
          </cell>
          <cell r="E20899" t="str">
            <v>un</v>
          </cell>
          <cell r="F20899">
            <v>76.45</v>
          </cell>
        </row>
        <row r="20900">
          <cell r="A20900" t="str">
            <v>SETOP-I MATED-17086</v>
          </cell>
          <cell r="D20900" t="str">
            <v>FUSÍVEL (TIPO: NH|CLASSE: GL/GG|CORRENTE: 250A|TAMANHO: 2|TENSÃO: 500V)</v>
          </cell>
          <cell r="E20900" t="str">
            <v>un</v>
          </cell>
          <cell r="F20900">
            <v>104.09</v>
          </cell>
        </row>
        <row r="20901">
          <cell r="A20901" t="str">
            <v>SETOP-I MATED-17087</v>
          </cell>
          <cell r="D20901" t="str">
            <v>FUSÍVEL (TIPO: NH|CLASSE: GL/GG|CORRENTE: 315A|TAMANHO: 2|TENSÃO: 500V)</v>
          </cell>
          <cell r="E20901" t="str">
            <v>un</v>
          </cell>
          <cell r="F20901">
            <v>112.58</v>
          </cell>
        </row>
        <row r="20902">
          <cell r="A20902" t="str">
            <v>SETOP-I MATED-17069</v>
          </cell>
          <cell r="D20902" t="str">
            <v>FUSÍVEL (TIPO: NH|CLASSE: GL/GG|CORRENTE: 35A|TAMANHO: 00|TENSÃO: 500V)</v>
          </cell>
          <cell r="E20902" t="str">
            <v>un</v>
          </cell>
          <cell r="F20902">
            <v>46.96</v>
          </cell>
        </row>
        <row r="20903">
          <cell r="A20903" t="str">
            <v>SETOP-I MATED-17088</v>
          </cell>
          <cell r="D20903" t="str">
            <v>FUSÍVEL (TIPO: NH|CLASSE: GL/GG|CORRENTE: 355A|TAMANHO: 2|TENSÃO: 500V)</v>
          </cell>
          <cell r="E20903" t="str">
            <v>un</v>
          </cell>
          <cell r="F20903">
            <v>120.51</v>
          </cell>
        </row>
        <row r="20904">
          <cell r="A20904" t="str">
            <v>SETOP-I MATED-17089</v>
          </cell>
          <cell r="D20904" t="str">
            <v>FUSÍVEL (TIPO: NH|CLASSE: GL/GG|CORRENTE: 400A|TAMANHO: 2|TENSÃO: 500V)</v>
          </cell>
          <cell r="E20904" t="str">
            <v>un</v>
          </cell>
          <cell r="F20904">
            <v>135.55000000000001</v>
          </cell>
        </row>
        <row r="20905">
          <cell r="A20905" t="str">
            <v>SETOP-I MATED-17090</v>
          </cell>
          <cell r="D20905" t="str">
            <v>FUSÍVEL (TIPO: NH|CLASSE: GL/GG|CORRENTE: 400A|TAMANHO: 3|TENSÃO: 500V)</v>
          </cell>
          <cell r="E20905" t="str">
            <v>un</v>
          </cell>
          <cell r="F20905">
            <v>146.77000000000001</v>
          </cell>
        </row>
        <row r="20906">
          <cell r="A20906" t="str">
            <v>SETOP-I MATED-17091</v>
          </cell>
          <cell r="D20906" t="str">
            <v>FUSÍVEL (TIPO: NH|CLASSE: GL/GG|CORRENTE: 425A|TAMANHO: 3|TENSÃO: 500V)</v>
          </cell>
          <cell r="E20906" t="str">
            <v>un</v>
          </cell>
          <cell r="F20906">
            <v>167.55</v>
          </cell>
        </row>
        <row r="20907">
          <cell r="A20907" t="str">
            <v>SETOP-I MATED-17070</v>
          </cell>
          <cell r="D20907" t="str">
            <v>FUSÍVEL (TIPO: NH|CLASSE: GL/GG|CORRENTE: 50A|TAMANHO: 00|TENSÃO: 500V)</v>
          </cell>
          <cell r="E20907" t="str">
            <v>un</v>
          </cell>
          <cell r="F20907">
            <v>35.68</v>
          </cell>
        </row>
        <row r="20908">
          <cell r="A20908" t="str">
            <v>SETOP-I MATED-17092</v>
          </cell>
          <cell r="D20908" t="str">
            <v>FUSÍVEL (TIPO: NH|CLASSE: GL/GG|CORRENTE: 500A|TAMANHO: 3|TENSÃO: 500V)</v>
          </cell>
          <cell r="E20908" t="str">
            <v>un</v>
          </cell>
          <cell r="F20908">
            <v>152.69999999999999</v>
          </cell>
        </row>
        <row r="20909">
          <cell r="A20909" t="str">
            <v>SETOP-I MATED-17064</v>
          </cell>
          <cell r="D20909" t="str">
            <v>FUSÍVEL (TIPO: NH|CLASSE: GL/GG|CORRENTE: 6A|TAMANHO: 00|TENSÃO: 500V)</v>
          </cell>
          <cell r="E20909" t="str">
            <v>un</v>
          </cell>
          <cell r="F20909">
            <v>36</v>
          </cell>
        </row>
        <row r="20910">
          <cell r="A20910" t="str">
            <v>SETOP-I MATED-16977</v>
          </cell>
          <cell r="D20910" t="str">
            <v>FUSÍVEL (TIPO: NH|CLASSE: GL/GG|CORRENTE: 63A|TAMANHO: 00|TENSÃO: 500V)</v>
          </cell>
          <cell r="E20910" t="str">
            <v>un</v>
          </cell>
          <cell r="F20910">
            <v>35.99</v>
          </cell>
        </row>
        <row r="20911">
          <cell r="A20911" t="str">
            <v>SETOP-I MATED-17093</v>
          </cell>
          <cell r="D20911" t="str">
            <v>FUSÍVEL (TIPO: NH|CLASSE: GL/GG|CORRENTE: 630A|TAMANHO: 3|TENSÃO: 500V)</v>
          </cell>
          <cell r="E20911" t="str">
            <v>un</v>
          </cell>
          <cell r="F20911">
            <v>166.28</v>
          </cell>
        </row>
        <row r="20912">
          <cell r="A20912" t="str">
            <v>SETOP-I MATED-17072</v>
          </cell>
          <cell r="D20912" t="str">
            <v>FUSÍVEL (TIPO: NH|CLASSE: GL/GG|CORRENTE: 80A|TAMANHO: 00|TENSÃO: 500V)</v>
          </cell>
          <cell r="E20912" t="str">
            <v>un</v>
          </cell>
          <cell r="F20912">
            <v>37.11</v>
          </cell>
        </row>
        <row r="20913">
          <cell r="A20913" t="str">
            <v>SETOP-I MATED-17054</v>
          </cell>
          <cell r="D20913" t="str">
            <v>PORTA FUSÍVEL (TIPO: DIAZED|CLASSE: GL/GG|CORRENTE: 2-25A|TENSÃO: 500V)</v>
          </cell>
          <cell r="E20913" t="str">
            <v>un</v>
          </cell>
          <cell r="F20913">
            <v>48.84</v>
          </cell>
        </row>
        <row r="20914">
          <cell r="A20914" t="str">
            <v>SETOP-I MATED-17055</v>
          </cell>
          <cell r="D20914" t="str">
            <v>PORTA FUSÍVEL (TIPO: DIAZED|CLASSE: GL/GG|CORRENTE: 35-63A|TENSÃO: 500V)</v>
          </cell>
          <cell r="E20914" t="str">
            <v>un</v>
          </cell>
          <cell r="F20914">
            <v>63.9</v>
          </cell>
        </row>
        <row r="20915">
          <cell r="A20915" t="str">
            <v xml:space="preserve">SETOP-I </v>
          </cell>
        </row>
        <row r="20916">
          <cell r="A20916" t="str">
            <v>SETOP-I 034.17 - PORTA DOCUMENTO</v>
          </cell>
        </row>
        <row r="20917">
          <cell r="A20917" t="str">
            <v>SETOP-I Código</v>
          </cell>
          <cell r="D20917" t="str">
            <v>Descrição do Material</v>
          </cell>
          <cell r="E20917" t="str">
            <v>Unid.</v>
          </cell>
          <cell r="F20917" t="str">
            <v>Custo Unitário</v>
          </cell>
        </row>
        <row r="20918">
          <cell r="A20918" t="str">
            <v>SETOP-I MATED-18002</v>
          </cell>
          <cell r="D20918" t="str">
            <v>PORTA-DOCUMENTOS (TAMANHO: A4|APLICAÇÃO: QUADRO ELÉTRICO|FITA DUPLA-FACE: INCLUSO)</v>
          </cell>
          <cell r="E20918" t="str">
            <v>un</v>
          </cell>
          <cell r="F20918">
            <v>54.13</v>
          </cell>
        </row>
        <row r="20919">
          <cell r="A20919" t="str">
            <v xml:space="preserve">SETOP-I </v>
          </cell>
        </row>
        <row r="20920">
          <cell r="A20920" t="str">
            <v>SETOP-I 034.18 - QUADRO DE COMANDO</v>
          </cell>
        </row>
        <row r="20921">
          <cell r="A20921" t="str">
            <v>SETOP-I Código</v>
          </cell>
          <cell r="D20921" t="str">
            <v>Descrição do Material</v>
          </cell>
          <cell r="E20921" t="str">
            <v>Unid.</v>
          </cell>
          <cell r="F20921" t="str">
            <v>Custo Unitário</v>
          </cell>
        </row>
        <row r="20922">
          <cell r="A20922" t="str">
            <v>SETOP-I MATED-17529</v>
          </cell>
          <cell r="D20922" t="str">
            <v>QUADRO DE COMANDO (MEDIDAS: 100X60X25CM|MATERIAL: CHAPA METÁLICA|FECHOS: 2|TIPO: SOBREPOR)</v>
          </cell>
          <cell r="E20922" t="str">
            <v>un</v>
          </cell>
          <cell r="F20922">
            <v>907.99</v>
          </cell>
        </row>
        <row r="20923">
          <cell r="A20923" t="str">
            <v>SETOP-I MATED-17530</v>
          </cell>
          <cell r="D20923" t="str">
            <v>QUADRO DE COMANDO (MEDIDAS: 120X80X25CM|MATERIAL: CHAPA METÁLICA|FECHOS: 2|TIPO: SOBREPOR)</v>
          </cell>
          <cell r="E20923" t="str">
            <v>un</v>
          </cell>
          <cell r="F20923">
            <v>1151.0999999999999</v>
          </cell>
        </row>
        <row r="20924">
          <cell r="A20924" t="str">
            <v>SETOP-I MATED-17521</v>
          </cell>
          <cell r="D20924" t="str">
            <v>QUADRO DE COMANDO (MEDIDAS: 40X30X20CM|MATERIAL: CHAPA METÁLICA|FECHOS: 1|TIPO: SOBREPOR)</v>
          </cell>
          <cell r="E20924" t="str">
            <v>un</v>
          </cell>
          <cell r="F20924">
            <v>154.9</v>
          </cell>
        </row>
        <row r="20925">
          <cell r="A20925" t="str">
            <v>SETOP-I MATED-17522</v>
          </cell>
          <cell r="D20925" t="str">
            <v>QUADRO DE COMANDO (MEDIDAS: 40X40X20CM|MATERIAL: CHAPA METÁLICA|FECHOS: 1|TIPO: SOBREPOR)</v>
          </cell>
          <cell r="E20925" t="str">
            <v>un</v>
          </cell>
          <cell r="F20925">
            <v>183.38</v>
          </cell>
        </row>
        <row r="20926">
          <cell r="A20926" t="str">
            <v>SETOP-I MATED-17523</v>
          </cell>
          <cell r="D20926" t="str">
            <v>QUADRO DE COMANDO (MEDIDAS: 50X40X20CM|MATERIAL: CHAPA METÁLICA|FECHOS: 1|TIPO: SOBREPOR)</v>
          </cell>
          <cell r="E20926" t="str">
            <v>un</v>
          </cell>
          <cell r="F20926">
            <v>254.19</v>
          </cell>
        </row>
        <row r="20927">
          <cell r="A20927" t="str">
            <v>SETOP-I MATED-17524</v>
          </cell>
          <cell r="D20927" t="str">
            <v>QUADRO DE COMANDO (MEDIDAS: 50X50X20CM|MATERIAL: CHAPA METÁLICA|FECHOS: 1|TIPO: SOBREPOR)</v>
          </cell>
          <cell r="E20927" t="str">
            <v>un</v>
          </cell>
          <cell r="F20927">
            <v>249.01</v>
          </cell>
        </row>
        <row r="20928">
          <cell r="A20928" t="str">
            <v>SETOP-I MATED-17525</v>
          </cell>
          <cell r="D20928" t="str">
            <v>QUADRO DE COMANDO (MEDIDAS: 60X40X20CM|MATERIAL: CHAPA METÁLICA|FECHOS: 1|TIPO: SOBREPOR)</v>
          </cell>
          <cell r="E20928" t="str">
            <v>un</v>
          </cell>
          <cell r="F20928">
            <v>292.83999999999997</v>
          </cell>
        </row>
        <row r="20929">
          <cell r="A20929" t="str">
            <v>SETOP-I MATED-17526</v>
          </cell>
          <cell r="D20929" t="str">
            <v>QUADRO DE COMANDO (MEDIDAS: 60X50X20CM|MATERIAL: CHAPA METÁLICA|FECHOS: 1|TIPO: SOBREPOR)</v>
          </cell>
          <cell r="E20929" t="str">
            <v>un</v>
          </cell>
          <cell r="F20929">
            <v>307.92</v>
          </cell>
        </row>
        <row r="20930">
          <cell r="A20930" t="str">
            <v>SETOP-I MATED-17527</v>
          </cell>
          <cell r="D20930" t="str">
            <v>QUADRO DE COMANDO (MEDIDAS: 60X60X20CM|MATERIAL: CHAPA METÁLICA|FECHOS: 1|TIPO: SOBREPOR)</v>
          </cell>
          <cell r="E20930" t="str">
            <v>un</v>
          </cell>
          <cell r="F20930">
            <v>400.89</v>
          </cell>
        </row>
        <row r="20931">
          <cell r="A20931" t="str">
            <v>SETOP-I MATED-17528</v>
          </cell>
          <cell r="D20931" t="str">
            <v>QUADRO DE COMANDO (MEDIDAS: 80X60X20CM|MATERIAL: CHAPA METÁLICA|FECHOS: 1|TIPO: SOBREPOR)</v>
          </cell>
          <cell r="E20931" t="str">
            <v>un</v>
          </cell>
          <cell r="F20931">
            <v>443.65</v>
          </cell>
        </row>
        <row r="20932">
          <cell r="A20932" t="str">
            <v xml:space="preserve">SETOP-I </v>
          </cell>
        </row>
        <row r="20933">
          <cell r="A20933" t="str">
            <v>SETOP-I 034.19 - QUADRO DE DISTRIBUIÇÃO</v>
          </cell>
        </row>
        <row r="20934">
          <cell r="A20934" t="str">
            <v>SETOP-I Código</v>
          </cell>
          <cell r="D20934" t="str">
            <v>Descrição do Material</v>
          </cell>
          <cell r="E20934" t="str">
            <v>Unid.</v>
          </cell>
          <cell r="F20934" t="str">
            <v>Custo Unitário</v>
          </cell>
        </row>
        <row r="20935">
          <cell r="A20935" t="str">
            <v>SETOP-I MATED-17095</v>
          </cell>
          <cell r="D20935" t="str">
            <v>QUADRO DE DISTRIBUIÇÃO (CAPACIDADE: 12 DISJUNTORES DIN|MATERIAL: PVC|BARRAMENTO NÃO INCLUSO|TIPO: EMBUTIR)</v>
          </cell>
          <cell r="E20935" t="str">
            <v>un</v>
          </cell>
          <cell r="F20935">
            <v>128.02000000000001</v>
          </cell>
        </row>
        <row r="20936">
          <cell r="A20936" t="str">
            <v>SETOP-I MATED-17098</v>
          </cell>
          <cell r="D20936" t="str">
            <v>QUADRO DE DISTRIBUIÇÃO (CAPACIDADE: 12 DISJUNTORES DIN|MATERIAL: PVC|BARRAMENTO NÃO INCLUSO|TIPO: SOBREPOR)</v>
          </cell>
          <cell r="E20936" t="str">
            <v>un</v>
          </cell>
          <cell r="F20936">
            <v>77.27</v>
          </cell>
        </row>
        <row r="20937">
          <cell r="A20937" t="str">
            <v>SETOP-I MATED-17100</v>
          </cell>
          <cell r="D20937" t="str">
            <v>QUADRO DE DISTRIBUIÇÃO (CAPACIDADE: 16 DISJUNTORES DIN|MATERIAL: CHAPA METÁLICA|BARRAMENTO: 100A TRIFASICO-INCLUSO|TIPO: EMBUTIR)</v>
          </cell>
          <cell r="E20937" t="str">
            <v>un</v>
          </cell>
          <cell r="F20937">
            <v>322.83</v>
          </cell>
        </row>
        <row r="20938">
          <cell r="A20938" t="str">
            <v>SETOP-I MATED-17108</v>
          </cell>
          <cell r="D20938" t="str">
            <v>QUADRO DE DISTRIBUIÇÃO (CAPACIDADE: 16 DISJUNTORES DIN|MATERIAL: CHAPA METÁLICA|BARRAMENTO: 100A TRIFASICO-INCLUSO|TIPO: SOBREPOR)</v>
          </cell>
          <cell r="E20938" t="str">
            <v>un</v>
          </cell>
          <cell r="F20938">
            <v>345.53</v>
          </cell>
        </row>
        <row r="20939">
          <cell r="A20939" t="str">
            <v>SETOP-I MATED-11924</v>
          </cell>
          <cell r="D20939" t="str">
            <v>QUADRO DE DISTRIBUIÇÃO (CAPACIDADE: 16 DISJUNTORES DIN|MATERIAL: PVC|BARRAMENTO NÃO INCLUSO|TIPO: EMBUTIR)</v>
          </cell>
          <cell r="E20939" t="str">
            <v>un</v>
          </cell>
          <cell r="F20939">
            <v>162.47999999999999</v>
          </cell>
        </row>
        <row r="20940">
          <cell r="A20940" t="str">
            <v>SETOP-I MATED-17099</v>
          </cell>
          <cell r="D20940" t="str">
            <v>QUADRO DE DISTRIBUIÇÃO (CAPACIDADE: 16 DISJUNTORES DIN|MATERIAL: PVC|BARRAMENTO NÃO INCLUSO|TIPO: SOBREPOR)</v>
          </cell>
          <cell r="E20940" t="str">
            <v>un</v>
          </cell>
          <cell r="F20940">
            <v>143.41</v>
          </cell>
        </row>
        <row r="20941">
          <cell r="A20941" t="str">
            <v>SETOP-I MATED-17109</v>
          </cell>
          <cell r="D20941" t="str">
            <v>QUADRO DE DISTRIBUIÇÃO (CAPACIDADE: 24 DISJUNTORES DIN|MATERIAL: CHAPA METÁLICA|BARRAMENTO: 100A TRIFASICO-INCLUSO|TIPO: SOBREPOR)</v>
          </cell>
          <cell r="E20941" t="str">
            <v>un</v>
          </cell>
          <cell r="F20941">
            <v>374.37</v>
          </cell>
        </row>
        <row r="20942">
          <cell r="A20942" t="str">
            <v>SETOP-I MATED-17103</v>
          </cell>
          <cell r="D20942" t="str">
            <v>QUADRO DE DISTRIBUIÇÃO (CAPACIDADE: 24 DISJUNTORES DIN|MATERIAL: CHAPA METÁLICA|BARRAMENTO: 150A TRIFASICO-INCLUSO|TIPO: EMBUTIR)</v>
          </cell>
          <cell r="E20942" t="str">
            <v>un</v>
          </cell>
          <cell r="F20942">
            <v>591.44000000000005</v>
          </cell>
        </row>
        <row r="20943">
          <cell r="A20943" t="str">
            <v>SETOP-I MATED-17112</v>
          </cell>
          <cell r="D20943" t="str">
            <v>QUADRO DE DISTRIBUIÇÃO (CAPACIDADE: 24 DISJUNTORES DIN|MATERIAL: CHAPA METÁLICA|BARRAMENTO: 150A TRIFASICO-INCLUSO|TIPO: SOBREPOR)</v>
          </cell>
          <cell r="E20943" t="str">
            <v>un</v>
          </cell>
          <cell r="F20943">
            <v>542.23</v>
          </cell>
        </row>
        <row r="20944">
          <cell r="A20944" t="str">
            <v>SETOP-I MATED-17101</v>
          </cell>
          <cell r="D20944" t="str">
            <v>QUADRO DE DISTRIBUIÇÃO (CAPACIDADE: 34 DISJUNTORES DIN|MATERIAL: CHAPA METÁLICA|BARRAMENTO: 100A TRIFASICO-INCLUSO|TIPO: EMBUTIR)</v>
          </cell>
          <cell r="E20944" t="str">
            <v>un</v>
          </cell>
          <cell r="F20944">
            <v>584.08000000000004</v>
          </cell>
        </row>
        <row r="20945">
          <cell r="A20945" t="str">
            <v>SETOP-I MATED-17110</v>
          </cell>
          <cell r="D20945" t="str">
            <v>QUADRO DE DISTRIBUIÇÃO (CAPACIDADE: 34 DISJUNTORES DIN|MATERIAL: CHAPA METÁLICA|BARRAMENTO: 100A TRIFASICO-INCLUSO|TIPO: SOBREPOR)</v>
          </cell>
          <cell r="E20945" t="str">
            <v>un</v>
          </cell>
          <cell r="F20945">
            <v>515.61</v>
          </cell>
        </row>
        <row r="20946">
          <cell r="A20946" t="str">
            <v>SETOP-I MATED-17104</v>
          </cell>
          <cell r="D20946" t="str">
            <v>QUADRO DE DISTRIBUIÇÃO (CAPACIDADE: 34 DISJUNTORES DIN|MATERIAL: CHAPA METÁLICA|BARRAMENTO: 150A TRIFASICO-INCLUSO|TIPO: EMBUTIR)</v>
          </cell>
          <cell r="E20946" t="str">
            <v>un</v>
          </cell>
          <cell r="F20946">
            <v>593.79999999999995</v>
          </cell>
        </row>
        <row r="20947">
          <cell r="A20947" t="str">
            <v>SETOP-I MATED-17114</v>
          </cell>
          <cell r="D20947" t="str">
            <v>QUADRO DE DISTRIBUIÇÃO (CAPACIDADE: 34 DISJUNTORES DIN|MATERIAL: CHAPA METÁLICA|BARRAMENTO: 150A TRIFASICO-INCLUSO|TIPO: SOBREPOR)</v>
          </cell>
          <cell r="E20947" t="str">
            <v>un</v>
          </cell>
          <cell r="F20947">
            <v>925.98</v>
          </cell>
        </row>
        <row r="20948">
          <cell r="A20948" t="str">
            <v>SETOP-I MATED-17094</v>
          </cell>
          <cell r="D20948" t="str">
            <v>QUADRO DE DISTRIBUIÇÃO (CAPACIDADE: 4 DISJUNTORES DIN|MATERIAL: PVC|BARRAMENTO NÃO INCLUSO|TIPO: EMBUTIR)</v>
          </cell>
          <cell r="E20948" t="str">
            <v>un</v>
          </cell>
          <cell r="F20948">
            <v>34.5</v>
          </cell>
        </row>
        <row r="20949">
          <cell r="A20949" t="str">
            <v>SETOP-I MATED-14407</v>
          </cell>
          <cell r="D20949" t="str">
            <v>QUADRO DE DISTRIBUIÇÃO (CAPACIDADE: 4 DISJUNTORES DIN|MATERIAL: PVC|BARRAMENTO NÃO INCLUSO|TIPO: SOBREPOR)</v>
          </cell>
          <cell r="E20949" t="str">
            <v>un</v>
          </cell>
          <cell r="F20949">
            <v>33.69</v>
          </cell>
        </row>
        <row r="20950">
          <cell r="A20950" t="str">
            <v>SETOP-I MATED-17102</v>
          </cell>
          <cell r="D20950" t="str">
            <v>QUADRO DE DISTRIBUIÇÃO (CAPACIDADE: 44 DISJUNTORES DIN|MATERIAL: CHAPA METÁLICA|BARRAMENTO: 100A TRIFASICO-INCLUSO|TIPO: EMBUTIR)</v>
          </cell>
          <cell r="E20950" t="str">
            <v>un</v>
          </cell>
          <cell r="F20950">
            <v>600.66</v>
          </cell>
        </row>
        <row r="20951">
          <cell r="A20951" t="str">
            <v>SETOP-I MATED-17111</v>
          </cell>
          <cell r="D20951" t="str">
            <v>QUADRO DE DISTRIBUIÇÃO (CAPACIDADE: 44 DISJUNTORES DIN|MATERIAL: CHAPA METÁLICA|BARRAMENTO: 100A TRIFASICO-INCLUSO|TIPO: SOBREPOR)</v>
          </cell>
          <cell r="E20951" t="str">
            <v>un</v>
          </cell>
          <cell r="F20951">
            <v>631.76</v>
          </cell>
        </row>
        <row r="20952">
          <cell r="A20952" t="str">
            <v>SETOP-I MATED-17105</v>
          </cell>
          <cell r="D20952" t="str">
            <v>QUADRO DE DISTRIBUIÇÃO (CAPACIDADE: 44 DISJUNTORES DIN|MATERIAL: CHAPA METÁLICA|BARRAMENTO: 150A TRIFASICO-INCLUSO|TIPO: EMBUTIR)</v>
          </cell>
          <cell r="E20952" t="str">
            <v>un</v>
          </cell>
          <cell r="F20952">
            <v>1049.8399999999999</v>
          </cell>
        </row>
        <row r="20953">
          <cell r="A20953" t="str">
            <v>SETOP-I MATED-17115</v>
          </cell>
          <cell r="D20953" t="str">
            <v>QUADRO DE DISTRIBUIÇÃO (CAPACIDADE: 44 DISJUNTORES DIN|MATERIAL: CHAPA METÁLICA|BARRAMENTO: 150A TRIFASICO-INCLUSO|TIPO: SOBREPOR)</v>
          </cell>
          <cell r="E20953" t="str">
            <v>un</v>
          </cell>
          <cell r="F20953">
            <v>786.76</v>
          </cell>
        </row>
        <row r="20954">
          <cell r="A20954" t="str">
            <v>SETOP-I MATED-17106</v>
          </cell>
          <cell r="D20954" t="str">
            <v>QUADRO DE DISTRIBUIÇÃO (CAPACIDADE: 56 DISJUNTORES DIN|MATERIAL: CHAPA METÁLICA|BARRAMENTO: 225A TRIFASICO-INCLUSO|TIPO: EMBUTIR)</v>
          </cell>
          <cell r="E20954" t="str">
            <v>un</v>
          </cell>
          <cell r="F20954">
            <v>1215.17</v>
          </cell>
        </row>
        <row r="20955">
          <cell r="A20955" t="str">
            <v>SETOP-I MATED-17116</v>
          </cell>
          <cell r="D20955" t="str">
            <v>QUADRO DE DISTRIBUIÇÃO (CAPACIDADE: 56 DISJUNTORES DIN|MATERIAL: CHAPA METÁLICA|BARRAMENTO: 225A TRIFASICO-INCLUSO|TIPO: SOBREPOR)</v>
          </cell>
          <cell r="E20955" t="str">
            <v>un</v>
          </cell>
          <cell r="F20955">
            <v>1247.22</v>
          </cell>
        </row>
        <row r="20956">
          <cell r="A20956" t="str">
            <v>SETOP-I MATED-17107</v>
          </cell>
          <cell r="D20956" t="str">
            <v>QUADRO DE DISTRIBUIÇÃO (CAPACIDADE: 70 DISJUNTORES DIN|MATERIAL: CHAPA METÁLICA|BARRAMENTO: 225A TRIFASICO-INCLUSO|TIPO: EMBUTIR)</v>
          </cell>
          <cell r="E20956" t="str">
            <v>un</v>
          </cell>
          <cell r="F20956">
            <v>1476.06</v>
          </cell>
        </row>
        <row r="20957">
          <cell r="A20957" t="str">
            <v>SETOP-I MATED-17117</v>
          </cell>
          <cell r="D20957" t="str">
            <v>QUADRO DE DISTRIBUIÇÃO (CAPACIDADE: 70 DISJUNTORES DIN|MATERIAL: CHAPA METÁLICA|BARRAMENTO: 225A TRIFASICO-INCLUSO|TIPO: SOBREPOR)</v>
          </cell>
          <cell r="E20957" t="str">
            <v>un</v>
          </cell>
          <cell r="F20957">
            <v>1376.22</v>
          </cell>
        </row>
        <row r="20958">
          <cell r="A20958" t="str">
            <v>SETOP-I MATED-11923</v>
          </cell>
          <cell r="D20958" t="str">
            <v>QUADRO DE DISTRIBUIÇÃO (CAPACIDADE: 8 DISJUNTORES DIN|MATERIAL: PVC|BARRAMENTO NÃO INCLUSO|TIPO: EMBUTIR)</v>
          </cell>
          <cell r="E20958" t="str">
            <v>un</v>
          </cell>
          <cell r="F20958">
            <v>58.97</v>
          </cell>
        </row>
        <row r="20959">
          <cell r="A20959" t="str">
            <v>SETOP-I MATED-17097</v>
          </cell>
          <cell r="D20959" t="str">
            <v>QUADRO DE DISTRIBUIÇÃO (CAPACIDADE: 8 DISJUNTORES DIN|MATERIAL: PVC|BARRAMENTO NÃO INCLUSO|TIPO: SOBREPOR)</v>
          </cell>
          <cell r="E20959" t="str">
            <v>un</v>
          </cell>
          <cell r="F20959">
            <v>54.49</v>
          </cell>
        </row>
        <row r="20960">
          <cell r="A20960" t="str">
            <v xml:space="preserve">SETOP-I </v>
          </cell>
        </row>
        <row r="20961">
          <cell r="A20961" t="str">
            <v>SETOP-I 034.20 - RELÉ</v>
          </cell>
        </row>
        <row r="20962">
          <cell r="A20962" t="str">
            <v>SETOP-I Código</v>
          </cell>
          <cell r="D20962" t="str">
            <v>Descrição do Material</v>
          </cell>
          <cell r="E20962" t="str">
            <v>Unid.</v>
          </cell>
          <cell r="F20962" t="str">
            <v>Custo Unitário</v>
          </cell>
        </row>
        <row r="20963">
          <cell r="A20963" t="str">
            <v>SETOP-I MATED-7405</v>
          </cell>
          <cell r="D20963" t="str">
            <v>RELÉ DE FALTA DE FASE (TENSÃO DE COMANDO: 220-380V)</v>
          </cell>
          <cell r="E20963" t="str">
            <v>un</v>
          </cell>
          <cell r="F20963">
            <v>158.38999999999999</v>
          </cell>
        </row>
        <row r="20964">
          <cell r="A20964" t="str">
            <v xml:space="preserve">SETOP-I </v>
          </cell>
        </row>
        <row r="20965">
          <cell r="A20965" t="str">
            <v>SETOP-I 034.21 - TRILHO EM AÇO</v>
          </cell>
        </row>
        <row r="20966">
          <cell r="A20966" t="str">
            <v>SETOP-I Código</v>
          </cell>
          <cell r="D20966" t="str">
            <v>Descrição do Material</v>
          </cell>
          <cell r="E20966" t="str">
            <v>Unid.</v>
          </cell>
          <cell r="F20966" t="str">
            <v>Custo Unitário</v>
          </cell>
        </row>
        <row r="20967">
          <cell r="A20967" t="str">
            <v>SETOP-I MATED-17644</v>
          </cell>
          <cell r="D20967" t="str">
            <v>TRILHO PARA FIXAÇÃO DE DISJUNTORES (MATERIAL: AÇO|MEDIDAS: 35X7,5MM|TIPO: PERFURADO|PADRÃO: DIN)</v>
          </cell>
          <cell r="E20967" t="str">
            <v>m</v>
          </cell>
          <cell r="F20967">
            <v>8.6</v>
          </cell>
        </row>
        <row r="20968">
          <cell r="A20968" t="str">
            <v xml:space="preserve">SETOP-I </v>
          </cell>
        </row>
        <row r="20969">
          <cell r="A20969" t="str">
            <v>SETOP-I 035 - CAL</v>
          </cell>
        </row>
        <row r="20970">
          <cell r="A20970" t="str">
            <v>SETOP-I 035.01 - CAL</v>
          </cell>
        </row>
        <row r="20971">
          <cell r="A20971" t="str">
            <v>SETOP-I Código</v>
          </cell>
          <cell r="D20971" t="str">
            <v>Descrição do Material</v>
          </cell>
          <cell r="E20971" t="str">
            <v>Unid.</v>
          </cell>
          <cell r="F20971" t="str">
            <v>Custo Unitário</v>
          </cell>
        </row>
        <row r="20972">
          <cell r="A20972" t="str">
            <v>SETOP-I MATED-11256</v>
          </cell>
          <cell r="D20972" t="str">
            <v>CAL HIDRATADA (TIPO: CH-III)</v>
          </cell>
          <cell r="E20972" t="str">
            <v>Kg</v>
          </cell>
          <cell r="F20972">
            <v>1.1299999999999999</v>
          </cell>
        </row>
        <row r="20973">
          <cell r="A20973" t="str">
            <v>SETOP-I MATED-11443</v>
          </cell>
          <cell r="D20973" t="str">
            <v>CAL HIDRATADA (TIPO: ESPECIAL|APLICAÇÃO: PINTURA)</v>
          </cell>
          <cell r="E20973" t="str">
            <v>Kg</v>
          </cell>
          <cell r="F20973">
            <v>1.74</v>
          </cell>
        </row>
        <row r="20974">
          <cell r="A20974" t="str">
            <v xml:space="preserve">SETOP-I </v>
          </cell>
        </row>
        <row r="20975">
          <cell r="A20975" t="str">
            <v>SETOP-I 035.02 - FIXADOR DE CAL</v>
          </cell>
        </row>
        <row r="20976">
          <cell r="A20976" t="str">
            <v>SETOP-I Código</v>
          </cell>
          <cell r="D20976" t="str">
            <v>Descrição do Material</v>
          </cell>
          <cell r="E20976" t="str">
            <v>Unid.</v>
          </cell>
          <cell r="F20976" t="str">
            <v>Custo Unitário</v>
          </cell>
        </row>
        <row r="20977">
          <cell r="A20977" t="str">
            <v>SETOP-I MATED-8961</v>
          </cell>
          <cell r="D20977" t="str">
            <v>FIXADOR DE CAL (CONTEÚDO: 150 ML)</v>
          </cell>
          <cell r="E20977" t="str">
            <v>un</v>
          </cell>
          <cell r="F20977">
            <v>1.25</v>
          </cell>
        </row>
        <row r="20978">
          <cell r="A20978" t="str">
            <v xml:space="preserve">SETOP-I </v>
          </cell>
        </row>
        <row r="20979">
          <cell r="A20979" t="str">
            <v>SETOP-I 037 - CANALETA EM PVC E ACESSÓRIOS</v>
          </cell>
        </row>
        <row r="20980">
          <cell r="A20980" t="str">
            <v>SETOP-I 037.01 - ACESSÓRIOS PARA CANALETA EM PVC</v>
          </cell>
        </row>
        <row r="20981">
          <cell r="A20981" t="str">
            <v>SETOP-I Código</v>
          </cell>
          <cell r="D20981" t="str">
            <v>Descrição do Material</v>
          </cell>
          <cell r="E20981" t="str">
            <v>Unid.</v>
          </cell>
          <cell r="F20981" t="str">
            <v>Custo Unitário</v>
          </cell>
        </row>
        <row r="20982">
          <cell r="A20982" t="str">
            <v>SETOP-I MATED-12098</v>
          </cell>
          <cell r="D20982" t="str">
            <v>CAIXA PARA CANALETA (MATERIAL: PVC|APLICAÇÃO: TOMADA OU INTERRUPTOR PARA CANALETA SISTEMA "X" OU EQUIVALENTE|LINHA: SOBREPOR|DIMENSÃO: 4"X2" [115MMX72MM]|ESPESSURA: 41MM|TAMPA: NÃO INCLUSO)</v>
          </cell>
          <cell r="E20982" t="str">
            <v>un</v>
          </cell>
          <cell r="F20982">
            <v>5.79</v>
          </cell>
        </row>
        <row r="20983">
          <cell r="A20983" t="str">
            <v xml:space="preserve">SETOP-I </v>
          </cell>
        </row>
        <row r="20984">
          <cell r="A20984" t="str">
            <v>SETOP-I 037.02 - CANALETA DE RECORTE ABERTO</v>
          </cell>
        </row>
        <row r="20985">
          <cell r="A20985" t="str">
            <v>SETOP-I Código</v>
          </cell>
          <cell r="D20985" t="str">
            <v>Descrição do Material</v>
          </cell>
          <cell r="E20985" t="str">
            <v>Unid.</v>
          </cell>
          <cell r="F20985" t="str">
            <v>Custo Unitário</v>
          </cell>
        </row>
        <row r="20986">
          <cell r="A20986" t="str">
            <v>SETOP-I MATED-17645</v>
          </cell>
          <cell r="D20986" t="str">
            <v>CANALETA PARA PASSAGEM DE CABOS (MATERIAL: PVC|MEDIDAS: 30X30MM|TIPO: RECORTE ABERTO)</v>
          </cell>
          <cell r="E20986" t="str">
            <v>m</v>
          </cell>
          <cell r="F20986">
            <v>12.8</v>
          </cell>
        </row>
        <row r="20987">
          <cell r="A20987" t="str">
            <v>SETOP-I MATED-17646</v>
          </cell>
          <cell r="D20987" t="str">
            <v>CANALETA PARA PASSAGEM DE CABOS (MATERIAL: PVC|MEDIDAS: 30X50MM|TIPO: RECORTE ABERTO)</v>
          </cell>
          <cell r="E20987" t="str">
            <v>m</v>
          </cell>
          <cell r="F20987">
            <v>16.010000000000002</v>
          </cell>
        </row>
        <row r="20988">
          <cell r="A20988" t="str">
            <v>SETOP-I MATED-17647</v>
          </cell>
          <cell r="D20988" t="str">
            <v>CANALETA PARA PASSAGEM DE CABOS (MATERIAL: PVC|MEDIDAS: 50X50MM|TIPO: RECORTE ABERTO)</v>
          </cell>
          <cell r="E20988" t="str">
            <v>m</v>
          </cell>
          <cell r="F20988">
            <v>21.43</v>
          </cell>
        </row>
        <row r="20989">
          <cell r="A20989" t="str">
            <v xml:space="preserve">SETOP-I </v>
          </cell>
        </row>
        <row r="20990">
          <cell r="A20990" t="str">
            <v>SETOP-I 037.03 - CANALETA DE RECORTE FECHADO</v>
          </cell>
        </row>
        <row r="20991">
          <cell r="A20991" t="str">
            <v>SETOP-I Código</v>
          </cell>
          <cell r="D20991" t="str">
            <v>Descrição do Material</v>
          </cell>
          <cell r="E20991" t="str">
            <v>Unid.</v>
          </cell>
          <cell r="F20991" t="str">
            <v>Custo Unitário</v>
          </cell>
        </row>
        <row r="20992">
          <cell r="A20992" t="str">
            <v>SETOP-I MATED-11865</v>
          </cell>
          <cell r="D20992" t="str">
            <v>CANALETA PARA PASSAGEM DE CABOS (MATERIAL: PVC|MEDIDAS: 20X10MM|TIPO: RECORTE FECHADO|REFERÊNCIA: SISTEMA "X" OU EQUIVALENTE)</v>
          </cell>
          <cell r="E20992" t="str">
            <v>m</v>
          </cell>
          <cell r="F20992">
            <v>4.9400000000000004</v>
          </cell>
        </row>
        <row r="20993">
          <cell r="A20993" t="str">
            <v>SETOP-I MATED-11866</v>
          </cell>
          <cell r="D20993" t="str">
            <v>CANALETA PARA PASSAGEM DE CABOS (MATERIAL: PVC|MEDIDAS: 50X20MM|TIPO: RECORTE FECHADO|REFERÊNCIA: SISTEMA "X" OU EQUIVALENTE)</v>
          </cell>
          <cell r="E20993" t="str">
            <v>m</v>
          </cell>
          <cell r="F20993">
            <v>15.51</v>
          </cell>
        </row>
        <row r="20994">
          <cell r="A20994" t="str">
            <v xml:space="preserve">SETOP-I </v>
          </cell>
        </row>
        <row r="20995">
          <cell r="A20995" t="str">
            <v>SETOP-I 038 - CANTONEIRAS E PERFIS METÁLICOS NÃO ESTRUTURAIS</v>
          </cell>
        </row>
        <row r="20996">
          <cell r="A20996" t="str">
            <v>SETOP-I 038.01 - FERRAGEM PARA DIVISÓRIA EM PEDRA</v>
          </cell>
        </row>
        <row r="20997">
          <cell r="A20997" t="str">
            <v>SETOP-I Código</v>
          </cell>
          <cell r="D20997" t="str">
            <v>Descrição do Material</v>
          </cell>
          <cell r="E20997" t="str">
            <v>Unid.</v>
          </cell>
          <cell r="F20997" t="str">
            <v>Custo Unitário</v>
          </cell>
        </row>
        <row r="20998">
          <cell r="A20998" t="str">
            <v>SETOP-I MATED-5709</v>
          </cell>
          <cell r="D20998" t="str">
            <v>BATENTE PARA PORTAS DE BANHEIRO (MATERIAL: LATÃO|ACABAMENTO: CROMADO|COMPRIMENTO*: 60MM|ALTURA*: 55MM|ESPESSURA*: 4MM|BORRACHA PARA AMORTECIMENTO: INCLUSO|APLICAÇÃO: FERRAGEM PARA DIVISÓRIAS DE PEDRAS)*VALORES REFERENCIAIS APROXIMADOS</v>
          </cell>
          <cell r="E20998" t="str">
            <v>un</v>
          </cell>
          <cell r="F20998">
            <v>63.51</v>
          </cell>
        </row>
        <row r="20999">
          <cell r="A20999" t="str">
            <v>SETOP-I MATED-11969</v>
          </cell>
          <cell r="D20999" t="str">
            <v>CANTONEIRA (MATERIAL: LATÃO|ACABAMENTO: CROMADO|COMPRIMENTO*: 40MM|ALTURA*: 50MM|ESPESSURA*: 4MM|APLICAÇÃO: FERRAGEM PARA DIVISÓRIAS DE PEDRAS)*VALORES REFERENCIAIS APROXIMADOS</v>
          </cell>
          <cell r="E20999" t="str">
            <v>un</v>
          </cell>
          <cell r="F20999">
            <v>34.979999999999997</v>
          </cell>
        </row>
        <row r="21000">
          <cell r="A21000" t="str">
            <v>SETOP-I MATED-5707</v>
          </cell>
          <cell r="D21000" t="str">
            <v>CANTONEIRA (MATERIAL: LATÃO|ACABAMENTO: CROMADO|COMPRIMENTO*: 76,5MM|ALTURA*: 50MM|ESPESSURA*: 4MM|APLICAÇÃO: FERRAGEM PARA DIVISÓRIAS DE PEDRAS)*VALORES REFERENCIAIS APROXIMADOS</v>
          </cell>
          <cell r="E21000" t="str">
            <v>un</v>
          </cell>
          <cell r="F21000">
            <v>55.11</v>
          </cell>
        </row>
        <row r="21001">
          <cell r="A21001" t="str">
            <v>SETOP-I MATED-11966</v>
          </cell>
          <cell r="D21001" t="str">
            <v>CHAPA (MATERIAL: LATÃO|ACABAMENTO: CROMADO|COMPRIMENTO*: 111,5MM|ALTURA*: 50MM|ESPESSURA*: 4MM|APLICAÇÃO: FERRAGEM PARA DIVISÓRIAS DE PEDRAS)*VALORES REFERENCIAIS APROXIMADOS</v>
          </cell>
          <cell r="E21001" t="str">
            <v>un</v>
          </cell>
          <cell r="F21001">
            <v>49.79</v>
          </cell>
        </row>
        <row r="21002">
          <cell r="A21002" t="str">
            <v>SETOP-I MATED-5710</v>
          </cell>
          <cell r="D21002" t="str">
            <v>DOBRADIÇA COM MOLA PARA PORTAS DE BANHEIRO (MATERIAL: LATÃO|ACABAMENTO: CROMADO|COMPRIMENTO*: 101,5MM|ALTURA*: 70MM|ESPESSURA*: 4MM|APLICAÇÃO: FERRAGEM PARA DIVISÓRIAS DE PEDRAS)*VALORES REFERENCIAIS APROXIMADOS</v>
          </cell>
          <cell r="E21002" t="str">
            <v>un</v>
          </cell>
          <cell r="F21002">
            <v>169.53</v>
          </cell>
        </row>
        <row r="21003">
          <cell r="A21003" t="str">
            <v>SETOP-I MATED-11967</v>
          </cell>
          <cell r="D21003" t="str">
            <v>SUPORTE (MATERIAL: LATÃO|ACABAMENTO: CROMADO|COMPRIMENTO*: 111,5MM|ALTURA*: 49,5MM|ESPESSURA*: 4MM|APLICAÇÃO: FERRAGEM PARA DIVISÓRIAS DE PEDRAS)*VALORES REFERENCIAIS APROXIMADOS</v>
          </cell>
          <cell r="E21003" t="str">
            <v>un</v>
          </cell>
          <cell r="F21003">
            <v>48.09</v>
          </cell>
        </row>
        <row r="21004">
          <cell r="A21004" t="str">
            <v xml:space="preserve">SETOP-I </v>
          </cell>
        </row>
        <row r="21005">
          <cell r="A21005" t="str">
            <v>SETOP-I 038.03 - SUPORTE E ACESSÓRIOS</v>
          </cell>
        </row>
        <row r="21006">
          <cell r="A21006" t="str">
            <v>SETOP-I Código</v>
          </cell>
          <cell r="D21006" t="str">
            <v>Descrição do Material</v>
          </cell>
          <cell r="E21006" t="str">
            <v>Unid.</v>
          </cell>
          <cell r="F21006" t="str">
            <v>Custo Unitário</v>
          </cell>
        </row>
        <row r="21007">
          <cell r="A21007" t="str">
            <v>SETOP-I MATED-13004</v>
          </cell>
          <cell r="D21007" t="str">
            <v>TELA FIXA SOLDADA ENTRE PILARETES METÁLICOS DE SUSTENTAÇÃO DAS TERÇAS EM PERFIL CANTONEIRA E TELA CORRUGADA - IPRM</v>
          </cell>
          <cell r="E21007" t="str">
            <v>m2</v>
          </cell>
          <cell r="F21007">
            <v>12.3971</v>
          </cell>
        </row>
        <row r="21008">
          <cell r="A21008" t="str">
            <v xml:space="preserve">SETOP-I </v>
          </cell>
        </row>
        <row r="21009">
          <cell r="A21009" t="str">
            <v>SETOP-I 039 - CERAS</v>
          </cell>
        </row>
        <row r="21010">
          <cell r="A21010" t="str">
            <v>SETOP-I 039.01 - CERA</v>
          </cell>
        </row>
        <row r="21011">
          <cell r="A21011" t="str">
            <v>SETOP-I Código</v>
          </cell>
          <cell r="D21011" t="str">
            <v>Descrição do Material</v>
          </cell>
          <cell r="E21011" t="str">
            <v>Unid.</v>
          </cell>
          <cell r="F21011" t="str">
            <v>Custo Unitário</v>
          </cell>
        </row>
        <row r="21012">
          <cell r="A21012" t="str">
            <v>SETOP-I MATED-11261</v>
          </cell>
          <cell r="D21012" t="str">
            <v>CERA EM PASTA</v>
          </cell>
          <cell r="E21012" t="str">
            <v>Kg</v>
          </cell>
          <cell r="F21012">
            <v>55.2</v>
          </cell>
        </row>
        <row r="21013">
          <cell r="A21013" t="str">
            <v xml:space="preserve">SETOP-I </v>
          </cell>
        </row>
        <row r="21014">
          <cell r="A21014" t="str">
            <v>SETOP-I 040 - CHAPAS METÁLICAS E FITAS METÁLICAS</v>
          </cell>
        </row>
        <row r="21015">
          <cell r="A21015" t="str">
            <v>SETOP-I 040.01 - CHAPA DE AÇO</v>
          </cell>
        </row>
        <row r="21016">
          <cell r="A21016" t="str">
            <v>SETOP-I Código</v>
          </cell>
          <cell r="D21016" t="str">
            <v>Descrição do Material</v>
          </cell>
          <cell r="E21016" t="str">
            <v>Unid.</v>
          </cell>
          <cell r="F21016" t="str">
            <v>Custo Unitário</v>
          </cell>
        </row>
        <row r="21017">
          <cell r="A21017" t="str">
            <v>SETOP-I MATED-20140</v>
          </cell>
          <cell r="D21017" t="str">
            <v>AÇO (APLICAÇÃO: CHAPAS |NORMA: ASTM A-36)</v>
          </cell>
          <cell r="E21017" t="str">
            <v>Kg</v>
          </cell>
          <cell r="F21017">
            <v>8.7799999999999994</v>
          </cell>
        </row>
        <row r="21018">
          <cell r="A21018" t="str">
            <v>SETOP-I MATED-26561</v>
          </cell>
          <cell r="D21018" t="str">
            <v>AÇO INOXIDÁVEL (APLICAÇÃO: CHAPAS|CLASSE: AISI 304|NORMAS: ASTM-240/NBR-5601)</v>
          </cell>
          <cell r="E21018" t="str">
            <v>Kg</v>
          </cell>
          <cell r="F21018">
            <v>41.69</v>
          </cell>
        </row>
        <row r="21019">
          <cell r="A21019" t="str">
            <v>SETOP-I MATED-20519</v>
          </cell>
          <cell r="D21019" t="str">
            <v>AÇO PATINÁVEL (APLICAÇÃO: CHAPAS |NORMAS: ASTM A-588/NBR-5008)</v>
          </cell>
          <cell r="E21019" t="str">
            <v>Kg</v>
          </cell>
          <cell r="F21019">
            <v>9.6579999999999995</v>
          </cell>
        </row>
        <row r="21020">
          <cell r="A21020" t="str">
            <v xml:space="preserve">SETOP-I </v>
          </cell>
        </row>
        <row r="21021">
          <cell r="A21021" t="str">
            <v>SETOP-I 040.02 - CHAPA DE AÇO GALVANIZADO</v>
          </cell>
        </row>
        <row r="21022">
          <cell r="A21022" t="str">
            <v>SETOP-I Código</v>
          </cell>
          <cell r="D21022" t="str">
            <v>Descrição do Material</v>
          </cell>
          <cell r="E21022" t="str">
            <v>Unid.</v>
          </cell>
          <cell r="F21022" t="str">
            <v>Custo Unitário</v>
          </cell>
        </row>
        <row r="21023">
          <cell r="A21023" t="str">
            <v>SETOP-I MATED-22242</v>
          </cell>
          <cell r="D21023" t="str">
            <v>AÇO GALVANIZADO (APLICAÇÃO: CHAPAS)</v>
          </cell>
          <cell r="E21023" t="str">
            <v>Kg</v>
          </cell>
          <cell r="F21023">
            <v>12.73</v>
          </cell>
        </row>
        <row r="21024">
          <cell r="A21024" t="str">
            <v>SETOP-I MATED-13881</v>
          </cell>
          <cell r="D21024" t="str">
            <v>CHAPA GALVANIZADA (TIPO: LAMBRIL ONDULADA OU BÚZIOS|BITOLA: #18|ESPESSURA: 1,25MM|MATERIAL: AÇO GALVANIZADO|ACABAMENTO: NATURAL|MASSA LINEAR: 9,81KG/M2)</v>
          </cell>
          <cell r="E21024" t="str">
            <v>m2</v>
          </cell>
          <cell r="F21024">
            <v>136.84</v>
          </cell>
        </row>
        <row r="21025">
          <cell r="A21025" t="str">
            <v xml:space="preserve">SETOP-I </v>
          </cell>
        </row>
        <row r="21026">
          <cell r="A21026" t="str">
            <v>SETOP-I 040.05 - FITA METÁLICA</v>
          </cell>
        </row>
        <row r="21027">
          <cell r="A21027" t="str">
            <v>SETOP-I Código</v>
          </cell>
          <cell r="D21027" t="str">
            <v>Descrição do Material</v>
          </cell>
          <cell r="E21027" t="str">
            <v>Unid.</v>
          </cell>
          <cell r="F21027" t="str">
            <v>Custo Unitário</v>
          </cell>
        </row>
        <row r="21028">
          <cell r="A21028" t="str">
            <v>SETOP-I MATED-12018</v>
          </cell>
          <cell r="D21028" t="str">
            <v>FITA PERFURADA (MATERIAL: LATÃO NIQUELADO|LARGURA: 20MM|ESPESSURA: 0,8MM|DIÂMETRO DOS FUROS*: 7MM|APLICAÇÃO: EQUIPOTENCIALIZAÇÃO)*VALORES REFERENCIAIS APROXIMADOS</v>
          </cell>
          <cell r="E21028" t="str">
            <v>m</v>
          </cell>
          <cell r="F21028">
            <v>28.62</v>
          </cell>
        </row>
        <row r="21029">
          <cell r="A21029" t="str">
            <v>SETOP-I MATED-12019</v>
          </cell>
          <cell r="D21029" t="str">
            <v>FITA PERFURADA (MATERIAL: LATÃO NIQUELADO|LARGURA: 20MM|ESPESSURA: 1,2MM|DIÂMETRO DOS FUROS*: 7MM|APLICAÇÃO: EQUIPOTENCIALIZAÇÃO)*VALORES REFERENCIAIS APROXIMADOS</v>
          </cell>
          <cell r="E21029" t="str">
            <v>m</v>
          </cell>
          <cell r="F21029">
            <v>34.22</v>
          </cell>
        </row>
        <row r="21030">
          <cell r="A21030" t="str">
            <v xml:space="preserve">SETOP-I </v>
          </cell>
        </row>
        <row r="21031">
          <cell r="A21031" t="str">
            <v>SETOP-I 040.06 - TELA INOX E GALVANIZADA</v>
          </cell>
        </row>
        <row r="21032">
          <cell r="A21032" t="str">
            <v>SETOP-I Código</v>
          </cell>
          <cell r="D21032" t="str">
            <v>Descrição do Material</v>
          </cell>
          <cell r="E21032" t="str">
            <v>Unid.</v>
          </cell>
          <cell r="F21032" t="str">
            <v>Custo Unitário</v>
          </cell>
        </row>
        <row r="21033">
          <cell r="A21033" t="str">
            <v>SETOP-I MATED-31476</v>
          </cell>
          <cell r="D21033" t="str">
            <v>TELA MOSQUITEIRO (MATERIAL: AÇO GALVANIZADO|BITOLA FIO: 0,30MM|MALHA: 14 [1,51MM])</v>
          </cell>
          <cell r="E21033" t="str">
            <v>m2</v>
          </cell>
          <cell r="F21033">
            <v>49.96</v>
          </cell>
        </row>
        <row r="21034">
          <cell r="A21034" t="str">
            <v>SETOP-I MATED-12002</v>
          </cell>
          <cell r="D21034" t="str">
            <v>TELA PARA EQUIPOTENCIALIZAÇÃO (MATERIAL: INOX|LARGURA*: 245MM|ESPESSURA*: 1,5MM)*VALORES REFERENCIAIS APROXIMADOS</v>
          </cell>
          <cell r="E21034" t="str">
            <v>m</v>
          </cell>
          <cell r="F21034">
            <v>52.02</v>
          </cell>
        </row>
        <row r="21035">
          <cell r="A21035" t="str">
            <v xml:space="preserve">SETOP-I </v>
          </cell>
        </row>
        <row r="21036">
          <cell r="A21036" t="str">
            <v>SETOP-I 041 - CHUVEIROS, DUCHAS E  ACESSÓRIOS</v>
          </cell>
        </row>
        <row r="21037">
          <cell r="A21037" t="str">
            <v>SETOP-I 041.01 - BRAÇO PARA CHUVEIRO</v>
          </cell>
        </row>
        <row r="21038">
          <cell r="A21038" t="str">
            <v>SETOP-I Código</v>
          </cell>
          <cell r="D21038" t="str">
            <v>Descrição do Material</v>
          </cell>
          <cell r="E21038" t="str">
            <v>Unid.</v>
          </cell>
          <cell r="F21038" t="str">
            <v>Custo Unitário</v>
          </cell>
        </row>
        <row r="21039">
          <cell r="A21039" t="str">
            <v>SETOP-I MATED-12132</v>
          </cell>
          <cell r="D21039" t="str">
            <v>BRAÇO PARA CHUVEIRO (MATERIAL: ALUMÍNIO|COMPRIMENTO: 40CM|DIÂMETRO NOMINAL: 1/2"[20MM]|ACABAMENTO PAREDE: INCLUSO)</v>
          </cell>
          <cell r="E21039" t="str">
            <v>un</v>
          </cell>
          <cell r="F21039">
            <v>18.29</v>
          </cell>
        </row>
        <row r="21040">
          <cell r="A21040" t="str">
            <v xml:space="preserve">SETOP-I </v>
          </cell>
        </row>
        <row r="21041">
          <cell r="A21041" t="str">
            <v>SETOP-I 041.02 - DUCHA</v>
          </cell>
        </row>
        <row r="21042">
          <cell r="A21042" t="str">
            <v>SETOP-I Código</v>
          </cell>
          <cell r="D21042" t="str">
            <v>Descrição do Material</v>
          </cell>
          <cell r="E21042" t="str">
            <v>Unid.</v>
          </cell>
          <cell r="F21042" t="str">
            <v>Custo Unitário</v>
          </cell>
        </row>
        <row r="21043">
          <cell r="A21043" t="str">
            <v>SETOP-I MATED-32665</v>
          </cell>
          <cell r="D21043" t="str">
            <v>DUCHA (MATERIAL: PLÁSTICO|DIÂMETRO DA DUCHA: 5"[12,7CM]*|BRAÇO CHUVEIRO: INCLUSO)*VALORES REFERENCIAIS APROXIMADOS</v>
          </cell>
          <cell r="E21043" t="str">
            <v>un</v>
          </cell>
          <cell r="F21043">
            <v>22.95</v>
          </cell>
        </row>
        <row r="21044">
          <cell r="A21044" t="str">
            <v xml:space="preserve">SETOP-I </v>
          </cell>
        </row>
        <row r="21045">
          <cell r="A21045" t="str">
            <v>SETOP-I 041.03 - CHUVEIRO ELÉTRICO</v>
          </cell>
        </row>
        <row r="21046">
          <cell r="A21046" t="str">
            <v>SETOP-I Código</v>
          </cell>
          <cell r="D21046" t="str">
            <v>Descrição do Material</v>
          </cell>
          <cell r="E21046" t="str">
            <v>Unid.</v>
          </cell>
          <cell r="F21046" t="str">
            <v>Custo Unitário</v>
          </cell>
        </row>
        <row r="21047">
          <cell r="A21047" t="str">
            <v>SETOP-I MATED-11750</v>
          </cell>
          <cell r="D21047" t="str">
            <v>CHUVEIRO ELÉTRICO (MATERIAL: PLÁSTICO|POTÊNCIA: 4400W-5500W|ACABAMENTO: BRANCO|BRAÇO CHUVEIRO: INCLUSO)</v>
          </cell>
          <cell r="E21047" t="str">
            <v>un</v>
          </cell>
          <cell r="F21047">
            <v>79.900000000000006</v>
          </cell>
        </row>
        <row r="21048">
          <cell r="A21048" t="str">
            <v>SETOP-I MATED-12180</v>
          </cell>
          <cell r="D21048" t="str">
            <v>CHUVEIRO ELÉTRICO (MATERIAL: PLÁSTICO|POTÊNCIA: 5500W/127V OU 6800W/220V|ACABAMENTO: CROMADO|BRAÇO CHUVEIRO: INCLUSO)</v>
          </cell>
          <cell r="E21048" t="str">
            <v>un</v>
          </cell>
          <cell r="F21048">
            <v>258.3</v>
          </cell>
        </row>
        <row r="21049">
          <cell r="A21049" t="str">
            <v>SETOP-I MATED-12497</v>
          </cell>
          <cell r="D21049" t="str">
            <v>CHUVEIRO ELÉTRICO (MATERIAL: PLÁSTICO|RESISTÊNCIA: BLINDADA|POTÊNCIA: 5500W/127V OU 6800W/220V|BRAÇO CHUVEIRO: INCLUSO)</v>
          </cell>
          <cell r="E21049" t="str">
            <v>un</v>
          </cell>
          <cell r="F21049">
            <v>203.4</v>
          </cell>
        </row>
        <row r="21050">
          <cell r="A21050" t="str">
            <v xml:space="preserve">SETOP-I </v>
          </cell>
        </row>
        <row r="21051">
          <cell r="A21051" t="str">
            <v>SETOP-I 041.04 - DUCHA HIGIÊNICA</v>
          </cell>
        </row>
        <row r="21052">
          <cell r="A21052" t="str">
            <v>SETOP-I Código</v>
          </cell>
          <cell r="D21052" t="str">
            <v>Descrição do Material</v>
          </cell>
          <cell r="E21052" t="str">
            <v>Unid.</v>
          </cell>
          <cell r="F21052" t="str">
            <v>Custo Unitário</v>
          </cell>
        </row>
        <row r="21053">
          <cell r="A21053" t="str">
            <v>SETOP-I MATED-12564</v>
          </cell>
          <cell r="D21053" t="str">
            <v>DUCHA HIGIÊNICA (REGISTRO PARA CONTROLE DE FLUXO DE ÁGUA: INCLUSO|MATERIAL DA DUCHA: METAL|MATERIAL DA MANGUEIRA: METAL|COR: CROMADA|DIÂMETRO NOMINAL: 1/2" [20MM]|COMPRIMENTO: 120CM)</v>
          </cell>
          <cell r="E21053" t="str">
            <v>un</v>
          </cell>
          <cell r="F21053">
            <v>142.30000000000001</v>
          </cell>
        </row>
        <row r="21054">
          <cell r="A21054" t="str">
            <v xml:space="preserve">SETOP-I </v>
          </cell>
        </row>
        <row r="21055">
          <cell r="A21055" t="str">
            <v>SETOP-I 042 - CILINDROS DE PRESSÃO</v>
          </cell>
        </row>
        <row r="21056">
          <cell r="A21056" t="str">
            <v>SETOP-I 042.01 - CILINDRO</v>
          </cell>
        </row>
        <row r="21057">
          <cell r="A21057" t="str">
            <v>SETOP-I Código</v>
          </cell>
          <cell r="D21057" t="str">
            <v>Descrição do Material</v>
          </cell>
          <cell r="E21057" t="str">
            <v>Unid.</v>
          </cell>
          <cell r="F21057" t="str">
            <v>Custo Unitário</v>
          </cell>
        </row>
        <row r="21058">
          <cell r="A21058" t="str">
            <v>SETOP-I MATED-12976</v>
          </cell>
          <cell r="D21058" t="str">
            <v>CILINDRO DE PRESSÃO OU MOLA PNEUMÁTICA (DIÂMETRO*: 150MM|COMPRIMENTO: 120CM|LITROS: 18L|FIXAÇÃO: PAREDE|APLICAÇÃO: AMORTECER GOLPE DE ARIETE|MATERIAL: AÇO|ACABAMENTO: PINTURA ELETROSTÁTICA|COR: VERMELHA|PESO*: 12KG/UN)*VALORES REFERENCIAIS APROXIMADOS</v>
          </cell>
          <cell r="E21058" t="str">
            <v>un</v>
          </cell>
          <cell r="F21058">
            <v>367.57</v>
          </cell>
        </row>
        <row r="21059">
          <cell r="A21059" t="str">
            <v xml:space="preserve">SETOP-I </v>
          </cell>
        </row>
        <row r="21060">
          <cell r="A21060" t="str">
            <v>SETOP-I 043 - CILINDROS E ACESSÓRIOS GLP</v>
          </cell>
        </row>
        <row r="21061">
          <cell r="A21061" t="str">
            <v>SETOP-I 043.01 - CILINDRO</v>
          </cell>
        </row>
        <row r="21062">
          <cell r="A21062" t="str">
            <v>SETOP-I Código</v>
          </cell>
          <cell r="D21062" t="str">
            <v>Descrição do Material</v>
          </cell>
          <cell r="E21062" t="str">
            <v>Unid.</v>
          </cell>
          <cell r="F21062" t="str">
            <v>Custo Unitário</v>
          </cell>
        </row>
        <row r="21063">
          <cell r="A21063" t="str">
            <v>SETOP-I MATED-12185</v>
          </cell>
          <cell r="D21063" t="str">
            <v>CILINDRO DE AÇO (APLICAÇÃO: GÁS GLP|CAPACIDADE: 45KG|TIPO: P45|COM CARGA: SIM)</v>
          </cell>
          <cell r="E21063" t="str">
            <v>un</v>
          </cell>
          <cell r="F21063">
            <v>467.5</v>
          </cell>
        </row>
        <row r="21064">
          <cell r="A21064" t="str">
            <v xml:space="preserve">SETOP-I </v>
          </cell>
        </row>
        <row r="21065">
          <cell r="A21065" t="str">
            <v>SETOP-I 043.02 - CONEXÕES</v>
          </cell>
        </row>
        <row r="21066">
          <cell r="A21066" t="str">
            <v>SETOP-I Código</v>
          </cell>
          <cell r="D21066" t="str">
            <v>Descrição do Material</v>
          </cell>
          <cell r="E21066" t="str">
            <v>Unid.</v>
          </cell>
          <cell r="F21066" t="str">
            <v>Custo Unitário</v>
          </cell>
        </row>
        <row r="21067">
          <cell r="A21067" t="str">
            <v>SETOP-I MATED-13041</v>
          </cell>
          <cell r="D21067" t="str">
            <v>NIPLE DE REDUÇÃO (MATERIAL: LATÃO|REDUÇÃO: 1/2"X1/8"|ROSCA: NPT [CÔNICA]|APLICAÇÃO USUAL: INSTALAÇÃO DE GÁS)</v>
          </cell>
          <cell r="E21067" t="str">
            <v>un</v>
          </cell>
          <cell r="F21067">
            <v>12.5</v>
          </cell>
        </row>
        <row r="21068">
          <cell r="A21068" t="str">
            <v>SETOP-I MATED-13042</v>
          </cell>
          <cell r="D21068" t="str">
            <v>NIPLE DE REDUÇÃO (MATERIAL: LATÃO|REDUÇÃO: 1/2"X3/8"|ROSCA: NPT [CÔNICA]|APLICAÇÃO USUAL: INSTALAÇÃO DE GÁS)</v>
          </cell>
          <cell r="E21068" t="str">
            <v>un</v>
          </cell>
          <cell r="F21068">
            <v>13</v>
          </cell>
        </row>
        <row r="21069">
          <cell r="A21069" t="str">
            <v>SETOP-I MATED-13043</v>
          </cell>
          <cell r="D21069" t="str">
            <v>NIPLE DUPLO (MATERIAL: FERRO MALEÁVEL|ACABAMENTO: GALVANIZADO|DIÂMETRO: 1/2"[15MM]|ROSCA: NPT [CÔNICA]|CLASSE DE PRESSÃO: 300 LIBRAS|APLICAÇÃO USUAL: INSTALAÇÃO DE LÍQUIDOS, GASES E VAPORES)</v>
          </cell>
          <cell r="E21069" t="str">
            <v>un</v>
          </cell>
          <cell r="F21069">
            <v>4.9000000000000004</v>
          </cell>
        </row>
        <row r="21070">
          <cell r="A21070" t="str">
            <v>SETOP-I MATED-12999</v>
          </cell>
          <cell r="D21070" t="str">
            <v>PIG-TAIL (MATERIAL: BORRACHA|MODELO: P-45|COMPRIMENTO: 50CM)</v>
          </cell>
          <cell r="E21070" t="str">
            <v>un</v>
          </cell>
          <cell r="F21070">
            <v>30.83</v>
          </cell>
        </row>
        <row r="21071">
          <cell r="A21071" t="str">
            <v>SETOP-I MATED-12315</v>
          </cell>
          <cell r="D21071" t="str">
            <v>REGISTRO REGULADOR (MATERIAL: LATÃO|TIPO: AGULHA|REDUÇÃO: 1/4"X3/8"|DIÂMETRO DE ENTRADA: 1/4"|SAÍDA TERMINAL DE MANGUEIRA: 3/8"|ROSCA: NPT [CÔNICA]|TIPO DE PRESSÃO: BAIXA|APLICAÇÃO USUAL: INSTALAÇÃO DE GÁS)</v>
          </cell>
          <cell r="E21071" t="str">
            <v>un</v>
          </cell>
          <cell r="F21071">
            <v>18</v>
          </cell>
        </row>
        <row r="21072">
          <cell r="A21072" t="str">
            <v xml:space="preserve">SETOP-I </v>
          </cell>
        </row>
        <row r="21073">
          <cell r="A21073" t="str">
            <v>SETOP-I 043.03 - MANGUEIRA</v>
          </cell>
        </row>
        <row r="21074">
          <cell r="A21074" t="str">
            <v>SETOP-I Código</v>
          </cell>
          <cell r="D21074" t="str">
            <v>Descrição do Material</v>
          </cell>
          <cell r="E21074" t="str">
            <v>Unid.</v>
          </cell>
          <cell r="F21074" t="str">
            <v>Custo Unitário</v>
          </cell>
        </row>
        <row r="21075">
          <cell r="A21075" t="str">
            <v>SETOP-I MATED-27790</v>
          </cell>
          <cell r="D21075" t="str">
            <v>MANGUEIRA FLEXÍVEL (MATERIAL: COMPOSTO FLEXÍVEL DE PVC|DIÂMETRO: 3/8"|ESPESSURA: 3MM|APLICAÇÃO: MULTIÚSO|COR: TRANSPARENTE COM FAIXA AMARELA)</v>
          </cell>
          <cell r="E21075" t="str">
            <v>m</v>
          </cell>
          <cell r="F21075">
            <v>11.12</v>
          </cell>
        </row>
        <row r="21076">
          <cell r="A21076" t="str">
            <v xml:space="preserve">SETOP-I </v>
          </cell>
        </row>
        <row r="21077">
          <cell r="A21077" t="str">
            <v>SETOP-I 043.04 - REGISTRO E REGULADOR DE PRESSÃO</v>
          </cell>
        </row>
        <row r="21078">
          <cell r="A21078" t="str">
            <v>SETOP-I Código</v>
          </cell>
          <cell r="D21078" t="str">
            <v>Descrição do Material</v>
          </cell>
          <cell r="E21078" t="str">
            <v>Unid.</v>
          </cell>
          <cell r="F21078" t="str">
            <v>Custo Unitário</v>
          </cell>
        </row>
        <row r="21079">
          <cell r="A21079" t="str">
            <v>SETOP-I MATED-12316</v>
          </cell>
          <cell r="D21079" t="str">
            <v>REGISTRO DE BLOQUEIO (MATERIAL: LATÃO|DIÂMETRO: 1/2"X1/2"|GRAU: 90|ROSCA: NPT [CÔNICA]|TIPO DE PRESSÃO: BAIXA|APLICAÇÃO USUAL: INSTALAÇÃO DE GÁS)</v>
          </cell>
          <cell r="E21079" t="str">
            <v>un</v>
          </cell>
          <cell r="F21079">
            <v>58.9</v>
          </cell>
        </row>
        <row r="21080">
          <cell r="A21080" t="str">
            <v>SETOP-I MATED-13001</v>
          </cell>
          <cell r="D21080" t="str">
            <v>REGULADOR PRESSÃO ( CONEXÃO DE ENTRADA: 1/8"[NPT]|CONEXÃO DE SAÍDA: 3/8"[NPT]|VAZÃO MÁXIMA: 7KG/H|ESTÁGIO: ÚNICO|TIPO DE FUNCIONAMENTO: BAIXA PRESSÃO|TIPO DE GÁS: GLP|APLICAÇÃO: COMERCIAL, SEMI-INDUSTRIAL E INDUSTRIAL)</v>
          </cell>
          <cell r="E21080" t="str">
            <v>un</v>
          </cell>
          <cell r="F21080">
            <v>59.11</v>
          </cell>
        </row>
        <row r="21081">
          <cell r="A21081" t="str">
            <v xml:space="preserve">SETOP-I </v>
          </cell>
        </row>
        <row r="21082">
          <cell r="A21082" t="str">
            <v>SETOP-I 043.05 - COLETOR DE GÁS</v>
          </cell>
        </row>
        <row r="21083">
          <cell r="A21083" t="str">
            <v>SETOP-I Código</v>
          </cell>
          <cell r="D21083" t="str">
            <v>Descrição do Material</v>
          </cell>
          <cell r="E21083" t="str">
            <v>Unid.</v>
          </cell>
          <cell r="F21083" t="str">
            <v>Custo Unitário</v>
          </cell>
        </row>
        <row r="21084">
          <cell r="A21084" t="str">
            <v>SETOP-I MATED-12997</v>
          </cell>
          <cell r="D21084" t="str">
            <v>COLETOR DE GÁS (TIPO: CENTRAL SAÍDA SIMPLES|NÚMERO DE SAÍDAS: 2|COMPRIMENTO*: 60CM|MATERIAL: AÇO PRETO|NORMA: NBR-5590|SCHEDULE: 40|DIÂMETRO SAÍDA: 1/2"[21,34MM]|ROSCA: NPT [CÔNICA]|ACABAMENTO: PINTURA ELETROSTÁTICA|COR: AMARELA)*VALORES REFERENCIAIS APROXIMADOS</v>
          </cell>
          <cell r="E21084" t="str">
            <v>un</v>
          </cell>
          <cell r="F21084">
            <v>97.74</v>
          </cell>
        </row>
        <row r="21085">
          <cell r="A21085" t="str">
            <v>SETOP-I MATED-12998</v>
          </cell>
          <cell r="D21085" t="str">
            <v>COLETOR DE GÁS (TIPO: CENTRAL SAÍDA SIMPLES|NÚMERO DE SAÍDAS: 3|COMPRIMENTO*: 80CM|MATERIAL: AÇO PRETO|NORMA: NBR-5590|SCHEDULE: 40|DIÂMETRO SAÍDA: 1/2"[21,34MM]|ROSCA: NPT [CÔNICA]|ACABAMENTO: PINTURA ELETROSTÁTICA|COR: AMARELA)*VALORES REFERENCIAIS APROXIMADOS</v>
          </cell>
          <cell r="E21085" t="str">
            <v>un</v>
          </cell>
          <cell r="F21085">
            <v>148.54</v>
          </cell>
        </row>
        <row r="21086">
          <cell r="A21086" t="str">
            <v xml:space="preserve">SETOP-I </v>
          </cell>
        </row>
        <row r="21087">
          <cell r="A21087" t="str">
            <v>SETOP-I 044 - CIMENTOS</v>
          </cell>
        </row>
        <row r="21088">
          <cell r="A21088" t="str">
            <v>SETOP-I 044.01 - CIMENTO BRANCO</v>
          </cell>
        </row>
        <row r="21089">
          <cell r="A21089" t="str">
            <v>SETOP-I Código</v>
          </cell>
          <cell r="D21089" t="str">
            <v>Descrição do Material</v>
          </cell>
          <cell r="E21089" t="str">
            <v>Unid.</v>
          </cell>
          <cell r="F21089" t="str">
            <v>Custo Unitário</v>
          </cell>
        </row>
        <row r="21090">
          <cell r="A21090" t="str">
            <v>SETOP-I MATED-6262</v>
          </cell>
          <cell r="D21090" t="str">
            <v>CIMENTO BRANCO (TIPO: ESTRUTURAL)</v>
          </cell>
          <cell r="E21090" t="str">
            <v>Kg</v>
          </cell>
          <cell r="F21090">
            <v>3.46</v>
          </cell>
        </row>
        <row r="21091">
          <cell r="A21091" t="str">
            <v>SETOP-I MATED-11257</v>
          </cell>
          <cell r="D21091" t="str">
            <v>CIMENTO BRANCO (TIPO: NÃO ESTRUTURAL)</v>
          </cell>
          <cell r="E21091" t="str">
            <v>Kg</v>
          </cell>
          <cell r="F21091">
            <v>7.5</v>
          </cell>
        </row>
        <row r="21092">
          <cell r="A21092" t="str">
            <v xml:space="preserve">SETOP-I </v>
          </cell>
        </row>
        <row r="21093">
          <cell r="A21093" t="str">
            <v>SETOP-I 044.02 - CIMENTO PORTLAND</v>
          </cell>
        </row>
        <row r="21094">
          <cell r="A21094" t="str">
            <v>SETOP-I Código</v>
          </cell>
          <cell r="D21094" t="str">
            <v>Descrição do Material</v>
          </cell>
          <cell r="E21094" t="str">
            <v>Unid.</v>
          </cell>
          <cell r="F21094" t="str">
            <v>Custo Unitário</v>
          </cell>
        </row>
        <row r="21095">
          <cell r="A21095" t="str">
            <v>SETOP-I MATED-11258</v>
          </cell>
          <cell r="D21095" t="str">
            <v>CIMENTO PORTLAND CP II-E-32 (RESISTÊNCIA: 32,00MPA)</v>
          </cell>
          <cell r="E21095" t="str">
            <v>Kg</v>
          </cell>
          <cell r="F21095">
            <v>0.69</v>
          </cell>
        </row>
        <row r="21096">
          <cell r="A21096" t="str">
            <v xml:space="preserve">SETOP-I </v>
          </cell>
        </row>
        <row r="21097">
          <cell r="A21097" t="str">
            <v>SETOP-I 044.03 - GRAUTE</v>
          </cell>
        </row>
        <row r="21098">
          <cell r="A21098" t="str">
            <v>SETOP-I Código</v>
          </cell>
          <cell r="D21098" t="str">
            <v>Descrição do Material</v>
          </cell>
          <cell r="E21098" t="str">
            <v>Unid.</v>
          </cell>
          <cell r="F21098" t="str">
            <v>Custo Unitário</v>
          </cell>
        </row>
        <row r="21099">
          <cell r="A21099" t="str">
            <v>SETOP-I MATED-13084</v>
          </cell>
          <cell r="D21099" t="str">
            <v>GRAUTE (BASE: CIMENTÍCIA COM AREIA DE QUARTZO E ADITIVOS ESPEICIAIS|APLICAÇÃO: USO GERAL|DENSIDADE: 2.000KG/M3|RESISTÊNCIA AOS 28 DIAS: 50MPA|RENDIMENTO*: 80SC/M3[DE 25KG])*VALORES REFERENCIAIS APROXIMADOS</v>
          </cell>
          <cell r="E21099" t="str">
            <v>Kg</v>
          </cell>
          <cell r="F21099">
            <v>1.84</v>
          </cell>
        </row>
        <row r="21100">
          <cell r="A21100" t="str">
            <v xml:space="preserve">SETOP-I </v>
          </cell>
        </row>
        <row r="21101">
          <cell r="A21101" t="str">
            <v>SETOP-I 045 - COMBUSTÍVEIS, GRAXAS, ÓLEOS E LUBRIFICANTES</v>
          </cell>
        </row>
        <row r="21102">
          <cell r="A21102" t="str">
            <v>SETOP-I Código</v>
          </cell>
          <cell r="D21102" t="str">
            <v>Descrição do Material</v>
          </cell>
          <cell r="E21102" t="str">
            <v>Unid.</v>
          </cell>
          <cell r="F21102" t="str">
            <v>Custo Unitário</v>
          </cell>
        </row>
        <row r="21103">
          <cell r="A21103" t="str">
            <v>SETOP-I MATED-3879</v>
          </cell>
          <cell r="D21103" t="str">
            <v>ENERGIA ELÉTRICA (TIPO: COMERCIAL|CLASSE: BAIXA TENSAO|DEMANDA: CONSUMO DE ATE 100 KWH|IMPOSTOS: INCLUSO)</v>
          </cell>
          <cell r="E21103" t="str">
            <v>kwh</v>
          </cell>
          <cell r="F21103">
            <v>1.0658000000000001</v>
          </cell>
        </row>
        <row r="21104">
          <cell r="A21104" t="str">
            <v>SETOP-I MATED-3886</v>
          </cell>
          <cell r="D21104" t="str">
            <v xml:space="preserve">GASOLINA (TIPO: COMUM) </v>
          </cell>
          <cell r="E21104" t="str">
            <v>l</v>
          </cell>
          <cell r="F21104">
            <v>5.5</v>
          </cell>
        </row>
        <row r="21105">
          <cell r="A21105" t="str">
            <v>SETOP-I MATED-3881</v>
          </cell>
          <cell r="D21105" t="str">
            <v>ÓLEO DIESEL</v>
          </cell>
          <cell r="E21105" t="str">
            <v>l</v>
          </cell>
          <cell r="F21105">
            <v>5.58</v>
          </cell>
        </row>
        <row r="21106">
          <cell r="A21106" t="str">
            <v xml:space="preserve">SETOP-I </v>
          </cell>
        </row>
        <row r="21107">
          <cell r="A21107" t="str">
            <v>SETOP-I 045.02 - ÓLEO VEGETAL</v>
          </cell>
        </row>
        <row r="21108">
          <cell r="A21108" t="str">
            <v>SETOP-I Código</v>
          </cell>
          <cell r="D21108" t="str">
            <v>Descrição do Material</v>
          </cell>
          <cell r="E21108" t="str">
            <v>Unid.</v>
          </cell>
          <cell r="F21108" t="str">
            <v>Custo Unitário</v>
          </cell>
        </row>
        <row r="21109">
          <cell r="A21109" t="str">
            <v>SETOP-I MATED-11434</v>
          </cell>
          <cell r="D21109" t="str">
            <v>OLEO DE LINHAÇA (DENSIDADE: 0,820-0,900 G/CM3)</v>
          </cell>
          <cell r="E21109" t="str">
            <v>l</v>
          </cell>
          <cell r="F21109">
            <v>23.8</v>
          </cell>
        </row>
        <row r="21110">
          <cell r="A21110" t="str">
            <v xml:space="preserve">SETOP-I </v>
          </cell>
        </row>
        <row r="21111">
          <cell r="A21111" t="str">
            <v>SETOP-I 047 - CONCRETO ESTRUTURAL USINADO</v>
          </cell>
        </row>
        <row r="21112">
          <cell r="A21112" t="str">
            <v>SETOP-I 047.01 - CONCRETO USINADO AUTO-ADENSÁVEL</v>
          </cell>
        </row>
        <row r="21113">
          <cell r="A21113" t="str">
            <v>SETOP-I Código</v>
          </cell>
          <cell r="D21113" t="str">
            <v>Descrição do Material</v>
          </cell>
          <cell r="E21113" t="str">
            <v>Unid.</v>
          </cell>
          <cell r="F21113" t="str">
            <v>Custo Unitário</v>
          </cell>
        </row>
        <row r="21114">
          <cell r="A21114" t="str">
            <v>SETOP-I MATED-12136</v>
          </cell>
          <cell r="D21114" t="str">
            <v>CONCRETO DOSADO EM CENTRAL AUTO-ADENSÁVEL (RESISTÊNCIA: 15,0MPA|BRITA: 0|SLUMP FLOW: 660-750MM|CLASSE: CLASSE SF2)</v>
          </cell>
          <cell r="E21114" t="str">
            <v>m3</v>
          </cell>
          <cell r="F21114">
            <v>596.76329999999996</v>
          </cell>
        </row>
        <row r="21115">
          <cell r="A21115" t="str">
            <v>SETOP-I MATED-12060</v>
          </cell>
          <cell r="D21115" t="str">
            <v>CONCRETO DOSADO EM CENTRAL AUTO-ADENSÁVEL (RESISTÊNCIA: 18,0MPA|BRITA: 0|SLUMP FLOW: 660-750MM|CLASSE: CLASSE SF2)</v>
          </cell>
          <cell r="E21115" t="str">
            <v>m3</v>
          </cell>
          <cell r="F21115">
            <v>601.83330000000001</v>
          </cell>
        </row>
        <row r="21116">
          <cell r="A21116" t="str">
            <v>SETOP-I MATED-11299</v>
          </cell>
          <cell r="D21116" t="str">
            <v>CONCRETO DOSADO EM CENTRAL AUTO-ADENSÁVEL (RESISTÊNCIA: 20,0MPA|BRITA: 0|SLUMP FLOW: 660-750MM|CLASSE: CLASSE SF2)</v>
          </cell>
          <cell r="E21116" t="str">
            <v>m3</v>
          </cell>
          <cell r="F21116">
            <v>603.86329999999998</v>
          </cell>
        </row>
        <row r="21117">
          <cell r="A21117" t="str">
            <v>SETOP-I MATED-11300</v>
          </cell>
          <cell r="D21117" t="str">
            <v>CONCRETO DOSADO EM CENTRAL AUTO-ADENSÁVEL (RESISTÊNCIA: 25,0MPA|BRITA: 0|SLUMP FLOW: 660-750MM|CLASSE: CLASSE SF2)</v>
          </cell>
          <cell r="E21117" t="str">
            <v>m3</v>
          </cell>
          <cell r="F21117">
            <v>622.13329999999996</v>
          </cell>
        </row>
        <row r="21118">
          <cell r="A21118" t="str">
            <v>SETOP-I MATED-11301</v>
          </cell>
          <cell r="D21118" t="str">
            <v>CONCRETO DOSADO EM CENTRAL AUTO-ADENSÁVEL (RESISTÊNCIA: 30,0MPA|BRITA: 0|SLUMP FLOW: 660-750MM|CLASSE: CLASSE SF2)</v>
          </cell>
          <cell r="E21118" t="str">
            <v>m3</v>
          </cell>
          <cell r="F21118">
            <v>632.28330000000005</v>
          </cell>
        </row>
        <row r="21119">
          <cell r="A21119" t="str">
            <v>SETOP-I MATED-11302</v>
          </cell>
          <cell r="D21119" t="str">
            <v>CONCRETO DOSADO EM CENTRAL AUTO-ADENSÁVEL (RESISTÊNCIA: 35,0MPA|BRITA: 0|SLUMP FLOW: 660-750MM|CLASSE: CLASSE SF2)</v>
          </cell>
          <cell r="E21119" t="str">
            <v>m3</v>
          </cell>
          <cell r="F21119">
            <v>646.49</v>
          </cell>
        </row>
        <row r="21120">
          <cell r="A21120" t="str">
            <v>SETOP-I MATED-11303</v>
          </cell>
          <cell r="D21120" t="str">
            <v>CONCRETO DOSADO EM CENTRAL AUTO-ADENSÁVEL (RESISTÊNCIA: 40,0MPA|BRITA: 0|SLUMP FLOW: 660-750MM|CLASSE: CLASSE SF2)</v>
          </cell>
          <cell r="E21120" t="str">
            <v>m3</v>
          </cell>
          <cell r="F21120">
            <v>676.28930000000003</v>
          </cell>
        </row>
        <row r="21121">
          <cell r="A21121" t="str">
            <v>SETOP-I MATED-11305</v>
          </cell>
          <cell r="D21121" t="str">
            <v>CONCRETO DOSADO EM CENTRAL AUTO-ADENSÁVEL (RESISTÊNCIA: 45,0MPA|BRITA: 0|SLUMP FLOW: 660-750MM|CLASSE: CLASSE SF2)</v>
          </cell>
          <cell r="E21121" t="str">
            <v>m3</v>
          </cell>
          <cell r="F21121">
            <v>694.55640000000005</v>
          </cell>
        </row>
        <row r="21122">
          <cell r="A21122" t="str">
            <v xml:space="preserve">SETOP-I </v>
          </cell>
        </row>
        <row r="21123">
          <cell r="A21123" t="str">
            <v>SETOP-I 047.02 - CONCRETO USINADO BOMBEÁVEL</v>
          </cell>
        </row>
        <row r="21124">
          <cell r="A21124" t="str">
            <v>SETOP-I Código</v>
          </cell>
          <cell r="D21124" t="str">
            <v>Descrição do Material</v>
          </cell>
          <cell r="E21124" t="str">
            <v>Unid.</v>
          </cell>
          <cell r="F21124" t="str">
            <v>Custo Unitário</v>
          </cell>
        </row>
        <row r="21125">
          <cell r="A21125" t="str">
            <v>SETOP-I MATED-9046</v>
          </cell>
          <cell r="D21125" t="str">
            <v>CONCRETO DOSADO EM CENTRAL BOMBEÁVEL (RESISTÊNCIA: 20,0MPA|BRITA: 0 E 1|SLUMP: 100+-20)</v>
          </cell>
          <cell r="E21125" t="str">
            <v>m3</v>
          </cell>
          <cell r="F21125">
            <v>539.69709999999998</v>
          </cell>
        </row>
        <row r="21126">
          <cell r="A21126" t="str">
            <v>SETOP-I MATED-9047</v>
          </cell>
          <cell r="D21126" t="str">
            <v>CONCRETO DOSADO EM CENTRAL BOMBEÁVEL (RESISTÊNCIA: 25,0MPA|BRITA: 0 E 1|SLUMP: 100+-20)</v>
          </cell>
          <cell r="E21126" t="str">
            <v>m3</v>
          </cell>
          <cell r="F21126">
            <v>554.90200000000004</v>
          </cell>
        </row>
        <row r="21127">
          <cell r="A21127" t="str">
            <v>SETOP-I MATED-9048</v>
          </cell>
          <cell r="D21127" t="str">
            <v>CONCRETO DOSADO EM CENTRAL BOMBEÁVEL (RESISTÊNCIA: 30,0MPA|BRITA: 0 E 1|SLUMP: 100+-20)</v>
          </cell>
          <cell r="E21127" t="str">
            <v>m3</v>
          </cell>
          <cell r="F21127">
            <v>573.40740000000005</v>
          </cell>
        </row>
        <row r="21128">
          <cell r="A21128" t="str">
            <v>SETOP-I MATED-9049</v>
          </cell>
          <cell r="D21128" t="str">
            <v>CONCRETO DOSADO EM CENTRAL BOMBEÁVEL (RESISTÊNCIA: 35,0MPA|BRITA: 0 E 1|SLUMP: 100+-20)</v>
          </cell>
          <cell r="E21128" t="str">
            <v>m3</v>
          </cell>
          <cell r="F21128">
            <v>591.90239999999994</v>
          </cell>
        </row>
        <row r="21129">
          <cell r="A21129" t="str">
            <v>SETOP-I MATED-9050</v>
          </cell>
          <cell r="D21129" t="str">
            <v>CONCRETO DOSADO EM CENTRAL BOMBEÁVEL (RESISTÊNCIA: 40,0MPA|BRITA: 0 E 1|SLUMP: 100+-20)</v>
          </cell>
          <cell r="E21129" t="str">
            <v>m3</v>
          </cell>
          <cell r="F21129">
            <v>617.45500000000004</v>
          </cell>
        </row>
        <row r="21130">
          <cell r="A21130" t="str">
            <v>SETOP-I MATED-9051</v>
          </cell>
          <cell r="D21130" t="str">
            <v>CONCRETO DOSADO EM CENTRAL BOMBEÁVEL (RESISTÊNCIA: 45,0MPA|BRITA: 0 E 1|SLUMP: 100+-20)</v>
          </cell>
          <cell r="E21130" t="str">
            <v>m3</v>
          </cell>
          <cell r="F21130">
            <v>686.11069999999995</v>
          </cell>
        </row>
        <row r="21131">
          <cell r="A21131" t="str">
            <v>SETOP-I MATED-32126</v>
          </cell>
          <cell r="D21131" t="str">
            <v>CONCRETO DOSADO EM CENTRAL BOMBEÁVEL (RESISTÊNCIA:30MPA|BRITA: 0|SLUMP: 22+-3|CONSUMO MÍNIMO DE CIMENTO: 400KG/M3|APLICAÇÃO: HÉLICE CONTÍNUA)</v>
          </cell>
          <cell r="E21131" t="str">
            <v>m3</v>
          </cell>
          <cell r="F21131">
            <v>628.55330000000004</v>
          </cell>
        </row>
        <row r="21132">
          <cell r="A21132" t="str">
            <v xml:space="preserve">SETOP-I </v>
          </cell>
        </row>
        <row r="21133">
          <cell r="A21133" t="str">
            <v>SETOP-I 047.03 - CONCRETO USINADO CONVENCIONAL</v>
          </cell>
        </row>
        <row r="21134">
          <cell r="A21134" t="str">
            <v>SETOP-I Código</v>
          </cell>
          <cell r="D21134" t="str">
            <v>Descrição do Material</v>
          </cell>
          <cell r="E21134" t="str">
            <v>Unid.</v>
          </cell>
          <cell r="F21134" t="str">
            <v>Custo Unitário</v>
          </cell>
        </row>
        <row r="21135">
          <cell r="A21135" t="str">
            <v>SETOP-I MATED-9038</v>
          </cell>
          <cell r="D21135" t="str">
            <v>CONCRETO DOSADO EM CENTRAL CONVENCIONAL (RESISTÊNCIA: 10,0MPA|BRITA: 0 E 1|SLUMP: 60+-10)</v>
          </cell>
          <cell r="E21135" t="str">
            <v>m3</v>
          </cell>
          <cell r="F21135">
            <v>504.25189999999998</v>
          </cell>
        </row>
        <row r="21136">
          <cell r="A21136" t="str">
            <v>SETOP-I MATED-9039</v>
          </cell>
          <cell r="D21136" t="str">
            <v>CONCRETO DOSADO EM CENTRAL CONVENCIONAL (RESISTÊNCIA: 15,0MPA|BRITA: 0 E 1|SLUMP: 60+-10)</v>
          </cell>
          <cell r="E21136" t="str">
            <v>m3</v>
          </cell>
          <cell r="F21136">
            <v>512.48850000000004</v>
          </cell>
        </row>
        <row r="21137">
          <cell r="A21137" t="str">
            <v>SETOP-I MATED-9040</v>
          </cell>
          <cell r="D21137" t="str">
            <v>CONCRETO DOSADO EM CENTRAL CONVENCIONAL (RESISTÊNCIA: 20,0MPA|BRITA: 0 E 1|SLUMP: 60+-10)</v>
          </cell>
          <cell r="E21137" t="str">
            <v>m3</v>
          </cell>
          <cell r="F21137">
            <v>526.33119999999997</v>
          </cell>
        </row>
        <row r="21138">
          <cell r="A21138" t="str">
            <v>SETOP-I MATED-9041</v>
          </cell>
          <cell r="D21138" t="str">
            <v>CONCRETO DOSADO EM CENTRAL CONVENCIONAL (RESISTÊNCIA: 25,0MPA|BRITA: 0 E 1|SLUMP: 60+-10)</v>
          </cell>
          <cell r="E21138" t="str">
            <v>m3</v>
          </cell>
          <cell r="F21138">
            <v>540.54769999999996</v>
          </cell>
        </row>
        <row r="21139">
          <cell r="A21139" t="str">
            <v>SETOP-I MATED-9042</v>
          </cell>
          <cell r="D21139" t="str">
            <v>CONCRETO DOSADO EM CENTRAL CONVENCIONAL (RESISTÊNCIA: 30,0MPA|BRITA: 0 E 1|SLUMP: 60+-10)</v>
          </cell>
          <cell r="E21139" t="str">
            <v>m3</v>
          </cell>
          <cell r="F21139">
            <v>555.14829999999995</v>
          </cell>
        </row>
        <row r="21140">
          <cell r="A21140" t="str">
            <v>SETOP-I MATED-9043</v>
          </cell>
          <cell r="D21140" t="str">
            <v>CONCRETO DOSADO EM CENTRAL CONVENCIONAL (RESISTÊNCIA: 35,0MPA|BRITA: 0 E 1|SLUMP: 60+-10)</v>
          </cell>
          <cell r="E21140" t="str">
            <v>m3</v>
          </cell>
          <cell r="F21140">
            <v>570.14319999999998</v>
          </cell>
        </row>
        <row r="21141">
          <cell r="A21141" t="str">
            <v>SETOP-I MATED-9044</v>
          </cell>
          <cell r="D21141" t="str">
            <v>CONCRETO DOSADO EM CENTRAL CONVENCIONAL (RESISTÊNCIA: 40,0MPA|BRITA: 0 E 1|SLUMP: 60+-10)</v>
          </cell>
          <cell r="E21141" t="str">
            <v>m3</v>
          </cell>
          <cell r="F21141">
            <v>585.54309999999998</v>
          </cell>
        </row>
        <row r="21142">
          <cell r="A21142" t="str">
            <v>SETOP-I MATED-9045</v>
          </cell>
          <cell r="D21142" t="str">
            <v>CONCRETO DOSADO EM CENTRAL CONVENCIONAL (RESISTÊNCIA: 45,0MPA|BRITA: 0 E 1|SLUMP: 60+-10)</v>
          </cell>
          <cell r="E21142" t="str">
            <v>m3</v>
          </cell>
          <cell r="F21142">
            <v>601.35900000000004</v>
          </cell>
        </row>
        <row r="21143">
          <cell r="A21143" t="str">
            <v xml:space="preserve">SETOP-I </v>
          </cell>
        </row>
        <row r="21144">
          <cell r="A21144" t="str">
            <v>SETOP-I 048 - CONDULETES E ACESSÓRIOS</v>
          </cell>
        </row>
        <row r="21145">
          <cell r="A21145" t="str">
            <v>SETOP-I 048.01 - CONDULETE EM ALUMÍNIO</v>
          </cell>
        </row>
        <row r="21146">
          <cell r="A21146" t="str">
            <v>SETOP-I Código</v>
          </cell>
          <cell r="D21146" t="str">
            <v>Descrição do Material</v>
          </cell>
          <cell r="E21146" t="str">
            <v>Unid.</v>
          </cell>
          <cell r="F21146" t="str">
            <v>Custo Unitário</v>
          </cell>
        </row>
        <row r="21147">
          <cell r="A21147" t="str">
            <v>SETOP-I MATED-17873</v>
          </cell>
          <cell r="D21147" t="str">
            <v>CONDULETE (MATERIAL: ALUMÍNIO|TIPO: MÚLTIPLO "X" OU "L"|DIÂMETRO DO ENCAIXE: 1.1/2"[40MM]|TAMPA: NÃO INCLUSO)</v>
          </cell>
          <cell r="E21147" t="str">
            <v>un</v>
          </cell>
          <cell r="F21147">
            <v>23.47</v>
          </cell>
        </row>
        <row r="21148">
          <cell r="A21148" t="str">
            <v>SETOP-I MATED-17872</v>
          </cell>
          <cell r="D21148" t="str">
            <v>CONDULETE (MATERIAL: ALUMÍNIO|TIPO: MÚLTIPLO "X" OU "L"|DIÂMETRO DO ENCAIXE: 1.1/4"[32MM]|TAMPA: NÃO INCLUSO)</v>
          </cell>
          <cell r="E21148" t="str">
            <v>un</v>
          </cell>
          <cell r="F21148">
            <v>19.29</v>
          </cell>
        </row>
        <row r="21149">
          <cell r="A21149" t="str">
            <v>SETOP-I MATED-17871</v>
          </cell>
          <cell r="D21149" t="str">
            <v>CONDULETE (MATERIAL: ALUMÍNIO|TIPO: MÚLTIPLO "X" OU "L"|DIÂMETRO DO ENCAIXE: 1"[25MM]|TAMPA: NÃO INCLUSO)</v>
          </cell>
          <cell r="E21149" t="str">
            <v>un</v>
          </cell>
          <cell r="F21149">
            <v>17.190000000000001</v>
          </cell>
        </row>
        <row r="21150">
          <cell r="A21150" t="str">
            <v>SETOP-I MATED-17874</v>
          </cell>
          <cell r="D21150" t="str">
            <v>CONDULETE (MATERIAL: ALUMÍNIO|TIPO: MÚLTIPLO "X" OU "L"|DIÂMETRO DO ENCAIXE: 2"[50MM]|TAMPA: NÃO INCLUSO)</v>
          </cell>
          <cell r="E21150" t="str">
            <v>un</v>
          </cell>
          <cell r="F21150">
            <v>48.58</v>
          </cell>
        </row>
        <row r="21151">
          <cell r="A21151" t="str">
            <v>SETOP-I MATED-17870</v>
          </cell>
          <cell r="D21151" t="str">
            <v>CONDULETE (MATERIAL: ALUMÍNIO|TIPO: MÚLTIPLO "X" OU "L"|DIÂMETRO DO ENCAIXE: 3/4"[20MM]|TAMPA: NÃO INCLUSO)</v>
          </cell>
          <cell r="E21151" t="str">
            <v>un</v>
          </cell>
          <cell r="F21151">
            <v>8.4700000000000006</v>
          </cell>
        </row>
        <row r="21152">
          <cell r="A21152" t="str">
            <v xml:space="preserve">SETOP-I </v>
          </cell>
        </row>
        <row r="21153">
          <cell r="A21153" t="str">
            <v>SETOP-I 048.02 - TAMPA PARA CONDULETE EM ALUMÍNIO</v>
          </cell>
        </row>
        <row r="21154">
          <cell r="A21154" t="str">
            <v>SETOP-I Código</v>
          </cell>
          <cell r="D21154" t="str">
            <v>Descrição do Material</v>
          </cell>
          <cell r="E21154" t="str">
            <v>Unid.</v>
          </cell>
          <cell r="F21154" t="str">
            <v>Custo Unitário</v>
          </cell>
        </row>
        <row r="21155">
          <cell r="A21155" t="str">
            <v>SETOP-I MATED-17896</v>
          </cell>
          <cell r="D21155" t="str">
            <v>TAMPA PARA CONDULETE (MATERIAL: ALUMÍNIO|TIPO: CEGA|CONDULETES: 1.1/2"[40MM]|PARAFUSOS: INCLUSOS)</v>
          </cell>
          <cell r="E21155" t="str">
            <v>un</v>
          </cell>
          <cell r="F21155">
            <v>8.41</v>
          </cell>
        </row>
        <row r="21156">
          <cell r="A21156" t="str">
            <v>SETOP-I MATED-17895</v>
          </cell>
          <cell r="D21156" t="str">
            <v>TAMPA PARA CONDULETE (MATERIAL: ALUMÍNIO|TIPO: CEGA|CONDULETES: 1.1/4"[32MM]|PARAFUSOS: INCLUSOS)</v>
          </cell>
          <cell r="E21156" t="str">
            <v>un</v>
          </cell>
          <cell r="F21156">
            <v>7.74</v>
          </cell>
        </row>
        <row r="21157">
          <cell r="A21157" t="str">
            <v>SETOP-I MATED-17894</v>
          </cell>
          <cell r="D21157" t="str">
            <v>TAMPA PARA CONDULETE (MATERIAL: ALUMÍNIO|TIPO: CEGA|CONDULETES: 1"[25MM]|PARAFUSOS: INCLUSOS)</v>
          </cell>
          <cell r="E21157" t="str">
            <v>un</v>
          </cell>
          <cell r="F21157">
            <v>4.4000000000000004</v>
          </cell>
        </row>
        <row r="21158">
          <cell r="A21158" t="str">
            <v>SETOP-I MATED-17897</v>
          </cell>
          <cell r="D21158" t="str">
            <v>TAMPA PARA CONDULETE (MATERIAL: ALUMÍNIO|TIPO: CEGA|CONDULETES: 2"[50MM]|PARAFUSOS: INCLUSOS)</v>
          </cell>
          <cell r="E21158" t="str">
            <v>un</v>
          </cell>
          <cell r="F21158">
            <v>9.58</v>
          </cell>
        </row>
        <row r="21159">
          <cell r="A21159" t="str">
            <v>SETOP-I MATED-17893</v>
          </cell>
          <cell r="D21159" t="str">
            <v>TAMPA PARA CONDULETE (MATERIAL: ALUMÍNIO|TIPO: CEGA|CONDULETES: 3/4"[20MM]|PARAFUSOS: INCLUSOS)</v>
          </cell>
          <cell r="E21159" t="str">
            <v>un</v>
          </cell>
          <cell r="F21159">
            <v>4.26</v>
          </cell>
        </row>
        <row r="21160">
          <cell r="A21160" t="str">
            <v>SETOP-I MATED-17890</v>
          </cell>
          <cell r="D21160" t="str">
            <v>TAMPA PARA CONDULETE (MATERIAL: ALUMÍNIO|TIPO: CONECTOR RJ11-RJ45|QUANTIDADE DE POSTOS: 1|CONDULETES: 1"[25MM]|PARAFUSOS: INCLUSOS)</v>
          </cell>
          <cell r="E21160" t="str">
            <v>un</v>
          </cell>
          <cell r="F21160">
            <v>9.11</v>
          </cell>
        </row>
        <row r="21161">
          <cell r="A21161" t="str">
            <v>SETOP-I MATED-17889</v>
          </cell>
          <cell r="D21161" t="str">
            <v>TAMPA PARA CONDULETE (MATERIAL: ALUMÍNIO|TIPO: CONECTOR RJ11-RJ45|QUANTIDADE DE POSTOS: 1|CONDULETES: 3/4"[20MM]|PARAFUSOS: INCLUSOS)</v>
          </cell>
          <cell r="E21161" t="str">
            <v>un</v>
          </cell>
          <cell r="F21161">
            <v>7.65</v>
          </cell>
        </row>
        <row r="21162">
          <cell r="A21162" t="str">
            <v>SETOP-I MATED-17892</v>
          </cell>
          <cell r="D21162" t="str">
            <v>TAMPA PARA CONDULETE (MATERIAL: ALUMÍNIO|TIPO: CONECTOR RJ11-RJ45|QUANTIDADE DE POSTOS: 2|CONDULETES: 1"[25MM]|PARAFUSOS: INCLUSOS)</v>
          </cell>
          <cell r="E21162" t="str">
            <v>un</v>
          </cell>
          <cell r="F21162">
            <v>10.79</v>
          </cell>
        </row>
        <row r="21163">
          <cell r="A21163" t="str">
            <v>SETOP-I MATED-17891</v>
          </cell>
          <cell r="D21163" t="str">
            <v>TAMPA PARA CONDULETE (MATERIAL: ALUMÍNIO|TIPO: CONECTOR RJ11-RJ45|QUANTIDADE DE POSTOS: 2|CONDULETES: 3/4"[20MM]|PARAFUSOS: INCLUSOS)</v>
          </cell>
          <cell r="E21163" t="str">
            <v>un</v>
          </cell>
          <cell r="F21163">
            <v>9.26</v>
          </cell>
        </row>
        <row r="21164">
          <cell r="A21164" t="str">
            <v>SETOP-I MATED-17886</v>
          </cell>
          <cell r="D21164" t="str">
            <v>TAMPA PARA CONDULETE (MATERIAL: ALUMÍNIO|TIPO: INTERRUPTOR|QUANTIDADE DE POSTOS: 1|CONDULETES: 1"[25MM]|PARAFUSOS: INCLUSOS)</v>
          </cell>
          <cell r="E21164" t="str">
            <v>un</v>
          </cell>
          <cell r="F21164">
            <v>6.3</v>
          </cell>
        </row>
        <row r="21165">
          <cell r="A21165" t="str">
            <v>SETOP-I MATED-17885</v>
          </cell>
          <cell r="D21165" t="str">
            <v>TAMPA PARA CONDULETE (MATERIAL: ALUMÍNIO|TIPO: INTERRUPTOR|QUANTIDADE DE POSTOS: 1|CONDULETES: 3/4"[20MM]|PARAFUSOS: INCLUSOS)</v>
          </cell>
          <cell r="E21165" t="str">
            <v>un</v>
          </cell>
          <cell r="F21165">
            <v>5.34</v>
          </cell>
        </row>
        <row r="21166">
          <cell r="A21166" t="str">
            <v>SETOP-I MATED-17888</v>
          </cell>
          <cell r="D21166" t="str">
            <v>TAMPA PARA CONDULETE (MATERIAL: ALUMÍNIO|TIPO: TOMADA|QUANTIDADE DE POSTOS: 1|CONDULETES: 1"[25MM]|PARAFUSOS: INCLUSOS)</v>
          </cell>
          <cell r="E21166" t="str">
            <v>un</v>
          </cell>
          <cell r="F21166">
            <v>5.2</v>
          </cell>
        </row>
        <row r="21167">
          <cell r="A21167" t="str">
            <v>SETOP-I MATED-17887</v>
          </cell>
          <cell r="D21167" t="str">
            <v>TAMPA PARA CONDULETE (MATERIAL: ALUMÍNIO|TIPO: TOMADA|QUANTIDADE DE POSTOS: 1|CONDULETES: 3/4"[20MM]|PARAFUSOS: INCLUSOS)</v>
          </cell>
          <cell r="E21167" t="str">
            <v>un</v>
          </cell>
          <cell r="F21167">
            <v>2.63</v>
          </cell>
        </row>
        <row r="21168">
          <cell r="A21168" t="str">
            <v xml:space="preserve">SETOP-I </v>
          </cell>
        </row>
        <row r="21169">
          <cell r="A21169" t="str">
            <v>SETOP-I 048.03 - TAMPÃO SELADOR PARA CONDULETE EM PVC</v>
          </cell>
        </row>
        <row r="21170">
          <cell r="A21170" t="str">
            <v>SETOP-I Código</v>
          </cell>
          <cell r="D21170" t="str">
            <v>Descrição do Material</v>
          </cell>
          <cell r="E21170" t="str">
            <v>Unid.</v>
          </cell>
          <cell r="F21170" t="str">
            <v>Custo Unitário</v>
          </cell>
        </row>
        <row r="21171">
          <cell r="A21171" t="str">
            <v>SETOP-I MATED-17878</v>
          </cell>
          <cell r="D21171" t="str">
            <v>TAMPÃO SELADOR PARA CONDULETE (MATERIAL: PVC|DIÂMETRO DO ENCAIXE: 1.1/2"[40MM])</v>
          </cell>
          <cell r="E21171" t="str">
            <v>un</v>
          </cell>
          <cell r="F21171">
            <v>0.89</v>
          </cell>
        </row>
        <row r="21172">
          <cell r="A21172" t="str">
            <v>SETOP-I MATED-17877</v>
          </cell>
          <cell r="D21172" t="str">
            <v>TAMPÃO SELADOR PARA CONDULETE (MATERIAL: PVC|DIÂMETRO DO ENCAIXE: 1.1/4"[32MM])</v>
          </cell>
          <cell r="E21172" t="str">
            <v>un</v>
          </cell>
          <cell r="F21172">
            <v>0.83</v>
          </cell>
        </row>
        <row r="21173">
          <cell r="A21173" t="str">
            <v>SETOP-I MATED-17876</v>
          </cell>
          <cell r="D21173" t="str">
            <v>TAMPÃO SELADOR PARA CONDULETE (MATERIAL: PVC|DIÂMETRO DO ENCAIXE: 1"[25MM])</v>
          </cell>
          <cell r="E21173" t="str">
            <v>un</v>
          </cell>
          <cell r="F21173">
            <v>0.7</v>
          </cell>
        </row>
        <row r="21174">
          <cell r="A21174" t="str">
            <v>SETOP-I MATED-17879</v>
          </cell>
          <cell r="D21174" t="str">
            <v>TAMPÃO SELADOR PARA CONDULETE (MATERIAL: PVC|DIÂMETRO DO ENCAIXE: 2"[50MM])</v>
          </cell>
          <cell r="E21174" t="str">
            <v>un</v>
          </cell>
          <cell r="F21174">
            <v>1.36</v>
          </cell>
        </row>
        <row r="21175">
          <cell r="A21175" t="str">
            <v>SETOP-I MATED-17875</v>
          </cell>
          <cell r="D21175" t="str">
            <v>TAMPÃO SELADOR PARA CONDULETE (MATERIAL: PVC|DIÂMETRO DO ENCAIXE: 3/4"[20MM])</v>
          </cell>
          <cell r="E21175" t="str">
            <v>un</v>
          </cell>
          <cell r="F21175">
            <v>0.54</v>
          </cell>
        </row>
        <row r="21176">
          <cell r="A21176" t="str">
            <v xml:space="preserve">SETOP-I </v>
          </cell>
        </row>
        <row r="21177">
          <cell r="A21177" t="str">
            <v>SETOP-I 048.04 - CONEXÕES E ACESSÓRIOS PARA CONDULETE EM ALUMÍNIO</v>
          </cell>
        </row>
        <row r="21178">
          <cell r="A21178" t="str">
            <v>SETOP-I Código</v>
          </cell>
          <cell r="D21178" t="str">
            <v>Descrição do Material</v>
          </cell>
          <cell r="E21178" t="str">
            <v>Unid.</v>
          </cell>
          <cell r="F21178" t="str">
            <v>Custo Unitário</v>
          </cell>
        </row>
        <row r="21179">
          <cell r="A21179" t="str">
            <v>SETOP-I MATED-17883</v>
          </cell>
          <cell r="D21179" t="str">
            <v>UNIDUT PARA CONDULETE (MATERIAL: ALUMÍNIO|TIPO DO ENCAIXE: PRESSÃO|DIÂMETRO: 1.1/2"[40MM]|PARAFUSOS: INCLUSOS)</v>
          </cell>
          <cell r="E21179" t="str">
            <v>un</v>
          </cell>
          <cell r="F21179">
            <v>9.27</v>
          </cell>
        </row>
        <row r="21180">
          <cell r="A21180" t="str">
            <v>SETOP-I MATED-17882</v>
          </cell>
          <cell r="D21180" t="str">
            <v>UNIDUT PARA CONDULETE (MATERIAL: ALUMÍNIO|TIPO DO ENCAIXE: PRESSÃO|DIÂMETRO: 1.1/4"[32MM]|PARAFUSOS: INCLUSOS)</v>
          </cell>
          <cell r="E21180" t="str">
            <v>un</v>
          </cell>
          <cell r="F21180">
            <v>7.02</v>
          </cell>
        </row>
        <row r="21181">
          <cell r="A21181" t="str">
            <v>SETOP-I MATED-17881</v>
          </cell>
          <cell r="D21181" t="str">
            <v>UNIDUT PARA CONDULETE (MATERIAL: ALUMÍNIO|TIPO DO ENCAIXE: PRESSÃO|DIÂMETRO: 1"[25MM]|PARAFUSOS: INCLUSOS)</v>
          </cell>
          <cell r="E21181" t="str">
            <v>un</v>
          </cell>
          <cell r="F21181">
            <v>3.52</v>
          </cell>
        </row>
        <row r="21182">
          <cell r="A21182" t="str">
            <v>SETOP-I MATED-17884</v>
          </cell>
          <cell r="D21182" t="str">
            <v>UNIDUT PARA CONDULETE (MATERIAL: ALUMÍNIO|TIPO DO ENCAIXE: PRESSÃO|DIÂMETRO: 2"[50MM]|PARAFUSOS: INCLUSOS)</v>
          </cell>
          <cell r="E21182" t="str">
            <v>un</v>
          </cell>
          <cell r="F21182">
            <v>10.46</v>
          </cell>
        </row>
        <row r="21183">
          <cell r="A21183" t="str">
            <v>SETOP-I MATED-17880</v>
          </cell>
          <cell r="D21183" t="str">
            <v>UNIDUT PARA CONDULETE (MATERIAL: ALUMÍNIO|TIPO DO ENCAIXE: PRESSÃO|DIÂMETRO: 3/4"[20MM]|PARAFUSOS: INCLUSOS)</v>
          </cell>
          <cell r="E21183" t="str">
            <v>un</v>
          </cell>
          <cell r="F21183">
            <v>3.43</v>
          </cell>
        </row>
        <row r="21184">
          <cell r="A21184" t="str">
            <v xml:space="preserve">SETOP-I </v>
          </cell>
        </row>
        <row r="21185">
          <cell r="A21185" t="str">
            <v>SETOP-I 049 - CONECTORES E TERMINAIS</v>
          </cell>
        </row>
        <row r="21186">
          <cell r="A21186" t="str">
            <v>SETOP-I 049.01 - CONECTOR DE PRESSÃO</v>
          </cell>
        </row>
        <row r="21187">
          <cell r="A21187" t="str">
            <v>SETOP-I Código</v>
          </cell>
          <cell r="D21187" t="str">
            <v>Descrição do Material</v>
          </cell>
          <cell r="E21187" t="str">
            <v>Unid.</v>
          </cell>
          <cell r="F21187" t="str">
            <v>Custo Unitário</v>
          </cell>
        </row>
        <row r="21188">
          <cell r="A21188" t="str">
            <v>SETOP-I MATED-13018</v>
          </cell>
          <cell r="D21188" t="str">
            <v>CLIPS/GRAMPO (DIÂMETRO NOMINAL: 3/8" [9,53MM]|MATERIAL: AÇO|ACABAMENTO: GALVANIZADO|SÉRIE: PESADO|APLICAÇÃO: USO GERAL PARA CABOS OU BARRAS)</v>
          </cell>
          <cell r="E21188" t="str">
            <v>un</v>
          </cell>
          <cell r="F21188">
            <v>2.02</v>
          </cell>
        </row>
        <row r="21189">
          <cell r="A21189" t="str">
            <v>SETOP-I MATED-13005</v>
          </cell>
          <cell r="D21189" t="str">
            <v>CONECTOR FENDIDO DE PRESSÃO "SPLIT-BOLT" (ACABAMENTO: ESTANHADO BIMETÁLICO|SEÇÃO DO CABO: 1,5-10MM2)</v>
          </cell>
          <cell r="E21189" t="str">
            <v>un</v>
          </cell>
          <cell r="F21189">
            <v>9.26</v>
          </cell>
        </row>
        <row r="21190">
          <cell r="A21190" t="str">
            <v>SETOP-I MATED-13006</v>
          </cell>
          <cell r="D21190" t="str">
            <v>CONECTOR FENDIDO DE PRESSÃO "SPLIT-BOLT" (ACABAMENTO: ESTANHADO BIMETÁLICO|SEÇÃO DO CABO: 2,5-16MM2)</v>
          </cell>
          <cell r="E21190" t="str">
            <v>un</v>
          </cell>
          <cell r="F21190">
            <v>9.17</v>
          </cell>
        </row>
        <row r="21191">
          <cell r="A21191" t="str">
            <v>SETOP-I MATED-12995</v>
          </cell>
          <cell r="D21191" t="str">
            <v>CONECTOR FENDIDO DE PRESSÃO "SPLIT-BOLT" (ACABAMENTO: ESTANHADO BIMETÁLICO|SEÇÃO DO CABO: 2,5-25MM2)</v>
          </cell>
          <cell r="E21191" t="str">
            <v>un</v>
          </cell>
          <cell r="F21191">
            <v>11.37</v>
          </cell>
        </row>
        <row r="21192">
          <cell r="A21192" t="str">
            <v>SETOP-I MATED-13008</v>
          </cell>
          <cell r="D21192" t="str">
            <v>CONECTOR FENDIDO DE PRESSÃO "SPLIT-BOLT" (ACABAMENTO: ESTANHADO BIMETÁLICO|SEÇÃO DO CABO: 2,5-35MM2)</v>
          </cell>
          <cell r="E21192" t="str">
            <v>un</v>
          </cell>
          <cell r="F21192">
            <v>14.45</v>
          </cell>
        </row>
        <row r="21193">
          <cell r="A21193" t="str">
            <v>SETOP-I MATED-13009</v>
          </cell>
          <cell r="D21193" t="str">
            <v>CONECTOR FENDIDO DE PRESSÃO "SPLIT-BOLT" (ACABAMENTO: ESTANHADO BIMETÁLICO|SEÇÃO DO CABO: 2,5-50MM2)</v>
          </cell>
          <cell r="E21193" t="str">
            <v>un</v>
          </cell>
          <cell r="F21193">
            <v>18.86</v>
          </cell>
        </row>
        <row r="21194">
          <cell r="A21194" t="str">
            <v>SETOP-I MATED-13950</v>
          </cell>
          <cell r="D21194" t="str">
            <v>CONECTOR FENDIDO DE PRESSÃO "SPLIT-BOLT" (ACABAMENTO: ESTANHADO BIMETÁLICO|SEÇÃO DO CABO: 2,5-70MM2)</v>
          </cell>
          <cell r="E21194" t="str">
            <v>un</v>
          </cell>
          <cell r="F21194">
            <v>24.17</v>
          </cell>
        </row>
        <row r="21195">
          <cell r="A21195" t="str">
            <v>SETOP-I MATED-12014</v>
          </cell>
          <cell r="D21195" t="str">
            <v>CONECTOR FENDIDO DE PRESSÃO "SPLIT-BOLT" (ACABAMENTO: LATÃO|SEÇÃO DO CABO: 2,5-16MM2)</v>
          </cell>
          <cell r="E21195" t="str">
            <v>un</v>
          </cell>
          <cell r="F21195">
            <v>7.98</v>
          </cell>
        </row>
        <row r="21196">
          <cell r="A21196" t="str">
            <v>SETOP-I MATED-13948</v>
          </cell>
          <cell r="D21196" t="str">
            <v>CONECTOR FENDIDO DE PRESSÃO "SPLIT-BOLT" (ACABAMENTO: LATÃO|SEÇÃO DO CABO: 2,5-25MM2)</v>
          </cell>
          <cell r="E21196" t="str">
            <v>un</v>
          </cell>
          <cell r="F21196">
            <v>10.96</v>
          </cell>
        </row>
        <row r="21197">
          <cell r="A21197" t="str">
            <v>SETOP-I MATED-12015</v>
          </cell>
          <cell r="D21197" t="str">
            <v>CONECTOR FENDIDO DE PRESSÃO "SPLIT-BOLT" (ACABAMENTO: LATÃO|SEÇÃO DO CABO: 2,5-35MM2)</v>
          </cell>
          <cell r="E21197" t="str">
            <v>un</v>
          </cell>
          <cell r="F21197">
            <v>12.84</v>
          </cell>
        </row>
        <row r="21198">
          <cell r="A21198" t="str">
            <v>SETOP-I MATED-13949</v>
          </cell>
          <cell r="D21198" t="str">
            <v>CONECTOR FENDIDO DE PRESSÃO "SPLIT-BOLT" (ACABAMENTO: LATÃO|SEÇÃO DO CABO: 2,5-50MM2)</v>
          </cell>
          <cell r="E21198" t="str">
            <v>un</v>
          </cell>
          <cell r="F21198">
            <v>15.63</v>
          </cell>
        </row>
        <row r="21199">
          <cell r="A21199" t="str">
            <v>SETOP-I MATED-12118</v>
          </cell>
          <cell r="D21199" t="str">
            <v>CONECTOR MINI-GAR (ACABAMENTO: LATÃO ESTANHADO|SEÇÃO DO CABO: 16-50MM2)</v>
          </cell>
          <cell r="E21199" t="str">
            <v>un</v>
          </cell>
          <cell r="F21199">
            <v>26.5</v>
          </cell>
        </row>
        <row r="21200">
          <cell r="A21200" t="str">
            <v xml:space="preserve">SETOP-I </v>
          </cell>
        </row>
        <row r="21201">
          <cell r="A21201" t="str">
            <v>SETOP-I 049.02 - CONECTOR TERMINAL DE PRESSÃO</v>
          </cell>
        </row>
        <row r="21202">
          <cell r="A21202" t="str">
            <v>SETOP-I Código</v>
          </cell>
          <cell r="D21202" t="str">
            <v>Descrição do Material</v>
          </cell>
          <cell r="E21202" t="str">
            <v>Unid.</v>
          </cell>
          <cell r="F21202" t="str">
            <v>Custo Unitário</v>
          </cell>
        </row>
        <row r="21203">
          <cell r="A21203" t="str">
            <v>SETOP-I MATED-13010</v>
          </cell>
          <cell r="D21203" t="str">
            <v>TERMINAL DE PRESSÃO (MATERIAL: LATÃO ESTANHADO|DIÂMETRO CONDUTOR: 16MM2|APLICAÇÃO: INSTALAÇÃO ELÉTRICA E SISTEMA DE PROTEÇÃO CONTRA DESCARGA ATMOSFÉRICA)</v>
          </cell>
          <cell r="E21203" t="str">
            <v>un</v>
          </cell>
          <cell r="F21203">
            <v>6.62</v>
          </cell>
        </row>
        <row r="21204">
          <cell r="A21204" t="str">
            <v>SETOP-I MATED-13011</v>
          </cell>
          <cell r="D21204" t="str">
            <v>TERMINAL DE PRESSÃO (MATERIAL: LATÃO ESTANHADO|DIÂMETRO CONDUTOR: 35MM2|APLICAÇÃO: INSTALAÇÃO ELÉTRICA E SISTEMA DE PROTEÇÃO CONTRA DESCARGA ATMOSFÉRICA)</v>
          </cell>
          <cell r="E21204" t="str">
            <v>un</v>
          </cell>
          <cell r="F21204">
            <v>9.7899999999999991</v>
          </cell>
        </row>
        <row r="21205">
          <cell r="A21205" t="str">
            <v xml:space="preserve">SETOP-I </v>
          </cell>
        </row>
        <row r="21206">
          <cell r="A21206" t="str">
            <v>SETOP-I 049.03 - FIXADOR ÔMEGA</v>
          </cell>
        </row>
        <row r="21207">
          <cell r="A21207" t="str">
            <v>SETOP-I Código</v>
          </cell>
          <cell r="D21207" t="str">
            <v>Descrição do Material</v>
          </cell>
          <cell r="E21207" t="str">
            <v>Unid.</v>
          </cell>
          <cell r="F21207" t="str">
            <v>Custo Unitário</v>
          </cell>
        </row>
        <row r="21208">
          <cell r="A21208" t="str">
            <v>SETOP-I MATED-12012</v>
          </cell>
          <cell r="D21208" t="str">
            <v>FIXADOR ÔMEGA (MATERIAL: LATÃO|DIÂMETRO DO CABO: 16MM2 A 25MM2|APLICAÇÃO: INSTALAÇÃO ELÉTRICA E SISTEMA DE PROTEÇÃO CONTRA DESCARGA ATMOSFÉRICA)</v>
          </cell>
          <cell r="E21208" t="str">
            <v>un</v>
          </cell>
          <cell r="F21208">
            <v>3.08</v>
          </cell>
        </row>
        <row r="21209">
          <cell r="A21209" t="str">
            <v>SETOP-I MATED-12013</v>
          </cell>
          <cell r="D21209" t="str">
            <v>FIXADOR ÔMEGA (MATERIAL: LATÃO|DIÂMETRO DO CABO: 35MM2|APLICAÇÃO: INSTALAÇÃO ELÉTRICA E SISTEMA DE PROTEÇÃO CONTRA DESCARGA ATMOSFÉRICA)</v>
          </cell>
          <cell r="E21209" t="str">
            <v>un</v>
          </cell>
          <cell r="F21209">
            <v>2.79</v>
          </cell>
        </row>
        <row r="21210">
          <cell r="A21210" t="str">
            <v xml:space="preserve">SETOP-I </v>
          </cell>
        </row>
        <row r="21211">
          <cell r="A21211" t="str">
            <v>SETOP-I 049.04 - PRESILHA PARA CABO</v>
          </cell>
        </row>
        <row r="21212">
          <cell r="A21212" t="str">
            <v>SETOP-I Código</v>
          </cell>
          <cell r="D21212" t="str">
            <v>Descrição do Material</v>
          </cell>
          <cell r="E21212" t="str">
            <v>Unid.</v>
          </cell>
          <cell r="F21212" t="str">
            <v>Custo Unitário</v>
          </cell>
        </row>
        <row r="21213">
          <cell r="A21213" t="str">
            <v>SETOP-I MATED-12026</v>
          </cell>
          <cell r="D21213" t="str">
            <v>PRESILHA PARA CABO DE ALUMÍNIO (MATERIAL: ALUMÍNIO|SEÇÃO TRANSVERSAL DO CABO: 70MM2|APLICAÇÃO: INSTALAÇÃO ELÉTRICA E SISTEMA DE PROTEÇÃO CONTRA DESCARGA ATMOSFÉRICA)</v>
          </cell>
          <cell r="E21213" t="str">
            <v>un</v>
          </cell>
          <cell r="F21213">
            <v>1.08</v>
          </cell>
        </row>
        <row r="21214">
          <cell r="A21214" t="str">
            <v>SETOP-I MATED-13020</v>
          </cell>
          <cell r="D21214" t="str">
            <v>PRESILHA PARA CABO DE COBRE (MATERIAL: LATÃO|SEÇÃO TRANSVERSAL: 16-25MM2|APLICAÇÃO: INSTALAÇÃO ELÉTRICA E SISTEMA DE PROTEÇÃO CONTRA DESCARGA ATMOSFÉRICA)</v>
          </cell>
          <cell r="E21214" t="str">
            <v>un</v>
          </cell>
          <cell r="F21214">
            <v>1.52</v>
          </cell>
        </row>
        <row r="21215">
          <cell r="A21215" t="str">
            <v>SETOP-I MATED-12116</v>
          </cell>
          <cell r="D21215" t="str">
            <v>PRESILHA PARA CABO DE COBRE (MATERIAL: LATÃO|SEÇÃO TRANSVERSAL: 35-50MM2|APLICAÇÃO: INSTALAÇÃO ELÉTRICA E SISTEMA DE PROTEÇÃO CONTRA DESCARGA ATMOSFÉRICA)</v>
          </cell>
          <cell r="E21215" t="str">
            <v>un</v>
          </cell>
          <cell r="F21215">
            <v>1.73</v>
          </cell>
        </row>
        <row r="21216">
          <cell r="A21216" t="str">
            <v xml:space="preserve">SETOP-I </v>
          </cell>
        </row>
        <row r="21217">
          <cell r="A21217" t="str">
            <v>SETOP-I 049.05 - TERMINAL À COMPRESSÃO/ILHÓS</v>
          </cell>
        </row>
        <row r="21218">
          <cell r="A21218" t="str">
            <v>SETOP-I Código</v>
          </cell>
          <cell r="D21218" t="str">
            <v>Descrição do Material</v>
          </cell>
          <cell r="E21218" t="str">
            <v>Unid.</v>
          </cell>
          <cell r="F21218" t="str">
            <v>Custo Unitário</v>
          </cell>
        </row>
        <row r="21219">
          <cell r="A21219" t="str">
            <v>SETOP-I MATED-34406</v>
          </cell>
          <cell r="D21219" t="str">
            <v>TERMINAL À COMPRESSÃO (MATERIAL: COBRE ESTANHADO|QUANTIDADE DE FUROS: 1|DIÂMETRO DO CABO: 120MM2|APLICAÇÃO: INSTALAÇÃO ELÉTRICA E SISTEMA DE PROTEÇÃO CONTRA DESCARGA ATMOSFÉRICA)</v>
          </cell>
          <cell r="E21219" t="str">
            <v>un</v>
          </cell>
          <cell r="F21219">
            <v>11.79</v>
          </cell>
        </row>
        <row r="21220">
          <cell r="A21220" t="str">
            <v>SETOP-I MATED-34407</v>
          </cell>
          <cell r="D21220" t="str">
            <v>TERMINAL À COMPRESSÃO (MATERIAL: COBRE ESTANHADO|QUANTIDADE DE FUROS: 1|DIÂMETRO DO CABO: 150MM2|APLICAÇÃO: INSTALAÇÃO ELÉTRICA E SISTEMA DE PROTEÇÃO CONTRA DESCARGA ATMOSFÉRICA)</v>
          </cell>
          <cell r="E21220" t="str">
            <v>un</v>
          </cell>
          <cell r="F21220">
            <v>15.39</v>
          </cell>
        </row>
        <row r="21221">
          <cell r="A21221" t="str">
            <v>SETOP-I MATED-12129</v>
          </cell>
          <cell r="D21221" t="str">
            <v>TERMINAL À COMPRESSÃO (MATERIAL: COBRE ESTANHADO|QUANTIDADE DE FUROS: 1|DIÂMETRO DO CABO: 16MM2|APLICAÇÃO: INSTALAÇÃO ELÉTRICA E SISTEMA DE PROTEÇÃO CONTRA DESCARGA ATMOSFÉRICA)</v>
          </cell>
          <cell r="E21221" t="str">
            <v>un</v>
          </cell>
          <cell r="F21221">
            <v>2.02</v>
          </cell>
        </row>
        <row r="21222">
          <cell r="A21222" t="str">
            <v>SETOP-I MATED-34418</v>
          </cell>
          <cell r="D21222" t="str">
            <v>TERMINAL À COMPRESSÃO (MATERIAL: COBRE ESTANHADO|QUANTIDADE DE FUROS: 1|DIÂMETRO DO CABO: 185MM2|APLICAÇÃO: INSTALAÇÃO ELÉTRICA E SISTEMA DE PROTEÇÃO CONTRA DESCARGA ATMOSFÉRICA)</v>
          </cell>
          <cell r="E21222" t="str">
            <v>un</v>
          </cell>
          <cell r="F21222">
            <v>20.76</v>
          </cell>
        </row>
        <row r="21223">
          <cell r="A21223" t="str">
            <v>SETOP-I MATED-12121</v>
          </cell>
          <cell r="D21223" t="str">
            <v>TERMINAL À COMPRESSÃO (MATERIAL: COBRE ESTANHADO|QUANTIDADE DE FUROS: 1|DIÂMETRO DO CABO: 2,5MM2|APLICAÇÃO: INSTALAÇÃO ELÉTRICA E SISTEMA DE PROTEÇÃO CONTRA DESCARGA ATMOSFÉRICA)</v>
          </cell>
          <cell r="E21223" t="str">
            <v>un</v>
          </cell>
          <cell r="F21223">
            <v>0.95</v>
          </cell>
        </row>
        <row r="21224">
          <cell r="A21224" t="str">
            <v>SETOP-I MATED-12031</v>
          </cell>
          <cell r="D21224" t="str">
            <v>TERMINAL À COMPRESSÃO (MATERIAL: COBRE ESTANHADO|QUANTIDADE DE FUROS: 1|DIÂMETRO DO CABO: 25MM2|APLICAÇÃO: INSTALAÇÃO ELÉTRICA E SISTEMA DE PROTEÇÃO CONTRA DESCARGA ATMOSFÉRICA)</v>
          </cell>
          <cell r="E21224" t="str">
            <v>un</v>
          </cell>
          <cell r="F21224">
            <v>2.3199999999999998</v>
          </cell>
        </row>
        <row r="21225">
          <cell r="A21225" t="str">
            <v>SETOP-I MATED-34408</v>
          </cell>
          <cell r="D21225" t="str">
            <v>TERMINAL À COMPRESSÃO (MATERIAL: COBRE ESTANHADO|QUANTIDADE DE FUROS: 1|DIÂMETRO DO CABO: 300MM2|APLICAÇÃO: INSTALAÇÃO ELÉTRICA E SISTEMA DE PROTEÇÃO CONTRA DESCARGA ATMOSFÉRICA)</v>
          </cell>
          <cell r="E21225" t="str">
            <v>un</v>
          </cell>
          <cell r="F21225">
            <v>40</v>
          </cell>
        </row>
        <row r="21226">
          <cell r="A21226" t="str">
            <v>SETOP-I MATED-12123</v>
          </cell>
          <cell r="D21226" t="str">
            <v>TERMINAL À COMPRESSÃO (MATERIAL: COBRE ESTANHADO|QUANTIDADE DE FUROS: 1|DIÂMETRO DO CABO: 35MM2|APLICAÇÃO: INSTALAÇÃO ELÉTRICA E SISTEMA DE PROTEÇÃO CONTRA DESCARGA ATMOSFÉRICA)</v>
          </cell>
          <cell r="E21226" t="str">
            <v>un</v>
          </cell>
          <cell r="F21226">
            <v>3.26</v>
          </cell>
        </row>
        <row r="21227">
          <cell r="A21227" t="str">
            <v>SETOP-I MATED-6409</v>
          </cell>
          <cell r="D21227" t="str">
            <v>TERMINAL À COMPRESSÃO (MATERIAL: COBRE ESTANHADO|QUANTIDADE DE FUROS: 1|DIÂMETRO DO CABO: 50MM2|APLICAÇÃO: INSTALAÇÃO ELÉTRICA E SISTEMA DE PROTEÇÃO CONTRA DESCARGA ATMOSFÉRICA)</v>
          </cell>
          <cell r="E21227" t="str">
            <v>un</v>
          </cell>
          <cell r="F21227">
            <v>5.25</v>
          </cell>
        </row>
        <row r="21228">
          <cell r="A21228" t="str">
            <v>SETOP-I MATED-34404</v>
          </cell>
          <cell r="D21228" t="str">
            <v>TERMINAL À COMPRESSÃO (MATERIAL: COBRE ESTANHADO|QUANTIDADE DE FUROS: 1|DIÂMETRO DO CABO: 70MM2|APLICAÇÃO: INSTALAÇÃO ELÉTRICA E SISTEMA DE PROTEÇÃO CONTRA DESCARGA ATMOSFÉRICA)</v>
          </cell>
          <cell r="E21228" t="str">
            <v>un</v>
          </cell>
          <cell r="F21228">
            <v>6.23</v>
          </cell>
        </row>
        <row r="21229">
          <cell r="A21229" t="str">
            <v>SETOP-I MATED-34405</v>
          </cell>
          <cell r="D21229" t="str">
            <v>TERMINAL À COMPRESSÃO (MATERIAL: COBRE ESTANHADO|QUANTIDADE DE FUROS: 1|DIÂMETRO DO CABO: 95MM2|APLICAÇÃO: INSTALAÇÃO ELÉTRICA E SISTEMA DE PROTEÇÃO CONTRA DESCARGA ATMOSFÉRICA)</v>
          </cell>
          <cell r="E21229" t="str">
            <v>un</v>
          </cell>
          <cell r="F21229">
            <v>11.15</v>
          </cell>
        </row>
        <row r="21230">
          <cell r="A21230" t="str">
            <v>SETOP-I MATED-12033</v>
          </cell>
          <cell r="D21230" t="str">
            <v>TERMINAL À COMPRESSÃO (MATERIAL: COBRE ESTANHADO|QUANTIDADE DE FUROS: 2|DIÂMETRO DO CABO: 16MM2|APLICAÇÃO: INSTALAÇÃO ELÉTRICA E SISTEMA DE PROTEÇÃO CONTRA DESCARGA ATMOSFÉRICA)</v>
          </cell>
          <cell r="E21230" t="str">
            <v>un</v>
          </cell>
          <cell r="F21230">
            <v>2.54</v>
          </cell>
        </row>
        <row r="21231">
          <cell r="A21231" t="str">
            <v>SETOP-I MATED-12034</v>
          </cell>
          <cell r="D21231" t="str">
            <v>TERMINAL À COMPRESSÃO (MATERIAL: COBRE ESTANHADO|QUANTIDADE DE FUROS: 2|DIÂMETRO DO CABO: 25MM2|APLICAÇÃO: INSTALAÇÃO ELÉTRICA E SISTEMA DE PROTEÇÃO CONTRA DESCARGA ATMOSFÉRICA)</v>
          </cell>
          <cell r="E21231" t="str">
            <v>un</v>
          </cell>
          <cell r="F21231">
            <v>2.88</v>
          </cell>
        </row>
        <row r="21232">
          <cell r="A21232" t="str">
            <v>SETOP-I MATED-12035</v>
          </cell>
          <cell r="D21232" t="str">
            <v>TERMINAL À COMPRESSÃO (MATERIAL: COBRE ESTANHADO|QUANTIDADE DE FUROS: 2|DIÂMETRO DO CABO: 35MM2|APLICAÇÃO: INSTALAÇÃO ELÉTRICA E SISTEMA DE PROTEÇÃO CONTRA DESCARGA ATMOSFÉRICA)</v>
          </cell>
          <cell r="E21232" t="str">
            <v>un</v>
          </cell>
          <cell r="F21232">
            <v>3.42</v>
          </cell>
        </row>
        <row r="21233">
          <cell r="A21233" t="str">
            <v>SETOP-I MATED-12036</v>
          </cell>
          <cell r="D21233" t="str">
            <v>TERMINAL À COMPRESSÃO (MATERIAL: COBRE ESTANHADO|QUANTIDADE DE FUROS: 2|DIÂMETRO DO CABO: 50MM2|APLICAÇÃO: INSTALAÇÃO ELÉTRICA E SISTEMA DE PROTEÇÃO CONTRA DESCARGA ATMOSFÉRICA)</v>
          </cell>
          <cell r="E21233" t="str">
            <v>un</v>
          </cell>
          <cell r="F21233">
            <v>9.27</v>
          </cell>
        </row>
        <row r="21234">
          <cell r="A21234" t="str">
            <v>SETOP-I MATED-12909</v>
          </cell>
          <cell r="D21234" t="str">
            <v>TERMINAL DE PRESSÃO EM CRUZ (MATERIAL: ESTANHADO|DIÂMETRO DO CABO: 10MM2-35MM2)</v>
          </cell>
          <cell r="E21234" t="str">
            <v>un</v>
          </cell>
          <cell r="F21234">
            <v>23.87</v>
          </cell>
        </row>
        <row r="21235">
          <cell r="A21235" t="str">
            <v>SETOP-I MATED-34413</v>
          </cell>
          <cell r="D21235" t="str">
            <v>TERMINAL ELÉTRICO (TIPO: ILHÓS|MATERIAL: COBRE ESTANHADO|BITOLA: 10MM2)</v>
          </cell>
          <cell r="E21235" t="str">
            <v>un</v>
          </cell>
          <cell r="F21235">
            <v>0.34</v>
          </cell>
        </row>
        <row r="21236">
          <cell r="A21236" t="str">
            <v>SETOP-I MATED-34409</v>
          </cell>
          <cell r="D21236" t="str">
            <v>TERMINAL ELÉTRICO (TIPO: ILHÓS|MATERIAL: COBRE ESTANHADO|BITOLA: 1,5MM2)</v>
          </cell>
          <cell r="E21236" t="str">
            <v>un</v>
          </cell>
          <cell r="F21236">
            <v>0.09</v>
          </cell>
        </row>
        <row r="21237">
          <cell r="A21237" t="str">
            <v>SETOP-I MATED-34415</v>
          </cell>
          <cell r="D21237" t="str">
            <v>TERMINAL ELÉTRICO (TIPO: ILHÓS|MATERIAL: COBRE ESTANHADO|BITOLA: 16MM2)</v>
          </cell>
          <cell r="E21237" t="str">
            <v>un</v>
          </cell>
          <cell r="F21237">
            <v>0.51</v>
          </cell>
        </row>
        <row r="21238">
          <cell r="A21238" t="str">
            <v>SETOP-I MATED-34410</v>
          </cell>
          <cell r="D21238" t="str">
            <v>TERMINAL ELÉTRICO (TIPO: ILHÓS|MATERIAL: COBRE ESTANHADO|BITOLA: 2,5MM2)</v>
          </cell>
          <cell r="E21238" t="str">
            <v>un</v>
          </cell>
          <cell r="F21238">
            <v>0.13</v>
          </cell>
        </row>
        <row r="21239">
          <cell r="A21239" t="str">
            <v>SETOP-I MATED-34416</v>
          </cell>
          <cell r="D21239" t="str">
            <v>TERMINAL ELÉTRICO (TIPO: ILHÓS|MATERIAL: COBRE ESTANHADO|BITOLA: 25MM2)</v>
          </cell>
          <cell r="E21239" t="str">
            <v>un</v>
          </cell>
          <cell r="F21239">
            <v>0.75</v>
          </cell>
        </row>
        <row r="21240">
          <cell r="A21240" t="str">
            <v>SETOP-I MATED-34417</v>
          </cell>
          <cell r="D21240" t="str">
            <v>TERMINAL ELÉTRICO (TIPO: ILHÓS|MATERIAL: COBRE ESTANHADO|BITOLA: 35MM2)</v>
          </cell>
          <cell r="E21240" t="str">
            <v>un</v>
          </cell>
          <cell r="F21240">
            <v>1.06</v>
          </cell>
        </row>
        <row r="21241">
          <cell r="A21241" t="str">
            <v>SETOP-I MATED-34411</v>
          </cell>
          <cell r="D21241" t="str">
            <v>TERMINAL ELÉTRICO (TIPO: ILHÓS|MATERIAL: COBRE ESTANHADO|BITOLA: 4MM2)</v>
          </cell>
          <cell r="E21241" t="str">
            <v>un</v>
          </cell>
          <cell r="F21241">
            <v>0.16</v>
          </cell>
        </row>
        <row r="21242">
          <cell r="A21242" t="str">
            <v>SETOP-I MATED-34412</v>
          </cell>
          <cell r="D21242" t="str">
            <v>TERMINAL ELÉTRICO (TIPO: ILHÓS|MATERIAL: COBRE ESTANHADO|BITOLA: 6MM2)</v>
          </cell>
          <cell r="E21242" t="str">
            <v>un</v>
          </cell>
          <cell r="F21242">
            <v>0.18</v>
          </cell>
        </row>
        <row r="21243">
          <cell r="A21243" t="str">
            <v xml:space="preserve">SETOP-I </v>
          </cell>
        </row>
        <row r="21244">
          <cell r="A21244" t="str">
            <v>SETOP-I 049.06 - TERMINAL AÉREO</v>
          </cell>
        </row>
        <row r="21245">
          <cell r="A21245" t="str">
            <v>SETOP-I Código</v>
          </cell>
          <cell r="D21245" t="str">
            <v>Descrição do Material</v>
          </cell>
          <cell r="E21245" t="str">
            <v>Unid.</v>
          </cell>
          <cell r="F21245" t="str">
            <v>Custo Unitário</v>
          </cell>
        </row>
        <row r="21246">
          <cell r="A21246" t="str">
            <v>SETOP-I MATED-12120</v>
          </cell>
          <cell r="D21246" t="str">
            <v>TERMINAL AÉREO OU MINICAPTOR (ALTURA: 25CM|DIÂMETRO: 3/8"|APLICAÇÃO: SISTEMA DE PROTEÇÃO CONTRA DESCARGA ATMOSFÉRICA)</v>
          </cell>
          <cell r="E21246" t="str">
            <v>un</v>
          </cell>
          <cell r="F21246">
            <v>13.74</v>
          </cell>
        </row>
        <row r="21247">
          <cell r="A21247" t="str">
            <v xml:space="preserve">SETOP-I </v>
          </cell>
        </row>
        <row r="21248">
          <cell r="A21248" t="str">
            <v>SETOP-I 049.07 - TERMINAL PARA ATERRAMENTO</v>
          </cell>
        </row>
        <row r="21249">
          <cell r="A21249" t="str">
            <v>SETOP-I Código</v>
          </cell>
          <cell r="D21249" t="str">
            <v>Descrição do Material</v>
          </cell>
          <cell r="E21249" t="str">
            <v>Unid.</v>
          </cell>
          <cell r="F21249" t="str">
            <v>Custo Unitário</v>
          </cell>
        </row>
        <row r="21250">
          <cell r="A21250" t="str">
            <v>SETOP-I MATED-12017</v>
          </cell>
          <cell r="D21250" t="str">
            <v>CONECTOR CABO-HASTE (ACABAMENTO: LATÃO OU BRONZE|LIGAÇÃO: 1 CABOS|SEÇÃO DO CABO:16-70MM2)</v>
          </cell>
          <cell r="E21250" t="str">
            <v>un</v>
          </cell>
          <cell r="F21250">
            <v>29.9</v>
          </cell>
        </row>
        <row r="21251">
          <cell r="A21251" t="str">
            <v>SETOP-I MATED-12016</v>
          </cell>
          <cell r="D21251" t="str">
            <v>CONECTOR CABO-HASTE (ACABAMENTO: LATÃO OU BRONZE|LIGAÇÃO: 2 CABOS|SEÇÃO DO CABO:16-70MM2)</v>
          </cell>
          <cell r="E21251" t="str">
            <v>un</v>
          </cell>
          <cell r="F21251">
            <v>45.55</v>
          </cell>
        </row>
        <row r="21252">
          <cell r="A21252" t="str">
            <v>SETOP-I MATED-13025</v>
          </cell>
          <cell r="D21252" t="str">
            <v>CONECTOR COM RABICHO (MATERIAL: LATÃO ESTANHADO|PORCA: INCLUSO|DIÂMETRO DO PINO: 3/8"|DIÂMETRO PARA CABOS: 16-35MM2|APLICAÇÃO: SISTEMA DE PROTEÇÃO CONTRA DESCARGA ATMOSFÉRICA)</v>
          </cell>
          <cell r="E21252" t="str">
            <v>un</v>
          </cell>
          <cell r="F21252">
            <v>19.86</v>
          </cell>
        </row>
        <row r="21253">
          <cell r="A21253" t="str">
            <v>SETOP-I MATED-12520</v>
          </cell>
          <cell r="D21253" t="str">
            <v xml:space="preserve">CONECTOR PARA HASTE DE ATERRAMENTO (DIÂMETRO: 5/8"-3/4"|DIÂMETRO DO CONDUTOR: 10-50MM2) </v>
          </cell>
          <cell r="E21253" t="str">
            <v>un</v>
          </cell>
          <cell r="F21253">
            <v>14.2</v>
          </cell>
        </row>
        <row r="21254">
          <cell r="A21254" t="str">
            <v>SETOP-I MATED-12117</v>
          </cell>
          <cell r="D21254" t="str">
            <v>TERMINAL FIXADOR UNIVERSAL (MATERIAL: LATÃO ESTANHADO|DIÂMETRO DO CABO: 16MM2-35MM2|QUANTIDADE DE CONDUTORES: 1|APLICAÇÃO: INSTALAÇÃO ELÉTRICA E SISTEMA DE PROTEÇÃO CONTRA DESCARGA ATMOSFÉRICA)</v>
          </cell>
          <cell r="E21254" t="str">
            <v>un</v>
          </cell>
          <cell r="F21254">
            <v>20.48</v>
          </cell>
        </row>
        <row r="21255">
          <cell r="A21255" t="str">
            <v>SETOP-I MATED-12009</v>
          </cell>
          <cell r="D21255" t="str">
            <v>TERMINAL FIXADOR UNIVERSAL (MATERIAL: LATÃO ESTANHADO|DIÂMETRO DO CABO: 16MM2-70MM2|QUANTIDADE DE CONDUTORES: 2|APLICAÇÃO: INSTALAÇÃO ELÉTRICA E SISTEMA DE PROTEÇÃO CONTRA DESCARGA ATMOSFÉRICA)</v>
          </cell>
          <cell r="E21255" t="str">
            <v>un</v>
          </cell>
          <cell r="F21255">
            <v>34.89</v>
          </cell>
        </row>
        <row r="21256">
          <cell r="A21256" t="str">
            <v xml:space="preserve">SETOP-I </v>
          </cell>
        </row>
        <row r="21257">
          <cell r="A21257" t="str">
            <v>SETOP-I 049.08 - CONECTOR DE REDE</v>
          </cell>
        </row>
        <row r="21258">
          <cell r="A21258" t="str">
            <v>SETOP-I Código</v>
          </cell>
          <cell r="D21258" t="str">
            <v>Descrição do Material</v>
          </cell>
          <cell r="E21258" t="str">
            <v>Unid.</v>
          </cell>
          <cell r="F21258" t="str">
            <v>Custo Unitário</v>
          </cell>
        </row>
        <row r="21259">
          <cell r="A21259" t="str">
            <v>SETOP-I MATED-9199</v>
          </cell>
          <cell r="D21259" t="str">
            <v>CAPA PROTETORA CONECTOR/PLUG MACHO RJ45 (COR: AZUL|TIPO CONECTOR: RJ45|MATERIAL: PLÁSTICO|APLICAÇÃO: ACABAMENTO E PROTEÇÃO)</v>
          </cell>
          <cell r="E21259" t="str">
            <v>un</v>
          </cell>
          <cell r="F21259">
            <v>0.23</v>
          </cell>
        </row>
        <row r="21260">
          <cell r="A21260" t="str">
            <v>SETOP-I MATED-9198</v>
          </cell>
          <cell r="D21260" t="str">
            <v>CONECTOR/PLUG MACHO RJ45 (CATEGORIA: 6|COR: TRANSPARENTE|MATERIAL: TERMOPLÁSTICO NÃO PROPAGANTE A CHAMA|NÚMERO DE VIAS: 8|APLICAÇÃO: CABO DE DADOS E VOZ)</v>
          </cell>
          <cell r="E21260" t="str">
            <v>un</v>
          </cell>
          <cell r="F21260">
            <v>0.92</v>
          </cell>
        </row>
        <row r="21261">
          <cell r="A21261" t="str">
            <v xml:space="preserve">SETOP-I </v>
          </cell>
        </row>
        <row r="21262">
          <cell r="A21262" t="str">
            <v>SETOP-I 050 - CORDAS, CABOS E CORRENTES</v>
          </cell>
        </row>
        <row r="21263">
          <cell r="A21263" t="str">
            <v>SETOP-I 050.01 - CORDOALHA EM AÇO</v>
          </cell>
        </row>
        <row r="21264">
          <cell r="A21264" t="str">
            <v>SETOP-I Código</v>
          </cell>
          <cell r="D21264" t="str">
            <v>Descrição do Material</v>
          </cell>
          <cell r="E21264" t="str">
            <v>Unid.</v>
          </cell>
          <cell r="F21264" t="str">
            <v>Custo Unitário</v>
          </cell>
        </row>
        <row r="21265">
          <cell r="A21265" t="str">
            <v>SETOP-I MATED-9175</v>
          </cell>
          <cell r="D21265" t="str">
            <v>ABRAÇADEIRA PARA TUBO DE LINHA DE VIDA COM REGULAGEM DE ALTURA (DIÂMETRO: 3")</v>
          </cell>
          <cell r="E21265" t="str">
            <v>un</v>
          </cell>
          <cell r="F21265">
            <v>84.89</v>
          </cell>
        </row>
        <row r="21266">
          <cell r="A21266" t="str">
            <v>SETOP-I MATED-33222</v>
          </cell>
          <cell r="D21266" t="str">
            <v>CABO DE AÇO GALVANIZADO (TIPO: 6X19|DIÂMETRO 8MM[5/16"]|MASSA LINEAR: 0,268KG/M)</v>
          </cell>
          <cell r="E21266" t="str">
            <v>m</v>
          </cell>
          <cell r="F21266">
            <v>13</v>
          </cell>
        </row>
        <row r="21267">
          <cell r="A21267" t="str">
            <v>SETOP-I MATED-33221</v>
          </cell>
          <cell r="D21267" t="str">
            <v>CLIPS/GRAMPO (DIÂMETRO NOMINAL: 5/16" [7,94MM]|MATERIAL: AÇO|ACABAMENTO: GALVANIZADO|SÉRIE: PESADO|APLICAÇÃO: USO GERAL PARA CABOS OU BARRAS)</v>
          </cell>
          <cell r="E21267" t="str">
            <v>un</v>
          </cell>
          <cell r="F21267">
            <v>5.68</v>
          </cell>
        </row>
        <row r="21268">
          <cell r="A21268" t="str">
            <v>SETOP-I MATED-11991</v>
          </cell>
          <cell r="D21268" t="str">
            <v>CORDOALHA (MATERIAL:AÇO GALVANIZADO|DIÂMETRO: 3/8"|QUANTIDADE DE FIOS: 7|APLICAÇÃO: USO GERAL OU SISTEMA DE PROTEÇÃO CONTRA DESCARGA ATMOSFÉRICA)</v>
          </cell>
          <cell r="E21268" t="str">
            <v>m</v>
          </cell>
          <cell r="F21268">
            <v>14.41</v>
          </cell>
        </row>
        <row r="21269">
          <cell r="A21269" t="str">
            <v>SETOP-I MATED-33224</v>
          </cell>
          <cell r="D21269" t="str">
            <v>ESTICADOR PARA CABO DE AÇO (TIPO: MANILHA-MANILHA|BITOLA DO CABO: 5/16"|BITOLA DA ROSCA: 5/8")</v>
          </cell>
          <cell r="E21269" t="str">
            <v>un</v>
          </cell>
          <cell r="F21269">
            <v>55.93</v>
          </cell>
        </row>
        <row r="21270">
          <cell r="A21270" t="str">
            <v>SETOP-I MATED-33218</v>
          </cell>
          <cell r="D21270" t="str">
            <v>MOSQUETÃO OVAL COM FECHAMENTO EM ROSCA E TRAVA DUPLA (MATERIAL: AÇO|CARGA DE RUPTURA MÍNIMA: 22KN)</v>
          </cell>
          <cell r="E21270" t="str">
            <v>un</v>
          </cell>
          <cell r="F21270">
            <v>30</v>
          </cell>
        </row>
        <row r="21271">
          <cell r="A21271" t="str">
            <v>SETOP-I MATED-33220</v>
          </cell>
          <cell r="D21271" t="str">
            <v>SAPATILHA PARA CABO DE AÇO (ACABAMENTO: GALVANIZADO|BITOLA: 5/16")</v>
          </cell>
          <cell r="E21271" t="str">
            <v>un</v>
          </cell>
          <cell r="F21271">
            <v>2.9</v>
          </cell>
        </row>
        <row r="21272">
          <cell r="A21272" t="str">
            <v xml:space="preserve">SETOP-I </v>
          </cell>
        </row>
        <row r="21273">
          <cell r="A21273" t="str">
            <v>SETOP-I 050.02 - CORDA</v>
          </cell>
        </row>
        <row r="21274">
          <cell r="A21274" t="str">
            <v>SETOP-I Código</v>
          </cell>
          <cell r="D21274" t="str">
            <v>Descrição do Material</v>
          </cell>
          <cell r="E21274" t="str">
            <v>Unid.</v>
          </cell>
          <cell r="F21274" t="str">
            <v>Custo Unitário</v>
          </cell>
        </row>
        <row r="21275">
          <cell r="A21275" t="str">
            <v>SETOP-I MATED-31454</v>
          </cell>
          <cell r="D21275" t="str">
            <v>BARBANTE/CORDÃO (MATERIAL: SISAL|DIÂMETRO: 3MM[1/8"]|TIPO: CORDA TORCIDA|APLICAÇÃO: USO GERAL)</v>
          </cell>
          <cell r="E21275" t="str">
            <v>m</v>
          </cell>
          <cell r="F21275">
            <v>7.0000000000000007E-2</v>
          </cell>
        </row>
        <row r="21276">
          <cell r="A21276" t="str">
            <v>SETOP-I MATED-28546</v>
          </cell>
          <cell r="D21276" t="str">
            <v>CORDA (MATERIAL: POLIAMIDA|DIÂMETRO: 12MM|TIPO: CORDA TRANÇADA|APLICAÇÃO: TRABALHO EM ALTURA)</v>
          </cell>
          <cell r="E21276" t="str">
            <v>m</v>
          </cell>
          <cell r="F21276">
            <v>3.67</v>
          </cell>
        </row>
        <row r="21277">
          <cell r="A21277" t="str">
            <v xml:space="preserve">SETOP-I </v>
          </cell>
        </row>
        <row r="21278">
          <cell r="A21278" t="str">
            <v>SETOP-I 051 - CORRIMÃO E GUARDA-CORPO</v>
          </cell>
        </row>
        <row r="21279">
          <cell r="A21279" t="str">
            <v>SETOP-I 051.01 - CORRIMÃO</v>
          </cell>
        </row>
        <row r="21280">
          <cell r="A21280" t="str">
            <v>SETOP-I Código</v>
          </cell>
          <cell r="D21280" t="str">
            <v>Descrição do Material</v>
          </cell>
          <cell r="E21280" t="str">
            <v>Unid.</v>
          </cell>
          <cell r="F21280" t="str">
            <v>Custo Unitário</v>
          </cell>
        </row>
        <row r="21281">
          <cell r="A21281" t="str">
            <v>SETOP-I MATED-12684</v>
          </cell>
          <cell r="D21281" t="str">
            <v>CORRIMÃO (MATERIAL: AÇO INOX|TIPO: DUPLO|DIÂMETRO DO TUBO: 1.1/2") - IPRM</v>
          </cell>
          <cell r="E21281" t="str">
            <v>m</v>
          </cell>
          <cell r="F21281">
            <v>403.08940000000001</v>
          </cell>
        </row>
        <row r="21282">
          <cell r="A21282" t="str">
            <v>SETOP-I MATED-12683</v>
          </cell>
          <cell r="D21282" t="str">
            <v>CORRIMÃO (MATERIAL: AÇO INOX|TIPO: SIMPLES|DIÂMETRO DO TUBO: 1.1/2")  - IPRM</v>
          </cell>
          <cell r="E21282" t="str">
            <v>m</v>
          </cell>
          <cell r="F21282">
            <v>199.57419999999999</v>
          </cell>
        </row>
        <row r="21283">
          <cell r="A21283" t="str">
            <v>SETOP-I MATED-12741</v>
          </cell>
          <cell r="D21283" t="str">
            <v>CORRIMÃO (MATERIAL: AÇO INOX|TIPO: SIMPLES|DIÂMETRO DO TUBO: 1.1/2") - IPRM</v>
          </cell>
          <cell r="E21283" t="str">
            <v>m</v>
          </cell>
          <cell r="F21283">
            <v>202.54750000000001</v>
          </cell>
        </row>
        <row r="21284">
          <cell r="A21284" t="str">
            <v xml:space="preserve">SETOP-I </v>
          </cell>
        </row>
        <row r="21285">
          <cell r="A21285" t="str">
            <v>SETOP-I 051.02 - GUARDA CORPO</v>
          </cell>
        </row>
        <row r="21286">
          <cell r="A21286" t="str">
            <v>SETOP-I Código</v>
          </cell>
          <cell r="D21286" t="str">
            <v>Descrição do Material</v>
          </cell>
          <cell r="E21286" t="str">
            <v>Unid.</v>
          </cell>
          <cell r="F21286" t="str">
            <v>Custo Unitário</v>
          </cell>
        </row>
        <row r="21287">
          <cell r="A21287" t="str">
            <v>SETOP-I MATED-12717</v>
          </cell>
          <cell r="D21287" t="str">
            <v>GUARDA-CORPO COM CORRIMÃO(MATERIAL: AÇO INOX|ACABAMENTO: POLIDO|DIÂMETRO TUBO PARA REQUADRO: 1.1/2"|DIÂMETRO TUBO PARA SUBDIVISÕES: 1/2"|ALTURA: 105CM|TIPO DE CORRIMÃO: SIMPLES|DIÂMETRO TUBO CORRIMÃO: 1.1/2") - IPRM</v>
          </cell>
          <cell r="E21287" t="str">
            <v>m</v>
          </cell>
          <cell r="F21287">
            <v>784.95249999999999</v>
          </cell>
        </row>
        <row r="21288">
          <cell r="A21288" t="str">
            <v>SETOP-I MATED-12716</v>
          </cell>
          <cell r="D21288" t="str">
            <v>GUARDA-CORPO COM CORRIMÃO(MATERIAL: AÇO INOX|ACABAMENTO: POLIDO|DIÂMETRO TUBO PARA REQUADRO: 2"|DIÂMETRO TUBO PARA SUBDIVISÕES: 1/2"|ALTURA: 105CM|TIPO DE CORRIMÃO: DUPLO|DIÂMETRO TUBO CORRIMÃO: 1.1/2")  - IPRM</v>
          </cell>
          <cell r="E21288" t="str">
            <v>m</v>
          </cell>
          <cell r="F21288">
            <v>936.32899999999995</v>
          </cell>
        </row>
        <row r="21289">
          <cell r="A21289" t="str">
            <v>SETOP-I MATED-12718</v>
          </cell>
          <cell r="D21289" t="str">
            <v>GUARDA-CORPO COM CORRIMÃO(MATERIAL: AÇO INOX|ACABAMENTO: POLIDO|DIÂMETRO TUBO PARA REQUADRO: 2"|DIÂMETRO TUBO PARA SUBDIVISÕES: 1/2"|ALTURA: 105CM|TIPO DE CORRIMÃO: SIMPLES|DIÂMETRO TUBO CORRIMÃO: 1.1/2") - IPRM</v>
          </cell>
          <cell r="E21289" t="str">
            <v>m</v>
          </cell>
          <cell r="F21289">
            <v>525.54920000000004</v>
          </cell>
        </row>
        <row r="21290">
          <cell r="A21290" t="str">
            <v>SETOP-I MATED-12719</v>
          </cell>
          <cell r="D21290" t="str">
            <v>GUARDA-CORPO (MATERIAL: AÇO INOX|ACABAMENTO: POLIDO|DIÂMETRO TUBO PARA REQUADRO: 1.1/4"|DIÂMETRO TUBO PARA SUBDIVISÕES: 1.1/4"|ALTURA: 110CM) - IPRM</v>
          </cell>
          <cell r="E21290" t="str">
            <v>m</v>
          </cell>
          <cell r="F21290">
            <v>531.79819999999995</v>
          </cell>
        </row>
        <row r="21291">
          <cell r="A21291" t="str">
            <v xml:space="preserve">SETOP-I </v>
          </cell>
        </row>
        <row r="21292">
          <cell r="A21292" t="str">
            <v>SETOP-I 052 - DISJUNTORES, CHAVES, SUPRESSORES E FUSÍVEIS</v>
          </cell>
        </row>
        <row r="21293">
          <cell r="A21293" t="str">
            <v>SETOP-I 052.01 - CHAVE GERAL</v>
          </cell>
        </row>
        <row r="21294">
          <cell r="A21294" t="str">
            <v>SETOP-I Código</v>
          </cell>
          <cell r="D21294" t="str">
            <v>Descrição do Material</v>
          </cell>
          <cell r="E21294" t="str">
            <v>Unid.</v>
          </cell>
          <cell r="F21294" t="str">
            <v>Custo Unitário</v>
          </cell>
        </row>
        <row r="21295">
          <cell r="A21295" t="str">
            <v>SETOP-I MATED-12260</v>
          </cell>
          <cell r="D21295" t="str">
            <v>CHAVE MAGNÉTICA (TENSÃO: MONOFÁSICA|POTÊNCIA: 0,5CV|BOTOEIRAS: INCLUSO|CAIXA: INCLUSO|ACESSÓRIOS PARA FIXAÇÃO: INCLUSO|APLICAÇÃO: PARTIDA RÁPIDA EM MOTORES E BOMBAS)</v>
          </cell>
          <cell r="E21295" t="str">
            <v>un</v>
          </cell>
          <cell r="F21295">
            <v>182.8</v>
          </cell>
        </row>
        <row r="21296">
          <cell r="A21296" t="str">
            <v>SETOP-I MATED-12299</v>
          </cell>
          <cell r="D21296" t="str">
            <v>CHAVE MAGNÉTICA (TENSÃO: TRIFÁSICA|POTÊNCIA: 1,5CV|BOTOEIRAS: INCLUSO|CAIXA: INCLUSO|ACESSÓRIOS PARA FIXAÇÃO: INCLUSO|APLICAÇÃO: PARTIDA RÁPIDA EM MOTORES E BOMBAS)</v>
          </cell>
          <cell r="E21296" t="str">
            <v>un</v>
          </cell>
          <cell r="F21296">
            <v>166.04</v>
          </cell>
        </row>
        <row r="21297">
          <cell r="A21297" t="str">
            <v>SETOP-I MATED-12261</v>
          </cell>
          <cell r="D21297" t="str">
            <v>CHAVE MAGNÉTICA (TENSÃO: TRIFÁSICA|POTÊNCIA: 5CV|BOTOEIRAS: INCLUSO|CAIXA: INCLUSO|ACESSÓRIOS PARA FIXAÇÃO: INCLUSO|APLICAÇÃO: PARTIDA RÁPIDA EM MOTORES E BOMBAS)</v>
          </cell>
          <cell r="E21297" t="str">
            <v>un</v>
          </cell>
          <cell r="F21297">
            <v>355.47</v>
          </cell>
        </row>
        <row r="21298">
          <cell r="A21298" t="str">
            <v xml:space="preserve">SETOP-I </v>
          </cell>
        </row>
        <row r="21299">
          <cell r="A21299" t="str">
            <v>SETOP-I 052.02 - DISJUNTOR</v>
          </cell>
        </row>
        <row r="21300">
          <cell r="A21300" t="str">
            <v>SETOP-I Código</v>
          </cell>
          <cell r="D21300" t="str">
            <v>Descrição do Material</v>
          </cell>
          <cell r="E21300" t="str">
            <v>Unid.</v>
          </cell>
          <cell r="F21300" t="str">
            <v>Custo Unitário</v>
          </cell>
        </row>
        <row r="21301">
          <cell r="A21301" t="str">
            <v>SETOP-I MATED-13036</v>
          </cell>
          <cell r="D21301" t="str">
            <v>ABRAÇADEIRA AJUSTÁVEL (APLICAÇÃO: POSTES|MATERIAL: AÇO GALVANIZADO|COMPRIMENTO: 800MM|DIÂMETRO DO POSTE: 160-240MM|NÚMERO DE FUROS: 22|PARAFUSOS:INCLUSOS)</v>
          </cell>
          <cell r="E21301" t="str">
            <v>un</v>
          </cell>
          <cell r="F21301">
            <v>12.75</v>
          </cell>
        </row>
        <row r="21302">
          <cell r="A21302" t="str">
            <v>SETOP-I MATED-15236</v>
          </cell>
          <cell r="D21302" t="str">
            <v>DISJUNTOR DE PROTEÇÃO (TIPO: DR TETRAPOLAR|CORRENTE: 63A|SENSIBILIDADE: 30MA)</v>
          </cell>
          <cell r="E21302" t="str">
            <v>un</v>
          </cell>
          <cell r="F21302">
            <v>149.02000000000001</v>
          </cell>
        </row>
        <row r="21303">
          <cell r="A21303" t="str">
            <v>SETOP-I MATED-17404</v>
          </cell>
          <cell r="D21303" t="str">
            <v>DISJUNTOR MOTOR (TIPO: TRIPOLAR|FAIXA DE AJUSTE: 1-1,6A|ICU: 50KA EM 380/400V)</v>
          </cell>
          <cell r="E21303" t="str">
            <v>un</v>
          </cell>
          <cell r="F21303">
            <v>250.79</v>
          </cell>
        </row>
        <row r="21304">
          <cell r="A21304" t="str">
            <v>SETOP-I MATED-17405</v>
          </cell>
          <cell r="D21304" t="str">
            <v>DISJUNTOR MOTOR (TIPO: TRIPOLAR|FAIXA DE AJUSTE: 1,6-2,5A|ICU: 50KA EM 380/400V)</v>
          </cell>
          <cell r="E21304" t="str">
            <v>un</v>
          </cell>
          <cell r="F21304">
            <v>257</v>
          </cell>
        </row>
        <row r="21305">
          <cell r="A21305" t="str">
            <v>SETOP-I MATED-17410</v>
          </cell>
          <cell r="D21305" t="str">
            <v>DISJUNTOR MOTOR (TIPO: TRIPOLAR|FAIXA DE AJUSTE: 20-25A|ICU: 50KA EM 380/400V)</v>
          </cell>
          <cell r="E21305" t="str">
            <v>un</v>
          </cell>
          <cell r="F21305">
            <v>313.04000000000002</v>
          </cell>
        </row>
        <row r="21306">
          <cell r="A21306" t="str">
            <v>SETOP-I MATED-17411</v>
          </cell>
          <cell r="D21306" t="str">
            <v>DISJUNTOR MOTOR (TIPO: TRIPOLAR|FAIXA DE AJUSTE: 25-32A|ICU: 50KA EM 380/400V)</v>
          </cell>
          <cell r="E21306" t="str">
            <v>un</v>
          </cell>
          <cell r="F21306">
            <v>503.9</v>
          </cell>
        </row>
        <row r="21307">
          <cell r="A21307" t="str">
            <v>SETOP-I MATED-17406</v>
          </cell>
          <cell r="D21307" t="str">
            <v>DISJUNTOR MOTOR (TIPO: TRIPOLAR|FAIXA DE AJUSTE: 2,5-4A|ICU: 50KA EM 380/400V)</v>
          </cell>
          <cell r="E21307" t="str">
            <v>un</v>
          </cell>
          <cell r="F21307">
            <v>280.02</v>
          </cell>
        </row>
        <row r="21308">
          <cell r="A21308" t="str">
            <v>SETOP-I MATED-17407</v>
          </cell>
          <cell r="D21308" t="str">
            <v>DISJUNTOR MOTOR (TIPO: TRIPOLAR|FAIXA DE AJUSTE: 4-6,3A|ICU: 50KA EM 380/400V)</v>
          </cell>
          <cell r="E21308" t="str">
            <v>un</v>
          </cell>
          <cell r="F21308">
            <v>266.17</v>
          </cell>
        </row>
        <row r="21309">
          <cell r="A21309" t="str">
            <v>SETOP-I MATED-17408</v>
          </cell>
          <cell r="D21309" t="str">
            <v>DISJUNTOR MOTOR (TIPO: TRIPOLAR|FAIXA DE AJUSTE: 6,3-10A|ICU: 50KA EM 380/400V)</v>
          </cell>
          <cell r="E21309" t="str">
            <v>un</v>
          </cell>
          <cell r="F21309">
            <v>323.68</v>
          </cell>
        </row>
        <row r="21310">
          <cell r="A21310" t="str">
            <v>SETOP-I MATED-17409</v>
          </cell>
          <cell r="D21310" t="str">
            <v>DISJUNTOR MOTOR (TIPO: TRIPOLAR|FAIXA DE AJUSTE: 9-14A|ICU: 50KA EM 380/400V)</v>
          </cell>
          <cell r="E21310" t="str">
            <v>un</v>
          </cell>
          <cell r="F21310">
            <v>265.70999999999998</v>
          </cell>
        </row>
        <row r="21311">
          <cell r="A21311" t="str">
            <v>SETOP-I MATED-22679</v>
          </cell>
          <cell r="D21311" t="str">
            <v>DISJUNTOR (TIPO: BIPOLAR|CURVA:C|CORRENTE: 10A|I MÁX: 4,5KA/6KA)</v>
          </cell>
          <cell r="E21311" t="str">
            <v>un</v>
          </cell>
          <cell r="F21311">
            <v>40.69</v>
          </cell>
        </row>
        <row r="21312">
          <cell r="A21312" t="str">
            <v>SETOP-I MATED-19278</v>
          </cell>
          <cell r="D21312" t="str">
            <v>DISJUNTOR (TIPO: BIPOLAR|CURVA:C|CORRENTE: 100A|I MÁX: 10kA)</v>
          </cell>
          <cell r="E21312" t="str">
            <v>un</v>
          </cell>
          <cell r="F21312">
            <v>131.19999999999999</v>
          </cell>
        </row>
        <row r="21313">
          <cell r="A21313" t="str">
            <v>SETOP-I MATED-22671</v>
          </cell>
          <cell r="D21313" t="str">
            <v>DISJUNTOR (TIPO: BIPOLAR|CURVA:C|CORRENTE: 125A|I MÁX: 10KA)</v>
          </cell>
          <cell r="E21313" t="str">
            <v>un</v>
          </cell>
          <cell r="F21313">
            <v>130.32</v>
          </cell>
        </row>
        <row r="21314">
          <cell r="A21314" t="str">
            <v>SETOP-I MATED-19496</v>
          </cell>
          <cell r="D21314" t="str">
            <v>DISJUNTOR (TIPO: BIPOLAR|CURVA:C|CORRENTE: 16A|I MÁX: 4,5KA/6KA)</v>
          </cell>
          <cell r="E21314" t="str">
            <v>un</v>
          </cell>
          <cell r="F21314">
            <v>31.42</v>
          </cell>
        </row>
        <row r="21315">
          <cell r="A21315" t="str">
            <v>SETOP-I MATED-22680</v>
          </cell>
          <cell r="D21315" t="str">
            <v>DISJUNTOR (TIPO: BIPOLAR|CURVA:C|CORRENTE: 20A|I MÁX: 4,5KA/6KA)</v>
          </cell>
          <cell r="E21315" t="str">
            <v>un</v>
          </cell>
          <cell r="F21315">
            <v>37.18</v>
          </cell>
        </row>
        <row r="21316">
          <cell r="A21316" t="str">
            <v>SETOP-I MATED-19497</v>
          </cell>
          <cell r="D21316" t="str">
            <v>DISJUNTOR (TIPO: BIPOLAR|CURVA:C|CORRENTE: 25A|I MÁX: 4,5KA/6KA)</v>
          </cell>
          <cell r="E21316" t="str">
            <v>un</v>
          </cell>
          <cell r="F21316">
            <v>34.33</v>
          </cell>
        </row>
        <row r="21317">
          <cell r="A21317" t="str">
            <v>SETOP-I MATED-22682</v>
          </cell>
          <cell r="D21317" t="str">
            <v>DISJUNTOR (TIPO: BIPOLAR|CURVA:C|CORRENTE: 32A|I MÁX: 4,5KA/6KA)</v>
          </cell>
          <cell r="E21317" t="str">
            <v>un</v>
          </cell>
          <cell r="F21317">
            <v>43.03</v>
          </cell>
        </row>
        <row r="21318">
          <cell r="A21318" t="str">
            <v>SETOP-I MATED-19276</v>
          </cell>
          <cell r="D21318" t="str">
            <v>DISJUNTOR (TIPO: BIPOLAR|CURVA:C|CORRENTE: 40A|I MÁX: 4,5KA/6KA)</v>
          </cell>
          <cell r="E21318" t="str">
            <v>un</v>
          </cell>
          <cell r="F21318">
            <v>33.869999999999997</v>
          </cell>
        </row>
        <row r="21319">
          <cell r="A21319" t="str">
            <v>SETOP-I MATED-19277</v>
          </cell>
          <cell r="D21319" t="str">
            <v>DISJUNTOR (TIPO: BIPOLAR|CURVA:C|CORRENTE: 50A|I MÁX: 4,5KA/6KA)</v>
          </cell>
          <cell r="E21319" t="str">
            <v>un</v>
          </cell>
          <cell r="F21319">
            <v>28.46</v>
          </cell>
        </row>
        <row r="21320">
          <cell r="A21320" t="str">
            <v>SETOP-I MATED-17029</v>
          </cell>
          <cell r="D21320" t="str">
            <v>DISJUNTOR (TIPO: BIPOLAR|CURVA:C|CORRENTE: 6A|I MÁX: 4,5KA/6KA)</v>
          </cell>
          <cell r="E21320" t="str">
            <v>un</v>
          </cell>
          <cell r="F21320">
            <v>36.5</v>
          </cell>
        </row>
        <row r="21321">
          <cell r="A21321" t="str">
            <v>SETOP-I MATED-17032</v>
          </cell>
          <cell r="D21321" t="str">
            <v>DISJUNTOR (TIPO: BIPOLAR|CURVA:C|CORRENTE: 63A|I MÁX: 10KA)</v>
          </cell>
          <cell r="E21321" t="str">
            <v>un</v>
          </cell>
          <cell r="F21321">
            <v>114.05</v>
          </cell>
        </row>
        <row r="21322">
          <cell r="A21322" t="str">
            <v>SETOP-I MATED-17030</v>
          </cell>
          <cell r="D21322" t="str">
            <v>DISJUNTOR (TIPO: BIPOLAR|CURVA:C|CORRENTE: 63A|I MÁX: 4,5KA/6KA)</v>
          </cell>
          <cell r="E21322" t="str">
            <v>un</v>
          </cell>
          <cell r="F21322">
            <v>37.840000000000003</v>
          </cell>
        </row>
        <row r="21323">
          <cell r="A21323" t="str">
            <v>SETOP-I MATED-22683</v>
          </cell>
          <cell r="D21323" t="str">
            <v>DISJUNTOR (TIPO: BIPOLAR|CURVA:C|CORRENTE: 70A|I MÁX: 4,5KA/6KA)</v>
          </cell>
          <cell r="E21323" t="str">
            <v>un</v>
          </cell>
          <cell r="F21323">
            <v>57.97</v>
          </cell>
        </row>
        <row r="21324">
          <cell r="A21324" t="str">
            <v>SETOP-I MATED-17033</v>
          </cell>
          <cell r="D21324" t="str">
            <v>DISJUNTOR (TIPO: BIPOLAR|CURVA:C|CORRENTE: 80A|I MÁX: 10KA)</v>
          </cell>
          <cell r="E21324" t="str">
            <v>un</v>
          </cell>
          <cell r="F21324">
            <v>124.75</v>
          </cell>
        </row>
        <row r="21325">
          <cell r="A21325" t="str">
            <v>SETOP-I MATED-22658</v>
          </cell>
          <cell r="D21325" t="str">
            <v>DISJUNTOR (TIPO: MONOPOLAR|CURVA:C|CORRENTE: 10A|I MÁX: 4,5KA/6KA)</v>
          </cell>
          <cell r="E21325" t="str">
            <v>un</v>
          </cell>
          <cell r="F21325">
            <v>13.18</v>
          </cell>
        </row>
        <row r="21326">
          <cell r="A21326" t="str">
            <v>SETOP-I MATED-17027</v>
          </cell>
          <cell r="D21326" t="str">
            <v>DISJUNTOR (TIPO: MONOPOLAR|CURVA:C|CORRENTE: 100A|I MÁX: 10KA)</v>
          </cell>
          <cell r="E21326" t="str">
            <v>un</v>
          </cell>
          <cell r="F21326">
            <v>76.010000000000005</v>
          </cell>
        </row>
        <row r="21327">
          <cell r="A21327" t="str">
            <v>SETOP-I MATED-17028</v>
          </cell>
          <cell r="D21327" t="str">
            <v>DISJUNTOR (TIPO: MONOPOLAR|CURVA:C|CORRENTE: 125A|I MÁX: 10KA)</v>
          </cell>
          <cell r="E21327" t="str">
            <v>un</v>
          </cell>
          <cell r="F21327">
            <v>81.77</v>
          </cell>
        </row>
        <row r="21328">
          <cell r="A21328" t="str">
            <v>SETOP-I MATED-22659</v>
          </cell>
          <cell r="D21328" t="str">
            <v>DISJUNTOR (TIPO: MONOPOLAR|CURVA:C|CORRENTE: 16A|I MÁX: 4,5KA/6KA)</v>
          </cell>
          <cell r="E21328" t="str">
            <v>un</v>
          </cell>
          <cell r="F21328">
            <v>13.29</v>
          </cell>
        </row>
        <row r="21329">
          <cell r="A21329" t="str">
            <v>SETOP-I MATED-22660</v>
          </cell>
          <cell r="D21329" t="str">
            <v>DISJUNTOR (TIPO: MONOPOLAR|CURVA:C|CORRENTE: 20A|I MÁX: 4,5KA/6KA)</v>
          </cell>
          <cell r="E21329" t="str">
            <v>un</v>
          </cell>
          <cell r="F21329">
            <v>11.4</v>
          </cell>
        </row>
        <row r="21330">
          <cell r="A21330" t="str">
            <v>SETOP-I MATED-22661</v>
          </cell>
          <cell r="D21330" t="str">
            <v>DISJUNTOR (TIPO: MONOPOLAR|CURVA:C|CORRENTE: 25A|I MÁX: 4,5kA/6kA)</v>
          </cell>
          <cell r="E21330" t="str">
            <v>un</v>
          </cell>
          <cell r="F21330">
            <v>14.42</v>
          </cell>
        </row>
        <row r="21331">
          <cell r="A21331" t="str">
            <v>SETOP-I MATED-22662</v>
          </cell>
          <cell r="D21331" t="str">
            <v>DISJUNTOR (TIPO: MONOPOLAR|CURVA:C|CORRENTE: 32A|I MÁX: 4,5KA/6KA)</v>
          </cell>
          <cell r="E21331" t="str">
            <v>un</v>
          </cell>
          <cell r="F21331">
            <v>14.39</v>
          </cell>
        </row>
        <row r="21332">
          <cell r="A21332" t="str">
            <v>SETOP-I MATED-22663</v>
          </cell>
          <cell r="D21332" t="str">
            <v>DISJUNTOR (TIPO: MONOPOLAR|CURVA:C|CORRENTE: 40A|I MÁX: 4,5KA/6KA)</v>
          </cell>
          <cell r="E21332" t="str">
            <v>un</v>
          </cell>
          <cell r="F21332">
            <v>15.88</v>
          </cell>
        </row>
        <row r="21333">
          <cell r="A21333" t="str">
            <v>SETOP-I MATED-22664</v>
          </cell>
          <cell r="D21333" t="str">
            <v>DISJUNTOR (TIPO: MONOPOLAR|CURVA:C|CORRENTE: 50A|I MÁX: 4,5KA/6KA)</v>
          </cell>
          <cell r="E21333" t="str">
            <v>un</v>
          </cell>
          <cell r="F21333">
            <v>16.010000000000002</v>
          </cell>
        </row>
        <row r="21334">
          <cell r="A21334" t="str">
            <v>SETOP-I MATED-17024</v>
          </cell>
          <cell r="D21334" t="str">
            <v>DISJUNTOR (TIPO: MONOPOLAR|CURVA:C|CORRENTE: 6A|I MÁX: 4,5KA/6KA)</v>
          </cell>
          <cell r="E21334" t="str">
            <v>un</v>
          </cell>
          <cell r="F21334">
            <v>19.52</v>
          </cell>
        </row>
        <row r="21335">
          <cell r="A21335" t="str">
            <v>SETOP-I MATED-17025</v>
          </cell>
          <cell r="D21335" t="str">
            <v>DISJUNTOR (TIPO: MONOPOLAR|CURVA:C|CORRENTE: 63A|I MÁX: 4,5KA/6KA)</v>
          </cell>
          <cell r="E21335" t="str">
            <v>un</v>
          </cell>
          <cell r="F21335">
            <v>18.09</v>
          </cell>
        </row>
        <row r="21336">
          <cell r="A21336" t="str">
            <v>SETOP-I MATED-22665</v>
          </cell>
          <cell r="D21336" t="str">
            <v>DISJUNTOR (TIPO: MONOPOLAR|CURVA:C|CORRENTE: 70A|I MÁX: 4,5KA/6KA)</v>
          </cell>
          <cell r="E21336" t="str">
            <v>un</v>
          </cell>
          <cell r="F21336">
            <v>24.25</v>
          </cell>
        </row>
        <row r="21337">
          <cell r="A21337" t="str">
            <v>SETOP-I MATED-17026</v>
          </cell>
          <cell r="D21337" t="str">
            <v>DISJUNTOR (TIPO: MONOPOLAR|CURVA:C|CORRENTE: 80A|I MÁX: 10KA)</v>
          </cell>
          <cell r="E21337" t="str">
            <v>un</v>
          </cell>
          <cell r="F21337">
            <v>64.61</v>
          </cell>
        </row>
        <row r="21338">
          <cell r="A21338" t="str">
            <v>SETOP-I MATED-22684</v>
          </cell>
          <cell r="D21338" t="str">
            <v>DISJUNTOR (TIPO: TRIPOLAR|CURVA:C|CORRENTE: 10A|I MÁX: 4,5KA/6KA)</v>
          </cell>
          <cell r="E21338" t="str">
            <v>un</v>
          </cell>
          <cell r="F21338">
            <v>56.09</v>
          </cell>
        </row>
        <row r="21339">
          <cell r="A21339" t="str">
            <v>SETOP-I MATED-19213</v>
          </cell>
          <cell r="D21339" t="str">
            <v>DISJUNTOR (TIPO: TRIPOLAR|CURVA:C|CORRENTE: 100A|I MÁX: 10KA)</v>
          </cell>
          <cell r="E21339" t="str">
            <v>un</v>
          </cell>
          <cell r="F21339">
            <v>159.53</v>
          </cell>
        </row>
        <row r="21340">
          <cell r="A21340" t="str">
            <v>SETOP-I MATED-22678</v>
          </cell>
          <cell r="D21340" t="str">
            <v>DISJUNTOR (TIPO: TRIPOLAR|CURVA:C|CORRENTE: 125A|I MÁX: 10KA)</v>
          </cell>
          <cell r="E21340" t="str">
            <v>un</v>
          </cell>
          <cell r="F21340">
            <v>265.13</v>
          </cell>
        </row>
        <row r="21341">
          <cell r="A21341" t="str">
            <v>SETOP-I MATED-16979</v>
          </cell>
          <cell r="D21341" t="str">
            <v>DISJUNTOR (TIPO: TRIPOLAR|CURVA:C|CORRENTE: 16A|I MÁX: 4,5KA/6KA)</v>
          </cell>
          <cell r="E21341" t="str">
            <v>un</v>
          </cell>
          <cell r="F21341">
            <v>54.28</v>
          </cell>
        </row>
        <row r="21342">
          <cell r="A21342" t="str">
            <v>SETOP-I MATED-22685</v>
          </cell>
          <cell r="D21342" t="str">
            <v>DISJUNTOR (TIPO: TRIPOLAR|CURVA:C|CORRENTE: 20A|I MÁX: 4,5KA/6KA)</v>
          </cell>
          <cell r="E21342" t="str">
            <v>un</v>
          </cell>
          <cell r="F21342">
            <v>57.61</v>
          </cell>
        </row>
        <row r="21343">
          <cell r="A21343" t="str">
            <v>SETOP-I MATED-22686</v>
          </cell>
          <cell r="D21343" t="str">
            <v>DISJUNTOR (TIPO: TRIPOLAR|CURVA:C|CORRENTE: 25A|I MÁX: 4,5KA/6KA)</v>
          </cell>
          <cell r="E21343" t="str">
            <v>un</v>
          </cell>
          <cell r="F21343">
            <v>50.85</v>
          </cell>
        </row>
        <row r="21344">
          <cell r="A21344" t="str">
            <v>SETOP-I MATED-17036</v>
          </cell>
          <cell r="D21344" t="str">
            <v>DISJUNTOR (TIPO: TRIPOLAR|CURVA:C|CORRENTE: 32A|I MÁX: 4,5KA/6KA)</v>
          </cell>
          <cell r="E21344" t="str">
            <v>un</v>
          </cell>
          <cell r="F21344">
            <v>49.07</v>
          </cell>
        </row>
        <row r="21345">
          <cell r="A21345" t="str">
            <v>SETOP-I MATED-19014</v>
          </cell>
          <cell r="D21345" t="str">
            <v>DISJUNTOR (TIPO: TRIPOLAR|CURVA:C|CORRENTE: 40A|I MÁX: 4,5KA/6KA)</v>
          </cell>
          <cell r="E21345" t="str">
            <v>un</v>
          </cell>
          <cell r="F21345">
            <v>50.54</v>
          </cell>
        </row>
        <row r="21346">
          <cell r="A21346" t="str">
            <v>SETOP-I MATED-19208</v>
          </cell>
          <cell r="D21346" t="str">
            <v>DISJUNTOR (TIPO: TRIPOLAR|CURVA:C|CORRENTE: 50A|I MÁX: 4,5KA/6KA)</v>
          </cell>
          <cell r="E21346" t="str">
            <v>un</v>
          </cell>
          <cell r="F21346">
            <v>58.63</v>
          </cell>
        </row>
        <row r="21347">
          <cell r="A21347" t="str">
            <v>SETOP-I MATED-17034</v>
          </cell>
          <cell r="D21347" t="str">
            <v>DISJUNTOR (TIPO: TRIPOLAR|CURVA:C|CORRENTE: 6A|I MÁX: 4,5KA/6KA)</v>
          </cell>
          <cell r="E21347" t="str">
            <v>un</v>
          </cell>
          <cell r="F21347">
            <v>84.38</v>
          </cell>
        </row>
        <row r="21348">
          <cell r="A21348" t="str">
            <v>SETOP-I MATED-17038</v>
          </cell>
          <cell r="D21348" t="str">
            <v>DISJUNTOR (TIPO: TRIPOLAR|CURVA:C|CORRENTE: 63A|I MÁX: 10KA)</v>
          </cell>
          <cell r="E21348" t="str">
            <v>un</v>
          </cell>
          <cell r="F21348">
            <v>148.07</v>
          </cell>
        </row>
        <row r="21349">
          <cell r="A21349" t="str">
            <v>SETOP-I MATED-16980</v>
          </cell>
          <cell r="D21349" t="str">
            <v>DISJUNTOR (TIPO: TRIPOLAR|CURVA:C|CORRENTE: 63A|I MÁX: 4,5KA/6KA)</v>
          </cell>
          <cell r="E21349" t="str">
            <v>un</v>
          </cell>
          <cell r="F21349">
            <v>64.650000000000006</v>
          </cell>
        </row>
        <row r="21350">
          <cell r="A21350" t="str">
            <v>SETOP-I MATED-22689</v>
          </cell>
          <cell r="D21350" t="str">
            <v>DISJUNTOR (TIPO: TRIPOLAR|CURVA:C|CORRENTE: 70A|I MÁX: 4,5KA/6KA)</v>
          </cell>
          <cell r="E21350" t="str">
            <v>un</v>
          </cell>
          <cell r="F21350">
            <v>81.650000000000006</v>
          </cell>
        </row>
        <row r="21351">
          <cell r="A21351" t="str">
            <v>SETOP-I MATED-17039</v>
          </cell>
          <cell r="D21351" t="str">
            <v>DISJUNTOR (TIPO: TRIPOLAR|CURVA:C|CORRENTE: 80A|I MÁX: 10KA)</v>
          </cell>
          <cell r="E21351" t="str">
            <v>un</v>
          </cell>
          <cell r="F21351">
            <v>161.52000000000001</v>
          </cell>
        </row>
        <row r="21352">
          <cell r="A21352" t="str">
            <v xml:space="preserve">SETOP-I </v>
          </cell>
        </row>
        <row r="21353">
          <cell r="A21353" t="str">
            <v>SETOP-I 052.03 - DISJUNTOR DE PROTEÇÃO (DR)</v>
          </cell>
        </row>
        <row r="21354">
          <cell r="A21354" t="str">
            <v>SETOP-I Código</v>
          </cell>
          <cell r="D21354" t="str">
            <v>Descrição do Material</v>
          </cell>
          <cell r="E21354" t="str">
            <v>Unid.</v>
          </cell>
          <cell r="F21354" t="str">
            <v>Custo Unitário</v>
          </cell>
        </row>
        <row r="21355">
          <cell r="A21355" t="str">
            <v>SETOP-I MATED-17014</v>
          </cell>
          <cell r="D21355" t="str">
            <v>DISJUNTOR DE PROTEÇÃO (TIPO: DR BIPOLAR|CORRENTE: 100A|SENSIBILIDADE: 30MA)</v>
          </cell>
          <cell r="E21355" t="str">
            <v>un</v>
          </cell>
          <cell r="F21355">
            <v>253.27</v>
          </cell>
        </row>
        <row r="21356">
          <cell r="A21356" t="str">
            <v>SETOP-I MATED-15233</v>
          </cell>
          <cell r="D21356" t="str">
            <v>DISJUNTOR DE PROTEÇÃO (TIPO: DR BIPOLAR|CORRENTE: 25A|SENSIBILIDADE: 30MA)</v>
          </cell>
          <cell r="E21356" t="str">
            <v>un</v>
          </cell>
          <cell r="F21356">
            <v>128.19999999999999</v>
          </cell>
        </row>
        <row r="21357">
          <cell r="A21357" t="str">
            <v>SETOP-I MATED-15234</v>
          </cell>
          <cell r="D21357" t="str">
            <v>DISJUNTOR DE PROTEÇÃO (TIPO: DR BIPOLAR|CORRENTE: 40A|SENSIBILIDADE: 30MA)</v>
          </cell>
          <cell r="E21357" t="str">
            <v>un</v>
          </cell>
          <cell r="F21357">
            <v>158.85</v>
          </cell>
        </row>
        <row r="21358">
          <cell r="A21358" t="str">
            <v>SETOP-I MATED-15235</v>
          </cell>
          <cell r="D21358" t="str">
            <v>DISJUNTOR DE PROTEÇÃO (TIPO: DR BIPOLAR|CORRENTE: 63A|SENSIBILIDADE: 30MA)</v>
          </cell>
          <cell r="E21358" t="str">
            <v>un</v>
          </cell>
          <cell r="F21358">
            <v>167.06</v>
          </cell>
        </row>
        <row r="21359">
          <cell r="A21359" t="str">
            <v>SETOP-I MATED-17013</v>
          </cell>
          <cell r="D21359" t="str">
            <v>DISJUNTOR DE PROTEÇÃO (TIPO: DR BIPOLAR|CORRENTE: 80A|SENSIBILIDADE: 30MA)</v>
          </cell>
          <cell r="E21359" t="str">
            <v>un</v>
          </cell>
          <cell r="F21359">
            <v>217.71</v>
          </cell>
        </row>
        <row r="21360">
          <cell r="A21360" t="str">
            <v>SETOP-I MATED-17019</v>
          </cell>
          <cell r="D21360" t="str">
            <v>DISJUNTOR DE PROTEÇÃO (TIPO: DR TETRAPOLAR|CORRENTE: 100A|SENSIBILIDADE: 30MA)</v>
          </cell>
          <cell r="E21360" t="str">
            <v>un</v>
          </cell>
          <cell r="F21360">
            <v>243.73</v>
          </cell>
        </row>
        <row r="21361">
          <cell r="A21361" t="str">
            <v>SETOP-I MATED-17020</v>
          </cell>
          <cell r="D21361" t="str">
            <v>DISJUNTOR DE PROTEÇÃO (TIPO: DR TETRAPOLAR|CORRENTE: 125A|SENSIBILIDADE: 30MA)</v>
          </cell>
          <cell r="E21361" t="str">
            <v>un</v>
          </cell>
          <cell r="F21361">
            <v>574.79</v>
          </cell>
        </row>
        <row r="21362">
          <cell r="A21362" t="str">
            <v>SETOP-I MATED-17016</v>
          </cell>
          <cell r="D21362" t="str">
            <v>DISJUNTOR DE PROTEÇÃO (TIPO: DR TETRAPOLAR|CORRENTE: 25A|SENSIBILIDADE: 30MA)</v>
          </cell>
          <cell r="E21362" t="str">
            <v>un</v>
          </cell>
          <cell r="F21362">
            <v>142.66</v>
          </cell>
        </row>
        <row r="21363">
          <cell r="A21363" t="str">
            <v>SETOP-I MATED-17017</v>
          </cell>
          <cell r="D21363" t="str">
            <v>DISJUNTOR DE PROTEÇÃO (TIPO: DR TETRAPOLAR|CORRENTE: 40A|SENSIBILIDADE: 30MA)</v>
          </cell>
          <cell r="E21363" t="str">
            <v>un</v>
          </cell>
          <cell r="F21363">
            <v>148.1</v>
          </cell>
        </row>
        <row r="21364">
          <cell r="A21364" t="str">
            <v>SETOP-I MATED-17018</v>
          </cell>
          <cell r="D21364" t="str">
            <v>DISJUNTOR DE PROTEÇÃO (TIPO: DR TETRAPOLAR|CORRENTE: 80A|SENSIBILIDADE: 30MA)</v>
          </cell>
          <cell r="E21364" t="str">
            <v>un</v>
          </cell>
          <cell r="F21364">
            <v>233.54</v>
          </cell>
        </row>
        <row r="21365">
          <cell r="A21365" t="str">
            <v xml:space="preserve">SETOP-I </v>
          </cell>
        </row>
        <row r="21366">
          <cell r="A21366" t="str">
            <v>SETOP-I 052.04 - DISJUNTOR EM CAIXA MOLDADA</v>
          </cell>
        </row>
        <row r="21367">
          <cell r="A21367" t="str">
            <v>SETOP-I Código</v>
          </cell>
          <cell r="D21367" t="str">
            <v>Descrição do Material</v>
          </cell>
          <cell r="E21367" t="str">
            <v>Unid.</v>
          </cell>
          <cell r="F21367" t="str">
            <v>Custo Unitário</v>
          </cell>
        </row>
        <row r="21368">
          <cell r="A21368" t="str">
            <v>SETOP-I MATED-17040</v>
          </cell>
          <cell r="D21368" t="str">
            <v>DISJUNTOR EM CAIXA MOLDADA (TIPO: TRIPOLAR|CORRENTE: 100A|ICC: 15KA* EM 380/400V|DISPARADOR: FIXO)*VALORES REFERENCIAIS APROXIMADOS</v>
          </cell>
          <cell r="E21368" t="str">
            <v>un</v>
          </cell>
          <cell r="F21368">
            <v>389.41</v>
          </cell>
        </row>
        <row r="21369">
          <cell r="A21369" t="str">
            <v>SETOP-I MATED-17041</v>
          </cell>
          <cell r="D21369" t="str">
            <v>DISJUNTOR EM CAIXA MOLDADA (TIPO: TRIPOLAR|CORRENTE: 125A|ICC: 15KA* EM 380/400V|DISPARADOR: FIXO)*VALORES REFERENCIAIS APROXIMADOS</v>
          </cell>
          <cell r="E21369" t="str">
            <v>un</v>
          </cell>
          <cell r="F21369">
            <v>390.53</v>
          </cell>
        </row>
        <row r="21370">
          <cell r="A21370" t="str">
            <v>SETOP-I MATED-17042</v>
          </cell>
          <cell r="D21370" t="str">
            <v>DISJUNTOR EM CAIXA MOLDADA (TIPO: TRIPOLAR|CORRENTE: 150A|ICC: 15KA* EM 380/400V|DISPARADOR: FIXO)*VALORES REFERENCIAIS APROXIMADOS</v>
          </cell>
          <cell r="E21370" t="str">
            <v>un</v>
          </cell>
          <cell r="F21370">
            <v>493.68</v>
          </cell>
        </row>
        <row r="21371">
          <cell r="A21371" t="str">
            <v>SETOP-I MATED-17043</v>
          </cell>
          <cell r="D21371" t="str">
            <v>DISJUNTOR EM CAIXA MOLDADA (TIPO: TRIPOLAR|CORRENTE: 160A|ICC: 15KA* EM 380/400V|DISPARADOR: FIXO)*VALORES REFERENCIAIS APROXIMADOS</v>
          </cell>
          <cell r="E21371" t="str">
            <v>un</v>
          </cell>
          <cell r="F21371">
            <v>533.47</v>
          </cell>
        </row>
        <row r="21372">
          <cell r="A21372" t="str">
            <v>SETOP-I MATED-19325</v>
          </cell>
          <cell r="D21372" t="str">
            <v>DISJUNTOR EM CAIXA MOLDADA (TIPO: TRIPOLAR|CORRENTE: 175A|ICC: 18KA* EM 380/400V|DISPARADOR: FIXO)*VALORES REFERENCIAIS APROXIMADOS</v>
          </cell>
          <cell r="E21372" t="str">
            <v>un</v>
          </cell>
          <cell r="F21372">
            <v>534.59</v>
          </cell>
        </row>
        <row r="21373">
          <cell r="A21373" t="str">
            <v>SETOP-I MATED-17044</v>
          </cell>
          <cell r="D21373" t="str">
            <v>DISJUNTOR EM CAIXA MOLDADA (TIPO: TRIPOLAR|CORRENTE: 200A|ICC: 18KA* EM 380/400V|DISPARADOR: FIXO)*VALORES REFERENCIAIS APROXIMADOS</v>
          </cell>
          <cell r="E21373" t="str">
            <v>un</v>
          </cell>
          <cell r="F21373">
            <v>389.41</v>
          </cell>
        </row>
        <row r="21374">
          <cell r="A21374" t="str">
            <v>SETOP-I MATED-17045</v>
          </cell>
          <cell r="D21374" t="str">
            <v>DISJUNTOR EM CAIXA MOLDADA (TIPO: TRIPOLAR|CORRENTE: 225A|ICC: 20KA* EM 380/400V|DISPARADOR: FIXO)*VALORES REFERENCIAIS APROXIMADOS</v>
          </cell>
          <cell r="E21374" t="str">
            <v>un</v>
          </cell>
          <cell r="F21374">
            <v>544.29999999999995</v>
          </cell>
        </row>
        <row r="21375">
          <cell r="A21375" t="str">
            <v>SETOP-I MATED-17046</v>
          </cell>
          <cell r="D21375" t="str">
            <v>DISJUNTOR EM CAIXA MOLDADA (TIPO: TRIPOLAR|CORRENTE: 250A|ICC: 20KA* EM 380/400V|DISPARADOR: FIXO)*VALORES REFERENCIAIS APROXIMADOS</v>
          </cell>
          <cell r="E21375" t="str">
            <v>un</v>
          </cell>
          <cell r="F21375">
            <v>501.4</v>
          </cell>
        </row>
        <row r="21376">
          <cell r="A21376" t="str">
            <v>SETOP-I MATED-19401</v>
          </cell>
          <cell r="D21376" t="str">
            <v>DISJUNTOR EM CAIXA MOLDADA (TIPO: TRIPOLAR|CORRENTE: 300A|ICC: 35KA* EM 380/400V|DISPARADOR: FIXO)*VALORES REFERENCIAIS APROXIMADOS</v>
          </cell>
          <cell r="E21376" t="str">
            <v>un</v>
          </cell>
          <cell r="F21376">
            <v>1311.33</v>
          </cell>
        </row>
        <row r="21377">
          <cell r="A21377" t="str">
            <v>SETOP-I MATED-17047</v>
          </cell>
          <cell r="D21377" t="str">
            <v>DISJUNTOR EM CAIXA MOLDADA (TIPO: TRIPOLAR|CORRENTE: 400A|ICC: 35KA* EM 380/400V|DISPARADOR: FIXO)*VALORES REFERENCIAIS APROXIMADOS</v>
          </cell>
          <cell r="E21377" t="str">
            <v>un</v>
          </cell>
          <cell r="F21377">
            <v>1271.8499999999999</v>
          </cell>
        </row>
        <row r="21378">
          <cell r="A21378" t="str">
            <v>SETOP-I MATED-19402</v>
          </cell>
          <cell r="D21378" t="str">
            <v>DISJUNTOR EM CAIXA MOLDADA (TIPO: TRIPOLAR|CORRENTE: 450A|ICC: 35KA* EM 380/400V|DISPARADOR: FIXO)*VALORES REFERENCIAIS APROXIMADOS</v>
          </cell>
          <cell r="E21378" t="str">
            <v>un</v>
          </cell>
          <cell r="F21378">
            <v>1828.41</v>
          </cell>
        </row>
        <row r="21379">
          <cell r="A21379" t="str">
            <v>SETOP-I MATED-17048</v>
          </cell>
          <cell r="D21379" t="str">
            <v>DISJUNTOR EM CAIXA MOLDADA (TIPO: TRIPOLAR|CORRENTE: 500A|ICC: 35KA* EM 380/400V|DISPARADOR: FIXO)*VALORES REFERENCIAIS APROXIMADOS</v>
          </cell>
          <cell r="E21379" t="str">
            <v>un</v>
          </cell>
          <cell r="F21379">
            <v>2462.81</v>
          </cell>
        </row>
        <row r="21380">
          <cell r="A21380" t="str">
            <v>SETOP-I MATED-17049</v>
          </cell>
          <cell r="D21380" t="str">
            <v>DISJUNTOR EM CAIXA MOLDADA (TIPO: TRIPOLAR|CORRENTE: 630A|ICC: 35KA* EM 380/400V|DISPARADOR: FIXO)*VALORES REFERENCIAIS APROXIMADOS</v>
          </cell>
          <cell r="E21380" t="str">
            <v>un</v>
          </cell>
          <cell r="F21380">
            <v>2197.29</v>
          </cell>
        </row>
        <row r="21381">
          <cell r="A21381" t="str">
            <v>SETOP-I MATED-19403</v>
          </cell>
          <cell r="D21381" t="str">
            <v>DISJUNTOR EM CAIXA MOLDADA (TIPO: TRIPOLAR|CORRENTE: 700A|ICC: 50KA* EM 380/400V|DISPARADOR: FIXO)*VALORES REFERENCIAIS APROXIMADOS</v>
          </cell>
          <cell r="E21381" t="str">
            <v>un</v>
          </cell>
          <cell r="F21381">
            <v>3309.96</v>
          </cell>
        </row>
        <row r="21382">
          <cell r="A21382" t="str">
            <v>SETOP-I MATED-19404</v>
          </cell>
          <cell r="D21382" t="str">
            <v>DISJUNTOR EM CAIXA MOLDADA (TIPO: TRIPOLAR|CORRENTE: 800A|ICC: 50KA* EM 380/400V|DISPARADOR: FIXO)*VALORES REFERENCIAIS APROXIMADOS</v>
          </cell>
          <cell r="E21382" t="str">
            <v>un</v>
          </cell>
          <cell r="F21382">
            <v>4064.8</v>
          </cell>
        </row>
        <row r="21383">
          <cell r="A21383" t="str">
            <v xml:space="preserve">SETOP-I </v>
          </cell>
        </row>
        <row r="21384">
          <cell r="A21384" t="str">
            <v>SETOP-I 052.05 - SUPRESSOR DE SURTO</v>
          </cell>
        </row>
        <row r="21385">
          <cell r="A21385" t="str">
            <v>SETOP-I Código</v>
          </cell>
          <cell r="D21385" t="str">
            <v>Descrição do Material</v>
          </cell>
          <cell r="E21385" t="str">
            <v>Unid.</v>
          </cell>
          <cell r="F21385" t="str">
            <v>Custo Unitário</v>
          </cell>
        </row>
        <row r="21386">
          <cell r="A21386" t="str">
            <v>SETOP-I MATED-16978</v>
          </cell>
          <cell r="D21386" t="str">
            <v>DISPOSITIVO DE PROTEÇÃO CONTRA SURTOS (QUANTIDADE DE PÓLOS: MONOPOLAR|CLASSE: I-II|TENSÃO DE OPERAÇÃO: 175V-275V|CORRENTE DE DESCARGA MÁXIMA: 45KA)</v>
          </cell>
          <cell r="E21386" t="str">
            <v>un</v>
          </cell>
          <cell r="F21386">
            <v>64.7</v>
          </cell>
        </row>
        <row r="21387">
          <cell r="A21387" t="str">
            <v>SETOP-I MATED-12175</v>
          </cell>
          <cell r="D21387" t="str">
            <v>DISPOSITIVO DE PROTEÇÃO CONTRA SURTOS (QUANTIDADE DE PÓLOS: MONOPOLAR|CLASSE: I-II|TENSÃO DE OPERAÇÃO: 175V-275V|CORRENTE DE DESCARGA MÁXIMA: 60KA)</v>
          </cell>
          <cell r="E21387" t="str">
            <v>un</v>
          </cell>
          <cell r="F21387">
            <v>111.54</v>
          </cell>
        </row>
        <row r="21388">
          <cell r="A21388" t="str">
            <v>SETOP-I MATED-12434</v>
          </cell>
          <cell r="D21388" t="str">
            <v>SUPRESSOR DE SURTO PARA PROTEÇÃO DE CENTRAL DE TELECOMUNICAÇÕES - IPRM</v>
          </cell>
          <cell r="E21388" t="str">
            <v>un</v>
          </cell>
          <cell r="F21388">
            <v>64.576099999999997</v>
          </cell>
        </row>
        <row r="21389">
          <cell r="A21389" t="str">
            <v xml:space="preserve">SETOP-I </v>
          </cell>
        </row>
        <row r="21390">
          <cell r="A21390" t="str">
            <v>SETOP-I 053 - DISPENSER E ACESSÓRIOS</v>
          </cell>
        </row>
        <row r="21391">
          <cell r="A21391" t="str">
            <v>SETOP-I 053.01 - CABIDE</v>
          </cell>
        </row>
        <row r="21392">
          <cell r="A21392" t="str">
            <v>SETOP-I Código</v>
          </cell>
          <cell r="D21392" t="str">
            <v>Descrição do Material</v>
          </cell>
          <cell r="E21392" t="str">
            <v>Unid.</v>
          </cell>
          <cell r="F21392" t="str">
            <v>Custo Unitário</v>
          </cell>
        </row>
        <row r="21393">
          <cell r="A21393" t="str">
            <v>SETOP-I MATED-12605</v>
          </cell>
          <cell r="D21393" t="str">
            <v>CABIDE (MATERIAL: LOUCA|TIPO: EMBUTIR|COR: BRANCA|NÚMERO DE GANCHOS: 2|LARGURA*: 70MM|ALTURA*: 120MM)*VALORES REFERENCIAIS APROXIMADOS</v>
          </cell>
          <cell r="E21393" t="str">
            <v>un</v>
          </cell>
          <cell r="F21393">
            <v>20.45</v>
          </cell>
        </row>
        <row r="21394">
          <cell r="A21394" t="str">
            <v>SETOP-I MATED-12134</v>
          </cell>
          <cell r="D21394" t="str">
            <v>CABIDE METÁLICO (TIPO: GANCHO SIMPLES|ACABAMENTO: CROMADO|ACESSÓRIOS: INCLUSOS)</v>
          </cell>
          <cell r="E21394" t="str">
            <v>un</v>
          </cell>
          <cell r="F21394">
            <v>18.510000000000002</v>
          </cell>
        </row>
        <row r="21395">
          <cell r="A21395" t="str">
            <v>SETOP-I MATED-12133</v>
          </cell>
          <cell r="D21395" t="str">
            <v>TOALHEIRO (TIPO: CROMADO|BARRA: SIMPLES|COMPRIMENTO: 60CM|ACESSÓRIOS: INCLUSO)</v>
          </cell>
          <cell r="E21395" t="str">
            <v>un</v>
          </cell>
          <cell r="F21395">
            <v>109.81</v>
          </cell>
        </row>
        <row r="21396">
          <cell r="A21396" t="str">
            <v xml:space="preserve">SETOP-I </v>
          </cell>
        </row>
        <row r="21397">
          <cell r="A21397" t="str">
            <v>SETOP-I 053.03 - PAPELEIRA</v>
          </cell>
        </row>
        <row r="21398">
          <cell r="A21398" t="str">
            <v>SETOP-I Código</v>
          </cell>
          <cell r="D21398" t="str">
            <v>Descrição do Material</v>
          </cell>
          <cell r="E21398" t="str">
            <v>Unid.</v>
          </cell>
          <cell r="F21398" t="str">
            <v>Custo Unitário</v>
          </cell>
        </row>
        <row r="21399">
          <cell r="A21399" t="str">
            <v>SETOP-I MATED-12496</v>
          </cell>
          <cell r="D21399" t="str">
            <v>PAPELEIRA (MATERIAL: LOUÇA|TIPO: EMBUTIR|COR: BRANCA|LARGURA*: 170MM|ALTURA*: 170MM)*VALORES REFERENCIAIS APROXIMADOS</v>
          </cell>
          <cell r="E21399" t="str">
            <v>un</v>
          </cell>
          <cell r="F21399">
            <v>29.64</v>
          </cell>
        </row>
        <row r="21400">
          <cell r="A21400" t="str">
            <v>SETOP-I MATED-12306</v>
          </cell>
          <cell r="D21400" t="str">
            <v>PAPELEIRA PARA PAPEL HIGIÊNICO (MATERIAL: AÇO INOX|ACABAMENTO: POLIDO OU ESCOVADO|TIPO: SOBREPOR|CAPACIDADE DO ROLO: 300-500[M]|FORMATO: REDONDO|DIÂMETRO*: 27CM|LARGURA*: 12CM|ACESSÓRIOS DE FIXAÇÃO: INCLUSO)*VALORES REFERENCIAIS APROXIMADOS</v>
          </cell>
          <cell r="E21400" t="str">
            <v>un</v>
          </cell>
          <cell r="F21400">
            <v>253.25</v>
          </cell>
        </row>
        <row r="21401">
          <cell r="A21401" t="str">
            <v>SETOP-I MATED-12043</v>
          </cell>
          <cell r="D21401" t="str">
            <v>PAPELEIRA PARA PAPEL HIGIÊNICO (MATERIAL: PLÁSTICO|CAPACIDADE DO ROLO: 300-500[M]|ACESSÓRIOS: INCLUSO)</v>
          </cell>
          <cell r="E21401" t="str">
            <v>un</v>
          </cell>
          <cell r="F21401">
            <v>42.99</v>
          </cell>
        </row>
        <row r="21402">
          <cell r="A21402" t="str">
            <v>SETOP-I MATED-12346</v>
          </cell>
          <cell r="D21402" t="str">
            <v>PORTA PAPEL-TOALHA (INTERFOLHAS: 2 OU 3 DOBRAS|MATERIAL: AÇO INOX|ACESSÓRIOS: INCLUSO)</v>
          </cell>
          <cell r="E21402" t="str">
            <v>un</v>
          </cell>
          <cell r="F21402">
            <v>191.5</v>
          </cell>
        </row>
        <row r="21403">
          <cell r="A21403" t="str">
            <v>SETOP-I MATED-12308</v>
          </cell>
          <cell r="D21403" t="str">
            <v>PORTA PAPEL-TOALHA (INTERFOLHAS: 2 OU 3 DOBRAS|MATERIAL: PLÁSTICO|ACESSÓRIOS: INCLUSO)</v>
          </cell>
          <cell r="E21403" t="str">
            <v>un</v>
          </cell>
          <cell r="F21403">
            <v>47</v>
          </cell>
        </row>
        <row r="21404">
          <cell r="A21404" t="str">
            <v xml:space="preserve">SETOP-I </v>
          </cell>
        </row>
        <row r="21405">
          <cell r="A21405" t="str">
            <v>SETOP-I 053.04 - SABONETEIRA</v>
          </cell>
        </row>
        <row r="21406">
          <cell r="A21406" t="str">
            <v>SETOP-I Código</v>
          </cell>
          <cell r="D21406" t="str">
            <v>Descrição do Material</v>
          </cell>
          <cell r="E21406" t="str">
            <v>Unid.</v>
          </cell>
          <cell r="F21406" t="str">
            <v>Custo Unitário</v>
          </cell>
        </row>
        <row r="21407">
          <cell r="A21407" t="str">
            <v>SETOP-I MATED-12309</v>
          </cell>
          <cell r="D21407" t="str">
            <v>DISTRIBUIDOR/DISPENSER (MATERIAL: AÇO INOX |CAPACIDADE RESERVATÓRIO: 800ML|DIMENSÃO*: (19X11)CM|PROFUNDIDADE*: 5CM|ACESSÓRIOS: INCLUSO|APLICAÇÃO: ÁLCOOL EM GEL OU SABONETE LÍQUIDO)* VALORES REFERENCIAIS APROXIMADOS</v>
          </cell>
          <cell r="E21407" t="str">
            <v>un</v>
          </cell>
          <cell r="F21407">
            <v>195.92</v>
          </cell>
        </row>
        <row r="21408">
          <cell r="A21408" t="str">
            <v>SETOP-I MATED-12594</v>
          </cell>
          <cell r="D21408" t="str">
            <v>DISTRIBUIDOR/DISPENSER (MATERIAL: PLÁSTICO|COR: BRANCA|CAPACIDADE RESERVATÓRIO: 1500ML|DIMENSÃO*: (26X15)CM|PROFUNDIDADE*: 13CM|ACESSÓRIOS: INCLUSO|APLICAÇÃO: ÁLCOOL EM GEL OU SABONETE LÍQUIDO)* VALORES REFERENCIAIS APROXIMADOS</v>
          </cell>
          <cell r="E21408" t="str">
            <v>un</v>
          </cell>
          <cell r="F21408">
            <v>67.42</v>
          </cell>
        </row>
        <row r="21409">
          <cell r="A21409" t="str">
            <v>SETOP-I MATED-12313</v>
          </cell>
          <cell r="D21409" t="str">
            <v>DISTRIBUIDOR/DISPENSER (MATERIAL: PLÁSTICO|COR: BRANCA|CAPACIDADE RESERVATÓRIO: 800ML|DIMENSÃO*: (26X11)CM|PROFUNDIDADE*: 11CM|ACESSÓRIOS: INCLUSO|APLICAÇÃO: ÁLCOOL EM GEL OU SABONETE LÍQUIDO)* VALORES REFERENCIAIS APROXIMADOS</v>
          </cell>
          <cell r="E21409" t="str">
            <v>un</v>
          </cell>
          <cell r="F21409">
            <v>35.96</v>
          </cell>
        </row>
        <row r="21410">
          <cell r="A21410" t="str">
            <v>SETOP-I MATED-12310</v>
          </cell>
          <cell r="D21410" t="str">
            <v>MEIA SABONETEIRA (MATERIAL: LOUCA|TIPO: EMBUTIR|COR: BRANCA|LARGURA*: 1750MM|ALTURA*: 100MM)*VALORES REFERENCIAIS APROXIMADOS</v>
          </cell>
          <cell r="E21410" t="str">
            <v>un</v>
          </cell>
          <cell r="F21410">
            <v>23.66</v>
          </cell>
        </row>
        <row r="21411">
          <cell r="A21411" t="str">
            <v>SETOP-I MATED-12311</v>
          </cell>
          <cell r="D21411" t="str">
            <v>SABONETEIRA (MATERIAL: LOUCA|TIPO: EMBUTIR|COR: BRANCA|LARGURA*: 150MM|ALTURA*: 150MM)*VALORES REFERENCIAIS APROXIMADOS</v>
          </cell>
          <cell r="E21411" t="str">
            <v>un</v>
          </cell>
          <cell r="F21411">
            <v>25.98</v>
          </cell>
        </row>
        <row r="21412">
          <cell r="A21412" t="str">
            <v>SETOP-I MATED-12312</v>
          </cell>
          <cell r="D21412" t="str">
            <v>SABONETEIRA (TIPO: CONCHA|FIXAÇÃO: SOBREPOR|MATERIAL: INOX|ACABAMENTO: POLIDO|ACESSÓRIOS: INCLUSO)</v>
          </cell>
          <cell r="E21412" t="str">
            <v>un</v>
          </cell>
          <cell r="F21412">
            <v>25.98</v>
          </cell>
        </row>
        <row r="21413">
          <cell r="A21413" t="str">
            <v xml:space="preserve">SETOP-I </v>
          </cell>
        </row>
        <row r="21414">
          <cell r="A21414" t="str">
            <v>SETOP-I 055 - ELETROCALHA E ACESSÓRIOS</v>
          </cell>
        </row>
        <row r="21415">
          <cell r="A21415" t="str">
            <v>SETOP-I 055.01 - ELETROCALHA LISA</v>
          </cell>
        </row>
        <row r="21416">
          <cell r="A21416" t="str">
            <v>SETOP-I Código</v>
          </cell>
          <cell r="D21416" t="str">
            <v>Descrição do Material</v>
          </cell>
          <cell r="E21416" t="str">
            <v>Unid.</v>
          </cell>
          <cell r="F21416" t="str">
            <v>Custo Unitário</v>
          </cell>
        </row>
        <row r="21417">
          <cell r="A21417" t="str">
            <v>SETOP-I MATED-17913</v>
          </cell>
          <cell r="D21417" t="str">
            <v>ELETROCALHA METÁLICA (TIPO: LISA SEM VIROLA|TRATAMENTO: PRÉ-ZINCADO|CHAPA: N°18|MEDIDAS: 100X100MM)</v>
          </cell>
          <cell r="E21417" t="str">
            <v>m</v>
          </cell>
          <cell r="F21417">
            <v>45.27</v>
          </cell>
        </row>
        <row r="21418">
          <cell r="A21418" t="str">
            <v>SETOP-I MATED-17912</v>
          </cell>
          <cell r="D21418" t="str">
            <v>ELETROCALHA METÁLICA (TIPO: LISA SEM VIROLA|TRATAMENTO: PRÉ-ZINCADO|CHAPA: N°18|MEDIDAS: 100X50MM)</v>
          </cell>
          <cell r="E21418" t="str">
            <v>m</v>
          </cell>
          <cell r="F21418">
            <v>29.73</v>
          </cell>
        </row>
        <row r="21419">
          <cell r="A21419" t="str">
            <v>SETOP-I MATED-17915</v>
          </cell>
          <cell r="D21419" t="str">
            <v>ELETROCALHA METÁLICA (TIPO: LISA SEM VIROLA|TRATAMENTO: PRÉ-ZINCADO|CHAPA: N°18|MEDIDAS: 150X100MM)</v>
          </cell>
          <cell r="E21419" t="str">
            <v>m</v>
          </cell>
          <cell r="F21419">
            <v>42.46</v>
          </cell>
        </row>
        <row r="21420">
          <cell r="A21420" t="str">
            <v>SETOP-I MATED-17914</v>
          </cell>
          <cell r="D21420" t="str">
            <v>ELETROCALHA METÁLICA (TIPO: LISA SEM VIROLA|TRATAMENTO: PRÉ-ZINCADO|CHAPA: N°18|MEDIDAS: 150X50MM)</v>
          </cell>
          <cell r="E21420" t="str">
            <v>m</v>
          </cell>
          <cell r="F21420">
            <v>36.49</v>
          </cell>
        </row>
        <row r="21421">
          <cell r="A21421" t="str">
            <v>SETOP-I MATED-17917</v>
          </cell>
          <cell r="D21421" t="str">
            <v>ELETROCALHA METÁLICA (TIPO: LISA SEM VIROLA|TRATAMENTO: PRÉ-ZINCADO|CHAPA: N°18|MEDIDAS: 200X100MM)</v>
          </cell>
          <cell r="E21421" t="str">
            <v>m</v>
          </cell>
          <cell r="F21421">
            <v>59.73</v>
          </cell>
        </row>
        <row r="21422">
          <cell r="A21422" t="str">
            <v>SETOP-I MATED-17916</v>
          </cell>
          <cell r="D21422" t="str">
            <v>ELETROCALHA METÁLICA (TIPO: LISA SEM VIROLA|TRATAMENTO: PRÉ-ZINCADO|CHAPA: N°18|MEDIDAS: 200X50MM)</v>
          </cell>
          <cell r="E21422" t="str">
            <v>m</v>
          </cell>
          <cell r="F21422">
            <v>44.85</v>
          </cell>
        </row>
        <row r="21423">
          <cell r="A21423" t="str">
            <v>SETOP-I MATED-17919</v>
          </cell>
          <cell r="D21423" t="str">
            <v>ELETROCALHA METÁLICA (TIPO: LISA SEM VIROLA|TRATAMENTO: PRÉ-ZINCADO|CHAPA: N°18|MEDIDAS: 300X100MM)</v>
          </cell>
          <cell r="E21423" t="str">
            <v>m</v>
          </cell>
          <cell r="F21423">
            <v>70.06</v>
          </cell>
        </row>
        <row r="21424">
          <cell r="A21424" t="str">
            <v>SETOP-I MATED-17918</v>
          </cell>
          <cell r="D21424" t="str">
            <v>ELETROCALHA METÁLICA (TIPO: LISA SEM VIROLA|TRATAMENTO: PRÉ-ZINCADO|CHAPA: N°18|MEDIDAS: 300X50MM)</v>
          </cell>
          <cell r="E21424" t="str">
            <v>m</v>
          </cell>
          <cell r="F21424">
            <v>58.09</v>
          </cell>
        </row>
        <row r="21425">
          <cell r="A21425" t="str">
            <v>SETOP-I MATED-17920</v>
          </cell>
          <cell r="D21425" t="str">
            <v>ELETROCALHA METÁLICA (TIPO: LISA SEM VIROLA|TRATAMENTO: PRÉ-ZINCADO|CHAPA: N°18|MEDIDAS: 400X100MM)</v>
          </cell>
          <cell r="E21425" t="str">
            <v>m</v>
          </cell>
          <cell r="F21425">
            <v>85.73</v>
          </cell>
        </row>
        <row r="21426">
          <cell r="A21426" t="str">
            <v xml:space="preserve">SETOP-I </v>
          </cell>
        </row>
        <row r="21427">
          <cell r="A21427" t="str">
            <v>SETOP-I 055.02 - ELETROCALHA PERFURADA</v>
          </cell>
        </row>
        <row r="21428">
          <cell r="A21428" t="str">
            <v>SETOP-I Código</v>
          </cell>
          <cell r="D21428" t="str">
            <v>Descrição do Material</v>
          </cell>
          <cell r="E21428" t="str">
            <v>Unid.</v>
          </cell>
          <cell r="F21428" t="str">
            <v>Custo Unitário</v>
          </cell>
        </row>
        <row r="21429">
          <cell r="A21429" t="str">
            <v>SETOP-I MATED-17922</v>
          </cell>
          <cell r="D21429" t="str">
            <v>ELETROCALHA METÁLICA (TIPO: PERFURADA SEM VIROLA|TRATAMENTO: PRÉ-ZINCADO|CHAPA: N°18|MEDIDAS: 100X100MM)</v>
          </cell>
          <cell r="E21429" t="str">
            <v>m</v>
          </cell>
          <cell r="F21429">
            <v>42.47</v>
          </cell>
        </row>
        <row r="21430">
          <cell r="A21430" t="str">
            <v>SETOP-I MATED-17921</v>
          </cell>
          <cell r="D21430" t="str">
            <v>ELETROCALHA METÁLICA (TIPO: PERFURADA SEM VIROLA|TRATAMENTO: PRÉ-ZINCADO|CHAPA: N°18|MEDIDAS: 100X50MM)</v>
          </cell>
          <cell r="E21430" t="str">
            <v>m</v>
          </cell>
          <cell r="F21430">
            <v>26.64</v>
          </cell>
        </row>
        <row r="21431">
          <cell r="A21431" t="str">
            <v>SETOP-I MATED-17924</v>
          </cell>
          <cell r="D21431" t="str">
            <v>ELETROCALHA METÁLICA (TIPO: PERFURADA SEM VIROLA|TRATAMENTO: PRÉ-ZINCADO|CHAPA: N°18|MEDIDAS: 150X100MM)</v>
          </cell>
          <cell r="E21431" t="str">
            <v>m</v>
          </cell>
          <cell r="F21431">
            <v>48.07</v>
          </cell>
        </row>
        <row r="21432">
          <cell r="A21432" t="str">
            <v>SETOP-I MATED-17923</v>
          </cell>
          <cell r="D21432" t="str">
            <v>ELETROCALHA METÁLICA (TIPO: PERFURADA SEM VIROLA|TRATAMENTO: PRÉ-ZINCADO|CHAPA: N°18|MEDIDAS: 150X50MM)</v>
          </cell>
          <cell r="E21432" t="str">
            <v>m</v>
          </cell>
          <cell r="F21432">
            <v>36.119999999999997</v>
          </cell>
        </row>
        <row r="21433">
          <cell r="A21433" t="str">
            <v>SETOP-I MATED-17926</v>
          </cell>
          <cell r="D21433" t="str">
            <v>ELETROCALHA METÁLICA (TIPO: PERFURADA SEM VIROLA|TRATAMENTO: PRÉ-ZINCADO|CHAPA: N°18|MEDIDAS: 200X100MM)</v>
          </cell>
          <cell r="E21433" t="str">
            <v>m</v>
          </cell>
          <cell r="F21433">
            <v>55.46</v>
          </cell>
        </row>
        <row r="21434">
          <cell r="A21434" t="str">
            <v>SETOP-I MATED-17925</v>
          </cell>
          <cell r="D21434" t="str">
            <v>ELETROCALHA METÁLICA (TIPO: PERFURADA SEM VIROLA|TRATAMENTO: PRÉ-ZINCADO|CHAPA: N°18|MEDIDAS: 200X50MM)</v>
          </cell>
          <cell r="E21434" t="str">
            <v>m</v>
          </cell>
          <cell r="F21434">
            <v>47.25</v>
          </cell>
        </row>
        <row r="21435">
          <cell r="A21435" t="str">
            <v>SETOP-I MATED-17928</v>
          </cell>
          <cell r="D21435" t="str">
            <v>ELETROCALHA METÁLICA (TIPO: PERFURADA SEM VIROLA|TRATAMENTO: PRÉ-ZINCADO|CHAPA: N°18|MEDIDAS: 300X100MM)</v>
          </cell>
          <cell r="E21435" t="str">
            <v>m</v>
          </cell>
          <cell r="F21435">
            <v>73.010000000000005</v>
          </cell>
        </row>
        <row r="21436">
          <cell r="A21436" t="str">
            <v>SETOP-I MATED-17927</v>
          </cell>
          <cell r="D21436" t="str">
            <v>ELETROCALHA METÁLICA (TIPO: PERFURADA SEM VIROLA|TRATAMENTO: PRÉ-ZINCADO|CHAPA: N°18|MEDIDAS: 300X50MM)</v>
          </cell>
          <cell r="E21436" t="str">
            <v>m</v>
          </cell>
          <cell r="F21436">
            <v>68.069999999999993</v>
          </cell>
        </row>
        <row r="21437">
          <cell r="A21437" t="str">
            <v>SETOP-I MATED-17929</v>
          </cell>
          <cell r="D21437" t="str">
            <v>ELETROCALHA METÁLICA (TIPO: PERFURADA SEM VIROLA|TRATAMENTO: PRÉ-ZINCADO|CHAPA: N°18|MEDIDAS: 400X100MM)</v>
          </cell>
          <cell r="E21437" t="str">
            <v>m</v>
          </cell>
          <cell r="F21437">
            <v>85.41</v>
          </cell>
        </row>
        <row r="21438">
          <cell r="A21438" t="str">
            <v xml:space="preserve">SETOP-I </v>
          </cell>
        </row>
        <row r="21439">
          <cell r="A21439" t="str">
            <v>SETOP-I 055.03 - TAMPA ELETROCALHA</v>
          </cell>
        </row>
        <row r="21440">
          <cell r="A21440" t="str">
            <v>SETOP-I Código</v>
          </cell>
          <cell r="D21440" t="str">
            <v>Descrição do Material</v>
          </cell>
          <cell r="E21440" t="str">
            <v>Unid.</v>
          </cell>
          <cell r="F21440" t="str">
            <v>Custo Unitário</v>
          </cell>
        </row>
        <row r="21441">
          <cell r="A21441" t="str">
            <v>SETOP-I MATED-19529</v>
          </cell>
          <cell r="D21441" t="str">
            <v>TALA RETA (TIPO: AUTOPORTANTE|TRATAMENTO: PRÉ-ZINCADO|CHAPA: N°18|MEDIDA: 100MM|APLICAÇÃO: EMENDA PARA ELETROCALHA)</v>
          </cell>
          <cell r="E21441" t="str">
            <v>un</v>
          </cell>
          <cell r="F21441">
            <v>1.5</v>
          </cell>
        </row>
        <row r="21442">
          <cell r="A21442" t="str">
            <v>SETOP-I MATED-19528</v>
          </cell>
          <cell r="D21442" t="str">
            <v>TALA RETA (TIPO: AUTOPORTANTE|TRATAMENTO: PRÉ-ZINCADO|CHAPA: N°18|MEDIDA: 50MM|APLICAÇÃO: EMENDA PARA ELETROCALHA)</v>
          </cell>
          <cell r="E21442" t="str">
            <v>un</v>
          </cell>
          <cell r="F21442">
            <v>1.41</v>
          </cell>
        </row>
        <row r="21443">
          <cell r="A21443" t="str">
            <v>SETOP-I MATED-17930</v>
          </cell>
          <cell r="D21443" t="str">
            <v>TAMPA PARA ELETROCALHA METÁLICA (TIPO: ENCAIXE|TRATAMENTO: PRÉ-ZINCADO|CHAPA: N°24|MEDIDA: 100MM)</v>
          </cell>
          <cell r="E21443" t="str">
            <v>m</v>
          </cell>
          <cell r="F21443">
            <v>11.42</v>
          </cell>
        </row>
        <row r="21444">
          <cell r="A21444" t="str">
            <v>SETOP-I MATED-17931</v>
          </cell>
          <cell r="D21444" t="str">
            <v>TAMPA PARA ELETROCALHA METÁLICA (TIPO: ENCAIXE|TRATAMENTO: PRÉ-ZINCADO|CHAPA: N°24|MEDIDA: 150MM)</v>
          </cell>
          <cell r="E21444" t="str">
            <v>m</v>
          </cell>
          <cell r="F21444">
            <v>13.34</v>
          </cell>
        </row>
        <row r="21445">
          <cell r="A21445" t="str">
            <v>SETOP-I MATED-17932</v>
          </cell>
          <cell r="D21445" t="str">
            <v>TAMPA PARA ELETROCALHA METÁLICA (TIPO: ENCAIXE|TRATAMENTO: PRÉ-ZINCADO|CHAPA: N°24|MEDIDA: 200MM)</v>
          </cell>
          <cell r="E21445" t="str">
            <v>m</v>
          </cell>
          <cell r="F21445">
            <v>19</v>
          </cell>
        </row>
        <row r="21446">
          <cell r="A21446" t="str">
            <v>SETOP-I MATED-17933</v>
          </cell>
          <cell r="D21446" t="str">
            <v>TAMPA PARA ELETROCALHA METÁLICA (TIPO: ENCAIXE|TRATAMENTO: PRÉ-ZINCADO|CHAPA: N°24|MEDIDA: 300MM)</v>
          </cell>
          <cell r="E21446" t="str">
            <v>m</v>
          </cell>
          <cell r="F21446">
            <v>27.7</v>
          </cell>
        </row>
        <row r="21447">
          <cell r="A21447" t="str">
            <v>SETOP-I MATED-17934</v>
          </cell>
          <cell r="D21447" t="str">
            <v>TAMPA PARA ELETROCALHA METÁLICA (TIPO: ENCAIXE|TRATAMENTO: PRÉ-ZINCADO|CHAPA: N°24|MEDIDA: 400MM)</v>
          </cell>
          <cell r="E21447" t="str">
            <v>m</v>
          </cell>
          <cell r="F21447">
            <v>42.38</v>
          </cell>
        </row>
        <row r="21448">
          <cell r="A21448" t="str">
            <v xml:space="preserve">SETOP-I </v>
          </cell>
        </row>
        <row r="21449">
          <cell r="A21449" t="str">
            <v>SETOP-I 056 - ESPUMAS, EXPANSORES (APLICADOS NA CONSTRUÇÃO)</v>
          </cell>
        </row>
        <row r="21450">
          <cell r="A21450" t="str">
            <v>SETOP-I 056.01 - ESPUMA EXPANSIVA</v>
          </cell>
        </row>
        <row r="21451">
          <cell r="A21451" t="str">
            <v>SETOP-I Código</v>
          </cell>
          <cell r="D21451" t="str">
            <v>Descrição do Material</v>
          </cell>
          <cell r="E21451" t="str">
            <v>Unid.</v>
          </cell>
          <cell r="F21451" t="str">
            <v>Custo Unitário</v>
          </cell>
        </row>
        <row r="21452">
          <cell r="A21452" t="str">
            <v>SETOP-I MATED-8341</v>
          </cell>
          <cell r="D21452" t="str">
            <v>ESPUMA EXPANSIVA DE POLIURETANO MONOCOMPONENTE (CONTEÚDO: 500 ML)</v>
          </cell>
          <cell r="E21452" t="str">
            <v>un</v>
          </cell>
          <cell r="F21452">
            <v>22.9</v>
          </cell>
        </row>
        <row r="21453">
          <cell r="A21453" t="str">
            <v xml:space="preserve">SETOP-I </v>
          </cell>
        </row>
        <row r="21454">
          <cell r="A21454" t="str">
            <v>SETOP-I 057 - EQUIPAMENTOS GINÁSTICA E PLAYGROUND</v>
          </cell>
        </row>
        <row r="21455">
          <cell r="A21455" t="str">
            <v>SETOP-I 057.01 - EQUIPAMENTO PARA PARQUE/PRAÇAS</v>
          </cell>
        </row>
        <row r="21456">
          <cell r="A21456" t="str">
            <v>SETOP-I Código</v>
          </cell>
          <cell r="D21456" t="str">
            <v>Descrição do Material</v>
          </cell>
          <cell r="E21456" t="str">
            <v>Unid.</v>
          </cell>
          <cell r="F21456" t="str">
            <v>Custo Unitário</v>
          </cell>
        </row>
        <row r="21457">
          <cell r="A21457" t="str">
            <v>SETOP-I MATED-15242</v>
          </cell>
          <cell r="D21457" t="str">
            <v>BALANÇO METÁLICO (TIPO: BONDINHO REMA-REMA|QUANTIDADE DE LUGARES : 6|MATERIAL: TUBO EM AÇO CARBONO|ACABAMENTO: PINTURA ELETROSTÁTICA|COMPRIMENTO*: 280CM|LARGURA*: 140CM|ALTURA*:160CM)*VALORES REFERENCIAIS APROXIMADOS</v>
          </cell>
          <cell r="E21457" t="str">
            <v>un</v>
          </cell>
          <cell r="F21457">
            <v>2980</v>
          </cell>
        </row>
        <row r="21458">
          <cell r="A21458" t="str">
            <v>SETOP-I MATED-12801</v>
          </cell>
          <cell r="D21458" t="str">
            <v>CONJUNTO DE MESA E BANCOS PARA JOGOS (MATERIAL: CONCRETO|DIÂMETRO DA MESA*: 90CM|ALTURA DA MESA*: 87CM|DIÂMETRO DO BANCO*: 30CM|ALTURA DO BANCO*: 52CM|QUANTIDADE DE BANCOS: 4|APLICAÇÃO: PRAÇAS/ÁREAS PÚBLICAS)*VALORES REFERENCIAIS APROXIMADOS</v>
          </cell>
          <cell r="E21458" t="str">
            <v>cj</v>
          </cell>
          <cell r="F21458">
            <v>760</v>
          </cell>
        </row>
        <row r="21459">
          <cell r="A21459" t="str">
            <v>SETOP-I MATED-12693</v>
          </cell>
          <cell r="D21459" t="str">
            <v>ESCADA HORIZONTAL METÁLICA (MATERIAL: TUBO EM AÇO CARBONO|ACABAMENTO: PINTURA ELETROSTÁTICA|COMPRIMENTO*: 300CM|LARGURA*: 50CM|ALTURA*:250CM) *VALORES REFERENCIAIS APROXIMADOS</v>
          </cell>
          <cell r="E21459" t="str">
            <v>un</v>
          </cell>
          <cell r="F21459">
            <v>1823</v>
          </cell>
        </row>
        <row r="21460">
          <cell r="A21460" t="str">
            <v>SETOP-I MATED-12694</v>
          </cell>
          <cell r="D21460" t="str">
            <v>ESCORREGADOR METÁLICO MÉDIO (MATERIAL: TUBO EM AÇO CARBONO|ACABAMENTO: PINTURA ELETROSTÁTICA|COMPRIMENTO*: 235CM|LARGURA*: 90CM|ALTURA*:175CM)*VALORES REFERENCIAIS APROXIMADOS</v>
          </cell>
          <cell r="E21460" t="str">
            <v>un</v>
          </cell>
          <cell r="F21460">
            <v>1559</v>
          </cell>
        </row>
        <row r="21461">
          <cell r="A21461" t="str">
            <v>SETOP-I MATED-12704</v>
          </cell>
          <cell r="D21461" t="str">
            <v>GANGORRA METÁLICA GRANDE (QUANTIDADE DE LUGARES : 2|MATERIAL: TUBO EM AÇO CARBONO|ACABAMENTO: PINTURA ELETROSTÁTICA|COMPRIMENTO*: 270CM|LARGURA*: 120CM|ALTURA*:295CM)*VALORES REFERENCIAIS APROXIMADOS</v>
          </cell>
          <cell r="E21461" t="str">
            <v>un</v>
          </cell>
          <cell r="F21461">
            <v>1649.5</v>
          </cell>
        </row>
        <row r="21462">
          <cell r="A21462" t="str">
            <v>SETOP-I MATED-12626</v>
          </cell>
          <cell r="D21462" t="str">
            <v>ZANGA BURRINHO METÁLICO (QUANTIDADE DE LUGARES : 4|QUANTIDADE DE PRANCHAS: 2|MATERIAL: TUBO EM AÇO CARBONO|ACABAMENTO: PINTURA ELETROSTÁTICA|COMPRIMENTO*: 250CM|LARGURA*: 150CM|ALTURA*:70CM)*VALORES REFERENCIAIS APROXIMADOS</v>
          </cell>
          <cell r="E21462" t="str">
            <v>un</v>
          </cell>
          <cell r="F21462">
            <v>1314.5</v>
          </cell>
        </row>
        <row r="21463">
          <cell r="A21463" t="str">
            <v xml:space="preserve">SETOP-I </v>
          </cell>
        </row>
        <row r="21464">
          <cell r="A21464" t="str">
            <v>SETOP-I 057.02 - EQUIPAMENTOS PARA QUADRA</v>
          </cell>
        </row>
        <row r="21465">
          <cell r="A21465" t="str">
            <v>SETOP-I Código</v>
          </cell>
          <cell r="D21465" t="str">
            <v>Descrição do Material</v>
          </cell>
          <cell r="E21465" t="str">
            <v>Unid.</v>
          </cell>
          <cell r="F21465" t="str">
            <v>Custo Unitário</v>
          </cell>
        </row>
        <row r="21466">
          <cell r="A21466" t="str">
            <v>SETOP-I MATED-12820</v>
          </cell>
          <cell r="D21466" t="str">
            <v>TABELA DE BASQUETE (LARGURA: 180CM*|ALTURA: 105CM*|MATERIAL DA TABELA: CHAPA METÁLICA |ARO E REDE: INCLUSOS|POSTE METÁLICO E SUPORTE DE PISO: INCLUSOS|PINTURA: ESMALTE) *VALORES REFERENCIAIS APROXIMADOS</v>
          </cell>
          <cell r="E21466" t="str">
            <v>un</v>
          </cell>
          <cell r="F21466">
            <v>2450</v>
          </cell>
        </row>
        <row r="21467">
          <cell r="A21467" t="str">
            <v>SETOP-I MATED-12798</v>
          </cell>
          <cell r="D21467" t="str">
            <v>TRAVE DE FUTEBOL DE CAMPO OFICIAL (MATERIAL: AÇO|DIÂMETRO*: 4.1/2"[120MM]|ESPESSURA*: 2,5MM|COMPRIMENTO: 732CM|ALTURA: 244CM|ACABAMENTO: TRATAMENTO ANTICORROSIVO|REDE: INCLUSO)*VALORES REFERENCIAIS APROXIMADOS</v>
          </cell>
          <cell r="E21467" t="str">
            <v>un</v>
          </cell>
          <cell r="F21467">
            <v>3627.75</v>
          </cell>
        </row>
        <row r="21468">
          <cell r="A21468" t="str">
            <v>SETOP-I MATED-12776</v>
          </cell>
          <cell r="D21468" t="str">
            <v>TRAVE DE FUTSAL (MATERIAL: AÇO|DIÂMETRO*: 3"[75MM]|ESPESSURA: 3MM|COMPRIMENTO: 300CM|ALTURA: 200CM||ACABAMENTO: TRATAMENTO ANTICORROSIVO|REDE: INCLUSO)*VALORES REFERENCIAIS APROXIMADOS</v>
          </cell>
          <cell r="E21468" t="str">
            <v>un</v>
          </cell>
          <cell r="F21468">
            <v>1500</v>
          </cell>
        </row>
        <row r="21469">
          <cell r="A21469" t="str">
            <v xml:space="preserve">SETOP-I </v>
          </cell>
        </row>
        <row r="21470">
          <cell r="A21470" t="str">
            <v>SETOP-I 057.03 - POSTE PARA REDE</v>
          </cell>
        </row>
        <row r="21471">
          <cell r="A21471" t="str">
            <v>SETOP-I Código</v>
          </cell>
          <cell r="D21471" t="str">
            <v>Descrição do Material</v>
          </cell>
          <cell r="E21471" t="str">
            <v>Unid.</v>
          </cell>
          <cell r="F21471" t="str">
            <v>Custo Unitário</v>
          </cell>
        </row>
        <row r="21472">
          <cell r="A21472" t="str">
            <v>SETOP-I MATED-12665</v>
          </cell>
          <cell r="D21472" t="str">
            <v>POSTE DE VÔLEI OU PETECA OFICIAL (MATERIAL: AÇO|TIPO: TELESCÓPICO|DIÂMETRO: 3"[75MM]|ESPESSURA: 3MM|ALTURA*: 250CM|ACABAMENTO: TRATAMENTO ANTICORROSIVO|REDE: INCLUSO)*VALORES REFERENCIAIS APROXIMADOS</v>
          </cell>
          <cell r="E21472" t="str">
            <v>par</v>
          </cell>
          <cell r="F21472">
            <v>1590</v>
          </cell>
        </row>
        <row r="21473">
          <cell r="A21473" t="str">
            <v xml:space="preserve">SETOP-I </v>
          </cell>
        </row>
        <row r="21474">
          <cell r="A21474" t="str">
            <v>SETOP-I 059 - ESQUADRIAS DE ALUMÍNIO</v>
          </cell>
        </row>
        <row r="21475">
          <cell r="A21475" t="str">
            <v>SETOP-I 059.01 - JANELA EM ALUMÍNIO</v>
          </cell>
        </row>
        <row r="21476">
          <cell r="A21476" t="str">
            <v>SETOP-I Código</v>
          </cell>
          <cell r="D21476" t="str">
            <v>Descrição do Material</v>
          </cell>
          <cell r="E21476" t="str">
            <v>Unid.</v>
          </cell>
          <cell r="F21476" t="str">
            <v>Custo Unitário</v>
          </cell>
        </row>
        <row r="21477">
          <cell r="A21477" t="str">
            <v>SETOP-I MATED-14408</v>
          </cell>
          <cell r="D21477" t="str">
            <v>JANELA METÁLICA (TIPO: BASCULANTE|MATERIAL: ALUMÍNIO|DIMENSÃO: 80X80|ACABAMENTO : FOSCO|VIDROS: INCLUSOS) - IPRM</v>
          </cell>
          <cell r="E21477" t="str">
            <v>un</v>
          </cell>
          <cell r="F21477">
            <v>192.62</v>
          </cell>
        </row>
        <row r="21478">
          <cell r="A21478" t="str">
            <v xml:space="preserve">SETOP-I </v>
          </cell>
        </row>
        <row r="21479">
          <cell r="A21479" t="str">
            <v>SETOP-I 059.04 - FERRAGENS E ACESSÓRIOS</v>
          </cell>
        </row>
        <row r="21480">
          <cell r="A21480" t="str">
            <v>SETOP-I Código</v>
          </cell>
          <cell r="D21480" t="str">
            <v>Descrição do Material</v>
          </cell>
          <cell r="E21480" t="str">
            <v>Unid.</v>
          </cell>
          <cell r="F21480" t="str">
            <v>Custo Unitário</v>
          </cell>
        </row>
        <row r="21481">
          <cell r="A21481" t="str">
            <v>SETOP-I MATED-29257</v>
          </cell>
          <cell r="D21481" t="str">
            <v>BRAÇO PARA JANELA MAXIM-AR (COMPRIMENTO: 400MM|LINHA: 25 OU 32|REFERÊNCIA: BRA-704|EMBALAGEM: PAR)</v>
          </cell>
          <cell r="E21481" t="str">
            <v>un</v>
          </cell>
          <cell r="F21481">
            <v>39.5</v>
          </cell>
        </row>
        <row r="21482">
          <cell r="A21482" t="str">
            <v>SETOP-I MATED-29262</v>
          </cell>
          <cell r="D21482" t="str">
            <v>CAIXA DE DRENO (REFERÊNCIA: NYL-329)</v>
          </cell>
          <cell r="E21482" t="str">
            <v>un</v>
          </cell>
          <cell r="F21482">
            <v>1.97</v>
          </cell>
        </row>
        <row r="21483">
          <cell r="A21483" t="str">
            <v>SETOP-I MATED-29324</v>
          </cell>
          <cell r="D21483" t="str">
            <v>CONTRA FECHO (REFERÊNCIA: CON-370|ACESSÓRIOS DE FIXAÇÃO: INCLUSOS)</v>
          </cell>
          <cell r="E21483" t="str">
            <v>un</v>
          </cell>
          <cell r="F21483">
            <v>3.46</v>
          </cell>
        </row>
        <row r="21484">
          <cell r="A21484" t="str">
            <v>SETOP-I MATED-29258</v>
          </cell>
          <cell r="D21484" t="str">
            <v>DOBRADIÇA DE ALUMÍNIO DE DUAS ABAS, MEDIDAS (LARGURA ABA: 50MM|REFERÊNCIA: DOB-692|ACESSÓRIOS DE FIXAÇÃO: INCLUSOS)</v>
          </cell>
          <cell r="E21484" t="str">
            <v>un</v>
          </cell>
          <cell r="F21484">
            <v>20.3</v>
          </cell>
        </row>
        <row r="21485">
          <cell r="A21485" t="str">
            <v>SETOP-I MATED-29313</v>
          </cell>
          <cell r="D21485" t="str">
            <v>FECHO CONCHA PARA JANELA DE CORRER (REFERÊNCIA: CON-7611|ACESSÓRIOS DE FIXAÇÃO: INCLUSOS)</v>
          </cell>
          <cell r="E21485" t="str">
            <v>un</v>
          </cell>
          <cell r="F21485">
            <v>23.66</v>
          </cell>
        </row>
        <row r="21486">
          <cell r="A21486" t="str">
            <v>SETOP-I MATED-29314</v>
          </cell>
          <cell r="D21486" t="str">
            <v>FECHO CONCHA PARA PORTA/JANELA DE CORRER (REFERÊNCIA: LINHA 25/SUPREMA|CHAVE: INCLUSA|LINGUETA: INCLUSA|ACESSÓRIOS DE FIXAÇÃO: INCLUSOS)</v>
          </cell>
          <cell r="E21486" t="str">
            <v>un</v>
          </cell>
          <cell r="F21486">
            <v>30.95</v>
          </cell>
        </row>
        <row r="21487">
          <cell r="A21487" t="str">
            <v>SETOP-I MATED-29259</v>
          </cell>
          <cell r="D21487" t="str">
            <v>FECHO PARA ABERTURA DE JANELA MAXIM-AR (REFERÊNCIA: FEC-009)</v>
          </cell>
          <cell r="E21487" t="str">
            <v>un</v>
          </cell>
          <cell r="F21487">
            <v>26.4</v>
          </cell>
        </row>
        <row r="21488">
          <cell r="A21488" t="str">
            <v>SETOP-I MATED-29260</v>
          </cell>
          <cell r="D21488" t="str">
            <v>GUIA DESLIZANTE (REFERÊNCIA: LINHA 25/SUPREMA|ACESSÓRIOS DE FIXAÇÃO: INCLUSOS)</v>
          </cell>
          <cell r="E21488" t="str">
            <v>un</v>
          </cell>
          <cell r="F21488">
            <v>1.69</v>
          </cell>
        </row>
        <row r="21489">
          <cell r="A21489" t="str">
            <v>SETOP-I MATED-29261</v>
          </cell>
          <cell r="D21489" t="str">
            <v>PRESILHA DO ARREMATE (REFERÊNCIA: NYL-190)</v>
          </cell>
          <cell r="E21489" t="str">
            <v>un</v>
          </cell>
          <cell r="F21489">
            <v>0.22</v>
          </cell>
        </row>
        <row r="21490">
          <cell r="A21490" t="str">
            <v>SETOP-I MATED-31484</v>
          </cell>
          <cell r="D21490" t="str">
            <v>ROLAMENTO (DIÂMETRO EXTERNO: 30MM|DIÂMETRO INTERNO: 10MM|MATERIAL: AÇO|REFERÊNCIA: 6200)</v>
          </cell>
          <cell r="E21490" t="str">
            <v>un</v>
          </cell>
          <cell r="F21490">
            <v>6.05</v>
          </cell>
        </row>
        <row r="21491">
          <cell r="A21491" t="str">
            <v>SETOP-I MATED-29264</v>
          </cell>
          <cell r="D21491" t="str">
            <v>ROLDANA COM REGULAGEM E ROLAMENTO (REFERÊNCIA: ROL-440|CAPACIDADE DE CARGA*: 40KG)*VALORES REFERENCIAIS APROXIMADOS</v>
          </cell>
          <cell r="E21491" t="str">
            <v>un</v>
          </cell>
          <cell r="F21491">
            <v>9.93</v>
          </cell>
        </row>
        <row r="21492">
          <cell r="A21492" t="str">
            <v>SETOP-I MATED-29325</v>
          </cell>
          <cell r="D21492" t="str">
            <v>ROLDANA DUPLA COM REGULAGEM E ROLAMENTO (REFERÊNCIA: ROL-439|CAPACIDADE DE CARGA*: 80KG)*VALORES REFERENCIAIS APROXIMADOS</v>
          </cell>
          <cell r="E21492" t="str">
            <v>un</v>
          </cell>
          <cell r="F21492">
            <v>16.54</v>
          </cell>
        </row>
        <row r="21493">
          <cell r="A21493" t="str">
            <v>SETOP-I MATED-29326</v>
          </cell>
          <cell r="D21493" t="str">
            <v>TAMPA FURO (MEDIDA: 3/8"|REFERÊNCIA: NYL-042)</v>
          </cell>
          <cell r="E21493" t="str">
            <v>un</v>
          </cell>
          <cell r="F21493">
            <v>0.3</v>
          </cell>
        </row>
        <row r="21494">
          <cell r="A21494" t="str">
            <v>SETOP-I MATED-29263</v>
          </cell>
          <cell r="D21494" t="str">
            <v>VEDAÇÃO SUPERIOR (REFERÊNCIA: NYL-335)</v>
          </cell>
          <cell r="E21494" t="str">
            <v>un</v>
          </cell>
          <cell r="F21494">
            <v>1.42</v>
          </cell>
        </row>
        <row r="21495">
          <cell r="A21495" t="str">
            <v xml:space="preserve">SETOP-I </v>
          </cell>
        </row>
        <row r="21496">
          <cell r="A21496" t="str">
            <v>SETOP-I 059.05 - GUARNIÇÕES</v>
          </cell>
        </row>
        <row r="21497">
          <cell r="A21497" t="str">
            <v>SETOP-I Código</v>
          </cell>
          <cell r="D21497" t="str">
            <v>Descrição do Material</v>
          </cell>
          <cell r="E21497" t="str">
            <v>Unid.</v>
          </cell>
          <cell r="F21497" t="str">
            <v>Custo Unitário</v>
          </cell>
        </row>
        <row r="21498">
          <cell r="A21498" t="str">
            <v>SETOP-I MATED-29328</v>
          </cell>
          <cell r="D21498" t="str">
            <v>ESCOVA DE VEDAÇÃO SEM BARREIRA PLÁSTICA (MEDIDAS: 5X6MM|REFERÊNCIA: FIT-206)</v>
          </cell>
          <cell r="E21498" t="str">
            <v>m</v>
          </cell>
          <cell r="F21498">
            <v>0.64</v>
          </cell>
        </row>
        <row r="21499">
          <cell r="A21499" t="str">
            <v>SETOP-I MATED-29265</v>
          </cell>
          <cell r="D21499" t="str">
            <v>ESCOVA DE VEDAÇÃO SEM BARREIRA PLÁSTICA (MEDIDAS: 5X8MM|REFERÊNCIA: FIT-212)</v>
          </cell>
          <cell r="E21499" t="str">
            <v>m</v>
          </cell>
          <cell r="F21499">
            <v>0.77</v>
          </cell>
        </row>
        <row r="21500">
          <cell r="A21500" t="str">
            <v>SETOP-I MATED-29266</v>
          </cell>
          <cell r="D21500" t="str">
            <v>ESCOVA DE VEDAÇÃO SEM BARREIRA PLÁSTICA (MEDIDAS: 7,5X6MM|REFERÊNCIA: FIT-246)</v>
          </cell>
          <cell r="E21500" t="str">
            <v>m</v>
          </cell>
          <cell r="F21500">
            <v>0.86</v>
          </cell>
        </row>
        <row r="21501">
          <cell r="A21501" t="str">
            <v>SETOP-I MATED-29329</v>
          </cell>
          <cell r="D21501" t="str">
            <v>GUARNIÇÃO PARA ESQUADRIAS DE ALUMÍNIO (DIÂMETRO: 5MM|REFERÊNCIA: GUA-006)</v>
          </cell>
          <cell r="E21501" t="str">
            <v>m</v>
          </cell>
          <cell r="F21501">
            <v>1.32</v>
          </cell>
        </row>
        <row r="21502">
          <cell r="A21502" t="str">
            <v>SETOP-I MATED-29267</v>
          </cell>
          <cell r="D21502" t="str">
            <v>GUARNIÇÃO PARA ESQUADRIAS DE ALUMÍNIO (MEDIDAS: 14X11MM|REFERÊNCIA: GUA-007)</v>
          </cell>
          <cell r="E21502" t="str">
            <v>m</v>
          </cell>
          <cell r="F21502">
            <v>3.67</v>
          </cell>
        </row>
        <row r="21503">
          <cell r="A21503" t="str">
            <v>SETOP-I MATED-29269</v>
          </cell>
          <cell r="D21503" t="str">
            <v>GUARNIÇÃO PARA ESQUADRIAS DE ALUMÍNIO (MEDIDAS: 7X10MM|REFERÊNCIA: GUA-239)</v>
          </cell>
          <cell r="E21503" t="str">
            <v>m</v>
          </cell>
          <cell r="F21503">
            <v>2.15</v>
          </cell>
        </row>
        <row r="21504">
          <cell r="A21504" t="str">
            <v>SETOP-I MATED-29268</v>
          </cell>
          <cell r="D21504" t="str">
            <v>GUARNIÇÃO PARA ESQUADRIAS DE ALUMÍNIO (MEDIDAS: 7,8X4,7MM|REFERÊNCIA: GUA-053)</v>
          </cell>
          <cell r="E21504" t="str">
            <v>m</v>
          </cell>
          <cell r="F21504">
            <v>2.06</v>
          </cell>
        </row>
        <row r="21505">
          <cell r="A21505" t="str">
            <v xml:space="preserve">SETOP-I </v>
          </cell>
        </row>
        <row r="21506">
          <cell r="A21506" t="str">
            <v>SETOP-I 060 - ESQUADRIAS DE FERRO</v>
          </cell>
        </row>
        <row r="21507">
          <cell r="A21507" t="str">
            <v>SETOP-I 060.01 - ACESSÓRIOS PARA ESQUADRIA</v>
          </cell>
        </row>
        <row r="21508">
          <cell r="A21508" t="str">
            <v>SETOP-I Código</v>
          </cell>
          <cell r="D21508" t="str">
            <v>Descrição do Material</v>
          </cell>
          <cell r="E21508" t="str">
            <v>Unid.</v>
          </cell>
          <cell r="F21508" t="str">
            <v>Custo Unitário</v>
          </cell>
        </row>
        <row r="21509">
          <cell r="A21509" t="str">
            <v>SETOP-I MATED-21962</v>
          </cell>
          <cell r="D21509" t="str">
            <v>ALAVANCA PARA JANELA (ACABAMENTO: ZAMAC|TIPO:MÁXIMO-AR|PARAFUSOS: INCLUSOS) - IPRM</v>
          </cell>
          <cell r="E21509" t="str">
            <v>un</v>
          </cell>
          <cell r="F21509">
            <v>19.309999999999999</v>
          </cell>
        </row>
        <row r="21510">
          <cell r="A21510" t="str">
            <v>SETOP-I MATED-21949</v>
          </cell>
          <cell r="D21510" t="str">
            <v>ALAVANCA PARA VITRÔ (MATERIAL: AÇO GALVANIZADO|ACABAMENTO: CROMADO|TIPO: ARGOLA|CAVALETE: INCLUSO|ACESSÓRIOS: INCLUSO|APLICAÇÃO: ABERTURA DE BASCULANTE EM JANELAS)</v>
          </cell>
          <cell r="E21510" t="str">
            <v>un</v>
          </cell>
          <cell r="F21510">
            <v>22</v>
          </cell>
        </row>
        <row r="21511">
          <cell r="A21511" t="str">
            <v>SETOP-I MATED-12629</v>
          </cell>
          <cell r="D21511" t="str">
            <v>PAINEL FIXO EM TELA METÁLICA FIO 12 # 5MM - IPRM</v>
          </cell>
          <cell r="E21511" t="str">
            <v>m2</v>
          </cell>
          <cell r="F21511">
            <v>187.02590000000001</v>
          </cell>
        </row>
        <row r="21512">
          <cell r="A21512" t="str">
            <v>SETOP-I MATED-7296</v>
          </cell>
          <cell r="D21512" t="str">
            <v>PUXADOR PARA VITRÔ (MATERIAL: AÇO|ACABAMENTO: GALVANIZADO|TIPO DE FECHAMENTO: CANTO|COMPRIMENTO DO PUNHO: 80MM|ACESSÓRIOS: INCLUSO)</v>
          </cell>
          <cell r="E21512" t="str">
            <v>un</v>
          </cell>
          <cell r="F21512">
            <v>53.11</v>
          </cell>
        </row>
        <row r="21513">
          <cell r="A21513" t="str">
            <v>SETOP-I MATED-7298</v>
          </cell>
          <cell r="D21513" t="str">
            <v>PUXADOR PARA VITRÔ (MATERIAL: AÇO|ACABAMENTO: GALVANIZADO|TIPO DE FECHAMENTO: CENTRAL [PAR]|COMPRIMENTO DO PUNHO: 80MM(2X)|ACESSÓRIOS: INCLUSO)</v>
          </cell>
          <cell r="E21513" t="str">
            <v>un</v>
          </cell>
          <cell r="F21513">
            <v>24.55</v>
          </cell>
        </row>
        <row r="21514">
          <cell r="A21514" t="str">
            <v xml:space="preserve">SETOP-I </v>
          </cell>
        </row>
        <row r="21515">
          <cell r="A21515" t="str">
            <v>SETOP-I 060.03 - CAIXILHO EM AÇO</v>
          </cell>
        </row>
        <row r="21516">
          <cell r="A21516" t="str">
            <v>SETOP-I Código</v>
          </cell>
          <cell r="D21516" t="str">
            <v>Descrição do Material</v>
          </cell>
          <cell r="E21516" t="str">
            <v>Unid.</v>
          </cell>
          <cell r="F21516" t="str">
            <v>Custo Unitário</v>
          </cell>
        </row>
        <row r="21517">
          <cell r="A21517" t="str">
            <v>SETOP-I MATED-12685</v>
          </cell>
          <cell r="D21517" t="str">
            <v>CAIXILHO FIXO (MATERIAL: PERFIL CANTONEIRA SOLDADO|DIMENSÃO: 2"X2"|VEDAÇÃO: TELA GALVANIZADA|FIO DA TELA: 12#1/2") - IPRM</v>
          </cell>
          <cell r="E21517" t="str">
            <v>m2</v>
          </cell>
          <cell r="F21517">
            <v>171.2321</v>
          </cell>
        </row>
        <row r="21518">
          <cell r="A21518" t="str">
            <v xml:space="preserve">SETOP-I </v>
          </cell>
        </row>
        <row r="21519">
          <cell r="A21519" t="str">
            <v>SETOP-I 060.05 - JANELA EM AÇO</v>
          </cell>
        </row>
        <row r="21520">
          <cell r="A21520" t="str">
            <v>SETOP-I Código</v>
          </cell>
          <cell r="D21520" t="str">
            <v>Descrição do Material</v>
          </cell>
          <cell r="E21520" t="str">
            <v>Unid.</v>
          </cell>
          <cell r="F21520" t="str">
            <v>Custo Unitário</v>
          </cell>
        </row>
        <row r="21521">
          <cell r="A21521" t="str">
            <v>SETOP-I MATED-12356</v>
          </cell>
          <cell r="D21521" t="str">
            <v>BASCULANTE DE FERRO - IPRM</v>
          </cell>
          <cell r="E21521" t="str">
            <v>m2</v>
          </cell>
          <cell r="F21521">
            <v>382.82049999999998</v>
          </cell>
        </row>
        <row r="21522">
          <cell r="A21522" t="str">
            <v>SETOP-I MATED-12672</v>
          </cell>
          <cell r="D21522" t="str">
            <v>JANELA BASCULANTE EM METALON - IPRM</v>
          </cell>
          <cell r="E21522" t="str">
            <v>m2</v>
          </cell>
          <cell r="F21522">
            <v>405.51839999999999</v>
          </cell>
        </row>
        <row r="21523">
          <cell r="A21523" t="str">
            <v>SETOP-I MATED-12726</v>
          </cell>
          <cell r="D21523" t="str">
            <v>JANELA DE CORRER EM FERRO - IPRM</v>
          </cell>
          <cell r="E21523" t="str">
            <v>m2</v>
          </cell>
          <cell r="F21523">
            <v>406.07279999999997</v>
          </cell>
        </row>
        <row r="21524">
          <cell r="A21524" t="str">
            <v>SETOP-I MATED-12727</v>
          </cell>
          <cell r="D21524" t="str">
            <v>JANELA DE CORRER EM METALON - IPRM</v>
          </cell>
          <cell r="E21524" t="str">
            <v>m2</v>
          </cell>
          <cell r="F21524">
            <v>412.0496</v>
          </cell>
        </row>
        <row r="21525">
          <cell r="A21525" t="str">
            <v>SETOP-I MATED-12728</v>
          </cell>
          <cell r="D21525" t="str">
            <v>JANELA MAXIMO-AR EM FERRO - IPRM</v>
          </cell>
          <cell r="E21525" t="str">
            <v>m2</v>
          </cell>
          <cell r="F21525">
            <v>240.33369999999999</v>
          </cell>
        </row>
        <row r="21526">
          <cell r="A21526" t="str">
            <v>SETOP-I MATED-12729</v>
          </cell>
          <cell r="D21526" t="str">
            <v>JANELA MAXIMO-AR EM METALON - IPRM</v>
          </cell>
          <cell r="E21526" t="str">
            <v>m2</v>
          </cell>
          <cell r="F21526">
            <v>236.83629999999999</v>
          </cell>
        </row>
        <row r="21527">
          <cell r="A21527" t="str">
            <v>SETOP-I MATED-12829</v>
          </cell>
          <cell r="D21527" t="str">
            <v>JANELA METÁLICA (TIPO: BASCULANTE|MATERIAL: AÇO|DIMENSÃO: 60X60X8CM|ACABAMENTO : SEM PINTURA DE ACABAMENTO|VIDROS: NÃO INCLUSOS) - IPRM</v>
          </cell>
          <cell r="E21527" t="str">
            <v>un</v>
          </cell>
          <cell r="F21527">
            <v>154.9041</v>
          </cell>
        </row>
        <row r="21528">
          <cell r="A21528" t="str">
            <v>SETOP-I MATED-12730</v>
          </cell>
          <cell r="D21528" t="str">
            <v>JANELA VENEZIANA EM METALON - IPRM</v>
          </cell>
          <cell r="E21528" t="str">
            <v>m2</v>
          </cell>
          <cell r="F21528">
            <v>555.87699999999995</v>
          </cell>
        </row>
        <row r="21529">
          <cell r="A21529" t="str">
            <v xml:space="preserve">SETOP-I </v>
          </cell>
        </row>
        <row r="21530">
          <cell r="A21530" t="str">
            <v>SETOP-I 060.06 - MARCO EM AÇO</v>
          </cell>
        </row>
        <row r="21531">
          <cell r="A21531" t="str">
            <v>SETOP-I Código</v>
          </cell>
          <cell r="D21531" t="str">
            <v>Descrição do Material</v>
          </cell>
          <cell r="E21531" t="str">
            <v>Unid.</v>
          </cell>
          <cell r="F21531" t="str">
            <v>Custo Unitário</v>
          </cell>
        </row>
        <row r="21532">
          <cell r="A21532" t="str">
            <v>SETOP-I MATED-12734</v>
          </cell>
          <cell r="D21532" t="str">
            <v>MARCO EM CHAPA METÁLICA, CONFORME DETALHE 05 - IPRM</v>
          </cell>
          <cell r="E21532" t="str">
            <v>un</v>
          </cell>
          <cell r="F21532">
            <v>359.34649999999999</v>
          </cell>
        </row>
        <row r="21533">
          <cell r="A21533" t="str">
            <v xml:space="preserve">SETOP-I </v>
          </cell>
        </row>
        <row r="21534">
          <cell r="A21534" t="str">
            <v>SETOP-I 060.07 - PADRÃO PENITENCIÁRIA</v>
          </cell>
        </row>
        <row r="21535">
          <cell r="A21535" t="str">
            <v>SETOP-I Código</v>
          </cell>
          <cell r="D21535" t="str">
            <v>Descrição do Material</v>
          </cell>
          <cell r="E21535" t="str">
            <v>Unid.</v>
          </cell>
          <cell r="F21535" t="str">
            <v>Custo Unitário</v>
          </cell>
        </row>
        <row r="21536">
          <cell r="A21536" t="str">
            <v>SETOP-I MATED-12899</v>
          </cell>
          <cell r="D21536" t="str">
            <v>ANTEPARO METÁLICO PARA SETEIRAS DAS ALAS H = 50 CM - PADRÃO SEDS - IPRM</v>
          </cell>
          <cell r="E21536" t="str">
            <v>un</v>
          </cell>
          <cell r="F21536">
            <v>129.60579999999999</v>
          </cell>
        </row>
        <row r="21537">
          <cell r="A21537" t="str">
            <v>SETOP-I MATED-12891</v>
          </cell>
          <cell r="D21537" t="str">
            <v>EM PROCESSO DE DESATIVAÇÃO - PORTA (MATERIAL: AÇO|TIPO: ABRIR|BARRAS TRANSVERSAIS DE FERRO CHATO: 2"X5/16"|REVESTIDA EM CHAPA: 14|PADRÃO: SEDS) - IPRM</v>
          </cell>
          <cell r="E21537" t="str">
            <v>m2</v>
          </cell>
          <cell r="F21537">
            <v>1144.8534</v>
          </cell>
        </row>
        <row r="21538">
          <cell r="A21538" t="str">
            <v>SETOP-I MATED-12900</v>
          </cell>
          <cell r="D21538" t="str">
            <v>ESQUADRIA METÁLICA PARA PASSA DOCUMENTOS - PADRÃO SEDS - IPRM</v>
          </cell>
          <cell r="E21538" t="str">
            <v>un</v>
          </cell>
          <cell r="F21538">
            <v>487.81349999999998</v>
          </cell>
        </row>
        <row r="21539">
          <cell r="A21539" t="str">
            <v>SETOP-I MATED-13050</v>
          </cell>
          <cell r="D21539" t="str">
            <v>GRADE FIXA E PORTA DE ABRIR COM GRADE E CHAPA E TRANCA DE SEGURANÇA - PADRÃO SEDS - IPRM</v>
          </cell>
          <cell r="E21539" t="str">
            <v>m2</v>
          </cell>
          <cell r="F21539">
            <v>970.93020000000001</v>
          </cell>
        </row>
        <row r="21540">
          <cell r="A21540" t="str">
            <v>SETOP-I MATED-12883</v>
          </cell>
          <cell r="D21540" t="str">
            <v>INATIVADO NÃO USAR - PORTA DE ABRIR, 01 FOLHA, EM CHAPA 14 SAE 1020 - PADRÃO SEDS</v>
          </cell>
          <cell r="E21540" t="str">
            <v>m2</v>
          </cell>
          <cell r="F21540">
            <v>643.9674</v>
          </cell>
        </row>
        <row r="21541">
          <cell r="A21541" t="str">
            <v>SETOP-I MATED-12885</v>
          </cell>
          <cell r="D21541" t="str">
            <v>INATIVADO NÃO USAR - PORTA DE ABRIR, 02 FOLHAS, EM CHAPA 14 SAE 1020 - PADRÃO SEDS</v>
          </cell>
          <cell r="E21541" t="str">
            <v>m2</v>
          </cell>
          <cell r="F21541">
            <v>643.9674</v>
          </cell>
        </row>
        <row r="21542">
          <cell r="A21542" t="str">
            <v>SETOP-I MATED-12893</v>
          </cell>
          <cell r="D21542" t="str">
            <v>PORTA DE ABRIR EM FERRO E TELA FIO 6 - PADRÃO SEDS - IPRM</v>
          </cell>
          <cell r="E21542" t="str">
            <v>m2</v>
          </cell>
          <cell r="F21542">
            <v>210.46960000000001</v>
          </cell>
        </row>
        <row r="21543">
          <cell r="A21543" t="str">
            <v>SETOP-I MATED-12898</v>
          </cell>
          <cell r="D21543" t="str">
            <v>PORTA DE ABRIR EM GRADE E TELA - PADRÃO SEDS - IPRM</v>
          </cell>
          <cell r="E21543" t="str">
            <v>m2</v>
          </cell>
          <cell r="F21543">
            <v>912.12929999999994</v>
          </cell>
        </row>
        <row r="21544">
          <cell r="A21544" t="str">
            <v>SETOP-I MATED-12894</v>
          </cell>
          <cell r="D21544" t="str">
            <v>PORTA EM TELA ONDULADA ARTÍSTICA MALHA 30 X 30 FIO 10 - PADRÃO SEDS - IPRM</v>
          </cell>
          <cell r="E21544" t="str">
            <v>m2</v>
          </cell>
          <cell r="F21544">
            <v>352.50290000000001</v>
          </cell>
        </row>
        <row r="21545">
          <cell r="A21545" t="str">
            <v xml:space="preserve">SETOP-I </v>
          </cell>
        </row>
        <row r="21546">
          <cell r="A21546" t="str">
            <v>SETOP-I 060.08 - PORTA DE SANITÁRIO</v>
          </cell>
        </row>
        <row r="21547">
          <cell r="A21547" t="str">
            <v>SETOP-I Código</v>
          </cell>
          <cell r="D21547" t="str">
            <v>Descrição do Material</v>
          </cell>
          <cell r="E21547" t="str">
            <v>Unid.</v>
          </cell>
          <cell r="F21547" t="str">
            <v>Custo Unitário</v>
          </cell>
        </row>
        <row r="21548">
          <cell r="A21548" t="str">
            <v>SETOP-I MATED-12827</v>
          </cell>
          <cell r="D21548" t="str">
            <v>PORTA DE SANITÁRIO COMPLETA, COM BATENTES DE FERRO, ESTRUTURA EM METALON 20 X 30, FOLHA EM CHAPA GALVANIZADA Nº. 18, TRANQUETA E DOBRADIÇAS - 60 X 180 CM - IPRM</v>
          </cell>
          <cell r="E21548" t="str">
            <v>un</v>
          </cell>
          <cell r="F21548">
            <v>306.98610000000002</v>
          </cell>
        </row>
        <row r="21549">
          <cell r="A21549" t="str">
            <v>SETOP-I MATED-12671</v>
          </cell>
          <cell r="D21549" t="str">
            <v>PORTA DE SANITÁRIO COMPLETA, COM BATENTES DE FERRO, ESTRUTURA EM METALON 20 X 30MM, FOLHA EM CHAPA GALVANIZADA Nº. 18, TRANQUETA E DOBRADIÇAS - 60 X 150 CM - IPRM</v>
          </cell>
          <cell r="E21549" t="str">
            <v>un</v>
          </cell>
          <cell r="F21549">
            <v>264.57369999999997</v>
          </cell>
        </row>
        <row r="21550">
          <cell r="A21550" t="str">
            <v>SETOP-I MATED-13080</v>
          </cell>
          <cell r="D21550" t="str">
            <v>PORTA DE SANITÁRIO COMPLETA, COM BATENTES DE FERRO, ESTRUTURA EM METALON 20 X 30MM, FOLHA EM CHAPA GALVANIZADA Nº. 18, TRANQUETA E DOBRADIÇAS - 80 X 150 CM - IPRM</v>
          </cell>
          <cell r="E21550" t="str">
            <v>un</v>
          </cell>
          <cell r="F21550">
            <v>287.43290000000002</v>
          </cell>
        </row>
        <row r="21551">
          <cell r="A21551" t="str">
            <v xml:space="preserve">SETOP-I </v>
          </cell>
        </row>
        <row r="21552">
          <cell r="A21552" t="str">
            <v>SETOP-I 060.09 - PORTA EM AÇO</v>
          </cell>
        </row>
        <row r="21553">
          <cell r="A21553" t="str">
            <v>SETOP-I Código</v>
          </cell>
          <cell r="D21553" t="str">
            <v>Descrição do Material</v>
          </cell>
          <cell r="E21553" t="str">
            <v>Unid.</v>
          </cell>
          <cell r="F21553" t="str">
            <v>Custo Unitário</v>
          </cell>
        </row>
        <row r="21554">
          <cell r="A21554" t="str">
            <v>SETOP-I MATED-13000</v>
          </cell>
          <cell r="D21554" t="str">
            <v>PG - (70X70CM) PORTA COMPLETA, ESTRUTURA EM CHAPA, ASSENTADA , CONFORME DETALHES E ESPECIFICAÇÕES - IPRM</v>
          </cell>
          <cell r="E21554" t="str">
            <v>un</v>
          </cell>
          <cell r="F21554">
            <v>231.28280000000001</v>
          </cell>
        </row>
        <row r="21555">
          <cell r="A21555" t="str">
            <v>SETOP-I MATED-12686</v>
          </cell>
          <cell r="D21555" t="str">
            <v>PM - (70 X 210 CM) PORTA COMPLETA, ESTRUTURA EM CHAPA, COM BARRA - IPRM</v>
          </cell>
          <cell r="E21555" t="str">
            <v>un</v>
          </cell>
          <cell r="F21555">
            <v>425.77719999999999</v>
          </cell>
        </row>
        <row r="21556">
          <cell r="A21556" t="str">
            <v>SETOP-I MATED-12675</v>
          </cell>
          <cell r="D21556" t="str">
            <v>PM1 - (80 X 210 CM) PORTA COMPLETA, ESTRUTURA EM CHAPA, MARCO EM - IPRM</v>
          </cell>
          <cell r="E21556" t="str">
            <v>un</v>
          </cell>
          <cell r="F21556">
            <v>469.32859999999999</v>
          </cell>
        </row>
        <row r="21557">
          <cell r="A21557" t="str">
            <v>SETOP-I MATED-12676</v>
          </cell>
          <cell r="D21557" t="str">
            <v>PM2 - (90 X 210 CM) PORTA COMPLETA, ESTRUTURA EM CHAPA, COM BARRA - IPRM</v>
          </cell>
          <cell r="E21557" t="str">
            <v>un</v>
          </cell>
          <cell r="F21557">
            <v>481.73579999999998</v>
          </cell>
        </row>
        <row r="21558">
          <cell r="A21558" t="str">
            <v>SETOP-I MATED-12674</v>
          </cell>
          <cell r="D21558" t="str">
            <v>PM3 - (60 X 210 CM) PORTA COMPLETA, ESTRUTURA EM CHAPA, MARCO EM - IPRM</v>
          </cell>
          <cell r="E21558" t="str">
            <v>un</v>
          </cell>
          <cell r="F21558">
            <v>402.78699999999998</v>
          </cell>
        </row>
        <row r="21559">
          <cell r="A21559" t="str">
            <v>SETOP-I MATED-12677</v>
          </cell>
          <cell r="D21559" t="str">
            <v>PORTA EM PERFIL E CHAPA METÁLICA - IPRM</v>
          </cell>
          <cell r="E21559" t="str">
            <v>m2</v>
          </cell>
          <cell r="F21559">
            <v>345.12509999999997</v>
          </cell>
        </row>
        <row r="21560">
          <cell r="A21560" t="str">
            <v xml:space="preserve">SETOP-I </v>
          </cell>
        </row>
        <row r="21561">
          <cell r="A21561" t="str">
            <v>SETOP-I 060.10 - PORTA EM AÇO DE ENROLAR</v>
          </cell>
        </row>
        <row r="21562">
          <cell r="A21562" t="str">
            <v>SETOP-I Código</v>
          </cell>
          <cell r="D21562" t="str">
            <v>Descrição do Material</v>
          </cell>
          <cell r="E21562" t="str">
            <v>Unid.</v>
          </cell>
          <cell r="F21562" t="str">
            <v>Custo Unitário</v>
          </cell>
        </row>
        <row r="21563">
          <cell r="A21563" t="str">
            <v>SETOP-I MATED-13786</v>
          </cell>
          <cell r="D21563" t="str">
            <v>CAIXA MOLA PARA PORTA DE ENROLAR (MATERIAL: AÇO|COMPRIMENTO DA MOLA: 3,0M|ALTURA MÁXIMA DA PORTA: 2,5M|DIÂMETRO DO EIXO: 1.1/4)</v>
          </cell>
          <cell r="E21563" t="str">
            <v>un</v>
          </cell>
          <cell r="F21563">
            <v>140.12</v>
          </cell>
        </row>
        <row r="21564">
          <cell r="A21564" t="str">
            <v>SETOP-I MATED-13787</v>
          </cell>
          <cell r="D21564" t="str">
            <v>FITA GUIA LATERAL PARA PORTA DE AÇO (LARGURA: 30MM|ESPESSURA*: 0,6MM) *VALORES REFERENCIAIS APROXIMADOS</v>
          </cell>
          <cell r="E21564" t="str">
            <v>m</v>
          </cell>
          <cell r="F21564">
            <v>7.3</v>
          </cell>
        </row>
        <row r="21565">
          <cell r="A21565" t="str">
            <v xml:space="preserve">SETOP-I </v>
          </cell>
        </row>
        <row r="21566">
          <cell r="A21566" t="str">
            <v>SETOP-I 060.12 - TUBO EM METALON</v>
          </cell>
        </row>
        <row r="21567">
          <cell r="A21567" t="str">
            <v>SETOP-I Código</v>
          </cell>
          <cell r="D21567" t="str">
            <v>Descrição do Material</v>
          </cell>
          <cell r="E21567" t="str">
            <v>Unid.</v>
          </cell>
          <cell r="F21567" t="str">
            <v>Custo Unitário</v>
          </cell>
        </row>
        <row r="21568">
          <cell r="A21568" t="str">
            <v>SETOP-I MATED-27954</v>
          </cell>
          <cell r="D21568" t="str">
            <v>TUBO DE AÇO (TIPO: INDUSTRIAL COM COSTURA|MATERIAL: AÇO GALVANIZADO|NORMA: NBR-6591)</v>
          </cell>
          <cell r="E21568" t="str">
            <v>Kg</v>
          </cell>
          <cell r="F21568">
            <v>12.01</v>
          </cell>
        </row>
        <row r="21569">
          <cell r="A21569" t="str">
            <v xml:space="preserve">SETOP-I </v>
          </cell>
        </row>
        <row r="21570">
          <cell r="A21570" t="str">
            <v>SETOP-I 061 - ESQUADRIAS ESPECIAIS</v>
          </cell>
        </row>
        <row r="21571">
          <cell r="A21571" t="str">
            <v>SETOP-I 061.01 - PORTA CORTA-FOGO</v>
          </cell>
        </row>
        <row r="21572">
          <cell r="A21572" t="str">
            <v>SETOP-I Código</v>
          </cell>
          <cell r="D21572" t="str">
            <v>Descrição do Material</v>
          </cell>
          <cell r="E21572" t="str">
            <v>Unid.</v>
          </cell>
          <cell r="F21572" t="str">
            <v>Custo Unitário</v>
          </cell>
        </row>
        <row r="21573">
          <cell r="A21573" t="str">
            <v>SETOP-I MATED-12678</v>
          </cell>
          <cell r="D21573" t="str">
            <v>PORTA CORTA-FOGO (TIPO: ABRIR|FOLHA: 1|ALTURA: 210CM|LARGURA: 80CM|DOBRADIÇA: ESPECIAL COM MOLA DE FECHAMENTO|FECHADURA: INCLUSO|MAÇANETA: INCLUSO|BATENTE: INCLUSO|ACESSÓRIOS DE ACABAMENTO: INCLUSO)</v>
          </cell>
          <cell r="E21573" t="str">
            <v>un</v>
          </cell>
          <cell r="F21573">
            <v>1549.82</v>
          </cell>
        </row>
        <row r="21574">
          <cell r="A21574" t="str">
            <v>SETOP-I MATED-12679</v>
          </cell>
          <cell r="D21574" t="str">
            <v>PORTA CORTA-FOGO (TIPO: ABRIR|FOLHA: 1|ALTURA: 210CM|LARGURA: 90CM|DOBRADIÇA: ESPECIAL COM MOLA DE FECHAMENTO|FECHADURA: INCLUSO|MAÇANETA: INCLUSO|BATENTE: INCLUSO|ACESSÓRIOS DE ACABAMENTO: INCLUSO)</v>
          </cell>
          <cell r="E21574" t="str">
            <v>un</v>
          </cell>
          <cell r="F21574">
            <v>1400.18</v>
          </cell>
        </row>
        <row r="21575">
          <cell r="A21575" t="str">
            <v>SETOP-I MATED-12680</v>
          </cell>
          <cell r="D21575" t="str">
            <v>PORTA CORTA-FOGO (TIPO: ABRIR|FOLHAS: 2|ALTURA: 210CM|LARGURA TOTAL: 160CM|DOBRADIÇA: ESPECIAL COM MOLA DE FECHAMENTO|FECHADURA: INCLUSO|MAÇANETA: INCLUSO|BATENTE: INCLUSO|ACESSÓRIOS DE ACABAMENTO: INCLUSO)</v>
          </cell>
          <cell r="E21575" t="str">
            <v>un</v>
          </cell>
          <cell r="F21575">
            <v>2976.78</v>
          </cell>
        </row>
        <row r="21576">
          <cell r="A21576" t="str">
            <v xml:space="preserve">SETOP-I </v>
          </cell>
        </row>
        <row r="21577">
          <cell r="A21577" t="str">
            <v>SETOP-I 062 - ESTABILIZADORES E NO-BREAK</v>
          </cell>
        </row>
        <row r="21578">
          <cell r="A21578" t="str">
            <v>SETOP-I 062.01 - ESTABILIZADOR</v>
          </cell>
        </row>
        <row r="21579">
          <cell r="A21579" t="str">
            <v>SETOP-I Código</v>
          </cell>
          <cell r="D21579" t="str">
            <v>Descrição do Material</v>
          </cell>
          <cell r="E21579" t="str">
            <v>Unid.</v>
          </cell>
          <cell r="F21579" t="str">
            <v>Custo Unitário</v>
          </cell>
        </row>
        <row r="21580">
          <cell r="A21580" t="str">
            <v>SETOP-I MATED-11751</v>
          </cell>
          <cell r="D21580" t="str">
            <v>ESTABILIZADOR (TENSÃO DE ENTRADA: 80V~150V|FREQUÊNCIA: 50/60HZ|TENSAO DE SAÍDA: 110V|POTÊNCIA MÁXIMA: 5KVA)</v>
          </cell>
          <cell r="E21580" t="str">
            <v>un</v>
          </cell>
          <cell r="F21580">
            <v>2107</v>
          </cell>
        </row>
        <row r="21581">
          <cell r="A21581" t="str">
            <v xml:space="preserve">SETOP-I </v>
          </cell>
        </row>
        <row r="21582">
          <cell r="A21582" t="str">
            <v>SETOP-I 063 - ESTACAS PRÉ-MOLDADAS</v>
          </cell>
        </row>
        <row r="21583">
          <cell r="A21583" t="str">
            <v>SETOP-I 063.01 - ESTACA PRÉ MOLDADA CONCRETO PROTENDIDO</v>
          </cell>
        </row>
        <row r="21584">
          <cell r="A21584" t="str">
            <v>SETOP-I Código</v>
          </cell>
          <cell r="D21584" t="str">
            <v>Descrição do Material</v>
          </cell>
          <cell r="E21584" t="str">
            <v>Unid.</v>
          </cell>
          <cell r="F21584" t="str">
            <v>Custo Unitário</v>
          </cell>
        </row>
        <row r="21585">
          <cell r="A21585" t="str">
            <v>SETOP-I MATED-12045</v>
          </cell>
          <cell r="D21585" t="str">
            <v>ESTACA PRÉ-MOLDADA (MATERIAL: CONCRETO PROTENDIDO|SEÇÃO: QUADRADA|DIMENSÃO*: 150X150MM|CAPACIDADE DE CARGA:25T)*VALORES REFERENCIAIS APROXIMADOS</v>
          </cell>
          <cell r="E21585" t="str">
            <v>m</v>
          </cell>
          <cell r="F21585">
            <v>73.16</v>
          </cell>
        </row>
        <row r="21586">
          <cell r="A21586" t="str">
            <v>SETOP-I MATED-12051</v>
          </cell>
          <cell r="D21586" t="str">
            <v>ESTACA PRÉ-MOLDADA (MATERIAL: CONCRETO PROTENDIDO|SEÇÃO: QUADRADA|DIMENSÃO: 170X170MM|CAPACIDADE DE CARGA:35T)*VALORES REFERENCIAIS APROXIMADOS</v>
          </cell>
          <cell r="E21586" t="str">
            <v>m</v>
          </cell>
          <cell r="F21586">
            <v>76.11</v>
          </cell>
        </row>
        <row r="21587">
          <cell r="A21587" t="str">
            <v>SETOP-I MATED-12046</v>
          </cell>
          <cell r="D21587" t="str">
            <v>ESTACA PRÉ-MOLDADA (MATERIAL: CONCRETO PROTENDIDO|SEÇÃO: QUADRADA|DIMENSÃO*: 200X200MM|CAPACIDADE DE CARGA:50T)*VALORES REFERENCIAIS APROXIMADOS</v>
          </cell>
          <cell r="E21587" t="str">
            <v>m</v>
          </cell>
          <cell r="F21587">
            <v>99.5</v>
          </cell>
        </row>
        <row r="21588">
          <cell r="A21588" t="str">
            <v>SETOP-I MATED-12047</v>
          </cell>
          <cell r="D21588" t="str">
            <v>ESTACA PRÉ-MOLDADA (MATERIAL: CONCRETO PROTENDIDO|SEÇÃO: QUADRADA|DIMENSÃO*: 215X215MM|CAPACIDADE DE CARGA:60T)*VALORES REFERENCIAIS APROXIMADOS</v>
          </cell>
          <cell r="E21588" t="str">
            <v>m</v>
          </cell>
          <cell r="F21588">
            <v>123.49</v>
          </cell>
        </row>
        <row r="21589">
          <cell r="A21589" t="str">
            <v>SETOP-I MATED-12052</v>
          </cell>
          <cell r="D21589" t="str">
            <v>ESTACA PRÉ-MOLDADA (MATERIAL: CONCRETO PROTENDIDO|SEÇÃO: QUADRADA|DIMENSÃO*: 230X230MM|CAPACIDADE DE CARGA: 70T)*VALORES REFERENCIAIS APROXIMADOS</v>
          </cell>
          <cell r="E21589" t="str">
            <v>m</v>
          </cell>
          <cell r="F21589">
            <v>135.30000000000001</v>
          </cell>
        </row>
        <row r="21590">
          <cell r="A21590" t="str">
            <v>SETOP-I MATED-12053</v>
          </cell>
          <cell r="D21590" t="str">
            <v>ESTACA PRÉ-MOLDADA (MATERIAL: CONCRETO PROTENDIDO|SEÇÃO: QUADRADA|DIMENSÃO*: 255X255MM|CAPACIDADE DE CARGA: 85T)*VALORES REFERENCIAIS APROXIMADOS</v>
          </cell>
          <cell r="E21590" t="str">
            <v>m</v>
          </cell>
          <cell r="F21590">
            <v>168.84</v>
          </cell>
        </row>
        <row r="21591">
          <cell r="A21591" t="str">
            <v xml:space="preserve">SETOP-I </v>
          </cell>
        </row>
        <row r="21592">
          <cell r="A21592" t="str">
            <v>SETOP-I 064 - ESTAÇÕES DE TRATAMENTO DE ESGOTO E ACESSÓRIOS</v>
          </cell>
        </row>
        <row r="21593">
          <cell r="A21593" t="str">
            <v>SETOP-I 064.02 - FOSSA SÉPTICA</v>
          </cell>
        </row>
        <row r="21594">
          <cell r="A21594" t="str">
            <v>SETOP-I Código</v>
          </cell>
          <cell r="D21594" t="str">
            <v>Descrição do Material</v>
          </cell>
          <cell r="E21594" t="str">
            <v>Unid.</v>
          </cell>
          <cell r="F21594" t="str">
            <v>Custo Unitário</v>
          </cell>
        </row>
        <row r="21595">
          <cell r="A21595" t="str">
            <v>SETOP-I MATED-6130</v>
          </cell>
          <cell r="D21595" t="str">
            <v>ANEL DE CONCRETO ARMADO PARA FOSSA (ALTURA: 50CM|DIÂMETRO: 150CM)</v>
          </cell>
          <cell r="E21595" t="str">
            <v>un</v>
          </cell>
          <cell r="F21595">
            <v>205</v>
          </cell>
        </row>
        <row r="21596">
          <cell r="A21596" t="str">
            <v>SETOP-I MATED-6131</v>
          </cell>
          <cell r="D21596" t="str">
            <v>TAMPA DE CONCRETO ARMADO PARA FOSSA (ESPESSURA*: 5CM| DIÂMETRO*: 150CM) *VALORES REFERENCIAIS APROXIMADOS</v>
          </cell>
          <cell r="E21596" t="str">
            <v>un</v>
          </cell>
          <cell r="F21596">
            <v>365</v>
          </cell>
        </row>
        <row r="21597">
          <cell r="A21597" t="str">
            <v xml:space="preserve">SETOP-I </v>
          </cell>
        </row>
        <row r="21598">
          <cell r="A21598" t="str">
            <v>SETOP-I 066 - FECHADURAS E DOBRADIÇAS</v>
          </cell>
        </row>
        <row r="21599">
          <cell r="A21599" t="str">
            <v>SETOP-I 066.01 - CADEADO</v>
          </cell>
        </row>
        <row r="21600">
          <cell r="A21600" t="str">
            <v>SETOP-I Código</v>
          </cell>
          <cell r="D21600" t="str">
            <v>Descrição do Material</v>
          </cell>
          <cell r="E21600" t="str">
            <v>Unid.</v>
          </cell>
          <cell r="F21600" t="str">
            <v>Custo Unitário</v>
          </cell>
        </row>
        <row r="21601">
          <cell r="A21601" t="str">
            <v>SETOP-I MATED-9630</v>
          </cell>
          <cell r="D21601" t="str">
            <v>CADEADO SIMPLES EM LATAO MACIÇO (LARGURA: 25MM|COR: DOURADO|HASTE: AÇO CEMENTADO|Nº CHAVES: 2)</v>
          </cell>
          <cell r="E21601" t="str">
            <v>un</v>
          </cell>
          <cell r="F21601">
            <v>20.350000000000001</v>
          </cell>
        </row>
        <row r="21602">
          <cell r="A21602" t="str">
            <v>SETOP-I MATED-12451</v>
          </cell>
          <cell r="D21602" t="str">
            <v>CADEADO SIMPLES EM LATAO MACIÇO (LARGURA: 50MM|COR: DOURADO|HASTE: AÇO CEMENTADO|Nº CHAVES: 2)</v>
          </cell>
          <cell r="E21602" t="str">
            <v>un</v>
          </cell>
          <cell r="F21602">
            <v>52.86</v>
          </cell>
        </row>
        <row r="21603">
          <cell r="A21603" t="str">
            <v xml:space="preserve">SETOP-I </v>
          </cell>
        </row>
        <row r="21604">
          <cell r="A21604" t="str">
            <v>SETOP-I 066.02 - COMPLEMENTO DE FERRAGEM</v>
          </cell>
        </row>
        <row r="21605">
          <cell r="A21605" t="str">
            <v>SETOP-I Código</v>
          </cell>
          <cell r="D21605" t="str">
            <v>Descrição do Material</v>
          </cell>
          <cell r="E21605" t="str">
            <v>Unid.</v>
          </cell>
          <cell r="F21605" t="str">
            <v>Custo Unitário</v>
          </cell>
        </row>
        <row r="21606">
          <cell r="A21606" t="str">
            <v>SETOP-I MATED-23039</v>
          </cell>
          <cell r="D21606" t="str">
            <v>FERROLHO REDONDO (MATERIAL: AÇO GALVANIZADO|COMPRIMENTO: 3"|PARAFUSOS: INCLUSOS)</v>
          </cell>
          <cell r="E21606" t="str">
            <v>un</v>
          </cell>
          <cell r="F21606">
            <v>10.74</v>
          </cell>
        </row>
        <row r="21607">
          <cell r="A21607" t="str">
            <v>SETOP-I MATED-11389</v>
          </cell>
          <cell r="D21607" t="str">
            <v>MOLA HIDRÁULICA (TIPO: AÉREA|GRAU DE ABERTURA*: 150°|CAPACIDADE DE PESO*: 50KG|ESPESSURA MÁXIMA DA PORTA*: 850MM)*VALORES REFERENCIAIS APROXIMADOS</v>
          </cell>
          <cell r="E21607" t="str">
            <v>un</v>
          </cell>
          <cell r="F21607">
            <v>169.51</v>
          </cell>
        </row>
        <row r="21608">
          <cell r="A21608" t="str">
            <v>SETOP-I MATED-13879</v>
          </cell>
          <cell r="D21608" t="str">
            <v>ROLDANA GUIA SUPERIOR COM ROLAMENTO (DIÂMETRO*: 70MM|MATERIAL: AÇO|ACABAMENTO: NATURAL)*VALORES REFERENCIAIS APROXIMADOS</v>
          </cell>
          <cell r="E21608" t="str">
            <v>un</v>
          </cell>
          <cell r="F21608">
            <v>24.85</v>
          </cell>
        </row>
        <row r="21609">
          <cell r="A21609" t="str">
            <v>SETOP-I MATED-13878</v>
          </cell>
          <cell r="D21609" t="str">
            <v>ROLDANA PARA PORTÃO (TIPO: U OU MEIA CANA|DIÂMETRO: 3"|CAPACIDADE DE CARGA*: 200KG|MATERIAL: AÇO|ACABAMENTO: ZINCADO|PESO*: 0,535KG)*VALORES REFERENCIAIS APROXIMADOS</v>
          </cell>
          <cell r="E21609" t="str">
            <v>un</v>
          </cell>
          <cell r="F21609">
            <v>78</v>
          </cell>
        </row>
        <row r="21610">
          <cell r="A21610" t="str">
            <v>SETOP-I MATED-16795</v>
          </cell>
          <cell r="D21610" t="str">
            <v>ROLDANA PARA PORTÃO (TIPO: V|DIÂMETRO: 2"|CARGA DE CARGA*: 185KG|MATERIAL: AÇO|ACABAMENTO: ZINCADO|CAIXA FECHADA COM PARAFUSO E ROLDANA: INCLUSO|PESO*: 0,315KG)*VALORES REFERENCIAIS APROXIMADOS</v>
          </cell>
          <cell r="E21610" t="str">
            <v>un</v>
          </cell>
          <cell r="F21610">
            <v>37.200000000000003</v>
          </cell>
        </row>
        <row r="21611">
          <cell r="A21611" t="str">
            <v>SETOP-I MATED-12485</v>
          </cell>
          <cell r="D21611" t="str">
            <v>TRANQUETA (APLICAÇÃO: BANHEIRO|TIPO: FECHO|PARAFUSOS: INCLUSOS)</v>
          </cell>
          <cell r="E21611" t="str">
            <v>un</v>
          </cell>
          <cell r="F21611">
            <v>14.9</v>
          </cell>
        </row>
        <row r="21612">
          <cell r="A21612" t="str">
            <v>SETOP-I MATED-12486</v>
          </cell>
          <cell r="D21612" t="str">
            <v>TRANQUETA (APLICAÇÃO: BANHEIRO|TIPO: LIVRE/OCUPADO|PARAFUSOS: INCLUSOS)</v>
          </cell>
          <cell r="E21612" t="str">
            <v>un</v>
          </cell>
          <cell r="F21612">
            <v>36.1</v>
          </cell>
        </row>
        <row r="21613">
          <cell r="A21613" t="str">
            <v xml:space="preserve">SETOP-I </v>
          </cell>
        </row>
        <row r="21614">
          <cell r="A21614" t="str">
            <v>SETOP-I 066.03 - DOBRADIÇA</v>
          </cell>
        </row>
        <row r="21615">
          <cell r="A21615" t="str">
            <v>SETOP-I Código</v>
          </cell>
          <cell r="D21615" t="str">
            <v>Descrição do Material</v>
          </cell>
          <cell r="E21615" t="str">
            <v>Unid.</v>
          </cell>
          <cell r="F21615" t="str">
            <v>Custo Unitário</v>
          </cell>
        </row>
        <row r="21616">
          <cell r="A21616" t="str">
            <v>SETOP-I MATED-11387</v>
          </cell>
          <cell r="D21616" t="str">
            <v>DOBRADIÇA DE FERRO PARA PORTA (TIPO: PINO SOLTO COM BOLA|LARGURA: 2.1/2"|ALTURA: 3")</v>
          </cell>
          <cell r="E21616" t="str">
            <v>un</v>
          </cell>
          <cell r="F21616">
            <v>15.9</v>
          </cell>
        </row>
        <row r="21617">
          <cell r="A21617" t="str">
            <v>SETOP-I MATED-11388</v>
          </cell>
          <cell r="D21617" t="str">
            <v>DOBRADIÇA DE FERRO PARA PORTA (TIPO: PINO SOLTO COM BOLA|LARGURA: 3.1/2"|ALTURA: 3")</v>
          </cell>
          <cell r="E21617" t="str">
            <v>un</v>
          </cell>
          <cell r="F21617">
            <v>12.49</v>
          </cell>
        </row>
        <row r="21618">
          <cell r="A21618" t="str">
            <v>SETOP-I MATED-12692</v>
          </cell>
          <cell r="D21618" t="str">
            <v>DOBRADIÇA DE FERRO PARA PORTA (TIPO: PINO SOLTO|ACABAMENTO: CROMADO|LARGURA: 2.1/4"|ALTURA: 3") - IPRM</v>
          </cell>
          <cell r="E21618" t="str">
            <v>un</v>
          </cell>
          <cell r="F21618">
            <v>5.1704999999999997</v>
          </cell>
        </row>
        <row r="21619">
          <cell r="A21619" t="str">
            <v>SETOP-I MATED-21603</v>
          </cell>
          <cell r="D21619" t="str">
            <v>DOBRADIÇA DE FERRO PARA PORTÃO (TIPO: GONZO N°1|DIÂMETRO DO PINO: 5/8"|LARGURA DA ABA: 3/4"|ACABAMENTO: BICROMATIZADO)</v>
          </cell>
          <cell r="E21619" t="str">
            <v>un</v>
          </cell>
          <cell r="F21619">
            <v>9.58</v>
          </cell>
        </row>
        <row r="21620">
          <cell r="A21620" t="str">
            <v>SETOP-I MATED-21604</v>
          </cell>
          <cell r="D21620" t="str">
            <v>DOBRADIÇA DE FERRO PARA PORTÃO (TIPO: GONZO N°2|DIÂMETRO DO PINO: 3/4"|LARGURA DA ABA: 1"|ACABAMENTO: BICROMATIZADO)</v>
          </cell>
          <cell r="E21620" t="str">
            <v>un</v>
          </cell>
          <cell r="F21620">
            <v>14.04</v>
          </cell>
        </row>
        <row r="21621">
          <cell r="A21621" t="str">
            <v>SETOP-I MATED-25497</v>
          </cell>
          <cell r="D21621" t="str">
            <v>DOBRADIÇA PARA MÓVEL EM MDF (TIPO: RETA|FURO: 35MM|PARAFUSOS DE FIXAÇÃO: INCLUSOS)</v>
          </cell>
          <cell r="E21621" t="str">
            <v>un</v>
          </cell>
          <cell r="F21621">
            <v>2.5</v>
          </cell>
        </row>
        <row r="21622">
          <cell r="A21622" t="str">
            <v xml:space="preserve">SETOP-I </v>
          </cell>
        </row>
        <row r="21623">
          <cell r="A21623" t="str">
            <v>SETOP-I 066.04 - FECHADURA</v>
          </cell>
        </row>
        <row r="21624">
          <cell r="A21624" t="str">
            <v>SETOP-I Código</v>
          </cell>
          <cell r="D21624" t="str">
            <v>Descrição do Material</v>
          </cell>
          <cell r="E21624" t="str">
            <v>Unid.</v>
          </cell>
          <cell r="F21624" t="str">
            <v>Custo Unitário</v>
          </cell>
        </row>
        <row r="21625">
          <cell r="A21625" t="str">
            <v>SETOP-I MATED-12484</v>
          </cell>
          <cell r="D21625" t="str">
            <v>FECHADURA (APLICAÇÃO: BANHEIRO|TIPO: TRANQUETA|PARAFUSOS: INCLUSOS|Nº DE CHAVE: 1|ESPELHO: CROMADO|DISTÂNCIA DE BROCA: 40MM|GRAU DE SEGURANÇA: MÉDIO|MAÇANETA: ALAVANCA EM ZAMAC)</v>
          </cell>
          <cell r="E21625" t="str">
            <v>un</v>
          </cell>
          <cell r="F21625">
            <v>52.89</v>
          </cell>
        </row>
        <row r="21626">
          <cell r="A21626" t="str">
            <v>SETOP-I MATED-21602</v>
          </cell>
          <cell r="D21626" t="str">
            <v>FECHADURA (APLICAÇÃO: DIVISÓRIA|TIPO: YALE|PARAFUSOS: INCLUSOS|Nº DE CHAVE: 3|ESPELHO: CROMADO|MAÇANETA: TUBULAR EM ZAMAC)</v>
          </cell>
          <cell r="E21626" t="str">
            <v>un</v>
          </cell>
          <cell r="F21626">
            <v>80.290000000000006</v>
          </cell>
        </row>
        <row r="21627">
          <cell r="A21627" t="str">
            <v>SETOP-I MATED-21816</v>
          </cell>
          <cell r="D21627" t="str">
            <v>FECHADURA (APLICAÇÃO: EXTERNA|TIPO: TETRA-CHAVE AUXILIAR|PARAFUSOS: INCLUSOS|Nº DE CHAVE: 2|DISTÂNCIA DE BROCA: 40MM|GRAU DE SEGURANÇA: MÉDIO)</v>
          </cell>
          <cell r="E21627" t="str">
            <v>un</v>
          </cell>
          <cell r="F21627">
            <v>85.9</v>
          </cell>
        </row>
        <row r="21628">
          <cell r="A21628" t="str">
            <v>SETOP-I MATED-12481</v>
          </cell>
          <cell r="D21628" t="str">
            <v>FECHADURA (APLICAÇÃO: EXTERNA|TIPO: YALE|PARAFUSOS: INCLUSOS|Nº DE CHAVE: 2|ESPELHO: CROMADO|DISTÂNCIA DE BROCA: 40MM|GRAU DE SEGURANÇA: MÉDIO|MAÇANETA: ALAVANCA EM ZAMAC)</v>
          </cell>
          <cell r="E21628" t="str">
            <v>un</v>
          </cell>
          <cell r="F21628">
            <v>62.6</v>
          </cell>
        </row>
        <row r="21629">
          <cell r="A21629" t="str">
            <v>SETOP-I MATED-12483</v>
          </cell>
          <cell r="D21629" t="str">
            <v>FECHADURA (APLICAÇÃO: INTERNA|TIPO: GORGE|PARAFUSOS: INCLUSOS|Nº DE CHAVE: 2|ESPELHO: CROMADO|DISTÂNCIA DE BROCA: 40MM|GRAU DE SEGURANÇA: MÉDIO|MAÇANETA: ALAVANCA EM ZAMAC)</v>
          </cell>
          <cell r="E21629" t="str">
            <v>un</v>
          </cell>
          <cell r="F21629">
            <v>56.5</v>
          </cell>
        </row>
        <row r="21630">
          <cell r="A21630" t="str">
            <v>SETOP-I MATED-13912</v>
          </cell>
          <cell r="D21630" t="str">
            <v>FECHADURA (APLICAÇÃO: PORTA DE CORRER|TIPO: BICO DE PAPAGAIO|PARAFUSOS: INCLUSOS|Nº DE CHAVE: 2|ESPELHO: CROMADO|DISTÂNCIA MÉDIA DE BROCA: 40MM|GRAU DE SEGURANÇA: MÉDIO)</v>
          </cell>
          <cell r="E21630" t="str">
            <v>un</v>
          </cell>
          <cell r="F21630">
            <v>65.900000000000006</v>
          </cell>
        </row>
        <row r="21631">
          <cell r="A21631" t="str">
            <v>SETOP-I MATED-7577</v>
          </cell>
          <cell r="D21631" t="str">
            <v>FECHADURA (APLICAÇÃO: SERRALHERIA|TIPO: YALE|PARAFUSOS: INCLUSOS|Nº DE CHAVE: 2|ESPELHO: CROMADO|DISTÂNCIA DE BROCA: 20MM|GRAU DE SEGURANÇA: MÉDIO|MAÇANETA: ALAVANCA EM ZAMAC)</v>
          </cell>
          <cell r="E21631" t="str">
            <v>un</v>
          </cell>
          <cell r="F21631">
            <v>51.35</v>
          </cell>
        </row>
        <row r="21632">
          <cell r="A21632" t="str">
            <v>SETOP-I MATED-14549</v>
          </cell>
          <cell r="D21632" t="str">
            <v>FECHADURA (APLICAÇÃO: TRAVA DE PISO DE PORTA DE ENROLAR|TIPO: TETRA-CHAVE|Nº DE CHAVE: 2)</v>
          </cell>
          <cell r="E21632" t="str">
            <v>un</v>
          </cell>
          <cell r="F21632">
            <v>75.25</v>
          </cell>
        </row>
        <row r="21633">
          <cell r="A21633" t="str">
            <v>SETOP-I MATED-13788</v>
          </cell>
          <cell r="D21633" t="str">
            <v>FECHADURA (APLICAÇÃO: TRAVA LATERAL DE PORTA DE ENROLAR|TIPO: TETRA-CHAVE|Nº DE CHAVE: 2)</v>
          </cell>
          <cell r="E21633" t="str">
            <v>un</v>
          </cell>
          <cell r="F21633">
            <v>67.709999999999994</v>
          </cell>
        </row>
        <row r="21634">
          <cell r="A21634" t="str">
            <v xml:space="preserve">SETOP-I </v>
          </cell>
        </row>
        <row r="21635">
          <cell r="A21635" t="str">
            <v>SETOP-I 067 - FERRAMENTAS</v>
          </cell>
        </row>
        <row r="21636">
          <cell r="A21636" t="str">
            <v>SETOP-I 067.02 - FERRAMENTA MANUAL</v>
          </cell>
        </row>
        <row r="21637">
          <cell r="A21637" t="str">
            <v>SETOP-I Código</v>
          </cell>
          <cell r="D21637" t="str">
            <v>Descrição do Material</v>
          </cell>
          <cell r="E21637" t="str">
            <v>Unid.</v>
          </cell>
          <cell r="F21637" t="str">
            <v>Custo Unitário</v>
          </cell>
        </row>
        <row r="21638">
          <cell r="A21638" t="str">
            <v>SETOP-I MATED-11962</v>
          </cell>
          <cell r="D21638" t="str">
            <v>PONTEIRO PARA ROMPEDOR (COMPRIMENTO*: 400MM|DIÂMETRO DA SEÇÃO: 18MM|PESO*: 0,6KG)*VALORES REFERENCIAIS APROXIMADOS</v>
          </cell>
          <cell r="E21638" t="str">
            <v>un</v>
          </cell>
          <cell r="F21638">
            <v>62.52</v>
          </cell>
        </row>
        <row r="21639">
          <cell r="A21639" t="str">
            <v xml:space="preserve">SETOP-I </v>
          </cell>
        </row>
        <row r="21640">
          <cell r="A21640" t="str">
            <v>SETOP-I 068 - FIOS E CABOS ELÉTRICOS</v>
          </cell>
        </row>
        <row r="21641">
          <cell r="A21641" t="str">
            <v>SETOP-I 068.01 - CABO ISOLAMENTO EM EPR</v>
          </cell>
        </row>
        <row r="21642">
          <cell r="A21642" t="str">
            <v>SETOP-I Código</v>
          </cell>
          <cell r="D21642" t="str">
            <v>Descrição do Material</v>
          </cell>
          <cell r="E21642" t="str">
            <v>Unid.</v>
          </cell>
          <cell r="F21642" t="str">
            <v>Custo Unitário</v>
          </cell>
        </row>
        <row r="21643">
          <cell r="A21643" t="str">
            <v>SETOP-I MATED-11800</v>
          </cell>
          <cell r="D21643" t="str">
            <v>CABO UNIPOLAR DE COBRE FLEXÍVEL (ISOLAMENTO: POLÍMERO TERMOFIXO|TIPO: EPR - NÃO HALOGENADO|TENSÃO NOMINAL DE OPERAÇÃO: 0,6/1KV|TEMPERATURA DE TRABALHO: 90°C|ENCORDOAMENTO: CLASSE 5|SEÇÃO TRANSVERSAL: 10MM2|APLICAÇÃO: BAIXA TENSÃO)</v>
          </cell>
          <cell r="E21643" t="str">
            <v>m</v>
          </cell>
          <cell r="F21643">
            <v>13.64</v>
          </cell>
        </row>
        <row r="21644">
          <cell r="A21644" t="str">
            <v>SETOP-I MATED-11790</v>
          </cell>
          <cell r="D21644" t="str">
            <v>CABO UNIPOLAR DE COBRE FLEXÍVEL (ISOLAMENTO: POLÍMERO TERMOFIXO|TIPO: EPR - NÃO HALOGENADO|TENSÃO NOMINAL DE OPERAÇÃO: 0,6/1KV|TEMPERATURA DE TRABALHO: 90°C|ENCORDOAMENTO: CLASSE 5|SEÇÃO TRANSVERSAL: 120MM2|APLICAÇÃO: BAIXA TENSÃO)</v>
          </cell>
          <cell r="E21644" t="str">
            <v>m</v>
          </cell>
          <cell r="F21644">
            <v>131.15</v>
          </cell>
        </row>
        <row r="21645">
          <cell r="A21645" t="str">
            <v>SETOP-I MATED-11787</v>
          </cell>
          <cell r="D21645" t="str">
            <v>CABO UNIPOLAR DE COBRE FLEXÍVEL (ISOLAMENTO: POLÍMERO TERMOFIXO|TIPO: EPR - NÃO HALOGENADO|TENSÃO NOMINAL DE OPERAÇÃO: 0,6/1KV|TEMPERATURA DE TRABALHO: 90°C|ENCORDOAMENTO: CLASSE 5|SEÇÃO TRANSVERSAL: 1,5MM2|APLICAÇÃO: BAIXA TENSÃO)</v>
          </cell>
          <cell r="E21645" t="str">
            <v>m</v>
          </cell>
          <cell r="F21645">
            <v>2.3199999999999998</v>
          </cell>
        </row>
        <row r="21646">
          <cell r="A21646" t="str">
            <v>SETOP-I MATED-11791</v>
          </cell>
          <cell r="D21646" t="str">
            <v>CABO UNIPOLAR DE COBRE FLEXÍVEL (ISOLAMENTO: POLÍMERO TERMOFIXO|TIPO: EPR - NÃO HALOGENADO|TENSÃO NOMINAL DE OPERAÇÃO: 0,6/1KV|TEMPERATURA DE TRABALHO: 90°C|ENCORDOAMENTO: CLASSE 5|SEÇÃO TRANSVERSAL: 150MM2|APLICAÇÃO: BAIXA TENSÃO)</v>
          </cell>
          <cell r="E21646" t="str">
            <v>m</v>
          </cell>
          <cell r="F21646">
            <v>159.88999999999999</v>
          </cell>
        </row>
        <row r="21647">
          <cell r="A21647" t="str">
            <v>SETOP-I MATED-11801</v>
          </cell>
          <cell r="D21647" t="str">
            <v>CABO UNIPOLAR DE COBRE FLEXÍVEL (ISOLAMENTO: POLÍMERO TERMOFIXO|TIPO: EPR - NÃO HALOGENADO|TENSÃO NOMINAL DE OPERAÇÃO: 0,6/1KV|TEMPERATURA DE TRABALHO: 90°C|ENCORDOAMENTO: CLASSE 5|SEÇÃO TRANSVERSAL: 16MM2|APLICAÇÃO: BAIXA TENSÃO)</v>
          </cell>
          <cell r="E21647" t="str">
            <v>m</v>
          </cell>
          <cell r="F21647">
            <v>17.600000000000001</v>
          </cell>
        </row>
        <row r="21648">
          <cell r="A21648" t="str">
            <v>SETOP-I MATED-11792</v>
          </cell>
          <cell r="D21648" t="str">
            <v>CABO UNIPOLAR DE COBRE FLEXÍVEL (ISOLAMENTO: POLÍMERO TERMOFIXO|TIPO: EPR - NÃO HALOGENADO|TENSÃO NOMINAL DE OPERAÇÃO: 0,6/1KV|TEMPERATURA DE TRABALHO: 90°C|ENCORDOAMENTO: CLASSE 5|SEÇÃO TRANSVERSAL: 185MM2|APLICAÇÃO: BAIXA TENSÃO)</v>
          </cell>
          <cell r="E21648" t="str">
            <v>m</v>
          </cell>
          <cell r="F21648">
            <v>196.19</v>
          </cell>
        </row>
        <row r="21649">
          <cell r="A21649" t="str">
            <v>SETOP-I MATED-11793</v>
          </cell>
          <cell r="D21649" t="str">
            <v>CABO UNIPOLAR DE COBRE FLEXÍVEL (ISOLAMENTO: POLÍMERO TERMOFIXO|TIPO: EPR - NÃO HALOGENADO|TENSÃO NOMINAL DE OPERAÇÃO: 0,6/1KV|TEMPERATURA DE TRABALHO: 90°C|ENCORDOAMENTO: CLASSE 5|SEÇÃO TRANSVERSAL: 240MM2|APLICAÇÃO: BAIXA TENSÃO)</v>
          </cell>
          <cell r="E21649" t="str">
            <v>m</v>
          </cell>
          <cell r="F21649">
            <v>254.97</v>
          </cell>
        </row>
        <row r="21650">
          <cell r="A21650" t="str">
            <v>SETOP-I MATED-11797</v>
          </cell>
          <cell r="D21650" t="str">
            <v>CABO UNIPOLAR DE COBRE FLEXÍVEL (ISOLAMENTO: POLÍMERO TERMOFIXO|TIPO: EPR - NÃO HALOGENADO|TENSÃO NOMINAL DE OPERAÇÃO: 0,6/1KV|TEMPERATURA DE TRABALHO: 90°C|ENCORDOAMENTO: CLASSE 5|SEÇÃO TRANSVERSAL: 2,5MM2|APLICAÇÃO: BAIXA TENSÃO)</v>
          </cell>
          <cell r="E21650" t="str">
            <v>m</v>
          </cell>
          <cell r="F21650">
            <v>3.24</v>
          </cell>
        </row>
        <row r="21651">
          <cell r="A21651" t="str">
            <v>SETOP-I MATED-11802</v>
          </cell>
          <cell r="D21651" t="str">
            <v>CABO UNIPOLAR DE COBRE FLEXÍVEL (ISOLAMENTO: POLÍMERO TERMOFIXO|TIPO: EPR - NÃO HALOGENADO|TENSÃO NOMINAL DE OPERAÇÃO: 0,6/1KV|TEMPERATURA DE TRABALHO: 90°C|ENCORDOAMENTO: CLASSE 5|SEÇÃO TRANSVERSAL: 25MM2|APLICAÇÃO: BAIXA TENSÃO)</v>
          </cell>
          <cell r="E21651" t="str">
            <v>m</v>
          </cell>
          <cell r="F21651">
            <v>28.26</v>
          </cell>
        </row>
        <row r="21652">
          <cell r="A21652" t="str">
            <v>SETOP-I MATED-11794</v>
          </cell>
          <cell r="D21652" t="str">
            <v>CABO UNIPOLAR DE COBRE FLEXÍVEL (ISOLAMENTO: POLÍMERO TERMOFIXO|TIPO: EPR - NÃO HALOGENADO|TENSÃO NOMINAL DE OPERAÇÃO: 0,6/1KV|TEMPERATURA DE TRABALHO: 90°C|ENCORDOAMENTO: CLASSE 5|SEÇÃO TRANSVERSAL: 300MM2|APLICAÇÃO: BAIXA TENSÃO)</v>
          </cell>
          <cell r="E21652" t="str">
            <v>m</v>
          </cell>
          <cell r="F21652">
            <v>321.89</v>
          </cell>
        </row>
        <row r="21653">
          <cell r="A21653" t="str">
            <v>SETOP-I MATED-11803</v>
          </cell>
          <cell r="D21653" t="str">
            <v>CABO UNIPOLAR DE COBRE FLEXÍVEL (ISOLAMENTO: POLÍMERO TERMOFIXO|TIPO: EPR - NÃO HALOGENADO|TENSÃO NOMINAL DE OPERAÇÃO: 0,6/1KV|TEMPERATURA DE TRABALHO: 90°C|ENCORDOAMENTO: CLASSE 5|SEÇÃO TRANSVERSAL: 35MM2|APLICAÇÃO: BAIXA TENSÃO)</v>
          </cell>
          <cell r="E21653" t="str">
            <v>m</v>
          </cell>
          <cell r="F21653">
            <v>39.54</v>
          </cell>
        </row>
        <row r="21654">
          <cell r="A21654" t="str">
            <v>SETOP-I MATED-11798</v>
          </cell>
          <cell r="D21654" t="str">
            <v>CABO UNIPOLAR DE COBRE FLEXÍVEL (ISOLAMENTO: POLÍMERO TERMOFIXO|TIPO: EPR - NÃO HALOGENADO|TENSÃO NOMINAL DE OPERAÇÃO: 0,6/1KV|TEMPERATURA DE TRABALHO: 90°C|ENCORDOAMENTO: CLASSE 5|SEÇÃO TRANSVERSAL: 4MM2|APLICAÇÃO: BAIXA TENSÃO)</v>
          </cell>
          <cell r="E21654" t="str">
            <v>m</v>
          </cell>
          <cell r="F21654">
            <v>5.36</v>
          </cell>
        </row>
        <row r="21655">
          <cell r="A21655" t="str">
            <v>SETOP-I MATED-11804</v>
          </cell>
          <cell r="D21655" t="str">
            <v>CABO UNIPOLAR DE COBRE FLEXÍVEL (ISOLAMENTO: POLÍMERO TERMOFIXO|TIPO: EPR - NÃO HALOGENADO|TENSÃO NOMINAL DE OPERAÇÃO: 0,6/1KV|TEMPERATURA DE TRABALHO: 90°C|ENCORDOAMENTO: CLASSE 5|SEÇÃO TRANSVERSAL: 50MM2|APLICAÇÃO: BAIXA TENSÃO)</v>
          </cell>
          <cell r="E21655" t="str">
            <v>m</v>
          </cell>
          <cell r="F21655">
            <v>47.01</v>
          </cell>
        </row>
        <row r="21656">
          <cell r="A21656" t="str">
            <v>SETOP-I MATED-11799</v>
          </cell>
          <cell r="D21656" t="str">
            <v>CABO UNIPOLAR DE COBRE FLEXÍVEL (ISOLAMENTO: POLÍMERO TERMOFIXO|TIPO: EPR - NÃO HALOGENADO|TENSÃO NOMINAL DE OPERAÇÃO: 0,6/1KV|TEMPERATURA DE TRABALHO: 90°C|ENCORDOAMENTO: CLASSE 5|SEÇÃO TRANSVERSAL: 6MM2|APLICAÇÃO: BAIXA TENSÃO)</v>
          </cell>
          <cell r="E21656" t="str">
            <v>m</v>
          </cell>
          <cell r="F21656">
            <v>7.15</v>
          </cell>
        </row>
        <row r="21657">
          <cell r="A21657" t="str">
            <v>SETOP-I MATED-11788</v>
          </cell>
          <cell r="D21657" t="str">
            <v>CABO UNIPOLAR DE COBRE FLEXÍVEL (ISOLAMENTO: POLÍMERO TERMOFIXO|TIPO: EPR - NÃO HALOGENADO|TENSÃO NOMINAL DE OPERAÇÃO: 0,6/1KV|TEMPERATURA DE TRABALHO: 90°C|ENCORDOAMENTO: CLASSE 5|SEÇÃO TRANSVERSAL: 70MM2|APLICAÇÃO: BAIXA TENSÃO)</v>
          </cell>
          <cell r="E21657" t="str">
            <v>m</v>
          </cell>
          <cell r="F21657">
            <v>81.400000000000006</v>
          </cell>
        </row>
        <row r="21658">
          <cell r="A21658" t="str">
            <v>SETOP-I MATED-11789</v>
          </cell>
          <cell r="D21658" t="str">
            <v>CABO UNIPOLAR DE COBRE FLEXÍVEL (ISOLAMENTO: POLÍMERO TERMOFIXO|TIPO: EPR - NÃO HALOGENADO|TENSÃO NOMINAL DE OPERAÇÃO: 0,6/1KV|TEMPERATURA DE TRABALHO: 90°C|ENCORDOAMENTO: CLASSE 5|SEÇÃO TRANSVERSAL: 95MM2|APLICAÇÃO: BAIXA TENSÃO)</v>
          </cell>
          <cell r="E21658" t="str">
            <v>m</v>
          </cell>
          <cell r="F21658">
            <v>105.34</v>
          </cell>
        </row>
        <row r="21659">
          <cell r="A21659" t="str">
            <v xml:space="preserve">SETOP-I </v>
          </cell>
        </row>
        <row r="21660">
          <cell r="A21660" t="str">
            <v>SETOP-I 068.02 - CABO ISOLAMENTO EM LSHF/ATOX</v>
          </cell>
        </row>
        <row r="21661">
          <cell r="A21661" t="str">
            <v>SETOP-I Código</v>
          </cell>
          <cell r="D21661" t="str">
            <v>Descrição do Material</v>
          </cell>
          <cell r="E21661" t="str">
            <v>Unid.</v>
          </cell>
          <cell r="F21661" t="str">
            <v>Custo Unitário</v>
          </cell>
        </row>
        <row r="21662">
          <cell r="A21662" t="str">
            <v>SETOP-I MATED-11809</v>
          </cell>
          <cell r="D21662" t="str">
            <v>CABO ISOLADO DE COBRE FLEXÍVEL (ISOLAMENTO: POLÍMERO TERMOPLÁSTICO|TIPO: LSHF/ATOX - NÃO HALOGENADO|TENSÃO NOMINAL DE OPERAÇÃO: 450/750V|TEMPERATURA DE TRABALHO: 70°C|ENCORDOAMENTO: CLASSE 5|SEÇÃO TRANSVERSAL: 10MM2|APLICAÇÃO: BAIXA TENSÃO)</v>
          </cell>
          <cell r="E21662" t="str">
            <v>m</v>
          </cell>
          <cell r="F21662">
            <v>10.23</v>
          </cell>
        </row>
        <row r="21663">
          <cell r="A21663" t="str">
            <v>SETOP-I MATED-11805</v>
          </cell>
          <cell r="D21663" t="str">
            <v>CABO ISOLADO DE COBRE FLEXÍVEL (ISOLAMENTO: POLÍMERO TERMOPLÁSTICO|TIPO: LSHF/ATOX - NÃO HALOGENADO|TENSÃO NOMINAL DE OPERAÇÃO: 450/750V|TEMPERATURA DE TRABALHO: 70°C|ENCORDOAMENTO: CLASSE 5|SEÇÃO TRANSVERSAL: 1,5MM2|APLICAÇÃO: BAIXA TENSÃO)</v>
          </cell>
          <cell r="E21663" t="str">
            <v>m</v>
          </cell>
          <cell r="F21663">
            <v>1.48</v>
          </cell>
        </row>
        <row r="21664">
          <cell r="A21664" t="str">
            <v>SETOP-I MATED-11810</v>
          </cell>
          <cell r="D21664" t="str">
            <v>CABO ISOLADO DE COBRE FLEXÍVEL (ISOLAMENTO: POLÍMERO TERMOPLÁSTICO|TIPO: LSHF/ATOX - NÃO HALOGENADO|TENSÃO NOMINAL DE OPERAÇÃO: 450/750V|TEMPERATURA DE TRABALHO: 70°C|ENCORDOAMENTO: CLASSE 5|SEÇÃO TRANSVERSAL: 16MM2|APLICAÇÃO: BAIXA TENSÃO)</v>
          </cell>
          <cell r="E21664" t="str">
            <v>m</v>
          </cell>
          <cell r="F21664">
            <v>15.66</v>
          </cell>
        </row>
        <row r="21665">
          <cell r="A21665" t="str">
            <v>SETOP-I MATED-11806</v>
          </cell>
          <cell r="D21665" t="str">
            <v>CABO ISOLADO DE COBRE FLEXÍVEL (ISOLAMENTO: POLÍMERO TERMOPLÁSTICO|TIPO: LSHF/ATOX - NÃO HALOGENADO|TENSÃO NOMINAL DE OPERAÇÃO: 450/750V|TEMPERATURA DE TRABALHO: 70°C|ENCORDOAMENTO: CLASSE 5|SEÇÃO TRANSVERSAL: 2,5MM2|APLICAÇÃO: BAIXA TENSÃO)</v>
          </cell>
          <cell r="E21665" t="str">
            <v>m</v>
          </cell>
          <cell r="F21665">
            <v>2.37</v>
          </cell>
        </row>
        <row r="21666">
          <cell r="A21666" t="str">
            <v>SETOP-I MATED-11811</v>
          </cell>
          <cell r="D21666" t="str">
            <v>CABO ISOLADO DE COBRE FLEXÍVEL (ISOLAMENTO: POLÍMERO TERMOPLÁSTICO|TIPO: LSHF/ATOX - NÃO HALOGENADO|TENSÃO NOMINAL DE OPERAÇÃO: 450/750V|TEMPERATURA DE TRABALHO: 70°C|ENCORDOAMENTO: CLASSE 5|SEÇÃO TRANSVERSAL: 25MM2|APLICAÇÃO: BAIXA TENSÃO)</v>
          </cell>
          <cell r="E21666" t="str">
            <v>m</v>
          </cell>
          <cell r="F21666">
            <v>27.89</v>
          </cell>
        </row>
        <row r="21667">
          <cell r="A21667" t="str">
            <v>SETOP-I MATED-11812</v>
          </cell>
          <cell r="D21667" t="str">
            <v>CABO ISOLADO DE COBRE FLEXÍVEL (ISOLAMENTO: POLÍMERO TERMOPLÁSTICO|TIPO: LSHF/ATOX - NÃO HALOGENADO|TENSÃO NOMINAL DE OPERAÇÃO: 450/750V|TEMPERATURA DE TRABALHO: 70°C|ENCORDOAMENTO: CLASSE 5|SEÇÃO TRANSVERSAL: 35MM2|APLICAÇÃO: BAIXA TENSÃO)</v>
          </cell>
          <cell r="E21667" t="str">
            <v>m</v>
          </cell>
          <cell r="F21667">
            <v>33.15</v>
          </cell>
        </row>
        <row r="21668">
          <cell r="A21668" t="str">
            <v>SETOP-I MATED-11807</v>
          </cell>
          <cell r="D21668" t="str">
            <v>CABO ISOLADO DE COBRE FLEXÍVEL (ISOLAMENTO: POLÍMERO TERMOPLÁSTICO|TIPO: LSHF/ATOX - NÃO HALOGENADO|TENSÃO NOMINAL DE OPERAÇÃO: 450/750V|TEMPERATURA DE TRABALHO: 70°C|ENCORDOAMENTO: CLASSE 5|SEÇÃO TRANSVERSAL: 4MM2|APLICAÇÃO: BAIXA TENSÃO)</v>
          </cell>
          <cell r="E21668" t="str">
            <v>m</v>
          </cell>
          <cell r="F21668">
            <v>3.79</v>
          </cell>
        </row>
        <row r="21669">
          <cell r="A21669" t="str">
            <v>SETOP-I MATED-11808</v>
          </cell>
          <cell r="D21669" t="str">
            <v>CABO ISOLADO DE COBRE FLEXÍVEL (ISOLAMENTO: POLÍMERO TERMOPLÁSTICO|TIPO: LSHF/ATOX - NÃO HALOGENADO|TENSÃO NOMINAL DE OPERAÇÃO: 450/750V|TEMPERATURA DE TRABALHO: 70°C|ENCORDOAMENTO: CLASSE 5|SEÇÃO TRANSVERSAL: 6MM2|APLICAÇÃO: BAIXA TENSÃO)</v>
          </cell>
          <cell r="E21669" t="str">
            <v>m</v>
          </cell>
          <cell r="F21669">
            <v>5.55</v>
          </cell>
        </row>
        <row r="21670">
          <cell r="A21670" t="str">
            <v xml:space="preserve">SETOP-I </v>
          </cell>
        </row>
        <row r="21671">
          <cell r="A21671" t="str">
            <v>SETOP-I 068.03 - CABO ISOLAMENTO EM PVC</v>
          </cell>
        </row>
        <row r="21672">
          <cell r="A21672" t="str">
            <v>SETOP-I Código</v>
          </cell>
          <cell r="D21672" t="str">
            <v>Descrição do Material</v>
          </cell>
          <cell r="E21672" t="str">
            <v>Unid.</v>
          </cell>
          <cell r="F21672" t="str">
            <v>Custo Unitário</v>
          </cell>
        </row>
        <row r="21673">
          <cell r="A21673" t="str">
            <v>SETOP-I MATED-4864</v>
          </cell>
          <cell r="D21673" t="str">
            <v>CABO MULTIPOLAR ISOLADO (QUANTIDADE DE VIAS: 4|ENCORDOAMENTO: CLASSE 5|SEÇÃO TRANSVERSAL: 4X0,50MM2|TENSÃO: 600V|TEMPERATURA: 105°C)</v>
          </cell>
          <cell r="E21673" t="str">
            <v>m</v>
          </cell>
          <cell r="F21673">
            <v>3.72</v>
          </cell>
        </row>
        <row r="21674">
          <cell r="A21674" t="str">
            <v xml:space="preserve">SETOP-I </v>
          </cell>
        </row>
        <row r="21675">
          <cell r="A21675" t="str">
            <v>SETOP-I 069 - FITAS DE SINALIZAÇÃO E CONES</v>
          </cell>
        </row>
        <row r="21676">
          <cell r="A21676" t="str">
            <v>SETOP-I 069.01 - CONE</v>
          </cell>
        </row>
        <row r="21677">
          <cell r="A21677" t="str">
            <v>SETOP-I Código</v>
          </cell>
          <cell r="D21677" t="str">
            <v>Descrição do Material</v>
          </cell>
          <cell r="E21677" t="str">
            <v>Unid.</v>
          </cell>
          <cell r="F21677" t="str">
            <v>Custo Unitário</v>
          </cell>
        </row>
        <row r="21678">
          <cell r="A21678" t="str">
            <v>SETOP-I MATED-11228</v>
          </cell>
          <cell r="D21678" t="str">
            <v>CONE (MATERIAL: PLÁSTICO|ALTURA: 75CM|COR: LARANJA/BRANCO OU PRETO/AMARELO)</v>
          </cell>
          <cell r="E21678" t="str">
            <v>un</v>
          </cell>
          <cell r="F21678">
            <v>35</v>
          </cell>
        </row>
        <row r="21679">
          <cell r="A21679" t="str">
            <v xml:space="preserve">SETOP-I </v>
          </cell>
        </row>
        <row r="21680">
          <cell r="A21680" t="str">
            <v>SETOP-I 069.02 - FITA DE SINALIZAÇÃO</v>
          </cell>
        </row>
        <row r="21681">
          <cell r="A21681" t="str">
            <v>SETOP-I Código</v>
          </cell>
          <cell r="D21681" t="str">
            <v>Descrição do Material</v>
          </cell>
          <cell r="E21681" t="str">
            <v>Unid.</v>
          </cell>
          <cell r="F21681" t="str">
            <v>Custo Unitário</v>
          </cell>
        </row>
        <row r="21682">
          <cell r="A21682" t="str">
            <v>SETOP-I MATED-24046</v>
          </cell>
          <cell r="D21682" t="str">
            <v>FITA SUBTERRÂNEA PARA SINALIZAÇÃO DE REDES OU TUBULAÇÕES (LARGURA MÍNIMA: 75MM)</v>
          </cell>
          <cell r="E21682" t="str">
            <v>m</v>
          </cell>
          <cell r="F21682">
            <v>1.65</v>
          </cell>
        </row>
        <row r="21683">
          <cell r="A21683" t="str">
            <v>SETOP-I MATED-11227</v>
          </cell>
          <cell r="D21683" t="str">
            <v>FITA ZEBRADA PARA SINALIZAÇÃO (LARGURA: 70MM|ROLO: 200M)</v>
          </cell>
          <cell r="E21683" t="str">
            <v>m</v>
          </cell>
          <cell r="F21683">
            <v>7.0000000000000007E-2</v>
          </cell>
        </row>
        <row r="21684">
          <cell r="A21684" t="str">
            <v xml:space="preserve">SETOP-I </v>
          </cell>
        </row>
        <row r="21685">
          <cell r="A21685" t="str">
            <v>SETOP-I 071 - GESSO</v>
          </cell>
        </row>
        <row r="21686">
          <cell r="A21686" t="str">
            <v>SETOP-I 071.01 - GESSO</v>
          </cell>
        </row>
        <row r="21687">
          <cell r="A21687" t="str">
            <v>SETOP-I Código</v>
          </cell>
          <cell r="D21687" t="str">
            <v>Descrição do Material</v>
          </cell>
          <cell r="E21687" t="str">
            <v>Unid.</v>
          </cell>
          <cell r="F21687" t="str">
            <v>Custo Unitário</v>
          </cell>
        </row>
        <row r="21688">
          <cell r="A21688" t="str">
            <v>SETOP-I MATED-11259</v>
          </cell>
          <cell r="D21688" t="str">
            <v>GESSO (CONTEÚDO: EM PÓ|APLICAÇÃO: REVESTIMENTO|EMBALAGEM: SACO)</v>
          </cell>
          <cell r="E21688" t="str">
            <v>Kg</v>
          </cell>
          <cell r="F21688">
            <v>0.72</v>
          </cell>
        </row>
        <row r="21689">
          <cell r="A21689" t="str">
            <v xml:space="preserve">SETOP-I </v>
          </cell>
        </row>
        <row r="21690">
          <cell r="A21690" t="str">
            <v>SETOP-I 072 - GRAXAS E LUBRIFICANTES</v>
          </cell>
        </row>
        <row r="21691">
          <cell r="A21691" t="str">
            <v>SETOP-I 072.01 - GRAXA</v>
          </cell>
        </row>
        <row r="21692">
          <cell r="A21692" t="str">
            <v>SETOP-I Código</v>
          </cell>
          <cell r="D21692" t="str">
            <v>Descrição do Material</v>
          </cell>
          <cell r="E21692" t="str">
            <v>Unid.</v>
          </cell>
          <cell r="F21692" t="str">
            <v>Custo Unitário</v>
          </cell>
        </row>
        <row r="21693">
          <cell r="A21693" t="str">
            <v>SETOP-I MATED-7306</v>
          </cell>
          <cell r="D21693" t="str">
            <v>GRAXA BRANCA (BASE: LÍTIO|DENSIDADE: 0,91 G/CM3|APLICAÇÃO: LUBRIFICANTE)</v>
          </cell>
          <cell r="E21693" t="str">
            <v>Kg</v>
          </cell>
          <cell r="F21693">
            <v>77.959999999999994</v>
          </cell>
        </row>
        <row r="21694">
          <cell r="A21694" t="str">
            <v>SETOP-I MATED-9724</v>
          </cell>
          <cell r="D21694" t="str">
            <v>NÃO USAR - EM PROCESSO DE DESATIVAÇÃO - GRAXA (BASE: CÁLCIO|DENSIDADE: 0,85 G/CM3|APLICAÇÃO: LUBRIFICANTE) - IPRM</v>
          </cell>
          <cell r="E21694" t="str">
            <v>Kg</v>
          </cell>
          <cell r="F21694">
            <v>31.21</v>
          </cell>
        </row>
        <row r="21695">
          <cell r="A21695" t="str">
            <v xml:space="preserve">SETOP-I </v>
          </cell>
        </row>
        <row r="21696">
          <cell r="A21696" t="str">
            <v>SETOP-I 072.02 - PASTA</v>
          </cell>
        </row>
        <row r="21697">
          <cell r="A21697" t="str">
            <v>SETOP-I Código</v>
          </cell>
          <cell r="D21697" t="str">
            <v>Descrição do Material</v>
          </cell>
          <cell r="E21697" t="str">
            <v>Unid.</v>
          </cell>
          <cell r="F21697" t="str">
            <v>Custo Unitário</v>
          </cell>
        </row>
        <row r="21698">
          <cell r="A21698" t="str">
            <v>SETOP-I MATED-11680</v>
          </cell>
          <cell r="D21698" t="str">
            <v>PASTA LUBRIFICANTE PARA TUBO DE PVC (DENSIDADE MÉDIA: 1000KG/M3)</v>
          </cell>
          <cell r="E21698" t="str">
            <v>Kg</v>
          </cell>
          <cell r="F21698">
            <v>67.44</v>
          </cell>
        </row>
        <row r="21699">
          <cell r="A21699" t="str">
            <v>SETOP-I MATED-11627</v>
          </cell>
          <cell r="D21699" t="str">
            <v>PASTA PARA SOLDA EM COBRE E BRONZE (EMBALAGEM: 110G)</v>
          </cell>
          <cell r="E21699" t="str">
            <v>un</v>
          </cell>
          <cell r="F21699">
            <v>14.68</v>
          </cell>
        </row>
        <row r="21700">
          <cell r="A21700" t="str">
            <v xml:space="preserve">SETOP-I </v>
          </cell>
        </row>
        <row r="21701">
          <cell r="A21701" t="str">
            <v>SETOP-I 073 - GRELHAS, TAMPAS E REQUADROS METÁLICOS</v>
          </cell>
        </row>
        <row r="21702">
          <cell r="A21702" t="str">
            <v>SETOP-I 073.01 - BOCA DE LOBO</v>
          </cell>
        </row>
        <row r="21703">
          <cell r="A21703" t="str">
            <v>SETOP-I Código</v>
          </cell>
          <cell r="D21703" t="str">
            <v>Descrição do Material</v>
          </cell>
          <cell r="E21703" t="str">
            <v>Unid.</v>
          </cell>
          <cell r="F21703" t="str">
            <v>Custo Unitário</v>
          </cell>
        </row>
        <row r="21704">
          <cell r="A21704" t="str">
            <v>SETOP-I MATED-12823</v>
          </cell>
          <cell r="D21704" t="str">
            <v>CANTONEIRA PARA BOCA DE LOBO (MEDIDAS*: 20X100CM|MATERIAL: FERRO FUNDIDO) *MEDIDAS REFERENCIAIS APROXIMADAS</v>
          </cell>
          <cell r="E21704" t="str">
            <v>un</v>
          </cell>
          <cell r="F21704">
            <v>526.55999999999995</v>
          </cell>
        </row>
        <row r="21705">
          <cell r="A21705" t="str">
            <v>SETOP-I MATED-12826</v>
          </cell>
          <cell r="D21705" t="str">
            <v>CONJUNTO QUADRO E GRELHA PARA BOCA DE LOBO (MEDIDAS*: 52X105CM|MATERIAL: FERRO FUNDIDO) *MEDIDAS REFERENCIAIS APROXIMADAS</v>
          </cell>
          <cell r="E21705" t="str">
            <v>un</v>
          </cell>
          <cell r="F21705">
            <v>797</v>
          </cell>
        </row>
        <row r="21706">
          <cell r="A21706" t="str">
            <v xml:space="preserve">SETOP-I </v>
          </cell>
        </row>
        <row r="21707">
          <cell r="A21707" t="str">
            <v>SETOP-I 073.02 - GRADE PARA REFLETOR</v>
          </cell>
        </row>
        <row r="21708">
          <cell r="A21708" t="str">
            <v>SETOP-I Código</v>
          </cell>
          <cell r="D21708" t="str">
            <v>Descrição do Material</v>
          </cell>
          <cell r="E21708" t="str">
            <v>Unid.</v>
          </cell>
          <cell r="F21708" t="str">
            <v>Custo Unitário</v>
          </cell>
        </row>
        <row r="21709">
          <cell r="A21709" t="str">
            <v>SETOP-I MATED-12714</v>
          </cell>
          <cell r="D21709" t="str">
            <v>EM PROCESSO DE DESATIVAÇÃO - GRELHA PARA CAIXA DE HOLOFOTE REFLETOR EM PERFIL CHATO DE 25 X 3MM, 45 X 45 CM - IPRM</v>
          </cell>
          <cell r="E21709" t="str">
            <v>un</v>
          </cell>
          <cell r="F21709">
            <v>70.825100000000006</v>
          </cell>
        </row>
        <row r="21710">
          <cell r="A21710" t="str">
            <v xml:space="preserve">SETOP-I </v>
          </cell>
        </row>
        <row r="21711">
          <cell r="A21711" t="str">
            <v>SETOP-I 073.03 - GRELHA EM FERRO FUNDIDO</v>
          </cell>
        </row>
        <row r="21712">
          <cell r="A21712" t="str">
            <v>SETOP-I Código</v>
          </cell>
          <cell r="D21712" t="str">
            <v>Descrição do Material</v>
          </cell>
          <cell r="E21712" t="str">
            <v>Unid.</v>
          </cell>
          <cell r="F21712" t="str">
            <v>Custo Unitário</v>
          </cell>
        </row>
        <row r="21713">
          <cell r="A21713" t="str">
            <v>SETOP-I MATED-12457</v>
          </cell>
          <cell r="D21713" t="str">
            <v>RALO/GRELHA (MATERIAL: FERRO FUNDIDO|COMPRIMENTO: 10CM|LARGURA: 10CM|CAIXILHO: INCLUSO)</v>
          </cell>
          <cell r="E21713" t="str">
            <v>un</v>
          </cell>
          <cell r="F21713">
            <v>23.87</v>
          </cell>
        </row>
        <row r="21714">
          <cell r="A21714" t="str">
            <v>SETOP-I MATED-12458</v>
          </cell>
          <cell r="D21714" t="str">
            <v>RALO/GRELHA (MATERIAL: FERRO FUNDIDO|COMPRIMENTO: 15CM|LARGURA: 15CM|CAIXILHO: INCLUSO)</v>
          </cell>
          <cell r="E21714" t="str">
            <v>un</v>
          </cell>
          <cell r="F21714">
            <v>36</v>
          </cell>
        </row>
        <row r="21715">
          <cell r="A21715" t="str">
            <v>SETOP-I MATED-12901</v>
          </cell>
          <cell r="D21715" t="str">
            <v>RALO/GRELHA (MATERIAL: FERRO FUNDIDO|COMPRIMENTO: 20CM|LARGURA: 20CM|CAIXILHO: INCLUSO)</v>
          </cell>
          <cell r="E21715" t="str">
            <v>un</v>
          </cell>
          <cell r="F21715">
            <v>38.340000000000003</v>
          </cell>
        </row>
        <row r="21716">
          <cell r="A21716" t="str">
            <v>SETOP-I MATED-12500</v>
          </cell>
          <cell r="D21716" t="str">
            <v>RALO/GRELHA (MATERIAL: FERRO FUNDIDO|COMPRIMENTO: 30CM|LARGURA: 30CM|CAIXILHO: INCLUSO)</v>
          </cell>
          <cell r="E21716" t="str">
            <v>un</v>
          </cell>
          <cell r="F21716">
            <v>66.98</v>
          </cell>
        </row>
        <row r="21717">
          <cell r="A21717" t="str">
            <v xml:space="preserve">SETOP-I </v>
          </cell>
        </row>
        <row r="21718">
          <cell r="A21718" t="str">
            <v>SETOP-I 073.04 - GRELHA EM INOX</v>
          </cell>
        </row>
        <row r="21719">
          <cell r="A21719" t="str">
            <v>SETOP-I Código</v>
          </cell>
          <cell r="D21719" t="str">
            <v>Descrição do Material</v>
          </cell>
          <cell r="E21719" t="str">
            <v>Unid.</v>
          </cell>
          <cell r="F21719" t="str">
            <v>Custo Unitário</v>
          </cell>
        </row>
        <row r="21720">
          <cell r="A21720" t="str">
            <v>SETOP-I MATED-12503</v>
          </cell>
          <cell r="D21720" t="str">
            <v>GRELHA (MATERIAL: AÇO INOX|ACABAMENTO: POLIDO|FECHO GIRATÓRIO: INCLUSO|LARGURA: 100MM|COMPRIMENTO: 100MM|CAIXILHO OU PORTA GRELHA: INCLUSO)</v>
          </cell>
          <cell r="E21720" t="str">
            <v>un</v>
          </cell>
          <cell r="F21720">
            <v>16.399999999999999</v>
          </cell>
        </row>
        <row r="21721">
          <cell r="A21721" t="str">
            <v>SETOP-I MATED-12505</v>
          </cell>
          <cell r="D21721" t="str">
            <v>GRELHA (MATERIAL: AÇO INOX|ACABAMENTO: POLIDO|FECHO GIRATÓRIO: INCLUSO|LARGURA: 150MM|COMPRIMENTO: 150MM|CAIXILHO OU PORTA GRELHA: INCLUSO)</v>
          </cell>
          <cell r="E21721" t="str">
            <v>un</v>
          </cell>
          <cell r="F21721">
            <v>22</v>
          </cell>
        </row>
        <row r="21722">
          <cell r="A21722" t="str">
            <v xml:space="preserve">SETOP-I </v>
          </cell>
        </row>
        <row r="21723">
          <cell r="A21723" t="str">
            <v>SETOP-I 073.05 - GRELHA EM PVC</v>
          </cell>
        </row>
        <row r="21724">
          <cell r="A21724" t="str">
            <v>SETOP-I Código</v>
          </cell>
          <cell r="D21724" t="str">
            <v>Descrição do Material</v>
          </cell>
          <cell r="E21724" t="str">
            <v>Unid.</v>
          </cell>
          <cell r="F21724" t="str">
            <v>Custo Unitário</v>
          </cell>
        </row>
        <row r="21725">
          <cell r="A21725" t="str">
            <v>SETOP-I MATED-5614</v>
          </cell>
          <cell r="D21725" t="str">
            <v>GRELHA DE PVC QUADRADA (ACABAMENTO: BRANCO|DIÂMETRO DA SEÇÃO: 100MM)</v>
          </cell>
          <cell r="E21725" t="str">
            <v>un</v>
          </cell>
          <cell r="F21725">
            <v>5.08</v>
          </cell>
        </row>
        <row r="21726">
          <cell r="A21726" t="str">
            <v>SETOP-I MATED-11716</v>
          </cell>
          <cell r="D21726" t="str">
            <v>GRELHA DE PVC REDONDA (ACABAMENTO: CROMADO|DIÂMETRO DA SEÇÃO: 100MM)</v>
          </cell>
          <cell r="E21726" t="str">
            <v>un</v>
          </cell>
          <cell r="F21726">
            <v>26.83</v>
          </cell>
        </row>
        <row r="21727">
          <cell r="A21727" t="str">
            <v xml:space="preserve">SETOP-I </v>
          </cell>
        </row>
        <row r="21728">
          <cell r="A21728" t="str">
            <v>SETOP-I 073.07 - PADRÃO PENITENCIÁRIA</v>
          </cell>
        </row>
        <row r="21729">
          <cell r="A21729" t="str">
            <v>SETOP-I Código</v>
          </cell>
          <cell r="D21729" t="str">
            <v>Descrição do Material</v>
          </cell>
          <cell r="E21729" t="str">
            <v>Unid.</v>
          </cell>
          <cell r="F21729" t="str">
            <v>Custo Unitário</v>
          </cell>
        </row>
        <row r="21730">
          <cell r="A21730" t="str">
            <v>SETOP-I MATED-12903</v>
          </cell>
          <cell r="D21730" t="str">
            <v>RALO EM GRELHA (MATERIAL: AÇO INOX|LARGURA: 20CM)</v>
          </cell>
          <cell r="E21730" t="str">
            <v>m</v>
          </cell>
          <cell r="F21730">
            <v>492.5</v>
          </cell>
        </row>
        <row r="21731">
          <cell r="A21731" t="str">
            <v xml:space="preserve">SETOP-I </v>
          </cell>
        </row>
        <row r="21732">
          <cell r="A21732" t="str">
            <v>SETOP-I 073.08 - TAMPA EM ALUMÍNIO</v>
          </cell>
        </row>
        <row r="21733">
          <cell r="A21733" t="str">
            <v>SETOP-I Código</v>
          </cell>
          <cell r="D21733" t="str">
            <v>Descrição do Material</v>
          </cell>
          <cell r="E21733" t="str">
            <v>Unid.</v>
          </cell>
          <cell r="F21733" t="str">
            <v>Custo Unitário</v>
          </cell>
        </row>
        <row r="21734">
          <cell r="A21734" t="str">
            <v>SETOP-I MATED-12882</v>
          </cell>
          <cell r="D21734" t="str">
            <v>TAMPÃO (MATERIAL: ALUMÍNIO|DIÂMETRO: 102MM|TIPO: SEM ROSCA)</v>
          </cell>
          <cell r="E21734" t="str">
            <v>un</v>
          </cell>
          <cell r="F21734">
            <v>6.13</v>
          </cell>
        </row>
        <row r="21735">
          <cell r="A21735" t="str">
            <v xml:space="preserve">SETOP-I </v>
          </cell>
        </row>
        <row r="21736">
          <cell r="A21736" t="str">
            <v>SETOP-I 073.09 - TAMPA EM FERRO FUNDIDO</v>
          </cell>
        </row>
        <row r="21737">
          <cell r="A21737" t="str">
            <v>SETOP-I Código</v>
          </cell>
          <cell r="D21737" t="str">
            <v>Descrição do Material</v>
          </cell>
          <cell r="E21737" t="str">
            <v>Unid.</v>
          </cell>
          <cell r="F21737" t="str">
            <v>Custo Unitário</v>
          </cell>
        </row>
        <row r="21738">
          <cell r="A21738" t="str">
            <v>SETOP-I MATED-5551</v>
          </cell>
          <cell r="D21738" t="str">
            <v>TAMPA (MATERIAL: FERRO FUNDIDO|DIÂMETRO*: 300MM|APLICAÇÃO: INSPEÇÃO ELÉTRICA OU SISTEMA DE PROTEÇÃO CONTRA DESCARGAS ATMOSFÉRICAS)*VALORES REREFENCIAIS APROXIMADOS</v>
          </cell>
          <cell r="E21738" t="str">
            <v>un</v>
          </cell>
          <cell r="F21738">
            <v>71.75</v>
          </cell>
        </row>
        <row r="21739">
          <cell r="A21739" t="str">
            <v>SETOP-I MATED-11462</v>
          </cell>
          <cell r="D21739" t="str">
            <v>TAMPA PARA CAIXA (TIPO: R1|APLICAÇÃO: TELEFONIA|MATERIAL: FERRO FUNDIDO|COMPRIMENTO*: 600MM|LARGURA*: 500MM|PADRÃO: TELEBRÁS|REQUADRO: INCLUSO)*VALORES REFERENCIAIS APROXIMADOS</v>
          </cell>
          <cell r="E21739" t="str">
            <v>un</v>
          </cell>
          <cell r="F21739">
            <v>320.60000000000002</v>
          </cell>
        </row>
        <row r="21740">
          <cell r="A21740" t="str">
            <v>SETOP-I MATED-27187</v>
          </cell>
          <cell r="D21740" t="str">
            <v>TAMPA PARA CAIXA TIPO R2 SIMPLES COM QUADRO EM CANTONEIRA EM FERRO FUNDIDO (COMPRIMENTO: 1100MM*|LARGURA: 550MM*|PADRÃO: TELEBRÁS)* MEDIDAS REFERENCIAIS</v>
          </cell>
          <cell r="E21740" t="str">
            <v>un</v>
          </cell>
          <cell r="F21740">
            <v>813.93</v>
          </cell>
        </row>
        <row r="21741">
          <cell r="A21741" t="str">
            <v>SETOP-I MATED-12540</v>
          </cell>
          <cell r="D21741" t="str">
            <v>TAMPA PARA HIDRANTE (TIPO: RECALQUE|MATERIAL: FERRO FUNDIDO|COMPRIMENTO: 60CM|LARGURA: 40CM|CAIXILHO: INCLUSO)</v>
          </cell>
          <cell r="E21741" t="str">
            <v>un</v>
          </cell>
          <cell r="F21741">
            <v>248.83</v>
          </cell>
        </row>
        <row r="21742">
          <cell r="A21742" t="str">
            <v>SETOP-I MATED-27274</v>
          </cell>
          <cell r="D21742" t="str">
            <v>TAMPÃO ARTICULADO (APLICAÇÃO: POÇO LUMINAR|TIPO: T-5|MATERIAL: FERRO FUNDIDO|MEDIDAS*: 195X190MM)*VALORES REFERENCIAIS APROXIMADOS</v>
          </cell>
          <cell r="E21742" t="str">
            <v>un</v>
          </cell>
          <cell r="F21742">
            <v>103.25</v>
          </cell>
        </row>
        <row r="21743">
          <cell r="A21743" t="str">
            <v>SETOP-I MATED-21988</v>
          </cell>
          <cell r="D21743" t="str">
            <v>TAMPÃO E ARO (APLICAÇÃO: CAIXA PADRÃO CEMIG|TIPO: ZD|INSTALAÇÃO: GARAGEM|MATERIAL: FERRO FUNDIDO|COMPRIMENTO*: 1200MM|LARGURA*: 950MM)*VALORES REFERENCIAIS APROXIMADOS</v>
          </cell>
          <cell r="E21743" t="str">
            <v>un</v>
          </cell>
          <cell r="F21743">
            <v>4330</v>
          </cell>
        </row>
        <row r="21744">
          <cell r="A21744" t="str">
            <v>SETOP-I MATED-13058</v>
          </cell>
          <cell r="D21744" t="str">
            <v>TAMPÃO E ARO ARTICULADOS (APLICAÇÃO:CAIXA PADRÃO CEMIG|TIPO: ZA|INSTALAÇÃO: PASSEIO|MATERIAL: FERRO FUNDIDO|COMPRIMENTO*: 310MM|LARGURA: 310MM*)*VALORES REFERENCIAIS APROXIMADOS</v>
          </cell>
          <cell r="E21744" t="str">
            <v>un</v>
          </cell>
          <cell r="F21744">
            <v>178.25</v>
          </cell>
        </row>
        <row r="21745">
          <cell r="A21745" t="str">
            <v>SETOP-I MATED-13060</v>
          </cell>
          <cell r="D21745" t="str">
            <v>TAMPÃO E ARO ARTICULADOS (APLICAÇÃO:CAIXA PADRÃO CEMIG|TIPO: ZB|INSTALAÇÃO: GARAGEM|MATERIAL: FERRO FUNDIDO|COMPRIMENTO*: 700MM|LARGURA*: 590MM)*VALORES REFERENCIAIS APROXIMADOS</v>
          </cell>
          <cell r="E21745" t="str">
            <v>un</v>
          </cell>
          <cell r="F21745">
            <v>898.92</v>
          </cell>
        </row>
        <row r="21746">
          <cell r="A21746" t="str">
            <v>SETOP-I MATED-13057</v>
          </cell>
          <cell r="D21746" t="str">
            <v>TAMPÃO E ARO ARTICULADOS (APLICAÇÃO:CAIXA PADRÃO CEMIG|TIPO: ZB|INSTALAÇÃO: PASSEIO|MATERIAL: FERRO FUNDIDO|COMPRIMENTO*: 640MM|LARGURA*: 564MM)*VALORES REFERENCIAIS APROXIMADOS</v>
          </cell>
          <cell r="E21746" t="str">
            <v>un</v>
          </cell>
          <cell r="F21746">
            <v>738.39</v>
          </cell>
        </row>
        <row r="21747">
          <cell r="A21747" t="str">
            <v>SETOP-I MATED-13062</v>
          </cell>
          <cell r="D21747" t="str">
            <v>TAMPÃO E ARO ARTICULADOS (APLICAÇÃO:CAIXA PADRÃO CEMIG|TIPO: ZC|INSTALAÇÃO: GARAGEM|MATERIAL: FERRO FUNDIDO|COMPRIMENTO*: 985MM|LARGURA*: 885MM)*VALORES REFERENCIAIS APROXIMADOS</v>
          </cell>
          <cell r="E21747" t="str">
            <v>un</v>
          </cell>
          <cell r="F21747">
            <v>1639.54</v>
          </cell>
        </row>
        <row r="21748">
          <cell r="A21748" t="str">
            <v>SETOP-I MATED-13059</v>
          </cell>
          <cell r="D21748" t="str">
            <v>TAMPÃO E ARO ARTICULADOS (APLICAÇÃO:CAIXA PADRÃO CEMIG|TIPO: ZC|INSTALAÇÃO: PASSEIO|MATERIAL: FERRO FUNDIDO|COMPRIMENTO*: 951MM|LARGURA*: 846MM)*VALORES REFERENCIAIS APROXIMADOS</v>
          </cell>
          <cell r="E21748" t="str">
            <v>un</v>
          </cell>
          <cell r="F21748">
            <v>1487.84</v>
          </cell>
        </row>
        <row r="21749">
          <cell r="A21749" t="str">
            <v>SETOP-I MATED-5552</v>
          </cell>
          <cell r="D21749" t="str">
            <v>TAMPÃO E ARO (MATERIAL: FERRO FUNDIDO|LARGURA*: 30CM|COMPRIMENTO*: 30CM|PESO*: 5KG|APLICAÇÃO: INSPEÇÃO DE ESGOTO, ELÉTRICA OU SISTEMA DE PROTEÇÃO CONTRA DESCARGAS ATMOSFÉRICAS)*VALORES REREFENCIAIS APROXIMADOS</v>
          </cell>
          <cell r="E21749" t="str">
            <v>un</v>
          </cell>
          <cell r="F21749">
            <v>77</v>
          </cell>
        </row>
        <row r="21750">
          <cell r="A21750" t="str">
            <v>SETOP-I MATED-12339</v>
          </cell>
          <cell r="D21750" t="str">
            <v>TAMPÃO (MATERIAL: AÇO GALVANIZADO|DIÂMETRO: 2"[50MM]|TIPO: COM ROSCA)</v>
          </cell>
          <cell r="E21750" t="str">
            <v>un</v>
          </cell>
          <cell r="F21750">
            <v>21.15</v>
          </cell>
        </row>
        <row r="21751">
          <cell r="A21751" t="str">
            <v>SETOP-I MATED-12831</v>
          </cell>
          <cell r="D21751" t="str">
            <v>TAMPÃO PARA POÇO DE VISITA (MATERIAL: FERRO FUNDIDO|TIPO: ARTICULADO|FORMATO: CIRCULAR|DIÂMETRO INTERNO: 60CM|CLASSE: 400|CARGA MÁXIMA: 40T|APLICAÇÃO: REDE PLUVIA E ESGOTO)</v>
          </cell>
          <cell r="E21751" t="str">
            <v>un</v>
          </cell>
          <cell r="F21751">
            <v>597.20000000000005</v>
          </cell>
        </row>
        <row r="21752">
          <cell r="A21752" t="str">
            <v xml:space="preserve">SETOP-I </v>
          </cell>
        </row>
        <row r="21753">
          <cell r="A21753" t="str">
            <v>SETOP-I 074 - HIDRANTES, EXTINTORES E SPRINKLER´S</v>
          </cell>
        </row>
        <row r="21754">
          <cell r="A21754" t="str">
            <v>SETOP-I 074.01 - ABRIGO</v>
          </cell>
        </row>
        <row r="21755">
          <cell r="A21755" t="str">
            <v>SETOP-I Código</v>
          </cell>
          <cell r="D21755" t="str">
            <v>Descrição do Material</v>
          </cell>
          <cell r="E21755" t="str">
            <v>Unid.</v>
          </cell>
          <cell r="F21755" t="str">
            <v>Custo Unitário</v>
          </cell>
        </row>
        <row r="21756">
          <cell r="A21756" t="str">
            <v>SETOP-I MATED-13044</v>
          </cell>
          <cell r="D21756" t="str">
            <v>ABRIGO PARA EXTINTOR DE INCÊNDIO DE SOBREPOR (MATERIAL: AÇO CARBONO|MEDIDAS: 75X30X25CM)</v>
          </cell>
          <cell r="E21756" t="str">
            <v>un</v>
          </cell>
          <cell r="F21756">
            <v>227.9</v>
          </cell>
        </row>
        <row r="21757">
          <cell r="A21757" t="str">
            <v>SETOP-I MATED-11484</v>
          </cell>
          <cell r="D21757" t="str">
            <v>ABRIGO PARA MANGUEIRA DE INCÊNDIO DE SOBREPOR (MATERIAL: AÇO CARBONO|MEDIDAS: 90X60X17CM)</v>
          </cell>
          <cell r="E21757" t="str">
            <v>un</v>
          </cell>
          <cell r="F21757">
            <v>340</v>
          </cell>
        </row>
        <row r="21758">
          <cell r="A21758" t="str">
            <v xml:space="preserve">SETOP-I </v>
          </cell>
        </row>
        <row r="21759">
          <cell r="A21759" t="str">
            <v>SETOP-I 074.02 - ACESSÓRIOS PARA HIDRANTE</v>
          </cell>
        </row>
        <row r="21760">
          <cell r="A21760" t="str">
            <v>SETOP-I Código</v>
          </cell>
          <cell r="D21760" t="str">
            <v>Descrição do Material</v>
          </cell>
          <cell r="E21760" t="str">
            <v>Unid.</v>
          </cell>
          <cell r="F21760" t="str">
            <v>Custo Unitário</v>
          </cell>
        </row>
        <row r="21761">
          <cell r="A21761" t="str">
            <v>SETOP-I MATED-13049</v>
          </cell>
          <cell r="D21761" t="str">
            <v>CHAVE PARA CONEXÕES DE ENGATE RÁPIDO (TIPO: STORZ|MATERIAL: LATÃO|MEDIDAS: 63MM [2.1/2"]X38MM [1.1/2"])</v>
          </cell>
          <cell r="E21761" t="str">
            <v>un</v>
          </cell>
          <cell r="F21761">
            <v>12.75</v>
          </cell>
        </row>
        <row r="21762">
          <cell r="A21762" t="str">
            <v>SETOP-I MATED-11483</v>
          </cell>
          <cell r="D21762" t="str">
            <v>ESGUICHO COM ENGATE RÁPIDO (TIPO: AGULHETA|DIÂMETRO DE ENTRADA: 1.1/2" [38MM]|DIÂMETRO DE SAÍDA: 13MM)</v>
          </cell>
          <cell r="E21762" t="str">
            <v>un</v>
          </cell>
          <cell r="F21762">
            <v>79.989999999999995</v>
          </cell>
        </row>
        <row r="21763">
          <cell r="A21763" t="str">
            <v>SETOP-I MATED-11486</v>
          </cell>
          <cell r="D21763" t="str">
            <v>TAMPÃO CEGO COM CORRENTE PARA HIDRANTE EM LATÃO (DIÂMETRO DA SEÇÃO: 2.1/2")</v>
          </cell>
          <cell r="E21763" t="str">
            <v>un</v>
          </cell>
          <cell r="F21763">
            <v>69.260000000000005</v>
          </cell>
        </row>
        <row r="21764">
          <cell r="A21764" t="str">
            <v xml:space="preserve">SETOP-I </v>
          </cell>
        </row>
        <row r="21765">
          <cell r="A21765" t="str">
            <v>SETOP-I 074.03 - EXTINTOR</v>
          </cell>
        </row>
        <row r="21766">
          <cell r="A21766" t="str">
            <v>SETOP-I Código</v>
          </cell>
          <cell r="D21766" t="str">
            <v>Descrição do Material</v>
          </cell>
          <cell r="E21766" t="str">
            <v>Unid.</v>
          </cell>
          <cell r="F21766" t="str">
            <v>Custo Unitário</v>
          </cell>
        </row>
        <row r="21767">
          <cell r="A21767" t="str">
            <v>SETOP-I MATED-11482</v>
          </cell>
          <cell r="D21767" t="str">
            <v>EXTINTOR DE ÁGUA PRESSURIZADA (CAPACIDADE EXTINTORA: 2-A|AGENTE: ÁGUA|CARGA: 10L)</v>
          </cell>
          <cell r="E21767" t="str">
            <v>un</v>
          </cell>
          <cell r="F21767">
            <v>159</v>
          </cell>
        </row>
        <row r="21768">
          <cell r="A21768" t="str">
            <v>SETOP-I MATED-11481</v>
          </cell>
          <cell r="D21768" t="str">
            <v>EXTINTOR DE GÁS CARBÔNICO (CAPACIDADE EXTINTORA: 5-B:C|AGENTE: GÁS CARBÔNICO[CO2]|CARGA: 6KG)</v>
          </cell>
          <cell r="E21768" t="str">
            <v>un</v>
          </cell>
          <cell r="F21768">
            <v>712.09</v>
          </cell>
        </row>
        <row r="21769">
          <cell r="A21769" t="str">
            <v>SETOP-I MATED-12539</v>
          </cell>
          <cell r="D21769" t="str">
            <v>EXTINTOR DE PÓ QUIMICO (CAPACIDADE EXTINTORA: 2-A:20-B:C|AGENTE: FOSFATO MONOAMÔNICO|CARGA: 4KG)</v>
          </cell>
          <cell r="E21769" t="str">
            <v>un</v>
          </cell>
          <cell r="F21769">
            <v>170</v>
          </cell>
        </row>
        <row r="21770">
          <cell r="A21770" t="str">
            <v>SETOP-I MATED-12538</v>
          </cell>
          <cell r="D21770" t="str">
            <v>EXTINTOR DE PÓ QUIMICO (CAPACIDADE EXTINTORA: 20B:C|AGENTE: FOSFATO MONOAMÔNICO|CARGA: 4KG)</v>
          </cell>
          <cell r="E21770" t="str">
            <v>un</v>
          </cell>
          <cell r="F21770">
            <v>142.75</v>
          </cell>
        </row>
        <row r="21771">
          <cell r="A21771" t="str">
            <v xml:space="preserve">SETOP-I </v>
          </cell>
        </row>
        <row r="21772">
          <cell r="A21772" t="str">
            <v>SETOP-I 074.04 - MANGUEIRA E ACESSÓRIOS</v>
          </cell>
        </row>
        <row r="21773">
          <cell r="A21773" t="str">
            <v>SETOP-I Código</v>
          </cell>
          <cell r="D21773" t="str">
            <v>Descrição do Material</v>
          </cell>
          <cell r="E21773" t="str">
            <v>Unid.</v>
          </cell>
          <cell r="F21773" t="str">
            <v>Custo Unitário</v>
          </cell>
        </row>
        <row r="21774">
          <cell r="A21774" t="str">
            <v>SETOP-I MATED-12069</v>
          </cell>
          <cell r="D21774" t="str">
            <v>ADAPTADOR EM LATÃO PARA INSTALAÇÃO PREDIAL DE COMBATE A INCÊNDIO (MATERIAL: LATÃO|ENGATE RÁPIDO: 1.1/2"|ROSCA INTERNA: 5 FIOS 2.1/2")</v>
          </cell>
          <cell r="E21774" t="str">
            <v>un</v>
          </cell>
          <cell r="F21774">
            <v>61.56</v>
          </cell>
        </row>
        <row r="21775">
          <cell r="A21775" t="str">
            <v>SETOP-I MATED-12071</v>
          </cell>
          <cell r="D21775" t="str">
            <v>ADAPTADOR STORZ (TIPO: ENGATE RÁPIDO|MATERIAL: LATÃO|DIÂMETRO ENGATE RÁPIDO: 2.1/2"|DIÂMETRO INTERNO: 2.1/2"|QUANTIDADE DE FIOS: 5|APLICAÇÃO: INSTALAÇÃO PREDIAL PARA COMBATE A INCÊNDIO)</v>
          </cell>
          <cell r="E21775" t="str">
            <v>un</v>
          </cell>
          <cell r="F21775">
            <v>77.69</v>
          </cell>
        </row>
        <row r="21776">
          <cell r="A21776" t="str">
            <v>SETOP-I MATED-12541</v>
          </cell>
          <cell r="D21776" t="str">
            <v>MANGUEIRA PARA INCÊNDIO COM UNIÃO E ENGATE RÁPIDO (COMPRIMENTO: 15M|TIPO: 1|PRESSÃO DE TRABALHO: 980KPA|MATERIAL DE REVESTIMENTO: POLIÉSTER E BORRACHA|BITOLA: 38MM [1.1/2"])</v>
          </cell>
          <cell r="E21776" t="str">
            <v>un</v>
          </cell>
          <cell r="F21776">
            <v>287.88</v>
          </cell>
        </row>
        <row r="21777">
          <cell r="A21777" t="str">
            <v>SETOP-I MATED-22708</v>
          </cell>
          <cell r="D21777" t="str">
            <v>MANGUEIRA PARA INCÊNDIO COM UNIÃO E ENGATE RÁPIDO (COMPRIMENTO: 15M|TIPO: 2|PRESSÃO DE TRABALHO: 1370KPA|MATERIAL DE REVESTIMENTO: POLIÉSTER E BORRACHA|BITOLA: 38MM [1.1/2"])</v>
          </cell>
          <cell r="E21777" t="str">
            <v>un</v>
          </cell>
          <cell r="F21777">
            <v>368.51</v>
          </cell>
        </row>
        <row r="21778">
          <cell r="A21778" t="str">
            <v xml:space="preserve">SETOP-I </v>
          </cell>
        </row>
        <row r="21779">
          <cell r="A21779" t="str">
            <v>SETOP-I 074.05 - SPRINKLER</v>
          </cell>
        </row>
        <row r="21780">
          <cell r="A21780" t="str">
            <v>SETOP-I Código</v>
          </cell>
          <cell r="D21780" t="str">
            <v>Descrição do Material</v>
          </cell>
          <cell r="E21780" t="str">
            <v>Unid.</v>
          </cell>
          <cell r="F21780" t="str">
            <v>Custo Unitário</v>
          </cell>
        </row>
        <row r="21781">
          <cell r="A21781" t="str">
            <v>SETOP-I MATED-12926</v>
          </cell>
          <cell r="D21781" t="str">
            <v>CANOPLA PARA SPRINKLER (ACABAMENTO: CROMADO)</v>
          </cell>
          <cell r="E21781" t="str">
            <v>un</v>
          </cell>
          <cell r="F21781">
            <v>3.49</v>
          </cell>
        </row>
        <row r="21782">
          <cell r="A21782" t="str">
            <v>SETOP-I MATED-12914</v>
          </cell>
          <cell r="D21782" t="str">
            <v>SPRINKLER PENDENTE (BITOLA: 15MM [1/2"]|TEMPERATURA DE FUNCIONAMENTO: 141°C|CLASSE DE TEMPERATURA:ALTA|COR DA AMPOLA: AZUL)</v>
          </cell>
          <cell r="E21782" t="str">
            <v>un</v>
          </cell>
          <cell r="F21782">
            <v>51.42</v>
          </cell>
        </row>
        <row r="21783">
          <cell r="A21783" t="str">
            <v>SETOP-I MATED-12911</v>
          </cell>
          <cell r="D21783" t="str">
            <v>SPRINKLER PENDENTE (BITOLA: 15MM [1/2"]|TEMPERATURA DE FUNCIONAMENTO: 68°C|CLASSE DE TEMPERATURA: ORDINÁRIA|COR DA AMPOLA: VERMELHA)</v>
          </cell>
          <cell r="E21783" t="str">
            <v>un</v>
          </cell>
          <cell r="F21783">
            <v>35</v>
          </cell>
        </row>
        <row r="21784">
          <cell r="A21784" t="str">
            <v>SETOP-I MATED-12912</v>
          </cell>
          <cell r="D21784" t="str">
            <v>SPRINKLER PENDENTE (BITOLA: 15MM [1/2"]|TEMPERATURA DE FUNCIONAMENTO: 79°C|CLASSE DE TEMPERATURA: INTERMEDIÁRIA|COR DA AMPOLA: AMARELA)</v>
          </cell>
          <cell r="E21784" t="str">
            <v>un</v>
          </cell>
          <cell r="F21784">
            <v>32.33</v>
          </cell>
        </row>
        <row r="21785">
          <cell r="A21785" t="str">
            <v>SETOP-I MATED-12913</v>
          </cell>
          <cell r="D21785" t="str">
            <v>SPRINKLER PENDENTE (BITOLA: 15MM [1/2"]|TEMPERATURA DE FUNCIONAMENTO: 93° C|CLASSE DE TEMPERATURA: INTERMEDIÁRIA|COR DA AMPOLA: VERDE)</v>
          </cell>
          <cell r="E21785" t="str">
            <v>un</v>
          </cell>
          <cell r="F21785">
            <v>33.909999999999997</v>
          </cell>
        </row>
        <row r="21786">
          <cell r="A21786" t="str">
            <v xml:space="preserve">SETOP-I </v>
          </cell>
        </row>
        <row r="21787">
          <cell r="A21787" t="str">
            <v>SETOP-I 074.06 - SUPORTE PARA EXTINTOR</v>
          </cell>
        </row>
        <row r="21788">
          <cell r="A21788" t="str">
            <v>SETOP-I Código</v>
          </cell>
          <cell r="D21788" t="str">
            <v>Descrição do Material</v>
          </cell>
          <cell r="E21788" t="str">
            <v>Unid.</v>
          </cell>
          <cell r="F21788" t="str">
            <v>Custo Unitário</v>
          </cell>
        </row>
        <row r="21789">
          <cell r="A21789" t="str">
            <v>SETOP-I MATED-12910</v>
          </cell>
          <cell r="D21789" t="str">
            <v>BASE DECORATIVA PARA EXTINTORES (TIPO: APOIO NO PISO)</v>
          </cell>
          <cell r="E21789" t="str">
            <v>un</v>
          </cell>
          <cell r="F21789">
            <v>24.58</v>
          </cell>
        </row>
        <row r="21790">
          <cell r="A21790" t="str">
            <v>SETOP-I MATED-28646</v>
          </cell>
          <cell r="D21790" t="str">
            <v>SUPORTE PARA EXTINTOR (TIPO: PAREDE|MATERIAL: AÇO GALVANIZADO||CARGA MÁXIMA: EXINTOR COM CARGA DE ATÉ 12KG)</v>
          </cell>
          <cell r="E21790" t="str">
            <v>un</v>
          </cell>
          <cell r="F21790">
            <v>4.99</v>
          </cell>
        </row>
        <row r="21791">
          <cell r="A21791" t="str">
            <v xml:space="preserve">SETOP-I </v>
          </cell>
        </row>
        <row r="21792">
          <cell r="A21792" t="str">
            <v>SETOP-I 075 - HIDRÔMETROS</v>
          </cell>
        </row>
        <row r="21793">
          <cell r="A21793" t="str">
            <v>SETOP-I 075.01 - ACESSÓRIOS PARA HIDRANTE</v>
          </cell>
        </row>
        <row r="21794">
          <cell r="A21794" t="str">
            <v>SETOP-I Código</v>
          </cell>
          <cell r="D21794" t="str">
            <v>Descrição do Material</v>
          </cell>
          <cell r="E21794" t="str">
            <v>Unid.</v>
          </cell>
          <cell r="F21794" t="str">
            <v>Custo Unitário</v>
          </cell>
        </row>
        <row r="21795">
          <cell r="A21795" t="str">
            <v>SETOP-I MATED-15223</v>
          </cell>
          <cell r="D21795" t="str">
            <v>INATIVADO NÃO USAR - TAMPA DE PROTEÇÃO PARA HIDRÔMETRO PADRÃO CONCESSIONÁRIA LOCAL (APLICAÇÃO: EMBUTIDO PAREDE|MATERIAL: AÇO GALVANIZADO|PINTURA: ELETROSTÁTICA|COMPRIMENTO: 60CM|ALTURA: 50CM)</v>
          </cell>
          <cell r="E21795" t="str">
            <v>un</v>
          </cell>
          <cell r="F21795">
            <v>87.082499999999996</v>
          </cell>
        </row>
        <row r="21796">
          <cell r="A21796" t="str">
            <v xml:space="preserve">SETOP-I </v>
          </cell>
        </row>
        <row r="21797">
          <cell r="A21797" t="str">
            <v>SETOP-I 075.02 - HIDRÔMETRO</v>
          </cell>
        </row>
        <row r="21798">
          <cell r="A21798" t="str">
            <v>SETOP-I Código</v>
          </cell>
          <cell r="D21798" t="str">
            <v>Descrição do Material</v>
          </cell>
          <cell r="E21798" t="str">
            <v>Unid.</v>
          </cell>
          <cell r="F21798" t="str">
            <v>Custo Unitário</v>
          </cell>
        </row>
        <row r="21799">
          <cell r="A21799" t="str">
            <v>SETOP-I MATED-15224</v>
          </cell>
          <cell r="D21799" t="str">
            <v>HIDRÔMETRO (APLICAÇÃO: MEDIDOR DE VAZÃO DE ÁGUA|DIÂMETRO: 20MM (1/2")|VAZÃO NOMINAL: 1,5(M3/H)|VAZÃO MÁXIMA: 3,0(M3/H)|COMPRIMENTO APROXIMADO: 115MM|PADRÃO: CONCESSIONÁRIA LOCAL)</v>
          </cell>
          <cell r="E21799" t="str">
            <v>un</v>
          </cell>
          <cell r="F21799">
            <v>189.85</v>
          </cell>
        </row>
        <row r="21800">
          <cell r="A21800" t="str">
            <v xml:space="preserve">SETOP-I </v>
          </cell>
        </row>
        <row r="21801">
          <cell r="A21801" t="str">
            <v>SETOP-I 075.03 - KIT CAVALETE</v>
          </cell>
        </row>
        <row r="21802">
          <cell r="A21802" t="str">
            <v>SETOP-I Código</v>
          </cell>
          <cell r="D21802" t="str">
            <v>Descrição do Material</v>
          </cell>
          <cell r="E21802" t="str">
            <v>Unid.</v>
          </cell>
          <cell r="F21802" t="str">
            <v>Custo Unitário</v>
          </cell>
        </row>
        <row r="21803">
          <cell r="A21803" t="str">
            <v>SETOP-I MATED-15221</v>
          </cell>
          <cell r="D21803" t="str">
            <v>KIT CAVALETE PADRÃO CONCESSIONÁRIA LOCAL (DIÂMETRO: 20MM (1/2")|MODELO: EMBUTIDO PAREDE|TUBOS: GALVANIZADOS|NÚMERO DE RAMAIS: 1|REGISTRO: INCLUSO|ALTURA APROXIMADA: 100CM)</v>
          </cell>
          <cell r="E21803" t="str">
            <v>un</v>
          </cell>
          <cell r="F21803">
            <v>158.5</v>
          </cell>
        </row>
        <row r="21804">
          <cell r="A21804" t="str">
            <v>SETOP-I MATED-12510</v>
          </cell>
          <cell r="D21804" t="str">
            <v>KIT CAVALETE PADRÃO CONCESSIONÁRIA LOCAL (DIÂMETRO: 20MM (1/2")|MODELO: PISO|TUBOS: GALVANIZADOS|NÚMERO DE RAMAIS: 1|REGISTRO: INCLUSO|ALTURA APROXIMADA: 75CM)</v>
          </cell>
          <cell r="E21804" t="str">
            <v>un</v>
          </cell>
          <cell r="F21804">
            <v>130.62</v>
          </cell>
        </row>
        <row r="21805">
          <cell r="A21805" t="str">
            <v>SETOP-I MATED-15222</v>
          </cell>
          <cell r="D21805" t="str">
            <v>KIT CAVALETE PADRÃO CONCESSIONÁRIA LOCAL (DIÂMETRO: 25MM (3/4")|MODELO: EMBUTIDO PAREDE|TUBOS: GALVANIZADOS|NÚMERO DE RAMAIS: 1|REGISTRO: INCLUSO|ALTURA APROXIMADA: 100CM)</v>
          </cell>
          <cell r="E21805" t="str">
            <v>un</v>
          </cell>
          <cell r="F21805">
            <v>251.1</v>
          </cell>
        </row>
        <row r="21806">
          <cell r="A21806" t="str">
            <v>SETOP-I MATED-12511</v>
          </cell>
          <cell r="D21806" t="str">
            <v>KIT CAVALETE PADRÃO CONCESSIONÁRIA LOCAL (DIÂMETRO: 25MM (3/4")|MODELO: PISO|TUBOS: GALVANIZADOS|NÚMERO DE RAMAIS: 1|REGISTRO: INCLUSO|ALTURA APROXIMADA: 75CM)</v>
          </cell>
          <cell r="E21806" t="str">
            <v>un</v>
          </cell>
          <cell r="F21806">
            <v>175.35</v>
          </cell>
        </row>
        <row r="21807">
          <cell r="A21807" t="str">
            <v xml:space="preserve">SETOP-I </v>
          </cell>
        </row>
        <row r="21808">
          <cell r="A21808" t="str">
            <v>SETOP-I 076 - ILUMINAÇÃO PÚBLICA</v>
          </cell>
        </row>
        <row r="21809">
          <cell r="A21809" t="str">
            <v>SETOP-I 076.01 - LUMINÁRIA</v>
          </cell>
        </row>
        <row r="21810">
          <cell r="A21810" t="str">
            <v>SETOP-I Código</v>
          </cell>
          <cell r="D21810" t="str">
            <v>Descrição do Material</v>
          </cell>
          <cell r="E21810" t="str">
            <v>Unid.</v>
          </cell>
          <cell r="F21810" t="str">
            <v>Custo Unitário</v>
          </cell>
        </row>
        <row r="21811">
          <cell r="A21811" t="str">
            <v>SETOP-I MATED-22212</v>
          </cell>
          <cell r="D21811" t="str">
            <v>LUMINÁRIA PÚBLICA (TIPO: LED|POTÊNCIA: 200W|LÚMENS: 20000LM|COR DA LUZ: BRANCA|TEMPERATURA DA COR: 6000K-6500K|GRAU DE PROTEÇÃO: IP66|TENSÃO: 127/220V)</v>
          </cell>
          <cell r="E21811" t="str">
            <v>un</v>
          </cell>
          <cell r="F21811">
            <v>229.79</v>
          </cell>
        </row>
        <row r="21812">
          <cell r="A21812" t="str">
            <v>SETOP-I MATED-22213</v>
          </cell>
          <cell r="D21812" t="str">
            <v>LUMINÁRIA PÚBLICA (TIPO: LED|POTÊNCIA: 300W|LÚMENS: 33000LM|COR DA LUZ: BRANCA|TEMPERATURA DA COR: 6000K-6500K|GRAU DE PROTEÇÃO: IP66|TENSÃO: 127/220V)</v>
          </cell>
          <cell r="E21812" t="str">
            <v>un</v>
          </cell>
          <cell r="F21812">
            <v>299.99</v>
          </cell>
        </row>
        <row r="21813">
          <cell r="A21813" t="str">
            <v xml:space="preserve">SETOP-I </v>
          </cell>
        </row>
        <row r="21814">
          <cell r="A21814" t="str">
            <v>SETOP-I 076.02 - POSTE EM AÇO</v>
          </cell>
        </row>
        <row r="21815">
          <cell r="A21815" t="str">
            <v>SETOP-I Código</v>
          </cell>
          <cell r="D21815" t="str">
            <v>Descrição do Material</v>
          </cell>
          <cell r="E21815" t="str">
            <v>Unid.</v>
          </cell>
          <cell r="F21815" t="str">
            <v>Custo Unitário</v>
          </cell>
        </row>
        <row r="21816">
          <cell r="A21816" t="str">
            <v>SETOP-I MATED-22384</v>
          </cell>
          <cell r="D21816" t="str">
            <v>POSTE DE AÇO GALVANIZADO PARA ILUMINAÇÃO PÚBLICA (MODELO: TELECÔNICO RETO|COMPRIMENTO: 6M|FIXAÇÃO: FLANGE COM CHUMBADORES)</v>
          </cell>
          <cell r="E21816" t="str">
            <v>un</v>
          </cell>
          <cell r="F21816">
            <v>1000.91</v>
          </cell>
        </row>
        <row r="21817">
          <cell r="A21817" t="str">
            <v xml:space="preserve">SETOP-I </v>
          </cell>
        </row>
        <row r="21818">
          <cell r="A21818" t="str">
            <v>SETOP-I 076.03 - PROJETOR/ REFLETOR</v>
          </cell>
        </row>
        <row r="21819">
          <cell r="A21819" t="str">
            <v>SETOP-I Código</v>
          </cell>
          <cell r="D21819" t="str">
            <v>Descrição do Material</v>
          </cell>
          <cell r="E21819" t="str">
            <v>Unid.</v>
          </cell>
          <cell r="F21819" t="str">
            <v>Custo Unitário</v>
          </cell>
        </row>
        <row r="21820">
          <cell r="A21820" t="str">
            <v>SETOP-I MATED-22353</v>
          </cell>
          <cell r="D21820" t="str">
            <v>REFLETOR (TIPO: LED|POTÊNCIA: 200W|LÚMENS: 20000LM|COR DA LUZ: BRANCA|TEMPERATURA DA COR: 6000K-6500K|GRAU DE PROTEÇÃO: IP66|TENSÃO: 110/220V)</v>
          </cell>
          <cell r="E21820" t="str">
            <v>un</v>
          </cell>
          <cell r="F21820">
            <v>125.71</v>
          </cell>
        </row>
        <row r="21821">
          <cell r="A21821" t="str">
            <v>SETOP-I MATED-22354</v>
          </cell>
          <cell r="D21821" t="str">
            <v>REFLETOR (TIPO: LED|POTÊNCIA: 300W|LÚMENS: 33000LM|COR DA LUZ: BRANCA|TEMPERATURA DA COR: 6000K-6500K|GRAU DE PROTEÇÃO: IP66|TENSÃO: 110/220V)</v>
          </cell>
          <cell r="E21821" t="str">
            <v>un</v>
          </cell>
          <cell r="F21821">
            <v>183</v>
          </cell>
        </row>
        <row r="21822">
          <cell r="A21822" t="str">
            <v xml:space="preserve">SETOP-I </v>
          </cell>
        </row>
        <row r="21823">
          <cell r="A21823" t="str">
            <v>SETOP-I 076.04 - RELÉ FOTOELÉTRICO</v>
          </cell>
        </row>
        <row r="21824">
          <cell r="A21824" t="str">
            <v>SETOP-I Código</v>
          </cell>
          <cell r="D21824" t="str">
            <v>Descrição do Material</v>
          </cell>
          <cell r="E21824" t="str">
            <v>Unid.</v>
          </cell>
          <cell r="F21824" t="str">
            <v>Custo Unitário</v>
          </cell>
        </row>
        <row r="21825">
          <cell r="A21825" t="str">
            <v>SETOP-I MATED-12258</v>
          </cell>
          <cell r="D21825" t="str">
            <v>RELÉ FOTOELÉTRICO (MATERIAL: POLIPROPILENO COM PROTEÇÃO RADIAÇÃO UV|TENSÃO: 120V|CAPACIDADE DA CARGA: 1200VA|POTÊNCIA: 1000W|GRAU DE PROTEÇÃO: IP54|CONTATO CARGA: NF OU NA|BASE: INCLUSA)</v>
          </cell>
          <cell r="E21825" t="str">
            <v>un</v>
          </cell>
          <cell r="F21825">
            <v>29.83</v>
          </cell>
        </row>
        <row r="21826">
          <cell r="A21826" t="str">
            <v>SETOP-I MATED-12259</v>
          </cell>
          <cell r="D21826" t="str">
            <v>RELÉ FOTOELÉTRICO (MATERIAL: POLIPROPILENO COM PROTEÇÃO RADIAÇÃO UV|TENSÃO: 220V|CAPACIDADE DA CARGA: 1800VA|POTÊNCIA: 1000W|GRAU DE PROTEÇÃO: IP54|CONTATO CARGA: NF OU NA|BASE: INCLUSA)</v>
          </cell>
          <cell r="E21826" t="str">
            <v>un</v>
          </cell>
          <cell r="F21826">
            <v>30.03</v>
          </cell>
        </row>
        <row r="21827">
          <cell r="A21827" t="str">
            <v xml:space="preserve">SETOP-I </v>
          </cell>
        </row>
        <row r="21828">
          <cell r="A21828" t="str">
            <v>SETOP-I 076.05 - SUPORTE PARA LUMINÁRIAS E REFLETORES</v>
          </cell>
        </row>
        <row r="21829">
          <cell r="A21829" t="str">
            <v>SETOP-I Código</v>
          </cell>
          <cell r="D21829" t="str">
            <v>Descrição do Material</v>
          </cell>
          <cell r="E21829" t="str">
            <v>Unid.</v>
          </cell>
          <cell r="F21829" t="str">
            <v>Custo Unitário</v>
          </cell>
        </row>
        <row r="21830">
          <cell r="A21830" t="str">
            <v>SETOP-I MATED-22388</v>
          </cell>
          <cell r="D21830" t="str">
            <v>BRAÇO CURVO PARA LUMINÁRIA PÚBLICA (MATERIAL: AÇO GALVANIZADO|COMPRIMENTO: 150CM|DIÂMETRO: 48MM*) *VALORES REFERENCIAIS APROXIMADOS</v>
          </cell>
          <cell r="E21830" t="str">
            <v>un</v>
          </cell>
          <cell r="F21830">
            <v>237.28</v>
          </cell>
        </row>
        <row r="21831">
          <cell r="A21831" t="str">
            <v>SETOP-I MATED-20885</v>
          </cell>
          <cell r="D21831" t="str">
            <v>SUPORTE PARA LUMINÁRIA PÚBLICA (TIPO: PÉTALA|QUANTIDADE DE LUMINÁRIAS: 1)</v>
          </cell>
          <cell r="E21831" t="str">
            <v>un</v>
          </cell>
          <cell r="F21831">
            <v>220.72</v>
          </cell>
        </row>
        <row r="21832">
          <cell r="A21832" t="str">
            <v>SETOP-I MATED-11945</v>
          </cell>
          <cell r="D21832" t="str">
            <v>SUPORTE PARA LUMINÁRIA PÚBLICA (TIPO: PÉTALA|QUANTIDADE DE LUMINÁRIAS: 2)</v>
          </cell>
          <cell r="E21832" t="str">
            <v>un</v>
          </cell>
          <cell r="F21832">
            <v>200.76</v>
          </cell>
        </row>
        <row r="21833">
          <cell r="A21833" t="str">
            <v>SETOP-I MATED-20884</v>
          </cell>
          <cell r="D21833" t="str">
            <v>SUPORTE PARA REFLETOR (TIPO: CRUZETA|MATERIAL: AÇO GALVANIZADO|NÚMERO DE PROJETORES: 1|ACESSÓRIOS DE FIXAÇÃO: INCLUSOS)</v>
          </cell>
          <cell r="E21833" t="str">
            <v>un</v>
          </cell>
          <cell r="F21833">
            <v>153.43</v>
          </cell>
        </row>
        <row r="21834">
          <cell r="A21834" t="str">
            <v>SETOP-I MATED-20883</v>
          </cell>
          <cell r="D21834" t="str">
            <v>SUPORTE PARA REFLETOR (TIPO: CRUZETA|MATERIAL: AÇO GALVANIZADO|NÚMERO DE PROJETORES: 2|ACESSÓRIOS DE FIXAÇÃO: INCLUSOS)</v>
          </cell>
          <cell r="E21834" t="str">
            <v>un</v>
          </cell>
          <cell r="F21834">
            <v>244.37</v>
          </cell>
        </row>
        <row r="21835">
          <cell r="A21835" t="str">
            <v>SETOP-I MATED-13027</v>
          </cell>
          <cell r="D21835" t="str">
            <v>SUPORTE PARA REFLETOR (TIPO: CRUZETA|MATERIAL: AÇO GALVANIZADO|NÚMERO DE PROJETORES: 3|ACESSÓRIOS DE FIXAÇÃO: INCLUSOS)</v>
          </cell>
          <cell r="E21835" t="str">
            <v>un</v>
          </cell>
          <cell r="F21835">
            <v>354.98</v>
          </cell>
        </row>
        <row r="21836">
          <cell r="A21836" t="str">
            <v>SETOP-I MATED-22376</v>
          </cell>
          <cell r="D21836" t="str">
            <v>SUPORTE PARA REFLETOR (TIPO: CRUZETA|MATERIAL: AÇO GALVANIZADO|NÚMERO DE PROJETORES: 4|ACESSÓRIOS DE FIXAÇÃO: INCLUSOS)</v>
          </cell>
          <cell r="E21836" t="str">
            <v>un</v>
          </cell>
          <cell r="F21836">
            <v>732.94</v>
          </cell>
        </row>
        <row r="21837">
          <cell r="A21837" t="str">
            <v xml:space="preserve">SETOP-I </v>
          </cell>
        </row>
        <row r="21838">
          <cell r="A21838" t="str">
            <v>SETOP-I 077 - ACESSIBILIDADE (INSUMOS)</v>
          </cell>
        </row>
        <row r="21839">
          <cell r="A21839" t="str">
            <v>SETOP-I 077.01 - BANCO ARTICULADO</v>
          </cell>
        </row>
        <row r="21840">
          <cell r="A21840" t="str">
            <v>SETOP-I Código</v>
          </cell>
          <cell r="D21840" t="str">
            <v>Descrição do Material</v>
          </cell>
          <cell r="E21840" t="str">
            <v>Unid.</v>
          </cell>
          <cell r="F21840" t="str">
            <v>Custo Unitário</v>
          </cell>
        </row>
        <row r="21841">
          <cell r="A21841" t="str">
            <v>SETOP-I MATED-12070</v>
          </cell>
          <cell r="D21841" t="str">
            <v>BANCO ARTICULADO COM CANTOS ARREDONDADOS(MATERIAL: AÇO INOX E FÓRMICA|SUPERFÍCIE: ANTIDERRAPANTE E IMPERMEÁVEL|LARGURA: 45CM|COMPRIMENTO: 70CM|CAPACIDADE: 150KG|ACESSÓRIOS: INCLUSO)</v>
          </cell>
          <cell r="E21841" t="str">
            <v>un</v>
          </cell>
          <cell r="F21841">
            <v>1199</v>
          </cell>
        </row>
        <row r="21842">
          <cell r="A21842" t="str">
            <v>SETOP-I MATED-12151</v>
          </cell>
          <cell r="D21842" t="str">
            <v>BANCO ARTICULADO (MATERIAL: AÇO INOX AISI 304|ACABAMENTO: POLIDO|CANTOS: ARREDONDADOS|CARGA MÍNIMA SUPORTADA: 150KG|COMPRIMENTO: 70CM|PROFUNDIDADE: 45CM|INSTALAÇÃO: PAREDE|ACESSÓRIOS: INCLUSO CANOPLAS, PARAFUSOS E BUCHAS)</v>
          </cell>
          <cell r="E21842" t="str">
            <v>un</v>
          </cell>
          <cell r="F21842">
            <v>553.45000000000005</v>
          </cell>
        </row>
        <row r="21843">
          <cell r="A21843" t="str">
            <v xml:space="preserve">SETOP-I </v>
          </cell>
        </row>
        <row r="21844">
          <cell r="A21844" t="str">
            <v>SETOP-I 077.02 - BARRA DE APOIO</v>
          </cell>
        </row>
        <row r="21845">
          <cell r="A21845" t="str">
            <v>SETOP-I Código</v>
          </cell>
          <cell r="D21845" t="str">
            <v>Descrição do Material</v>
          </cell>
          <cell r="E21845" t="str">
            <v>Unid.</v>
          </cell>
          <cell r="F21845" t="str">
            <v>Custo Unitário</v>
          </cell>
        </row>
        <row r="21846">
          <cell r="A21846" t="str">
            <v>SETOP-I MATED-12163</v>
          </cell>
          <cell r="D21846" t="str">
            <v>BARRA DE APOIO (MATERIAL: AÇO INOX AISI 304|ACABAMENTO: POLIDO|MODELO: EM"L"|DIÂMETRO TUBO: 1.1/4" [31,75MM]|COMPRIMENTO: 140CM|INSTALAÇÃO: PAREDE|ACESSÓRIOS: INCLUSO CANOPLAS, PARAFUSOS E BUCHAS)</v>
          </cell>
          <cell r="E21846" t="str">
            <v>un</v>
          </cell>
          <cell r="F21846">
            <v>243.64</v>
          </cell>
        </row>
        <row r="21847">
          <cell r="A21847" t="str">
            <v>SETOP-I MATED-12062</v>
          </cell>
          <cell r="D21847" t="str">
            <v>BARRA DE APOIO (MATERIAL: AÇO INOX AISI 304|ACABAMENTO: POLIDO|MODELO: PARA LAVATÓRIO DE CANTO|DIÂMETRO TUBO: 1.1/4" [31,75MM]|COMPRIMENTO: APROX. 61CM|INSTALAÇÃO: PAREDE|ACESSÓRIOS: INCLUSO CANOPLAS, PARAFUSOS E BUCHAS)</v>
          </cell>
          <cell r="E21847" t="str">
            <v>un</v>
          </cell>
          <cell r="F21847">
            <v>150.26</v>
          </cell>
        </row>
        <row r="21848">
          <cell r="A21848" t="str">
            <v>SETOP-I MATED-12061</v>
          </cell>
          <cell r="D21848" t="str">
            <v>BARRA DE APOIO (MATERIAL: AÇO INOX AISI 304|ACABAMENTO: POLIDO|MODELO: RETA|DIÂMETRO TUBO: 1.1/4" [31,75MM]|COMPRIMENTO: 100CM|INSTALAÇÃO: PAREDE|ACESSÓRIOS: INCLUSO CANOPLAS, PARAFUSOS E BUCHAS)</v>
          </cell>
          <cell r="E21848" t="str">
            <v>un</v>
          </cell>
          <cell r="F21848">
            <v>149</v>
          </cell>
        </row>
        <row r="21849">
          <cell r="A21849" t="str">
            <v>SETOP-I MATED-12177</v>
          </cell>
          <cell r="D21849" t="str">
            <v>BARRA DE APOIO (MATERIAL: AÇO INOX AISI 304|ACABAMENTO: POLIDO|MODELO: RETA|DIÂMETRO TUBO: 1.1/4" [31,75MM]|COMPRIMENTO: 120CM|INSTALAÇÃO: PAREDE|ACESSÓRIOS: INCLUSO CANOPLAS, PARAFUSOS E BUCHAS)</v>
          </cell>
          <cell r="E21849" t="str">
            <v>un</v>
          </cell>
          <cell r="F21849">
            <v>171.38</v>
          </cell>
        </row>
        <row r="21850">
          <cell r="A21850" t="str">
            <v>SETOP-I MATED-12066</v>
          </cell>
          <cell r="D21850" t="str">
            <v>BARRA DE APOIO (MATERIAL: AÇO INOX AISI 304|ACABAMENTO: POLIDO|MODELO: RETA|DIÂMETRO TUBO: 1.1/4" [31,75MM]|COMPRIMENTO: 40CM|INSTALAÇÃO: PORTA OU PAREDE|ACESSÓRIOS: INCLUSO CANOPLAS, PARAFUSOS E BUCHAS)</v>
          </cell>
          <cell r="E21850" t="str">
            <v>un</v>
          </cell>
          <cell r="F21850">
            <v>118.15</v>
          </cell>
        </row>
        <row r="21851">
          <cell r="A21851" t="str">
            <v>SETOP-I MATED-11985</v>
          </cell>
          <cell r="D21851" t="str">
            <v>BARRA DE APOIO (MATERIAL: AÇO INOX AISI 304|ACABAMENTO: POLIDO|MODELO: RETA|DIÂMETRO TUBO: 1.1/4" [31,75MM]|COMPRIMENTO: 70CM|INSTALAÇÃO: PAREDE|ACESSÓRIOS: INCLUSO CANOPLAS, PARAFUSOS E BUCHAS)</v>
          </cell>
          <cell r="E21851" t="str">
            <v>un</v>
          </cell>
          <cell r="F21851">
            <v>153.97999999999999</v>
          </cell>
        </row>
        <row r="21852">
          <cell r="A21852" t="str">
            <v>SETOP-I MATED-12063</v>
          </cell>
          <cell r="D21852" t="str">
            <v>BARRA DE APOIO (MATERIAL: AÇO INOX AISI 304|ACABAMENTO: POLIDO|MODELO: RETA|DIÂMETRO TUBO: 1.1/4" [31,75MM]|COMPRIMENTO: 80CM|INSTALAÇÃO: PAREDE|ACESSÓRIOS: INCLUSO CANOPLAS, PARAFUSOS E BUCHAS)</v>
          </cell>
          <cell r="E21852" t="str">
            <v>un</v>
          </cell>
          <cell r="F21852">
            <v>124.78</v>
          </cell>
        </row>
        <row r="21853">
          <cell r="A21853" t="str">
            <v>SETOP-I MATED-12064</v>
          </cell>
          <cell r="D21853" t="str">
            <v>BARRA DE APOIO (MATERIAL: AÇO INOX AISI 304|ACABAMENTO: POLIDO|MODELO: RETA|DIÂMETRO TUBO: 1.1/4" [31,75MM]|COMPRIMENTO: 90CM|INSTALAÇÃO: PAREDE|ACESSÓRIOS: INCLUSO CANOPLAS, PARAFUSOS E BUCHAS)</v>
          </cell>
          <cell r="E21853" t="str">
            <v>un</v>
          </cell>
          <cell r="F21853">
            <v>100.16</v>
          </cell>
        </row>
        <row r="21854">
          <cell r="A21854" t="str">
            <v xml:space="preserve">SETOP-I </v>
          </cell>
        </row>
        <row r="21855">
          <cell r="A21855" t="str">
            <v>SETOP-I 079 - ISOLANTES TÉRMICOS</v>
          </cell>
        </row>
        <row r="21856">
          <cell r="A21856" t="str">
            <v>SETOP-I 079.01 - VERMICULITA</v>
          </cell>
        </row>
        <row r="21857">
          <cell r="A21857" t="str">
            <v>SETOP-I Código</v>
          </cell>
          <cell r="D21857" t="str">
            <v>Descrição do Material</v>
          </cell>
          <cell r="E21857" t="str">
            <v>Unid.</v>
          </cell>
          <cell r="F21857" t="str">
            <v>Custo Unitário</v>
          </cell>
        </row>
        <row r="21858">
          <cell r="A21858" t="str">
            <v>SETOP-I MATED-13091</v>
          </cell>
          <cell r="D21858" t="str">
            <v>VERMICULITA EXPANDIDA</v>
          </cell>
          <cell r="E21858" t="str">
            <v>m3</v>
          </cell>
          <cell r="F21858">
            <v>1149.5</v>
          </cell>
        </row>
        <row r="21859">
          <cell r="A21859" t="str">
            <v xml:space="preserve">SETOP-I </v>
          </cell>
        </row>
        <row r="21860">
          <cell r="A21860" t="str">
            <v>SETOP-I 080 - ISOPOR, PAPEL (APLICADOS NA CONSTRUÇÃO)</v>
          </cell>
        </row>
        <row r="21861">
          <cell r="A21861" t="str">
            <v>SETOP-I 080.01 - ISOPOR</v>
          </cell>
        </row>
        <row r="21862">
          <cell r="A21862" t="str">
            <v>SETOP-I Código</v>
          </cell>
          <cell r="D21862" t="str">
            <v>Descrição do Material</v>
          </cell>
          <cell r="E21862" t="str">
            <v>Unid.</v>
          </cell>
          <cell r="F21862" t="str">
            <v>Custo Unitário</v>
          </cell>
        </row>
        <row r="21863">
          <cell r="A21863" t="str">
            <v>SETOP-I MATED-8144</v>
          </cell>
          <cell r="D21863" t="str">
            <v>CHAPA DE POLIESTIRENO EXPANDIDO (MATERIAL: EPS (ISOPOR)|ESPESSURA: 20MM|DIMENSÃO DA CHAPA: (100X50)CM)</v>
          </cell>
          <cell r="E21863" t="str">
            <v>m2</v>
          </cell>
          <cell r="F21863">
            <v>7.1</v>
          </cell>
        </row>
        <row r="21864">
          <cell r="A21864" t="str">
            <v>SETOP-I MATED-19811</v>
          </cell>
          <cell r="D21864" t="str">
            <v>LAJOTA (MATERIAL: POLIESTIRENO EXPANDIDO [EPS]|MEDIDAS: (1000X330X70)MM|TIPO:H7)</v>
          </cell>
          <cell r="E21864" t="str">
            <v>un</v>
          </cell>
          <cell r="F21864">
            <v>10</v>
          </cell>
        </row>
        <row r="21865">
          <cell r="A21865" t="str">
            <v xml:space="preserve">SETOP-I </v>
          </cell>
        </row>
        <row r="21866">
          <cell r="A21866" t="str">
            <v>SETOP-I 080.02 - PAPEL</v>
          </cell>
        </row>
        <row r="21867">
          <cell r="A21867" t="str">
            <v>SETOP-I Código</v>
          </cell>
          <cell r="D21867" t="str">
            <v>Descrição do Material</v>
          </cell>
          <cell r="E21867" t="str">
            <v>Unid.</v>
          </cell>
          <cell r="F21867" t="str">
            <v>Custo Unitário</v>
          </cell>
        </row>
        <row r="21868">
          <cell r="A21868" t="str">
            <v>SETOP-I MATED-18280</v>
          </cell>
          <cell r="D21868" t="str">
            <v>PAPEL PARDO (TIPO: KRAFT|GRAMATURA: 80G/M2|LARGURA*: 120CM|COMPRIMENTO DA BOBINA*: 150M|PESO*: 14,4KG)* VALORES REFERENCIAIS APROXIMADOS</v>
          </cell>
          <cell r="E21868" t="str">
            <v>m2</v>
          </cell>
          <cell r="F21868">
            <v>1.08</v>
          </cell>
        </row>
        <row r="21869">
          <cell r="A21869" t="str">
            <v xml:space="preserve">SETOP-I </v>
          </cell>
        </row>
        <row r="21870">
          <cell r="A21870" t="str">
            <v>SETOP-I 081 - JUNTAS DE ALUMÍNIO E PLÁSTICAS</v>
          </cell>
        </row>
        <row r="21871">
          <cell r="A21871" t="str">
            <v>SETOP-I 081.01 - JUNTA EM ALUMÍNIO</v>
          </cell>
        </row>
        <row r="21872">
          <cell r="A21872" t="str">
            <v>SETOP-I Código</v>
          </cell>
          <cell r="D21872" t="str">
            <v>Descrição do Material</v>
          </cell>
          <cell r="E21872" t="str">
            <v>Unid.</v>
          </cell>
          <cell r="F21872" t="str">
            <v>Custo Unitário</v>
          </cell>
        </row>
        <row r="21873">
          <cell r="A21873" t="str">
            <v>SETOP-I MATED-12751</v>
          </cell>
          <cell r="D21873" t="str">
            <v>JUNTA PARA PISO (MATERIAL: ALUMÍNIO|ESPESSURA*: 3,17MM|ALTURA*: 19,05MM|MASSA LINEAR*: 0,164KG/MG)*VALORES REFERENCIAIS APROXIMADOS</v>
          </cell>
          <cell r="E21873" t="str">
            <v>m</v>
          </cell>
          <cell r="F21873">
            <v>9.5</v>
          </cell>
        </row>
        <row r="21874">
          <cell r="A21874" t="str">
            <v xml:space="preserve">SETOP-I </v>
          </cell>
        </row>
        <row r="21875">
          <cell r="A21875" t="str">
            <v>SETOP-I 081.02 - JUNTA EM PLÁSTICO</v>
          </cell>
        </row>
        <row r="21876">
          <cell r="A21876" t="str">
            <v>SETOP-I Código</v>
          </cell>
          <cell r="D21876" t="str">
            <v>Descrição do Material</v>
          </cell>
          <cell r="E21876" t="str">
            <v>Unid.</v>
          </cell>
          <cell r="F21876" t="str">
            <v>Custo Unitário</v>
          </cell>
        </row>
        <row r="21877">
          <cell r="A21877" t="str">
            <v>SETOP-I MATED-12232</v>
          </cell>
          <cell r="D21877" t="str">
            <v>JUNTA PARA PISO (MATERIAL: PLÁSTICO|ESPESSURA: 3MM|ALTURA: 17MM)</v>
          </cell>
          <cell r="E21877" t="str">
            <v>m</v>
          </cell>
          <cell r="F21877">
            <v>3.45</v>
          </cell>
        </row>
        <row r="21878">
          <cell r="A21878" t="str">
            <v>SETOP-I MATED-11421</v>
          </cell>
          <cell r="D21878" t="str">
            <v>JUNTA PARA PISO (MATERIAL: PLÁSTICO|ESPESSURA: 3MM|ALTURA: 27MM)</v>
          </cell>
          <cell r="E21878" t="str">
            <v>m</v>
          </cell>
          <cell r="F21878">
            <v>3.59</v>
          </cell>
        </row>
        <row r="21879">
          <cell r="A21879" t="str">
            <v xml:space="preserve">SETOP-I </v>
          </cell>
        </row>
        <row r="21880">
          <cell r="A21880" t="str">
            <v>SETOP-I 082 - LADRILHOS HIDRÁULICOS E CERÂMICOS</v>
          </cell>
        </row>
        <row r="21881">
          <cell r="A21881" t="str">
            <v>SETOP-I 082.01 - LADRILHO CERÂMICO</v>
          </cell>
        </row>
        <row r="21882">
          <cell r="A21882" t="str">
            <v>SETOP-I Código</v>
          </cell>
          <cell r="D21882" t="str">
            <v>Descrição do Material</v>
          </cell>
          <cell r="E21882" t="str">
            <v>Unid.</v>
          </cell>
          <cell r="F21882" t="str">
            <v>Custo Unitário</v>
          </cell>
        </row>
        <row r="21883">
          <cell r="A21883" t="str">
            <v>SETOP-I MATED-12627</v>
          </cell>
          <cell r="D21883" t="str">
            <v>LADRILHO CERÂMICO (COR: VERMELHO NATURAL|MEDIDAS REFERENCIAIS: 24X5,2CM)</v>
          </cell>
          <cell r="E21883" t="str">
            <v>m2</v>
          </cell>
          <cell r="F21883">
            <v>80.22</v>
          </cell>
        </row>
        <row r="21884">
          <cell r="A21884" t="str">
            <v xml:space="preserve">SETOP-I </v>
          </cell>
        </row>
        <row r="21885">
          <cell r="A21885" t="str">
            <v>SETOP-I 082.02 - LADRILHO HIDRÁULICO</v>
          </cell>
        </row>
        <row r="21886">
          <cell r="A21886" t="str">
            <v>SETOP-I Código</v>
          </cell>
          <cell r="D21886" t="str">
            <v>Descrição do Material</v>
          </cell>
          <cell r="E21886" t="str">
            <v>Unid.</v>
          </cell>
          <cell r="F21886" t="str">
            <v>Custo Unitário</v>
          </cell>
        </row>
        <row r="21887">
          <cell r="A21887" t="str">
            <v>SETOP-I MATED-12668</v>
          </cell>
          <cell r="D21887" t="str">
            <v>LADRILHO HIDRÁULICO ANTIDERRAPANTE (COR: NATURAL|COMPRIMENTO: 20CM|LARGURA: 20CM|ESPESSURA: 2CM)</v>
          </cell>
          <cell r="E21887" t="str">
            <v>m2</v>
          </cell>
          <cell r="F21887">
            <v>51.5</v>
          </cell>
        </row>
        <row r="21888">
          <cell r="A21888" t="str">
            <v>SETOP-I MATED-12711</v>
          </cell>
          <cell r="D21888" t="str">
            <v>LADRILHO HIDRÁULICO ANTIDERRAPANTE (COR: NATURAL|COMPRIMENTO: 25CM|LARGURA: 25CM|ESPESSURA: 2CM)</v>
          </cell>
          <cell r="E21888" t="str">
            <v>m2</v>
          </cell>
          <cell r="F21888">
            <v>51.5</v>
          </cell>
        </row>
        <row r="21889">
          <cell r="A21889" t="str">
            <v>SETOP-I MATED-12690</v>
          </cell>
          <cell r="D21889" t="str">
            <v>LADRILHO HIDRÁULICO DECORADO (MATERIAL:CIMENTO BRANCO|COR: DUAS (2) CORES|COMPRIMENTO: 20CM|LARGURA: 20CM|ESPESSURA: 2CM)</v>
          </cell>
          <cell r="E21889" t="str">
            <v>m2</v>
          </cell>
          <cell r="F21889">
            <v>125</v>
          </cell>
        </row>
        <row r="21890">
          <cell r="A21890" t="str">
            <v>SETOP-I MATED-12720</v>
          </cell>
          <cell r="D21890" t="str">
            <v>LADRILHO HIDRÁULICO DECORADO (MATERIAL:CIMENTO BRANCO|COR: DUAS (2) CORES|COMPRIMENTO: 25CM|LARGURA: 25CM|ESPESSURA: 2CM)</v>
          </cell>
          <cell r="E21890" t="str">
            <v>m2</v>
          </cell>
          <cell r="F21890">
            <v>98.69</v>
          </cell>
        </row>
        <row r="21891">
          <cell r="A21891" t="str">
            <v>SETOP-I MATED-12702</v>
          </cell>
          <cell r="D21891" t="str">
            <v>LADRILHO HIDRÁULICO DECORADO (MATERIAL:CIMENTO BRANCO|COR: UMA (1) COR|COMPRIMENTO: 20CM|LARGURA: 20CM|ESPESSURA: 2CM)</v>
          </cell>
          <cell r="E21891" t="str">
            <v>m2</v>
          </cell>
          <cell r="F21891">
            <v>88.59</v>
          </cell>
        </row>
        <row r="21892">
          <cell r="A21892" t="str">
            <v>SETOP-I MATED-12731</v>
          </cell>
          <cell r="D21892" t="str">
            <v>LADRILHO HIDRÁULICO DECORADO (MATERIAL:CIMENTO BRANCO|COR: UMA (1) COR|COMPRIMENTO: 25CM|LARGURA: 25CM|ESPESSURA: 2CM)</v>
          </cell>
          <cell r="E21892" t="str">
            <v>m2</v>
          </cell>
          <cell r="F21892">
            <v>63.74</v>
          </cell>
        </row>
        <row r="21893">
          <cell r="A21893" t="str">
            <v xml:space="preserve">SETOP-I </v>
          </cell>
        </row>
        <row r="21894">
          <cell r="A21894" t="str">
            <v>SETOP-I 084 - LAMINADOS/PLACAS VINÍLICAS, MELAMÍCAS E FÓRMICAS</v>
          </cell>
        </row>
        <row r="21895">
          <cell r="A21895" t="str">
            <v>SETOP-I 084.01 - LAMINADO MELAMÍNICO</v>
          </cell>
        </row>
        <row r="21896">
          <cell r="A21896" t="str">
            <v>SETOP-I Código</v>
          </cell>
          <cell r="D21896" t="str">
            <v>Descrição do Material</v>
          </cell>
          <cell r="E21896" t="str">
            <v>Unid.</v>
          </cell>
          <cell r="F21896" t="str">
            <v>Custo Unitário</v>
          </cell>
        </row>
        <row r="21897">
          <cell r="A21897" t="str">
            <v>SETOP-I MATED-12700</v>
          </cell>
          <cell r="D21897" t="str">
            <v>CHAPA DE LAMINADO MELAMÍNICO (ACABAMENTO: LISO BRILHANTE|COMPRIMENTO: 308CM|LARGURA: 125CM|ESPESSURA*: 0,8MM) *VALORES REFERENCIAIS APROXIMADOS</v>
          </cell>
          <cell r="E21897" t="str">
            <v>m2</v>
          </cell>
          <cell r="F21897">
            <v>51.86</v>
          </cell>
        </row>
        <row r="21898">
          <cell r="A21898" t="str">
            <v>SETOP-I MATED-9126</v>
          </cell>
          <cell r="D21898" t="str">
            <v>CHAPA DE LAMINADO MELAMÍNICO (ACABAMENTO: LISO FOSCO|COMPRIMENTO: 308CM|LARGURA: 125CM|ESPESSURA*: 0,8MM) *VALORES REFERENCIAIS APROXIMADOS</v>
          </cell>
          <cell r="E21898" t="str">
            <v>m2</v>
          </cell>
          <cell r="F21898">
            <v>51.86</v>
          </cell>
        </row>
        <row r="21899">
          <cell r="A21899" t="str">
            <v xml:space="preserve">SETOP-I </v>
          </cell>
        </row>
        <row r="21900">
          <cell r="A21900" t="str">
            <v>SETOP-I 084.02 - PLACA VINÍLICA</v>
          </cell>
        </row>
        <row r="21901">
          <cell r="A21901" t="str">
            <v>SETOP-I Código</v>
          </cell>
          <cell r="D21901" t="str">
            <v>Descrição do Material</v>
          </cell>
          <cell r="E21901" t="str">
            <v>Unid.</v>
          </cell>
          <cell r="F21901" t="str">
            <v>Custo Unitário</v>
          </cell>
        </row>
        <row r="21902">
          <cell r="A21902" t="str">
            <v>SETOP-I MATED-11979</v>
          </cell>
          <cell r="D21902" t="str">
            <v>PISO VINÍLICO EM PLACA (MATERIAL: SEMI-FLEXÍVEL|LARGURA*: 30CM|COMPRIMENTO*: 30CM|ESPESSURA: 2MM|CLASSIFICAÇÃO DE USO: COMERCIAL 33|APLICAÇÃO: PISO E PARADE) *VALORES REFERENCIAIS APROXIMADOS</v>
          </cell>
          <cell r="E21902" t="str">
            <v>m2</v>
          </cell>
          <cell r="F21902">
            <v>73.52</v>
          </cell>
        </row>
        <row r="21903">
          <cell r="A21903" t="str">
            <v>SETOP-I MATED-5029</v>
          </cell>
          <cell r="D21903" t="str">
            <v>PISO VINÍLICO EM RÉGUA (MATERIAL: FLEXÍVEL|ACABAMENTO: AMADEIRADO|CLASSIFICAÇÃO DE USO: COMERCIAL 32|ESPESSURA MÍNIMA*: 2MM|CAPA DE USO: 0,4MM|DIMENSÕES*: 18X120CM) *VALORES REFERENCIAIS APROXIMADOS</v>
          </cell>
          <cell r="E21903" t="str">
            <v>m2</v>
          </cell>
          <cell r="F21903">
            <v>68.77</v>
          </cell>
        </row>
        <row r="21904">
          <cell r="A21904" t="str">
            <v xml:space="preserve">SETOP-I </v>
          </cell>
        </row>
        <row r="21905">
          <cell r="A21905" t="str">
            <v>SETOP-I 084.03 - RODAPÉ DE POLIESTIRENO</v>
          </cell>
        </row>
        <row r="21906">
          <cell r="A21906" t="str">
            <v>SETOP-I Código</v>
          </cell>
          <cell r="D21906" t="str">
            <v>Descrição do Material</v>
          </cell>
          <cell r="E21906" t="str">
            <v>Unid.</v>
          </cell>
          <cell r="F21906" t="str">
            <v>Custo Unitário</v>
          </cell>
        </row>
        <row r="21907">
          <cell r="A21907" t="str">
            <v>SETOP-I MATED-6249</v>
          </cell>
          <cell r="D21907" t="str">
            <v>ADESIVO PARA RODAPÉ (APLICAÇÃO: POLIESTIRENO, EPS, MADEIRA, GESSO)</v>
          </cell>
          <cell r="E21907" t="str">
            <v>Kg</v>
          </cell>
          <cell r="F21907">
            <v>35.99</v>
          </cell>
        </row>
        <row r="21908">
          <cell r="A21908" t="str">
            <v>SETOP-I MATED-6222</v>
          </cell>
          <cell r="D21908" t="str">
            <v>RODAPÉ DE POLIESTIRENO COM PASSA FIO (COR: BRANCO|ESPESSURA*: 12MM|ALTURA: 7CM) *MEDIDAS REFERENCIAIS APROXIMADAS</v>
          </cell>
          <cell r="E21908" t="str">
            <v>m</v>
          </cell>
          <cell r="F21908">
            <v>24.6</v>
          </cell>
        </row>
        <row r="21909">
          <cell r="A21909" t="str">
            <v xml:space="preserve">SETOP-I </v>
          </cell>
        </row>
        <row r="21910">
          <cell r="A21910" t="str">
            <v>SETOP-I 085 - LÂMPADAS, REATORES E SOQUETES</v>
          </cell>
        </row>
        <row r="21911">
          <cell r="A21911" t="str">
            <v>SETOP-I 085.01 - LÂMPADA FLUORESCENTE</v>
          </cell>
        </row>
        <row r="21912">
          <cell r="A21912" t="str">
            <v>SETOP-I Código</v>
          </cell>
          <cell r="D21912" t="str">
            <v>Descrição do Material</v>
          </cell>
          <cell r="E21912" t="str">
            <v>Unid.</v>
          </cell>
          <cell r="F21912" t="str">
            <v>Custo Unitário</v>
          </cell>
        </row>
        <row r="21913">
          <cell r="A21913" t="str">
            <v>SETOP-I MATED-12410</v>
          </cell>
          <cell r="D21913" t="str">
            <v>LÂMPADA (TIPO: FLUORESCENTE|FORMATO: MILHO[3U] OU ESPIRAL|POTÊNCIA: 11W|LÚMENS: 570LM-660LM|COR DA LUZ: BRANCA-6500K|SOQUETE-BASE: E27|TENSÃO: 110V) - IPRM</v>
          </cell>
          <cell r="E21913" t="str">
            <v>un</v>
          </cell>
          <cell r="F21913">
            <v>10.55</v>
          </cell>
        </row>
        <row r="21914">
          <cell r="A21914" t="str">
            <v>SETOP-I MATED-12411</v>
          </cell>
          <cell r="D21914" t="str">
            <v>LÂMPADA (TIPO: FLUORESCENTE|FORMATO: MILHO[3U] OU ESPIRAL|POTÊNCIA: 15W|LÚMENS: 800LM-950LM|COR DA LUZ: BRANCA-6500K|SOQUETE-BASE: E27|TENSÃO: 110V) - IPRM</v>
          </cell>
          <cell r="E21914" t="str">
            <v>un</v>
          </cell>
          <cell r="F21914">
            <v>13.26</v>
          </cell>
        </row>
        <row r="21915">
          <cell r="A21915" t="str">
            <v>SETOP-I MATED-12412</v>
          </cell>
          <cell r="D21915" t="str">
            <v>LÂMPADA (TIPO: FLUORESCENTE|FORMATO: MILHO[3U] OU ESPIRAL|POTÊNCIA: 20W|LÚMENS: 1100LM-1250LM|COR DA LUZ: BRANCA-6500K|SOQUETE-BASE: E27|TENSÃO: 110V) - IPRM</v>
          </cell>
          <cell r="E21915" t="str">
            <v>un</v>
          </cell>
          <cell r="F21915">
            <v>12.5</v>
          </cell>
        </row>
        <row r="21916">
          <cell r="A21916" t="str">
            <v>SETOP-I MATED-12414</v>
          </cell>
          <cell r="D21916" t="str">
            <v>LÂMPADA (TIPO: FLUORESCENTE|FORMATO: MILHO[3U] OU ESPIRAL|POTÊNCIA: 23W|LÚMENS: 1449LM-1660LM|COR DA LUZ: BRANCA-6500K|SOQUETE-BASE: E27|TENSÃO: 110V) - IPRM</v>
          </cell>
          <cell r="E21916" t="str">
            <v>un</v>
          </cell>
          <cell r="F21916">
            <v>12.3971</v>
          </cell>
        </row>
        <row r="21917">
          <cell r="A21917" t="str">
            <v>SETOP-I MATED-12409</v>
          </cell>
          <cell r="D21917" t="str">
            <v>LÂMPADA (TIPO: FLUORESCENTE|FORMATO: MILHO[3U] OU ESPIRAL|POTÊNCIA: 9W|LÚMENS: 486LM-510LM|COR DA LUZ: BRANCA-6500K|SOQUETE-BASE: E27|TENSÃO: 110V) - IPRM</v>
          </cell>
          <cell r="E21917" t="str">
            <v>un</v>
          </cell>
          <cell r="F21917">
            <v>9.08</v>
          </cell>
        </row>
        <row r="21918">
          <cell r="A21918" t="str">
            <v>SETOP-I MATED-12416</v>
          </cell>
          <cell r="D21918" t="str">
            <v>LÂMPADA (TIPO: FLUORESCENTE|FORMATO: TUBULAR|COMPRIMENTO: 120CM|DIÂMETRO: TLD-T8[Ø26MM]|POTÊNCIA: 32W|LÚMENS: 2350LM|COR DA LUZ: NEUTRA-4100K|SOQUETE-BASE: G13|TENSÃO: 139V) - IPRM</v>
          </cell>
          <cell r="E21918" t="str">
            <v>un</v>
          </cell>
          <cell r="F21918">
            <v>14.8</v>
          </cell>
        </row>
        <row r="21919">
          <cell r="A21919" t="str">
            <v>SETOP-I MATED-12113</v>
          </cell>
          <cell r="D21919" t="str">
            <v>LÂMPADA (TIPO: FLUORESCENTE|FORMATO: TUBULAR|COMPRIMENTO: 120CM|DIÂMETRO: TLT-T10[Ø33MM]|POTÊNCIA: 40W|LÚMENS: 3250LM|COR DA LUZ: NEUTRA-4000K|SOQUETE-BASE: G13|TENSÃO: 106V) - IPRM</v>
          </cell>
          <cell r="E21919" t="str">
            <v>un</v>
          </cell>
          <cell r="F21919">
            <v>14.25</v>
          </cell>
        </row>
        <row r="21920">
          <cell r="A21920" t="str">
            <v>SETOP-I MATED-12415</v>
          </cell>
          <cell r="D21920" t="str">
            <v>LÂMPADA (TIPO: FLUORESCENTE|FORMATO: TUBULAR|COMPRIMENTO: 60CM|DIÂMETRO: TLD-T8[Ø26MM]|POTÊNCIA: 16W|LÚMENS: 1070LM|COR DA LUZ: NEUTRA-4100K|SOQUETE-BASE: G13|TENSÃO: 67V) - IPRM</v>
          </cell>
          <cell r="E21920" t="str">
            <v>un</v>
          </cell>
          <cell r="F21920">
            <v>11.9</v>
          </cell>
        </row>
        <row r="21921">
          <cell r="A21921" t="str">
            <v>SETOP-I MATED-12417</v>
          </cell>
          <cell r="D21921" t="str">
            <v>LÂMPADA (TIPO: FLUORESCENTE|FORMATO: TUBULAR|COMPRIMENTO: 60CM|DIÂMETRO: TLT-T10[Ø33MM]|POTÊNCIA: 20W|LÚMENS: 1350LM|COR DA LUZ: NEUTRA-4000K|SOQUETE-BASE: G13|TENSÃO: 57V) - IPRM</v>
          </cell>
          <cell r="E21921" t="str">
            <v>un</v>
          </cell>
          <cell r="F21921">
            <v>12</v>
          </cell>
        </row>
        <row r="21922">
          <cell r="A21922" t="str">
            <v xml:space="preserve">SETOP-I </v>
          </cell>
        </row>
        <row r="21923">
          <cell r="A21923" t="str">
            <v>SETOP-I 085.02 - LÂMPADA LED</v>
          </cell>
        </row>
        <row r="21924">
          <cell r="A21924" t="str">
            <v>SETOP-I Código</v>
          </cell>
          <cell r="D21924" t="str">
            <v>Descrição do Material</v>
          </cell>
          <cell r="E21924" t="str">
            <v>Unid.</v>
          </cell>
          <cell r="F21924" t="str">
            <v>Custo Unitário</v>
          </cell>
        </row>
        <row r="21925">
          <cell r="A21925" t="str">
            <v>SETOP-I MATED-6213</v>
          </cell>
          <cell r="D21925" t="str">
            <v>LÂMPADA (TIPO: LED COM SENSOR DE PRESENÇA|FORMATO: BULBO-A60|POTÊNCIA: 9W|LÚMENS: 810LM|COR DA LUZ: BRANCA|TEMPERATURA DA COR: 6500K|SOQUETE-BASE: E27|TENSÃO: 110/220V)</v>
          </cell>
          <cell r="E21925" t="str">
            <v>un</v>
          </cell>
          <cell r="F21925">
            <v>26.82</v>
          </cell>
        </row>
        <row r="21926">
          <cell r="A21926" t="str">
            <v>SETOP-I MATED-9758</v>
          </cell>
          <cell r="D21926" t="str">
            <v>LÂMPADA (TIPO: LED|FORMATO: BULBO-A60|POTÊNCIA: 9W|LÚMENS: 810LM|COR DA LUZ: BRANCA|TEMPERATURA DA COR: 6500K|SOQUETE-BASE: E27|TENSÃO: 110/220V)</v>
          </cell>
          <cell r="E21926" t="str">
            <v>un</v>
          </cell>
          <cell r="F21926">
            <v>3.9</v>
          </cell>
        </row>
        <row r="21927">
          <cell r="A21927" t="str">
            <v>SETOP-I MATED-9870</v>
          </cell>
          <cell r="D21927" t="str">
            <v>LÂMPADA (TIPO: LED|FORMATO: BULBO-A65|POTÊNCIA: 15W|LÚMENS: 1350LM|COR DA LUZ: BRANCA|TEMPERATURA DA COR: 6500K|SOQUETE-BASE: E27|TENSÃO: 110/220V)</v>
          </cell>
          <cell r="E21927" t="str">
            <v>un</v>
          </cell>
          <cell r="F21927">
            <v>7.78</v>
          </cell>
        </row>
        <row r="21928">
          <cell r="A21928" t="str">
            <v>SETOP-I MATED-9871</v>
          </cell>
          <cell r="D21928" t="str">
            <v>LÂMPADA (TIPO: LED|FORMATO: BULBO-A70|POTÊNCIA: 20W|LÚMENS: 2000LM|COR DA LUZ: BRANCA|TEMPERATURA DA COR: 6500K|SOQUETE-BASE: E27|TENSÃO: 110/220V)</v>
          </cell>
          <cell r="E21928" t="str">
            <v>un</v>
          </cell>
          <cell r="F21928">
            <v>14.81</v>
          </cell>
        </row>
        <row r="21929">
          <cell r="A21929" t="str">
            <v>SETOP-I MATED-9873</v>
          </cell>
          <cell r="D21929" t="str">
            <v>LÂMPADA (TIPO: LED|FORMATO: TUBULAR|COMPRIMENTO: 120CM|DIÂMETRO: T8[Ø26MM]|POTÊNCIA: 18-20W|LÚMENS: 1850LM|COR DA LUZ: BRANCA-6500K|SOQUETE-BASE: G13|TENSÃO: 110|220V)</v>
          </cell>
          <cell r="E21929" t="str">
            <v>un</v>
          </cell>
          <cell r="F21929">
            <v>10.4</v>
          </cell>
        </row>
        <row r="21930">
          <cell r="A21930" t="str">
            <v>SETOP-I MATED-9874</v>
          </cell>
          <cell r="D21930" t="str">
            <v>LÂMPADA (TIPO: LED|FORMATO: TUBULAR|COMPRIMENTO: 240CM/DIÂMETRO: T8[Ø26MM]|POTÊNCIA: 40W|LÚMENS: 3900LM|COR DA LUZ: BRANCA-6500K|SOQUETE-BASE: G13|TENSÃO: 110/220V)</v>
          </cell>
          <cell r="E21930" t="str">
            <v>un</v>
          </cell>
          <cell r="F21930">
            <v>41.42</v>
          </cell>
        </row>
        <row r="21931">
          <cell r="A21931" t="str">
            <v>SETOP-I MATED-9872</v>
          </cell>
          <cell r="D21931" t="str">
            <v>LÂMPADA (TIPO: LED|FORMATO: TUBULAR|COMPRIMENTO: 60CM|DIÂMETRO: T8[Ø26MM]|POTÊNCIA: 9-10W|LÚMENS: 900LM|COR DA LUZ: BRANCA-6500K|SOQUETE-BASE: G13|TENSÃO: 110/220V)</v>
          </cell>
          <cell r="E21931" t="str">
            <v>un</v>
          </cell>
          <cell r="F21931">
            <v>10.78</v>
          </cell>
        </row>
        <row r="21932">
          <cell r="A21932" t="str">
            <v xml:space="preserve">SETOP-I </v>
          </cell>
        </row>
        <row r="21933">
          <cell r="A21933" t="str">
            <v>SETOP-I 085.03 - LÂMPADA MISTA</v>
          </cell>
        </row>
        <row r="21934">
          <cell r="A21934" t="str">
            <v>SETOP-I Código</v>
          </cell>
          <cell r="D21934" t="str">
            <v>Descrição do Material</v>
          </cell>
          <cell r="E21934" t="str">
            <v>Unid.</v>
          </cell>
          <cell r="F21934" t="str">
            <v>Custo Unitário</v>
          </cell>
        </row>
        <row r="21935">
          <cell r="A21935" t="str">
            <v>SETOP-I MATED-13037</v>
          </cell>
          <cell r="D21935" t="str">
            <v>LÂMPADA MISTA (POTÊNCIA: 160W|TENSÃO: 220V|TIPO DE SOQUETE: E27)</v>
          </cell>
          <cell r="E21935" t="str">
            <v>un</v>
          </cell>
          <cell r="F21935">
            <v>32.15</v>
          </cell>
        </row>
        <row r="21936">
          <cell r="A21936" t="str">
            <v xml:space="preserve">SETOP-I </v>
          </cell>
        </row>
        <row r="21937">
          <cell r="A21937" t="str">
            <v>SETOP-I 085.05 - REATOR ELETRÔNICO</v>
          </cell>
        </row>
        <row r="21938">
          <cell r="A21938" t="str">
            <v>SETOP-I Código</v>
          </cell>
          <cell r="D21938" t="str">
            <v>Descrição do Material</v>
          </cell>
          <cell r="E21938" t="str">
            <v>Unid.</v>
          </cell>
          <cell r="F21938" t="str">
            <v>Custo Unitário</v>
          </cell>
        </row>
        <row r="21939">
          <cell r="A21939" t="str">
            <v>SETOP-I MATED-12400</v>
          </cell>
          <cell r="D21939" t="str">
            <v>REATOR ELETRÔNICO (FATOR DE POTÊNCIA: ALTO [A.F.P.]|LÂMPADAS: FLUORESCENTE TUBULAR [T8]|NÚMERO DE LÂMPADAS: 1X16W[T8]|TIPO: PARTIDA RÁPIDA|TENSÃO: 127-220V)</v>
          </cell>
          <cell r="E21939" t="str">
            <v>un</v>
          </cell>
          <cell r="F21939">
            <v>48</v>
          </cell>
        </row>
        <row r="21940">
          <cell r="A21940" t="str">
            <v>SETOP-I MATED-12402</v>
          </cell>
          <cell r="D21940" t="str">
            <v>REATOR ELETRÔNICO (FATOR DE POTÊNCIA: ALTO [A.F.P.]|LÂMPADAS: FLUORESCENTE TUBULAR [T8]|NÚMERO DE LÂMPADAS: 1X32W[T8]|TIPO: PARTIDA RÁPIDA|TENSÃO: 127-220V)</v>
          </cell>
          <cell r="E21940" t="str">
            <v>un</v>
          </cell>
          <cell r="F21940">
            <v>39.31</v>
          </cell>
        </row>
        <row r="21941">
          <cell r="A21941" t="str">
            <v>SETOP-I MATED-12407</v>
          </cell>
          <cell r="D21941" t="str">
            <v>REATOR ELETRÔNICO (FATOR DE POTÊNCIA: ALTO [A.F.P.]|LÂMPADAS: FLUORESCENTE TUBULAR [T8]|NÚMERO DE LÂMPADAS: 1X36W[T8] OU 1X40W[T10]|TIPO: PARTIDA RÁPIDA|TENSÃO: 127-220V)</v>
          </cell>
          <cell r="E21941" t="str">
            <v>un</v>
          </cell>
          <cell r="F21941">
            <v>48.42</v>
          </cell>
        </row>
        <row r="21942">
          <cell r="A21942" t="str">
            <v>SETOP-I MATED-12401</v>
          </cell>
          <cell r="D21942" t="str">
            <v>REATOR ELETRÔNICO (FATOR DE POTÊNCIA: ALTO [A.F.P.]|LÂMPADAS: FLUORESCENTE TUBULAR [T8]|NÚMERO DE LÂMPADAS: 2X16W[T8]|TIPO: PARTIDA RÁPIDA|TENSÃO: 127-220V)</v>
          </cell>
          <cell r="E21942" t="str">
            <v>un</v>
          </cell>
          <cell r="F21942">
            <v>45</v>
          </cell>
        </row>
        <row r="21943">
          <cell r="A21943" t="str">
            <v>SETOP-I MATED-12403</v>
          </cell>
          <cell r="D21943" t="str">
            <v>REATOR ELETRÔNICO (FATOR DE POTÊNCIA: ALTO [A.F.P.]|LÂMPADAS: FLUORESCENTE TUBULAR [T8]|NÚMERO DE LÂMPADAS: 2X32W[T8]|TIPO: PARTIDA RÁPIDA|TENSÃO: 127-220V)</v>
          </cell>
          <cell r="E21943" t="str">
            <v>un</v>
          </cell>
          <cell r="F21943">
            <v>45.04</v>
          </cell>
        </row>
        <row r="21944">
          <cell r="A21944" t="str">
            <v>SETOP-I MATED-12404</v>
          </cell>
          <cell r="D21944" t="str">
            <v>REATOR ELETRÔNICO (FATOR DE POTÊNCIA: ALTO [A.F.P.]|LÂMPADAS: FLUORESCENTE TUBULAR [T8-T10]|NÚMERO DE LÂMPADAS: 1X18W[T8] OU 1X20W[T10]|TIPO: PARTIDA RÁPIDA|TENSÃO: 127-220V)</v>
          </cell>
          <cell r="E21944" t="str">
            <v>un</v>
          </cell>
          <cell r="F21944">
            <v>48.04</v>
          </cell>
        </row>
        <row r="21945">
          <cell r="A21945" t="str">
            <v>SETOP-I MATED-12406</v>
          </cell>
          <cell r="D21945" t="str">
            <v>REATOR ELETRÔNICO (FATOR DE POTÊNCIA: ALTO [A.F.P.]|LÂMPADAS: FLUORESCENTE TUBULAR [T8-T10]|NÚMERO DE LÂMPADAS: 2X18W[T8] OU 2X20W[T10]|TIPO: PARTIDA RÁPIDA|TENSÃO: 127-220V)</v>
          </cell>
          <cell r="E21945" t="str">
            <v>un</v>
          </cell>
          <cell r="F21945">
            <v>45.41</v>
          </cell>
        </row>
        <row r="21946">
          <cell r="A21946" t="str">
            <v>SETOP-I MATED-12408</v>
          </cell>
          <cell r="D21946" t="str">
            <v>REATOR ELETRÔNICO (FATOR DE POTÊNCIA: ALTO [A.F.P.]|LÂMPADAS: FLUORESCENTE TUBULAR [T8-T10]|NÚMERO DE LÂMPADAS: 2X36W[T8] OU 2X40W[T10]|TIPO: PARTIDA RÁPIDA|TENSÃO: 127-220V)</v>
          </cell>
          <cell r="E21946" t="str">
            <v>un</v>
          </cell>
          <cell r="F21946">
            <v>45.39</v>
          </cell>
        </row>
        <row r="21947">
          <cell r="A21947" t="str">
            <v xml:space="preserve">SETOP-I </v>
          </cell>
        </row>
        <row r="21948">
          <cell r="A21948" t="str">
            <v>SETOP-I 085.06 - SOQUETE PARA LÂMPADA</v>
          </cell>
        </row>
        <row r="21949">
          <cell r="A21949" t="str">
            <v>SETOP-I Código</v>
          </cell>
          <cell r="D21949" t="str">
            <v>Descrição do Material</v>
          </cell>
          <cell r="E21949" t="str">
            <v>Unid.</v>
          </cell>
          <cell r="F21949" t="str">
            <v>Custo Unitário</v>
          </cell>
        </row>
        <row r="21950">
          <cell r="A21950" t="str">
            <v>SETOP-I MATED-11834</v>
          </cell>
          <cell r="D21950" t="str">
            <v>SOQUETE PARA LÂMPADA (BASE: G13|SISTEMA: ANTI-VIBRATÓRIO|PORTA-STARTER: NÃO|TIPO: LÂMPADA TUBULAR [T8-T10]|CORRENTE: 2A|TENSÃO: 500V|MATERIAL: POLICARBONATO|COR: BRANCA)</v>
          </cell>
          <cell r="E21950" t="str">
            <v>un</v>
          </cell>
          <cell r="F21950">
            <v>2.66</v>
          </cell>
        </row>
        <row r="21951">
          <cell r="A21951" t="str">
            <v>SETOP-I MATED-11836</v>
          </cell>
          <cell r="D21951" t="str">
            <v>SOQUETE PARA LÂMPADA (BASE: G13|SISTEMA: ANTI-VIBRATÓRIO|PORTA-STARTER: SIM|TIPO: LÂMPADA TUBULAR [T8-T10]|CORRENTE: 2A|TENSÃO: 500V|MATERIAL: POLICARBONATO|COR: BRANCA)</v>
          </cell>
          <cell r="E21951" t="str">
            <v>un</v>
          </cell>
          <cell r="F21951">
            <v>3.85</v>
          </cell>
        </row>
        <row r="21952">
          <cell r="A21952" t="str">
            <v xml:space="preserve">SETOP-I </v>
          </cell>
        </row>
        <row r="21953">
          <cell r="A21953" t="str">
            <v>SETOP-I 085.07 - STARTER</v>
          </cell>
        </row>
        <row r="21954">
          <cell r="A21954" t="str">
            <v>SETOP-I Código</v>
          </cell>
          <cell r="D21954" t="str">
            <v>Descrição do Material</v>
          </cell>
          <cell r="E21954" t="str">
            <v>Unid.</v>
          </cell>
          <cell r="F21954" t="str">
            <v>Custo Unitário</v>
          </cell>
        </row>
        <row r="21955">
          <cell r="A21955" t="str">
            <v>SETOP-I MATED-11835</v>
          </cell>
          <cell r="D21955" t="str">
            <v>STARTER PARA LÂMPADA FLUORESCENTE (POTÊNCIA LÂMPADA: 20-40 W|TENSÃO: 110-220V)</v>
          </cell>
          <cell r="E21955" t="str">
            <v>un</v>
          </cell>
          <cell r="F21955">
            <v>1.56</v>
          </cell>
        </row>
        <row r="21956">
          <cell r="A21956" t="str">
            <v xml:space="preserve">SETOP-I </v>
          </cell>
        </row>
        <row r="21957">
          <cell r="A21957" t="str">
            <v>SETOP-I 086 - LIMPEZAS E HIGIENIZAÇÕES</v>
          </cell>
        </row>
        <row r="21958">
          <cell r="A21958" t="str">
            <v>SETOP-I 086.01 - ESTOPA</v>
          </cell>
        </row>
        <row r="21959">
          <cell r="A21959" t="str">
            <v>SETOP-I Código</v>
          </cell>
          <cell r="D21959" t="str">
            <v>Descrição do Material</v>
          </cell>
          <cell r="E21959" t="str">
            <v>Unid.</v>
          </cell>
          <cell r="F21959" t="str">
            <v>Custo Unitário</v>
          </cell>
        </row>
        <row r="21960">
          <cell r="A21960" t="str">
            <v>SETOP-I MATED-11262</v>
          </cell>
          <cell r="D21960" t="str">
            <v>ESTOPA DE ALGODÃO</v>
          </cell>
          <cell r="E21960" t="str">
            <v>Kg</v>
          </cell>
          <cell r="F21960">
            <v>23.58</v>
          </cell>
        </row>
        <row r="21961">
          <cell r="A21961" t="str">
            <v xml:space="preserve">SETOP-I </v>
          </cell>
        </row>
        <row r="21962">
          <cell r="A21962" t="str">
            <v>SETOP-I 086.02 - LIMPEZA</v>
          </cell>
        </row>
        <row r="21963">
          <cell r="A21963" t="str">
            <v>SETOP-I Código</v>
          </cell>
          <cell r="D21963" t="str">
            <v>Descrição do Material</v>
          </cell>
          <cell r="E21963" t="str">
            <v>Unid.</v>
          </cell>
          <cell r="F21963" t="str">
            <v>Custo Unitário</v>
          </cell>
        </row>
        <row r="21964">
          <cell r="A21964" t="str">
            <v>SETOP-I MATED-31854</v>
          </cell>
          <cell r="D21964" t="str">
            <v>ÁGUA (TIPO: DEIONIZADA)</v>
          </cell>
          <cell r="E21964" t="str">
            <v>l</v>
          </cell>
          <cell r="F21964">
            <v>3.18</v>
          </cell>
        </row>
        <row r="21965">
          <cell r="A21965" t="str">
            <v>SETOP-I MATED-31849</v>
          </cell>
          <cell r="D21965" t="str">
            <v>ÁGUA (TIPO: DESTILADA)</v>
          </cell>
          <cell r="E21965" t="str">
            <v>l</v>
          </cell>
          <cell r="F21965">
            <v>4</v>
          </cell>
        </row>
        <row r="21966">
          <cell r="A21966" t="str">
            <v>SETOP-I MATED-31850</v>
          </cell>
          <cell r="D21966" t="str">
            <v>ÁLCOOL (TIPO: ETÍLICO HIDRATADO|GL: 96°|DENSIDADE MÉDIA: 0,81KG/DM3)</v>
          </cell>
          <cell r="E21966" t="str">
            <v>l</v>
          </cell>
          <cell r="F21966">
            <v>12.94</v>
          </cell>
        </row>
        <row r="21967">
          <cell r="A21967" t="str">
            <v>SETOP-I MATED-31851</v>
          </cell>
          <cell r="D21967" t="str">
            <v>ÁLCOOL (TIPO: POLIVINÍLICO|DENSIDADE MÉDIA: 1,3KG/DM3)</v>
          </cell>
          <cell r="E21967" t="str">
            <v>Kg</v>
          </cell>
          <cell r="F21967">
            <v>127.08</v>
          </cell>
        </row>
        <row r="21968">
          <cell r="A21968" t="str">
            <v>SETOP-I MATED-31852</v>
          </cell>
          <cell r="D21968" t="str">
            <v>ALGODÃO (TIPO: HIDRÓFILO)</v>
          </cell>
          <cell r="E21968" t="str">
            <v>Kg</v>
          </cell>
          <cell r="F21968">
            <v>55.68</v>
          </cell>
        </row>
        <row r="21969">
          <cell r="A21969" t="str">
            <v>SETOP-I MATED-31855</v>
          </cell>
          <cell r="D21969" t="str">
            <v>CARBOXIMETILCELULOSE</v>
          </cell>
          <cell r="E21969" t="str">
            <v>Kg</v>
          </cell>
          <cell r="F21969">
            <v>109.8</v>
          </cell>
        </row>
        <row r="21970">
          <cell r="A21970" t="str">
            <v>SETOP-I MATED-31853</v>
          </cell>
          <cell r="D21970" t="str">
            <v>FILME DE POLIÉSTER (TIPO: CRISTAL| ESPESSURA: 100MICRAS)</v>
          </cell>
          <cell r="E21970" t="str">
            <v>m2</v>
          </cell>
          <cell r="F21970">
            <v>18.78</v>
          </cell>
        </row>
        <row r="21971">
          <cell r="A21971" t="str">
            <v>SETOP-I MATED-11131</v>
          </cell>
          <cell r="D21971" t="str">
            <v>LIMPEZA E POLIMENTO DE PISO MARMORITE - IPRM</v>
          </cell>
          <cell r="E21971" t="str">
            <v>m2</v>
          </cell>
          <cell r="F21971">
            <v>26.941099999999999</v>
          </cell>
        </row>
        <row r="21972">
          <cell r="A21972" t="str">
            <v>SETOP-I MATED-33190</v>
          </cell>
          <cell r="D21972" t="str">
            <v>SACO DE LIXO (COR: PRETO|CAPACIDADE: 50L)</v>
          </cell>
          <cell r="E21972" t="str">
            <v>un</v>
          </cell>
          <cell r="F21972">
            <v>0.35</v>
          </cell>
        </row>
        <row r="21973">
          <cell r="A21973" t="str">
            <v>SETOP-I MATED-31856</v>
          </cell>
          <cell r="D21973" t="str">
            <v>TECIDO NÃO TECIDO (GRAMATURA: 40G/M2)</v>
          </cell>
          <cell r="E21973" t="str">
            <v>m2</v>
          </cell>
          <cell r="F21973">
            <v>1</v>
          </cell>
        </row>
        <row r="21974">
          <cell r="A21974" t="str">
            <v xml:space="preserve">SETOP-I </v>
          </cell>
        </row>
        <row r="21975">
          <cell r="A21975" t="str">
            <v>SETOP-I 086.03 - INSUMO DE HIGIENE E ALIMENTAÇÃO</v>
          </cell>
        </row>
        <row r="21976">
          <cell r="A21976" t="str">
            <v>SETOP-I Código</v>
          </cell>
          <cell r="D21976" t="str">
            <v>Descrição do Material</v>
          </cell>
          <cell r="E21976" t="str">
            <v>Unid.</v>
          </cell>
          <cell r="F21976" t="str">
            <v>Custo Unitário</v>
          </cell>
        </row>
        <row r="21977">
          <cell r="A21977" t="str">
            <v>SETOP-I MATED-33166</v>
          </cell>
          <cell r="D21977" t="str">
            <v>COPO DESCARTÁVEL (CAPACIDADE: 200ML)</v>
          </cell>
          <cell r="E21977" t="str">
            <v>un</v>
          </cell>
          <cell r="F21977">
            <v>7.0000000000000007E-2</v>
          </cell>
        </row>
        <row r="21978">
          <cell r="A21978" t="str">
            <v>SETOP-I MATED-33167</v>
          </cell>
          <cell r="D21978" t="str">
            <v>COPO DESCARTÁVEL (CAPACIDADE: 50ML)</v>
          </cell>
          <cell r="E21978" t="str">
            <v>un</v>
          </cell>
          <cell r="F21978">
            <v>0.04</v>
          </cell>
        </row>
        <row r="21979">
          <cell r="A21979" t="str">
            <v>SETOP-I MATED-33164</v>
          </cell>
          <cell r="D21979" t="str">
            <v>PACOTE DE PAPEL TOALHA (TIPO: INTERFOLHADO DE FOLHA SIMPLES|QUANTIDADE: 1000 FOLHAS)</v>
          </cell>
          <cell r="E21979" t="str">
            <v>un</v>
          </cell>
          <cell r="F21979">
            <v>15.98</v>
          </cell>
        </row>
        <row r="21980">
          <cell r="A21980" t="str">
            <v>SETOP-I MATED-33163</v>
          </cell>
          <cell r="D21980" t="str">
            <v>PAPEL HIGIÊNICO FOLHA SIMPLES</v>
          </cell>
          <cell r="E21980" t="str">
            <v>m</v>
          </cell>
          <cell r="F21980">
            <v>0.03</v>
          </cell>
        </row>
        <row r="21981">
          <cell r="A21981" t="str">
            <v>SETOP-I MATED-33165</v>
          </cell>
          <cell r="D21981" t="str">
            <v>SABONETE LÍQUIDO</v>
          </cell>
          <cell r="E21981" t="str">
            <v>l</v>
          </cell>
          <cell r="F21981">
            <v>7.96</v>
          </cell>
        </row>
        <row r="21982">
          <cell r="A21982" t="str">
            <v xml:space="preserve">SETOP-I </v>
          </cell>
        </row>
        <row r="21983">
          <cell r="A21983" t="str">
            <v>SETOP-I 087 - LOUÇAS SANITÁRIAS</v>
          </cell>
        </row>
        <row r="21984">
          <cell r="A21984" t="str">
            <v>SETOP-I 087.01 - ASSENTO PARA BACIA SANITÁRIA</v>
          </cell>
        </row>
        <row r="21985">
          <cell r="A21985" t="str">
            <v>SETOP-I Código</v>
          </cell>
          <cell r="D21985" t="str">
            <v>Descrição do Material</v>
          </cell>
          <cell r="E21985" t="str">
            <v>Unid.</v>
          </cell>
          <cell r="F21985" t="str">
            <v>Custo Unitário</v>
          </cell>
        </row>
        <row r="21986">
          <cell r="A21986" t="str">
            <v>SETOP-I MATED-11732</v>
          </cell>
          <cell r="D21986" t="str">
            <v>ASSENTO PLÁSTICO PARA BACIA SANITÁRIA (COR: BRANCO|PADRÃO: POPULAR|ACESSÓRIOS: INCLUSO)</v>
          </cell>
          <cell r="E21986" t="str">
            <v>un</v>
          </cell>
          <cell r="F21986">
            <v>39.9</v>
          </cell>
        </row>
        <row r="21987">
          <cell r="A21987" t="str">
            <v xml:space="preserve">SETOP-I </v>
          </cell>
        </row>
        <row r="21988">
          <cell r="A21988" t="str">
            <v>SETOP-I 087.02 - BACIA SANITÁRIA</v>
          </cell>
        </row>
        <row r="21989">
          <cell r="A21989" t="str">
            <v>SETOP-I Código</v>
          </cell>
          <cell r="D21989" t="str">
            <v>Descrição do Material</v>
          </cell>
          <cell r="E21989" t="str">
            <v>Unid.</v>
          </cell>
          <cell r="F21989" t="str">
            <v>Custo Unitário</v>
          </cell>
        </row>
        <row r="21990">
          <cell r="A21990" t="str">
            <v>SETOP-I MATED-11745</v>
          </cell>
          <cell r="D21990" t="str">
            <v>BACIA DE LOUÇA TURCA CONVENCIONAL (COR: BRANCA)</v>
          </cell>
          <cell r="E21990" t="str">
            <v>un</v>
          </cell>
          <cell r="F21990">
            <v>686.15</v>
          </cell>
        </row>
        <row r="21991">
          <cell r="A21991" t="str">
            <v>SETOP-I MATED-11743</v>
          </cell>
          <cell r="D21991" t="str">
            <v>VASO/BACIA SANITÁRIA (TIPO: CAIXA ACOPLADA|MATERIAL: LOUÇA|COR:BRANCA|PADRÃO: POPULAR|CAIXA ACOPLADA: INCLUSO|ASSENTO: NÃO INCLUSO)</v>
          </cell>
          <cell r="E21991" t="str">
            <v>un</v>
          </cell>
          <cell r="F21991">
            <v>412.9</v>
          </cell>
        </row>
        <row r="21992">
          <cell r="A21992" t="str">
            <v>SETOP-I MATED-11744</v>
          </cell>
          <cell r="D21992" t="str">
            <v>VASO/BACIA SANITÁRIA (TIPO: CONVENCIONAL|MATERIAL: LOUÇA|COR:BRANCA|PADRÃO: POPULAR|ASSENTO: NÃO INCLUSO)</v>
          </cell>
          <cell r="E21992" t="str">
            <v>un</v>
          </cell>
          <cell r="F21992">
            <v>249.95</v>
          </cell>
        </row>
        <row r="21993">
          <cell r="A21993" t="str">
            <v>SETOP-I MATED-12502</v>
          </cell>
          <cell r="D21993" t="str">
            <v>VASO/BACIA SANITÁRIA (TIPO: INFANTIL|MATERIAL: LOUÇA|COR:BRANCA|PADRÃO: POPULAR|ASSENTO: NÃO INCLUSO)</v>
          </cell>
          <cell r="E21993" t="str">
            <v>un</v>
          </cell>
          <cell r="F21993">
            <v>371.9</v>
          </cell>
        </row>
        <row r="21994">
          <cell r="A21994" t="str">
            <v>SETOP-I MATED-6924</v>
          </cell>
          <cell r="D21994" t="str">
            <v>VASO/BACIA SANITÁRIA (TIPO: PMR/PCR OU LINHA PNE SEM ABERTURA FRONTAL|MATERIAL: LOUÇA|COR:BRANCA|PADRÃO: POPULAR|ASSENTO: NÃO INCLUSO)</v>
          </cell>
          <cell r="E21994" t="str">
            <v>un</v>
          </cell>
          <cell r="F21994">
            <v>534.6</v>
          </cell>
        </row>
        <row r="21995">
          <cell r="A21995" t="str">
            <v xml:space="preserve">SETOP-I </v>
          </cell>
        </row>
        <row r="21996">
          <cell r="A21996" t="str">
            <v>SETOP-I 087.03 - CAIXA DE DESCARGA SUSPENSA</v>
          </cell>
        </row>
        <row r="21997">
          <cell r="A21997" t="str">
            <v>SETOP-I Código</v>
          </cell>
          <cell r="D21997" t="str">
            <v>Descrição do Material</v>
          </cell>
          <cell r="E21997" t="str">
            <v>Unid.</v>
          </cell>
          <cell r="F21997" t="str">
            <v>Custo Unitário</v>
          </cell>
        </row>
        <row r="21998">
          <cell r="A21998" t="str">
            <v>SETOP-I MATED-11747</v>
          </cell>
          <cell r="D21998" t="str">
            <v>CAIXA DE DESCARGA PLÁSTICA SUSPENSA (VOLUME: 9L|ACESSÓRIOS: INCLUSO)</v>
          </cell>
          <cell r="E21998" t="str">
            <v>un</v>
          </cell>
          <cell r="F21998">
            <v>51.38</v>
          </cell>
        </row>
        <row r="21999">
          <cell r="A21999" t="str">
            <v xml:space="preserve">SETOP-I </v>
          </cell>
        </row>
        <row r="22000">
          <cell r="A22000" t="str">
            <v>SETOP-I 087.04 - CUBA DE LOUÇA</v>
          </cell>
        </row>
        <row r="22001">
          <cell r="A22001" t="str">
            <v>SETOP-I Código</v>
          </cell>
          <cell r="D22001" t="str">
            <v>Descrição do Material</v>
          </cell>
          <cell r="E22001" t="str">
            <v>Unid.</v>
          </cell>
          <cell r="F22001" t="str">
            <v>Custo Unitário</v>
          </cell>
        </row>
        <row r="22002">
          <cell r="A22002" t="str">
            <v>SETOP-I MATED-11727</v>
          </cell>
          <cell r="D22002" t="str">
            <v>CUBA DE EMBUTIR LOUÇA SEM LADRÃO (COR: BRANCA|FORMATO: OVAL|ALTURA*: 160MM|LARGURA*: 485MM|COMPRIMENTO*: 375MM)*VALORES REFERENCIAIS APROXIMADOS</v>
          </cell>
          <cell r="E22002" t="str">
            <v>un</v>
          </cell>
          <cell r="F22002">
            <v>109.9</v>
          </cell>
        </row>
        <row r="22003">
          <cell r="A22003" t="str">
            <v>SETOP-I MATED-12606</v>
          </cell>
          <cell r="D22003" t="str">
            <v>CUBA DE SOBREPOR LOUÇA SEM LADRÃO (COR: BRANCA|FORMATO: OVAL|ALTURA*: 135MM|COMPRIMENTO*: 310MM|LARGURA*: 440MM)*VALORES REFERENCIAIS APROXIMADOS</v>
          </cell>
          <cell r="E22003" t="str">
            <v>un</v>
          </cell>
          <cell r="F22003">
            <v>167.9</v>
          </cell>
        </row>
        <row r="22004">
          <cell r="A22004" t="str">
            <v xml:space="preserve">SETOP-I </v>
          </cell>
        </row>
        <row r="22005">
          <cell r="A22005" t="str">
            <v>SETOP-I 087.05 - LAVATÓRIO DE LOUÇA</v>
          </cell>
        </row>
        <row r="22006">
          <cell r="A22006" t="str">
            <v>SETOP-I Código</v>
          </cell>
          <cell r="D22006" t="str">
            <v>Descrição do Material</v>
          </cell>
          <cell r="E22006" t="str">
            <v>Unid.</v>
          </cell>
          <cell r="F22006" t="str">
            <v>Custo Unitário</v>
          </cell>
        </row>
        <row r="22007">
          <cell r="A22007" t="str">
            <v>SETOP-I MATED-16336</v>
          </cell>
          <cell r="D22007" t="str">
            <v>LAVATÓRIO DE CANTO DE LOUÇA SEM COLUNA (COR: BRANCO|TAMANHO: PEQUENO|LARGURA: 410MM*|COMPRIMENTO: 330MM*) *VALORES REFERENCIAIS APROXIMADOS</v>
          </cell>
          <cell r="E22007" t="str">
            <v>un</v>
          </cell>
          <cell r="F22007">
            <v>210.1</v>
          </cell>
        </row>
        <row r="22008">
          <cell r="A22008" t="str">
            <v>SETOP-I MATED-11726</v>
          </cell>
          <cell r="D22008" t="str">
            <v>LAVATÓRIO DE LOUÇA COM COLUNA (COR: BRANCO|TAMANHO: MÉDIO|LARGURA: 445MM*|COMPRIMENTO: 355MM*|ALTURA COLUNA: 680MM*|LARGURA COLUNA: 145MM*) *VALORES REFERENCIAIS APROXIMADOS</v>
          </cell>
          <cell r="E22008" t="str">
            <v>un</v>
          </cell>
          <cell r="F22008">
            <v>164.9</v>
          </cell>
        </row>
        <row r="22009">
          <cell r="A22009" t="str">
            <v>SETOP-I MATED-12226</v>
          </cell>
          <cell r="D22009" t="str">
            <v>LAVATÓRIO DE LOUÇA SEM COLUNA (COR: BRANCO|TAMANHO: MÉDIO|LARGURA: 445MM*|COMPRIMENTO: 355MM*) *VALORES REFERENCIAIS APROXIMADOS</v>
          </cell>
          <cell r="E22009" t="str">
            <v>un</v>
          </cell>
          <cell r="F22009">
            <v>106.41</v>
          </cell>
        </row>
        <row r="22010">
          <cell r="A22010" t="str">
            <v>SETOP-I MATED-11728</v>
          </cell>
          <cell r="D22010" t="str">
            <v>LAVATÓRIO DE LOUÇA SEM COLUNA (COR: BRANCO|TAMANHO: PEQUENO|LARGURA: 400MM*|COMPRIMENTO: 300MM*) *VALORES REFERENCIAIS APROXIMADOS</v>
          </cell>
          <cell r="E22010" t="str">
            <v>un</v>
          </cell>
          <cell r="F22010">
            <v>89.62</v>
          </cell>
        </row>
        <row r="22011">
          <cell r="A22011" t="str">
            <v xml:space="preserve">SETOP-I </v>
          </cell>
        </row>
        <row r="22012">
          <cell r="A22012" t="str">
            <v>SETOP-I 087.06 - MICTÓRIO DE LOUÇA</v>
          </cell>
        </row>
        <row r="22013">
          <cell r="A22013" t="str">
            <v>SETOP-I Código</v>
          </cell>
          <cell r="D22013" t="str">
            <v>Descrição do Material</v>
          </cell>
          <cell r="E22013" t="str">
            <v>Unid.</v>
          </cell>
          <cell r="F22013" t="str">
            <v>Custo Unitário</v>
          </cell>
        </row>
        <row r="22014">
          <cell r="A22014" t="str">
            <v>SETOP-I MATED-11730</v>
          </cell>
          <cell r="D22014" t="str">
            <v>MICTÓRIO DE LOUÇA (COR: BRANCA|SIFÃO: INCLUSO)</v>
          </cell>
          <cell r="E22014" t="str">
            <v>un</v>
          </cell>
          <cell r="F22014">
            <v>397.9</v>
          </cell>
        </row>
        <row r="22015">
          <cell r="A22015" t="str">
            <v xml:space="preserve">SETOP-I </v>
          </cell>
        </row>
        <row r="22016">
          <cell r="A22016" t="str">
            <v>SETOP-I 087.07 - TANQUE DE LOUÇA</v>
          </cell>
        </row>
        <row r="22017">
          <cell r="A22017" t="str">
            <v>SETOP-I Código</v>
          </cell>
          <cell r="D22017" t="str">
            <v>Descrição do Material</v>
          </cell>
          <cell r="E22017" t="str">
            <v>Unid.</v>
          </cell>
          <cell r="F22017" t="str">
            <v>Custo Unitário</v>
          </cell>
        </row>
        <row r="22018">
          <cell r="A22018" t="str">
            <v>SETOP-I MATED-11733</v>
          </cell>
          <cell r="D22018" t="str">
            <v>TANQUE DE LOUÇA COM COLUNA (COR: BRANCA|VOLUME: 22L|COMPRIMENTO*: 540MM|LARGURA*: 505MM|ALTURA*: 325M)*VALORES REFERENCIAIS APROXIMADOS</v>
          </cell>
          <cell r="E22018" t="str">
            <v>un</v>
          </cell>
          <cell r="F22018">
            <v>424.95</v>
          </cell>
        </row>
        <row r="22019">
          <cell r="A22019" t="str">
            <v xml:space="preserve">SETOP-I </v>
          </cell>
        </row>
        <row r="22020">
          <cell r="A22020" t="str">
            <v>SETOP-I 087.08 - TANQUE EM MÁRMORE SINTÉTICO</v>
          </cell>
        </row>
        <row r="22021">
          <cell r="A22021" t="str">
            <v>SETOP-I Código</v>
          </cell>
          <cell r="D22021" t="str">
            <v>Descrição do Material</v>
          </cell>
          <cell r="E22021" t="str">
            <v>Unid.</v>
          </cell>
          <cell r="F22021" t="str">
            <v>Custo Unitário</v>
          </cell>
        </row>
        <row r="22022">
          <cell r="A22022" t="str">
            <v>SETOP-I MATED-9158</v>
          </cell>
          <cell r="D22022" t="str">
            <v>TANQUE DE MÁRMORE SINTÉTICO DUPLO (COR: BRANCA|QUANTIDADE DE BOJO: 2|VOLUME: 37L|COMPRIMENTO*: 1020MM|LARGURA*: 500MM|ALTURA*: 200MM)*VALORES REFERENCIAIS APROXIMADOS</v>
          </cell>
          <cell r="E22022" t="str">
            <v>un</v>
          </cell>
          <cell r="F22022">
            <v>255.9</v>
          </cell>
        </row>
        <row r="22023">
          <cell r="A22023" t="str">
            <v>SETOP-I MATED-9157</v>
          </cell>
          <cell r="D22023" t="str">
            <v>TANQUE DE MÁRMORE SINTÉTICO SIMPLES (COR: BRANCA|QUANTIDADE DE BOJO: 1|VOLUME: 20L|COMPRIMENTO*: 550MM|LARGURA*: 420MM|ALTURA*: 220MM)*VALORES REFERENCIAIS APROXIMADOS</v>
          </cell>
          <cell r="E22023" t="str">
            <v>un</v>
          </cell>
          <cell r="F22023">
            <v>232.45</v>
          </cell>
        </row>
        <row r="22024">
          <cell r="A22024" t="str">
            <v xml:space="preserve">SETOP-I </v>
          </cell>
        </row>
        <row r="22025">
          <cell r="A22025" t="str">
            <v>SETOP-I 087.09 - TANQUE EM POLIPROPILENO</v>
          </cell>
        </row>
        <row r="22026">
          <cell r="A22026" t="str">
            <v>SETOP-I Código</v>
          </cell>
          <cell r="D22026" t="str">
            <v>Descrição do Material</v>
          </cell>
          <cell r="E22026" t="str">
            <v>Unid.</v>
          </cell>
          <cell r="F22026" t="str">
            <v>Custo Unitário</v>
          </cell>
        </row>
        <row r="22027">
          <cell r="A22027" t="str">
            <v>SETOP-I MATED-11734</v>
          </cell>
          <cell r="D22027" t="str">
            <v>TANQUE EM POLIPROPILENO (COR: BRANCA|VOLUME: 15L|ALTURA*: 490MM|LARGURA*: 430MM|ALTURA*: 280MM|ACESSÓRIOS PARA FIXAÇÃO: INCLUSO|VÁLVULA 1.1/4": INCLUSO) *VALORES REFERENCIAIS APROXIMADOS</v>
          </cell>
          <cell r="E22027" t="str">
            <v>un</v>
          </cell>
          <cell r="F22027">
            <v>58.99</v>
          </cell>
        </row>
        <row r="22028">
          <cell r="A22028" t="str">
            <v>SETOP-I MATED-11735</v>
          </cell>
          <cell r="D22028" t="str">
            <v>TANQUE EM POLIPROPILENO (COR: BRANCA|VOLUME: 24L|ALTURA*: 580MM|LARGURA*: 520MM|ALTURA*: 320MM| ACESSÓRIOS PARA FIXAÇÃO: INCLUSO|VÁLVULA 1.1/4": INCLUSO)*VALORES REFERENCIAIS APROXIMADOS</v>
          </cell>
          <cell r="E22028" t="str">
            <v>un</v>
          </cell>
          <cell r="F22028">
            <v>71.900000000000006</v>
          </cell>
        </row>
        <row r="22029">
          <cell r="A22029" t="str">
            <v xml:space="preserve">SETOP-I </v>
          </cell>
        </row>
        <row r="22030">
          <cell r="A22030" t="str">
            <v>SETOP-I 088 - LUMINÁRIAS E PROJETORES</v>
          </cell>
        </row>
        <row r="22031">
          <cell r="A22031" t="str">
            <v>SETOP-I 088.01 - LUMINÁRIA ARANDELA</v>
          </cell>
        </row>
        <row r="22032">
          <cell r="A22032" t="str">
            <v>SETOP-I Código</v>
          </cell>
          <cell r="D22032" t="str">
            <v>Descrição do Material</v>
          </cell>
          <cell r="E22032" t="str">
            <v>Unid.</v>
          </cell>
          <cell r="F22032" t="str">
            <v>Custo Unitário</v>
          </cell>
        </row>
        <row r="22033">
          <cell r="A22033" t="str">
            <v>SETOP-I MATED-9757</v>
          </cell>
          <cell r="D22033" t="str">
            <v>LUMINÁRIA ARANDELA (TIPO: MEIA-LUA|DIÂMETRO*: 30CM|ACABAMENTO: ALUMÍNIO COM VIDRO FOSCO|QUANTIDADE DE LÂMPADAS: 1|BASE-SOQUETE: E27|POTÊNCIA MÁXIMA*: 60W|SOQUETE: INCLUSO|LÂMPADA: NÃO INCLUSA)*VALORES REFERENCIAIS APROXIMADOS</v>
          </cell>
          <cell r="E22033" t="str">
            <v>un</v>
          </cell>
          <cell r="F22033">
            <v>31.9</v>
          </cell>
        </row>
        <row r="22034">
          <cell r="A22034" t="str">
            <v xml:space="preserve">SETOP-I </v>
          </cell>
        </row>
        <row r="22035">
          <cell r="A22035" t="str">
            <v>SETOP-I 088.02 - LUMINÁRIA COMERCIAL</v>
          </cell>
        </row>
        <row r="22036">
          <cell r="A22036" t="str">
            <v>SETOP-I Código</v>
          </cell>
          <cell r="D22036" t="str">
            <v>Descrição do Material</v>
          </cell>
          <cell r="E22036" t="str">
            <v>Unid.</v>
          </cell>
          <cell r="F22036" t="str">
            <v>Custo Unitário</v>
          </cell>
        </row>
        <row r="22037">
          <cell r="A22037" t="str">
            <v>SETOP-I MATED-12395</v>
          </cell>
          <cell r="D22037" t="str">
            <v>LUMINÁRIA COMERCIAL CHANFRADA (FIXAÇÃO: SOBREPOR|COMPRIMENTO: 120CM|MATERIAL: CHAPA DE AÇO|ACABAMENTO: TRATAMENTO ANTI-CORROSIVO|COR: BRANCA|TIPO DE LÂMPADAS: TUBULAR|BASE: NÃO INCLUSO|REATOR: NÃO INCLUSO|CAPACIDADE: DUAS (2) LÂMPADAS - NÃO INCLUSO)</v>
          </cell>
          <cell r="E22037" t="str">
            <v>un</v>
          </cell>
          <cell r="F22037">
            <v>26.8</v>
          </cell>
        </row>
        <row r="22038">
          <cell r="A22038" t="str">
            <v>SETOP-I MATED-12396</v>
          </cell>
          <cell r="D22038" t="str">
            <v>LUMINÁRIA COMERCIAL CHANFRADA (FIXAÇÃO: SOBREPOR|COMPRIMENTO: 120CM|MATERIAL: CHAPA DE AÇO|ACABAMENTO: TRATAMENTO ANTI-CORROSIVO|COR: BRANCA|TIPO DE LÂMPADAS: TUBULAR|BASE: NÃO INCLUSO|REATOR: NÃO INCLUSO|CAPACIDADE: QUATRO (4) LÂMPADAS - NÃO INCLUSO)</v>
          </cell>
          <cell r="E22038" t="str">
            <v>un</v>
          </cell>
          <cell r="F22038">
            <v>49.33</v>
          </cell>
        </row>
        <row r="22039">
          <cell r="A22039" t="str">
            <v>SETOP-I MATED-12393</v>
          </cell>
          <cell r="D22039" t="str">
            <v>LUMINÁRIA COMERCIAL CHANFRADA (FIXAÇÃO: SOBREPOR|COMPRIMENTO: 120CM|MATERIAL: CHAPA DE AÇO|ACABAMENTO: TRATAMENTO ANTI-CORROSIVO|COR: BRANCA|TIPO DE LÂMPADAS: TUBULAR|BASE: NÃO INCLUSO|REATOR: NÃO INCLUSO|CAPACIDADE: UMA (1) LÂMPADA - NÃO INCLUSO)</v>
          </cell>
          <cell r="E22039" t="str">
            <v>un</v>
          </cell>
          <cell r="F22039">
            <v>23.44</v>
          </cell>
        </row>
        <row r="22040">
          <cell r="A22040" t="str">
            <v>SETOP-I MATED-12391</v>
          </cell>
          <cell r="D22040" t="str">
            <v>LUMINÁRIA COMERCIAL CHANFRADA (FIXAÇÃO: SOBREPOR|COMPRIMENTO: 60CM|MATERIAL: CHAPA DE AÇO|ACABAMENTO: TRATAMENTO ANTI-CORROSIVO|COR: BRANCA|TIPO DE LÂMPADAS: TUBULAR|BASE: NÃO INCLUSO|REATOR: NÃO INCLUSO|CAPACIDADE: DUAS (2) LÂMPADAS - NÃO INCLUSO)</v>
          </cell>
          <cell r="E22040" t="str">
            <v>un</v>
          </cell>
          <cell r="F22040">
            <v>49</v>
          </cell>
        </row>
        <row r="22041">
          <cell r="A22041" t="str">
            <v>SETOP-I MATED-12392</v>
          </cell>
          <cell r="D22041" t="str">
            <v>LUMINÁRIA COMERCIAL CHANFRADA (FIXAÇÃO: SOBREPOR|COMPRIMENTO: 60CM|MATERIAL: CHAPA DE AÇO|ACABAMENTO: TRATAMENTO ANTI-CORROSIVO|COR: BRANCA|TIPO DE LÂMPADAS: TUBULAR|BASE: NÃO INCLUSO|REATOR: NÃO INCLUSO|CAPACIDADE: QUATRO (4) LÂMPADAS - NÃO INCLUSO)</v>
          </cell>
          <cell r="E22041" t="str">
            <v>un</v>
          </cell>
          <cell r="F22041">
            <v>26.92</v>
          </cell>
        </row>
        <row r="22042">
          <cell r="A22042" t="str">
            <v>SETOP-I MATED-12390</v>
          </cell>
          <cell r="D22042" t="str">
            <v>LUMINÁRIA COMERCIAL CHANFRADA (FIXAÇÃO: SOBREPOR|COMPRIMENTO: 60CM|MATERIAL: CHAPA DE AÇO|ACABAMENTO: TRATAMENTO ANTI-CORROSIVO|COR: BRANCA|TIPO DE LÂMPADAS: TUBULAR|BASE: NÃO INCLUSO|REATOR: NÃO INCLUSO|CAPACIDADE: UMA (1) LÂMPADA - NÃO INCLUSO)</v>
          </cell>
          <cell r="E22042" t="str">
            <v>un</v>
          </cell>
          <cell r="F22042">
            <v>15.47</v>
          </cell>
        </row>
        <row r="22043">
          <cell r="A22043" t="str">
            <v>SETOP-I MATED-17750</v>
          </cell>
          <cell r="D22043" t="str">
            <v>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v>
          </cell>
          <cell r="E22043" t="str">
            <v>un</v>
          </cell>
          <cell r="F22043">
            <v>132.94999999999999</v>
          </cell>
        </row>
        <row r="22044">
          <cell r="A22044" t="str">
            <v>SETOP-I MATED-17751</v>
          </cell>
          <cell r="D22044" t="str">
            <v>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v>
          </cell>
          <cell r="E22044" t="str">
            <v>un</v>
          </cell>
          <cell r="F22044">
            <v>313.27999999999997</v>
          </cell>
        </row>
        <row r="22045">
          <cell r="A22045" t="str">
            <v>SETOP-I MATED-17749</v>
          </cell>
          <cell r="D22045" t="str">
            <v>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v>
          </cell>
          <cell r="E22045" t="str">
            <v>un</v>
          </cell>
          <cell r="F22045">
            <v>84.29</v>
          </cell>
        </row>
        <row r="22046">
          <cell r="A22046" t="str">
            <v>SETOP-I MATED-17747</v>
          </cell>
          <cell r="D22046" t="str">
            <v>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v>
          </cell>
          <cell r="E22046" t="str">
            <v>un</v>
          </cell>
          <cell r="F22046">
            <v>172.43</v>
          </cell>
        </row>
        <row r="22047">
          <cell r="A22047" t="str">
            <v>SETOP-I MATED-17754</v>
          </cell>
          <cell r="D22047" t="str">
            <v>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v>
          </cell>
          <cell r="E22047" t="str">
            <v>un</v>
          </cell>
          <cell r="F22047">
            <v>151.06</v>
          </cell>
        </row>
        <row r="22048">
          <cell r="A22048" t="str">
            <v>SETOP-I MATED-17755</v>
          </cell>
          <cell r="D22048" t="str">
            <v>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v>
          </cell>
          <cell r="E22048" t="str">
            <v>un</v>
          </cell>
          <cell r="F22048">
            <v>373.43</v>
          </cell>
        </row>
        <row r="22049">
          <cell r="A22049" t="str">
            <v>SETOP-I MATED-17752</v>
          </cell>
          <cell r="D22049" t="str">
            <v>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v>
          </cell>
          <cell r="E22049" t="str">
            <v>un</v>
          </cell>
          <cell r="F22049">
            <v>93.78</v>
          </cell>
        </row>
        <row r="22050">
          <cell r="A22050" t="str">
            <v>SETOP-I MATED-17753</v>
          </cell>
          <cell r="D22050" t="str">
            <v>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v>
          </cell>
          <cell r="E22050" t="str">
            <v>un</v>
          </cell>
          <cell r="F22050">
            <v>196.86</v>
          </cell>
        </row>
        <row r="22051">
          <cell r="A22051" t="str">
            <v>SETOP-I MATED-9889</v>
          </cell>
          <cell r="D22051" t="str">
            <v>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v>
          </cell>
          <cell r="E22051" t="str">
            <v>un</v>
          </cell>
          <cell r="F22051">
            <v>129.44999999999999</v>
          </cell>
        </row>
        <row r="22052">
          <cell r="A22052" t="str">
            <v>SETOP-I MATED-9888</v>
          </cell>
          <cell r="D22052" t="str">
            <v>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v>
          </cell>
          <cell r="E22052" t="str">
            <v>un</v>
          </cell>
          <cell r="F22052">
            <v>81.010000000000005</v>
          </cell>
        </row>
        <row r="22053">
          <cell r="A22053" t="str">
            <v>SETOP-I MATED-9890</v>
          </cell>
          <cell r="D22053" t="str">
            <v>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v>
          </cell>
          <cell r="E22053" t="str">
            <v>un</v>
          </cell>
          <cell r="F22053">
            <v>171.48</v>
          </cell>
        </row>
        <row r="22054">
          <cell r="A22054" t="str">
            <v>SETOP-I MATED-9895</v>
          </cell>
          <cell r="D22054" t="str">
            <v>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v>
          </cell>
          <cell r="E22054" t="str">
            <v>un</v>
          </cell>
          <cell r="F22054">
            <v>143.57</v>
          </cell>
        </row>
        <row r="22055">
          <cell r="A22055" t="str">
            <v>SETOP-I MATED-9893</v>
          </cell>
          <cell r="D22055" t="str">
            <v>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v>
          </cell>
          <cell r="E22055" t="str">
            <v>un</v>
          </cell>
          <cell r="F22055">
            <v>104.05</v>
          </cell>
        </row>
        <row r="22056">
          <cell r="A22056" t="str">
            <v>SETOP-I MATED-9894</v>
          </cell>
          <cell r="D22056" t="str">
            <v>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v>
          </cell>
          <cell r="E22056" t="str">
            <v>un</v>
          </cell>
          <cell r="F22056">
            <v>99.21</v>
          </cell>
        </row>
        <row r="22057">
          <cell r="A22057" t="str">
            <v>SETOP-I MATED-9896</v>
          </cell>
          <cell r="D22057" t="str">
            <v>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v>
          </cell>
          <cell r="E22057" t="str">
            <v>un</v>
          </cell>
          <cell r="F22057">
            <v>231.21</v>
          </cell>
        </row>
        <row r="22058">
          <cell r="A22058" t="str">
            <v>SETOP-I MATED-9892</v>
          </cell>
          <cell r="D22058" t="str">
            <v>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v>
          </cell>
          <cell r="E22058" t="str">
            <v>un</v>
          </cell>
          <cell r="F22058">
            <v>65.569999999999993</v>
          </cell>
        </row>
        <row r="22059">
          <cell r="A22059" t="str">
            <v xml:space="preserve">SETOP-I </v>
          </cell>
        </row>
        <row r="22060">
          <cell r="A22060" t="str">
            <v>SETOP-I 088.03 - LUMINÁRIA DE EMERGÊNCIA</v>
          </cell>
        </row>
        <row r="22061">
          <cell r="A22061" t="str">
            <v>SETOP-I Código</v>
          </cell>
          <cell r="D22061" t="str">
            <v>Descrição do Material</v>
          </cell>
          <cell r="E22061" t="str">
            <v>Unid.</v>
          </cell>
          <cell r="F22061" t="str">
            <v>Custo Unitário</v>
          </cell>
        </row>
        <row r="22062">
          <cell r="A22062" t="str">
            <v>SETOP-I MATED-9899</v>
          </cell>
          <cell r="D22062" t="str">
            <v>LUMINÁRIA DE EMERGÊNCIA (TIPO: LED|POTÊNCIA: 2W|AUTONOMIA: 6 HORAS|FLUXO LUMINOSO: 100LM|TENSÃO: 110V-220V|ACESSÓRIOS DE FIXAÇÃO: INCLUSOS)</v>
          </cell>
          <cell r="E22062" t="str">
            <v>un</v>
          </cell>
          <cell r="F22062">
            <v>18.03</v>
          </cell>
        </row>
        <row r="22063">
          <cell r="A22063" t="str">
            <v>SETOP-I MATED-26990</v>
          </cell>
          <cell r="D22063" t="str">
            <v>LUMINÁRIA DE EMERGÊNCIA (TIPO: LED|POTÊNCIA: 8W|AUTONOMIA: 3 HORAS|FLUXO LUMINOSO: 1200LM|TENSÃO: 110V-220V|QUANTIDADE DE FARÓIS: 2|ACESSÓRIOS DE FIXAÇÃO: INCLUSOS)</v>
          </cell>
          <cell r="E22063" t="str">
            <v>un</v>
          </cell>
          <cell r="F22063">
            <v>136.63</v>
          </cell>
        </row>
        <row r="22064">
          <cell r="A22064" t="str">
            <v xml:space="preserve">SETOP-I </v>
          </cell>
        </row>
        <row r="22065">
          <cell r="A22065" t="str">
            <v>SETOP-I 088.04 - LUMINÁRIA DE TETO</v>
          </cell>
        </row>
        <row r="22066">
          <cell r="A22066" t="str">
            <v>SETOP-I Código</v>
          </cell>
          <cell r="D22066" t="str">
            <v>Descrição do Material</v>
          </cell>
          <cell r="E22066" t="str">
            <v>Unid.</v>
          </cell>
          <cell r="F22066" t="str">
            <v>Custo Unitário</v>
          </cell>
        </row>
        <row r="22067">
          <cell r="A22067" t="str">
            <v>SETOP-I MATED-12517</v>
          </cell>
          <cell r="D22067" t="str">
            <v>LUMINÁRIA DE TETO COM BASE (MODELO: DROPS|DIFUSOR: GLOBO COM VIDRO LISO LEITOSO|BASE OU PLAFONIER: GALVANIZADA|LÂMPADA E SOQUETE: NÃO INCLUSA)</v>
          </cell>
          <cell r="E22067" t="str">
            <v>un</v>
          </cell>
          <cell r="F22067">
            <v>52.56</v>
          </cell>
        </row>
        <row r="22068">
          <cell r="A22068" t="str">
            <v>SETOP-I MATED-14405</v>
          </cell>
          <cell r="D22068" t="str">
            <v>LUMINÁRIA DE TETO COM BASE (MODELO: PLAFONIER|BASE: PLÁSTICO-POLIPROPILENO|SOQUETE: INCLUSO|TIPO DE SOQUETE: E27|MATERIAL DO SOQUETE: PORCELANA|POTÊNCIA MÁXIMA LÂMPADA*: 60W|SOQUETE: INCLUSO|LÂMPADA: NÃO INCLUSA)*VALORES REFERENCIAIS APROXIMADOS</v>
          </cell>
          <cell r="E22068" t="str">
            <v>un</v>
          </cell>
          <cell r="F22068">
            <v>5.6</v>
          </cell>
        </row>
        <row r="22069">
          <cell r="A22069" t="str">
            <v>SETOP-I MATED-12376</v>
          </cell>
          <cell r="D22069" t="str">
            <v>LUMINÁRIA DE TETO/ARANDELA (MODELO: TARTARUGA BLINDADA|ACABAMENTO: ALUMÍNIO REFORÇADO COM PINTURA ELETROSTÁTICA|DIFUSOR: LENTE EM POLICARBONATO RESISTENTE|QUANTIDADE DE LÂMPADAS: 1|SOQUETE: E27|POTÊNCIA MÁXIMA*: 60W|SOQUETE: INCLUSO|LÂMPADA: NÃO INCLUSA)*VALORES REFERENCIAIS APROXIMADOS</v>
          </cell>
          <cell r="E22069" t="str">
            <v>un</v>
          </cell>
          <cell r="F22069">
            <v>73.52</v>
          </cell>
        </row>
        <row r="22070">
          <cell r="A22070" t="str">
            <v>SETOP-I MATED-12399</v>
          </cell>
          <cell r="D22070" t="str">
            <v>LUMINÁRIA DE TETO/ARANDELA (MODELO: TARTARUGA|ACABAMENTO: FERRO COM PINTURA ELETROSTÁTICA|DIFUSOR: VIDRO TRANSPARENTE|QUANTIDADE DE LÂMPADAS: 1|SOQUETE: E27|POTÊNCIA MÁXIMA*: 60W|SOQUETE: INCLUSO|LÂMPADA: NÃO INCLUSA)*VALORES REFERENCIAIS APROXIMADOS</v>
          </cell>
          <cell r="E22070" t="str">
            <v>un</v>
          </cell>
          <cell r="F22070">
            <v>39.94</v>
          </cell>
        </row>
        <row r="22071">
          <cell r="A22071" t="str">
            <v>SETOP-I MATED-13358</v>
          </cell>
          <cell r="D22071" t="str">
            <v>LUMINÁRIA PLAFON (TIPO: REDONDA|DIÂMETRO: 25CM|ACABAMENTO: ALUMÍNIO COM VIDRO FOSCO|QUANTIDADE DE LÂMPADAS: 1|BASE-SOQUETE: E27|POTÊNCIA MÁXIMA*: 20W|SOQUETE: INCLUSO|LÂMPADA: NÃO INCLUSA)*VALORES REFERENCIAIS APROXIMADOS</v>
          </cell>
          <cell r="E22071" t="str">
            <v>un</v>
          </cell>
          <cell r="F22071">
            <v>32.74</v>
          </cell>
        </row>
        <row r="22072">
          <cell r="A22072" t="str">
            <v xml:space="preserve">SETOP-I </v>
          </cell>
        </row>
        <row r="22073">
          <cell r="A22073" t="str">
            <v>SETOP-I 088.05 - SOQUETE</v>
          </cell>
        </row>
        <row r="22074">
          <cell r="A22074" t="str">
            <v>SETOP-I Código</v>
          </cell>
          <cell r="D22074" t="str">
            <v>Descrição do Material</v>
          </cell>
          <cell r="E22074" t="str">
            <v>Unid.</v>
          </cell>
          <cell r="F22074" t="str">
            <v>Custo Unitário</v>
          </cell>
        </row>
        <row r="22075">
          <cell r="A22075" t="str">
            <v>SETOP-I MATED-11833</v>
          </cell>
          <cell r="D22075" t="str">
            <v>SOQUETE PARA LÂMPADA (BASE: E27|CORRENTE: 4A|TENSÃO: 250V|MATERIAL: PORCELANA|COR: BRANCA)</v>
          </cell>
          <cell r="E22075" t="str">
            <v>un</v>
          </cell>
          <cell r="F22075">
            <v>6.9</v>
          </cell>
        </row>
        <row r="22076">
          <cell r="A22076" t="str">
            <v xml:space="preserve">SETOP-I </v>
          </cell>
        </row>
        <row r="22077">
          <cell r="A22077" t="str">
            <v>SETOP-I 089 - CHAPAS DE COMPENSADA (MADEIRAS PARA FORMAS)</v>
          </cell>
        </row>
        <row r="22078">
          <cell r="A22078" t="str">
            <v>SETOP-I 089.01 - COMPENSADO NAVAL</v>
          </cell>
        </row>
        <row r="22079">
          <cell r="A22079" t="str">
            <v>SETOP-I Código</v>
          </cell>
          <cell r="D22079" t="str">
            <v>Descrição do Material</v>
          </cell>
          <cell r="E22079" t="str">
            <v>Unid.</v>
          </cell>
          <cell r="F22079" t="str">
            <v>Custo Unitário</v>
          </cell>
        </row>
        <row r="22080">
          <cell r="A22080" t="str">
            <v>SETOP-I MATED-11274</v>
          </cell>
          <cell r="D22080" t="str">
            <v>CHAPA DE COMPENSADO RESINADO NAVAL (ESPESSURA: 6MM|DIMENSÃO: 1,60X2,20M)</v>
          </cell>
          <cell r="E22080" t="str">
            <v>m2</v>
          </cell>
          <cell r="F22080">
            <v>35.159999999999997</v>
          </cell>
        </row>
        <row r="22081">
          <cell r="A22081" t="str">
            <v xml:space="preserve">SETOP-I </v>
          </cell>
        </row>
        <row r="22082">
          <cell r="A22082" t="str">
            <v>SETOP-I 089.02 - COMPENSADO PLASTIFICADO</v>
          </cell>
        </row>
        <row r="22083">
          <cell r="A22083" t="str">
            <v>SETOP-I Código</v>
          </cell>
          <cell r="D22083" t="str">
            <v>Descrição do Material</v>
          </cell>
          <cell r="E22083" t="str">
            <v>Unid.</v>
          </cell>
          <cell r="F22083" t="str">
            <v>Custo Unitário</v>
          </cell>
        </row>
        <row r="22084">
          <cell r="A22084" t="str">
            <v>SETOP-I MATED-11273</v>
          </cell>
          <cell r="D22084" t="str">
            <v>CHAPA DE COMPENSADO PLASTIFICADO (ESPESSURA: 12MM|DIMENSÃO: 1,10X2,20M)</v>
          </cell>
          <cell r="E22084" t="str">
            <v>m2</v>
          </cell>
          <cell r="F22084">
            <v>55.21</v>
          </cell>
        </row>
        <row r="22085">
          <cell r="A22085" t="str">
            <v>SETOP-I MATED-11277</v>
          </cell>
          <cell r="D22085" t="str">
            <v>CHAPA DE COMPENSADO PLASTIFICADO (ESPESSURA: 14MM|DIMENSÃO: 1,10X2,20M)</v>
          </cell>
          <cell r="E22085" t="str">
            <v>m2</v>
          </cell>
          <cell r="F22085">
            <v>45.1</v>
          </cell>
        </row>
        <row r="22086">
          <cell r="A22086" t="str">
            <v>SETOP-I MATED-15684</v>
          </cell>
          <cell r="D22086" t="str">
            <v>CHAPA DE COMPENSADO PLASTIFICADO (ESPESSURA: 18MM|DIMENSÃO: 1,10X2,20M)</v>
          </cell>
          <cell r="E22086" t="str">
            <v>m2</v>
          </cell>
          <cell r="F22086">
            <v>110</v>
          </cell>
        </row>
        <row r="22087">
          <cell r="A22087" t="str">
            <v xml:space="preserve">SETOP-I </v>
          </cell>
        </row>
        <row r="22088">
          <cell r="A22088" t="str">
            <v>SETOP-I 089.03 - COMPENSADO RESINADO</v>
          </cell>
        </row>
        <row r="22089">
          <cell r="A22089" t="str">
            <v>SETOP-I Código</v>
          </cell>
          <cell r="D22089" t="str">
            <v>Descrição do Material</v>
          </cell>
          <cell r="E22089" t="str">
            <v>Unid.</v>
          </cell>
          <cell r="F22089" t="str">
            <v>Custo Unitário</v>
          </cell>
        </row>
        <row r="22090">
          <cell r="A22090" t="str">
            <v>SETOP-I MATED-11275</v>
          </cell>
          <cell r="D22090" t="str">
            <v>CHAPA DE COMPENSADO RESINADO (ESPESSURA: 10MM|DIMENSÃO: 1,10X2,20M)</v>
          </cell>
          <cell r="E22090" t="str">
            <v>m2</v>
          </cell>
          <cell r="F22090">
            <v>30.61</v>
          </cell>
        </row>
        <row r="22091">
          <cell r="A22091" t="str">
            <v>SETOP-I MATED-11276</v>
          </cell>
          <cell r="D22091" t="str">
            <v>CHAPA DE COMPENSADO RESINADO (ESPESSURA: 12MM|DIMENSÃO: 1,10X2,20M)</v>
          </cell>
          <cell r="E22091" t="str">
            <v>m2</v>
          </cell>
          <cell r="F22091">
            <v>38.57</v>
          </cell>
        </row>
        <row r="22092">
          <cell r="A22092" t="str">
            <v>SETOP-I MATED-11278</v>
          </cell>
          <cell r="D22092" t="str">
            <v>CHAPA DE COMPENSADO RESINADO (ESPESSURA: 14MM|DIMENSÃO: 1,10X2,20M)</v>
          </cell>
          <cell r="E22092" t="str">
            <v>m2</v>
          </cell>
          <cell r="F22092">
            <v>44.15</v>
          </cell>
        </row>
        <row r="22093">
          <cell r="A22093" t="str">
            <v xml:space="preserve">SETOP-I </v>
          </cell>
        </row>
        <row r="22094">
          <cell r="A22094" t="str">
            <v>SETOP-I 090 - MADEIRAS PARA FORMAS/ESCORAMENTO</v>
          </cell>
        </row>
        <row r="22095">
          <cell r="A22095" t="str">
            <v>SETOP-I 090.01 - PONTALETE</v>
          </cell>
        </row>
        <row r="22096">
          <cell r="A22096" t="str">
            <v>SETOP-I Código</v>
          </cell>
          <cell r="D22096" t="str">
            <v>Descrição do Material</v>
          </cell>
          <cell r="E22096" t="str">
            <v>Unid.</v>
          </cell>
          <cell r="F22096" t="str">
            <v>Custo Unitário</v>
          </cell>
        </row>
        <row r="22097">
          <cell r="A22097" t="str">
            <v>SETOP-I MATED-11359</v>
          </cell>
          <cell r="D22097" t="str">
            <v>ESCORA DE MADEIRA (DIÂMETRO DA SEÇÃO: 8 A 10CM|TIPO DE MADEIRA: EUCALIPTO COM CASCA|IMUNIZAÇÃO: NÃO INCLUSO)</v>
          </cell>
          <cell r="E22097" t="str">
            <v>m</v>
          </cell>
          <cell r="F22097">
            <v>8.98</v>
          </cell>
        </row>
        <row r="22098">
          <cell r="A22098" t="str">
            <v>SETOP-I MATED-11344</v>
          </cell>
          <cell r="D22098" t="str">
            <v>PONTALETE (ACABAMENTO: BRUTO|SEÇÃO TRANSVERSAL: 3"X3" [7,5X7,5CM]*|TIPO DE MADEIRA: CEDRO, PINUS, MISTA OU EQUIVALENTE DA REGIÃO)*VALORES REFERENCIAIS APROXIMADOS</v>
          </cell>
          <cell r="E22098" t="str">
            <v>m</v>
          </cell>
          <cell r="F22098">
            <v>10.67</v>
          </cell>
        </row>
        <row r="22099">
          <cell r="A22099" t="str">
            <v xml:space="preserve">SETOP-I </v>
          </cell>
        </row>
        <row r="22100">
          <cell r="A22100" t="str">
            <v>SETOP-I 090.02 - SARRAFO</v>
          </cell>
        </row>
        <row r="22101">
          <cell r="A22101" t="str">
            <v>SETOP-I Código</v>
          </cell>
          <cell r="D22101" t="str">
            <v>Descrição do Material</v>
          </cell>
          <cell r="E22101" t="str">
            <v>Unid.</v>
          </cell>
          <cell r="F22101" t="str">
            <v>Custo Unitário</v>
          </cell>
        </row>
        <row r="22102">
          <cell r="A22102" t="str">
            <v>SETOP-I MATED-11348</v>
          </cell>
          <cell r="D22102" t="str">
            <v>SARRAFO (ACABAMENTO: BRUTO|SEÇÃO TRANSVERSAL: 1"X2"[POL.]|ALTURA: 50MM[2"]|ESPESSURA: 25MM[1"]|TIPO DE MADEIRA: PINUS, MISTA OU EQUIVALENTE DA REGIÃO)</v>
          </cell>
          <cell r="E22102" t="str">
            <v>m</v>
          </cell>
          <cell r="F22102">
            <v>2.59</v>
          </cell>
        </row>
        <row r="22103">
          <cell r="A22103" t="str">
            <v>SETOP-I MATED-11350</v>
          </cell>
          <cell r="D22103" t="str">
            <v>SARRAFO (ACABAMENTO: BRUTO|SEÇÃO TRANSVERSAL: 1"X3"[POL.]|ALTURA: 75MM[3"]|ESPESSURA: 25MM[1"]|TIPO DE MADEIRA: PINUS, MISTA OU EQUIVALENTE DA REGIÃO)</v>
          </cell>
          <cell r="E22103" t="str">
            <v>m</v>
          </cell>
          <cell r="F22103">
            <v>3.86</v>
          </cell>
        </row>
        <row r="22104">
          <cell r="A22104" t="str">
            <v>SETOP-I MATED-11349</v>
          </cell>
          <cell r="D22104" t="str">
            <v>SARRAFO (ACABAMENTO: BRUTO|SEÇÃO TRANSVERSAL: 1"X4"[POL.]|ALTURA: 100MM[4"]|ESPESSURA: 25MM[1"]|TIPO DE MADEIRA: CEDRO, MAÇARANDUBA, ANGELIM, PINUS, MISTA OU EQUIVALENTE DA REGIÃO)</v>
          </cell>
          <cell r="E22104" t="str">
            <v>m</v>
          </cell>
          <cell r="F22104">
            <v>4</v>
          </cell>
        </row>
        <row r="22105">
          <cell r="A22105" t="str">
            <v xml:space="preserve">SETOP-I </v>
          </cell>
        </row>
        <row r="22106">
          <cell r="A22106" t="str">
            <v>SETOP-I 090.03 - TÁBUA</v>
          </cell>
        </row>
        <row r="22107">
          <cell r="A22107" t="str">
            <v>SETOP-I Código</v>
          </cell>
          <cell r="D22107" t="str">
            <v>Descrição do Material</v>
          </cell>
          <cell r="E22107" t="str">
            <v>Unid.</v>
          </cell>
          <cell r="F22107" t="str">
            <v>Custo Unitário</v>
          </cell>
        </row>
        <row r="22108">
          <cell r="A22108" t="str">
            <v>SETOP-I MATED-11354</v>
          </cell>
          <cell r="D22108" t="str">
            <v>TÁBUA (ACABAMENTO: BRUTO|SEÇÃO TRANSVERSAL: 1X12"|ESPESSURA: 25MM|LARGURA*: 300MM|TIPO DE MADEIRA: CEDRINHO, PINUS OU MADEIRA EQUIVALENTE DA REGIÃO)*VALORES REFERENCIAIS APROXIMADOS</v>
          </cell>
          <cell r="E22108" t="str">
            <v>m2</v>
          </cell>
          <cell r="F22108">
            <v>41.11</v>
          </cell>
        </row>
        <row r="22109">
          <cell r="A22109" t="str">
            <v>SETOP-I MATED-11352</v>
          </cell>
          <cell r="D22109" t="str">
            <v>TÁBUA (ACABAMENTO: BRUTO|SEÇÃO TRANSVERSAL: 1X9"|ESPESSURA: 25MM|LARGURA*: 225-250MM|TIPO DE MADEIRA: CEDRINHO, PINUS OU MADEIRA EQUIVALENTE DA REGIÃO)*VALORES REFERENCIAIS APROXIMADOS</v>
          </cell>
          <cell r="E22109" t="str">
            <v>m2</v>
          </cell>
          <cell r="F22109">
            <v>49.33</v>
          </cell>
        </row>
        <row r="22110">
          <cell r="A22110" t="str">
            <v xml:space="preserve">SETOP-I </v>
          </cell>
        </row>
        <row r="22111">
          <cell r="A22111" t="str">
            <v>SETOP-I 091 - MANÔMETROS E PRESSOSTATOS</v>
          </cell>
        </row>
        <row r="22112">
          <cell r="A22112" t="str">
            <v>SETOP-I 091.01 - MANÔMETRO</v>
          </cell>
        </row>
        <row r="22113">
          <cell r="A22113" t="str">
            <v>SETOP-I Código</v>
          </cell>
          <cell r="D22113" t="str">
            <v>Descrição do Material</v>
          </cell>
          <cell r="E22113" t="str">
            <v>Unid.</v>
          </cell>
          <cell r="F22113" t="str">
            <v>Custo Unitário</v>
          </cell>
        </row>
        <row r="22114">
          <cell r="A22114" t="str">
            <v>SETOP-I MATED-13021</v>
          </cell>
          <cell r="D22114" t="str">
            <v>EM PROCESSO DE DESATIVAÇÃO - MANÔMETRO ANALÓGICO (ROSCA: 1/2" NPT|FAIXA DE OPERAÇÃO: 600MBAR [8,70PSI]) - IPRM</v>
          </cell>
          <cell r="E22114" t="str">
            <v>un</v>
          </cell>
          <cell r="F22114">
            <v>449.41250000000002</v>
          </cell>
        </row>
        <row r="22115">
          <cell r="A22115" t="str">
            <v>SETOP-I MATED-13022</v>
          </cell>
          <cell r="D22115" t="str">
            <v>EM PROCESSO DE DESATIVAÇÃO - MANÔMETRO ANALÓGICO (ROSCA: 1/4" NPT|FAIXA DE OPERAÇÃO: 600MBAR [8,70PSI]) - IPRM</v>
          </cell>
          <cell r="E22115" t="str">
            <v>un</v>
          </cell>
          <cell r="F22115">
            <v>347.96730000000002</v>
          </cell>
        </row>
        <row r="22116">
          <cell r="A22116" t="str">
            <v>SETOP-I MATED-13048</v>
          </cell>
          <cell r="D22116" t="str">
            <v>MANÔMETRO ANALÓGICO (DIÂMETRO DO MANÔMETRO: 2.1/2"|ROSCA: 1/4" NPT|FAIXA DE OPERAÇÃO: 0-16BAR [0-240PSI])</v>
          </cell>
          <cell r="E22116" t="str">
            <v>un</v>
          </cell>
          <cell r="F22116">
            <v>69.900000000000006</v>
          </cell>
        </row>
        <row r="22117">
          <cell r="A22117" t="str">
            <v xml:space="preserve">SETOP-I </v>
          </cell>
        </row>
        <row r="22118">
          <cell r="A22118" t="str">
            <v>SETOP-I 091.02 - PRESSOSTATO</v>
          </cell>
        </row>
        <row r="22119">
          <cell r="A22119" t="str">
            <v>SETOP-I Código</v>
          </cell>
          <cell r="D22119" t="str">
            <v>Descrição do Material</v>
          </cell>
          <cell r="E22119" t="str">
            <v>Unid.</v>
          </cell>
          <cell r="F22119" t="str">
            <v>Custo Unitário</v>
          </cell>
        </row>
        <row r="22120">
          <cell r="A22120" t="str">
            <v>SETOP-I MATED-13047</v>
          </cell>
          <cell r="D22120" t="str">
            <v>PRESSOSTATO (FAIXA DE OPERAÇÃO: [0,2-4BAR] 3-58PSI)</v>
          </cell>
          <cell r="E22120" t="str">
            <v>un</v>
          </cell>
          <cell r="F22120">
            <v>1802</v>
          </cell>
        </row>
        <row r="22121">
          <cell r="A22121" t="str">
            <v>SETOP-I MATED-12942</v>
          </cell>
          <cell r="D22121" t="str">
            <v>PRESSOSTATO PARA COMPRESSOR (FAIXA DE OPERAÇÃO: 125-175PSI)</v>
          </cell>
          <cell r="E22121" t="str">
            <v>un</v>
          </cell>
          <cell r="F22121">
            <v>96</v>
          </cell>
        </row>
        <row r="22122">
          <cell r="A22122" t="str">
            <v>SETOP-I MATED-12943</v>
          </cell>
          <cell r="D22122" t="str">
            <v>PRESSOSTATO PARA COMPRESSOR (FAIXA DE OPERAÇÃO: 80-125PSI)</v>
          </cell>
          <cell r="E22122" t="str">
            <v>un</v>
          </cell>
          <cell r="F22122">
            <v>66.91</v>
          </cell>
        </row>
        <row r="22123">
          <cell r="A22123" t="str">
            <v xml:space="preserve">SETOP-I </v>
          </cell>
        </row>
        <row r="22124">
          <cell r="A22124" t="str">
            <v>SETOP-I 092 - MANTAS GEOTÊXTEIS</v>
          </cell>
        </row>
        <row r="22125">
          <cell r="A22125" t="str">
            <v>SETOP-I 092.01 - MANTA GEOTÊXTIL</v>
          </cell>
        </row>
        <row r="22126">
          <cell r="A22126" t="str">
            <v>SETOP-I Código</v>
          </cell>
          <cell r="D22126" t="str">
            <v>Descrição do Material</v>
          </cell>
          <cell r="E22126" t="str">
            <v>Unid.</v>
          </cell>
          <cell r="F22126" t="str">
            <v>Custo Unitário</v>
          </cell>
        </row>
        <row r="22127">
          <cell r="A22127" t="str">
            <v>SETOP-I MATED-11263</v>
          </cell>
          <cell r="D22127" t="str">
            <v>GEOTÊXTIL NÃO-TECIDO (ESPESSURA: 2,30MM|LARGURA: 2,15 M|DENSIDADE: 300,00 G/M²|RESISTÊNCIA BIDIRECIONAL: 20,00 KN/M) - REF. RT 21</v>
          </cell>
          <cell r="E22127" t="str">
            <v>m2</v>
          </cell>
          <cell r="F22127">
            <v>14.28</v>
          </cell>
        </row>
        <row r="22128">
          <cell r="A22128" t="str">
            <v xml:space="preserve">SETOP-I </v>
          </cell>
        </row>
        <row r="22129">
          <cell r="A22129" t="str">
            <v>SETOP-I 093 - MANTAS ISOLANTES E LONAS</v>
          </cell>
        </row>
        <row r="22130">
          <cell r="A22130" t="str">
            <v>SETOP-I 093.01 - LONA</v>
          </cell>
        </row>
        <row r="22131">
          <cell r="A22131" t="str">
            <v>SETOP-I Código</v>
          </cell>
          <cell r="D22131" t="str">
            <v>Descrição do Material</v>
          </cell>
          <cell r="E22131" t="str">
            <v>Unid.</v>
          </cell>
          <cell r="F22131" t="str">
            <v>Custo Unitário</v>
          </cell>
        </row>
        <row r="22132">
          <cell r="A22132" t="str">
            <v>SETOP-I MATED-12058</v>
          </cell>
          <cell r="D22132" t="str">
            <v>LONA PLÁSTICA (COR: PRETA|ESPESSURA: 150 MICRAS)</v>
          </cell>
          <cell r="E22132" t="str">
            <v>m2</v>
          </cell>
          <cell r="F22132">
            <v>1.4</v>
          </cell>
        </row>
        <row r="22133">
          <cell r="A22133" t="str">
            <v xml:space="preserve">SETOP-I </v>
          </cell>
        </row>
        <row r="22134">
          <cell r="A22134" t="str">
            <v>SETOP-I 093.02 - MANTA DE BORRACHA</v>
          </cell>
        </row>
        <row r="22135">
          <cell r="A22135" t="str">
            <v>SETOP-I Código</v>
          </cell>
          <cell r="D22135" t="str">
            <v>Descrição do Material</v>
          </cell>
          <cell r="E22135" t="str">
            <v>Unid.</v>
          </cell>
          <cell r="F22135" t="str">
            <v>Custo Unitário</v>
          </cell>
        </row>
        <row r="22136">
          <cell r="A22136" t="str">
            <v>SETOP-I MATED-12733</v>
          </cell>
          <cell r="D22136" t="str">
            <v>MANTA DE BORRACHA NATURAL PARA BANCADA LABORATÓRIO (ESPESSURA: 4,8MM[3/16"])</v>
          </cell>
          <cell r="E22136" t="str">
            <v>m2</v>
          </cell>
          <cell r="F22136">
            <v>186</v>
          </cell>
        </row>
        <row r="22137">
          <cell r="A22137" t="str">
            <v xml:space="preserve">SETOP-I </v>
          </cell>
        </row>
        <row r="22138">
          <cell r="A22138" t="str">
            <v>SETOP-I 093.03 - MANTA ISOLANTE</v>
          </cell>
        </row>
        <row r="22139">
          <cell r="A22139" t="str">
            <v>SETOP-I Código</v>
          </cell>
          <cell r="D22139" t="str">
            <v>Descrição do Material</v>
          </cell>
          <cell r="E22139" t="str">
            <v>Unid.</v>
          </cell>
          <cell r="F22139" t="str">
            <v>Custo Unitário</v>
          </cell>
        </row>
        <row r="22140">
          <cell r="A22140" t="str">
            <v>SETOP-I MATED-12499</v>
          </cell>
          <cell r="D22140" t="str">
            <v>MANTA ISOLANTE PARA TELHADO</v>
          </cell>
          <cell r="E22140" t="str">
            <v>m2</v>
          </cell>
          <cell r="F22140">
            <v>4.62</v>
          </cell>
        </row>
        <row r="22141">
          <cell r="A22141" t="str">
            <v xml:space="preserve">SETOP-I </v>
          </cell>
        </row>
        <row r="22142">
          <cell r="A22142" t="str">
            <v>SETOP-I 094 - MARCOS DE MADEIRA</v>
          </cell>
        </row>
        <row r="22143">
          <cell r="A22143" t="str">
            <v>SETOP-I 094.01 - MARCO</v>
          </cell>
        </row>
        <row r="22144">
          <cell r="A22144" t="str">
            <v>SETOP-I Código</v>
          </cell>
          <cell r="D22144" t="str">
            <v>Descrição do Material</v>
          </cell>
          <cell r="E22144" t="str">
            <v>Unid.</v>
          </cell>
          <cell r="F22144" t="str">
            <v>Custo Unitário</v>
          </cell>
        </row>
        <row r="22145">
          <cell r="A22145" t="str">
            <v>SETOP-I MATED-12735</v>
          </cell>
          <cell r="D22145" t="str">
            <v>MARCO/BATENTE (MATERIAL: MADEIRA DE LEI|LARGURA: 14CM|COMPRIMENTO: 60CM|ALTURA: 210CM|ESPESSURA: 3CM|ALIZAR: NÃO INCLUSO|MADEIRA: TAUARI, CEDRINHO, ANGELIM OU EQUIVALENTE DA REGIÃO)</v>
          </cell>
          <cell r="E22145" t="str">
            <v>un</v>
          </cell>
          <cell r="F22145">
            <v>220</v>
          </cell>
        </row>
        <row r="22146">
          <cell r="A22146" t="str">
            <v>SETOP-I MATED-12736</v>
          </cell>
          <cell r="D22146" t="str">
            <v>MARCO/BATENTE (MATERIAL: MADEIRA DE LEI|LARGURA: 14CM|COMPRIMENTO: 70CM|ALTURA: 210CM|ESPESSURA: 3CM|ALIZAR: NÃO INCLUSO|MADEIRA: TAUARI, CEDRINHO, ANGELIM OU EQUIVALENTE DA REGIÃO)</v>
          </cell>
          <cell r="E22146" t="str">
            <v>un</v>
          </cell>
          <cell r="F22146">
            <v>220</v>
          </cell>
        </row>
        <row r="22147">
          <cell r="A22147" t="str">
            <v>SETOP-I MATED-12737</v>
          </cell>
          <cell r="D22147" t="str">
            <v>MARCO/BATENTE (MATERIAL: MADEIRA DE LEI|LARGURA: 14CM|COMPRIMENTO: 80CM|ALTURA: 210CM|ESPESSURA: 3CM|ALIZAR: NÃO INCLUSO|MADEIRA: TAUARI, CEDRINHO, ANGELIM OU EQUIVALENTE DA REGIÃO)</v>
          </cell>
          <cell r="E22147" t="str">
            <v>un</v>
          </cell>
          <cell r="F22147">
            <v>220</v>
          </cell>
        </row>
        <row r="22148">
          <cell r="A22148" t="str">
            <v>SETOP-I MATED-12738</v>
          </cell>
          <cell r="D22148" t="str">
            <v>MARCO/BATENTE (MATERIAL: MADEIRA DE LEI|LARGURA: 14CM|COMPRIMENTO: 90CM|ALTURA: 210CM|ESPESSURA: 3CM|ALIZAR: NÃO INCLUSO|MADEIRA: TAUARI, CEDRINHO, ANGELIM OU EQUIVALENTE DA REGIÃO)</v>
          </cell>
          <cell r="E22148" t="str">
            <v>un</v>
          </cell>
          <cell r="F22148">
            <v>220</v>
          </cell>
        </row>
        <row r="22149">
          <cell r="A22149" t="str">
            <v xml:space="preserve">SETOP-I </v>
          </cell>
        </row>
        <row r="22150">
          <cell r="A22150" t="str">
            <v>SETOP-I 095 - MASSA CORRIDA</v>
          </cell>
        </row>
        <row r="22151">
          <cell r="A22151" t="str">
            <v>SETOP-I 095.01 - MASSA CORRIDA</v>
          </cell>
        </row>
        <row r="22152">
          <cell r="A22152" t="str">
            <v>SETOP-I Código</v>
          </cell>
          <cell r="D22152" t="str">
            <v>Descrição do Material</v>
          </cell>
          <cell r="E22152" t="str">
            <v>Unid.</v>
          </cell>
          <cell r="F22152" t="str">
            <v>Custo Unitário</v>
          </cell>
        </row>
        <row r="22153">
          <cell r="A22153" t="str">
            <v>SETOP-I MATED-11438</v>
          </cell>
          <cell r="D22153" t="str">
            <v>MASSA CORRIDA (TIPO: PVA|APLICAÇÃO: ALVENARIA, CONCRETO, GESSO E REBOCO)</v>
          </cell>
          <cell r="E22153" t="str">
            <v>Kg</v>
          </cell>
          <cell r="F22153">
            <v>3.78</v>
          </cell>
        </row>
        <row r="22154">
          <cell r="A22154" t="str">
            <v>SETOP-I MATED-11437</v>
          </cell>
          <cell r="D22154" t="str">
            <v>MASSA PARA MADEIRA (TIPO: BASE DE ÓLEO)</v>
          </cell>
          <cell r="E22154" t="str">
            <v>Kg</v>
          </cell>
          <cell r="F22154">
            <v>23.85</v>
          </cell>
        </row>
        <row r="22155">
          <cell r="A22155" t="str">
            <v xml:space="preserve">SETOP-I </v>
          </cell>
        </row>
        <row r="22156">
          <cell r="A22156" t="str">
            <v>SETOP-I 095.02 - MASSA ACRÍLICA</v>
          </cell>
        </row>
        <row r="22157">
          <cell r="A22157" t="str">
            <v>SETOP-I Código</v>
          </cell>
          <cell r="D22157" t="str">
            <v>Descrição do Material</v>
          </cell>
          <cell r="E22157" t="str">
            <v>Unid.</v>
          </cell>
          <cell r="F22157" t="str">
            <v>Custo Unitário</v>
          </cell>
        </row>
        <row r="22158">
          <cell r="A22158" t="str">
            <v>SETOP-I MATED-17865</v>
          </cell>
          <cell r="D22158" t="str">
            <v>MASSA ACRÍLICA PARA MADEIRA (APLICAÇÃO: CALAFETAÇÃO DE SUPERFÍCIES/REJUNTAR PISOS MADEIRA)</v>
          </cell>
          <cell r="E22158" t="str">
            <v>Kg</v>
          </cell>
          <cell r="F22158">
            <v>19.940000000000001</v>
          </cell>
        </row>
        <row r="22159">
          <cell r="A22159" t="str">
            <v>SETOP-I MATED-11436</v>
          </cell>
          <cell r="D22159" t="str">
            <v>MASSA CORRIDA (TIPO: ACRÍLICA|APLICAÇÃO: ALVENARIA, CONCRETO, GESSO E REBOCO)</v>
          </cell>
          <cell r="E22159" t="str">
            <v>Kg</v>
          </cell>
          <cell r="F22159">
            <v>7.4</v>
          </cell>
        </row>
        <row r="22160">
          <cell r="A22160" t="str">
            <v>SETOP-I MATED-14737</v>
          </cell>
          <cell r="D22160" t="str">
            <v>MASSA CORRIDA (TIPO: MINERAL|APLICAÇÃO: ALVENARIA, CONCRETO, PEDRAS E REBOCO)</v>
          </cell>
          <cell r="E22160" t="str">
            <v>Kg</v>
          </cell>
          <cell r="F22160">
            <v>6.64</v>
          </cell>
        </row>
        <row r="22161">
          <cell r="A22161" t="str">
            <v xml:space="preserve">SETOP-I </v>
          </cell>
        </row>
        <row r="22162">
          <cell r="A22162" t="str">
            <v>SETOP-I 096 - MOBILIÁRIO</v>
          </cell>
        </row>
        <row r="22163">
          <cell r="A22163" t="str">
            <v>SETOP-I 096.01 - AQUECEDOR, REFRIGERADOR E OUTROS</v>
          </cell>
        </row>
        <row r="22164">
          <cell r="A22164" t="str">
            <v>SETOP-I Código</v>
          </cell>
          <cell r="D22164" t="str">
            <v>Descrição do Material</v>
          </cell>
          <cell r="E22164" t="str">
            <v>Unid.</v>
          </cell>
          <cell r="F22164" t="str">
            <v>Custo Unitário</v>
          </cell>
        </row>
        <row r="22165">
          <cell r="A22165" t="str">
            <v>SETOP-I MATED-11160</v>
          </cell>
          <cell r="D22165" t="str">
            <v>AQUECEDOR DE MARMITA (MATERIAL: AÇO INOX|TENSÃO: 127V-220V|NÚMERO DE MARMITAS: 25|CONSUMO: 2KW|COMPRIMENTO*: 60CM|LARGURA*: 90CM|ALTURA*: 85CM)*VALORES REFERENCIAIS APROXIMADOS</v>
          </cell>
          <cell r="E22165" t="str">
            <v>un</v>
          </cell>
          <cell r="F22165">
            <v>1135.25</v>
          </cell>
        </row>
        <row r="22166">
          <cell r="A22166" t="str">
            <v>SETOP-I MATED-12329</v>
          </cell>
          <cell r="D22166" t="str">
            <v>VARAL PANTOGRÁFICO</v>
          </cell>
          <cell r="E22166" t="str">
            <v>un</v>
          </cell>
          <cell r="F22166">
            <v>74.900000000000006</v>
          </cell>
        </row>
        <row r="22167">
          <cell r="A22167" t="str">
            <v xml:space="preserve">SETOP-I </v>
          </cell>
        </row>
        <row r="22168">
          <cell r="A22168" t="str">
            <v>SETOP-I 096.02 - ARMÁRIO, ARQUIVO E MAPOTECA</v>
          </cell>
        </row>
        <row r="22169">
          <cell r="A22169" t="str">
            <v>SETOP-I Código</v>
          </cell>
          <cell r="D22169" t="str">
            <v>Descrição do Material</v>
          </cell>
          <cell r="E22169" t="str">
            <v>Unid.</v>
          </cell>
          <cell r="F22169" t="str">
            <v>Custo Unitário</v>
          </cell>
        </row>
        <row r="22170">
          <cell r="A22170" t="str">
            <v>SETOP-I MATED-11224</v>
          </cell>
          <cell r="D22170" t="str">
            <v>ARMÁRIO (COR: CINZA|MATERIAL: AÇO|NÚMERO DE PORTAS: DUAS [2] PORTAS|ALTURA*: 170CM|LARGURA*: 75CM|PROFUNDIDADE*: 35CM)*VALORES REFERENCIAIS APROXIMADOS</v>
          </cell>
          <cell r="E22170" t="str">
            <v>un</v>
          </cell>
          <cell r="F22170">
            <v>680</v>
          </cell>
        </row>
        <row r="22171">
          <cell r="A22171" t="str">
            <v>SETOP-I MATED-11225</v>
          </cell>
          <cell r="D22171" t="str">
            <v>ARMÁRIO ROUPEIRO (COR: CINZA|MATERIAL: AÇO|NÚMERO DE PORTAS: 4|ALTURA*: 200CM|LARGURA*: 75CM|PROFUNDIDADE*: 40CM)*VALORES REFERENCIAIS APROXIMADOS</v>
          </cell>
          <cell r="E22171" t="str">
            <v>un</v>
          </cell>
          <cell r="F22171">
            <v>690</v>
          </cell>
        </row>
        <row r="22172">
          <cell r="A22172" t="str">
            <v>SETOP-I MATED-11222</v>
          </cell>
          <cell r="D22172" t="str">
            <v>ARQUIVO (APLICAÇÃO: ESCRITÓRIO|MATERIAL: AÇO|COR: CINZA|QUANTIDADE DE GAVETAS: 3|MODELO: OFÍCIO|ALTURA*: 110CM|LARGURA*: 45CM|PROFUNDIDADE*: 55CM)*VALORES REFERENCIAIS APROXIMADOS</v>
          </cell>
          <cell r="E22172" t="str">
            <v>un</v>
          </cell>
          <cell r="F22172">
            <v>806.5</v>
          </cell>
        </row>
        <row r="22173">
          <cell r="A22173" t="str">
            <v>SETOP-I MATED-11223</v>
          </cell>
          <cell r="D22173" t="str">
            <v>ARQUIVO (APLICAÇÃO: ESCRITÓRIO|MATERIAL: AÇO|COR: CINZA|QUANTIDADE DE GAVETAS: 4|MODELO: OFÍCIO|ALTURA*: 133CM|LARGURA*: 47CM|PROFUNDIDADE*: 55CM)*VALORES REFERENCIAIS APROXIMADOS</v>
          </cell>
          <cell r="E22173" t="str">
            <v>un</v>
          </cell>
          <cell r="F22173">
            <v>1390</v>
          </cell>
        </row>
        <row r="22174">
          <cell r="A22174" t="str">
            <v xml:space="preserve">SETOP-I </v>
          </cell>
        </row>
        <row r="22175">
          <cell r="A22175" t="str">
            <v>SETOP-I 096.03 - MESA E CADEIRA</v>
          </cell>
        </row>
        <row r="22176">
          <cell r="A22176" t="str">
            <v>SETOP-I Código</v>
          </cell>
          <cell r="D22176" t="str">
            <v>Descrição do Material</v>
          </cell>
          <cell r="E22176" t="str">
            <v>Unid.</v>
          </cell>
          <cell r="F22176" t="str">
            <v>Custo Unitário</v>
          </cell>
        </row>
        <row r="22177">
          <cell r="A22177" t="str">
            <v>SETOP-I MATED-11220</v>
          </cell>
          <cell r="D22177" t="str">
            <v>CADEIRA (TIPO: ALMOFADADA SEM BRAÇO|ESTRUTURA: METALON)</v>
          </cell>
          <cell r="E22177" t="str">
            <v>un</v>
          </cell>
          <cell r="F22177">
            <v>217.5</v>
          </cell>
        </row>
        <row r="22178">
          <cell r="A22178" t="str">
            <v>SETOP-I MATED-11219</v>
          </cell>
          <cell r="D22178" t="str">
            <v>MESA (APLICAÇÃO: ESCRITÓRIO E REUNIÃO|FORMATO: REDONDA|COR: CINZA|DIÂMETRO*: 120CM|ALTURA*: 75CM)*VALORES REFERENCIAIS APROXIMADOS</v>
          </cell>
          <cell r="E22178" t="str">
            <v>un</v>
          </cell>
          <cell r="F22178">
            <v>507</v>
          </cell>
        </row>
        <row r="22179">
          <cell r="A22179" t="str">
            <v>SETOP-I MATED-11216</v>
          </cell>
          <cell r="D22179" t="str">
            <v>MESA (APLICAÇÃO: ESCRITÓRIO|COR: CINZA|MATERIAL: MADEIRA MDP COM PÉS DE METALON|NÚMERO DE GAVETAS: TRÊS [3] PORTAS|COMPRIMENTO*: 150CM|ALTURA*: 75CM|PROFUNDIDADE*: 60CM)*VALORES REFERENCIAIS APROXIMADOS</v>
          </cell>
          <cell r="E22179" t="str">
            <v>un</v>
          </cell>
          <cell r="F22179">
            <v>429.9</v>
          </cell>
        </row>
        <row r="22180">
          <cell r="A22180" t="str">
            <v xml:space="preserve">SETOP-I </v>
          </cell>
        </row>
        <row r="22181">
          <cell r="A22181" t="str">
            <v>SETOP-I 097 - MOLDES PARA LAJES NERVURADAS</v>
          </cell>
        </row>
        <row r="22182">
          <cell r="A22182" t="str">
            <v>SETOP-I 097.01 - FÔRMA PLASTICA</v>
          </cell>
        </row>
        <row r="22183">
          <cell r="A22183" t="str">
            <v>SETOP-I Código</v>
          </cell>
          <cell r="D22183" t="str">
            <v>Descrição do Material</v>
          </cell>
          <cell r="E22183" t="str">
            <v>Unid.</v>
          </cell>
          <cell r="F22183" t="str">
            <v>Custo Unitário</v>
          </cell>
        </row>
        <row r="22184">
          <cell r="A22184" t="str">
            <v>SETOP-I MATED-19655</v>
          </cell>
          <cell r="D22184" t="str">
            <v>FORMA PLÁSTICA (APLICAÇÃO: LAJE NERVURADA|COMPRIMENTO: 80CM|LARGURA: 80CM|ALTURA TOTAL: 20CM|CONSUMO CONCRETO : 0,116 [M3/M2]*|LOCAÇÃO: MENSAL)*VALORES REFERENCIAIS APROXIMADOS</v>
          </cell>
          <cell r="E22184" t="str">
            <v>unxmês</v>
          </cell>
          <cell r="F22184">
            <v>17.7</v>
          </cell>
        </row>
        <row r="22185">
          <cell r="A22185" t="str">
            <v xml:space="preserve">SETOP-I </v>
          </cell>
        </row>
        <row r="22186">
          <cell r="A22186" t="str">
            <v>SETOP-I 098 - MOURÃO</v>
          </cell>
        </row>
        <row r="22187">
          <cell r="A22187" t="str">
            <v>SETOP-I 098.01 - MOURÃO DE CONCRETO</v>
          </cell>
        </row>
        <row r="22188">
          <cell r="A22188" t="str">
            <v>SETOP-I Código</v>
          </cell>
          <cell r="D22188" t="str">
            <v>Descrição do Material</v>
          </cell>
          <cell r="E22188" t="str">
            <v>Unid.</v>
          </cell>
          <cell r="F22188" t="str">
            <v>Custo Unitário</v>
          </cell>
        </row>
        <row r="22189">
          <cell r="A22189" t="str">
            <v>SETOP-I MATED-12842</v>
          </cell>
          <cell r="D22189" t="str">
            <v>MOURÃO CALHA (MATERIAL: CONCRETO PRÉ-MOLDADO|RESISTÊNCIA CONCRETO: 20MPA|TIPO: V|ALTURA*: 300CM|PESO*: 100KG)*VALORES REFERENCIAIS APROXIMADOS</v>
          </cell>
          <cell r="E22189" t="str">
            <v>un</v>
          </cell>
          <cell r="F22189">
            <v>125.44</v>
          </cell>
        </row>
        <row r="22190">
          <cell r="A22190" t="str">
            <v>SETOP-I MATED-12846</v>
          </cell>
          <cell r="D22190" t="str">
            <v>MOURÃO ESTICADOR (MATERIAL: CONCRETO PRÉ-MOLDADO|TIPO: CURVO OU PONTA VIRADA PARA 11 FIOS|ALTURA MÍNIMA*: 300CM|MÁXIMA*: 320CM|PESO*: 60KG)*VALORES REFERENCIAIS APROXIMADOS</v>
          </cell>
          <cell r="E22190" t="str">
            <v>un</v>
          </cell>
          <cell r="F22190">
            <v>92.5</v>
          </cell>
        </row>
        <row r="22191">
          <cell r="A22191" t="str">
            <v>SETOP-I MATED-12839</v>
          </cell>
          <cell r="D22191" t="str">
            <v>MOURÃO ESTICADOR (MATERIAL: CONCRETO PRÉ-MOLDADO|TIPO: RETO PARA 11 FIOS|ALTURA MÍNIMA*: 250CM|MÁXIMA*: 280CM|PESO*: 55KG)*VALORES REFERENCIAIS APROXIMADOS</v>
          </cell>
          <cell r="E22191" t="str">
            <v>un</v>
          </cell>
          <cell r="F22191">
            <v>72</v>
          </cell>
        </row>
        <row r="22192">
          <cell r="A22192" t="str">
            <v>SETOP-I MATED-12838</v>
          </cell>
          <cell r="D22192" t="str">
            <v>MOURÃO (MATERIAL: CONCRETO PRÉ-MOLDADO|TIPO: CURVO OU PONTA VIRADA PARA 11 FIOS|ALTURA MÍNIMA*: 320CM|MÁXIMA*: 330CM|PESO*: 60KG)*VALORES REFERENCIAIS APROXIMADOS</v>
          </cell>
          <cell r="E22192" t="str">
            <v>un</v>
          </cell>
          <cell r="F22192">
            <v>95</v>
          </cell>
        </row>
        <row r="22193">
          <cell r="A22193" t="str">
            <v>SETOP-I MATED-12841</v>
          </cell>
          <cell r="D22193" t="str">
            <v>MOURÃO (MATERIAL: CONCRETO PRÉ-MOLDADO|TIPO: RETO PARA 11 FIOS|ALTURA MÍNIMA*: 260CM|MÁXIMA*: 270CM|PESO*: 55KG)*VALORES REFERENCIAIS APROXIMADOS</v>
          </cell>
          <cell r="E22193" t="str">
            <v>un</v>
          </cell>
          <cell r="F22193">
            <v>74.88</v>
          </cell>
        </row>
        <row r="22194">
          <cell r="A22194" t="str">
            <v xml:space="preserve">SETOP-I </v>
          </cell>
        </row>
        <row r="22195">
          <cell r="A22195" t="str">
            <v>SETOP-I 098.02 - MOURÃO DE MADEIRA</v>
          </cell>
        </row>
        <row r="22196">
          <cell r="A22196" t="str">
            <v>SETOP-I Código</v>
          </cell>
          <cell r="D22196" t="str">
            <v>Descrição do Material</v>
          </cell>
          <cell r="E22196" t="str">
            <v>Unid.</v>
          </cell>
          <cell r="F22196" t="str">
            <v>Custo Unitário</v>
          </cell>
        </row>
        <row r="22197">
          <cell r="A22197" t="str">
            <v>SETOP-I MATED-11231</v>
          </cell>
          <cell r="D22197" t="str">
            <v>MOURÃO ROLIÇO (DIÂMETRO DA SEÇÃO*: 11 A 14CM|ALTURA*: 220CM|TIPO DE MADEIRA: EUCALIPTO IMUNIZADO) *VALORES REFERENCIAIS APROXIMADOS</v>
          </cell>
          <cell r="E22197" t="str">
            <v>un</v>
          </cell>
          <cell r="F22197">
            <v>35.979999999999997</v>
          </cell>
        </row>
        <row r="22198">
          <cell r="A22198" t="str">
            <v xml:space="preserve">SETOP-I </v>
          </cell>
        </row>
        <row r="22199">
          <cell r="A22199" t="str">
            <v>SETOP-I 099 - PADRÃO DE ENERGIA E ACESSÓRIOS</v>
          </cell>
        </row>
        <row r="22200">
          <cell r="A22200" t="str">
            <v>SETOP-I 099.01 - ARMAÇÃO SECUNDÁRIA</v>
          </cell>
        </row>
        <row r="22201">
          <cell r="A22201" t="str">
            <v>SETOP-I Código</v>
          </cell>
          <cell r="D22201" t="str">
            <v>Descrição do Material</v>
          </cell>
          <cell r="E22201" t="str">
            <v>Unid.</v>
          </cell>
          <cell r="F22201" t="str">
            <v>Custo Unitário</v>
          </cell>
        </row>
        <row r="22202">
          <cell r="A22202" t="str">
            <v>SETOP-I MATED-12988</v>
          </cell>
          <cell r="D22202" t="str">
            <v>ARMAÇÃO SECUNDÁRIA DE ESTRIBO (APLICAÇÃO: SUSTENTAÇÃO ISOLADOR ROLDANA|QUANTIDADE DE ESTRIBO: 1)</v>
          </cell>
          <cell r="E22202" t="str">
            <v>un</v>
          </cell>
          <cell r="F22202">
            <v>18.18</v>
          </cell>
        </row>
        <row r="22203">
          <cell r="A22203" t="str">
            <v xml:space="preserve">SETOP-I </v>
          </cell>
        </row>
        <row r="22204">
          <cell r="A22204" t="str">
            <v>SETOP-I 099.02 - CABEÇOTE</v>
          </cell>
        </row>
        <row r="22205">
          <cell r="A22205" t="str">
            <v>SETOP-I Código</v>
          </cell>
          <cell r="D22205" t="str">
            <v>Descrição do Material</v>
          </cell>
          <cell r="E22205" t="str">
            <v>Unid.</v>
          </cell>
          <cell r="F22205" t="str">
            <v>Custo Unitário</v>
          </cell>
        </row>
        <row r="22206">
          <cell r="A22206" t="str">
            <v>SETOP-I MATED-13033</v>
          </cell>
          <cell r="D22206" t="str">
            <v>CABEÇOTE DE ALUMÍNIO (APLICAÇÃO: POSTE|MATERIAL: ALUMÍNIO|BITOLA: 25MM [1"])</v>
          </cell>
          <cell r="E22206" t="str">
            <v>un</v>
          </cell>
          <cell r="F22206">
            <v>4.42</v>
          </cell>
        </row>
        <row r="22207">
          <cell r="A22207" t="str">
            <v>SETOP-I MATED-13034</v>
          </cell>
          <cell r="D22207" t="str">
            <v>CABEÇOTE DE ALUMÍNIO (APLICAÇÃO: POSTE|MATERIAL: ALUMÍNIO|BITOLA: 32MM [1.1/4"])</v>
          </cell>
          <cell r="E22207" t="str">
            <v>un</v>
          </cell>
          <cell r="F22207">
            <v>5.45</v>
          </cell>
        </row>
        <row r="22208">
          <cell r="A22208" t="str">
            <v>SETOP-I MATED-13035</v>
          </cell>
          <cell r="D22208" t="str">
            <v>CABEÇOTE DE ALUMÍNIO (APLICAÇÃO: POSTE|MATERIAL: ALUMÍNIO|BITOLA: 40MM [1.1/2"])</v>
          </cell>
          <cell r="E22208" t="str">
            <v>un</v>
          </cell>
          <cell r="F22208">
            <v>7.7</v>
          </cell>
        </row>
        <row r="22209">
          <cell r="A22209" t="str">
            <v>SETOP-I MATED-20675</v>
          </cell>
          <cell r="D22209" t="str">
            <v>CABEÇOTE DE ALUMÍNIO (APLICAÇÃO: POSTE|MATERIAL: ALUMÍNIO|BITOLA: 60MM [2.1/2"])</v>
          </cell>
          <cell r="E22209" t="str">
            <v>un</v>
          </cell>
          <cell r="F22209">
            <v>14.84</v>
          </cell>
        </row>
        <row r="22210">
          <cell r="A22210" t="str">
            <v>SETOP-I MATED-20676</v>
          </cell>
          <cell r="D22210" t="str">
            <v>CABEÇOTE DE ALUMÍNIO (APLICAÇÃO: POSTE|MATERIAL: ALUMÍNIO|BITOLA: 75MM [3"])</v>
          </cell>
          <cell r="E22210" t="str">
            <v>un</v>
          </cell>
          <cell r="F22210">
            <v>21.93</v>
          </cell>
        </row>
        <row r="22211">
          <cell r="A22211" t="str">
            <v xml:space="preserve">SETOP-I </v>
          </cell>
        </row>
        <row r="22212">
          <cell r="A22212" t="str">
            <v>SETOP-I 099.03 - ISOLADOR</v>
          </cell>
        </row>
        <row r="22213">
          <cell r="A22213" t="str">
            <v>SETOP-I Código</v>
          </cell>
          <cell r="D22213" t="str">
            <v>Descrição do Material</v>
          </cell>
          <cell r="E22213" t="str">
            <v>Unid.</v>
          </cell>
          <cell r="F22213" t="str">
            <v>Custo Unitário</v>
          </cell>
        </row>
        <row r="22214">
          <cell r="A22214" t="str">
            <v>SETOP-I MATED-12990</v>
          </cell>
          <cell r="D22214" t="str">
            <v>ISOLADOR ROLDANA (MATERIAL: PORCELANA|TENSÃO NOMINAL: 1KV|CARGA DE RUPTURA DE MECÂNICA: 10KN|COR: MARROM)</v>
          </cell>
          <cell r="E22214" t="str">
            <v>un</v>
          </cell>
          <cell r="F22214">
            <v>8.5</v>
          </cell>
        </row>
        <row r="22215">
          <cell r="A22215" t="str">
            <v xml:space="preserve">SETOP-I </v>
          </cell>
        </row>
        <row r="22216">
          <cell r="A22216" t="str">
            <v>SETOP-I 100 - PASTILHAS DE REVESTIMENTO</v>
          </cell>
        </row>
        <row r="22217">
          <cell r="A22217" t="str">
            <v>SETOP-I 100.01 - PASTILHA DE PORCELANA</v>
          </cell>
        </row>
        <row r="22218">
          <cell r="A22218" t="str">
            <v>SETOP-I Código</v>
          </cell>
          <cell r="D22218" t="str">
            <v>Descrição do Material</v>
          </cell>
          <cell r="E22218" t="str">
            <v>Unid.</v>
          </cell>
          <cell r="F22218" t="str">
            <v>Custo Unitário</v>
          </cell>
        </row>
        <row r="22219">
          <cell r="A22219" t="str">
            <v>SETOP-I MATED-12634</v>
          </cell>
          <cell r="D22219" t="str">
            <v>PASTILHA DE PORCELANA (MEDIDA: 3/4"[20MM]|ACABAMENTO: ESMALTADA|CORES: DIVERSAS)</v>
          </cell>
          <cell r="E22219" t="str">
            <v>m2</v>
          </cell>
          <cell r="F22219">
            <v>148.38</v>
          </cell>
        </row>
        <row r="22220">
          <cell r="A22220" t="str">
            <v xml:space="preserve">SETOP-I </v>
          </cell>
        </row>
        <row r="22221">
          <cell r="A22221" t="str">
            <v>SETOP-I 100.02 - PASTILHA DE VIDRO</v>
          </cell>
        </row>
        <row r="22222">
          <cell r="A22222" t="str">
            <v>SETOP-I Código</v>
          </cell>
          <cell r="D22222" t="str">
            <v>Descrição do Material</v>
          </cell>
          <cell r="E22222" t="str">
            <v>Unid.</v>
          </cell>
          <cell r="F22222" t="str">
            <v>Custo Unitário</v>
          </cell>
        </row>
        <row r="22223">
          <cell r="A22223" t="str">
            <v>SETOP-I MATED-12633</v>
          </cell>
          <cell r="D22223" t="str">
            <v>PASTILHA DE VIDRO VIDROTIL COR ESCURA - IPRM</v>
          </cell>
          <cell r="E22223" t="str">
            <v>m2</v>
          </cell>
          <cell r="F22223">
            <v>194.49440000000001</v>
          </cell>
        </row>
        <row r="22224">
          <cell r="A22224" t="str">
            <v xml:space="preserve">SETOP-I </v>
          </cell>
        </row>
        <row r="22225">
          <cell r="A22225" t="str">
            <v>SETOP-I 101 - PEÇAS E PERFIS METÁLICOS ESTRUTURAIS</v>
          </cell>
        </row>
        <row r="22226">
          <cell r="A22226" t="str">
            <v>SETOP-I 101.01 - ALUMÍNIO ESTRUTURAL</v>
          </cell>
        </row>
        <row r="22227">
          <cell r="A22227" t="str">
            <v>SETOP-I Código</v>
          </cell>
          <cell r="D22227" t="str">
            <v>Descrição do Material</v>
          </cell>
          <cell r="E22227" t="str">
            <v>Unid.</v>
          </cell>
          <cell r="F22227" t="str">
            <v>Custo Unitário</v>
          </cell>
        </row>
        <row r="22228">
          <cell r="A22228" t="str">
            <v>SETOP-I MATED-11343</v>
          </cell>
          <cell r="D22228" t="str">
            <v>INATIVADO NÃO USAR - ALUMÍNIO ESTRUTURAL (TIPO DE ACABAMENTO: NATURAL)</v>
          </cell>
          <cell r="E22228" t="str">
            <v>Kg</v>
          </cell>
          <cell r="F22228">
            <v>67.14</v>
          </cell>
        </row>
        <row r="22229">
          <cell r="A22229" t="str">
            <v xml:space="preserve">SETOP-I </v>
          </cell>
        </row>
        <row r="22230">
          <cell r="A22230" t="str">
            <v>SETOP-I 102 - PEÇAS EM MADEIRA</v>
          </cell>
        </row>
        <row r="22231">
          <cell r="A22231" t="str">
            <v>SETOP-I 102.02 - PEÇAS DE MADEIRA</v>
          </cell>
        </row>
        <row r="22232">
          <cell r="A22232" t="str">
            <v>SETOP-I Código</v>
          </cell>
          <cell r="D22232" t="str">
            <v>Descrição do Material</v>
          </cell>
          <cell r="E22232" t="str">
            <v>Unid.</v>
          </cell>
          <cell r="F22232" t="str">
            <v>Custo Unitário</v>
          </cell>
        </row>
        <row r="22233">
          <cell r="A22233" t="str">
            <v>SETOP-I MATED-25493</v>
          </cell>
          <cell r="D22233" t="str">
            <v>CHAPA DE MDF LAMINADO (ESPESSURA: 15MM|ACABAMENTO: BRANCO FOSCO|LAMINAÇÃO: DUAS FACES)</v>
          </cell>
          <cell r="E22233" t="str">
            <v>m2</v>
          </cell>
          <cell r="F22233">
            <v>46.95</v>
          </cell>
        </row>
        <row r="22234">
          <cell r="A22234" t="str">
            <v>SETOP-I MATED-25552</v>
          </cell>
          <cell r="D22234" t="str">
            <v>FITA DE BORDA (COR: BRANCO FOSCO|LARGURA: 22MM|MATERIAL: PVC)</v>
          </cell>
          <cell r="E22234" t="str">
            <v>m</v>
          </cell>
          <cell r="F22234">
            <v>0.66</v>
          </cell>
        </row>
        <row r="22235">
          <cell r="A22235" t="str">
            <v>SETOP-I MATED-12333</v>
          </cell>
          <cell r="D22235" t="str">
            <v>MADEIRA (ACABAMENTO: BRUTO|TIPO DE MADEIRA: PINUS, CEDRO OU EQUIVALENTE DA REGIÃO)</v>
          </cell>
          <cell r="E22235" t="str">
            <v>m3</v>
          </cell>
          <cell r="F22235">
            <v>2250</v>
          </cell>
        </row>
        <row r="22236">
          <cell r="A22236" t="str">
            <v>SETOP-I MATED-12424</v>
          </cell>
          <cell r="D22236" t="str">
            <v>MADEIRA SERRADA APARELHADA (APLICAÇÃO: TELHADO|MADEIRA: PARAJU, MAÇARANDUBA, CAMBARÁ, ANGELIM, EUCALIPTO OU EQUIVALENTE DA REGIÃO)</v>
          </cell>
          <cell r="E22236" t="str">
            <v>m3</v>
          </cell>
          <cell r="F22236">
            <v>4545.45</v>
          </cell>
        </row>
        <row r="22237">
          <cell r="A22237" t="str">
            <v xml:space="preserve">SETOP-I </v>
          </cell>
        </row>
        <row r="22238">
          <cell r="A22238" t="str">
            <v>SETOP-I 103 - PEÇAS PRÉ-MOLDADAS EM CONCRETO</v>
          </cell>
        </row>
        <row r="22239">
          <cell r="A22239" t="str">
            <v>SETOP-I 103.01 - BOCA DE LOBO</v>
          </cell>
        </row>
        <row r="22240">
          <cell r="A22240" t="str">
            <v>SETOP-I Código</v>
          </cell>
          <cell r="D22240" t="str">
            <v>Descrição do Material</v>
          </cell>
          <cell r="E22240" t="str">
            <v>Unid.</v>
          </cell>
          <cell r="F22240" t="str">
            <v>Custo Unitário</v>
          </cell>
        </row>
        <row r="22241">
          <cell r="A22241" t="str">
            <v>SETOP-I MATED-12824</v>
          </cell>
          <cell r="D22241" t="str">
            <v>CANTONEIRA PARA BOCA DE LOBO (MEDIDAS*: 20X110CM|MATERIAL: CONCRETO) *MEDIDAS REFERENCIAIS APROXIMADAS</v>
          </cell>
          <cell r="E22241" t="str">
            <v>un</v>
          </cell>
          <cell r="F22241">
            <v>116</v>
          </cell>
        </row>
        <row r="22242">
          <cell r="A22242" t="str">
            <v>SETOP-I MATED-12712</v>
          </cell>
          <cell r="D22242" t="str">
            <v>GRELHA PARA BOCA DE LOBO (MEDIDAS*: 99X44CM|MATERIAL: CONCRETO) *MEDIDAS REFERENCIAIS APROXIMADAS</v>
          </cell>
          <cell r="E22242" t="str">
            <v>un</v>
          </cell>
          <cell r="F22242">
            <v>179</v>
          </cell>
        </row>
        <row r="22243">
          <cell r="A22243" t="str">
            <v>SETOP-I MATED-12830</v>
          </cell>
          <cell r="D22243" t="str">
            <v>QUADRO PARA BOCA DE LOBO (MEDIDAS*: 50X110CM|MATERIAL: CONCRETO) *MEDIDAS REFERENCIAIS APROXIMADAS</v>
          </cell>
          <cell r="E22243" t="str">
            <v>un</v>
          </cell>
          <cell r="F22243">
            <v>174</v>
          </cell>
        </row>
        <row r="22244">
          <cell r="A22244" t="str">
            <v xml:space="preserve">SETOP-I </v>
          </cell>
        </row>
        <row r="22245">
          <cell r="A22245" t="str">
            <v>SETOP-I 103.02 - CANALETA DE CONCRETO</v>
          </cell>
        </row>
        <row r="22246">
          <cell r="A22246" t="str">
            <v>SETOP-I Código</v>
          </cell>
          <cell r="D22246" t="str">
            <v>Descrição do Material</v>
          </cell>
          <cell r="E22246" t="str">
            <v>Unid.</v>
          </cell>
          <cell r="F22246" t="str">
            <v>Custo Unitário</v>
          </cell>
        </row>
        <row r="22247">
          <cell r="A22247" t="str">
            <v>SETOP-I MATED-12816</v>
          </cell>
          <cell r="D22247" t="str">
            <v>CANALETA/CALHA (TIPO: MEIA CANA|MATERIAL: CONCRETO|DIÂMETRO: 300MM|PESO*: 32KG/UN|APLICAÇÃO: DRENAGEM SUPERFICIAL) *VALORES REFERENCIAIS APROXIMADOS</v>
          </cell>
          <cell r="E22247" t="str">
            <v>m</v>
          </cell>
          <cell r="F22247">
            <v>51.5</v>
          </cell>
        </row>
        <row r="22248">
          <cell r="A22248" t="str">
            <v>SETOP-I MATED-12817</v>
          </cell>
          <cell r="D22248" t="str">
            <v>CANALETA/CALHA (TIPO: MEIA CANA|MATERIAL: CONCRETO|DIÂMETRO: 400MM|PESO*: 81KG/UN|APLICAÇÃO: DRENAGEM SUPERFICIAL) *VALORES REFERENCIAIS APROXIMADOS</v>
          </cell>
          <cell r="E22248" t="str">
            <v>m</v>
          </cell>
          <cell r="F22248">
            <v>65.19</v>
          </cell>
        </row>
        <row r="22249">
          <cell r="A22249" t="str">
            <v>SETOP-I MATED-12818</v>
          </cell>
          <cell r="D22249" t="str">
            <v>CANALETA/CALHA (TIPO: MEIA CANA|MATERIAL: CONCRETO|DIÂMETRO: 500MM|PESO*: 111KG/UN|APLICAÇÃO: DRENAGEM SUPERFICIAL) *VALORES REFERENCIAIS APROXIMADOS</v>
          </cell>
          <cell r="E22249" t="str">
            <v>m</v>
          </cell>
          <cell r="F22249">
            <v>71.09</v>
          </cell>
        </row>
        <row r="22250">
          <cell r="A22250" t="str">
            <v>SETOP-I MATED-12819</v>
          </cell>
          <cell r="D22250" t="str">
            <v>CANALETA/CALHA (TIPO: MEIA CANA|MATERIAL: CONCRETO|DIÂMETRO: 600MM|PESO*: 150KG/UN|APLICAÇÃO: DRENAGEM SUPERFICIAL) *VALORES REFERENCIAIS APROXIMADOS</v>
          </cell>
          <cell r="E22250" t="str">
            <v>m</v>
          </cell>
          <cell r="F22250">
            <v>94.8</v>
          </cell>
        </row>
        <row r="22251">
          <cell r="A22251" t="str">
            <v xml:space="preserve">SETOP-I </v>
          </cell>
        </row>
        <row r="22252">
          <cell r="A22252" t="str">
            <v>SETOP-I 103.03 - CORDÃO BOLEADO</v>
          </cell>
        </row>
        <row r="22253">
          <cell r="A22253" t="str">
            <v>SETOP-I Código</v>
          </cell>
          <cell r="D22253" t="str">
            <v>Descrição do Material</v>
          </cell>
          <cell r="E22253" t="str">
            <v>Unid.</v>
          </cell>
          <cell r="F22253" t="str">
            <v>Custo Unitário</v>
          </cell>
        </row>
        <row r="22254">
          <cell r="A22254" t="str">
            <v>SETOP-I MATED-14562</v>
          </cell>
          <cell r="D22254" t="str">
            <v>CORDÃO BOLEADO DE CONCRETO PRÉ-MOLDADO (COMPRIMENTO: 100CM|ALTURA: 10CM|LARGURA: 10CM|CHUMBADORES: INCLUSOS)</v>
          </cell>
          <cell r="E22254" t="str">
            <v>un</v>
          </cell>
          <cell r="F22254">
            <v>27.45</v>
          </cell>
        </row>
        <row r="22255">
          <cell r="A22255" t="str">
            <v xml:space="preserve">SETOP-I </v>
          </cell>
        </row>
        <row r="22256">
          <cell r="A22256" t="str">
            <v>SETOP-I 103.04 - MEIO-FIO DE CONCRETO</v>
          </cell>
        </row>
        <row r="22257">
          <cell r="A22257" t="str">
            <v>SETOP-I Código</v>
          </cell>
          <cell r="D22257" t="str">
            <v>Descrição do Material</v>
          </cell>
          <cell r="E22257" t="str">
            <v>Unid.</v>
          </cell>
          <cell r="F22257" t="str">
            <v>Custo Unitário</v>
          </cell>
        </row>
        <row r="22258">
          <cell r="A22258" t="str">
            <v>SETOP-I MATED-12870</v>
          </cell>
          <cell r="D22258" t="str">
            <v>MEIO-FIO PRÉ-MOLDADO DE CONCRETO (FCK: 20MPA|PADRÃO: DER-MG (MFC-01) OU SUDECAP (TIPO A)|LARGURA SUPERIOR: 12CM|LAGURA INFERIOR: 16,7CM|ALTURA: 35CM|COMPRIMENTO: 80CM)</v>
          </cell>
          <cell r="E22258" t="str">
            <v>un</v>
          </cell>
          <cell r="F22258">
            <v>30</v>
          </cell>
        </row>
        <row r="22259">
          <cell r="A22259" t="str">
            <v>SETOP-I MATED-12871</v>
          </cell>
          <cell r="D22259" t="str">
            <v>MEIO-FIO PRÉ-MOLDADO DE CONCRETO (FCK: 20MPA|PADRÃO: DER-MG (MFC-03) OU SUDECAP (TIPO B)|LARGURA SUPERIOR: 12CM|LAGURA INFERIOR: 18CM|ALTURA: 45CM|COMPRIMENTO: 80CM)</v>
          </cell>
          <cell r="E22259" t="str">
            <v>un</v>
          </cell>
          <cell r="F22259">
            <v>37.99</v>
          </cell>
        </row>
        <row r="22260">
          <cell r="A22260" t="str">
            <v xml:space="preserve">SETOP-I </v>
          </cell>
        </row>
        <row r="22261">
          <cell r="A22261" t="str">
            <v>SETOP-I 104 - PEDRAS (GRANITOS/MÁRMORES/ARDÓSIAS)</v>
          </cell>
        </row>
        <row r="22262">
          <cell r="A22262" t="str">
            <v>SETOP-I 104.02 - PEDRAS EM ARDÓSIA</v>
          </cell>
        </row>
        <row r="22263">
          <cell r="A22263" t="str">
            <v>SETOP-I Código</v>
          </cell>
          <cell r="D22263" t="str">
            <v>Descrição do Material</v>
          </cell>
          <cell r="E22263" t="str">
            <v>Unid.</v>
          </cell>
          <cell r="F22263" t="str">
            <v>Custo Unitário</v>
          </cell>
        </row>
        <row r="22264">
          <cell r="A22264" t="str">
            <v>SETOP-I MATED-12413</v>
          </cell>
          <cell r="D22264" t="str">
            <v>ARDÓSIA (COR: NATURAL|ACABAMENTO: POLIDO|ESPESSURA: 3CM|DENSIDADE: 2,8G/CM3*|PESO: 56KG/M2) *FONTE NBR 6120</v>
          </cell>
          <cell r="E22264" t="str">
            <v>m2</v>
          </cell>
          <cell r="F22264">
            <v>180</v>
          </cell>
        </row>
        <row r="22265">
          <cell r="A22265" t="str">
            <v>SETOP-I MATED-4999</v>
          </cell>
          <cell r="D22265" t="str">
            <v>BANCO EM ARDÓSIA (COR: NATURAL|TIPO: POLIDO|ESPESSURA: 3CM|DIMENSÃO: 32X200CM)</v>
          </cell>
          <cell r="E22265" t="str">
            <v>un</v>
          </cell>
          <cell r="F22265">
            <v>410</v>
          </cell>
        </row>
        <row r="22266">
          <cell r="A22266" t="str">
            <v>SETOP-I MATED-13081</v>
          </cell>
          <cell r="D22266" t="str">
            <v xml:space="preserve">DEGRAU DE PEDRA EM ARDÓSIA (COR: NATURAL|LARGURA: 30CM|ESPESSURA: 2CM) </v>
          </cell>
          <cell r="E22266" t="str">
            <v>m</v>
          </cell>
          <cell r="F22266">
            <v>70</v>
          </cell>
        </row>
        <row r="22267">
          <cell r="A22267" t="str">
            <v>SETOP-I MATED-13082</v>
          </cell>
          <cell r="D22267" t="str">
            <v>ESPELHO PARA DEGRAU DE PEDRA EM ARDÓSIA (COR: NATURAL|ALTURA: 20CM|ESPESSURA: 15MM)</v>
          </cell>
          <cell r="E22267" t="str">
            <v>m</v>
          </cell>
          <cell r="F22267">
            <v>65</v>
          </cell>
        </row>
        <row r="22268">
          <cell r="A22268" t="str">
            <v>SETOP-I MATED-4995</v>
          </cell>
          <cell r="D22268" t="str">
            <v>MESA EM ARDÓSIA (COR: NATURAL|TIPO: POLIDA|ESPESSURA: 3CM|DIMENSÃO: 90X200CM)</v>
          </cell>
          <cell r="E22268" t="str">
            <v>un</v>
          </cell>
          <cell r="F22268">
            <v>830</v>
          </cell>
        </row>
        <row r="22269">
          <cell r="A22269" t="str">
            <v>SETOP-I MATED-12635</v>
          </cell>
          <cell r="D22269" t="str">
            <v xml:space="preserve">PEITORIL/SOLEIRA EM ARDÓSIA (COR: NATURAL|ESPESSURA: 2CM) </v>
          </cell>
          <cell r="E22269" t="str">
            <v>m2</v>
          </cell>
          <cell r="F22269">
            <v>411.76</v>
          </cell>
        </row>
        <row r="22270">
          <cell r="A22270" t="str">
            <v>SETOP-I MATED-9111</v>
          </cell>
          <cell r="D22270" t="str">
            <v>REVESTIMENTO EM ARDÓSIA PISO/PAREDE - SERRADA - CALIBRADA (COR:NATURAL|COMPRIMENTO: 20CM|LARGURA: 20CM|ESPESSURA: 1CM)</v>
          </cell>
          <cell r="E22270" t="str">
            <v>m2</v>
          </cell>
          <cell r="F22270">
            <v>35</v>
          </cell>
        </row>
        <row r="22271">
          <cell r="A22271" t="str">
            <v>SETOP-I MATED-9112</v>
          </cell>
          <cell r="D22271" t="str">
            <v>REVESTIMENTO EM ARDÓSIA PISO/PAREDE - SERRADA - CALIBRADA (COR:NATURAL|COMPRIMENTO: 30CM|LARGURA: 30CM|ESPESSURA: 1CM)</v>
          </cell>
          <cell r="E22271" t="str">
            <v>m2</v>
          </cell>
          <cell r="F22271">
            <v>40.4</v>
          </cell>
        </row>
        <row r="22272">
          <cell r="A22272" t="str">
            <v>SETOP-I MATED-9113</v>
          </cell>
          <cell r="D22272" t="str">
            <v>REVESTIMENTO EM ARDÓSIA PISO/PAREDE - SERRADA - CALIBRADA (COR:NATURAL|COMPRIMENTO: 40CM|LARGURA: 40CM|ESPESSURA: 1CM)</v>
          </cell>
          <cell r="E22272" t="str">
            <v>m2</v>
          </cell>
          <cell r="F22272">
            <v>42.18</v>
          </cell>
        </row>
        <row r="22273">
          <cell r="A22273" t="str">
            <v>SETOP-I MATED-12756</v>
          </cell>
          <cell r="D22273" t="str">
            <v>RODAPÉ DE ARDÓSIA (COR: NATURAL|ESPESSURA: 7MM|ALTURA: 5CM)</v>
          </cell>
          <cell r="E22273" t="str">
            <v>m</v>
          </cell>
          <cell r="F22273">
            <v>9</v>
          </cell>
        </row>
        <row r="22274">
          <cell r="A22274" t="str">
            <v>SETOP-I MATED-12757</v>
          </cell>
          <cell r="D22274" t="str">
            <v>RODAPÉ DE ARDÓSIA (COR: NATURAL|ESPESSURA: 7MM|ALTURA: 7CM)</v>
          </cell>
          <cell r="E22274" t="str">
            <v>m</v>
          </cell>
          <cell r="F22274">
            <v>10.07</v>
          </cell>
        </row>
        <row r="22275">
          <cell r="A22275" t="str">
            <v xml:space="preserve">SETOP-I </v>
          </cell>
        </row>
        <row r="22276">
          <cell r="A22276" t="str">
            <v>SETOP-I 104.03 - PEDRAS EM GRANITO</v>
          </cell>
        </row>
        <row r="22277">
          <cell r="A22277" t="str">
            <v>SETOP-I Código</v>
          </cell>
          <cell r="D22277" t="str">
            <v>Descrição do Material</v>
          </cell>
          <cell r="E22277" t="str">
            <v>Unid.</v>
          </cell>
          <cell r="F22277" t="str">
            <v>Custo Unitário</v>
          </cell>
        </row>
        <row r="22278">
          <cell r="A22278" t="str">
            <v>SETOP-I MATED-13029</v>
          </cell>
          <cell r="D22278" t="str">
            <v>BANCO EM GRANITO (COR: CINZA ANDORINHA|TIPO: POLIDO|ESPESSURA: 3CM|DIMENSÃO: 52X30CM)</v>
          </cell>
          <cell r="E22278" t="str">
            <v>un</v>
          </cell>
          <cell r="F22278">
            <v>145</v>
          </cell>
        </row>
        <row r="22279">
          <cell r="A22279" t="str">
            <v>SETOP-I MATED-12432</v>
          </cell>
          <cell r="D22279" t="str">
            <v>CHAPA DE GRANITO (COR: CINZA ANDORINHA|TIPO: POLIDO|ESPESSURA: 3CM) - IPRM</v>
          </cell>
          <cell r="E22279" t="str">
            <v>m2</v>
          </cell>
          <cell r="F22279">
            <v>250</v>
          </cell>
        </row>
        <row r="22280">
          <cell r="A22280" t="str">
            <v>SETOP-I MATED-12936</v>
          </cell>
          <cell r="D22280" t="str">
            <v>PEITORIL/SOLEIRA EM GRANITO (COR: CINZA ANDORINHA|TIPO: POLIDO|ESPESSURA: 2CM)</v>
          </cell>
          <cell r="E22280" t="str">
            <v>m2</v>
          </cell>
          <cell r="F22280">
            <v>269</v>
          </cell>
        </row>
        <row r="22281">
          <cell r="A22281" t="str">
            <v>SETOP-I MATED-12937</v>
          </cell>
          <cell r="D22281" t="str">
            <v>PEITORIL/SOLEIRA EM GRANITO (COR: CINZA ANDORINHA|TIPO: POLIDO|ESPESSURA: 3CM)</v>
          </cell>
          <cell r="E22281" t="str">
            <v>m2</v>
          </cell>
          <cell r="F22281">
            <v>322.58999999999997</v>
          </cell>
        </row>
        <row r="22282">
          <cell r="A22282" t="str">
            <v>SETOP-I MATED-12707</v>
          </cell>
          <cell r="D22282" t="str">
            <v>PISO EM GRANITO (COR: CINZA ANDORINHA|TIPO: POLIDO|ESPESSURA: 3CM|DIMENSÃO: 40X40CM)</v>
          </cell>
          <cell r="E22282" t="str">
            <v>m2</v>
          </cell>
          <cell r="F22282">
            <v>204.5</v>
          </cell>
        </row>
        <row r="22283">
          <cell r="A22283" t="str">
            <v>SETOP-I MATED-12708</v>
          </cell>
          <cell r="D22283" t="str">
            <v>REVESTIMENTO EM GRANITO (COR: CINZA ANDORINHA|TIPO: POLIDO|ESPESSURA: 2CM)</v>
          </cell>
          <cell r="E22283" t="str">
            <v>m2</v>
          </cell>
          <cell r="F22283">
            <v>260</v>
          </cell>
        </row>
        <row r="22284">
          <cell r="A22284" t="str">
            <v>SETOP-I MATED-12759</v>
          </cell>
          <cell r="D22284" t="str">
            <v>RODAPÉ DE GRANITO (COR: CINZA ANDORINHA|TIPO: POLIDO|ESPESSURA: 2CM|ALTURA: 10CM)</v>
          </cell>
          <cell r="E22284" t="str">
            <v>m</v>
          </cell>
          <cell r="F22284">
            <v>32.68</v>
          </cell>
        </row>
        <row r="22285">
          <cell r="A22285" t="str">
            <v>SETOP-I MATED-12760</v>
          </cell>
          <cell r="D22285" t="str">
            <v>RODAPÉ DE GRANITO (COR: CINZA ANDORINHA|TIPO: POLIDO|ESPESSURA: 2CM|ALTURA: 5CM)</v>
          </cell>
          <cell r="E22285" t="str">
            <v>m</v>
          </cell>
          <cell r="F22285">
            <v>21.68</v>
          </cell>
        </row>
        <row r="22286">
          <cell r="A22286" t="str">
            <v>SETOP-I MATED-12754</v>
          </cell>
          <cell r="D22286" t="str">
            <v>RODAPÉ DE GRANITO (COR: CINZA ANDORINHA|TIPO: POLIDO|ESPESSURA: 2CM|ALTURA: 7CM)</v>
          </cell>
          <cell r="E22286" t="str">
            <v>m</v>
          </cell>
          <cell r="F22286">
            <v>25</v>
          </cell>
        </row>
        <row r="22287">
          <cell r="A22287" t="str">
            <v xml:space="preserve">SETOP-I </v>
          </cell>
        </row>
        <row r="22288">
          <cell r="A22288" t="str">
            <v>SETOP-I 104.04 - PEDRAS EM MÁRMORE</v>
          </cell>
        </row>
        <row r="22289">
          <cell r="A22289" t="str">
            <v>SETOP-I Código</v>
          </cell>
          <cell r="D22289" t="str">
            <v>Descrição do Material</v>
          </cell>
          <cell r="E22289" t="str">
            <v>Unid.</v>
          </cell>
          <cell r="F22289" t="str">
            <v>Custo Unitário</v>
          </cell>
        </row>
        <row r="22290">
          <cell r="A22290" t="str">
            <v>SETOP-I MATED-12744</v>
          </cell>
          <cell r="D22290" t="str">
            <v>INATIVADO NÃO USAR - CHAPA DE MÁRMORE (COR: BRANCO COMUM|TIPO: POLIDO|ESPESSURA: 2CM)</v>
          </cell>
          <cell r="E22290" t="str">
            <v>m2</v>
          </cell>
          <cell r="F22290">
            <v>265</v>
          </cell>
        </row>
        <row r="22291">
          <cell r="A22291" t="str">
            <v>SETOP-I MATED-12394</v>
          </cell>
          <cell r="D22291" t="str">
            <v>INATIVADO NÃO USAR - CHAPA DE MÁRMORE (COR: BRANCO COMUM|TIPO: POLIDO|ESPESSURA: 3CM)</v>
          </cell>
          <cell r="E22291" t="str">
            <v>m2</v>
          </cell>
          <cell r="F22291">
            <v>273.49</v>
          </cell>
        </row>
        <row r="22292">
          <cell r="A22292" t="str">
            <v>SETOP-I MATED-12739</v>
          </cell>
          <cell r="D22292" t="str">
            <v>iNATIVADO NÃO USAR - PEITORIL/SOLEIRA EM MÁRMORE (COR: BRANCO COMUM|TIPO: POLIDO|ESPESSURA: 2CM)</v>
          </cell>
          <cell r="E22292" t="str">
            <v>m2</v>
          </cell>
          <cell r="F22292">
            <v>290</v>
          </cell>
        </row>
        <row r="22293">
          <cell r="A22293" t="str">
            <v>SETOP-I MATED-12743</v>
          </cell>
          <cell r="D22293" t="str">
            <v>INATIVADO NÃO USAR - PEITORIL/SOLEIRA EM MÁRMORE (COR: BRANCO COMUM|TIPO: POLIDO|ESPESSURA: 3CM)</v>
          </cell>
          <cell r="E22293" t="str">
            <v>m2</v>
          </cell>
          <cell r="F22293">
            <v>302.89999999999998</v>
          </cell>
        </row>
        <row r="22294">
          <cell r="A22294" t="str">
            <v>SETOP-I MATED-12740</v>
          </cell>
          <cell r="D22294" t="str">
            <v>REVESTIMENTO EM MÁRMORE PARA PISO/PAREDE (COR: BRANCO COMUM|TIPO: POLIDO|ESPESSURA: 2CM) - IPRM</v>
          </cell>
          <cell r="E22294" t="str">
            <v>m2</v>
          </cell>
          <cell r="F22294">
            <v>310</v>
          </cell>
        </row>
        <row r="22295">
          <cell r="A22295" t="str">
            <v>SETOP-I MATED-12742</v>
          </cell>
          <cell r="D22295" t="str">
            <v>REVESTIMENTO EM MÁRMORE PARA PISO/PAREDE (COR: BRANCO COMUM|TIPO: POLIDO|ESPESSURA: 3CM)</v>
          </cell>
          <cell r="E22295" t="str">
            <v>m2</v>
          </cell>
          <cell r="F22295">
            <v>300</v>
          </cell>
        </row>
        <row r="22296">
          <cell r="A22296" t="str">
            <v>SETOP-I MATED-12753</v>
          </cell>
          <cell r="D22296" t="str">
            <v>RODAPÉ DE MÁRMORE (COR: BRANCO COMUM|ESPESSURA: 2CM|ALTURA: 10CM)</v>
          </cell>
          <cell r="E22296" t="str">
            <v>m</v>
          </cell>
          <cell r="F22296">
            <v>38.049999999999997</v>
          </cell>
        </row>
        <row r="22297">
          <cell r="A22297" t="str">
            <v>SETOP-I MATED-12774</v>
          </cell>
          <cell r="D22297" t="str">
            <v>RODAPÉ DE MÁRMORE (COR: BRANCO COMUM|ESPESSURA: 2CM|ALTURA: 5CM)</v>
          </cell>
          <cell r="E22297" t="str">
            <v>m</v>
          </cell>
          <cell r="F22297">
            <v>20.75</v>
          </cell>
        </row>
        <row r="22298">
          <cell r="A22298" t="str">
            <v>SETOP-I MATED-12775</v>
          </cell>
          <cell r="D22298" t="str">
            <v>RODAPÉ DE MÁRMORE (COR: BRANCO COMUM|ESPESSURA: 2CM|ALTURA: 7CM)</v>
          </cell>
          <cell r="E22298" t="str">
            <v>m</v>
          </cell>
          <cell r="F22298">
            <v>27</v>
          </cell>
        </row>
        <row r="22299">
          <cell r="A22299" t="str">
            <v xml:space="preserve">SETOP-I </v>
          </cell>
        </row>
        <row r="22300">
          <cell r="A22300" t="str">
            <v>SETOP-I 105 - PEDRAS BRITADAS (AGREGADOS)</v>
          </cell>
        </row>
        <row r="22301">
          <cell r="A22301" t="str">
            <v>SETOP-I 105.02 - GRANILHA</v>
          </cell>
        </row>
        <row r="22302">
          <cell r="A22302" t="str">
            <v>SETOP-I Código</v>
          </cell>
          <cell r="D22302" t="str">
            <v>Descrição do Material</v>
          </cell>
          <cell r="E22302" t="str">
            <v>Unid.</v>
          </cell>
          <cell r="F22302" t="str">
            <v>Custo Unitário</v>
          </cell>
        </row>
        <row r="22303">
          <cell r="A22303" t="str">
            <v>SETOP-I MATED-12828</v>
          </cell>
          <cell r="D22303" t="str">
            <v>GRANILHA/GRANA/PEDRISCO OU AGREGADO (MATERIAL: MÁRMORE, GRANITO, QUARTZO E CALCÁRIO|COR: PRETO, CINZA, PALHA OU BRANCO|APLICAÇÃO: GRANILITE, MARMORITE OU PISO INDUSTRIAL)</v>
          </cell>
          <cell r="E22303" t="str">
            <v>Kg</v>
          </cell>
          <cell r="F22303">
            <v>1.47</v>
          </cell>
        </row>
        <row r="22304">
          <cell r="A22304" t="str">
            <v xml:space="preserve">SETOP-I </v>
          </cell>
        </row>
        <row r="22305">
          <cell r="A22305" t="str">
            <v>SETOP-I 105.03 - PEDRA BRITADA</v>
          </cell>
        </row>
        <row r="22306">
          <cell r="A22306" t="str">
            <v>SETOP-I Código</v>
          </cell>
          <cell r="D22306" t="str">
            <v>Descrição do Material</v>
          </cell>
          <cell r="E22306" t="str">
            <v>Unid.</v>
          </cell>
          <cell r="F22306" t="str">
            <v>Custo Unitário</v>
          </cell>
        </row>
        <row r="22307">
          <cell r="A22307" t="str">
            <v>SETOP-I MATED-15648</v>
          </cell>
          <cell r="D22307" t="str">
            <v xml:space="preserve">PEDRA BRITADA POSTO OBRA (NÚMERO: 0|GRANULOMETRIA: 4,8-9,5MM) </v>
          </cell>
          <cell r="E22307" t="str">
            <v>m3</v>
          </cell>
          <cell r="F22307">
            <v>175.83600000000001</v>
          </cell>
        </row>
        <row r="22308">
          <cell r="A22308" t="str">
            <v>SETOP-I MATED-11250</v>
          </cell>
          <cell r="D22308" t="str">
            <v xml:space="preserve">PEDRA BRITADA POSTO OBRA (NÚMERO: 1|GRANULOMETRIA: 9,5-19MM) </v>
          </cell>
          <cell r="E22308" t="str">
            <v>m3</v>
          </cell>
          <cell r="F22308">
            <v>152.304</v>
          </cell>
        </row>
        <row r="22309">
          <cell r="A22309" t="str">
            <v>SETOP-I MATED-11251</v>
          </cell>
          <cell r="D22309" t="str">
            <v>PEDRA BRITADA POSTO OBRA (NÚMERO: 2|GRANULOMETRIA: 19-38MM)</v>
          </cell>
          <cell r="E22309" t="str">
            <v>m3</v>
          </cell>
          <cell r="F22309">
            <v>153.108</v>
          </cell>
        </row>
        <row r="22310">
          <cell r="A22310" t="str">
            <v>SETOP-I MATED-11252</v>
          </cell>
          <cell r="D22310" t="str">
            <v xml:space="preserve">PEDRA BRITADA POSTO OBRA (NÚMERO: 3|GRANULOMETRIA: 38-50MM) </v>
          </cell>
          <cell r="E22310" t="str">
            <v>m3</v>
          </cell>
          <cell r="F22310">
            <v>143.86799999999999</v>
          </cell>
        </row>
        <row r="22311">
          <cell r="A22311" t="str">
            <v>SETOP-I MATED-11253</v>
          </cell>
          <cell r="D22311" t="str">
            <v>PEDRA DE MÃO (RACHÃO)</v>
          </cell>
          <cell r="E22311" t="str">
            <v>m3</v>
          </cell>
          <cell r="F22311">
            <v>143.16</v>
          </cell>
        </row>
        <row r="22312">
          <cell r="A22312" t="str">
            <v xml:space="preserve">SETOP-I </v>
          </cell>
        </row>
        <row r="22313">
          <cell r="A22313" t="str">
            <v>SETOP-I 105.04 - ARGILA</v>
          </cell>
        </row>
        <row r="22314">
          <cell r="A22314" t="str">
            <v>SETOP-I Código</v>
          </cell>
          <cell r="D22314" t="str">
            <v>Descrição do Material</v>
          </cell>
          <cell r="E22314" t="str">
            <v>Unid.</v>
          </cell>
          <cell r="F22314" t="str">
            <v>Custo Unitário</v>
          </cell>
        </row>
        <row r="22315">
          <cell r="A22315" t="str">
            <v>SETOP-I MATED-31986</v>
          </cell>
          <cell r="D22315" t="str">
            <v>EM PROCESSO DE INATIVAÇÃO - NÃO UTILIZAR - ARGILA</v>
          </cell>
          <cell r="E22315" t="str">
            <v>m3</v>
          </cell>
          <cell r="F22315">
            <v>0</v>
          </cell>
        </row>
        <row r="22316">
          <cell r="A22316" t="str">
            <v xml:space="preserve">SETOP-I </v>
          </cell>
        </row>
        <row r="22317">
          <cell r="A22317" t="str">
            <v>SETOP-I 106 - PEDRAS DECORATIVAS</v>
          </cell>
        </row>
        <row r="22318">
          <cell r="A22318" t="str">
            <v>SETOP-I 106.01 - PEDRA PORTUGUESA</v>
          </cell>
        </row>
        <row r="22319">
          <cell r="A22319" t="str">
            <v>SETOP-I Código</v>
          </cell>
          <cell r="D22319" t="str">
            <v>Descrição do Material</v>
          </cell>
          <cell r="E22319" t="str">
            <v>Unid.</v>
          </cell>
          <cell r="F22319" t="str">
            <v>Custo Unitário</v>
          </cell>
        </row>
        <row r="22320">
          <cell r="A22320" t="str">
            <v>SETOP-I MATED-11420</v>
          </cell>
          <cell r="D22320" t="str">
            <v>PEDRA PORTUGUESA PARA CALÇADA (COR: BRANCO, PRETO OU VERMELHO)</v>
          </cell>
          <cell r="E22320" t="str">
            <v>m2</v>
          </cell>
          <cell r="F22320">
            <v>97.59</v>
          </cell>
        </row>
        <row r="22321">
          <cell r="A22321" t="str">
            <v xml:space="preserve">SETOP-I </v>
          </cell>
        </row>
        <row r="22322">
          <cell r="A22322" t="str">
            <v>SETOP-I 106.02 - PEDRA SÃO TOMÉ</v>
          </cell>
        </row>
        <row r="22323">
          <cell r="A22323" t="str">
            <v>SETOP-I Código</v>
          </cell>
          <cell r="D22323" t="str">
            <v>Descrição do Material</v>
          </cell>
          <cell r="E22323" t="str">
            <v>Unid.</v>
          </cell>
          <cell r="F22323" t="str">
            <v>Custo Unitário</v>
          </cell>
        </row>
        <row r="22324">
          <cell r="A22324" t="str">
            <v>SETOP-I MATED-12637</v>
          </cell>
          <cell r="D22324" t="str">
            <v>PEDRA SÃO TOMÉ SERRADA CALIBRADA (COR: NATURAL|APLICAÇÃO: PISO/PAREDE|COMPRIMENTO*: 40CM|LARGURA*: 40CM|ESPESSURA*: 20-30MM)*VALORES REFERENCIAIS APROXIMADOS</v>
          </cell>
          <cell r="E22324" t="str">
            <v>m2</v>
          </cell>
          <cell r="F22324">
            <v>136.5</v>
          </cell>
        </row>
        <row r="22325">
          <cell r="A22325" t="str">
            <v xml:space="preserve">SETOP-I </v>
          </cell>
        </row>
        <row r="22326">
          <cell r="A22326" t="str">
            <v>SETOP-I 106.03 - SEIXO ROLADO</v>
          </cell>
        </row>
        <row r="22327">
          <cell r="A22327" t="str">
            <v>SETOP-I Código</v>
          </cell>
          <cell r="D22327" t="str">
            <v>Descrição do Material</v>
          </cell>
          <cell r="E22327" t="str">
            <v>Unid.</v>
          </cell>
          <cell r="F22327" t="str">
            <v>Custo Unitário</v>
          </cell>
        </row>
        <row r="22328">
          <cell r="A22328" t="str">
            <v>SETOP-I MATED-11247</v>
          </cell>
          <cell r="D22328" t="str">
            <v>SEIXO OU CASCALHO ROLADO (TIPO: FINO)</v>
          </cell>
          <cell r="E22328" t="str">
            <v>m3</v>
          </cell>
          <cell r="F22328">
            <v>350</v>
          </cell>
        </row>
        <row r="22329">
          <cell r="A22329" t="str">
            <v xml:space="preserve">SETOP-I </v>
          </cell>
        </row>
        <row r="22330">
          <cell r="A22330" t="str">
            <v>SETOP-I 107 - PERFILADOS E ACESSÓRIOS</v>
          </cell>
        </row>
        <row r="22331">
          <cell r="A22331" t="str">
            <v>SETOP-I 107.01 - CAIXA DE DERIVAÇÃO PARA PERFILADO</v>
          </cell>
        </row>
        <row r="22332">
          <cell r="A22332" t="str">
            <v>SETOP-I Código</v>
          </cell>
          <cell r="D22332" t="str">
            <v>Descrição do Material</v>
          </cell>
          <cell r="E22332" t="str">
            <v>Unid.</v>
          </cell>
          <cell r="F22332" t="str">
            <v>Custo Unitário</v>
          </cell>
        </row>
        <row r="22333">
          <cell r="A22333" t="str">
            <v>SETOP-I MATED-11872</v>
          </cell>
          <cell r="D22333" t="str">
            <v>CAIXA DE DERIVAÇÃO PARA PERFILADO (TIPO:"C"|MATERIAL: AÇO CARBONO|TRATAMENTO: PRÉ-ZINCADO|CHAPA: #18|PARAFUSOS: INCLUSOS|TAMPA: INCLUSA)</v>
          </cell>
          <cell r="E22333" t="str">
            <v>un</v>
          </cell>
          <cell r="F22333">
            <v>16.23</v>
          </cell>
        </row>
        <row r="22334">
          <cell r="A22334" t="str">
            <v>SETOP-I MATED-11873</v>
          </cell>
          <cell r="D22334" t="str">
            <v>CAIXA DE DERIVAÇÃO PARA PERFILADO (TIPO:"I"|MATERIAL: AÇO CARBONO|TRATAMENTO: PRÉ-ZINCADO|CHAPA: #18|PARAFUSOS: INCLUSOS|TAMPA: INCLUSA)</v>
          </cell>
          <cell r="E22334" t="str">
            <v>un</v>
          </cell>
          <cell r="F22334">
            <v>20.23</v>
          </cell>
        </row>
        <row r="22335">
          <cell r="A22335" t="str">
            <v>SETOP-I MATED-11874</v>
          </cell>
          <cell r="D22335" t="str">
            <v>CAIXA DE DERIVAÇÃO PARA PERFILADO (TIPO:"L"|MATERIAL: AÇO CARBONO|TRATAMENTO: PRÉ-ZINCADO|CHAPA: #18|PARAFUSOS: INCLUSOS|TAMPA: INCLUSA)</v>
          </cell>
          <cell r="E22335" t="str">
            <v>un</v>
          </cell>
          <cell r="F22335">
            <v>16.23</v>
          </cell>
        </row>
        <row r="22336">
          <cell r="A22336" t="str">
            <v>SETOP-I MATED-11875</v>
          </cell>
          <cell r="D22336" t="str">
            <v>CAIXA DE DERIVAÇÃO PARA PERFILADO (TIPO:"T"|MATERIAL: AÇO CARBONO|TRATAMENTO: PRÉ-ZINCADO|CHAPA: #18|PARAFUSOS: INCLUSOS|TAMPA: INCLUSA)</v>
          </cell>
          <cell r="E22336" t="str">
            <v>un</v>
          </cell>
          <cell r="F22336">
            <v>16.23</v>
          </cell>
        </row>
        <row r="22337">
          <cell r="A22337" t="str">
            <v>SETOP-I MATED-11876</v>
          </cell>
          <cell r="D22337" t="str">
            <v>CAIXA DE DERIVAÇÃO PARA PERFILADO (TIPO:"X"|MATERIAL: AÇO CARBONO|TRATAMENTO: PRÉ-ZINCADO|CHAPA: #18|PARAFUSOS: INCLUSOS|TAMPA: INCLUSA)</v>
          </cell>
          <cell r="E22337" t="str">
            <v>un</v>
          </cell>
          <cell r="F22337">
            <v>16.23</v>
          </cell>
        </row>
        <row r="22338">
          <cell r="A22338" t="str">
            <v xml:space="preserve">SETOP-I </v>
          </cell>
        </row>
        <row r="22339">
          <cell r="A22339" t="str">
            <v>SETOP-I 107.02 - CAIXA DE TOMADA PARA PERFILADO</v>
          </cell>
        </row>
        <row r="22340">
          <cell r="A22340" t="str">
            <v>SETOP-I Código</v>
          </cell>
          <cell r="D22340" t="str">
            <v>Descrição do Material</v>
          </cell>
          <cell r="E22340" t="str">
            <v>Unid.</v>
          </cell>
          <cell r="F22340" t="str">
            <v>Custo Unitário</v>
          </cell>
        </row>
        <row r="22341">
          <cell r="A22341" t="str">
            <v>SETOP-I MATED-11877</v>
          </cell>
          <cell r="D22341" t="str">
            <v>CAIXA DE TOMADA PARA PERFILADO (MONTAGEM: APARAFUSADA|MATERIAL: AÇO CARBONO|TRATAMENTO: PRÉ-ZINCADO|TOMADA: NÃO INCLUSO|PARAFUSOS: INCLUSOS)</v>
          </cell>
          <cell r="E22341" t="str">
            <v>un</v>
          </cell>
          <cell r="F22341">
            <v>10.52</v>
          </cell>
        </row>
        <row r="22342">
          <cell r="A22342" t="str">
            <v xml:space="preserve">SETOP-I </v>
          </cell>
        </row>
        <row r="22343">
          <cell r="A22343" t="str">
            <v>SETOP-I 107.03 - CONEXÃO PARA PERFILADO</v>
          </cell>
        </row>
        <row r="22344">
          <cell r="A22344" t="str">
            <v>SETOP-I Código</v>
          </cell>
          <cell r="D22344" t="str">
            <v>Descrição do Material</v>
          </cell>
          <cell r="E22344" t="str">
            <v>Unid.</v>
          </cell>
          <cell r="F22344" t="str">
            <v>Custo Unitário</v>
          </cell>
        </row>
        <row r="22345">
          <cell r="A22345" t="str">
            <v>SETOP-I MATED-11868</v>
          </cell>
          <cell r="D22345" t="str">
            <v>BASE PARA PERFILADO (FIXAÇÃO: EXTERNA|QUANTIDADE FUROS: 4|MATERIAL: AÇO CARBONO|TRATAMENTO: PRÉ-ZINCADO)</v>
          </cell>
          <cell r="E22345" t="str">
            <v>un</v>
          </cell>
          <cell r="F22345">
            <v>7.85</v>
          </cell>
        </row>
        <row r="22346">
          <cell r="A22346" t="str">
            <v>SETOP-I MATED-18323</v>
          </cell>
          <cell r="D22346" t="str">
            <v>CANTONEIRA ZZ /JUNÇÃO ANGULAR PARA PERFILADO (MATERIAL: CHAPA DE AÇO|TRATAMENTO: PRÉ-ZINCADO|ALTURA: 38MM|LARGURA:38MM)</v>
          </cell>
          <cell r="E22346" t="str">
            <v>un</v>
          </cell>
          <cell r="F22346">
            <v>2.0499999999999998</v>
          </cell>
        </row>
        <row r="22347">
          <cell r="A22347" t="str">
            <v>SETOP-I MATED-11886</v>
          </cell>
          <cell r="D22347" t="str">
            <v>SUPORTE OU GANCHO PARA LUMINÁRIA EM PERFILADO (TIPO: CURTO|MATERIAL: CHAPA DE AÇO|TRATAMENTO: PRÉ-ZINCADO|COMPRIMENTO: 100MM)</v>
          </cell>
          <cell r="E22347" t="str">
            <v>un</v>
          </cell>
          <cell r="F22347">
            <v>2.95</v>
          </cell>
        </row>
        <row r="22348">
          <cell r="A22348" t="str">
            <v>SETOP-I MATED-11887</v>
          </cell>
          <cell r="D22348" t="str">
            <v>SUPORTE OU GANCHO PARA LUMINÁRIA EM PERFILADO (TIPO: LONGO|MATERIAL: CHAPA DE AÇO|TRATAMENTO: PRÉ-ZINCADO|COMPRIMENTO: 165MM)</v>
          </cell>
          <cell r="E22348" t="str">
            <v>un</v>
          </cell>
          <cell r="F22348">
            <v>4.8</v>
          </cell>
        </row>
        <row r="22349">
          <cell r="A22349" t="str">
            <v>SETOP-I MATED-19587</v>
          </cell>
          <cell r="D22349" t="str">
            <v>TALA RETA (TRATAMENTO: PRÉ-ZINCADO|QUANTIDADE DE FUROS: 4|CHAPA: N°18|MEDIDA: 38MM|APLICAÇÃO: EMENDA PARA PERFILADO)</v>
          </cell>
          <cell r="E22349" t="str">
            <v>un</v>
          </cell>
          <cell r="F22349">
            <v>2.42</v>
          </cell>
        </row>
        <row r="22350">
          <cell r="A22350" t="str">
            <v xml:space="preserve">SETOP-I </v>
          </cell>
        </row>
        <row r="22351">
          <cell r="A22351" t="str">
            <v>SETOP-I 107.04 - PERFILADO LISO</v>
          </cell>
        </row>
        <row r="22352">
          <cell r="A22352" t="str">
            <v>SETOP-I Código</v>
          </cell>
          <cell r="D22352" t="str">
            <v>Descrição do Material</v>
          </cell>
          <cell r="E22352" t="str">
            <v>Unid.</v>
          </cell>
          <cell r="F22352" t="str">
            <v>Custo Unitário</v>
          </cell>
        </row>
        <row r="22353">
          <cell r="A22353" t="str">
            <v>SETOP-I MATED-11879</v>
          </cell>
          <cell r="D22353" t="str">
            <v>PERFILADO (TIPO: LISO|MATERIAL: CHAPA DE AÇO|TRATAMENTO: PRÉ-ZINCADO|CHAPA: N°18|LARGURA: 38MM|ALTURA: 19MM|TAMPA: NÃO INCLUSA)</v>
          </cell>
          <cell r="E22353" t="str">
            <v>m</v>
          </cell>
          <cell r="F22353">
            <v>11.08</v>
          </cell>
        </row>
        <row r="22354">
          <cell r="A22354" t="str">
            <v>SETOP-I MATED-11880</v>
          </cell>
          <cell r="D22354" t="str">
            <v>PERFILADO (TIPO: LISO|MATERIAL: CHAPA DE AÇO|TRATAMENTO: PRÉ-ZINCADO|CHAPA: N°18|LARGURA: 38MM|ALTURA: 38MM|TAMPA: NÃO INCLUSA)</v>
          </cell>
          <cell r="E22354" t="str">
            <v>m</v>
          </cell>
          <cell r="F22354">
            <v>21.13</v>
          </cell>
        </row>
        <row r="22355">
          <cell r="A22355" t="str">
            <v xml:space="preserve">SETOP-I </v>
          </cell>
        </row>
        <row r="22356">
          <cell r="A22356" t="str">
            <v>SETOP-I 107.05 - PERFILADO PERFURADO</v>
          </cell>
        </row>
        <row r="22357">
          <cell r="A22357" t="str">
            <v>SETOP-I Código</v>
          </cell>
          <cell r="D22357" t="str">
            <v>Descrição do Material</v>
          </cell>
          <cell r="E22357" t="str">
            <v>Unid.</v>
          </cell>
          <cell r="F22357" t="str">
            <v>Custo Unitário</v>
          </cell>
        </row>
        <row r="22358">
          <cell r="A22358" t="str">
            <v>SETOP-I MATED-11881</v>
          </cell>
          <cell r="D22358" t="str">
            <v>PERFILADO (TIPO: PERFURADO|MATERIAL: CHAPA DE AÇO|TRATAMENTO: PRÉ-ZINCADO|CHAPA: N°18|LARGURA: 38MM|ALTURA: 38MM|TAMPA: NÃO INCLUSA)</v>
          </cell>
          <cell r="E22358" t="str">
            <v>m</v>
          </cell>
          <cell r="F22358">
            <v>19.329999999999998</v>
          </cell>
        </row>
        <row r="22359">
          <cell r="A22359" t="str">
            <v xml:space="preserve">SETOP-I </v>
          </cell>
        </row>
        <row r="22360">
          <cell r="A22360" t="str">
            <v>SETOP-I 107.06 - TAMPA PARA PERFILADO</v>
          </cell>
        </row>
        <row r="22361">
          <cell r="A22361" t="str">
            <v>SETOP-I Código</v>
          </cell>
          <cell r="D22361" t="str">
            <v>Descrição do Material</v>
          </cell>
          <cell r="E22361" t="str">
            <v>Unid.</v>
          </cell>
          <cell r="F22361" t="str">
            <v>Custo Unitário</v>
          </cell>
        </row>
        <row r="22362">
          <cell r="A22362" t="str">
            <v>SETOP-I MATED-19585</v>
          </cell>
          <cell r="D22362" t="str">
            <v>TAMPA PARA PERFILADO (TIPO: ENCAIXE|TRATAMENTO: PRÉ-ZINCADO|CHAPA: N°24|MEDIDA: 38MM)</v>
          </cell>
          <cell r="E22362" t="str">
            <v>m</v>
          </cell>
          <cell r="F22362">
            <v>5</v>
          </cell>
        </row>
        <row r="22363">
          <cell r="A22363" t="str">
            <v xml:space="preserve">SETOP-I </v>
          </cell>
        </row>
        <row r="22364">
          <cell r="A22364" t="str">
            <v>SETOP-I 108 - PISO INTERTRAVADO PRÉ MOLDADO DE CONCRETO</v>
          </cell>
        </row>
        <row r="22365">
          <cell r="A22365" t="str">
            <v>SETOP-I 108.01 - PISO INTERTRAVADO ECOLÓGICO</v>
          </cell>
        </row>
        <row r="22366">
          <cell r="A22366" t="str">
            <v>SETOP-I Código</v>
          </cell>
          <cell r="D22366" t="str">
            <v>Descrição do Material</v>
          </cell>
          <cell r="E22366" t="str">
            <v>Unid.</v>
          </cell>
          <cell r="F22366" t="str">
            <v>Custo Unitário</v>
          </cell>
        </row>
        <row r="22367">
          <cell r="A22367" t="str">
            <v>SETOP-I MATED-12872</v>
          </cell>
          <cell r="D22367" t="str">
            <v>PISO INTERTRAVADO (MODELO: ECOLÓGICO|DIMENSÕES*: (27X14)CM|ESPESSURA: 6CM|RESISTÊNCIA MÍNIMA (FCK): 35MPA|MATERIAL: CONCRETO|PESO DO BLOCO*: 4,14KG|PESO POR ÁREA*: 116KG/M2)*VALORES REFERENCIAIS APROXIMADOS</v>
          </cell>
          <cell r="E22367" t="str">
            <v>m2</v>
          </cell>
          <cell r="F22367">
            <v>62</v>
          </cell>
        </row>
        <row r="22368">
          <cell r="A22368" t="str">
            <v xml:space="preserve">SETOP-I </v>
          </cell>
        </row>
        <row r="22369">
          <cell r="A22369" t="str">
            <v>SETOP-I 108.02 - PISO INTERTRAVADO RETANGULAR</v>
          </cell>
        </row>
        <row r="22370">
          <cell r="A22370" t="str">
            <v>SETOP-I Código</v>
          </cell>
          <cell r="D22370" t="str">
            <v>Descrição do Material</v>
          </cell>
          <cell r="E22370" t="str">
            <v>Unid.</v>
          </cell>
          <cell r="F22370" t="str">
            <v>Custo Unitário</v>
          </cell>
        </row>
        <row r="22371">
          <cell r="A22371" t="str">
            <v>SETOP-I MATED-13090</v>
          </cell>
          <cell r="D22371" t="str">
            <v>PISO INTERTRAVADO (MODELO: RETANGULAR|DIMENSÕES: (20X10)CM|ESPESSURA: 10CM|RESISTÊNCIA MÍNIMA (FCK): 35MPA|MATERIAL: CONCRETO|PESO DO BLOCO*: 4,5KG|PESO POR ÁREA*: 225KG/M2)*VALORES REFERENCIAIS APROXIMADOS</v>
          </cell>
          <cell r="E22371" t="str">
            <v>m2</v>
          </cell>
          <cell r="F22371">
            <v>99.27</v>
          </cell>
        </row>
        <row r="22372">
          <cell r="A22372" t="str">
            <v>SETOP-I MATED-12869</v>
          </cell>
          <cell r="D22372" t="str">
            <v>PISO INTERTRAVADO (MODELO: RETANGULAR|DIMENSÕES: (20X10)CM|ESPESSURA: 10CM|RESISTÊNCIA MÍNIMA (FCK): 40MPA|MATERIAL: CONCRETO|PESO DO BLOCO*: 4,5KG|PESO POR ÁREA*: 225KG/M2)*VALORES REFERENCIAIS APROXIMADOS</v>
          </cell>
          <cell r="E22372" t="str">
            <v>m2</v>
          </cell>
          <cell r="F22372">
            <v>106.87</v>
          </cell>
        </row>
        <row r="22373">
          <cell r="A22373" t="str">
            <v>SETOP-I MATED-12867</v>
          </cell>
          <cell r="D22373" t="str">
            <v>PISO INTERTRAVADO (MODELO: RETANGULAR|DIMENSÕES: (20X10)CM|ESPESSURA: 6CM|RESISTÊNCIA MÍNIMA (FCK): 35MPA|MATERIAL: CONCRETO|PESO DO BLOCO*: 2,8KG|PESO POR ÁREA*: 140KG/M2)*VALORES REFERENCIAIS APROXIMADOS</v>
          </cell>
          <cell r="E22373" t="str">
            <v>m2</v>
          </cell>
          <cell r="F22373">
            <v>62.5</v>
          </cell>
        </row>
        <row r="22374">
          <cell r="A22374" t="str">
            <v>SETOP-I MATED-12868</v>
          </cell>
          <cell r="D22374" t="str">
            <v>PISO INTERTRAVADO (MODELO: RETANGULAR|DIMENSÕES: (20X10)CM|ESPESSURA: 8CM|RESISTÊNCIA MÍNIMA (FCK): 35MPA|MATERIAL: CONCRETO|PESO DO BLOCO*: 3,6KG|PESO POR ÁREA*: 180KG/M2)*VALORES REFERENCIAIS APROXIMADOS</v>
          </cell>
          <cell r="E22374" t="str">
            <v>m2</v>
          </cell>
          <cell r="F22374">
            <v>80.180000000000007</v>
          </cell>
        </row>
        <row r="22375">
          <cell r="A22375" t="str">
            <v xml:space="preserve">SETOP-I </v>
          </cell>
        </row>
        <row r="22376">
          <cell r="A22376" t="str">
            <v>SETOP-I 108.03 - PISO INTERTRAVADO SEXTAVADO</v>
          </cell>
        </row>
        <row r="22377">
          <cell r="A22377" t="str">
            <v>SETOP-I Código</v>
          </cell>
          <cell r="D22377" t="str">
            <v>Descrição do Material</v>
          </cell>
          <cell r="E22377" t="str">
            <v>Unid.</v>
          </cell>
          <cell r="F22377" t="str">
            <v>Custo Unitário</v>
          </cell>
        </row>
        <row r="22378">
          <cell r="A22378" t="str">
            <v>SETOP-I MATED-11976</v>
          </cell>
          <cell r="D22378" t="str">
            <v>PISO INTERTRAVADO (MODELO: SEXTAVADO|DIMENSÕES: (25X25)CM|ESPESSURA: 6CM|RESISTÊNCIA MÍNIMA (FCK): 35MPA|MATERIAL: CONCRETO|PESO DO BLOCO*: 7,6KG|PESO POR ÁREA*: 140KG/M2)*VALORES REFERENCIAIS APROXIMADOS</v>
          </cell>
          <cell r="E22378" t="str">
            <v>m2</v>
          </cell>
          <cell r="F22378">
            <v>62.13</v>
          </cell>
        </row>
        <row r="22379">
          <cell r="A22379" t="str">
            <v>SETOP-I MATED-11977</v>
          </cell>
          <cell r="D22379" t="str">
            <v>PISO INTERTRAVADO (MODELO: SEXTAVADO|DIMENSÕES: (25X25)CM|ESPESSURA: 8CM|RESISTÊNCIA MÍNIMA (FCK): 35MPA|MATERIAL: CONCRETO|PESO DO BLOCO*: 9,7KG|PESO POR ÁREA*: 180KG/M2)*VALORES REFERENCIAIS APROXIMADOS</v>
          </cell>
          <cell r="E22379" t="str">
            <v>m2</v>
          </cell>
          <cell r="F22379">
            <v>72</v>
          </cell>
        </row>
        <row r="22380">
          <cell r="A22380" t="str">
            <v xml:space="preserve">SETOP-I </v>
          </cell>
        </row>
        <row r="22381">
          <cell r="A22381" t="str">
            <v>SETOP-I 109 - PISOS CERÂMICOS</v>
          </cell>
        </row>
        <row r="22382">
          <cell r="A22382" t="str">
            <v>SETOP-I 109.01 - REVESTIMENTO DE PAREDE</v>
          </cell>
        </row>
        <row r="22383">
          <cell r="A22383" t="str">
            <v>SETOP-I Código</v>
          </cell>
          <cell r="D22383" t="str">
            <v>Descrição do Material</v>
          </cell>
          <cell r="E22383" t="str">
            <v>Unid.</v>
          </cell>
          <cell r="F22383" t="str">
            <v>Custo Unitário</v>
          </cell>
        </row>
        <row r="22384">
          <cell r="A22384" t="str">
            <v>SETOP-I MATED-12010</v>
          </cell>
          <cell r="D22384" t="str">
            <v>LITOCERÂMICA (TIPO: TIJOLINHO|MEDIDAS REFERENCIAIS: 22,5X6CM)</v>
          </cell>
          <cell r="E22384" t="str">
            <v>m2</v>
          </cell>
          <cell r="F22384">
            <v>73.900000000000006</v>
          </cell>
        </row>
        <row r="22385">
          <cell r="A22385" t="str">
            <v>SETOP-I MATED-12468</v>
          </cell>
          <cell r="D22385" t="str">
            <v>REVESTIMENTO CERÂMICO (PADRÃO: COMERCIAL|ACABAMENTO: ESMALTADO|APLICAÇÃO: PAREDE|AMBIENTE: INTERNO|DIMENSÃO: 10X20CM)</v>
          </cell>
          <cell r="E22385" t="str">
            <v>m2</v>
          </cell>
          <cell r="F22385">
            <v>42.031500000000001</v>
          </cell>
        </row>
        <row r="22386">
          <cell r="A22386" t="str">
            <v>SETOP-I MATED-9082</v>
          </cell>
          <cell r="D22386" t="str">
            <v>REVESTIMENTO CERÂMICO (PADRÃO: EXTRA|ACABAMENTO: ESMALTADO|APLICAÇÃO: PAREDE|PEI: III|AMBIENTE: INTERNO OU EXTERNO|DIMENSÃO: ÁREA ATÉ 2025CM2)</v>
          </cell>
          <cell r="E22386" t="str">
            <v>m2</v>
          </cell>
          <cell r="F22386">
            <v>35</v>
          </cell>
        </row>
        <row r="22387">
          <cell r="A22387" t="str">
            <v xml:space="preserve">SETOP-I </v>
          </cell>
        </row>
        <row r="22388">
          <cell r="A22388" t="str">
            <v>SETOP-I 109.02 - REVESTIMENTO DE PISO</v>
          </cell>
        </row>
        <row r="22389">
          <cell r="A22389" t="str">
            <v>SETOP-I Código</v>
          </cell>
          <cell r="D22389" t="str">
            <v>Descrição do Material</v>
          </cell>
          <cell r="E22389" t="str">
            <v>Unid.</v>
          </cell>
          <cell r="F22389" t="str">
            <v>Custo Unitário</v>
          </cell>
        </row>
        <row r="22390">
          <cell r="A22390" t="str">
            <v>SETOP-I MATED-12467</v>
          </cell>
          <cell r="D22390" t="str">
            <v>REVESTIMENTO CERÂMICO (PADRÃO: COMERCIAL|ACABAMENTO: ESMALTADO|APLICAÇÃO: PISO OU PAREDE|PEI: IV|AMBIENTE: INTERNO|DIMENSÃO: 10X10CM)</v>
          </cell>
          <cell r="E22390" t="str">
            <v>m2</v>
          </cell>
          <cell r="F22390">
            <v>42.213299999999997</v>
          </cell>
        </row>
        <row r="22391">
          <cell r="A22391" t="str">
            <v>SETOP-I MATED-12642</v>
          </cell>
          <cell r="D22391" t="str">
            <v xml:space="preserve">REVESTIMENTO CERÂMICO (PADRÃO: EXTRA|ACABAMENTO: ESMALTADO|APLICAÇÃO: PISO|PEI: IV|AMBIENTE: EXTERNO ANTIDERRAPANTE|DIMENSÃO: ÁREA ATÉ 2025CM2) </v>
          </cell>
          <cell r="E22391" t="str">
            <v>m2</v>
          </cell>
          <cell r="F22391">
            <v>40.950000000000003</v>
          </cell>
        </row>
        <row r="22392">
          <cell r="A22392" t="str">
            <v>SETOP-I MATED-9031</v>
          </cell>
          <cell r="D22392" t="str">
            <v xml:space="preserve">REVESTIMENTO CERÂMICO (PADRÃO: EXTRA|ACABAMENTO: ESMALTADO|APLICAÇÃO: PISO|PEI: IV|AMBIENTE: INTERNO|DIMENSÃO: ÁREA ATÉ 2025CM2) </v>
          </cell>
          <cell r="E22392" t="str">
            <v>m2</v>
          </cell>
          <cell r="F22392">
            <v>45.9</v>
          </cell>
        </row>
        <row r="22393">
          <cell r="A22393" t="str">
            <v>SETOP-I MATED-12641</v>
          </cell>
          <cell r="D22393" t="str">
            <v>REVESTIMENTO CERÂMICO (PADRÃO: EXTRA|ACABAMENTO: ESMALTADO|APLICAÇÃO: PISO|PEI: V|AMBIENTE: EXTERNO ANTIDERRAPANTE|DIMENSÃO: ÁREA ATÉ 2025CM2)</v>
          </cell>
          <cell r="E22393" t="str">
            <v>m2</v>
          </cell>
          <cell r="F22393">
            <v>47.9</v>
          </cell>
        </row>
        <row r="22394">
          <cell r="A22394" t="str">
            <v>SETOP-I MATED-12770</v>
          </cell>
          <cell r="D22394" t="str">
            <v>REVESTIMENTO CERÂMICO (PADRÃO: EXTRA|ACABAMENTO: ESMALTADO|APLICAÇÃO: PISO|PEI: V|AMBIENTE: INTERNO|DIMENSÃO: ÁREA ATÉ 2025CM2)</v>
          </cell>
          <cell r="E22394" t="str">
            <v>m2</v>
          </cell>
          <cell r="F22394">
            <v>40.81</v>
          </cell>
        </row>
        <row r="22395">
          <cell r="A22395" t="str">
            <v>SETOP-I MATED-9094</v>
          </cell>
          <cell r="D22395" t="str">
            <v>REVESTIMENTO PORCELANATO (PADRÃO: EXTRA|ACABAMENTO: ESMALTADO ACETINADO|APLICAÇÃO: PISO|PEI: V|AMBIENTE: INTERNO OU EXTERNO|BORDA: RETIFICADA|DIMENSÃO: ÁREA ATÉ 2025CM2)</v>
          </cell>
          <cell r="E22395" t="str">
            <v>m2</v>
          </cell>
          <cell r="F22395">
            <v>61.05</v>
          </cell>
        </row>
        <row r="22396">
          <cell r="A22396" t="str">
            <v>SETOP-I MATED-9095</v>
          </cell>
          <cell r="D22396" t="str">
            <v>REVESTIMENTO PORCELANATO (PADRÃO: EXTRA|ACABAMENTO: POLIDO|APLICAÇÃO: PISO|PEI: V|AMBIENTE: INTERNO OU EXTERNO|BORDA: RETIFICADA|DIMENSÃO: ÁREA ACIMA DE 2025CM2 ATÉ 3600CM2)</v>
          </cell>
          <cell r="E22396" t="str">
            <v>m2</v>
          </cell>
          <cell r="F22396">
            <v>61.05</v>
          </cell>
        </row>
        <row r="22397">
          <cell r="A22397" t="str">
            <v xml:space="preserve">SETOP-I </v>
          </cell>
        </row>
        <row r="22398">
          <cell r="A22398" t="str">
            <v>SETOP-I 110 - PISOS DE MADEIRA</v>
          </cell>
        </row>
        <row r="22399">
          <cell r="A22399" t="str">
            <v>SETOP-I 110.01 - PISO MADEIRA</v>
          </cell>
        </row>
        <row r="22400">
          <cell r="A22400" t="str">
            <v>SETOP-I Código</v>
          </cell>
          <cell r="D22400" t="str">
            <v>Descrição do Material</v>
          </cell>
          <cell r="E22400" t="str">
            <v>Unid.</v>
          </cell>
          <cell r="F22400" t="str">
            <v>Custo Unitário</v>
          </cell>
        </row>
        <row r="22401">
          <cell r="A22401" t="str">
            <v>SETOP-I MATED-8056</v>
          </cell>
          <cell r="D22401" t="str">
            <v>ASSOALHO (MADEIRA DE LEI: IPÊ|QUALIDADE: EXTRA|LARGURA DA RÉGUA: 10CM|ESPESSURA DA RÉGUA: 2CM)</v>
          </cell>
          <cell r="E22401" t="str">
            <v>m2</v>
          </cell>
          <cell r="F22401">
            <v>359.88</v>
          </cell>
        </row>
        <row r="22402">
          <cell r="A22402" t="str">
            <v>SETOP-I MATED-12755</v>
          </cell>
          <cell r="D22402" t="str">
            <v>PISO DE TACÃO (MADEIRA: IPÊ|QUALIDADE: EXTRA|DIMENSÕES: 10X40CM)</v>
          </cell>
          <cell r="E22402" t="str">
            <v>m2</v>
          </cell>
          <cell r="F22402">
            <v>180</v>
          </cell>
        </row>
        <row r="22403">
          <cell r="A22403" t="str">
            <v>SETOP-I MATED-12752</v>
          </cell>
          <cell r="D22403" t="str">
            <v>PISO DE TACO (MADEIRA: IPÊ|QUALIDADE: EXTRA|DIMENSÕES: 7X21CM)</v>
          </cell>
          <cell r="E22403" t="str">
            <v>m2</v>
          </cell>
          <cell r="F22403">
            <v>155.94999999999999</v>
          </cell>
        </row>
        <row r="22404">
          <cell r="A22404" t="str">
            <v xml:space="preserve">SETOP-I </v>
          </cell>
        </row>
        <row r="22405">
          <cell r="A22405" t="str">
            <v>SETOP-I 111 - PISOS TÁTEIS</v>
          </cell>
        </row>
        <row r="22406">
          <cell r="A22406" t="str">
            <v>SETOP-I 111.01 - PISO TÁTIL/PODOTÁTIL EM BORRACHA</v>
          </cell>
        </row>
        <row r="22407">
          <cell r="A22407" t="str">
            <v>SETOP-I Código</v>
          </cell>
          <cell r="D22407" t="str">
            <v>Descrição do Material</v>
          </cell>
          <cell r="E22407" t="str">
            <v>Unid.</v>
          </cell>
          <cell r="F22407" t="str">
            <v>Custo Unitário</v>
          </cell>
        </row>
        <row r="22408">
          <cell r="A22408" t="str">
            <v>SETOP-I MATED-11422</v>
          </cell>
          <cell r="D22408" t="str">
            <v>PISO TÁTIL/PODOTÁTIL (MATERIAL: BORRACHA|COR: UMA (1) COR|TIPO: ALERTA/DIRECIONAL|COMPRIMENTO: 25CM|LARGURA: 25CM|ESPESSURA BASE: 12MM|ASSENTAMENTO: ARGAMASSA)</v>
          </cell>
          <cell r="E22408" t="str">
            <v>m2</v>
          </cell>
          <cell r="F22408">
            <v>347.61</v>
          </cell>
        </row>
        <row r="22409">
          <cell r="A22409" t="str">
            <v>SETOP-I MATED-11427</v>
          </cell>
          <cell r="D22409" t="str">
            <v>PISO TÁTIL/PODOTÁTIL (MATERIAL: BORRACHA|COR: UMA (1) COR|TIPO: ALERTA/DIRECIONAL|COMPRIMENTO: 25CM|LARGURA: 25CM|ESPESSURA: 5MM|ASSENTAMENTO: COLA)</v>
          </cell>
          <cell r="E22409" t="str">
            <v>m2</v>
          </cell>
          <cell r="F22409">
            <v>176</v>
          </cell>
        </row>
        <row r="22410">
          <cell r="A22410" t="str">
            <v>SETOP-I MATED-11128</v>
          </cell>
          <cell r="D22410" t="str">
            <v>PLACA DE BORRACHA PASTILHADA/MOEDA (MATERIAL: BORRACHA|COR: PRETO|COMPRIMENTO: 50CM|LARGURA: 50CM|ESPESSURA: 3,5MM*|ASSENTAMENTO: COLA) *MEDIDAS REFERENCIAIS APROXIMADAS</v>
          </cell>
          <cell r="E22410" t="str">
            <v>m2</v>
          </cell>
          <cell r="F22410">
            <v>61.99</v>
          </cell>
        </row>
        <row r="22411">
          <cell r="A22411" t="str">
            <v xml:space="preserve">SETOP-I </v>
          </cell>
        </row>
        <row r="22412">
          <cell r="A22412" t="str">
            <v>SETOP-I 111.02 - PISO TÁTIL/PODOTÁTIL EM CONCRETO</v>
          </cell>
        </row>
        <row r="22413">
          <cell r="A22413" t="str">
            <v>SETOP-I Código</v>
          </cell>
          <cell r="D22413" t="str">
            <v>Descrição do Material</v>
          </cell>
          <cell r="E22413" t="str">
            <v>Unid.</v>
          </cell>
          <cell r="F22413" t="str">
            <v>Custo Unitário</v>
          </cell>
        </row>
        <row r="22414">
          <cell r="A22414" t="str">
            <v>SETOP-I MATED-15228</v>
          </cell>
          <cell r="D22414" t="str">
            <v>PISO TÁTIL/PODOTÁTIL (MATERIAL: CONCRETO|COR: VERMELHO|TIPO: ALERTA/DIRECIONAL|COMPRIMENTO: 20CM|LARGURA: 20CM|ESPESSURA: 2CM*)*VALORES REFERENCIAIS APROXIMADOS</v>
          </cell>
          <cell r="E22414" t="str">
            <v>m2</v>
          </cell>
          <cell r="F22414">
            <v>65</v>
          </cell>
        </row>
        <row r="22415">
          <cell r="A22415" t="str">
            <v>SETOP-I MATED-12771</v>
          </cell>
          <cell r="D22415" t="str">
            <v>PISO TÁTIL/PODOTÁTIL (MATERIAL: CONCRETO|COR: VERMELHO|TIPO: ALERTA/DIRECIONAL|COMPRIMENTO: 40CM|LARGURA: 40CM|ESPESSURA: 3CM*)*VALORES REFERENCIAIS APROXIMADOS</v>
          </cell>
          <cell r="E22415" t="str">
            <v>m2</v>
          </cell>
          <cell r="F22415">
            <v>82.54</v>
          </cell>
        </row>
        <row r="22416">
          <cell r="A22416" t="str">
            <v xml:space="preserve">SETOP-I </v>
          </cell>
        </row>
        <row r="22417">
          <cell r="A22417" t="str">
            <v>SETOP-I 112 - PLACA DE IDENTIFICAÇÃO DEFINITIVA</v>
          </cell>
        </row>
        <row r="22418">
          <cell r="A22418" t="str">
            <v>SETOP-I 112.01 - PLACA EM ALUMÍNIO</v>
          </cell>
        </row>
        <row r="22419">
          <cell r="A22419" t="str">
            <v>SETOP-I Código</v>
          </cell>
          <cell r="D22419" t="str">
            <v>Descrição do Material</v>
          </cell>
          <cell r="E22419" t="str">
            <v>Unid.</v>
          </cell>
          <cell r="F22419" t="str">
            <v>Custo Unitário</v>
          </cell>
        </row>
        <row r="22420">
          <cell r="A22420" t="str">
            <v>SETOP-I MATED-12786</v>
          </cell>
          <cell r="D22420" t="str">
            <v>PLACA (MATERIAL: ALUMÍNIO ANODIZADO|DIMENSÃO: (15X15)CM|APLICAÇÃO: PICTOGRAMA EM PELÍCULA ADESIVA)</v>
          </cell>
          <cell r="E22420" t="str">
            <v>un</v>
          </cell>
          <cell r="F22420">
            <v>24.52</v>
          </cell>
        </row>
        <row r="22421">
          <cell r="A22421" t="str">
            <v>SETOP-I MATED-12782</v>
          </cell>
          <cell r="D22421" t="str">
            <v>PLACA (MATERIAL: ALUMÍNIO ANODIZADO|DIMENSÃO: (25X25)CM|ESPESSURA*: 1,5MM|APLICAÇÃO: IDENTIFICAÇÃO)*VALORES REFERENCIAIS APROXIMADOS</v>
          </cell>
          <cell r="E22421" t="str">
            <v>un</v>
          </cell>
          <cell r="F22421">
            <v>37.18</v>
          </cell>
        </row>
        <row r="22422">
          <cell r="A22422" t="str">
            <v>SETOP-I MATED-12785</v>
          </cell>
          <cell r="D22422" t="str">
            <v>PLACA (MATERIAL: ALUMÍNIO ANODIZADO|DIMENSÃO: (70X60)CM|ESPESSURA*: 1MM|APLICAÇÃO: INAUGURAÇÃO)*VALORES REFERENCIAIS APROXIMADOS</v>
          </cell>
          <cell r="E22422" t="str">
            <v>un</v>
          </cell>
          <cell r="F22422">
            <v>314.33</v>
          </cell>
        </row>
        <row r="22423">
          <cell r="A22423" t="str">
            <v xml:space="preserve">SETOP-I </v>
          </cell>
        </row>
        <row r="22424">
          <cell r="A22424" t="str">
            <v>SETOP-I 112.02 - PLACA EM ALUMÍNIO FUNDIDO</v>
          </cell>
        </row>
        <row r="22425">
          <cell r="A22425" t="str">
            <v>SETOP-I Código</v>
          </cell>
          <cell r="D22425" t="str">
            <v>Descrição do Material</v>
          </cell>
          <cell r="E22425" t="str">
            <v>Unid.</v>
          </cell>
          <cell r="F22425" t="str">
            <v>Custo Unitário</v>
          </cell>
        </row>
        <row r="22426">
          <cell r="A22426" t="str">
            <v>SETOP-I MATED-12777</v>
          </cell>
          <cell r="D22426" t="str">
            <v>PLACA (MATERIAL: ALUMÍNIO FUNDIDO|DIMENSÃO: (20X5)CM|ESPESSURA*: 1MM|APLICAÇÃO: DENOMINAÇÃO DE CÔMODOS)*VALORES REFERENCIAIS APROXIMADOS</v>
          </cell>
          <cell r="E22426" t="str">
            <v>un</v>
          </cell>
          <cell r="F22426">
            <v>10.84</v>
          </cell>
        </row>
        <row r="22427">
          <cell r="A22427" t="str">
            <v>SETOP-I MATED-12778</v>
          </cell>
          <cell r="D22427" t="str">
            <v>PLACA (MATERIAL: ALUMÍNIO FUNDIDO|DIMENSÃO: (21X4)CM|ESPESSURA*: 1MM|APLICAÇÃO: DENOMINAÇÃO DE CÔMODOS)*VALORES REFERENCIAIS APROXIMADOS</v>
          </cell>
          <cell r="E22427" t="str">
            <v>un</v>
          </cell>
          <cell r="F22427">
            <v>10.6</v>
          </cell>
        </row>
        <row r="22428">
          <cell r="A22428" t="str">
            <v>SETOP-I MATED-12780</v>
          </cell>
          <cell r="D22428" t="str">
            <v>PLACA (MATERIAL: ALUMÍNIO FUNDIDO|DIMENSÃO: (3X3)CM|ESPESSURA*: 0,6MM|APLICAÇÃO: NUMERAÇÃO DE PORTA)*VALORES REFERENCIAIS APROXIMADOS</v>
          </cell>
          <cell r="E22428" t="str">
            <v>un</v>
          </cell>
          <cell r="F22428">
            <v>0.84</v>
          </cell>
        </row>
        <row r="22429">
          <cell r="A22429" t="str">
            <v>SETOP-I MATED-12781</v>
          </cell>
          <cell r="D22429" t="str">
            <v>PLACA (MATERIAL: ALUMÍNIO FUNDIDO|DIMENSÃO: (5X5)CM|ESPESSURA*: 0,6MM|APLICAÇÃO: NUMERAÇÃO DE PORTA)*VALORES REFERENCIAIS APROXIMADOS</v>
          </cell>
          <cell r="E22429" t="str">
            <v>un</v>
          </cell>
          <cell r="F22429">
            <v>1.6</v>
          </cell>
        </row>
        <row r="22430">
          <cell r="A22430" t="str">
            <v>SETOP-I MATED-12821</v>
          </cell>
          <cell r="D22430" t="str">
            <v>PLACA (MATERIAL: ALUMÍNIO FUNDIDO|DIMENSÃO: (60X40)CM|ESPESSURA*: 1,5MM|APLICAÇÃO: INAUGURAÇÃO)*VALORES REFERENCIAIS APROXIMADOS</v>
          </cell>
          <cell r="E22430" t="str">
            <v>un</v>
          </cell>
          <cell r="F22430">
            <v>1186</v>
          </cell>
        </row>
        <row r="22431">
          <cell r="A22431" t="str">
            <v>SETOP-I MATED-12822</v>
          </cell>
          <cell r="D22431" t="str">
            <v>PLACA (MATERIAL: ALUMÍNIO FUNDIDO|DIMENSÃO: (85X50)CM|ESPESSURA*: 1,5MM|APLICAÇÃO: INAUGURAÇÃO)*VALORES REFERENCIAIS APROXIMADOS</v>
          </cell>
          <cell r="E22431" t="str">
            <v>un</v>
          </cell>
          <cell r="F22431">
            <v>2406.19</v>
          </cell>
        </row>
        <row r="22432">
          <cell r="A22432" t="str">
            <v xml:space="preserve">SETOP-I </v>
          </cell>
        </row>
        <row r="22433">
          <cell r="A22433" t="str">
            <v>SETOP-I 112.03 - PLACA EM CHAPA DE AÇO ESCOVADO</v>
          </cell>
        </row>
        <row r="22434">
          <cell r="A22434" t="str">
            <v>SETOP-I Código</v>
          </cell>
          <cell r="D22434" t="str">
            <v>Descrição do Material</v>
          </cell>
          <cell r="E22434" t="str">
            <v>Unid.</v>
          </cell>
          <cell r="F22434" t="str">
            <v>Custo Unitário</v>
          </cell>
        </row>
        <row r="22435">
          <cell r="A22435" t="str">
            <v>SETOP-I MATED-12787</v>
          </cell>
          <cell r="D22435" t="str">
            <v>PLACA (MATERIAL: CHAPA DE AÇO ESCOVADO|DIMENSÃO: (25X12)CM|ESPESSURA*: 1MM|APLICAÇÃO: COMUNICAÇÃO VISUAL)*VALORES REFERENCIAIS APROXIMADOS</v>
          </cell>
          <cell r="E22435" t="str">
            <v>un</v>
          </cell>
          <cell r="F22435">
            <v>33.25</v>
          </cell>
        </row>
        <row r="22436">
          <cell r="A22436" t="str">
            <v xml:space="preserve">SETOP-I </v>
          </cell>
        </row>
        <row r="22437">
          <cell r="A22437" t="str">
            <v>SETOP-I 112.04 - PLACA DE SINALIZAÇÃO DE EMERGÊNCIA</v>
          </cell>
        </row>
        <row r="22438">
          <cell r="A22438" t="str">
            <v>SETOP-I Código</v>
          </cell>
          <cell r="D22438" t="str">
            <v>Descrição do Material</v>
          </cell>
          <cell r="E22438" t="str">
            <v>Unid.</v>
          </cell>
          <cell r="F22438" t="str">
            <v>Custo Unitário</v>
          </cell>
        </row>
        <row r="22439">
          <cell r="A22439" t="str">
            <v>SETOP-I MATED-31381</v>
          </cell>
          <cell r="D22439" t="str">
            <v>PLACA DE SINALIZAÇÃO DE EMERGÊNCIA (TIPO: ALERTA["A"]|FORMATO: TRIANGULAR|MATERIAL: PVC|ESPESSURA: 1MM)*VALORES REFERENCIAIS APROXIMADOS</v>
          </cell>
          <cell r="E22439" t="str">
            <v>m2</v>
          </cell>
          <cell r="F22439">
            <v>384.56</v>
          </cell>
        </row>
        <row r="22440">
          <cell r="A22440" t="str">
            <v>SETOP-I MATED-31383</v>
          </cell>
          <cell r="D22440" t="str">
            <v>PLACA DE SINALIZAÇÃO DE EMERGÊNCIA (TIPO: EQUIPAMENTOS DE COMBATE A INCÊNDIO E ALARME["E"]|FORMATO: QUADRADO|MATERIAL: PVC|ESPESSURA: 1MM)*VALORES REFERENCIAIS APROXIMADOS</v>
          </cell>
          <cell r="E22440" t="str">
            <v>m2</v>
          </cell>
          <cell r="F22440">
            <v>120.98</v>
          </cell>
        </row>
        <row r="22441">
          <cell r="A22441" t="str">
            <v>SETOP-I MATED-31382</v>
          </cell>
          <cell r="D22441" t="str">
            <v>PLACA DE SINALIZAÇÃO DE EMERGÊNCIA (TIPO: ORIENTAÇÃO E SALVAMENTO["S"]|FORMATO: RETANGULAR|MATERIAL: PVC|ESPESSURA: 1MM)*VALORES REFERENCIAIS APROXIMADOS</v>
          </cell>
          <cell r="E22441" t="str">
            <v>m2</v>
          </cell>
          <cell r="F22441">
            <v>415</v>
          </cell>
        </row>
        <row r="22442">
          <cell r="A22442" t="str">
            <v>SETOP-I MATED-31380</v>
          </cell>
          <cell r="D22442" t="str">
            <v>PLACA DE SINALIZAÇÃO DE EMERGÊNCIA (TIPO: PROIBIÇÃO["P"]|FORMATO: CIRCULAR|MATERIAL: PVC|ESPESSURA: 1MM)*VALORES REFERENCIAIS APROXIMADOS</v>
          </cell>
          <cell r="E22442" t="str">
            <v>m2</v>
          </cell>
          <cell r="F22442">
            <v>264.49</v>
          </cell>
        </row>
        <row r="22443">
          <cell r="A22443" t="str">
            <v>SETOP-I MATED-32244</v>
          </cell>
          <cell r="D22443" t="str">
            <v>PLACA DE SINALIZAÇÃO DE EMERGÊNCIA (TIPO:MENSAGEM ESCRITA["M"]|FORMATO: RETANGULAR|MATERIAL: PVC|ESPESSURA: 1MM)*VALORES REFERENCIAIS APROXIMADOS</v>
          </cell>
          <cell r="E22443" t="str">
            <v>m2</v>
          </cell>
          <cell r="F22443">
            <v>500.76</v>
          </cell>
        </row>
        <row r="22444">
          <cell r="A22444" t="str">
            <v>SETOP-I MATED-31384</v>
          </cell>
          <cell r="D22444" t="str">
            <v>PLACA/ADESIVO DE SINALIZAÇÃO DE EMERGÊNCIA (TIPO: EQUIPAMENTOS DE COMBATE A INCÊNDIO E ALARME|CÓDIGO: E12|FORMATO: QUADRADO|MATERIAL: ADESIVO|DIMENSÃO: 100X100CM)</v>
          </cell>
          <cell r="E22444" t="str">
            <v>m2</v>
          </cell>
          <cell r="F22444">
            <v>74.900000000000006</v>
          </cell>
        </row>
        <row r="22445">
          <cell r="A22445" t="str">
            <v xml:space="preserve">SETOP-I </v>
          </cell>
        </row>
        <row r="22446">
          <cell r="A22446" t="str">
            <v>SETOP-I 114 - PORTAS DE MADEIRA</v>
          </cell>
        </row>
        <row r="22447">
          <cell r="A22447" t="str">
            <v>SETOP-I 114.01 - FOLHA PARA PORTA</v>
          </cell>
        </row>
        <row r="22448">
          <cell r="A22448" t="str">
            <v>SETOP-I Código</v>
          </cell>
          <cell r="D22448" t="str">
            <v>Descrição do Material</v>
          </cell>
          <cell r="E22448" t="str">
            <v>Unid.</v>
          </cell>
          <cell r="F22448" t="str">
            <v>Custo Unitário</v>
          </cell>
        </row>
        <row r="22449">
          <cell r="A22449" t="str">
            <v>SETOP-I MATED-34529</v>
          </cell>
          <cell r="D22449" t="str">
            <v>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v>
          </cell>
          <cell r="E22449" t="str">
            <v>m2</v>
          </cell>
          <cell r="F22449">
            <v>131.76</v>
          </cell>
        </row>
        <row r="22450">
          <cell r="A22450" t="str">
            <v>SETOP-I MATED-12695</v>
          </cell>
          <cell r="D22450" t="str">
            <v>PORTA DE MADEIRA DE LEI (TIPO: LISA|LARGURA*: 60CM|ALTURA*: 210CM|FAIXA DE ESPESSURA*: 35 A 40MM|TIPO DE FOLHA: MÉDIA|NÚCLEO: SEMISSÓLIDO [PRANCHETA/SARRAFEADA]|ACABAMENTO: NATURAL|MADEIRA: ANGELIM OU EQUIVALENTE REGIONAL|MARCO: NÃO INCLUSO|ALIZAR: NÃO INCLUSO)*VALORES REFERENCIAIS APROXIMADOS</v>
          </cell>
          <cell r="E22450" t="str">
            <v>un</v>
          </cell>
          <cell r="F22450">
            <v>190</v>
          </cell>
        </row>
        <row r="22451">
          <cell r="A22451" t="str">
            <v>SETOP-I MATED-12696</v>
          </cell>
          <cell r="D22451" t="str">
            <v>PORTA DE MADEIRA DE LEI (TIPO: LISA|LARGURA*: 70CM|ALTURA*: 210CM|FAIXA DE ESPESSURA*: 35 A 40MM|TIPO DE FOLHA: MÉDIA|NÚCLEO: SEMISSÓLIDO [PRANCHETA/SARRAFEADA]|ACABAMENTO: NATURAL|MADEIRA: ANGELIM OU EQUIVALENTE REGIONAL|MARCO: NÃO INCLUSO|ALIZAR: NÃO INCLUSO)*VALORES REFERENCIAIS APROXIMADOS</v>
          </cell>
          <cell r="E22451" t="str">
            <v>un</v>
          </cell>
          <cell r="F22451">
            <v>199.35</v>
          </cell>
        </row>
        <row r="22452">
          <cell r="A22452" t="str">
            <v>SETOP-I MATED-12697</v>
          </cell>
          <cell r="D22452" t="str">
            <v>PORTA DE MADEIRA DE LEI (TIPO: LISA|LARGURA*: 80CM|ALTURA*: 210CM|FAIXA DE ESPESSURA*: 35 A 40MM|TIPO DE FOLHA: MÉDIA|NÚCLEO: SEMISSÓLIDO [PRANCHETA/SARRAFEADA]|ACABAMENTO: NATURAL|MADEIRA: ANGELIM OU EQUIVALENTE REGIONAL|MARCO: NÃO INCLUSO|ALIZAR: NÃO INCLUSO)*VALORES REFERENCIAIS APROXIMADOS</v>
          </cell>
          <cell r="E22452" t="str">
            <v>un</v>
          </cell>
          <cell r="F22452">
            <v>233.11</v>
          </cell>
        </row>
        <row r="22453">
          <cell r="A22453" t="str">
            <v>SETOP-I MATED-12698</v>
          </cell>
          <cell r="D22453" t="str">
            <v>PORTA DE MADEIRA DE LEI (TIPO: LISA|LARGURA*: 90CM|ALTURA*: 210CM|FAIXA DE ESPESSURA*: 35 A 40MM|TIPO DE FOLHA: MÉDIA|NÚCLEO: SEMISSÓLIDO [PRANCHETA/SARRAFEADA]|ACABAMENTO: NATURAL|MADEIRA: ANGELIM OU EQUIVALENTE REGIONAL|MARCO: NÃO INCLUSO|ALIZAR: NÃO INCLUSO)*VALORES REFERENCIAIS APROXIMADOS</v>
          </cell>
          <cell r="E22453" t="str">
            <v>un</v>
          </cell>
          <cell r="F22453">
            <v>266.88</v>
          </cell>
        </row>
        <row r="22454">
          <cell r="A22454" t="str">
            <v xml:space="preserve">SETOP-I </v>
          </cell>
        </row>
        <row r="22455">
          <cell r="A22455" t="str">
            <v>SETOP-I 114.02 - PORTA COMPLETA</v>
          </cell>
        </row>
        <row r="22456">
          <cell r="A22456" t="str">
            <v>SETOP-I Código</v>
          </cell>
          <cell r="D22456" t="str">
            <v>Descrição do Material</v>
          </cell>
          <cell r="E22456" t="str">
            <v>Unid.</v>
          </cell>
          <cell r="F22456" t="str">
            <v>Custo Unitário</v>
          </cell>
        </row>
        <row r="22457">
          <cell r="A22457" t="str">
            <v>SETOP-I MATED-12650</v>
          </cell>
          <cell r="D22457" t="str">
            <v>PORTA MADEIRA DE LEI, PRANCHETA COM MARCO E ALIZAR 60 X 210 CM</v>
          </cell>
          <cell r="E22457" t="str">
            <v>un</v>
          </cell>
          <cell r="F22457">
            <v>386.15</v>
          </cell>
        </row>
        <row r="22458">
          <cell r="A22458" t="str">
            <v>SETOP-I MATED-12653</v>
          </cell>
          <cell r="D22458" t="str">
            <v>PORTA MADEIRA DE LEI, PRANCHETA COM MARCO E ALIZAR 70 X 210 CM</v>
          </cell>
          <cell r="E22458" t="str">
            <v>un</v>
          </cell>
          <cell r="F22458">
            <v>394.86</v>
          </cell>
        </row>
        <row r="22459">
          <cell r="A22459" t="str">
            <v>SETOP-I MATED-12654</v>
          </cell>
          <cell r="D22459" t="str">
            <v>PORTA MADEIRA DE LEI, PRANCHETA COM MARCO E ALIZAR 80 X 210 CM</v>
          </cell>
          <cell r="E22459" t="str">
            <v>un</v>
          </cell>
          <cell r="F22459">
            <v>403.5</v>
          </cell>
        </row>
        <row r="22460">
          <cell r="A22460" t="str">
            <v>SETOP-I MATED-12655</v>
          </cell>
          <cell r="D22460" t="str">
            <v>PORTA MADEIRA DE LEI, PRANCHETA COM MARCO E ALIZAR 90 X 210 CM</v>
          </cell>
          <cell r="E22460" t="str">
            <v>un</v>
          </cell>
          <cell r="F22460">
            <v>472.19</v>
          </cell>
        </row>
        <row r="22461">
          <cell r="A22461" t="str">
            <v>SETOP-I MATED-11135</v>
          </cell>
          <cell r="D22461" t="str">
            <v>P8 (83 CM X 60 CM) PORTINHOLA EM COMPENSADO PINTADO COM TRINCO, CONFORME DETALHE 33-D AGOSTO 2001 PROJETO PADRÃO - FORNECIMENTO E INSTALAÇÃO - IPRM</v>
          </cell>
          <cell r="E22461" t="str">
            <v>un</v>
          </cell>
          <cell r="F22461">
            <v>151.49590000000001</v>
          </cell>
        </row>
        <row r="22462">
          <cell r="A22462" t="str">
            <v xml:space="preserve">SETOP-I </v>
          </cell>
        </row>
        <row r="22463">
          <cell r="A22463" t="str">
            <v>SETOP-I 115 - POSTES PARA INSTALAÇÃO ELÉTRICAS E TELEFÔNICAS E ACESSÓRIOS</v>
          </cell>
        </row>
        <row r="22464">
          <cell r="A22464" t="str">
            <v>SETOP-I 115.01 - ACESSÓRIOS PARA POSTE</v>
          </cell>
        </row>
        <row r="22465">
          <cell r="A22465" t="str">
            <v>SETOP-I Código</v>
          </cell>
          <cell r="D22465" t="str">
            <v>Descrição do Material</v>
          </cell>
          <cell r="E22465" t="str">
            <v>Unid.</v>
          </cell>
          <cell r="F22465" t="str">
            <v>Custo Unitário</v>
          </cell>
        </row>
        <row r="22466">
          <cell r="A22466" t="str">
            <v>SETOP-I MATED-12991</v>
          </cell>
          <cell r="D22466" t="str">
            <v>CINTA CIRCULAR (DIÂMETRO: 150MM|MATERIAL: AÇO GALVANIZADO)</v>
          </cell>
          <cell r="E22466" t="str">
            <v>un</v>
          </cell>
          <cell r="F22466">
            <v>30.24</v>
          </cell>
        </row>
        <row r="22467">
          <cell r="A22467" t="str">
            <v>SETOP-I MATED-22455</v>
          </cell>
          <cell r="D22467" t="str">
            <v>CINTA CIRCULAR (DIÂMETRO: 180MM|MATERIAL: AÇO GALVANIZADO)</v>
          </cell>
          <cell r="E22467" t="str">
            <v>un</v>
          </cell>
          <cell r="F22467">
            <v>44.64</v>
          </cell>
        </row>
        <row r="22468">
          <cell r="A22468" t="str">
            <v xml:space="preserve">SETOP-I </v>
          </cell>
        </row>
        <row r="22469">
          <cell r="A22469" t="str">
            <v>SETOP-I 115.02 - POSTE EM CONCRETO</v>
          </cell>
        </row>
        <row r="22470">
          <cell r="A22470" t="str">
            <v>SETOP-I Código</v>
          </cell>
          <cell r="D22470" t="str">
            <v>Descrição do Material</v>
          </cell>
          <cell r="E22470" t="str">
            <v>Unid.</v>
          </cell>
          <cell r="F22470" t="str">
            <v>Custo Unitário</v>
          </cell>
        </row>
        <row r="22471">
          <cell r="A22471" t="str">
            <v>SETOP-I MATED-20696</v>
          </cell>
          <cell r="D22471" t="str">
            <v>POSTE DE CONCRETO ARMADO (MODELO: DUPLO T|COMPRIMENTO: 7,5M|ENGASTE: 1,35M|RESISTÊNCIA À FLEXÃO: 300DAN)</v>
          </cell>
          <cell r="E22471" t="str">
            <v>un</v>
          </cell>
          <cell r="F22471">
            <v>1067.51</v>
          </cell>
        </row>
        <row r="22472">
          <cell r="A22472" t="str">
            <v>SETOP-I MATED-11953</v>
          </cell>
          <cell r="D22472" t="str">
            <v>POSTE DE CONCRETO CÔNICO (COMPRIMENTO: 11,00 M|DIÂMETRO DA BASE: 390,00MM|RESISTÊNCIA: 400,00 KG)</v>
          </cell>
          <cell r="E22472" t="str">
            <v>un</v>
          </cell>
          <cell r="F22472">
            <v>1610.88</v>
          </cell>
        </row>
        <row r="22473">
          <cell r="A22473" t="str">
            <v xml:space="preserve">SETOP-I </v>
          </cell>
        </row>
        <row r="22474">
          <cell r="A22474" t="str">
            <v>SETOP-I 115.03 - POSTE GALVANIZADO</v>
          </cell>
        </row>
        <row r="22475">
          <cell r="A22475" t="str">
            <v>SETOP-I Código</v>
          </cell>
          <cell r="D22475" t="str">
            <v>Descrição do Material</v>
          </cell>
          <cell r="E22475" t="str">
            <v>Unid.</v>
          </cell>
          <cell r="F22475" t="str">
            <v>Custo Unitário</v>
          </cell>
        </row>
        <row r="22476">
          <cell r="A22476" t="str">
            <v>SETOP-I MATED-12938</v>
          </cell>
          <cell r="D22476" t="str">
            <v>POSTE DE AÇO GALVANIZADO COM TAMPÃO (MODELO: PA2|COMPRIMENTO: 4,5M|ENGASTE: 1M|DIÂMETRO: 102MM|ESPESSURA PAREDE: 2,0MM*)*VALORES REFERENCIAIS APROXIMADOS</v>
          </cell>
          <cell r="E22476" t="str">
            <v>un</v>
          </cell>
          <cell r="F22476">
            <v>341.83</v>
          </cell>
        </row>
        <row r="22477">
          <cell r="A22477" t="str">
            <v>SETOP-I MATED-20645</v>
          </cell>
          <cell r="D22477" t="str">
            <v>POSTE DE AÇO GALVANIZADO COM TAMPÃO (MODELO: PA4|COMPRIMENTO: 7M|ENGASTE: 1M|DIÂMETRO: 102MM|ESPESSURA PAREDE: 2,0MM*)*VALORES REFERENCIAIS APROXIMADOS</v>
          </cell>
          <cell r="E22477" t="str">
            <v>un</v>
          </cell>
          <cell r="F22477">
            <v>614.96</v>
          </cell>
        </row>
        <row r="22478">
          <cell r="A22478" t="str">
            <v>SETOP-I MATED-20653</v>
          </cell>
          <cell r="D22478" t="str">
            <v>POSTE DE AÇO GALVANIZADO COM TAMPÃO (MODELO: PA5|COMPRIMENTO: 7M|ENGASTE: 1M|DIÂMETRO: 102MM|ESPESSURA PAREDE: 4,5MM*)*VALORES REFERENCIAIS APROXIMADOS</v>
          </cell>
          <cell r="E22478" t="str">
            <v>un</v>
          </cell>
          <cell r="F22478">
            <v>1083.42</v>
          </cell>
        </row>
        <row r="22479">
          <cell r="A22479" t="str">
            <v>SETOP-I MATED-20654</v>
          </cell>
          <cell r="D22479" t="str">
            <v>POSTE DE AÇO GALVANIZADO COM TAMPÃO (MODELO: PA6|COMPRIMENTO: 7M|ENGASTE: 1M|DIÂMETRO: 127MM|ESPESSURA PAREDE: 4,5MM*)*VALORES REFERENCIAIS APROXIMADOS</v>
          </cell>
          <cell r="E22479" t="str">
            <v>un</v>
          </cell>
          <cell r="F22479">
            <v>1592.47</v>
          </cell>
        </row>
        <row r="22480">
          <cell r="A22480" t="str">
            <v>SETOP-I MATED-13026</v>
          </cell>
          <cell r="D22480" t="str">
            <v>POSTE TELECÔNICO RETO (ALTURA: 9M|MATERIAL: AÇO GALVANIZADO)</v>
          </cell>
          <cell r="E22480" t="str">
            <v>un</v>
          </cell>
          <cell r="F22480">
            <v>1719</v>
          </cell>
        </row>
        <row r="22481">
          <cell r="A22481" t="str">
            <v xml:space="preserve">SETOP-I </v>
          </cell>
        </row>
        <row r="22482">
          <cell r="A22482" t="str">
            <v>SETOP-I 117 - PREGOS, CHUMBADORES, PARAFUSOS, PORCAS E ARRUELAS</v>
          </cell>
        </row>
        <row r="22483">
          <cell r="A22483" t="str">
            <v>SETOP-I 117.01 - ARRUELA</v>
          </cell>
        </row>
        <row r="22484">
          <cell r="A22484" t="str">
            <v>SETOP-I Código</v>
          </cell>
          <cell r="D22484" t="str">
            <v>Descrição do Material</v>
          </cell>
          <cell r="E22484" t="str">
            <v>Unid.</v>
          </cell>
          <cell r="F22484" t="str">
            <v>Custo Unitário</v>
          </cell>
        </row>
        <row r="22485">
          <cell r="A22485" t="str">
            <v>SETOP-I MATED-21613</v>
          </cell>
          <cell r="D22485" t="str">
            <v>ARRUELA LISA REDONDA (DIÂMETRO 10,3MM [3/8"]|ACABAMENTO: ZINCADO|PESO*: 185UN/KG)*VALORES REFERENCIAIS APROXIMADOS</v>
          </cell>
          <cell r="E22485" t="str">
            <v>un</v>
          </cell>
          <cell r="F22485">
            <v>0.38</v>
          </cell>
        </row>
        <row r="22486">
          <cell r="A22486" t="str">
            <v>SETOP-I MATED-18136</v>
          </cell>
          <cell r="D22486" t="str">
            <v>ARRUELA LISA REDONDA (DIÂMETRO 13,8MM [1/2"]|ACABAMENTO: ZINCADO|PESO: 80UN/KG)*VALORES REFERENCIAIS APROXIMADOS</v>
          </cell>
          <cell r="E22486" t="str">
            <v>un</v>
          </cell>
          <cell r="F22486">
            <v>0.33</v>
          </cell>
        </row>
        <row r="22487">
          <cell r="A22487" t="str">
            <v>SETOP-I MATED-18137</v>
          </cell>
          <cell r="D22487" t="str">
            <v>ARRUELA LISA REDONDA (DIÂMETRO 16,8MM [5/8"]|ACABAMENTO: ZINCADO|PESO: 65UN/KG)*VALORES REFERENCIAIS APROXIMADOS</v>
          </cell>
          <cell r="E22487" t="str">
            <v>un</v>
          </cell>
          <cell r="F22487">
            <v>0.55000000000000004</v>
          </cell>
        </row>
        <row r="22488">
          <cell r="A22488" t="str">
            <v>SETOP-I MATED-18138</v>
          </cell>
          <cell r="D22488" t="str">
            <v>ARRUELA LISA REDONDA (DIÂMETRO 26,7MM [1"]|ACABAMENTO: ZINCADO|PESO: 28UN/KG)*VALORES REFERENCIAIS APROXIMADOS</v>
          </cell>
          <cell r="E22488" t="str">
            <v>un</v>
          </cell>
          <cell r="F22488">
            <v>1.3</v>
          </cell>
        </row>
        <row r="22489">
          <cell r="A22489" t="str">
            <v>SETOP-I MATED-18325</v>
          </cell>
          <cell r="D22489" t="str">
            <v>ARRUELA LISA REDONDA (DIÂMETRO 6,8MM [1/4"]|ACABAMENTO: ZINCADO|PESO: 560UN/KG)*VALORES REFERENCIAIS APROXIMADOS</v>
          </cell>
          <cell r="E22489" t="str">
            <v>un</v>
          </cell>
          <cell r="F22489">
            <v>0.1</v>
          </cell>
        </row>
        <row r="22490">
          <cell r="A22490" t="str">
            <v>SETOP-I MATED-21614</v>
          </cell>
          <cell r="D22490" t="str">
            <v>ARRUELA LISA REDONDA (DIÂMETRO 8,8MM [5/16"]|ACABAMENTO: ZINCADO|PESO: 315UN/KG)*VALORES REFERENCIAIS APROXIMADOS</v>
          </cell>
          <cell r="E22490" t="str">
            <v>un</v>
          </cell>
          <cell r="F22490">
            <v>0.12</v>
          </cell>
        </row>
        <row r="22491">
          <cell r="A22491" t="str">
            <v>SETOP-I MATED-34311</v>
          </cell>
          <cell r="D22491" t="str">
            <v>BUCHA DE NYLON (DIÂMETRO NOMINAL: 10MM|COMPRIMENTO DA BUCHA: 50MM|DIÂMETRO DO PARAFUSO: 6-8MM)</v>
          </cell>
          <cell r="E22491" t="str">
            <v>un</v>
          </cell>
          <cell r="F22491">
            <v>0.25</v>
          </cell>
        </row>
        <row r="22492">
          <cell r="A22492" t="str">
            <v xml:space="preserve">SETOP-I </v>
          </cell>
        </row>
        <row r="22493">
          <cell r="A22493" t="str">
            <v>SETOP-I 117.02 - BUCHA DE NYLON</v>
          </cell>
        </row>
        <row r="22494">
          <cell r="A22494" t="str">
            <v>SETOP-I Código</v>
          </cell>
          <cell r="D22494" t="str">
            <v>Descrição do Material</v>
          </cell>
          <cell r="E22494" t="str">
            <v>Unid.</v>
          </cell>
          <cell r="F22494" t="str">
            <v>Custo Unitário</v>
          </cell>
        </row>
        <row r="22495">
          <cell r="A22495" t="str">
            <v>SETOP-I MATED-34308</v>
          </cell>
          <cell r="D22495" t="str">
            <v>BUCHA DE NYLON (DIÂMETRO NOMINAL: 5MM|COMPRIMENTO DA BUCHA: 25MM|DIÂMETRO DO PARAFUSO: 2,8-3,8MM)</v>
          </cell>
          <cell r="E22495" t="str">
            <v>un</v>
          </cell>
          <cell r="F22495">
            <v>0.09</v>
          </cell>
        </row>
        <row r="22496">
          <cell r="A22496" t="str">
            <v>SETOP-I MATED-34309</v>
          </cell>
          <cell r="D22496" t="str">
            <v>BUCHA DE NYLON (DIÂMETRO NOMINAL: 6MM|COMPRIMENTO DA BUCHA: 30MM|DIÂMETRO DO PARAFUSO: 3,5-4,8MM)</v>
          </cell>
          <cell r="E22496" t="str">
            <v>un</v>
          </cell>
          <cell r="F22496">
            <v>0.13</v>
          </cell>
        </row>
        <row r="22497">
          <cell r="A22497" t="str">
            <v>SETOP-I MATED-34310</v>
          </cell>
          <cell r="D22497" t="str">
            <v>BUCHA DE NYLON (DIÂMETRO NOMINAL: 8MM|COMPRIMENTO DA BUCHA: 55MM|DIÂMETRO DO PARAFUSO: 4,5-6MM)</v>
          </cell>
          <cell r="E22497" t="str">
            <v>un</v>
          </cell>
          <cell r="F22497">
            <v>0.14000000000000001</v>
          </cell>
        </row>
        <row r="22498">
          <cell r="A22498" t="str">
            <v>SETOP-I MATED-4374</v>
          </cell>
          <cell r="D22498" t="str">
            <v>PARAFUSO (ROSCA: SOBERBA|CABEÇA SEXTAVADA|MATERAL: AÇO|COMPRIMENTO: 50MM|DIÂMETRO: 4,8MM [3/16"])</v>
          </cell>
          <cell r="E22498" t="str">
            <v>un</v>
          </cell>
          <cell r="F22498">
            <v>0.23</v>
          </cell>
        </row>
        <row r="22499">
          <cell r="A22499" t="str">
            <v xml:space="preserve">SETOP-I </v>
          </cell>
        </row>
        <row r="22500">
          <cell r="A22500" t="str">
            <v>SETOP-I 117.03 - CHUMBADOR</v>
          </cell>
        </row>
        <row r="22501">
          <cell r="A22501" t="str">
            <v>SETOP-I Código</v>
          </cell>
          <cell r="D22501" t="str">
            <v>Descrição do Material</v>
          </cell>
          <cell r="E22501" t="str">
            <v>Unid.</v>
          </cell>
          <cell r="F22501" t="str">
            <v>Custo Unitário</v>
          </cell>
        </row>
        <row r="22502">
          <cell r="A22502" t="str">
            <v>SETOP-I MATED-33259</v>
          </cell>
          <cell r="D22502" t="str">
            <v>CHUMBADOR EXPANSÍVEL (TIPO: CBA COM PRISIONEIRO|MATERIAL: AÇO CARBONO|COMPRIMENTO: 95MM|DIÂMETRO DA ROSCA: 1/2"|DIÂMETRO DO FURO: 3/4"[19MM])</v>
          </cell>
          <cell r="E22502" t="str">
            <v>un</v>
          </cell>
          <cell r="F22502">
            <v>6.86</v>
          </cell>
        </row>
        <row r="22503">
          <cell r="A22503" t="str">
            <v>SETOP-I MATED-28545</v>
          </cell>
          <cell r="D22503" t="str">
            <v>CHUMBADOR EXPANSÍVEL (TIPO: CBA PITÃO|MATERIAL: AÇO CARBONO|DIÂMETRO DA ROSCA: 1/4"|DIÂMETRO DO FURO: 3/8"[10MM])</v>
          </cell>
          <cell r="E22503" t="str">
            <v>un</v>
          </cell>
          <cell r="F22503">
            <v>2.5499999999999998</v>
          </cell>
        </row>
        <row r="22504">
          <cell r="A22504" t="str">
            <v>SETOP-I MATED-11245</v>
          </cell>
          <cell r="D22504" t="str">
            <v>CHUMBADOR EXPANSÍVEL (TIPO: CBA SEXTAVADO|MATERIAL: AÇO CARBONO|COMPRIMENTO: 2.1/2"|DIÂMETRO DA ROSCA: 3/8"|DIÂMETRO DO FURO: 9/16"[14MM])</v>
          </cell>
          <cell r="E22504" t="str">
            <v>un</v>
          </cell>
          <cell r="F22504">
            <v>2.52</v>
          </cell>
        </row>
        <row r="22505">
          <cell r="A22505" t="str">
            <v>SETOP-I MATED-21701</v>
          </cell>
          <cell r="D22505" t="str">
            <v>CHUMBADOR EXPANSÍVEL (TIPO: CBA SEXTAVADO|MATERIAL: AÇO CARBONO|COMPRIMENTO: 3.1/2"|DIÂMETRO DA ROSCA: 3/8"|DIÂMETRO DO FURO: 9/16"[14MM])</v>
          </cell>
          <cell r="E22505" t="str">
            <v>un</v>
          </cell>
          <cell r="F22505">
            <v>2.6</v>
          </cell>
        </row>
        <row r="22506">
          <cell r="A22506" t="str">
            <v>SETOP-I MATED-18154</v>
          </cell>
          <cell r="D22506" t="str">
            <v>CHUMBADOR EXPANSÍVEL (TIPO: CBA SEXTAVADO|MATERIAL: AÇO CARBONO|COMPRIMENTO: 5"|DIÂMETRO DA ROSCA: 5/8"|DIÂMETRO DO FURO: 7/8"[22MM])</v>
          </cell>
          <cell r="E22506" t="str">
            <v>un</v>
          </cell>
          <cell r="F22506">
            <v>19.100000000000001</v>
          </cell>
        </row>
        <row r="22507">
          <cell r="A22507" t="str">
            <v>SETOP-I MATED-26565</v>
          </cell>
          <cell r="D22507" t="str">
            <v>CHUMBADOR EXPANSÍVEL (TIPO: PBA SEXTAVADO|MATERIAL: AÇO CARBONO|COMPRIMENTO: 3.1/4"|DIÂMETRO DA ROSCA: 1/4")</v>
          </cell>
          <cell r="E22507" t="str">
            <v>un</v>
          </cell>
          <cell r="F22507">
            <v>0.83</v>
          </cell>
        </row>
        <row r="22508">
          <cell r="A22508" t="str">
            <v xml:space="preserve">SETOP-I </v>
          </cell>
        </row>
        <row r="22509">
          <cell r="A22509" t="str">
            <v>SETOP-I 117.04 - FINESSON</v>
          </cell>
        </row>
        <row r="22510">
          <cell r="A22510" t="str">
            <v>SETOP-I Código</v>
          </cell>
          <cell r="D22510" t="str">
            <v>Descrição do Material</v>
          </cell>
          <cell r="E22510" t="str">
            <v>Unid.</v>
          </cell>
          <cell r="F22510" t="str">
            <v>Custo Unitário</v>
          </cell>
        </row>
        <row r="22511">
          <cell r="A22511" t="str">
            <v>SETOP-I MATED-12631</v>
          </cell>
          <cell r="D22511" t="str">
            <v>BOTÃO FINESSON (APLICAÇÃO: FIXAÇÃO DE ESPELHOS|MATERIAL: LATÃO OU ZAMAC|ACABAMENTO: CROMADO|PARAFUSO: INCLUSO|BUCHA DE FIXAÇÃO: INCLUSO)</v>
          </cell>
          <cell r="E22511" t="str">
            <v>un</v>
          </cell>
          <cell r="F22511">
            <v>4.04</v>
          </cell>
        </row>
        <row r="22512">
          <cell r="A22512" t="str">
            <v xml:space="preserve">SETOP-I </v>
          </cell>
        </row>
        <row r="22513">
          <cell r="A22513" t="str">
            <v>SETOP-I 117.05 - PARAFUSO</v>
          </cell>
        </row>
        <row r="22514">
          <cell r="A22514" t="str">
            <v>SETOP-I Código</v>
          </cell>
          <cell r="D22514" t="str">
            <v>Descrição do Material</v>
          </cell>
          <cell r="E22514" t="str">
            <v>Unid.</v>
          </cell>
          <cell r="F22514" t="str">
            <v>Custo Unitário</v>
          </cell>
        </row>
        <row r="22515">
          <cell r="A22515" t="str">
            <v>SETOP-I MATED-33223</v>
          </cell>
          <cell r="D22515" t="str">
            <v>OLHAL DE ANCORAGEM FÊMEA (ACABAMENTO: GALVANIZADO|DIÂMETRO: 12,7MM[1/2"])</v>
          </cell>
          <cell r="E22515" t="str">
            <v>un</v>
          </cell>
          <cell r="F22515">
            <v>16.2</v>
          </cell>
        </row>
        <row r="22516">
          <cell r="A22516" t="str">
            <v>SETOP-I MATED-16802</v>
          </cell>
          <cell r="D22516" t="str">
            <v>PARAFUSO OLHAL DE SUSPENSÃO (TIPO: M6|DIÂMETRO EXTERNO: 36MM|DIÂMETRO INTERNO*: 20MM|MATERIAL: AÇOGALVANIZADO|CARGA DE CARGA*: 70KG|PESO: 0,05KG)*VALORES REFERENCIAIS APROXIMADOS</v>
          </cell>
          <cell r="E22516" t="str">
            <v>un</v>
          </cell>
          <cell r="F22516">
            <v>5.9</v>
          </cell>
        </row>
        <row r="22517">
          <cell r="A22517" t="str">
            <v>SETOP-I MATED-29270</v>
          </cell>
          <cell r="D22517" t="str">
            <v>PARAFUSO (ROSCA: AUTOATARRAXANTE COM PONTA GUIA|MATERIAL: AÇO|ACABAMENTO: ZINCADO|COMPRIMENTO: 50MM|DIÂMETRO: 4,8MM[3/16"])</v>
          </cell>
          <cell r="E22517" t="str">
            <v>un</v>
          </cell>
          <cell r="F22517">
            <v>0.32</v>
          </cell>
        </row>
        <row r="22518">
          <cell r="A22518" t="str">
            <v>SETOP-I MATED-13778</v>
          </cell>
          <cell r="D22518" t="str">
            <v>PARAFUSO (ROSCA: AUTOATARRAXANTE|APLICAÇÃO: MADEIRA|CABEÇA: CHATA PHILIPS|MATERIAL: AÇO|ACABAMENTO: ZINCADO|COMPRIMENTO: 32MM|DIÂMETRO: 3,9MM)</v>
          </cell>
          <cell r="E22518" t="str">
            <v>un</v>
          </cell>
          <cell r="F22518">
            <v>0.11</v>
          </cell>
        </row>
        <row r="22519">
          <cell r="A22519" t="str">
            <v>SETOP-I MATED-16368</v>
          </cell>
          <cell r="D22519" t="str">
            <v>PARAFUSO (ROSCA: AUTOATARRAXANTE|APLICAÇÃO: MADEIRA|CABEÇA: FENDA|MATERIAL: AÇO|ACABAMENTO: ZINCADO|COMPRIMENTO: 16MM|DIÂMETRO: 2,9MM)</v>
          </cell>
          <cell r="E22519" t="str">
            <v>un</v>
          </cell>
          <cell r="F22519">
            <v>0.04</v>
          </cell>
        </row>
        <row r="22520">
          <cell r="A22520" t="str">
            <v>SETOP-I MATED-14455</v>
          </cell>
          <cell r="D22520" t="str">
            <v>PARAFUSO (ROSCA: AUTOATARRAXANTE|APLICAÇÃO: MADEIRA|CABEÇA: FENDA|MATERIAL: AÇO|ACABAMENTO: ZINCADO|COMPRIMENTO: 75MM|DIÂMETRO: 6,1MM)</v>
          </cell>
          <cell r="E22520" t="str">
            <v>un</v>
          </cell>
          <cell r="F22520">
            <v>0.73</v>
          </cell>
        </row>
        <row r="22521">
          <cell r="A22521" t="str">
            <v>SETOP-I MATED-4389</v>
          </cell>
          <cell r="D22521" t="str">
            <v>PARAFUSO (ROSCA: AUTOATARRAXANTE|CABEÇA: CHATA PHILIPS|COMPRIMENTO: 9,5MM|DIÂMETRO: 3,5MM)</v>
          </cell>
          <cell r="E22521" t="str">
            <v>un</v>
          </cell>
          <cell r="F22521">
            <v>0.08</v>
          </cell>
        </row>
        <row r="22522">
          <cell r="A22522" t="str">
            <v>SETOP-I MATED-25549</v>
          </cell>
          <cell r="D22522" t="str">
            <v>PARAFUSO (ROSCA: AUTOATARRAXANTE|CABEÇA: CHATA PHILIPS|TIPO: CHIPBOARD|COMPRIMENTO:16MM|DIÂMETRO:4MM)</v>
          </cell>
          <cell r="E22522" t="str">
            <v>un</v>
          </cell>
          <cell r="F22522">
            <v>4.5999999999999999E-2</v>
          </cell>
        </row>
        <row r="22523">
          <cell r="A22523" t="str">
            <v>SETOP-I MATED-25551</v>
          </cell>
          <cell r="D22523" t="str">
            <v>PARAFUSO (ROSCA: AUTOATARRAXANTE|CABEÇA: CHATA PHILIPS|TIPO: CHIPBOARD|COMPRIMENTO:25MM|DIÂMETRO:4MM)</v>
          </cell>
          <cell r="E22523" t="str">
            <v>un</v>
          </cell>
          <cell r="F22523">
            <v>0.125</v>
          </cell>
        </row>
        <row r="22524">
          <cell r="A22524" t="str">
            <v>SETOP-I MATED-4383</v>
          </cell>
          <cell r="D22524" t="str">
            <v>PARAFUSO (ROSCA: AUTOATARRAXANTE|CABEÇA: PANELA FENDA|COMPRIMENTO: 38MM|DIÂMETRO: 4,2MM)</v>
          </cell>
          <cell r="E22524" t="str">
            <v>un</v>
          </cell>
          <cell r="F22524">
            <v>0.28000000000000003</v>
          </cell>
        </row>
        <row r="22525">
          <cell r="A22525" t="str">
            <v>SETOP-I MATED-4377</v>
          </cell>
          <cell r="D22525" t="str">
            <v>PARAFUSO (ROSCA: AUTOATARRAXANTE|CABEÇA: PANELA FENDA|COMPRIMENTO: 50MM|DIÂMETRO: 4,8MM)</v>
          </cell>
          <cell r="E22525" t="str">
            <v>un</v>
          </cell>
          <cell r="F22525">
            <v>0.41</v>
          </cell>
        </row>
        <row r="22526">
          <cell r="A22526" t="str">
            <v>SETOP-I MATED-4376</v>
          </cell>
          <cell r="D22526" t="str">
            <v>PARAFUSO (ROSCA: AUTOATARRAXANTE|CABEÇA: PANELA PHILIPS|COMPRIMENTO: 60MM|DIÂMETRO: 4,8MM)</v>
          </cell>
          <cell r="E22526" t="str">
            <v>un</v>
          </cell>
          <cell r="F22526">
            <v>0.96</v>
          </cell>
        </row>
        <row r="22527">
          <cell r="A22527" t="str">
            <v>SETOP-I MATED-7402</v>
          </cell>
          <cell r="D22527" t="str">
            <v>PARAFUSO (ROSCA: AUTOBROCANTE|MATERIAL: AÇO|ACABAMENTO: ZINCADO|COMPRIMENTO: 13MM|DIÂMETRO: 4,2MM)</v>
          </cell>
          <cell r="E22527" t="str">
            <v>un</v>
          </cell>
          <cell r="F22527">
            <v>0.1</v>
          </cell>
        </row>
        <row r="22528">
          <cell r="A22528" t="str">
            <v>SETOP-I MATED-12590</v>
          </cell>
          <cell r="D22528" t="str">
            <v>PARAFUSO (ROSCA: AUTOBROCANTE|MATERIAL: AÇO|ACABAMENTO: ZINCADO|COMPRIMENTO: 50MM|DIÂMETRO: 4,8-5,5MM|DIÂMETRO DO FURO: 8MM[5/16"])</v>
          </cell>
          <cell r="E22528" t="str">
            <v>un</v>
          </cell>
          <cell r="F22528">
            <v>0.72</v>
          </cell>
        </row>
        <row r="22529">
          <cell r="A22529" t="str">
            <v>SETOP-I MATED-19506</v>
          </cell>
          <cell r="D22529" t="str">
            <v>PARAFUSO (ROSCA: INTEIRA|APLICAÇÃO: ELETROCALHA E PERFILADO|CABEÇA: LENTILHA|MATERIAL: INOX|ACABAMENTO: CROMADO|BITOLA: 1/4"[6,35MM]X1/2"[12,7MM]|PESO/100PÇ: 0,541KG)</v>
          </cell>
          <cell r="E22529" t="str">
            <v>un</v>
          </cell>
          <cell r="F22529">
            <v>0.27</v>
          </cell>
        </row>
        <row r="22530">
          <cell r="A22530" t="str">
            <v>SETOP-I MATED-26546</v>
          </cell>
          <cell r="D22530" t="str">
            <v>PARAFUSO (ROSCA: MÁQUINA|CABEÇA: SEXTAVADA|MATERIAL: AÇO|ACABAMENTO: ZINCADO|COMPRIMENTO: 25MM [1"]|DIÂMETRO: 6,35MM [1/4"])</v>
          </cell>
          <cell r="E22530" t="str">
            <v>un</v>
          </cell>
          <cell r="F22530">
            <v>0.19</v>
          </cell>
        </row>
        <row r="22531">
          <cell r="A22531" t="str">
            <v>SETOP-I MATED-18155</v>
          </cell>
          <cell r="D22531" t="str">
            <v>PARAFUSO (ROSCA: MÁQUINA|CABEÇA: SEXTAVADA|MATERIAL: AÇO|ACABAMENTO: ZINCADO|COMPRIMENTO: 31,5MM [1.1/4"]|DIÂMETRO: 12,5MM [1/2"])</v>
          </cell>
          <cell r="E22531" t="str">
            <v>un</v>
          </cell>
          <cell r="F22531">
            <v>0.32</v>
          </cell>
        </row>
        <row r="22532">
          <cell r="A22532" t="str">
            <v>SETOP-I MATED-18156</v>
          </cell>
          <cell r="D22532" t="str">
            <v>PARAFUSO (ROSCA: MÁQUINA|CABEÇA: SEXTAVADA|MATERIAL: AÇO|ACABAMENTO: ZINCADO|COMPRIMENTO: 38,1MM [1.1/2"]|DIÂMETRO: 12,5MM [1/2"])</v>
          </cell>
          <cell r="E22532" t="str">
            <v>un</v>
          </cell>
          <cell r="F22532">
            <v>1.52</v>
          </cell>
        </row>
        <row r="22533">
          <cell r="A22533" t="str">
            <v>SETOP-I MATED-18157</v>
          </cell>
          <cell r="D22533" t="str">
            <v>PARAFUSO (ROSCA: MÁQUINA|CABEÇA: SEXTAVADA|MATERIAL: AÇO|ACABAMENTO: ZINCADO|COMPRIMENTO: 38,1MM [1.1/2"]|DIÂMETRO: 16MM [5/8"])</v>
          </cell>
          <cell r="E22533" t="str">
            <v>un</v>
          </cell>
          <cell r="F22533">
            <v>3.82</v>
          </cell>
        </row>
        <row r="22534">
          <cell r="A22534" t="str">
            <v>SETOP-I MATED-12881</v>
          </cell>
          <cell r="D22534" t="str">
            <v>PARAFUSO (ROSCA: MÁQUINA|CABEÇA: SEXTAVADA|MATERIAL: AÇO|ACABAMENTO: ZINCADO|COMPRIMENTO: 50MM [2"]|DIÂMETRO: 12,7MM [1/2"])</v>
          </cell>
          <cell r="E22534" t="str">
            <v>un</v>
          </cell>
          <cell r="F22534">
            <v>2.78</v>
          </cell>
        </row>
        <row r="22535">
          <cell r="A22535" t="str">
            <v>SETOP-I MATED-18158</v>
          </cell>
          <cell r="D22535" t="str">
            <v>PARAFUSO (ROSCA: MÁQUINA|CABEÇA: SEXTAVADA|MATERIAL: AÇO|ACABAMENTO: ZINCADO|COMPRIMENTO: 50MM [2"]|DIÂMETRO: 16MM [5/8"])</v>
          </cell>
          <cell r="E22535" t="str">
            <v>un</v>
          </cell>
          <cell r="F22535">
            <v>4.3099999999999996</v>
          </cell>
        </row>
        <row r="22536">
          <cell r="A22536" t="str">
            <v>SETOP-I MATED-34623</v>
          </cell>
          <cell r="D22536" t="str">
            <v>PARAFUSO (ROSCA: MÁQUINA|CABEÇA: SEXTAVADA|MATERIAL: AÇO|ACABAMENTO: ZINCADO|COMPRIMENTO: 50MM [2"]|DIÂMETRO: 6,35MM [1/4"])</v>
          </cell>
          <cell r="E22536" t="str">
            <v>un</v>
          </cell>
          <cell r="F22536">
            <v>0.54</v>
          </cell>
        </row>
        <row r="22537">
          <cell r="A22537" t="str">
            <v>SETOP-I MATED-11336</v>
          </cell>
          <cell r="D22537" t="str">
            <v>PARAFUSO (ROSCA: SOBERBA|CABEÇA: SEXTAVADA|APLICAÇÃO: TELHADO|MATERIAL: AÇO|ACABAMENTO: ZINCADO|COMPRIMENTO: 180MM|DIÂMETRO: 8MM)</v>
          </cell>
          <cell r="E22537" t="str">
            <v>un</v>
          </cell>
          <cell r="F22537">
            <v>3.04</v>
          </cell>
        </row>
        <row r="22538">
          <cell r="A22538" t="str">
            <v>SETOP-I MATED-11335</v>
          </cell>
          <cell r="D22538" t="str">
            <v>PARAFUSO (ROSCA: SOBERBA|CABEÇA: SEXTAVADA|APLICAÇÃO: TELHADO|MATERIAL: AÇO|ACABAMENTO: ZINCADO|COMPRIMENTO: 250MM|DIÂMETRO: 8MM)</v>
          </cell>
          <cell r="E22538" t="str">
            <v>un</v>
          </cell>
          <cell r="F22538">
            <v>3.15</v>
          </cell>
        </row>
        <row r="22539">
          <cell r="A22539" t="str">
            <v>SETOP-I MATED-11334</v>
          </cell>
          <cell r="D22539" t="str">
            <v>PARAFUSO (ROSCA: SOBERBA|CABEÇA: SEXTAVADA|MATERIAL: AÇO|ACABAMENTO: ZINCADO|COMPRIMENTO: 110MM|DIÂMETRO: 8MM)</v>
          </cell>
          <cell r="E22539" t="str">
            <v>un</v>
          </cell>
          <cell r="F22539">
            <v>0.82</v>
          </cell>
        </row>
        <row r="22540">
          <cell r="A22540" t="str">
            <v>SETOP-I MATED-11968</v>
          </cell>
          <cell r="D22540" t="str">
            <v>PARAFUSO (ROSCA: UNC|APLICAÇÃO: PEDRAS|MATERIAL: LATÃO|CABEÇA DA PORCA: CALOTA PARA BUCHA|PORCA: INCLUSO|REFERÊCIA: 860CR OU EQUIVALENTE)</v>
          </cell>
          <cell r="E22540" t="str">
            <v>un</v>
          </cell>
          <cell r="F22540">
            <v>10.94</v>
          </cell>
        </row>
        <row r="22541">
          <cell r="A22541" t="str">
            <v>SETOP-I MATED-27557</v>
          </cell>
          <cell r="D22541" t="str">
            <v>PARAFUSO (TIPO: ALLEN|ROSCA: MÁQUINA|CABEÇA: SEXTAVADA|MATERIAL: AÇO|ACABAMENTO: ENEGRECIDO DE TÊMPERA|COMPRIMENTO: 25MM |DIÂMETRO: 6MM|CABEÇA: CHATA|PESO/100PÇ: 0,480KG)</v>
          </cell>
          <cell r="E22541" t="str">
            <v>un</v>
          </cell>
          <cell r="F22541">
            <v>0.6</v>
          </cell>
        </row>
        <row r="22542">
          <cell r="A22542" t="str">
            <v>SETOP-I MATED-12601</v>
          </cell>
          <cell r="D22542" t="str">
            <v>PARAFUSO (TIPO: CASTELO|MATERIAL: LATÃO|NÚMERO: 10|ARRUELA: INCLUSA|BUCHA: INCLUSA)</v>
          </cell>
          <cell r="E22542" t="str">
            <v>un</v>
          </cell>
          <cell r="F22542">
            <v>2.95</v>
          </cell>
        </row>
        <row r="22543">
          <cell r="A22543" t="str">
            <v>SETOP-I MATED-11970</v>
          </cell>
          <cell r="D22543" t="str">
            <v>PARAFUSO (TIPO: CASTELO|MATERIAL: LATÃO|NÚMERO: 8|ARRUELA: INCLUSA|BUCHA: INCLUSA)</v>
          </cell>
          <cell r="E22543" t="str">
            <v>un</v>
          </cell>
          <cell r="F22543">
            <v>3.5</v>
          </cell>
        </row>
        <row r="22544">
          <cell r="A22544" t="str">
            <v xml:space="preserve">SETOP-I </v>
          </cell>
        </row>
        <row r="22545">
          <cell r="A22545" t="str">
            <v>SETOP-I 117.06 - PINO</v>
          </cell>
        </row>
        <row r="22546">
          <cell r="A22546" t="str">
            <v>SETOP-I Código</v>
          </cell>
          <cell r="D22546" t="str">
            <v>Descrição do Material</v>
          </cell>
          <cell r="E22546" t="str">
            <v>Unid.</v>
          </cell>
          <cell r="F22546" t="str">
            <v>Custo Unitário</v>
          </cell>
        </row>
        <row r="22547">
          <cell r="A22547" t="str">
            <v>SETOP-I MATED-17987</v>
          </cell>
          <cell r="D22547" t="str">
            <v>PINO LISO (MEDIDAS: 1/4"X28MM|MATERIAL: AÇO|ARRUELA: CÔNICA)</v>
          </cell>
          <cell r="E22547" t="str">
            <v>un</v>
          </cell>
          <cell r="F22547">
            <v>0.7</v>
          </cell>
        </row>
        <row r="22548">
          <cell r="A22548" t="str">
            <v xml:space="preserve">SETOP-I </v>
          </cell>
        </row>
        <row r="22549">
          <cell r="A22549" t="str">
            <v>SETOP-I 117.07 - PORCA SEXTAVADA</v>
          </cell>
        </row>
        <row r="22550">
          <cell r="A22550" t="str">
            <v>SETOP-I Código</v>
          </cell>
          <cell r="D22550" t="str">
            <v>Descrição do Material</v>
          </cell>
          <cell r="E22550" t="str">
            <v>Unid.</v>
          </cell>
          <cell r="F22550" t="str">
            <v>Custo Unitário</v>
          </cell>
        </row>
        <row r="22551">
          <cell r="A22551" t="str">
            <v>SETOP-I MATED-21615</v>
          </cell>
          <cell r="D22551" t="str">
            <v>PORCA SEXTAVADA (MATERIAL: AÇO|DIÂMETRO: 10MM [3/8"]|PESO/100PÇ: 0,68 KG)</v>
          </cell>
          <cell r="E22551" t="str">
            <v>un</v>
          </cell>
          <cell r="F22551">
            <v>0.48</v>
          </cell>
        </row>
        <row r="22552">
          <cell r="A22552" t="str">
            <v>SETOP-I MATED-18178</v>
          </cell>
          <cell r="D22552" t="str">
            <v>PORCA SEXTAVADA (MATERIAL: AÇO|DIÂMETRO: 12,5MM [1/2"]|PESO/100PÇ: 1,59 KG)</v>
          </cell>
          <cell r="E22552" t="str">
            <v>un</v>
          </cell>
          <cell r="F22552">
            <v>0.76</v>
          </cell>
        </row>
        <row r="22553">
          <cell r="A22553" t="str">
            <v>SETOP-I MATED-18179</v>
          </cell>
          <cell r="D22553" t="str">
            <v>PORCA SEXTAVADA (MATERIAL: AÇO|DIÂMETRO: 16MM [5/8"]|PESO/100PÇ: 3,25 KG)</v>
          </cell>
          <cell r="E22553" t="str">
            <v>un</v>
          </cell>
          <cell r="F22553">
            <v>1.1599999999999999</v>
          </cell>
        </row>
        <row r="22554">
          <cell r="A22554" t="str">
            <v>SETOP-I MATED-9816</v>
          </cell>
          <cell r="D22554" t="str">
            <v>PORCA SEXTAVADA (MATERIAL: AÇO|DIÂMETRO: 19MM [3/4"]|PESO/100PÇ: 5,00 KG)</v>
          </cell>
          <cell r="E22554" t="str">
            <v>un</v>
          </cell>
          <cell r="F22554">
            <v>1.58</v>
          </cell>
        </row>
        <row r="22555">
          <cell r="A22555" t="str">
            <v>SETOP-I MATED-18180</v>
          </cell>
          <cell r="D22555" t="str">
            <v>PORCA SEXTAVADA (MATERIAL: AÇO|DIÂMETRO: 25,4MM [1"]|PESO/100PÇ: 12,68 KG)</v>
          </cell>
          <cell r="E22555" t="str">
            <v>un</v>
          </cell>
          <cell r="F22555">
            <v>5.56</v>
          </cell>
        </row>
        <row r="22556">
          <cell r="A22556" t="str">
            <v>SETOP-I MATED-18324</v>
          </cell>
          <cell r="D22556" t="str">
            <v>PORCA SEXTAVADA (MATERIAL: AÇO|DIÂMETRO: 6,35MM [1/4"]|PESO/100PÇ: 0,320 KG)</v>
          </cell>
          <cell r="E22556" t="str">
            <v>un</v>
          </cell>
          <cell r="F22556">
            <v>0.17</v>
          </cell>
        </row>
        <row r="22557">
          <cell r="A22557" t="str">
            <v>SETOP-I MATED-14456</v>
          </cell>
          <cell r="D22557" t="str">
            <v>PORCA SEXTAVADA (MATERIAL: AÇO|DIÂMETRO: 8MM [5/16"]|PESO/100PÇ: 0,47 KG)</v>
          </cell>
          <cell r="E22557" t="str">
            <v>un</v>
          </cell>
          <cell r="F22557">
            <v>0.22</v>
          </cell>
        </row>
        <row r="22558">
          <cell r="A22558" t="str">
            <v xml:space="preserve">SETOP-I </v>
          </cell>
        </row>
        <row r="22559">
          <cell r="A22559" t="str">
            <v>SETOP-I 117.08 - PREGO</v>
          </cell>
        </row>
        <row r="22560">
          <cell r="A22560" t="str">
            <v>SETOP-I Código</v>
          </cell>
          <cell r="D22560" t="str">
            <v>Descrição do Material</v>
          </cell>
          <cell r="E22560" t="str">
            <v>Unid.</v>
          </cell>
          <cell r="F22560" t="str">
            <v>Custo Unitário</v>
          </cell>
        </row>
        <row r="22561">
          <cell r="A22561" t="str">
            <v>SETOP-I MATED-11328</v>
          </cell>
          <cell r="D22561" t="str">
            <v>PREGO 12X12 SEM CABEÇA (COMPRIMENTO: 28,0MM|DIÂMETRO: 1,8MM|QUANTIDADE POR QUILO: 1681)</v>
          </cell>
          <cell r="E22561" t="str">
            <v>Kg</v>
          </cell>
          <cell r="F22561">
            <v>28.14</v>
          </cell>
        </row>
        <row r="22562">
          <cell r="A22562" t="str">
            <v>SETOP-I MATED-11330</v>
          </cell>
          <cell r="D22562" t="str">
            <v>PREGO 15X15 COM CABEÇA (COMPRIMENTO: 34,5MM|DIÂMETRO: 2,4MM|QUANTIDADE POR QUILO: 777)</v>
          </cell>
          <cell r="E22562" t="str">
            <v>Kg</v>
          </cell>
          <cell r="F22562">
            <v>21.73</v>
          </cell>
        </row>
        <row r="22563">
          <cell r="A22563" t="str">
            <v>SETOP-I MATED-11329</v>
          </cell>
          <cell r="D22563" t="str">
            <v>PREGO 16X24 COM CABEÇA (COMPRIMENTO: 55,0MM|DIÂMETRO: 2,70MM|QUANTIDADE POR QUILO: 386)</v>
          </cell>
          <cell r="E22563" t="str">
            <v>Kg</v>
          </cell>
          <cell r="F22563">
            <v>27.52</v>
          </cell>
        </row>
        <row r="22564">
          <cell r="A22564" t="str">
            <v>SETOP-I MATED-11327</v>
          </cell>
          <cell r="D22564" t="str">
            <v>PREGO 17X21 COM CABEÇA (COMPRIMENTO: 48,3MM|DIÂMETRO: 3,0MM|QUANTIDADE POR QUILO: 334)</v>
          </cell>
          <cell r="E22564" t="str">
            <v>Kg</v>
          </cell>
          <cell r="F22564">
            <v>18.600000000000001</v>
          </cell>
        </row>
        <row r="22565">
          <cell r="A22565" t="str">
            <v>SETOP-I MATED-12372</v>
          </cell>
          <cell r="D22565" t="str">
            <v>PREGO 17X21 SEM CABEÇA (COMPRIMENTO: 48,3MM|DIÂMETRO: 3,0MM|QUANTIDADE POR QUILO: 334)</v>
          </cell>
          <cell r="E22565" t="str">
            <v>Kg</v>
          </cell>
          <cell r="F22565">
            <v>23.5</v>
          </cell>
        </row>
        <row r="22566">
          <cell r="A22566" t="str">
            <v>SETOP-I MATED-11331</v>
          </cell>
          <cell r="D22566" t="str">
            <v>PREGO 17X27 COM CABEÇA (COMPRIMENTO: 62,1MM|DIÂMETRO: 3,0MM|QUANTIDADE POR QUILO: 290)</v>
          </cell>
          <cell r="E22566" t="str">
            <v>Kg</v>
          </cell>
          <cell r="F22566">
            <v>27.23</v>
          </cell>
        </row>
        <row r="22567">
          <cell r="A22567" t="str">
            <v>SETOP-I MATED-11332</v>
          </cell>
          <cell r="D22567" t="str">
            <v>PREGO 18X30 COM CABEÇA (COMPRIMENTO: 69,0MM|DIÂMETRO: 3,4MM|QUANTIDADE POR QUILO: 203)</v>
          </cell>
          <cell r="E22567" t="str">
            <v>Kg</v>
          </cell>
          <cell r="F22567">
            <v>17.829999999999998</v>
          </cell>
        </row>
        <row r="22568">
          <cell r="A22568" t="str">
            <v xml:space="preserve">SETOP-I </v>
          </cell>
        </row>
        <row r="22569">
          <cell r="A22569" t="str">
            <v>SETOP-I 117.09 - REBITE</v>
          </cell>
        </row>
        <row r="22570">
          <cell r="A22570" t="str">
            <v>SETOP-I Código</v>
          </cell>
          <cell r="D22570" t="str">
            <v>Descrição do Material</v>
          </cell>
          <cell r="E22570" t="str">
            <v>Unid.</v>
          </cell>
          <cell r="F22570" t="str">
            <v>Custo Unitário</v>
          </cell>
        </row>
        <row r="22571">
          <cell r="A22571" t="str">
            <v>SETOP-I MATED-17667</v>
          </cell>
          <cell r="D22571" t="str">
            <v>REBITE DE REPUXO (DIÂMETRO: 3,2MM|COMPRIMENTO: 10MM|MATERIAL: ALUMÍNIO|ACABAMENTO: NATURAL)</v>
          </cell>
          <cell r="E22571" t="str">
            <v>un</v>
          </cell>
          <cell r="F22571">
            <v>0.11</v>
          </cell>
        </row>
        <row r="22572">
          <cell r="A22572" t="str">
            <v>SETOP-I MATED-16674</v>
          </cell>
          <cell r="D22572" t="str">
            <v>REBITE DE REPUXO (DIÂMETRO: 4,8MM|COMPRIMENTO: 40MM|MATERIAL: ALUMÍNIO|ACABAMENTO: NATURAL)</v>
          </cell>
          <cell r="E22572" t="str">
            <v>un</v>
          </cell>
          <cell r="F22572">
            <v>0.44</v>
          </cell>
        </row>
        <row r="22573">
          <cell r="A22573" t="str">
            <v xml:space="preserve">SETOP-I </v>
          </cell>
        </row>
        <row r="22574">
          <cell r="A22574" t="str">
            <v>SETOP-I 118 - QUADOS DE AVISOS/GIZ/LOUSA</v>
          </cell>
        </row>
        <row r="22575">
          <cell r="A22575" t="str">
            <v>SETOP-I 118.01 - QUADRO E ACESSÓRIOS</v>
          </cell>
        </row>
        <row r="22576">
          <cell r="A22576" t="str">
            <v>SETOP-I Código</v>
          </cell>
          <cell r="D22576" t="str">
            <v>Descrição do Material</v>
          </cell>
          <cell r="E22576" t="str">
            <v>Unid.</v>
          </cell>
          <cell r="F22576" t="str">
            <v>Custo Unitário</v>
          </cell>
        </row>
        <row r="22577">
          <cell r="A22577" t="str">
            <v>SETOP-I MATED-12783</v>
          </cell>
          <cell r="D22577" t="str">
            <v>QUADRO DE AVISOS (MEDIDAS: 50X80X8CM*|FECHAMENTO: ACRÍLICO|FECHO: INCLUSO) *MEDIDAS REFERENCIAIS</v>
          </cell>
          <cell r="E22577" t="str">
            <v>un</v>
          </cell>
          <cell r="F22577">
            <v>251</v>
          </cell>
        </row>
        <row r="22578">
          <cell r="A22578" t="str">
            <v>SETOP-I MATED-12808</v>
          </cell>
          <cell r="D22578" t="str">
            <v>QUADRO DE AVISOS (MEDIDAS: 50X80X8CM*|FECHAMENTO: VIDRO|FECHO: INCLUSO) *MEDIDAS REFERENCIAIS - IPRM</v>
          </cell>
          <cell r="E22578" t="str">
            <v>un</v>
          </cell>
          <cell r="F22578">
            <v>716</v>
          </cell>
        </row>
        <row r="22579">
          <cell r="A22579" t="str">
            <v>SETOP-I MATED-12809</v>
          </cell>
          <cell r="D22579" t="str">
            <v>QUADRO DE AVISOS 80 X 40 CM, COMPLETO, COLOCADO - IPRM</v>
          </cell>
          <cell r="E22579" t="str">
            <v>un</v>
          </cell>
          <cell r="F22579">
            <v>588.87</v>
          </cell>
        </row>
        <row r="22580">
          <cell r="A22580" t="str">
            <v>SETOP-I MATED-12784</v>
          </cell>
          <cell r="D22580" t="str">
            <v>QUADRO DE CHAVES/CLAVICULÁRIO (MEDIDAS: 40X60CM*|MATERIAL: MADEIRA|CAPACIDADE: 70 CHAVES|FECHAMENTO: ACRÍLICO|FECHADURA: INCLUSA) * MEDIDAS REFERENCIAIS</v>
          </cell>
          <cell r="E22580" t="str">
            <v>un</v>
          </cell>
          <cell r="F22580">
            <v>135</v>
          </cell>
        </row>
        <row r="22581">
          <cell r="A22581" t="str">
            <v>SETOP-I MATED-12810</v>
          </cell>
          <cell r="D22581" t="str">
            <v>QUADRO DE CHAVES/CLAVICULÁRIO (MEDIDAS: 40X60CM*|MATERIAL: MADEIRA|CAPACIDADE: 70 CHAVES|FECHAMENTO: VIDRO|FECHADURA: INCLUSA) * MEDIDAS REFERENCIAIS - IPRM</v>
          </cell>
          <cell r="E22581" t="str">
            <v>un</v>
          </cell>
          <cell r="F22581">
            <v>603.54</v>
          </cell>
        </row>
        <row r="22582">
          <cell r="A22582" t="str">
            <v>SETOP-I MATED-12811</v>
          </cell>
          <cell r="D22582" t="str">
            <v>QUADRO DE CHAVES/CLAVICULÁRIO (MEDIDAS: 46X50CM*|MATERIAL: MADEIRA|CAPACIDADE: 72 CHAVES|FECHAMENTO: ACRÍLICO|FECHADURA: INCLUSA) * MEDIDAS REFERENCIAIS - IPRM</v>
          </cell>
          <cell r="E22582" t="str">
            <v>un</v>
          </cell>
          <cell r="F22582">
            <v>597.57000000000005</v>
          </cell>
        </row>
        <row r="22583">
          <cell r="A22583" t="str">
            <v>SETOP-I MATED-12805</v>
          </cell>
          <cell r="D22583" t="str">
            <v>QUADRO DE GIZ E CARTAZES - MOLDURA DE ALUMÍNIO - IPRM</v>
          </cell>
          <cell r="E22583" t="str">
            <v>un</v>
          </cell>
          <cell r="F22583">
            <v>1772.74</v>
          </cell>
        </row>
        <row r="22584">
          <cell r="A22584" t="str">
            <v>SETOP-I MATED-12806</v>
          </cell>
          <cell r="D22584" t="str">
            <v>QUADRO DE GIZ E CARTAZES, 557 X 126 CM - MOLDURA DE MADEIRA - IPRM</v>
          </cell>
          <cell r="E22584" t="str">
            <v>un</v>
          </cell>
          <cell r="F22584">
            <v>1967.1</v>
          </cell>
        </row>
        <row r="22585">
          <cell r="A22585" t="str">
            <v>SETOP-I MATED-12804</v>
          </cell>
          <cell r="D22585" t="str">
            <v>QUADRO PARA GIZ DE LAMINADO MELAMÍNICO COLOCADO 308 X 125 CM COM PORTA GIZ E MOLDURA, COM DOIS QUADROS PARA CARTAZES DE 127 X 125 CM - IPRM</v>
          </cell>
          <cell r="E22585" t="str">
            <v>un</v>
          </cell>
          <cell r="F22585">
            <v>2448.59</v>
          </cell>
        </row>
        <row r="22586">
          <cell r="A22586" t="str">
            <v>SETOP-I MATED-13003</v>
          </cell>
          <cell r="D22586" t="str">
            <v>QUADRO PARA GIZ E CARTAZES, 310 X 131 CM - MOLDURA EM MADEIRA - IPRM</v>
          </cell>
          <cell r="E22586" t="str">
            <v>un</v>
          </cell>
          <cell r="F22586">
            <v>1262.21</v>
          </cell>
        </row>
        <row r="22587">
          <cell r="A22587" t="str">
            <v>SETOP-I MATED-12807</v>
          </cell>
          <cell r="D22587" t="str">
            <v>QUADRO PARA PINCEL ATÔMICO (MEDIDAS: 310X131CM*|MATERIAL: LOUSA BRANCA) *MEDIDAS REFERENCIAIS</v>
          </cell>
          <cell r="E22587" t="str">
            <v>un</v>
          </cell>
          <cell r="F22587">
            <v>908.05</v>
          </cell>
        </row>
        <row r="22588">
          <cell r="A22588" t="str">
            <v xml:space="preserve">SETOP-I </v>
          </cell>
        </row>
        <row r="22589">
          <cell r="A22589" t="str">
            <v>SETOP-I 119 - RACKS E ACESSÓRIOS</v>
          </cell>
        </row>
        <row r="22590">
          <cell r="A22590" t="str">
            <v>SETOP-I 119.01 - ORGANIZADOR E ACESSÓRIOS</v>
          </cell>
        </row>
        <row r="22591">
          <cell r="A22591" t="str">
            <v>SETOP-I Código</v>
          </cell>
          <cell r="D22591" t="str">
            <v>Descrição do Material</v>
          </cell>
          <cell r="E22591" t="str">
            <v>Unid.</v>
          </cell>
          <cell r="F22591" t="str">
            <v>Custo Unitário</v>
          </cell>
        </row>
        <row r="22592">
          <cell r="A22592" t="str">
            <v>SETOP-I MATED-12109</v>
          </cell>
          <cell r="D22592" t="str">
            <v>GAVETA DE VENTILAÇÃO (NÚMERO DE VENTILADOR: 4|UNIDADE DE RACK: 1U|LARGURA: 19"[482,60MM]|ALTURA: 1,75"[44,45MM OU 1U]|APLICAÇÃO: BASTIDOR/RACK DE REDE)</v>
          </cell>
          <cell r="E22592" t="str">
            <v>un</v>
          </cell>
          <cell r="F22592">
            <v>371.65</v>
          </cell>
        </row>
        <row r="22593">
          <cell r="A22593" t="str">
            <v>SETOP-I MATED-12110</v>
          </cell>
          <cell r="D22593" t="str">
            <v>ORGANIZADOR DE CABOS (UNIDADE DE RACK: 1U|LARGURA: 19"[482,60MM]|ALTURA: 1,75"[44,45MM OU 1U]|APLICAÇÃO: BASTIDORE/RACK DE REDE)</v>
          </cell>
          <cell r="E22593" t="str">
            <v>un</v>
          </cell>
          <cell r="F22593">
            <v>29.7</v>
          </cell>
        </row>
        <row r="22594">
          <cell r="A22594" t="str">
            <v>SETOP-I MATED-32152</v>
          </cell>
          <cell r="D22594" t="str">
            <v>PATCH CORD RJ45/RJ45 (CONEXÃO: RJ45|CABO: UTP-4P METÁLICO|CATEGORIA: 6|PINAGEM: T568A|COMPRIMENTO: 2M)</v>
          </cell>
          <cell r="E22594" t="str">
            <v>un</v>
          </cell>
          <cell r="F22594">
            <v>16.8</v>
          </cell>
        </row>
        <row r="22595">
          <cell r="A22595" t="str">
            <v>SETOP-I MATED-12101</v>
          </cell>
          <cell r="D22595" t="str">
            <v>PATCH CORD RJ45/RJ45 (CONEXÃO: RJ45|CABO: UTP-4P METÁLICO|CATEGORIA: 6|PINAGEM: T568A|COMPRIMENTO: 3M)</v>
          </cell>
          <cell r="E22595" t="str">
            <v>un</v>
          </cell>
          <cell r="F22595">
            <v>33.380000000000003</v>
          </cell>
        </row>
        <row r="22596">
          <cell r="A22596" t="str">
            <v>SETOP-I MATED-12111</v>
          </cell>
          <cell r="D22596" t="str">
            <v>TAMPA CEGA (UNIDADE DE RACK: 1U|LARGURA: 19"[482,60MM]|ALTURA: 1,75"[44,45MM OU 1U]|APLICAÇÃO: BASTIDORE/RACK DE REDE)</v>
          </cell>
          <cell r="E22596" t="str">
            <v>un</v>
          </cell>
          <cell r="F22596">
            <v>14.5</v>
          </cell>
        </row>
        <row r="22597">
          <cell r="A22597" t="str">
            <v xml:space="preserve">SETOP-I </v>
          </cell>
        </row>
        <row r="22598">
          <cell r="A22598" t="str">
            <v>SETOP-I 119.02 - PATCH PANEL</v>
          </cell>
        </row>
        <row r="22599">
          <cell r="A22599" t="str">
            <v>SETOP-I Código</v>
          </cell>
          <cell r="D22599" t="str">
            <v>Descrição do Material</v>
          </cell>
          <cell r="E22599" t="str">
            <v>Unid.</v>
          </cell>
          <cell r="F22599" t="str">
            <v>Custo Unitário</v>
          </cell>
        </row>
        <row r="22600">
          <cell r="A22600" t="str">
            <v>SETOP-I MATED-12105</v>
          </cell>
          <cell r="D22600" t="str">
            <v>PATCH PANEL (POSIÇÕES: 24|CATEGORIA: 6|GUIA TRASEIRO: INCLUSA|UNIDADE DE RACK: 1U|LARGURA: 19"[482,60MM]|ALTURA: 1,75"[44,45MM OU 1U]|APLICAÇÃO: BASTIDORE/RACK DE REDE)</v>
          </cell>
          <cell r="E22600" t="str">
            <v>un</v>
          </cell>
          <cell r="F22600">
            <v>702.05</v>
          </cell>
        </row>
        <row r="22601">
          <cell r="A22601" t="str">
            <v>SETOP-I MATED-12106</v>
          </cell>
          <cell r="D22601" t="str">
            <v>PATCH PANEL (POSIÇÕES: 48|CATEGORIA: 6|GUIA TRASEIRO: INCLUSA|UNIDADE DE RACK: 2U|LARGURA: 19"[482,60MM]|ALTURA: 3,50"[88,90MM OU 2U]|APLICAÇÃO: BASTIDORE/RACK DE REDE)</v>
          </cell>
          <cell r="E22601" t="str">
            <v>un</v>
          </cell>
          <cell r="F22601">
            <v>1404.1</v>
          </cell>
        </row>
        <row r="22602">
          <cell r="A22602" t="str">
            <v xml:space="preserve">SETOP-I </v>
          </cell>
        </row>
        <row r="22603">
          <cell r="A22603" t="str">
            <v>SETOP-I 119.03 - RÉGUA COM TOMADA</v>
          </cell>
        </row>
        <row r="22604">
          <cell r="A22604" t="str">
            <v>SETOP-I Código</v>
          </cell>
          <cell r="D22604" t="str">
            <v>Descrição do Material</v>
          </cell>
          <cell r="E22604" t="str">
            <v>Unid.</v>
          </cell>
          <cell r="F22604" t="str">
            <v>Custo Unitário</v>
          </cell>
        </row>
        <row r="22605">
          <cell r="A22605" t="str">
            <v>SETOP-I MATED-12107</v>
          </cell>
          <cell r="D22605" t="str">
            <v>RÉGUA COM TOMADAS 2P+T (QUANTIDADE: 8| CORRENTE: 10A|TENSÃO: 110/220V|APLICAÇÃO: RACK DE 19" [1U])</v>
          </cell>
          <cell r="E22605" t="str">
            <v>un</v>
          </cell>
          <cell r="F22605">
            <v>98.04</v>
          </cell>
        </row>
        <row r="22606">
          <cell r="A22606" t="str">
            <v xml:space="preserve">SETOP-I </v>
          </cell>
        </row>
        <row r="22607">
          <cell r="A22607" t="str">
            <v>SETOP-I 120 - RALOS, SIFÕES, VÁLVULAS E CAIXA SIFONADAS</v>
          </cell>
        </row>
        <row r="22608">
          <cell r="A22608" t="str">
            <v>SETOP-I 120.01 - CAIXA SIFONADA EM PVC</v>
          </cell>
        </row>
        <row r="22609">
          <cell r="A22609" t="str">
            <v>SETOP-I Código</v>
          </cell>
          <cell r="D22609" t="str">
            <v>Descrição do Material</v>
          </cell>
          <cell r="E22609" t="str">
            <v>Unid.</v>
          </cell>
          <cell r="F22609" t="str">
            <v>Custo Unitário</v>
          </cell>
        </row>
        <row r="22610">
          <cell r="A22610" t="str">
            <v>SETOP-I MATED-12148</v>
          </cell>
          <cell r="D22610" t="str">
            <v>CAIXA SIFONADA CEGA DE PVC PARA ESGOTO SANITÁRIO (ALTURA: 172MM|DIÂMETRO DE ENTRADA: 40MM|DIÂMETRO DE SAÍDA: 50MM|DIÂMETRO DA CAIXA: 250MM|NÚMERO DE ENTRADAS: 3)</v>
          </cell>
          <cell r="E22610" t="str">
            <v>un</v>
          </cell>
          <cell r="F22610">
            <v>76.900000000000006</v>
          </cell>
        </row>
        <row r="22611">
          <cell r="A22611" t="str">
            <v>SETOP-I MATED-12512</v>
          </cell>
          <cell r="D22611" t="str">
            <v>CAIXA SIFONADA CEGA DE PVC PARA ESGOTO SANITÁRIO (ALTURA: 230MM|DIÂMETRO DE ENTRADA: 40MM|DIÂMETRO DE SAÍDA: 75MM|DIÂMETRO DA CAIXA: 250MM|NÚMERO DE ENTRADAS: 3)</v>
          </cell>
          <cell r="E22611" t="str">
            <v>un</v>
          </cell>
          <cell r="F22611">
            <v>90.68</v>
          </cell>
        </row>
        <row r="22612">
          <cell r="A22612" t="str">
            <v>SETOP-I MATED-11712</v>
          </cell>
          <cell r="D22612" t="str">
            <v>CAIXA SIFONADA DE PVC PARA ESGOTO SANITÁRIO (ALTURA: 100MM|DIÂMETRO DE ENTRADA: 40MM|DIÂMETRO DE SAÍDA: 40MM|DIÂMETRO DA CAIXA: 100MM|FORMATO DA GRELHA: REDONDO|NÚMERO DE ENTRADAS: 3|GRELHA: INCLUSA)</v>
          </cell>
          <cell r="E22612" t="str">
            <v>un</v>
          </cell>
          <cell r="F22612">
            <v>14.62</v>
          </cell>
        </row>
        <row r="22613">
          <cell r="A22613" t="str">
            <v>SETOP-I MATED-11711</v>
          </cell>
          <cell r="D22613" t="str">
            <v>CAIXA SIFONADA DE PVC PARA ESGOTO SANITÁRIO (ALTURA: 100MM|DIÂMETRO DE ENTRADA: 40MM|DIÂMETRO DE SAÍDA: 50MM|DIÂMETRO DA CAIXA: 100MM|FORMATO DA GRELHA: REDONDO|NÚMERO DE ENTRADAS: 3|GRELHA: INCLUSA)</v>
          </cell>
          <cell r="E22613" t="str">
            <v>un</v>
          </cell>
          <cell r="F22613">
            <v>18.59</v>
          </cell>
        </row>
        <row r="22614">
          <cell r="A22614" t="str">
            <v>SETOP-I MATED-11714</v>
          </cell>
          <cell r="D22614" t="str">
            <v>CAIXA SIFONADA DE PVC PARA ESGOTO SANITÁRIO (ALTURA: 150MM|DIÂMETRO DE ENTRADA: 40MM|DIÂMETRO DE SAÍDA: 50MM|DIÂMETRO DA CAIXA: 150MM|FORMATO DA GRELHA: QUADRADA|NÚMERO DE ENTRADAS: 7|GRELHA: INCLUSA)</v>
          </cell>
          <cell r="E22614" t="str">
            <v>un</v>
          </cell>
          <cell r="F22614">
            <v>37.14</v>
          </cell>
        </row>
        <row r="22615">
          <cell r="A22615" t="str">
            <v>SETOP-I MATED-11713</v>
          </cell>
          <cell r="D22615" t="str">
            <v>CAIXA SIFONADA DE PVC PARA ESGOTO SANITÁRIO (ALTURA: 150MM|DIÂMETRO DE ENTRADA: 40MM|DIÂMETRO DE SAÍDA: 50MM|DIÂMETRO DA CAIXA: 150MM|FORMATO DA GRELHA: REDONDO|NÚMERO DE ENTRADAS: 7|GRELHA: INCLUSA)</v>
          </cell>
          <cell r="E22615" t="str">
            <v>un</v>
          </cell>
          <cell r="F22615">
            <v>42.07</v>
          </cell>
        </row>
        <row r="22616">
          <cell r="A22616" t="str">
            <v>SETOP-I MATED-11715</v>
          </cell>
          <cell r="D22616" t="str">
            <v>CAIXA SIFONADA DE PVC PARA ESGOTO SANITÁRIO (ALTURA: 170MM|DIÂMETRO DE ENTRADA: 40MM|DIÂMETRO DE SAÍDA: 75MM|DIÂMETRO DA CAIXA: 150MM|FORMATO DA GRELHA: REDONDO|NÚMERO DE ENTRADAS: 5|GRELHA: INCLUSA)</v>
          </cell>
          <cell r="E22616" t="str">
            <v>un</v>
          </cell>
          <cell r="F22616">
            <v>70.52</v>
          </cell>
        </row>
        <row r="22617">
          <cell r="A22617" t="str">
            <v>SETOP-I MATED-12513</v>
          </cell>
          <cell r="D22617" t="str">
            <v>CORPO CAIXA SIFONADA DE PVC PARA ESGOTO SANITÁRIO (ALTURA: 150MM|DIÂMETRO DE ENTRADA: 40MM|DIÂMETRO DE SAÍDA: 50MM|DIÂMETRO DA CAIXA: 150MM|NÚMERO DE ENTRADAS: 3|GRELHA: NÃO INCLUSA)</v>
          </cell>
          <cell r="E22617" t="str">
            <v>un</v>
          </cell>
          <cell r="F22617">
            <v>30.58</v>
          </cell>
        </row>
        <row r="22618">
          <cell r="A22618" t="str">
            <v>SETOP-I MATED-12514</v>
          </cell>
          <cell r="D22618" t="str">
            <v>CORPO CAIXA SIFONADA DE PVC PARA ESGOTO SANITÁRIO (ALTURA: 185MM|DIÂMETRO DE ENTRADA: 40MM|DIÂMETRO DE SAÍDA: 75MM|DIÂMETRO DA CAIXA: 150MM|NÚMERO DE ENTRADAS: 3|GRELHA: NÃO INCLUSA)</v>
          </cell>
          <cell r="E22618" t="str">
            <v>un</v>
          </cell>
          <cell r="F22618">
            <v>37.89</v>
          </cell>
        </row>
        <row r="22619">
          <cell r="A22619" t="str">
            <v>SETOP-I MATED-11707</v>
          </cell>
          <cell r="D22619" t="str">
            <v>CORPO DE CAIXA SECA DE PVC (ALTURA: 100MM|DIÂMETRO DA CAIXA: 100MM|DIÂMETRO DE SAÍDA: 40MM)</v>
          </cell>
          <cell r="E22619" t="str">
            <v>un</v>
          </cell>
          <cell r="F22619">
            <v>13.88</v>
          </cell>
        </row>
        <row r="22620">
          <cell r="A22620" t="str">
            <v>SETOP-I MATED-11706</v>
          </cell>
          <cell r="D22620" t="str">
            <v>PORTA-GRELHA EM PVC (FORMATO: QUADRADO/REDONDO|DIÂMETRO DA SEÇÃO: 100MM)</v>
          </cell>
          <cell r="E22620" t="str">
            <v>un</v>
          </cell>
          <cell r="F22620">
            <v>10.15</v>
          </cell>
        </row>
        <row r="22621">
          <cell r="A22621" t="str">
            <v xml:space="preserve">SETOP-I </v>
          </cell>
        </row>
        <row r="22622">
          <cell r="A22622" t="str">
            <v>SETOP-I 120.02 - RALO HEMISFÉRICO</v>
          </cell>
        </row>
        <row r="22623">
          <cell r="A22623" t="str">
            <v>SETOP-I Código</v>
          </cell>
          <cell r="D22623" t="str">
            <v>Descrição do Material</v>
          </cell>
          <cell r="E22623" t="str">
            <v>Unid.</v>
          </cell>
          <cell r="F22623" t="str">
            <v>Custo Unitário</v>
          </cell>
        </row>
        <row r="22624">
          <cell r="A22624" t="str">
            <v>SETOP-I MATED-12518</v>
          </cell>
          <cell r="D22624" t="str">
            <v>RALO (MATERIAL: FERRO FUNDIDO|TIPO: SEMI-HEMISFÉRICO OU ABACAXI|DIÂMETRO: 100MM)</v>
          </cell>
          <cell r="E22624" t="str">
            <v>un</v>
          </cell>
          <cell r="F22624">
            <v>21.61</v>
          </cell>
        </row>
        <row r="22625">
          <cell r="A22625" t="str">
            <v>SETOP-I MATED-12515</v>
          </cell>
          <cell r="D22625" t="str">
            <v>RALO (MATERIAL: FERRO FUNDIDO|TIPO: SEMI-HEMISFÉRICO OU ABACAXI|DIÂMETRO: 50MM)</v>
          </cell>
          <cell r="E22625" t="str">
            <v>un</v>
          </cell>
          <cell r="F22625">
            <v>23.44</v>
          </cell>
        </row>
        <row r="22626">
          <cell r="A22626" t="str">
            <v>SETOP-I MATED-12516</v>
          </cell>
          <cell r="D22626" t="str">
            <v>RALO (MATERIAL: FERRO FUNDIDO|TIPO: SEMI-HEMISFÉRICO OU ABACAXI|DIÂMETRO: 75MM)</v>
          </cell>
          <cell r="E22626" t="str">
            <v>un</v>
          </cell>
          <cell r="F22626">
            <v>23.6</v>
          </cell>
        </row>
        <row r="22627">
          <cell r="A22627" t="str">
            <v xml:space="preserve">SETOP-I </v>
          </cell>
        </row>
        <row r="22628">
          <cell r="A22628" t="str">
            <v>SETOP-I 120.03 - RALO SECO EM PVC</v>
          </cell>
        </row>
        <row r="22629">
          <cell r="A22629" t="str">
            <v>SETOP-I Código</v>
          </cell>
          <cell r="D22629" t="str">
            <v>Descrição do Material</v>
          </cell>
          <cell r="E22629" t="str">
            <v>Unid.</v>
          </cell>
          <cell r="F22629" t="str">
            <v>Custo Unitário</v>
          </cell>
        </row>
        <row r="22630">
          <cell r="A22630" t="str">
            <v>SETOP-I MATED-11724</v>
          </cell>
          <cell r="D22630" t="str">
            <v>RALO SECO QUADRADO (MATERIAL: PVC|COMPRIMENTO: 100MM|LARGURA: 100MM|ALTURA: 53MM|DIÂMETRO DE SAÍDA: 40MM|GRELHA PVC: INCLUSO|FORMATO DA GRELHA: QUADRADO)</v>
          </cell>
          <cell r="E22630" t="str">
            <v>un</v>
          </cell>
          <cell r="F22630">
            <v>13.92</v>
          </cell>
        </row>
        <row r="22631">
          <cell r="A22631" t="str">
            <v>SETOP-I MATED-11718</v>
          </cell>
          <cell r="D22631" t="str">
            <v>RALO SECO REDONDO (MATERIAL: PVC|ALTURA: 50MM|DIÂMETRO DE SAÍDA: 40MM|DIÂMETRO: 100MM|GRELHA PVC: INCLUSO|FORMATO DA GRELHA: REDONDO)</v>
          </cell>
          <cell r="E22631" t="str">
            <v>un</v>
          </cell>
          <cell r="F22631">
            <v>13.9</v>
          </cell>
        </row>
        <row r="22632">
          <cell r="A22632" t="str">
            <v xml:space="preserve">SETOP-I </v>
          </cell>
        </row>
        <row r="22633">
          <cell r="A22633" t="str">
            <v>SETOP-I 120.04 - RALO SIFONADO</v>
          </cell>
        </row>
        <row r="22634">
          <cell r="A22634" t="str">
            <v>SETOP-I Código</v>
          </cell>
          <cell r="D22634" t="str">
            <v>Descrição do Material</v>
          </cell>
          <cell r="E22634" t="str">
            <v>Unid.</v>
          </cell>
          <cell r="F22634" t="str">
            <v>Custo Unitário</v>
          </cell>
        </row>
        <row r="22635">
          <cell r="A22635" t="str">
            <v>SETOP-I MATED-5611</v>
          </cell>
          <cell r="D22635" t="str">
            <v>CORPO DE RALO SIFONADO CÔNICO (TIPO: ARTICULADO|MATERIAL: PVC|DIÂMETRO DE SAÍDA: 40MM|DIÂMETRO: 100MM)</v>
          </cell>
          <cell r="E22635" t="str">
            <v>un</v>
          </cell>
          <cell r="F22635">
            <v>16.95</v>
          </cell>
        </row>
        <row r="22636">
          <cell r="A22636" t="str">
            <v>SETOP-I MATED-11723</v>
          </cell>
          <cell r="D22636" t="str">
            <v>RALO SIFONADO CÔNICO (MATERIAL: PVC|ALTURA: 38MM|DIÂMETRO DO RALO: 100MM|DIÂMETRO DE SAÍDA: 40MM|GRELHA PVC: INCLUSO|FORMATO DA GRELHA: REDONDO)</v>
          </cell>
          <cell r="E22636" t="str">
            <v>un</v>
          </cell>
          <cell r="F22636">
            <v>14.75</v>
          </cell>
        </row>
        <row r="22637">
          <cell r="A22637" t="str">
            <v>SETOP-I MATED-11719</v>
          </cell>
          <cell r="D22637" t="str">
            <v>RALO SIFONADO CÔNICO (MATERIAL: PVC|ALTURA: 70MM|DIÂMETRO DO RALO: 100MM|DIÂMETRO DE SAÍDA: 40MM|GRELHA METÁLICA: INCLUSO|FORMATO DA GRELHA: REDONDO)</v>
          </cell>
          <cell r="E22637" t="str">
            <v>un</v>
          </cell>
          <cell r="F22637">
            <v>54.1</v>
          </cell>
        </row>
        <row r="22638">
          <cell r="A22638" t="str">
            <v>SETOP-I MATED-11722</v>
          </cell>
          <cell r="D22638" t="str">
            <v>RALO SIFONADO CÔNICO (MATERIAL: PVC|ALTURA: 70MM|DIÂMETRO DO RALO: 100MM|DIÂMETRO DE SAÍDA: 40MM|GRELHA PVC: INCLUSO|FORMATO DA GRELHA: QUADRADO)</v>
          </cell>
          <cell r="E22638" t="str">
            <v>un</v>
          </cell>
          <cell r="F22638">
            <v>16.18</v>
          </cell>
        </row>
        <row r="22639">
          <cell r="A22639" t="str">
            <v>SETOP-I MATED-11721</v>
          </cell>
          <cell r="D22639" t="str">
            <v>RALO SIFONADO CÔNICO (MATERIAL: PVC|ALTURA: 70MM|DIÂMETRO DO RALO: 100MM|DIÂMETRO DE SAÍDA: 40MM|GRELHA PVC: INCLUSO|FORMATO DA GRELHA: REDONDO)</v>
          </cell>
          <cell r="E22639" t="str">
            <v>un</v>
          </cell>
          <cell r="F22639">
            <v>11.9</v>
          </cell>
        </row>
        <row r="22640">
          <cell r="A22640" t="str">
            <v>SETOP-I MATED-11720</v>
          </cell>
          <cell r="D22640" t="str">
            <v>RALO SIFONADO QUADRADO (MATERIAL: PVC|COMPRIMENTO: 100MM|LARGURA: 100MM|ALTURA: 53MM|DIÂMETRO DE SAÍDA: 40MM|GRELHA PVC: INCLUSO|FORMATO DA GRELHA: QUADRADO)</v>
          </cell>
          <cell r="E22640" t="str">
            <v>un</v>
          </cell>
          <cell r="F22640">
            <v>15.68</v>
          </cell>
        </row>
        <row r="22641">
          <cell r="A22641" t="str">
            <v xml:space="preserve">SETOP-I </v>
          </cell>
        </row>
        <row r="22642">
          <cell r="A22642" t="str">
            <v>SETOP-I 120.05 - SIFÃO EM PLÁSTICO</v>
          </cell>
        </row>
        <row r="22643">
          <cell r="A22643" t="str">
            <v>SETOP-I Código</v>
          </cell>
          <cell r="D22643" t="str">
            <v>Descrição do Material</v>
          </cell>
          <cell r="E22643" t="str">
            <v>Unid.</v>
          </cell>
          <cell r="F22643" t="str">
            <v>Custo Unitário</v>
          </cell>
        </row>
        <row r="22644">
          <cell r="A22644" t="str">
            <v>SETOP-I MATED-11695</v>
          </cell>
          <cell r="D22644" t="str">
            <v>SIFÃO (TIPO: COPO|MATERIAL: PVC|COR: BRANCA|DIÂMETRO DE ENTRADA: 1.1/4"|DIÂMETRO DE SAÍDA: 1.1/2"|APLICAÇÃO RECOMENDADA: TANQUE)</v>
          </cell>
          <cell r="E22644" t="str">
            <v>un</v>
          </cell>
          <cell r="F22644">
            <v>10.46</v>
          </cell>
        </row>
        <row r="22645">
          <cell r="A22645" t="str">
            <v xml:space="preserve">SETOP-I </v>
          </cell>
        </row>
        <row r="22646">
          <cell r="A22646" t="str">
            <v>SETOP-I 120.06 - SIFÃO METÁLICO</v>
          </cell>
        </row>
        <row r="22647">
          <cell r="A22647" t="str">
            <v>SETOP-I Código</v>
          </cell>
          <cell r="D22647" t="str">
            <v>Descrição do Material</v>
          </cell>
          <cell r="E22647" t="str">
            <v>Unid.</v>
          </cell>
          <cell r="F22647" t="str">
            <v>Custo Unitário</v>
          </cell>
        </row>
        <row r="22648">
          <cell r="A22648" t="str">
            <v>SETOP-I MATED-11697</v>
          </cell>
          <cell r="D22648" t="str">
            <v>SIFÃO METÁLICO PARA LAVATÓRIO (TIPO: COPO|MATERIAL: METAL|ACABAMENTO: CROMADO|DIÂMETRO DE ENTRADA: 1"|DIÂMETRO DE SAÍDA: 1.1/2")</v>
          </cell>
          <cell r="E22648" t="str">
            <v>un</v>
          </cell>
          <cell r="F22648">
            <v>185.9</v>
          </cell>
        </row>
        <row r="22649">
          <cell r="A22649" t="str">
            <v>SETOP-I MATED-11699</v>
          </cell>
          <cell r="D22649" t="str">
            <v>SIFÃO METÁLICO PARA MICTÓRIO (TIPO: COPO|MATERIAL: METAL|ACABAMENTO: CROMADO|DIÂMETRO DE ENTRADA: 1"|DIÂMETRO DE SAÍDA: 1.1/2")</v>
          </cell>
          <cell r="E22649" t="str">
            <v>un</v>
          </cell>
          <cell r="F22649">
            <v>267.87</v>
          </cell>
        </row>
        <row r="22650">
          <cell r="A22650" t="str">
            <v>SETOP-I MATED-11698</v>
          </cell>
          <cell r="D22650" t="str">
            <v>SIFÃO METÁLICO PARA PIA AMERICANA (TIPO: COPO|MATERIAL: METAL|ACABAMENTO: CROMADO|DIÂMETRO DE ENTRADA: 1.1/2"|DIÂMETRO DE SAÍDA: 1.1/2" OU 2")</v>
          </cell>
          <cell r="E22650" t="str">
            <v>un</v>
          </cell>
          <cell r="F22650">
            <v>227.9</v>
          </cell>
        </row>
        <row r="22651">
          <cell r="A22651" t="str">
            <v>SETOP-I MATED-11696</v>
          </cell>
          <cell r="D22651" t="str">
            <v>SIFÃO METÁLICO PARA TANQUE (TIPO: COPO/MATERIAL: METAL|ACABAMENTO: CROMADO|DIÂMETRO DE ENTRADA: 1.1/4"|DIÂMETRO DE SAÍDA: 1.1/2")</v>
          </cell>
          <cell r="E22651" t="str">
            <v>un</v>
          </cell>
          <cell r="F22651">
            <v>383.93</v>
          </cell>
        </row>
        <row r="22652">
          <cell r="A22652" t="str">
            <v xml:space="preserve">SETOP-I </v>
          </cell>
        </row>
        <row r="22653">
          <cell r="A22653" t="str">
            <v>SETOP-I 120.07 - VÁLVULA METÁLICA</v>
          </cell>
        </row>
        <row r="22654">
          <cell r="A22654" t="str">
            <v>SETOP-I Código</v>
          </cell>
          <cell r="D22654" t="str">
            <v>Descrição do Material</v>
          </cell>
          <cell r="E22654" t="str">
            <v>Unid.</v>
          </cell>
          <cell r="F22654" t="str">
            <v>Custo Unitário</v>
          </cell>
        </row>
        <row r="22655">
          <cell r="A22655" t="str">
            <v>SETOP-I MATED-12603</v>
          </cell>
          <cell r="D22655" t="str">
            <v>VÁLVULA DE ESCOAMENTO METÁLICA PARA LAVATÓRIO COM LADRÃO (MATERIAL: METAL|ACABAMENTO: CROMADO|DIÂMETRO DE ENTRADA: 2.3/8"X1")</v>
          </cell>
          <cell r="E22655" t="str">
            <v>un</v>
          </cell>
          <cell r="F22655">
            <v>58.04</v>
          </cell>
        </row>
        <row r="22656">
          <cell r="A22656" t="str">
            <v>SETOP-I MATED-11702</v>
          </cell>
          <cell r="D22656" t="str">
            <v>VÁLVULA DE ESCOAMENTO METÁLICA PARA LAVATÓRIO/BIDÊ (MATERIAL: METAL|ACABAMENTO: CROMADO|DIÂMETRO DE ENTRADA: 7/8" OU 1")</v>
          </cell>
          <cell r="E22656" t="str">
            <v>un</v>
          </cell>
          <cell r="F22656">
            <v>26.4</v>
          </cell>
        </row>
        <row r="22657">
          <cell r="A22657" t="str">
            <v>SETOP-I MATED-11701</v>
          </cell>
          <cell r="D22657" t="str">
            <v>VÁLVULA DE ESCOAMENTO METÁLICA PARA PIA DE COZINHA AMERICANA (MATERIAL: METAL|ACABAMENTO: CROMADO|DIÂMETRO DE ENTRADA: 3.1/2")</v>
          </cell>
          <cell r="E22657" t="str">
            <v>un</v>
          </cell>
          <cell r="F22657">
            <v>45.49</v>
          </cell>
        </row>
        <row r="22658">
          <cell r="A22658" t="str">
            <v>SETOP-I MATED-12198</v>
          </cell>
          <cell r="D22658" t="str">
            <v>VÁLVULA DE ESCOAMENTO METÁLICA PARA PIA DE COZINHA AMERICANA (MATERIAL: METAL|ACABAMENTO: CROMADO|DIÂMETRO DE ENTRADA: 4.1/2")</v>
          </cell>
          <cell r="E22658" t="str">
            <v>un</v>
          </cell>
          <cell r="F22658">
            <v>48.99</v>
          </cell>
        </row>
        <row r="22659">
          <cell r="A22659" t="str">
            <v>SETOP-I MATED-11703</v>
          </cell>
          <cell r="D22659" t="str">
            <v>VÁLVULA DE ESCOAMENTO METÁLICA PARA TANQUE/MICTÓRIO (MATERIAL: METAL|ACABAMENTO: CROMADO|DIÂMETRO DE ENTRADA: 1.1/4")</v>
          </cell>
          <cell r="E22659" t="str">
            <v>un</v>
          </cell>
          <cell r="F22659">
            <v>21.9</v>
          </cell>
        </row>
        <row r="22660">
          <cell r="A22660" t="str">
            <v xml:space="preserve">SETOP-I </v>
          </cell>
        </row>
        <row r="22661">
          <cell r="A22661" t="str">
            <v>SETOP-I 121 - REGISTROS E VÁLVULAS</v>
          </cell>
        </row>
        <row r="22662">
          <cell r="A22662" t="str">
            <v>SETOP-I 121.01 - CANOPLA E VOLANTE PARA REGISTRO</v>
          </cell>
        </row>
        <row r="22663">
          <cell r="A22663" t="str">
            <v>SETOP-I Código</v>
          </cell>
          <cell r="D22663" t="str">
            <v>Descrição do Material</v>
          </cell>
          <cell r="E22663" t="str">
            <v>Unid.</v>
          </cell>
          <cell r="F22663" t="str">
            <v>Custo Unitário</v>
          </cell>
        </row>
        <row r="22664">
          <cell r="A22664" t="str">
            <v>SETOP-I MATED-26306</v>
          </cell>
          <cell r="D22664" t="str">
            <v>CANOPLA E VOLANTE PARA REGISTRO (ACABAMENTO: MÉDIO|MATERIAL: METAL CROMADO|TIPO: REDONDO|TAMANHO: 1.1/4" ATÉ 1.1/2"|REFERÊNCIA: C40/C50 OU EQUIVALENTE)</v>
          </cell>
          <cell r="E22664" t="str">
            <v>un</v>
          </cell>
          <cell r="F22664">
            <v>27.61</v>
          </cell>
        </row>
        <row r="22665">
          <cell r="A22665" t="str">
            <v>SETOP-I MATED-26305</v>
          </cell>
          <cell r="D22665" t="str">
            <v>CANOPLA E VOLANTE PARA REGISTRO (ACABAMENTO: MÉDIO|MATERIAL: METAL CROMADO|TIPO: REDONDO|TAMANHO: 1/2" ATÉ 1"|REFERÊNCIA: C40/C50 OU EQUIVALENTE)</v>
          </cell>
          <cell r="E22665" t="str">
            <v>un</v>
          </cell>
          <cell r="F22665">
            <v>24.7</v>
          </cell>
        </row>
        <row r="22666">
          <cell r="A22666" t="str">
            <v>SETOP-I MATED-26304</v>
          </cell>
          <cell r="D22666" t="str">
            <v>CANOPLA E VOLANTE PARA REGISTRO (ACABAMENTO: POPULAR|MATERIAL: METAL CROMADO|TIPO: CRUZETA|TAMANHO: 1.1/4" ATÉ 1.1/2"|REFERÊNCIA: C23/C33 OU EQUIVALENTE)</v>
          </cell>
          <cell r="E22666" t="str">
            <v>un</v>
          </cell>
          <cell r="F22666">
            <v>22.79</v>
          </cell>
        </row>
        <row r="22667">
          <cell r="A22667" t="str">
            <v>SETOP-I MATED-26303</v>
          </cell>
          <cell r="D22667" t="str">
            <v>CANOPLA E VOLANTE PARA REGISTRO (ACABAMENTO: POPULAR|MATERIAL: METAL CROMADO|TIPO: CRUZETA|TAMANHO: 1/2" ATÉ 1"|REFERÊNCIA: C23/C33 OU EQUIVALENTE)</v>
          </cell>
          <cell r="E22667" t="str">
            <v>un</v>
          </cell>
          <cell r="F22667">
            <v>20.23</v>
          </cell>
        </row>
        <row r="22668">
          <cell r="A22668" t="str">
            <v xml:space="preserve">SETOP-I </v>
          </cell>
        </row>
        <row r="22669">
          <cell r="A22669" t="str">
            <v>SETOP-I 121.02 - REGISTRO DE ESFERA EM PVC</v>
          </cell>
        </row>
        <row r="22670">
          <cell r="A22670" t="str">
            <v>SETOP-I Código</v>
          </cell>
          <cell r="D22670" t="str">
            <v>Descrição do Material</v>
          </cell>
          <cell r="E22670" t="str">
            <v>Unid.</v>
          </cell>
          <cell r="F22670" t="str">
            <v>Custo Unitário</v>
          </cell>
        </row>
        <row r="22671">
          <cell r="A22671" t="str">
            <v>SETOP-I MATED-11547</v>
          </cell>
          <cell r="D22671" t="str">
            <v>REGISTRO DE ESFERA (MATERIAL: PVC|DIÂMETRO DA SEÇÃO: 20MM)</v>
          </cell>
          <cell r="E22671" t="str">
            <v>un</v>
          </cell>
          <cell r="F22671">
            <v>13.31</v>
          </cell>
        </row>
        <row r="22672">
          <cell r="A22672" t="str">
            <v>SETOP-I MATED-11548</v>
          </cell>
          <cell r="D22672" t="str">
            <v>REGISTRO DE ESFERA (MATERIAL: PVC|DIÂMETRO DA SEÇÃO: 25MM)</v>
          </cell>
          <cell r="E22672" t="str">
            <v>un</v>
          </cell>
          <cell r="F22672">
            <v>13.23</v>
          </cell>
        </row>
        <row r="22673">
          <cell r="A22673" t="str">
            <v>SETOP-I MATED-11549</v>
          </cell>
          <cell r="D22673" t="str">
            <v>REGISTRO DE ESFERA (MATERIAL: PVC|DIÂMETRO DA SEÇÃO: 32MM)</v>
          </cell>
          <cell r="E22673" t="str">
            <v>un</v>
          </cell>
          <cell r="F22673">
            <v>24.08</v>
          </cell>
        </row>
        <row r="22674">
          <cell r="A22674" t="str">
            <v>SETOP-I MATED-11550</v>
          </cell>
          <cell r="D22674" t="str">
            <v>REGISTRO DE ESFERA (MATERIAL: PVC|DIÂMETRO DA SEÇÃO: 40MM)</v>
          </cell>
          <cell r="E22674" t="str">
            <v>un</v>
          </cell>
          <cell r="F22674">
            <v>28.95</v>
          </cell>
        </row>
        <row r="22675">
          <cell r="A22675" t="str">
            <v>SETOP-I MATED-11551</v>
          </cell>
          <cell r="D22675" t="str">
            <v>REGISTRO DE ESFERA (MATERIAL: PVC|DIÂMETRO DA SEÇÃO: 50MM)</v>
          </cell>
          <cell r="E22675" t="str">
            <v>un</v>
          </cell>
          <cell r="F22675">
            <v>30.03</v>
          </cell>
        </row>
        <row r="22676">
          <cell r="A22676" t="str">
            <v>SETOP-I MATED-11552</v>
          </cell>
          <cell r="D22676" t="str">
            <v>REGISTRO DE ESFERA (MATERIAL: PVC|DIÂMETRO DA SEÇÃO: 60MM)</v>
          </cell>
          <cell r="E22676" t="str">
            <v>un</v>
          </cell>
          <cell r="F22676">
            <v>53.53</v>
          </cell>
        </row>
        <row r="22677">
          <cell r="A22677" t="str">
            <v xml:space="preserve">SETOP-I </v>
          </cell>
        </row>
        <row r="22678">
          <cell r="A22678" t="str">
            <v>SETOP-I 121.03 - REGISTRO DE GAVETA</v>
          </cell>
        </row>
        <row r="22679">
          <cell r="A22679" t="str">
            <v>SETOP-I Código</v>
          </cell>
          <cell r="D22679" t="str">
            <v>Descrição do Material</v>
          </cell>
          <cell r="E22679" t="str">
            <v>Unid.</v>
          </cell>
          <cell r="F22679" t="str">
            <v>Custo Unitário</v>
          </cell>
        </row>
        <row r="22680">
          <cell r="A22680" t="str">
            <v>SETOP-I MATED-11497</v>
          </cell>
          <cell r="D22680" t="str">
            <v>REGISTRO DE GAVETA BASE (DIÂMETRO DA SEÇÃO: 1"|DIÂMETRO ADAPTADOR OU LUVA SOLDÁVEL: 32MM|ACABAMENTO: NÃO INCLUSO)</v>
          </cell>
          <cell r="E22680" t="str">
            <v>un</v>
          </cell>
          <cell r="F22680">
            <v>80.28</v>
          </cell>
        </row>
        <row r="22681">
          <cell r="A22681" t="str">
            <v>SETOP-I MATED-11499</v>
          </cell>
          <cell r="D22681" t="str">
            <v>REGISTRO DE GAVETA BASE (DIÂMETRO DA SEÇÃO: 1.1/2"|DIÂMETRO ADAPTADOR OU LUVA SOLDÁVEL: 50MM|ACABAMENTO: NÃO INCLUSO)</v>
          </cell>
          <cell r="E22681" t="str">
            <v>un</v>
          </cell>
          <cell r="F22681">
            <v>125.04</v>
          </cell>
        </row>
        <row r="22682">
          <cell r="A22682" t="str">
            <v>SETOP-I MATED-11498</v>
          </cell>
          <cell r="D22682" t="str">
            <v>REGISTRO DE GAVETA BASE (DIÂMETRO DA SEÇÃO: 1.1/4"|DIÂMETRO ADAPTADOR OU LUVA SOLDÁVEL: 40MM|ACABAMENTO: NÃO INCLUSO)</v>
          </cell>
          <cell r="E22682" t="str">
            <v>un</v>
          </cell>
          <cell r="F22682">
            <v>104.54</v>
          </cell>
        </row>
        <row r="22683">
          <cell r="A22683" t="str">
            <v>SETOP-I MATED-11495</v>
          </cell>
          <cell r="D22683" t="str">
            <v>REGISTRO DE GAVETA BASE (DIÂMETRO DA SEÇÃO: 1/2"|DIÂMETRO ADAPTADOR OU LUVA SOLDÁVEL: 20MM|ACABAMENTO: NÃO INCLUSO)</v>
          </cell>
          <cell r="E22683" t="str">
            <v>un</v>
          </cell>
          <cell r="F22683">
            <v>51.64</v>
          </cell>
        </row>
        <row r="22684">
          <cell r="A22684" t="str">
            <v>SETOP-I MATED-11496</v>
          </cell>
          <cell r="D22684" t="str">
            <v>REGISTRO DE GAVETA BASE (DIÂMETRO DA SEÇÃO: 3/4"|DIÂMETRO ADAPTADOR OU LUVA SOLDÁVEL: 25MM|ACABAMENTO: NÃO INCLUSO)</v>
          </cell>
          <cell r="E22684" t="str">
            <v>un</v>
          </cell>
          <cell r="F22684">
            <v>48.42</v>
          </cell>
        </row>
        <row r="22685">
          <cell r="A22685" t="str">
            <v>SETOP-I MATED-11516</v>
          </cell>
          <cell r="D22685" t="str">
            <v>REGISTRO DE GAVETA COM VOLANTE (DIÂMETRO DA SEÇÃO: 1"|DIÂMETRO ADAPTADOR OU LUVA SOLDÁVEL: 32MM|ACABAMENTO: BRUTO)</v>
          </cell>
          <cell r="E22685" t="str">
            <v>un</v>
          </cell>
          <cell r="F22685">
            <v>65.98</v>
          </cell>
        </row>
        <row r="22686">
          <cell r="A22686" t="str">
            <v>SETOP-I MATED-11518</v>
          </cell>
          <cell r="D22686" t="str">
            <v>REGISTRO DE GAVETA COM VOLANTE (DIÂMETRO DA SEÇÃO: 1.1/2"|DIÂMETRO ADAPTADOR OU LUVA SOLDÁVEL: 50MM|ACABAMENTO: BRUTO)</v>
          </cell>
          <cell r="E22686" t="str">
            <v>un</v>
          </cell>
          <cell r="F22686">
            <v>98.09</v>
          </cell>
        </row>
        <row r="22687">
          <cell r="A22687" t="str">
            <v>SETOP-I MATED-11517</v>
          </cell>
          <cell r="D22687" t="str">
            <v>REGISTRO DE GAVETA COM VOLANTE (DIÂMETRO DA SEÇÃO: 1.1/4"|DIÂMETRO ADAPTADOR OU LUVA SOLDÁVEL: 40MM|ACABAMENTO: BRUTO)</v>
          </cell>
          <cell r="E22687" t="str">
            <v>un</v>
          </cell>
          <cell r="F22687">
            <v>91.13</v>
          </cell>
        </row>
        <row r="22688">
          <cell r="A22688" t="str">
            <v>SETOP-I MATED-11494</v>
          </cell>
          <cell r="D22688" t="str">
            <v>REGISTRO DE GAVETA COM VOLANTE (DIÂMETRO DA SEÇÃO: 1/2"|DIÂMETRO ADAPTADOR OU LUVA SOLDÁVEL: 20MM|ACABAMENTO: BRUTO)</v>
          </cell>
          <cell r="E22688" t="str">
            <v>un</v>
          </cell>
          <cell r="F22688">
            <v>37.19</v>
          </cell>
        </row>
        <row r="22689">
          <cell r="A22689" t="str">
            <v>SETOP-I MATED-11519</v>
          </cell>
          <cell r="D22689" t="str">
            <v>REGISTRO DE GAVETA COM VOLANTE (DIÂMETRO DA SEÇÃO: 2"|DIÂMETRO ADAPTADOR OU LUVA SOLDÁVEL: 60MM|ACABAMENTO: BRUTO)</v>
          </cell>
          <cell r="E22689" t="str">
            <v>un</v>
          </cell>
          <cell r="F22689">
            <v>189.3</v>
          </cell>
        </row>
        <row r="22690">
          <cell r="A22690" t="str">
            <v>SETOP-I MATED-11520</v>
          </cell>
          <cell r="D22690" t="str">
            <v>REGISTRO DE GAVETA COM VOLANTE (DIÂMETRO DA SEÇÃO: 2.1/2"|DIÂMETRO ADAPTADOR OU LUVA SOLDÁVEL: 75MM|ACABAMENTO: BRUTO)</v>
          </cell>
          <cell r="E22690" t="str">
            <v>un</v>
          </cell>
          <cell r="F22690">
            <v>402.13</v>
          </cell>
        </row>
        <row r="22691">
          <cell r="A22691" t="str">
            <v>SETOP-I MATED-11521</v>
          </cell>
          <cell r="D22691" t="str">
            <v>REGISTRO DE GAVETA COM VOLANTE (DIÂMETRO DA SEÇÃO: 3"|DIÂMETRO ADAPTADOR OU LUVA SOLDÁVEL: 85MM|ACABAMENTO: BRUTO)</v>
          </cell>
          <cell r="E22691" t="str">
            <v>un</v>
          </cell>
          <cell r="F22691">
            <v>612.24</v>
          </cell>
        </row>
        <row r="22692">
          <cell r="A22692" t="str">
            <v>SETOP-I MATED-11505</v>
          </cell>
          <cell r="D22692" t="str">
            <v>REGISTRO DE GAVETA COM VOLANTE (DIÂMETRO DA SEÇÃO: 3/4"|DIÂMETRO ADAPTADOR OU LUVA SOLDÁVEL: 25MM|ACABAMENTO: BRUTO)</v>
          </cell>
          <cell r="E22692" t="str">
            <v>un</v>
          </cell>
          <cell r="F22692">
            <v>41.06</v>
          </cell>
        </row>
        <row r="22693">
          <cell r="A22693" t="str">
            <v>SETOP-I MATED-11522</v>
          </cell>
          <cell r="D22693" t="str">
            <v>REGISTRO DE GAVETA COM VOLANTE (DIÂMETRO DA SEÇÃO: 4"|DIÂMETRO ADAPTADOR OU LUVA SOLDÁVEL: 110MM|ACABAMENTO: BRUTO)</v>
          </cell>
          <cell r="E22693" t="str">
            <v>un</v>
          </cell>
          <cell r="F22693">
            <v>1130.46</v>
          </cell>
        </row>
        <row r="22694">
          <cell r="A22694" t="str">
            <v xml:space="preserve">SETOP-I </v>
          </cell>
        </row>
        <row r="22695">
          <cell r="A22695" t="str">
            <v>SETOP-I 121.04 - REGISTRO DE GLOBO</v>
          </cell>
        </row>
        <row r="22696">
          <cell r="A22696" t="str">
            <v>SETOP-I Código</v>
          </cell>
          <cell r="D22696" t="str">
            <v>Descrição do Material</v>
          </cell>
          <cell r="E22696" t="str">
            <v>Unid.</v>
          </cell>
          <cell r="F22696" t="str">
            <v>Custo Unitário</v>
          </cell>
        </row>
        <row r="22697">
          <cell r="A22697" t="str">
            <v>SETOP-I MATED-11485</v>
          </cell>
          <cell r="D22697" t="str">
            <v>REGISTRO TIPO GLOBO ANGULAR (APLICAÇÃO: HIDRANTES|DIÂMETRO: 2.1/2" [63 MM]|ÂNGULO: 45°|MATERIAL: BRONZE|ACABAMENTO: EM LATÃO COM VOLANTE|EXTREMIDADE: ROSCADA)</v>
          </cell>
          <cell r="E22697" t="str">
            <v>un</v>
          </cell>
          <cell r="F22697">
            <v>275.72000000000003</v>
          </cell>
        </row>
        <row r="22698">
          <cell r="A22698" t="str">
            <v>SETOP-I MATED-12546</v>
          </cell>
          <cell r="D22698" t="str">
            <v>REGISTRO TIPO GLOBO (DIÂMETRO: 1" [25 MM]|CLASSE DE PRESSÃO: PN16|MATERIAL: BRONZE|ACABAMENTO: EM LATÃO COM VOLANTE|EXTREMIDADES: ROSCADAS)</v>
          </cell>
          <cell r="E22698" t="str">
            <v>un</v>
          </cell>
          <cell r="F22698">
            <v>205.9</v>
          </cell>
        </row>
        <row r="22699">
          <cell r="A22699" t="str">
            <v>SETOP-I MATED-12545</v>
          </cell>
          <cell r="D22699" t="str">
            <v>REGISTRO TIPO GLOBO (DIÂMETRO: 1.1/2" [15 MM]|CLASSE DE PRESSÃO: PN16|MATERIAL: BRONZE|ACABAMENTO: EM LATÃO COM VOLANTE|EXTREMIDADES: ROSCADAS)</v>
          </cell>
          <cell r="E22699" t="str">
            <v>un</v>
          </cell>
          <cell r="F22699">
            <v>364.77</v>
          </cell>
        </row>
        <row r="22700">
          <cell r="A22700" t="str">
            <v>SETOP-I MATED-13092</v>
          </cell>
          <cell r="D22700" t="str">
            <v>REGISTRO TIPO GLOBO (DIÂMETRO: 2.1/2" [63 MM]|CLASSE DE PRESSÃO: PN16|MATERIAL: BRONZE|ACABAMENTO: EM LATÃO COM VOLANTE|EXTREMIDADES: ROSCADAS)</v>
          </cell>
          <cell r="E22700" t="str">
            <v>un</v>
          </cell>
          <cell r="F22700">
            <v>1430.04</v>
          </cell>
        </row>
        <row r="22701">
          <cell r="A22701" t="str">
            <v xml:space="preserve">SETOP-I </v>
          </cell>
        </row>
        <row r="22702">
          <cell r="A22702" t="str">
            <v>SETOP-I 121.05 - REGISTRO DE PRESSÃO</v>
          </cell>
        </row>
        <row r="22703">
          <cell r="A22703" t="str">
            <v>SETOP-I Código</v>
          </cell>
          <cell r="D22703" t="str">
            <v>Descrição do Material</v>
          </cell>
          <cell r="E22703" t="str">
            <v>Unid.</v>
          </cell>
          <cell r="F22703" t="str">
            <v>Custo Unitário</v>
          </cell>
        </row>
        <row r="22704">
          <cell r="A22704" t="str">
            <v>SETOP-I MATED-11523</v>
          </cell>
          <cell r="D22704" t="str">
            <v>REGISTRO DE PRESSÃO BASE (DIÂMETRO DA SEÇÃO: 1/2"|DIÂMETRO ADAPTADOR OU LUVA SOLDÁVEL: 20MM|ACABAMENTO: NÃO INCLUSO)</v>
          </cell>
          <cell r="E22704" t="str">
            <v>un</v>
          </cell>
          <cell r="F22704">
            <v>39.99</v>
          </cell>
        </row>
        <row r="22705">
          <cell r="A22705" t="str">
            <v>SETOP-I MATED-11524</v>
          </cell>
          <cell r="D22705" t="str">
            <v>REGISTRO DE PRESSÃO BASE (DIÂMETRO DA SEÇÃO: 3/4"|DIÂMETRO ADAPTADOR OU LUVA SOLDÁVEL: 25MM|ACABAMENTO: NÃO INCLUSO)</v>
          </cell>
          <cell r="E22705" t="str">
            <v>un</v>
          </cell>
          <cell r="F22705">
            <v>48.98</v>
          </cell>
        </row>
        <row r="22706">
          <cell r="A22706" t="str">
            <v xml:space="preserve">SETOP-I </v>
          </cell>
        </row>
        <row r="22707">
          <cell r="A22707" t="str">
            <v>SETOP-I 121.07 - REGISTRO E VÁLVULA PARA GLP</v>
          </cell>
        </row>
        <row r="22708">
          <cell r="A22708" t="str">
            <v>SETOP-I Código</v>
          </cell>
          <cell r="D22708" t="str">
            <v>Descrição do Material</v>
          </cell>
          <cell r="E22708" t="str">
            <v>Unid.</v>
          </cell>
          <cell r="F22708" t="str">
            <v>Custo Unitário</v>
          </cell>
        </row>
        <row r="22709">
          <cell r="A22709" t="str">
            <v>SETOP-I MATED-12331</v>
          </cell>
          <cell r="D22709" t="str">
            <v>VÁLVULA REGISTRO GÁS COM TÊ REVERSÍVEL (QUANTIDADE: 2 BOTIJÕES|PADRÃO: P45)</v>
          </cell>
          <cell r="E22709" t="str">
            <v>un</v>
          </cell>
          <cell r="F22709">
            <v>494.92</v>
          </cell>
        </row>
        <row r="22710">
          <cell r="A22710" t="str">
            <v xml:space="preserve">SETOP-I </v>
          </cell>
        </row>
        <row r="22711">
          <cell r="A22711" t="str">
            <v>SETOP-I 121.09 - VÁLVULA DE DESCARGA E CAIXA DE EMBUTIR</v>
          </cell>
        </row>
        <row r="22712">
          <cell r="A22712" t="str">
            <v>SETOP-I Código</v>
          </cell>
          <cell r="D22712" t="str">
            <v>Descrição do Material</v>
          </cell>
          <cell r="E22712" t="str">
            <v>Unid.</v>
          </cell>
          <cell r="F22712" t="str">
            <v>Custo Unitário</v>
          </cell>
        </row>
        <row r="22713">
          <cell r="A22713" t="str">
            <v>SETOP-I MATED-32198</v>
          </cell>
          <cell r="D22713" t="str">
            <v>ACABAMENTO (APLICAÇÃO: CAIXA DE DESCARGA DE EMBUTIR|ACIONAMENTO: DUPLO|COR: BRANCA|MATERIAL: PLÁSTICO|ACESSÓRIOS: INCLUSO)</v>
          </cell>
          <cell r="E22713" t="str">
            <v>un</v>
          </cell>
          <cell r="F22713">
            <v>150.77000000000001</v>
          </cell>
        </row>
        <row r="22714">
          <cell r="A22714" t="str">
            <v>SETOP-I MATED-32199</v>
          </cell>
          <cell r="D22714" t="str">
            <v>ACABAMENTO (APLICAÇÃO: CAIXA DE DESCARGA DE EMBUTIR|ACIONAMENTO: DUPLO|TIPO: ANTIVANDALISMO|MATERIAL: AÇO INOX|ACESSÓRIOS: INCLUSO)</v>
          </cell>
          <cell r="E22714" t="str">
            <v>un</v>
          </cell>
          <cell r="F22714">
            <v>659.49</v>
          </cell>
        </row>
        <row r="22715">
          <cell r="A22715" t="str">
            <v>SETOP-I MATED-32193</v>
          </cell>
          <cell r="D22715" t="str">
            <v>CAIXA DE DESCARGA (TIPO: EMBUTIR|MATERIAL: POLIPROPILENO|VOLUME TOTAL*: 9L|ACABAMENTO: NÃO INCLUSO|ACESSÓRIOS DA BASE DA CAIXA: INCLUSO)*VALORES REFERENCIAIS APROXIMADOS</v>
          </cell>
          <cell r="E22715" t="str">
            <v>un</v>
          </cell>
          <cell r="F22715">
            <v>982.86</v>
          </cell>
        </row>
        <row r="22716">
          <cell r="A22716" t="str">
            <v>SETOP-I MATED-9132</v>
          </cell>
          <cell r="D22716" t="str">
            <v>VÁLVULA DE DESCARGA METÁLICA COM REGISTRO INTERNO COM ACABAMENTO (ACIONAMENTO: DUPLO|DIÂMETRO DA SEÇÃO: 1.1/2"|ACABAMENTO: INCLUSO|ACESSÓRIOS: INCLUSO)</v>
          </cell>
          <cell r="E22716" t="str">
            <v>un</v>
          </cell>
          <cell r="F22716">
            <v>449.99</v>
          </cell>
        </row>
        <row r="22717">
          <cell r="A22717" t="str">
            <v>SETOP-I MATED-11528</v>
          </cell>
          <cell r="D22717" t="str">
            <v>VÁLVULA DE DESCARGA METÁLICA COM REGISTRO INTERNO COM ACABAMENTO (ACIONAMENTO: SIMPLES|DIÂMETRO DA SEÇÃO: 1.1/2"|ACABAMENTO: INCLUSO|ACESSÓRIOS: INCLUSO)</v>
          </cell>
          <cell r="E22717" t="str">
            <v>un</v>
          </cell>
          <cell r="F22717">
            <v>325</v>
          </cell>
        </row>
        <row r="22718">
          <cell r="A22718" t="str">
            <v>SETOP-I MATED-8141</v>
          </cell>
          <cell r="D22718" t="str">
            <v>VÁLVULA DE DESCARGA PARA MICTÓRIO COM FECHAMENTO AUTOMÁTICO (DIÂMETRO DE ENTRADA: 1/2 ")</v>
          </cell>
          <cell r="E22718" t="str">
            <v>un</v>
          </cell>
          <cell r="F22718">
            <v>249.99</v>
          </cell>
        </row>
        <row r="22719">
          <cell r="A22719" t="str">
            <v xml:space="preserve">SETOP-I </v>
          </cell>
        </row>
        <row r="22720">
          <cell r="A22720" t="str">
            <v>SETOP-I 121.10 - VÁLVULA DE ESFERA EM LATÃO</v>
          </cell>
        </row>
        <row r="22721">
          <cell r="A22721" t="str">
            <v>SETOP-I Código</v>
          </cell>
          <cell r="D22721" t="str">
            <v>Descrição do Material</v>
          </cell>
          <cell r="E22721" t="str">
            <v>Unid.</v>
          </cell>
          <cell r="F22721" t="str">
            <v>Custo Unitário</v>
          </cell>
        </row>
        <row r="22722">
          <cell r="A22722" t="str">
            <v>SETOP-I MATED-12962</v>
          </cell>
          <cell r="D22722" t="str">
            <v>VÁLVULA TIPO ESFERA (MATERIAL: LATÃO|TIPO: MONOBLOCO|ROSCA: NPT [CÔNICA]|DIÂMETRO: 1"|CLASSE: PN40|HASTE DE ACIONAMENTO: INCLUSO)</v>
          </cell>
          <cell r="E22722" t="str">
            <v>un</v>
          </cell>
          <cell r="F22722">
            <v>79.989999999999995</v>
          </cell>
        </row>
        <row r="22723">
          <cell r="A22723" t="str">
            <v>SETOP-I MATED-12960</v>
          </cell>
          <cell r="D22723" t="str">
            <v>VÁLVULA TIPO ESFERA (MATERIAL: LATÃO|TIPO: MONOBLOCO|ROSCA: NPT [CÔNICA]|DIÂMETRO: 1.1/2"|CLASSE: PN40|HASTE DE ACIONAMENTO: INCLUSO)</v>
          </cell>
          <cell r="E22723" t="str">
            <v>un</v>
          </cell>
          <cell r="F22723">
            <v>199.07</v>
          </cell>
        </row>
        <row r="22724">
          <cell r="A22724" t="str">
            <v>SETOP-I MATED-12961</v>
          </cell>
          <cell r="D22724" t="str">
            <v>VÁLVULA TIPO ESFERA (MATERIAL: LATÃO|TIPO: MONOBLOCO|ROSCA: NPT [CÔNICA]|DIÂMETRO: 1.1/4"|CLASSE: PN40|HASTE DE ACIONAMENTO: INCLUSO)</v>
          </cell>
          <cell r="E22724" t="str">
            <v>un</v>
          </cell>
          <cell r="F22724">
            <v>118.72</v>
          </cell>
        </row>
        <row r="22725">
          <cell r="A22725" t="str">
            <v>SETOP-I MATED-12964</v>
          </cell>
          <cell r="D22725" t="str">
            <v>VÁLVULA TIPO ESFERA (MATERIAL: LATÃO|TIPO: MONOBLOCO|ROSCA: NPT [CÔNICA]|DIÂMETRO: 1/2"|CLASSE: PN40|HASTE DE ACIONAMENTO: INCLUSO)</v>
          </cell>
          <cell r="E22725" t="str">
            <v>un</v>
          </cell>
          <cell r="F22725">
            <v>42.98</v>
          </cell>
        </row>
        <row r="22726">
          <cell r="A22726" t="str">
            <v>SETOP-I MATED-12959</v>
          </cell>
          <cell r="D22726" t="str">
            <v>VÁLVULA TIPO ESFERA (MATERIAL: LATÃO|TIPO: MONOBLOCO|ROSCA: NPT [CÔNICA]|DIÂMETRO: 2"|CLASSE: PN40|HASTE DE ACIONAMENTO: INCLUSO)</v>
          </cell>
          <cell r="E22726" t="str">
            <v>un</v>
          </cell>
          <cell r="F22726">
            <v>350.32</v>
          </cell>
        </row>
        <row r="22727">
          <cell r="A22727" t="str">
            <v>SETOP-I MATED-12958</v>
          </cell>
          <cell r="D22727" t="str">
            <v>VÁLVULA TIPO ESFERA (MATERIAL: LATÃO|TIPO: MONOBLOCO|ROSCA: NPT [CÔNICA]|DIÂMETRO: 2.1/2"|CLASSE: PN40|HASTE DE ACIONAMENTO: INCLUSO)</v>
          </cell>
          <cell r="E22727" t="str">
            <v>un</v>
          </cell>
          <cell r="F22727">
            <v>580.08000000000004</v>
          </cell>
        </row>
        <row r="22728">
          <cell r="A22728" t="str">
            <v>SETOP-I MATED-12963</v>
          </cell>
          <cell r="D22728" t="str">
            <v>VÁLVULA TIPO ESFERA (MATERIAL: LATÃO|TIPO: MONOBLOCO|ROSCA: NPT [CÔNICA]|DIÂMETRO: 3/4"|CLASSE: PN40|HASTE DE ACIONAMENTO: INCLUSO)</v>
          </cell>
          <cell r="E22728" t="str">
            <v>un</v>
          </cell>
          <cell r="F22728">
            <v>55.65</v>
          </cell>
        </row>
        <row r="22729">
          <cell r="A22729" t="str">
            <v xml:space="preserve">SETOP-I </v>
          </cell>
        </row>
        <row r="22730">
          <cell r="A22730" t="str">
            <v>SETOP-I 121.11 - VÁLVULA DE ESFERA TRIPARTIDA</v>
          </cell>
        </row>
        <row r="22731">
          <cell r="A22731" t="str">
            <v>SETOP-I Código</v>
          </cell>
          <cell r="D22731" t="str">
            <v>Descrição do Material</v>
          </cell>
          <cell r="E22731" t="str">
            <v>Unid.</v>
          </cell>
          <cell r="F22731" t="str">
            <v>Custo Unitário</v>
          </cell>
        </row>
        <row r="22732">
          <cell r="A22732" t="str">
            <v>SETOP-I MATED-12319</v>
          </cell>
          <cell r="D22732" t="str">
            <v>VÁLVULA TIPO ESFERA (MATERIAL: AÇO CARBONO CLASSE WCB|TIPO: TRIPARTIDA|ROSCA: NPT [CÔNICA]|DIÂMETRO: 1/2"|CLASSE: 300LBS|HASTE DE ACIONAMENTO: INCLUSO)</v>
          </cell>
          <cell r="E22732" t="str">
            <v>un</v>
          </cell>
          <cell r="F22732">
            <v>86.22</v>
          </cell>
        </row>
        <row r="22733">
          <cell r="A22733" t="str">
            <v>SETOP-I MATED-13040</v>
          </cell>
          <cell r="D22733" t="str">
            <v>VÁLVULA TIPO ESFERA (MATERIAL: AÇO CARBONO CLASSE WCB|TIPO: TRIPARTIDA|ROSCA: NPT [CÔNICA]|DIÂMETRO: 3/4"|CLASSE: 300LBS|HASTE DE ACIONAMENTO: INCLUSO)</v>
          </cell>
          <cell r="E22733" t="str">
            <v>un</v>
          </cell>
          <cell r="F22733">
            <v>113.12</v>
          </cell>
        </row>
        <row r="22734">
          <cell r="A22734" t="str">
            <v xml:space="preserve">SETOP-I </v>
          </cell>
        </row>
        <row r="22735">
          <cell r="A22735" t="str">
            <v>SETOP-I 121.12 - VÁLVULA DE RETENÇÃO EM BRONZE</v>
          </cell>
        </row>
        <row r="22736">
          <cell r="A22736" t="str">
            <v>SETOP-I Código</v>
          </cell>
          <cell r="D22736" t="str">
            <v>Descrição do Material</v>
          </cell>
          <cell r="E22736" t="str">
            <v>Unid.</v>
          </cell>
          <cell r="F22736" t="str">
            <v>Custo Unitário</v>
          </cell>
        </row>
        <row r="22737">
          <cell r="A22737" t="str">
            <v>SETOP-I MATED-11540</v>
          </cell>
          <cell r="D22737" t="str">
            <v>VÁLVULA DE RETENÇÃO DE BRONZE HORIZONTAL COM PORTINHOLA (DIÂMETRO DA SEÇÃO: 1")</v>
          </cell>
          <cell r="E22737" t="str">
            <v>un</v>
          </cell>
          <cell r="F22737">
            <v>127.42</v>
          </cell>
        </row>
        <row r="22738">
          <cell r="A22738" t="str">
            <v>SETOP-I MATED-11542</v>
          </cell>
          <cell r="D22738" t="str">
            <v>VÁLVULA DE RETENÇÃO DE BRONZE HORIZONTAL COM PORTINHOLA (DIÂMETRO DA SEÇÃO: 1.1/2")</v>
          </cell>
          <cell r="E22738" t="str">
            <v>un</v>
          </cell>
          <cell r="F22738">
            <v>211.82</v>
          </cell>
        </row>
        <row r="22739">
          <cell r="A22739" t="str">
            <v>SETOP-I MATED-11541</v>
          </cell>
          <cell r="D22739" t="str">
            <v>VÁLVULA DE RETENÇÃO DE BRONZE HORIZONTAL COM PORTINHOLA (DIÂMETRO DA SEÇÃO: 1.1/4")</v>
          </cell>
          <cell r="E22739" t="str">
            <v>un</v>
          </cell>
          <cell r="F22739">
            <v>197.08</v>
          </cell>
        </row>
        <row r="22740">
          <cell r="A22740" t="str">
            <v>SETOP-I MATED-11529</v>
          </cell>
          <cell r="D22740" t="str">
            <v>VÁLVULA DE RETENÇÃO DE BRONZE HORIZONTAL COM PORTINHOLA (DIÂMETRO DA SEÇÃO: 1/2")</v>
          </cell>
          <cell r="E22740" t="str">
            <v>un</v>
          </cell>
          <cell r="F22740">
            <v>93.32</v>
          </cell>
        </row>
        <row r="22741">
          <cell r="A22741" t="str">
            <v>SETOP-I MATED-11543</v>
          </cell>
          <cell r="D22741" t="str">
            <v>VÁLVULA DE RETENÇÃO DE BRONZE HORIZONTAL COM PORTINHOLA (DIÂMETRO DA SEÇÃO: 2")</v>
          </cell>
          <cell r="E22741" t="str">
            <v>un</v>
          </cell>
          <cell r="F22741">
            <v>326.82</v>
          </cell>
        </row>
        <row r="22742">
          <cell r="A22742" t="str">
            <v>SETOP-I MATED-11544</v>
          </cell>
          <cell r="D22742" t="str">
            <v>VÁLVULA DE RETENÇÃO DE BRONZE HORIZONTAL COM PORTINHOLA (DIÂMETRO DA SEÇÃO: 2.1/2")</v>
          </cell>
          <cell r="E22742" t="str">
            <v>un</v>
          </cell>
          <cell r="F22742">
            <v>538.9</v>
          </cell>
        </row>
        <row r="22743">
          <cell r="A22743" t="str">
            <v>SETOP-I MATED-11545</v>
          </cell>
          <cell r="D22743" t="str">
            <v>VÁLVULA DE RETENÇÃO DE BRONZE HORIZONTAL COM PORTINHOLA (DIÂMETRO DA SEÇÃO: 3")</v>
          </cell>
          <cell r="E22743" t="str">
            <v>un</v>
          </cell>
          <cell r="F22743">
            <v>653.73</v>
          </cell>
        </row>
        <row r="22744">
          <cell r="A22744" t="str">
            <v>SETOP-I MATED-11539</v>
          </cell>
          <cell r="D22744" t="str">
            <v>VÁLVULA DE RETENÇÃO DE BRONZE HORIZONTAL COM PORTINHOLA (DIÂMETRO DA SEÇÃO: 3/4")</v>
          </cell>
          <cell r="E22744" t="str">
            <v>un</v>
          </cell>
          <cell r="F22744">
            <v>96.41</v>
          </cell>
        </row>
        <row r="22745">
          <cell r="A22745" t="str">
            <v>SETOP-I MATED-11546</v>
          </cell>
          <cell r="D22745" t="str">
            <v>VÁLVULA DE RETENÇÃO DE BRONZE HORIZONTAL COM PORTINHOLA (DIÂMETRO DA SEÇÃO: 4")</v>
          </cell>
          <cell r="E22745" t="str">
            <v>un</v>
          </cell>
          <cell r="F22745">
            <v>1156.42</v>
          </cell>
        </row>
        <row r="22746">
          <cell r="A22746" t="str">
            <v>SETOP-I MATED-11532</v>
          </cell>
          <cell r="D22746" t="str">
            <v>VÁLVULA DE RETENÇÃO DE BRONZE PÉ COM CRIVO (DIÂMETRO DA SEÇÃO: 1")</v>
          </cell>
          <cell r="E22746" t="str">
            <v>un</v>
          </cell>
          <cell r="F22746">
            <v>90.55</v>
          </cell>
        </row>
        <row r="22747">
          <cell r="A22747" t="str">
            <v>SETOP-I MATED-11534</v>
          </cell>
          <cell r="D22747" t="str">
            <v>VÁLVULA DE RETENÇÃO DE BRONZE PÉ COM CRIVO (DIÂMETRO DA SEÇÃO: 1.1/2")</v>
          </cell>
          <cell r="E22747" t="str">
            <v>un</v>
          </cell>
          <cell r="F22747">
            <v>153.22</v>
          </cell>
        </row>
        <row r="22748">
          <cell r="A22748" t="str">
            <v>SETOP-I MATED-11533</v>
          </cell>
          <cell r="D22748" t="str">
            <v>VÁLVULA DE RETENÇÃO DE BRONZE PÉ COM CRIVO (DIÂMETRO DA SEÇÃO: 1.1/4")</v>
          </cell>
          <cell r="E22748" t="str">
            <v>un</v>
          </cell>
          <cell r="F22748">
            <v>135.66999999999999</v>
          </cell>
        </row>
        <row r="22749">
          <cell r="A22749" t="str">
            <v>SETOP-I MATED-11530</v>
          </cell>
          <cell r="D22749" t="str">
            <v>VÁLVULA DE RETENÇÃO DE BRONZE PÉ COM CRIVO (DIÂMETRO DA SEÇÃO: 1/2")</v>
          </cell>
          <cell r="E22749" t="str">
            <v>un</v>
          </cell>
          <cell r="F22749">
            <v>80.790000000000006</v>
          </cell>
        </row>
        <row r="22750">
          <cell r="A22750" t="str">
            <v>SETOP-I MATED-11536</v>
          </cell>
          <cell r="D22750" t="str">
            <v>VÁLVULA DE RETENÇÃO DE BRONZE PÉ COM CRIVO (DIÂMETRO DA SEÇÃO: 2.1/2")</v>
          </cell>
          <cell r="E22750" t="str">
            <v>un</v>
          </cell>
          <cell r="F22750">
            <v>363.91</v>
          </cell>
        </row>
        <row r="22751">
          <cell r="A22751" t="str">
            <v>SETOP-I MATED-11531</v>
          </cell>
          <cell r="D22751" t="str">
            <v>VÁLVULA DE RETENÇÃO DE BRONZE PÉ COM CRIVO (DIÂMETRO DA SEÇÃO: 3/4")</v>
          </cell>
          <cell r="E22751" t="str">
            <v>un</v>
          </cell>
          <cell r="F22751">
            <v>77.260000000000005</v>
          </cell>
        </row>
        <row r="22752">
          <cell r="A22752" t="str">
            <v>SETOP-I MATED-11538</v>
          </cell>
          <cell r="D22752" t="str">
            <v>VÁLVULA DE RETENÇÃO DE BRONZE PÉ COM CRIVO (DIÂMETRO DA SEÇÃO: 4")</v>
          </cell>
          <cell r="E22752" t="str">
            <v>un</v>
          </cell>
          <cell r="F22752">
            <v>950.07</v>
          </cell>
        </row>
        <row r="22753">
          <cell r="A22753" t="str">
            <v>SETOP-I MATED-11535</v>
          </cell>
          <cell r="D22753" t="str">
            <v>VÁLVULA DE RETENÇÃO DE BRONZE PÉ COM CRIVO ROSCÁVEL (DIÂMETRO DA SEÇÃO: 2"|TIPO DE ROSCA: NPT)</v>
          </cell>
          <cell r="E22753" t="str">
            <v>un</v>
          </cell>
          <cell r="F22753">
            <v>200.43</v>
          </cell>
        </row>
        <row r="22754">
          <cell r="A22754" t="str">
            <v>SETOP-I MATED-11537</v>
          </cell>
          <cell r="D22754" t="str">
            <v>VÁLVULA DE RETENÇÃO DE BRONZE PÉ COM CRIVO ROSCÁVEL (DIÂMETRO DA SEÇÃO: 3"|TIPO DE ROSCA: NPT)</v>
          </cell>
          <cell r="E22754" t="str">
            <v>un</v>
          </cell>
          <cell r="F22754">
            <v>591.07000000000005</v>
          </cell>
        </row>
        <row r="22755">
          <cell r="A22755" t="str">
            <v xml:space="preserve">SETOP-I </v>
          </cell>
        </row>
        <row r="22756">
          <cell r="A22756" t="str">
            <v>SETOP-I 121.13 - VÁLVULA DE RETENÇÃO EM LATÃO</v>
          </cell>
        </row>
        <row r="22757">
          <cell r="A22757" t="str">
            <v>SETOP-I Código</v>
          </cell>
          <cell r="D22757" t="str">
            <v>Descrição do Material</v>
          </cell>
          <cell r="E22757" t="str">
            <v>Unid.</v>
          </cell>
          <cell r="F22757" t="str">
            <v>Custo Unitário</v>
          </cell>
        </row>
        <row r="22758">
          <cell r="A22758" t="str">
            <v>SETOP-I MATED-12955</v>
          </cell>
          <cell r="D22758" t="str">
            <v>VÁLVULA TIPO RETENÇÃO (MATERIAL: LATÃO|ROSCA: BSP [PARALELA]|DIÂMETRO: 1"|CLASSE: PN16)</v>
          </cell>
          <cell r="E22758" t="str">
            <v>un</v>
          </cell>
          <cell r="F22758">
            <v>91.3</v>
          </cell>
        </row>
        <row r="22759">
          <cell r="A22759" t="str">
            <v>SETOP-I MATED-12953</v>
          </cell>
          <cell r="D22759" t="str">
            <v>VÁLVULA TIPO RETENÇÃO (MATERIAL: LATÃO|ROSCA: BSP [PARALELA]|DIÂMETRO: 1.1/2"|CLASSE: PN16)</v>
          </cell>
          <cell r="E22759" t="str">
            <v>un</v>
          </cell>
          <cell r="F22759">
            <v>163.21</v>
          </cell>
        </row>
        <row r="22760">
          <cell r="A22760" t="str">
            <v>SETOP-I MATED-12954</v>
          </cell>
          <cell r="D22760" t="str">
            <v>VÁLVULA TIPO RETENÇÃO (MATERIAL: LATÃO|ROSCA: BSP [PARALELA]|DIÂMETRO: 1.1/4"|CLASSE: PN16)</v>
          </cell>
          <cell r="E22760" t="str">
            <v>un</v>
          </cell>
          <cell r="F22760">
            <v>142.77000000000001</v>
          </cell>
        </row>
        <row r="22761">
          <cell r="A22761" t="str">
            <v>SETOP-I MATED-12957</v>
          </cell>
          <cell r="D22761" t="str">
            <v>VÁLVULA TIPO RETENÇÃO (MATERIAL: LATÃO|ROSCA: BSP [PARALELA]|DIÂMETRO: 1/2"|CLASSE: PN16)</v>
          </cell>
          <cell r="E22761" t="str">
            <v>un</v>
          </cell>
          <cell r="F22761">
            <v>72.66</v>
          </cell>
        </row>
        <row r="22762">
          <cell r="A22762" t="str">
            <v>SETOP-I MATED-12952</v>
          </cell>
          <cell r="D22762" t="str">
            <v>VÁLVULA TIPO RETENÇÃO (MATERIAL: LATÃO|ROSCA: BSP [PARALELA]|DIÂMETRO: 2"|CLASSE: PN16)</v>
          </cell>
          <cell r="E22762" t="str">
            <v>un</v>
          </cell>
          <cell r="F22762">
            <v>250.51</v>
          </cell>
        </row>
        <row r="22763">
          <cell r="A22763" t="str">
            <v>SETOP-I MATED-12951</v>
          </cell>
          <cell r="D22763" t="str">
            <v>VÁLVULA TIPO RETENÇÃO (MATERIAL: LATÃO|ROSCA: BSP [PARALELA]|DIÂMETRO: 2.1/2"|CLASSE: PN16)</v>
          </cell>
          <cell r="E22763" t="str">
            <v>un</v>
          </cell>
          <cell r="F22763">
            <v>422.32</v>
          </cell>
        </row>
        <row r="22764">
          <cell r="A22764" t="str">
            <v>SETOP-I MATED-12956</v>
          </cell>
          <cell r="D22764" t="str">
            <v>VÁLVULA TIPO RETENÇÃO (MATERIAL: LATÃO|ROSCA: BSP [PARALELA]|DIÂMETRO: 3/4"|CLASSE: PN16)</v>
          </cell>
          <cell r="E22764" t="str">
            <v>un</v>
          </cell>
          <cell r="F22764">
            <v>72.72</v>
          </cell>
        </row>
        <row r="22765">
          <cell r="A22765" t="str">
            <v xml:space="preserve">SETOP-I </v>
          </cell>
        </row>
        <row r="22766">
          <cell r="A22766" t="str">
            <v>SETOP-I 122 - RESERVATÓRIOS E CAIXAS DE ÁGUA</v>
          </cell>
        </row>
        <row r="22767">
          <cell r="A22767" t="str">
            <v>SETOP-I 122.01 - CAIXA DE ÁGUA EM POLIETILENO</v>
          </cell>
        </row>
        <row r="22768">
          <cell r="A22768" t="str">
            <v>SETOP-I Código</v>
          </cell>
          <cell r="D22768" t="str">
            <v>Descrição do Material</v>
          </cell>
          <cell r="E22768" t="str">
            <v>Unid.</v>
          </cell>
          <cell r="F22768" t="str">
            <v>Custo Unitário</v>
          </cell>
        </row>
        <row r="22769">
          <cell r="A22769" t="str">
            <v>SETOP-I MATED-11749</v>
          </cell>
          <cell r="D22769" t="str">
            <v>RESERVATÓRIO D'ÁGUA (MATERIAL: POLIETILENO|CAPACIDADE: 1.000L|FORMA: CILÍNDRICA|PESO APROXIMADO: 17KG)</v>
          </cell>
          <cell r="E22769" t="str">
            <v>un</v>
          </cell>
          <cell r="F22769">
            <v>485</v>
          </cell>
        </row>
        <row r="22770">
          <cell r="A22770" t="str">
            <v>SETOP-I MATED-12595</v>
          </cell>
          <cell r="D22770" t="str">
            <v>RESERVATÓRIO D'ÁGUA (MATERIAL: POLIETILENO|CAPACIDADE: 1.500L|FORMA: CILÍNDRICA|PESO: 24KG*)*VALORES REFERENCIAIS APROXIMADOS</v>
          </cell>
          <cell r="E22770" t="str">
            <v>un</v>
          </cell>
          <cell r="F22770">
            <v>1216.31</v>
          </cell>
        </row>
        <row r="22771">
          <cell r="A22771" t="str">
            <v>SETOP-I MATED-12135</v>
          </cell>
          <cell r="D22771" t="str">
            <v>RESERVATÓRIO D'ÁGUA (MATERIAL: POLIETILENO|CAPACIDADE: 250L|FORMA: CILÍNDRICA|PESO APROXIMADO: 7KG)</v>
          </cell>
          <cell r="E22771" t="str">
            <v>un</v>
          </cell>
          <cell r="F22771">
            <v>239.97</v>
          </cell>
        </row>
        <row r="22772">
          <cell r="A22772" t="str">
            <v>SETOP-I MATED-29748</v>
          </cell>
          <cell r="D22772" t="str">
            <v>RESERVATÓRIO D'ÁGUA (MATERIAL: POLIETILENO|CAPACIDADE: 3.000L|FORMA: CILÍNDRICA|PESO: 55KG*)*VALORES REFERENCIAIS APROXIMADOS</v>
          </cell>
          <cell r="E22772" t="str">
            <v>un</v>
          </cell>
          <cell r="F22772">
            <v>1890.49</v>
          </cell>
        </row>
        <row r="22773">
          <cell r="A22773" t="str">
            <v>SETOP-I MATED-29750</v>
          </cell>
          <cell r="D22773" t="str">
            <v>RESERVATÓRIO D'ÁGUA (MATERIAL: POLIETILENO|CAPACIDADE: 310L|FORMA: CILÍNDRICA|PESO: 7,5KG*)*VALORES REFERENCIAIS APROXIMADOS</v>
          </cell>
          <cell r="E22773" t="str">
            <v>un</v>
          </cell>
          <cell r="F22773">
            <v>249.81</v>
          </cell>
        </row>
        <row r="22774">
          <cell r="A22774" t="str">
            <v>SETOP-I MATED-11748</v>
          </cell>
          <cell r="D22774" t="str">
            <v>RESERVATÓRIO D'ÁGUA (MATERIAL: POLIETILENO|CAPACIDADE: 500L|FORMA: CILÍNDRICA|PESO: 10KG*)*VALORES REFERENCIAIS APROXIMADOS</v>
          </cell>
          <cell r="E22774" t="str">
            <v>un</v>
          </cell>
          <cell r="F22774">
            <v>295</v>
          </cell>
        </row>
        <row r="22775">
          <cell r="A22775" t="str">
            <v>SETOP-I MATED-29749</v>
          </cell>
          <cell r="D22775" t="str">
            <v>RESERVATÓRIO D'ÁGUA (MATERIAL: POLIETILENO|CAPACIDADE: 5.000L|FORMA: CILÍNDRICA|PESO: 95KG*)*VALORES REFERENCIAIS APROXIMADOS</v>
          </cell>
          <cell r="E22775" t="str">
            <v>un</v>
          </cell>
          <cell r="F22775">
            <v>2616.9899999999998</v>
          </cell>
        </row>
        <row r="22776">
          <cell r="A22776" t="str">
            <v xml:space="preserve">SETOP-I </v>
          </cell>
        </row>
        <row r="22777">
          <cell r="A22777" t="str">
            <v>SETOP-I 123 - SELADORES E FUNDOS PREPARADORES</v>
          </cell>
        </row>
        <row r="22778">
          <cell r="A22778" t="str">
            <v>SETOP-I 123.01 - FUNDO PREPARADOR</v>
          </cell>
        </row>
        <row r="22779">
          <cell r="A22779" t="str">
            <v>SETOP-I Código</v>
          </cell>
          <cell r="D22779" t="str">
            <v>Descrição do Material</v>
          </cell>
          <cell r="E22779" t="str">
            <v>Unid.</v>
          </cell>
          <cell r="F22779" t="str">
            <v>Custo Unitário</v>
          </cell>
        </row>
        <row r="22780">
          <cell r="A22780" t="str">
            <v>SETOP-I MATED-11442</v>
          </cell>
          <cell r="D22780" t="str">
            <v>FUNDO ANTICORROSIVO PARA METAIS FERROSOS (ZARCÃO)</v>
          </cell>
          <cell r="E22780" t="str">
            <v>l</v>
          </cell>
          <cell r="F22780">
            <v>43.88</v>
          </cell>
        </row>
        <row r="22781">
          <cell r="A22781" t="str">
            <v>SETOP-I MATED-11435</v>
          </cell>
          <cell r="D22781" t="str">
            <v>FUNDO NIVELADOR PARA MADEIRA (ACABAMENTO: FOSCO|COR: BRANCO)</v>
          </cell>
          <cell r="E22781" t="str">
            <v>l</v>
          </cell>
          <cell r="F22781">
            <v>52.5</v>
          </cell>
        </row>
        <row r="22782">
          <cell r="A22782" t="str">
            <v>SETOP-I MATED-12750</v>
          </cell>
          <cell r="D22782" t="str">
            <v>FUNDO PARA SUPERFÍCIE GALVANIZADA (ACABAMENTO: FOSCO)</v>
          </cell>
          <cell r="E22782" t="str">
            <v>l</v>
          </cell>
          <cell r="F22782">
            <v>48.34</v>
          </cell>
        </row>
        <row r="22783">
          <cell r="A22783" t="str">
            <v>SETOP-I MATED-9938</v>
          </cell>
          <cell r="D22783" t="str">
            <v>FUNDO/PRIMER EPÓXI (APLICAÇÃO: MADEIRA, ALVENARIA, CERÂMICA E PISO)</v>
          </cell>
          <cell r="E22783" t="str">
            <v>l</v>
          </cell>
          <cell r="F22783">
            <v>100.83</v>
          </cell>
        </row>
        <row r="22784">
          <cell r="A22784" t="str">
            <v>SETOP-I MATED-29648</v>
          </cell>
          <cell r="D22784" t="str">
            <v>PRIMER ANTIOXIDANTE (COMPOSIÇÃO: CROMATO DE ZINCO|COR: VERMELHA|DENSIDADE*: 1,39G/CM3)*VALORES REFERENCIAIS APROXIMADOS</v>
          </cell>
          <cell r="E22784" t="str">
            <v>l</v>
          </cell>
          <cell r="F22784">
            <v>45.85</v>
          </cell>
        </row>
        <row r="22785">
          <cell r="A22785" t="str">
            <v xml:space="preserve">SETOP-I </v>
          </cell>
        </row>
        <row r="22786">
          <cell r="A22786" t="str">
            <v>SETOP-I 123.02 - SELADOR</v>
          </cell>
        </row>
        <row r="22787">
          <cell r="A22787" t="str">
            <v>SETOP-I Código</v>
          </cell>
          <cell r="D22787" t="str">
            <v>Descrição do Material</v>
          </cell>
          <cell r="E22787" t="str">
            <v>Unid.</v>
          </cell>
          <cell r="F22787" t="str">
            <v>Custo Unitário</v>
          </cell>
        </row>
        <row r="22788">
          <cell r="A22788" t="str">
            <v>SETOP-I MATED-11440</v>
          </cell>
          <cell r="D22788" t="str">
            <v>SELADOR ACRÍLICO (APLICAÇÃO: BLOCOS, CONCRETO OU REBOCO|COR: BRANCO)</v>
          </cell>
          <cell r="E22788" t="str">
            <v>l</v>
          </cell>
          <cell r="F22788">
            <v>11.33</v>
          </cell>
        </row>
        <row r="22789">
          <cell r="A22789" t="str">
            <v>SETOP-I MATED-8951</v>
          </cell>
          <cell r="D22789" t="str">
            <v>SELADOR (APLICAÇÃO: MADEIRA|COR: INCOLOR)</v>
          </cell>
          <cell r="E22789" t="str">
            <v>l</v>
          </cell>
          <cell r="F22789">
            <v>42.78</v>
          </cell>
        </row>
        <row r="22790">
          <cell r="A22790" t="str">
            <v xml:space="preserve">SETOP-I </v>
          </cell>
        </row>
        <row r="22791">
          <cell r="A22791" t="str">
            <v>SETOP-I 124 - SINALIZADORES DE OBSTÁCULO</v>
          </cell>
        </row>
        <row r="22792">
          <cell r="A22792" t="str">
            <v>SETOP-I 124.01 - SINALIZADOR DE TOPO</v>
          </cell>
        </row>
        <row r="22793">
          <cell r="A22793" t="str">
            <v>SETOP-I Código</v>
          </cell>
          <cell r="D22793" t="str">
            <v>Descrição do Material</v>
          </cell>
          <cell r="E22793" t="str">
            <v>Unid.</v>
          </cell>
          <cell r="F22793" t="str">
            <v>Custo Unitário</v>
          </cell>
        </row>
        <row r="22794">
          <cell r="A22794" t="str">
            <v>SETOP-I MATED-11988</v>
          </cell>
          <cell r="D22794" t="str">
            <v>SINALIZADOR/LUZ DE OBSTÁCULOS AÉREOS DE TOPO (TIPO: DUPLO|ACABAMENTO: ALUMÍNIO FUNDIDO|COR: VERMELHO|GLOBO: POLICARBONATO PRISMÁTICO|POTÊNCIA: 60W|SOQUETE: BASE E-27|SUPORTE: INCLUSO|RELÉ FOTOELÉTRICO: INCLUSO|LÂMPADAS: NÃO INCLUSO|REFERÊNCIA: TEL-600 OU EQUIVALENTE)</v>
          </cell>
          <cell r="E22794" t="str">
            <v>un</v>
          </cell>
          <cell r="F22794">
            <v>232.77</v>
          </cell>
        </row>
        <row r="22795">
          <cell r="A22795" t="str">
            <v>SETOP-I MATED-11465</v>
          </cell>
          <cell r="D22795" t="str">
            <v>SINALIZADOR/LUZ DE OBSTÁCULOS AÉREOS DE TOPO (TIPO: SIMPLES|ACABAMENTO: ALUMÍNIO FUNDIDO|COR: VERMELHO|GLOBO: POLICARBONATO PRISMÁTICO|POTÊNCIA: 60W|SOQUETE: BASE E-27|SUPORTE: INCLUSO|RELÉ FOTOELÉTRICO: INCLUSO|LÂMPADA: NÃO INCLUSO)</v>
          </cell>
          <cell r="E22795" t="str">
            <v>un</v>
          </cell>
          <cell r="F22795">
            <v>101.65</v>
          </cell>
        </row>
        <row r="22796">
          <cell r="A22796" t="str">
            <v xml:space="preserve">SETOP-I </v>
          </cell>
        </row>
        <row r="22797">
          <cell r="A22797" t="str">
            <v>SETOP-I 125 - SIRENES</v>
          </cell>
        </row>
        <row r="22798">
          <cell r="A22798" t="str">
            <v>SETOP-I 125.01 - SIRENE</v>
          </cell>
        </row>
        <row r="22799">
          <cell r="A22799" t="str">
            <v>SETOP-I Código</v>
          </cell>
          <cell r="D22799" t="str">
            <v>Descrição do Material</v>
          </cell>
          <cell r="E22799" t="str">
            <v>Unid.</v>
          </cell>
          <cell r="F22799" t="str">
            <v>Custo Unitário</v>
          </cell>
        </row>
        <row r="22800">
          <cell r="A22800" t="str">
            <v>SETOP-I MATED-4473</v>
          </cell>
          <cell r="D22800" t="str">
            <v>ALARME AUDIOVISUAL SEM FIO PARA PCD (BOTOEIRA: INCLUSA|FONTE: INCLUSO|TENSÃO: 110-220V)</v>
          </cell>
          <cell r="E22800" t="str">
            <v>un</v>
          </cell>
          <cell r="F22800">
            <v>212</v>
          </cell>
        </row>
        <row r="22801">
          <cell r="A22801" t="str">
            <v>SETOP-I MATED-4456</v>
          </cell>
          <cell r="D22801" t="str">
            <v>SINALIZADOR AUDIOVISUAL ENDEREÇÁVEL (APLICAÇÃO: PCI|PRESSÃO SONORA MÍNIMA: 90 DB)</v>
          </cell>
          <cell r="E22801" t="str">
            <v>un</v>
          </cell>
          <cell r="F22801">
            <v>143.76</v>
          </cell>
        </row>
        <row r="22802">
          <cell r="A22802" t="str">
            <v>SETOP-I MATED-12977</v>
          </cell>
          <cell r="D22802" t="str">
            <v>SIRENE DE ALTA POTÊNCIA, TIMBRE Ø 150MM, 100DCB - IPRM</v>
          </cell>
          <cell r="E22802" t="str">
            <v>un</v>
          </cell>
          <cell r="F22802">
            <v>353.90390000000002</v>
          </cell>
        </row>
        <row r="22803">
          <cell r="A22803" t="str">
            <v>SETOP-I MATED-12389</v>
          </cell>
          <cell r="D22803" t="str">
            <v>SIRENE ELETROMECÂNICA (ALCANCE MÁXIMO: 500M|PRESSÃO SONORA MÍNIMA: 110 DB)</v>
          </cell>
          <cell r="E22803" t="str">
            <v>un</v>
          </cell>
          <cell r="F22803">
            <v>1037.04</v>
          </cell>
        </row>
        <row r="22804">
          <cell r="A22804" t="str">
            <v>SETOP-I MATED-12975</v>
          </cell>
          <cell r="D22804" t="str">
            <v>SIRENE PARA ALARME DE BOMBA EM FUNCIONAMENTO, 220V - IPRM</v>
          </cell>
          <cell r="E22804" t="str">
            <v>un</v>
          </cell>
          <cell r="F22804">
            <v>36.415399999999998</v>
          </cell>
        </row>
        <row r="22805">
          <cell r="A22805" t="str">
            <v xml:space="preserve">SETOP-I </v>
          </cell>
        </row>
        <row r="22806">
          <cell r="A22806" t="str">
            <v>SETOP-I 126 - SOLVENTES E ÁCIDOS</v>
          </cell>
        </row>
        <row r="22807">
          <cell r="A22807" t="str">
            <v>SETOP-I 126.01 - ÁCIDO</v>
          </cell>
        </row>
        <row r="22808">
          <cell r="A22808" t="str">
            <v>SETOP-I Código</v>
          </cell>
          <cell r="D22808" t="str">
            <v>Descrição do Material</v>
          </cell>
          <cell r="E22808" t="str">
            <v>Unid.</v>
          </cell>
          <cell r="F22808" t="str">
            <v>Custo Unitário</v>
          </cell>
        </row>
        <row r="22809">
          <cell r="A22809" t="str">
            <v>SETOP-I MATED-11464</v>
          </cell>
          <cell r="D22809" t="str">
            <v>ÁCIDO MURIÁTICO</v>
          </cell>
          <cell r="E22809" t="str">
            <v>l</v>
          </cell>
          <cell r="F22809">
            <v>9.59</v>
          </cell>
        </row>
        <row r="22810">
          <cell r="A22810" t="str">
            <v xml:space="preserve">SETOP-I </v>
          </cell>
        </row>
        <row r="22811">
          <cell r="A22811" t="str">
            <v>SETOP-I 126.02 - DETERGENTE E DESINFETANTE</v>
          </cell>
        </row>
        <row r="22812">
          <cell r="A22812" t="str">
            <v>SETOP-I Código</v>
          </cell>
          <cell r="D22812" t="str">
            <v>Descrição do Material</v>
          </cell>
          <cell r="E22812" t="str">
            <v>Unid.</v>
          </cell>
          <cell r="F22812" t="str">
            <v>Custo Unitário</v>
          </cell>
        </row>
        <row r="22813">
          <cell r="A22813" t="str">
            <v>SETOP-I MATED-27714</v>
          </cell>
          <cell r="D22813" t="str">
            <v>DESINFETANTE (USO: GERAL)</v>
          </cell>
          <cell r="E22813" t="str">
            <v>l</v>
          </cell>
          <cell r="F22813">
            <v>2.8</v>
          </cell>
        </row>
        <row r="22814">
          <cell r="A22814" t="str">
            <v>SETOP-I MATED-11260</v>
          </cell>
          <cell r="D22814" t="str">
            <v>DETERGENTE AMONÍACO</v>
          </cell>
          <cell r="E22814" t="str">
            <v>l</v>
          </cell>
          <cell r="F22814">
            <v>11.24</v>
          </cell>
        </row>
        <row r="22815">
          <cell r="A22815" t="str">
            <v>SETOP-I MATED-27713</v>
          </cell>
          <cell r="D22815" t="str">
            <v>DETERGENTE NEUTRO CONCENTRADO (USO: GERAL)</v>
          </cell>
          <cell r="E22815" t="str">
            <v>l</v>
          </cell>
          <cell r="F22815">
            <v>8.16</v>
          </cell>
        </row>
        <row r="22816">
          <cell r="A22816" t="str">
            <v xml:space="preserve">SETOP-I </v>
          </cell>
        </row>
        <row r="22817">
          <cell r="A22817" t="str">
            <v>SETOP-I 126.03 - SOLVENTE</v>
          </cell>
        </row>
        <row r="22818">
          <cell r="A22818" t="str">
            <v>SETOP-I Código</v>
          </cell>
          <cell r="D22818" t="str">
            <v>Descrição do Material</v>
          </cell>
          <cell r="E22818" t="str">
            <v>Unid.</v>
          </cell>
          <cell r="F22818" t="str">
            <v>Custo Unitário</v>
          </cell>
        </row>
        <row r="22819">
          <cell r="A22819" t="str">
            <v>SETOP-I MATED-14692</v>
          </cell>
          <cell r="D22819" t="str">
            <v>GEL REMOVEDOR PASTOSO (APLICAÇÃO: TINTAS ESMALTE, ACRÍLICA OU VERNIZ)</v>
          </cell>
          <cell r="E22819" t="str">
            <v>l</v>
          </cell>
          <cell r="F22819">
            <v>49.99</v>
          </cell>
        </row>
        <row r="22820">
          <cell r="A22820" t="str">
            <v>SETOP-I MATED-11432</v>
          </cell>
          <cell r="D22820" t="str">
            <v>SOLVENTE DILUENTE (BASE: AGUARRÁS)</v>
          </cell>
          <cell r="E22820" t="str">
            <v>l</v>
          </cell>
          <cell r="F22820">
            <v>28.89</v>
          </cell>
        </row>
        <row r="22821">
          <cell r="A22821" t="str">
            <v xml:space="preserve">SETOP-I </v>
          </cell>
        </row>
        <row r="22822">
          <cell r="A22822" t="str">
            <v>SETOP-I 127 - TAXA E BOMBAS DE CONCRETO</v>
          </cell>
        </row>
        <row r="22823">
          <cell r="A22823" t="str">
            <v>SETOP-I 127.01 - TAXA DE BOMBEAMENTO</v>
          </cell>
        </row>
        <row r="22824">
          <cell r="A22824" t="str">
            <v>SETOP-I Código</v>
          </cell>
          <cell r="D22824" t="str">
            <v>Descrição do Material</v>
          </cell>
          <cell r="E22824" t="str">
            <v>Unid.</v>
          </cell>
          <cell r="F22824" t="str">
            <v>Custo Unitário</v>
          </cell>
        </row>
        <row r="22825">
          <cell r="A22825" t="str">
            <v>SETOP-I MATED-12059</v>
          </cell>
          <cell r="D22825" t="str">
            <v>TAXA DE BOMBEAMENTO DE CONCRETO</v>
          </cell>
          <cell r="E22825" t="str">
            <v>m3</v>
          </cell>
          <cell r="F22825">
            <v>56.133000000000003</v>
          </cell>
        </row>
        <row r="22826">
          <cell r="A22826" t="str">
            <v xml:space="preserve">SETOP-I </v>
          </cell>
        </row>
        <row r="22827">
          <cell r="A22827" t="str">
            <v>SETOP-I 129 - TELAS, CONCERTINAS E CERCAS</v>
          </cell>
        </row>
        <row r="22828">
          <cell r="A22828" t="str">
            <v>SETOP-I 129.01 - ACESSÓRIOS PARA CERCA</v>
          </cell>
        </row>
        <row r="22829">
          <cell r="A22829" t="str">
            <v>SETOP-I Código</v>
          </cell>
          <cell r="D22829" t="str">
            <v>Descrição do Material</v>
          </cell>
          <cell r="E22829" t="str">
            <v>Unid.</v>
          </cell>
          <cell r="F22829" t="str">
            <v>Custo Unitário</v>
          </cell>
        </row>
        <row r="22830">
          <cell r="A22830" t="str">
            <v>SETOP-I MATED-11232</v>
          </cell>
          <cell r="D22830" t="str">
            <v>GRAMPO (ACABAMENTO: GALVANIZADO|APLICAÇÃO: CERCA|TAMANHO: GRANDE[9X1"]|DIÂMETRO: 9 BWG [3,75MM]|COMPRIMENTO: 1" [25,4MM]|QUANTIDADE POR QUILO: 215)</v>
          </cell>
          <cell r="E22830" t="str">
            <v>Kg</v>
          </cell>
          <cell r="F22830">
            <v>20.05</v>
          </cell>
        </row>
        <row r="22831">
          <cell r="A22831" t="str">
            <v xml:space="preserve">SETOP-I </v>
          </cell>
        </row>
        <row r="22832">
          <cell r="A22832" t="str">
            <v>SETOP-I 129.02 - CONCERTINA DUPLA</v>
          </cell>
        </row>
        <row r="22833">
          <cell r="A22833" t="str">
            <v>SETOP-I Código</v>
          </cell>
          <cell r="D22833" t="str">
            <v>Descrição do Material</v>
          </cell>
          <cell r="E22833" t="str">
            <v>Unid.</v>
          </cell>
          <cell r="F22833" t="str">
            <v>Custo Unitário</v>
          </cell>
        </row>
        <row r="22834">
          <cell r="A22834" t="str">
            <v>SETOP-I MATED-13074</v>
          </cell>
          <cell r="D22834" t="str">
            <v>CONCERTINA CLIPADA (MODELO: ESPIRAL HELICOIDAL DUPLA|DIÂMETRO: 45CM)</v>
          </cell>
          <cell r="E22834" t="str">
            <v>m</v>
          </cell>
          <cell r="F22834">
            <v>18.63</v>
          </cell>
        </row>
        <row r="22835">
          <cell r="A22835" t="str">
            <v>SETOP-I MATED-13073</v>
          </cell>
          <cell r="D22835" t="str">
            <v>CONCERTINA CLIPADA (MODELO: ESPIRAL HELICOIDAL DUPLA|DIÂMETRO: 61CM)</v>
          </cell>
          <cell r="E22835" t="str">
            <v>m</v>
          </cell>
          <cell r="F22835">
            <v>22.61</v>
          </cell>
        </row>
        <row r="22836">
          <cell r="A22836" t="str">
            <v>SETOP-I MATED-13075</v>
          </cell>
          <cell r="D22836" t="str">
            <v>CONCERTINA CLIPADA (MODELO: ESPIRAL HELICOIDAL DUPLA|DIÂMETRO: 73CM)</v>
          </cell>
          <cell r="E22836" t="str">
            <v>m</v>
          </cell>
          <cell r="F22836">
            <v>25.95</v>
          </cell>
        </row>
        <row r="22837">
          <cell r="A22837" t="str">
            <v xml:space="preserve">SETOP-I </v>
          </cell>
        </row>
        <row r="22838">
          <cell r="A22838" t="str">
            <v>SETOP-I 129.03 - TELA ONDULADA</v>
          </cell>
        </row>
        <row r="22839">
          <cell r="A22839" t="str">
            <v>SETOP-I Código</v>
          </cell>
          <cell r="D22839" t="str">
            <v>Descrição do Material</v>
          </cell>
          <cell r="E22839" t="str">
            <v>Unid.</v>
          </cell>
          <cell r="F22839" t="str">
            <v>Custo Unitário</v>
          </cell>
        </row>
        <row r="22840">
          <cell r="A22840" t="str">
            <v>SETOP-I MATED-29277</v>
          </cell>
          <cell r="D22840" t="str">
            <v>TELA QUADRICULADA ONDULADA (TRAMA: 1" [25,40MM]|BITOLA FIO: 6[4,19MM]|PESO: 11,20KG/M2)</v>
          </cell>
          <cell r="E22840" t="str">
            <v>m2</v>
          </cell>
          <cell r="F22840">
            <v>264.93</v>
          </cell>
        </row>
        <row r="22841">
          <cell r="A22841" t="str">
            <v>SETOP-I MATED-21926</v>
          </cell>
          <cell r="D22841" t="str">
            <v>TELA QUADRICULADA ONDULADA (TRAMA: 1.1/4" [31,75MM]|BITOLA FIO: 10[3,40MM]|PESO: 4,25KG/M2)</v>
          </cell>
          <cell r="E22841" t="str">
            <v>m2</v>
          </cell>
          <cell r="F22841">
            <v>89.2</v>
          </cell>
        </row>
        <row r="22842">
          <cell r="A22842" t="str">
            <v>SETOP-I MATED-21941</v>
          </cell>
          <cell r="D22842" t="str">
            <v>TELA QUADRICULADA ONDULADA (TRAMA: 1/2" [12,70MM]|BITOLA FIO: 12[2,77MM]|PESO: 6,40KG/M2)</v>
          </cell>
          <cell r="E22842" t="str">
            <v>m2</v>
          </cell>
          <cell r="F22842">
            <v>146.72</v>
          </cell>
        </row>
        <row r="22843">
          <cell r="A22843" t="str">
            <v>SETOP-I MATED-18291</v>
          </cell>
          <cell r="D22843" t="str">
            <v>TELA QUADRICULADA ONDULADA (TRAMA: 1"[25,4MM]|BITOLA FIO: 10[3,40MM]|PESO: 5,18KG/M2)</v>
          </cell>
          <cell r="E22843" t="str">
            <v>m2</v>
          </cell>
          <cell r="F22843">
            <v>102.06</v>
          </cell>
        </row>
        <row r="22844">
          <cell r="A22844" t="str">
            <v>SETOP-I MATED-29248</v>
          </cell>
          <cell r="D22844" t="str">
            <v>TELA QUADRICULADA ONDULADA (TRAMA: 3/8" [9,52MM]|BITOLA FIO: 14[2,11MM]|PESO: 4,94KG/M2)</v>
          </cell>
          <cell r="E22844" t="str">
            <v>m2</v>
          </cell>
          <cell r="F22844">
            <v>127.35</v>
          </cell>
        </row>
        <row r="22845">
          <cell r="A22845" t="str">
            <v>SETOP-I MATED-21925</v>
          </cell>
          <cell r="D22845" t="str">
            <v>TELA QUADRICULADA ONDULADA (TRAMA: 5/8" [15,88MM]|BITOLA FIO: 12[2,77MM]|PESO: 5,31KG/M2)</v>
          </cell>
          <cell r="E22845" t="str">
            <v>m2</v>
          </cell>
          <cell r="F22845">
            <v>113.31</v>
          </cell>
        </row>
        <row r="22846">
          <cell r="A22846" t="str">
            <v xml:space="preserve">SETOP-I </v>
          </cell>
        </row>
        <row r="22847">
          <cell r="A22847" t="str">
            <v>SETOP-I 129.04 - TELA PARA ALAMBRADO</v>
          </cell>
        </row>
        <row r="22848">
          <cell r="A22848" t="str">
            <v>SETOP-I Código</v>
          </cell>
          <cell r="D22848" t="str">
            <v>Descrição do Material</v>
          </cell>
          <cell r="E22848" t="str">
            <v>Unid.</v>
          </cell>
          <cell r="F22848" t="str">
            <v>Custo Unitário</v>
          </cell>
        </row>
        <row r="22849">
          <cell r="A22849" t="str">
            <v>SETOP-I MATED-11267</v>
          </cell>
          <cell r="D22849" t="str">
            <v>TELA DE ARAME GALVANIZADO PARA ALAMBRADO (DIMENSÕES DA TRAMA: 2X2" [50,8MM]|TIPO DA MALHA: LOSANGULAR|BITOLA DO FIO: BWG 12 [2,76MM]|PESO: 2,85KG/M2)</v>
          </cell>
          <cell r="E22849" t="str">
            <v>m2</v>
          </cell>
          <cell r="F22849">
            <v>38.479999999999997</v>
          </cell>
        </row>
        <row r="22850">
          <cell r="A22850" t="str">
            <v>SETOP-I MATED-11266</v>
          </cell>
          <cell r="D22850" t="str">
            <v>TELA DE ARAME GALVANIZADO PARA ALAMBRADO (DIMENSÕES DA TRAMA: 2X2" [50,8MM]|TIPO DA MALHA: LOSANGULAR|BITOLA DO FIO: BWG 14 [2,10MM]|PESO: 1,15KG/M2)</v>
          </cell>
          <cell r="E22850" t="str">
            <v>m2</v>
          </cell>
          <cell r="F22850">
            <v>24.2</v>
          </cell>
        </row>
        <row r="22851">
          <cell r="A22851" t="str">
            <v xml:space="preserve">SETOP-I </v>
          </cell>
        </row>
        <row r="22852">
          <cell r="A22852" t="str">
            <v>SETOP-I 130 - TELHAS CERÂMICAS</v>
          </cell>
        </row>
        <row r="22853">
          <cell r="A22853" t="str">
            <v>SETOP-I 130.02 - TELHA CERÂMICA</v>
          </cell>
        </row>
        <row r="22854">
          <cell r="A22854" t="str">
            <v>SETOP-I Código</v>
          </cell>
          <cell r="D22854" t="str">
            <v>Descrição do Material</v>
          </cell>
          <cell r="E22854" t="str">
            <v>Unid.</v>
          </cell>
          <cell r="F22854" t="str">
            <v>Custo Unitário</v>
          </cell>
        </row>
        <row r="22855">
          <cell r="A22855" t="str">
            <v>SETOP-I MATED-11372</v>
          </cell>
          <cell r="D22855" t="str">
            <v>TELHA CERÂMICA DE CUMEEIRA (TIPO: COLONIAL|MEDIDAS REFERENCIAIS: 41X21CM)</v>
          </cell>
          <cell r="E22855" t="str">
            <v>un</v>
          </cell>
          <cell r="F22855">
            <v>5.88</v>
          </cell>
        </row>
        <row r="22856">
          <cell r="A22856" t="str">
            <v>SETOP-I MATED-11376</v>
          </cell>
          <cell r="D22856" t="str">
            <v>TELHA CERÂMICA (TIPO: COLONIAL|MEDIDAS REFERENCIAIS: 46X18X14CM)</v>
          </cell>
          <cell r="E22856" t="str">
            <v>un</v>
          </cell>
          <cell r="F22856">
            <v>2.8</v>
          </cell>
        </row>
        <row r="22857">
          <cell r="A22857" t="str">
            <v>SETOP-I MATED-11374</v>
          </cell>
          <cell r="D22857" t="str">
            <v>TELHA CERÂMICA (TIPO: FRANCESA|MEDIDAS REFERENCIAIS: 40X24CM)</v>
          </cell>
          <cell r="E22857" t="str">
            <v>un</v>
          </cell>
          <cell r="F22857">
            <v>3.95</v>
          </cell>
        </row>
        <row r="22858">
          <cell r="A22858" t="str">
            <v>SETOP-I MATED-11375</v>
          </cell>
          <cell r="D22858" t="str">
            <v>TELHA CERÂMICA (TIPO: PLANA|MEDIDAS REFERENCIAIS: 46X16X12CM)</v>
          </cell>
          <cell r="E22858" t="str">
            <v>un</v>
          </cell>
          <cell r="F22858">
            <v>2</v>
          </cell>
        </row>
        <row r="22859">
          <cell r="A22859" t="str">
            <v xml:space="preserve">SETOP-I </v>
          </cell>
        </row>
        <row r="22860">
          <cell r="A22860" t="str">
            <v>SETOP-I 131 - TELHAS DE FIBROCIMENTO, GALVANIZADAS E VEGETAL</v>
          </cell>
        </row>
        <row r="22861">
          <cell r="A22861" t="str">
            <v>SETOP-I 131.01 - ACESSÓRIOS PARA FIXAÇÃO DE TELHAS</v>
          </cell>
        </row>
        <row r="22862">
          <cell r="A22862" t="str">
            <v>SETOP-I Código</v>
          </cell>
          <cell r="D22862" t="str">
            <v>Descrição do Material</v>
          </cell>
          <cell r="E22862" t="str">
            <v>Unid.</v>
          </cell>
          <cell r="F22862" t="str">
            <v>Custo Unitário</v>
          </cell>
        </row>
        <row r="22863">
          <cell r="A22863" t="str">
            <v>SETOP-I MATED-11377</v>
          </cell>
          <cell r="D22863" t="str">
            <v>CONJUNTO VEDAÇÃO ELÁSTICA (APLICAÇÃO: TELHADO|DIÂMETRO DO FURO: 8MM)</v>
          </cell>
          <cell r="E22863" t="str">
            <v>un</v>
          </cell>
          <cell r="F22863">
            <v>1.06</v>
          </cell>
        </row>
        <row r="22864">
          <cell r="A22864" t="str">
            <v>SETOP-I MATED-11378</v>
          </cell>
          <cell r="D22864" t="str">
            <v>FIXADOR DE ABA AUTOTRAVANTE PARA CALHA ESTRUTURAL (MATERIAL: AÇO GALVANIZADO|LARGURA DA TELHA: 90CM[CANALETE 90 OU KALHETÃO])</v>
          </cell>
          <cell r="E22864" t="str">
            <v>un</v>
          </cell>
          <cell r="F22864">
            <v>3.59</v>
          </cell>
        </row>
        <row r="22865">
          <cell r="A22865" t="str">
            <v>SETOP-I MATED-12443</v>
          </cell>
          <cell r="D22865" t="str">
            <v>FIXADOR DE ABA SIMPLES PARA CALHA ESTRUTURAL (MATERIAL: AÇO GALVANIZADO|LARGURA DA TELHA: 49CM[CANALETE 49 OU KALHETA])</v>
          </cell>
          <cell r="E22865" t="str">
            <v>un</v>
          </cell>
          <cell r="F22865">
            <v>7</v>
          </cell>
        </row>
        <row r="22866">
          <cell r="A22866" t="str">
            <v>SETOP-I MATED-11379</v>
          </cell>
          <cell r="D22866" t="str">
            <v>GANCHO CHATO PARA FIXAÇÃO DE TELHAS (COMPRIMENTO: 140MM)</v>
          </cell>
          <cell r="E22866" t="str">
            <v>un</v>
          </cell>
          <cell r="F22866">
            <v>6.63</v>
          </cell>
        </row>
        <row r="22867">
          <cell r="A22867" t="str">
            <v>SETOP-I MATED-12589</v>
          </cell>
          <cell r="D22867" t="str">
            <v>VEDA ONDA/PASSARINHEIRA (MATERIAL: POLIPROPILENO|COR: OCRE OU CINZA|ALTURA*: 6CM|COMPRIMENTO: 9,5CM|APLICAÇÃO: TELHA ONDULADA)*VALORES REFERENCIAIS APROXIMADOS</v>
          </cell>
          <cell r="E22867" t="str">
            <v>un</v>
          </cell>
          <cell r="F22867">
            <v>0.4</v>
          </cell>
        </row>
        <row r="22868">
          <cell r="A22868" t="str">
            <v xml:space="preserve">SETOP-I </v>
          </cell>
        </row>
        <row r="22869">
          <cell r="A22869" t="str">
            <v>SETOP-I 131.02 - CUMEEIRA FIBROCIMENTO</v>
          </cell>
        </row>
        <row r="22870">
          <cell r="A22870" t="str">
            <v>SETOP-I Código</v>
          </cell>
          <cell r="D22870" t="str">
            <v>Descrição do Material</v>
          </cell>
          <cell r="E22870" t="str">
            <v>Unid.</v>
          </cell>
          <cell r="F22870" t="str">
            <v>Custo Unitário</v>
          </cell>
        </row>
        <row r="22871">
          <cell r="A22871" t="str">
            <v>SETOP-I MATED-11369</v>
          </cell>
          <cell r="D22871" t="str">
            <v>CUMEEIRA NORMAL (UTILIZAÇÃO: TELHA ESTRUTURAL DE FIBROCIMENTO|LARGURA: 512MM*|COMPRIMENTO: 616MM*|REFERÊNCIA: CANALETE 49 E KALHETAO 49) *MEDIDAS REFERENCIAIS APROXIMADAS</v>
          </cell>
          <cell r="E22871" t="str">
            <v>m</v>
          </cell>
          <cell r="F22871">
            <v>90.39</v>
          </cell>
        </row>
        <row r="22872">
          <cell r="A22872" t="str">
            <v>SETOP-I MATED-11370</v>
          </cell>
          <cell r="D22872" t="str">
            <v>CUMEEIRA NORMAL (UTILIZAÇÃO: TELHA ESTRUTURAL DE FIBROCIMENTO|LARGURA: 935MM*|COMPRIMENTO: 1050MM*|REFERÊNCIA: CANALETE 90 E KALHETÃO 90) *MEDIDAS REFERENCIAIS APROXIMADAS</v>
          </cell>
          <cell r="E22872" t="str">
            <v>m</v>
          </cell>
          <cell r="F22872">
            <v>153.87</v>
          </cell>
        </row>
        <row r="22873">
          <cell r="A22873" t="str">
            <v>SETOP-I MATED-11971</v>
          </cell>
          <cell r="D22873" t="str">
            <v>ESPIGÃO DE FIBROCIMENTO (UTILIZAÇÃO: TELHA ONDULADA|COMPRIMENTO DA PEÇA: 180CM*) *MEDIDAS REFERENCIAIS APROXIMADAS</v>
          </cell>
          <cell r="E22873" t="str">
            <v>m</v>
          </cell>
          <cell r="F22873">
            <v>34.85</v>
          </cell>
        </row>
        <row r="22874">
          <cell r="A22874" t="str">
            <v>SETOP-I MATED-11373</v>
          </cell>
          <cell r="D22874" t="str">
            <v>RUFO DE FIBROCIMENTO (UTILIZAÇÃO: TELHA ONDULADA|INCLINAÇÃO: 30°|ESPESSURA: 4MM)</v>
          </cell>
          <cell r="E22874" t="str">
            <v>m</v>
          </cell>
          <cell r="F22874">
            <v>49.56</v>
          </cell>
        </row>
        <row r="22875">
          <cell r="A22875" t="str">
            <v xml:space="preserve">SETOP-I </v>
          </cell>
        </row>
        <row r="22876">
          <cell r="A22876" t="str">
            <v>SETOP-I 131.03 - CUMEEIRA GALVANIZADA</v>
          </cell>
        </row>
        <row r="22877">
          <cell r="A22877" t="str">
            <v>SETOP-I Código</v>
          </cell>
          <cell r="D22877" t="str">
            <v>Descrição do Material</v>
          </cell>
          <cell r="E22877" t="str">
            <v>Unid.</v>
          </cell>
          <cell r="F22877" t="str">
            <v>Custo Unitário</v>
          </cell>
        </row>
        <row r="22878">
          <cell r="A22878" t="str">
            <v>SETOP-I MATED-12561</v>
          </cell>
          <cell r="D22878" t="str">
            <v>CUMEEIRA GALVANIZADA (UTILIZAÇÃO: TELHA TRAPEZOIDAL|COMPRIMENTO DA PEÇA: 100CM*) *MEDIDAS REFERENCIAIS APROXIMADAS</v>
          </cell>
          <cell r="E22878" t="str">
            <v>m</v>
          </cell>
          <cell r="F22878">
            <v>45.79</v>
          </cell>
        </row>
        <row r="22879">
          <cell r="A22879" t="str">
            <v xml:space="preserve">SETOP-I </v>
          </cell>
        </row>
        <row r="22880">
          <cell r="A22880" t="str">
            <v>SETOP-I 131.04 - CUMEEIRA VEGETAL</v>
          </cell>
        </row>
        <row r="22881">
          <cell r="A22881" t="str">
            <v>SETOP-I Código</v>
          </cell>
          <cell r="D22881" t="str">
            <v>Descrição do Material</v>
          </cell>
          <cell r="E22881" t="str">
            <v>Unid.</v>
          </cell>
          <cell r="F22881" t="str">
            <v>Custo Unitário</v>
          </cell>
        </row>
        <row r="22882">
          <cell r="A22882" t="str">
            <v>SETOP-I MATED-12587</v>
          </cell>
          <cell r="D22882" t="str">
            <v>CUMEEIRA ONDULADA (UTILIZAÇÃO: TELHA DE FIBRA VEGETAL TRADICIONAL|COMPRIMENTO DA PEÇA: 100CM*) *MEDIDAS REFERENCIAIS APROXIMADAS</v>
          </cell>
          <cell r="E22882" t="str">
            <v>m</v>
          </cell>
          <cell r="F22882">
            <v>29.45</v>
          </cell>
        </row>
        <row r="22883">
          <cell r="A22883" t="str">
            <v>SETOP-I MATED-12588</v>
          </cell>
          <cell r="D22883" t="str">
            <v>RUFO DE POLIETILENO (UTILIZAÇÃO: TELHA DE FIBRA VEGETAL TRADICIONAL|COMPRIMENTO DA PEÇA: 100CM*) *MEDIDAS REFERENCIAIS APROXIMADAS</v>
          </cell>
          <cell r="E22883" t="str">
            <v>m</v>
          </cell>
          <cell r="F22883">
            <v>55.5</v>
          </cell>
        </row>
        <row r="22884">
          <cell r="A22884" t="str">
            <v xml:space="preserve">SETOP-I </v>
          </cell>
        </row>
        <row r="22885">
          <cell r="A22885" t="str">
            <v>SETOP-I 131.05 - TELHA DE FIBROCIMENTO</v>
          </cell>
        </row>
        <row r="22886">
          <cell r="A22886" t="str">
            <v>SETOP-I Código</v>
          </cell>
          <cell r="D22886" t="str">
            <v>Descrição do Material</v>
          </cell>
          <cell r="E22886" t="str">
            <v>Unid.</v>
          </cell>
          <cell r="F22886" t="str">
            <v>Custo Unitário</v>
          </cell>
        </row>
        <row r="22887">
          <cell r="A22887" t="str">
            <v>SETOP-I MATED-11371</v>
          </cell>
          <cell r="D22887" t="str">
            <v>TELHA DE FIBROCIMENTO DE CUMEEIRA (TIPO: ARTICULADA|COMPRIMENTO: 110CM|CONJUNTO: INFERIOR E SUPERIOR|ESPESSURA: 6MM)</v>
          </cell>
          <cell r="E22887" t="str">
            <v>un</v>
          </cell>
          <cell r="F22887">
            <v>68.569999999999993</v>
          </cell>
        </row>
        <row r="22888">
          <cell r="A22888" t="str">
            <v>SETOP-I MATED-11365</v>
          </cell>
          <cell r="D22888" t="str">
            <v>TELHA DE FIBROCIMENTO (TIPO: CALHA ESTRUTURAL|ESPESSURA: 8MM|LARGURA ÚTIL: 490MM|LARGURA NOMINAL: 521MM|VÃO LIVRE: 5,50M|PESO MÉDIO APROXIMADO: 22,20KG/M2)</v>
          </cell>
          <cell r="E22888" t="str">
            <v>m2</v>
          </cell>
          <cell r="F22888">
            <v>149.32</v>
          </cell>
        </row>
        <row r="22889">
          <cell r="A22889" t="str">
            <v>SETOP-I MATED-11366</v>
          </cell>
          <cell r="D22889" t="str">
            <v>TELHA DE FIBROCIMENTO (TIPO: CALHA ESTRUTURAL|ESPESSURA: 8MM|LARGURA ÚTIL: 900MM|LARGURA NOMINAL: 1008MM|VÃO LIVRE: 6,50M|PESO MÉDIO APROXIMADO: 18,16KG/M2)</v>
          </cell>
          <cell r="E22889" t="str">
            <v>m2</v>
          </cell>
          <cell r="F22889">
            <v>144.09</v>
          </cell>
        </row>
        <row r="22890">
          <cell r="A22890" t="str">
            <v>SETOP-I MATED-11367</v>
          </cell>
          <cell r="D22890" t="str">
            <v>TELHA DE FIBROCIMENTO (TIPO: ESTRUTURAL|ESPESSURA: 8MM|LARGURA ÚTIL: 1020MM*|LARGURA NOMINAL: 1064MM*|VÃO LIVRE: 4,46M)*VALORES REFERENCIAIS APROXIMADOS</v>
          </cell>
          <cell r="E22890" t="str">
            <v>m2</v>
          </cell>
          <cell r="F22890">
            <v>50.73</v>
          </cell>
        </row>
        <row r="22891">
          <cell r="A22891" t="str">
            <v>SETOP-I MATED-12552</v>
          </cell>
          <cell r="D22891" t="str">
            <v>TELHA DE FIBROCIMENTO (TIPO: ONDULADA|ESPESSURA: 5MM|LARGURA NOMINAL: 1100MM|LARGURA ÚTIL: 1050MM|VÃO LIVRE: 1,69M)</v>
          </cell>
          <cell r="E22891" t="str">
            <v>m2</v>
          </cell>
          <cell r="F22891">
            <v>29.64</v>
          </cell>
        </row>
        <row r="22892">
          <cell r="A22892" t="str">
            <v>SETOP-I MATED-11368</v>
          </cell>
          <cell r="D22892" t="str">
            <v>TELHA DE FIBROCIMENTO (TIPO: ONDULADA|ESPESSURA: 6MM|LARGURA NOMINAL: 1100MM|LARGURA ÚTIL: 1050M|VÃO LIVRE: 1,69M)</v>
          </cell>
          <cell r="E22892" t="str">
            <v>m2</v>
          </cell>
          <cell r="F22892">
            <v>34.58</v>
          </cell>
        </row>
        <row r="22893">
          <cell r="A22893" t="str">
            <v xml:space="preserve">SETOP-I </v>
          </cell>
        </row>
        <row r="22894">
          <cell r="A22894" t="str">
            <v>SETOP-I 131.06 - TELHA GALVANIZADA</v>
          </cell>
        </row>
        <row r="22895">
          <cell r="A22895" t="str">
            <v>SETOP-I Código</v>
          </cell>
          <cell r="D22895" t="str">
            <v>Descrição do Material</v>
          </cell>
          <cell r="E22895" t="str">
            <v>Unid.</v>
          </cell>
          <cell r="F22895" t="str">
            <v>Custo Unitário</v>
          </cell>
        </row>
        <row r="22896">
          <cell r="A22896" t="str">
            <v>SETOP-I MATED-13847</v>
          </cell>
          <cell r="D22896" t="str">
            <v>TELHA GALVANIZADA (MODELO: ONDULADA|ACABAMENTO: NATURAL SEM PINTURA|ESPESSURA TELHA: 0,50MM|ALTURA: 17MM|TIPO: SIMPLES SEM ISOLAMENTO TERMOACÚSTICO|MATERIAL: GALVALUME)</v>
          </cell>
          <cell r="E22896" t="str">
            <v>m2</v>
          </cell>
          <cell r="F22896">
            <v>37.5</v>
          </cell>
        </row>
        <row r="22897">
          <cell r="A22897" t="str">
            <v>SETOP-I MATED-12553</v>
          </cell>
          <cell r="D22897" t="str">
            <v>TELHA GALVANIZADA (MODELO: TRAPEZOIDAL|ACABAMENTO: NATURAL SEM PINTURA|ESPESSURA TELHA: 0,43MM|ESPESSURA EPS: 30MM|ALTURA: 40MM|TIPO: DUPLA TERMOACÚSTICA COM DUAS FACES TRAPEZOIDAIS|PREENCHIMENTO: POLIESTIRENO EXPANDIDO-ISOPOR|MATERIAL: GALVALUME)</v>
          </cell>
          <cell r="E22897" t="str">
            <v>m2</v>
          </cell>
          <cell r="F22897">
            <v>88</v>
          </cell>
        </row>
        <row r="22898">
          <cell r="A22898" t="str">
            <v>SETOP-I MATED-12176</v>
          </cell>
          <cell r="D22898" t="str">
            <v>TELHA GALVANIZADA (MODELO: TRAPEZOIDAL|ACABAMENTO: NATURAL SEM PINTURA|ESPESSURA TELHA: 0,50MM|ALTURA: 40MM|TIPO: SIMPLES SEM ISOLAMENTO TERMOACÚSTICO|MATERIAL: GALVALUME)</v>
          </cell>
          <cell r="E22898" t="str">
            <v>m2</v>
          </cell>
          <cell r="F22898">
            <v>40</v>
          </cell>
        </row>
        <row r="22899">
          <cell r="A22899" t="str">
            <v xml:space="preserve">SETOP-I </v>
          </cell>
        </row>
        <row r="22900">
          <cell r="A22900" t="str">
            <v>SETOP-I 131.07 - TELHA VEGETAL</v>
          </cell>
        </row>
        <row r="22901">
          <cell r="A22901" t="str">
            <v>SETOP-I Código</v>
          </cell>
          <cell r="D22901" t="str">
            <v>Descrição do Material</v>
          </cell>
          <cell r="E22901" t="str">
            <v>Unid.</v>
          </cell>
          <cell r="F22901" t="str">
            <v>Custo Unitário</v>
          </cell>
        </row>
        <row r="22902">
          <cell r="A22902" t="str">
            <v>SETOP-I MATED-12586</v>
          </cell>
          <cell r="D22902" t="str">
            <v>TELHA DE FIBRA VEGETAL (MODELO: TRADICIONAL OU CLÁSSFICA|IMPERMEABLIZAÇÃO: BETUME|COMPRIMENTO*: 200CM|LARGURA*: 95CM|ESPESSURA: 3MM|PESO: 6,5KG)*VALORES REFERENCIAIS APROXIMADOS</v>
          </cell>
          <cell r="E22902" t="str">
            <v>m2</v>
          </cell>
          <cell r="F22902">
            <v>57.89</v>
          </cell>
        </row>
        <row r="22903">
          <cell r="A22903" t="str">
            <v xml:space="preserve">SETOP-I </v>
          </cell>
        </row>
        <row r="22904">
          <cell r="A22904" t="str">
            <v>SETOP-I 132 - TEXTURAS</v>
          </cell>
        </row>
        <row r="22905">
          <cell r="A22905" t="str">
            <v>SETOP-I 132.01 - TEXTURA ACRÍLICA</v>
          </cell>
        </row>
        <row r="22906">
          <cell r="A22906" t="str">
            <v>SETOP-I Código</v>
          </cell>
          <cell r="D22906" t="str">
            <v>Descrição do Material</v>
          </cell>
          <cell r="E22906" t="str">
            <v>Unid.</v>
          </cell>
          <cell r="F22906" t="str">
            <v>Custo Unitário</v>
          </cell>
        </row>
        <row r="22907">
          <cell r="A22907" t="str">
            <v>SETOP-I MATED-12758</v>
          </cell>
          <cell r="D22907" t="str">
            <v>TEXTURA ACRÍLICA (TIPO: PREMIUM|ACABAMENTO: LISO OU SUAVE|APLICAÇÃO: USO INTERNO E EXTERNO)</v>
          </cell>
          <cell r="E22907" t="str">
            <v>Kg</v>
          </cell>
          <cell r="F22907">
            <v>4.9000000000000004</v>
          </cell>
        </row>
        <row r="22908">
          <cell r="A22908" t="str">
            <v>SETOP-I MATED-12769</v>
          </cell>
          <cell r="D22908" t="str">
            <v>TEXTURA ACRÍLICA (TIPO: PREMIUM|ACABAMENTO: RÚSTICO|APLICAÇÃO: USO INTERNO E EXTERNO)</v>
          </cell>
          <cell r="E22908" t="str">
            <v>Kg</v>
          </cell>
          <cell r="F22908">
            <v>8.73</v>
          </cell>
        </row>
        <row r="22909">
          <cell r="A22909" t="str">
            <v xml:space="preserve">SETOP-I </v>
          </cell>
        </row>
        <row r="22910">
          <cell r="A22910" t="str">
            <v>SETOP-I 133 - TINTAS ACRÍLICAS, ESMALTE E LÁTEX</v>
          </cell>
        </row>
        <row r="22911">
          <cell r="A22911" t="str">
            <v>SETOP-I 133.01 - IMPERMEABILIZANTE ASFÁLTICO</v>
          </cell>
        </row>
        <row r="22912">
          <cell r="A22912" t="str">
            <v>SETOP-I Código</v>
          </cell>
          <cell r="D22912" t="str">
            <v>Descrição do Material</v>
          </cell>
          <cell r="E22912" t="str">
            <v>Unid.</v>
          </cell>
          <cell r="F22912" t="str">
            <v>Custo Unitário</v>
          </cell>
        </row>
        <row r="22913">
          <cell r="A22913" t="str">
            <v>SETOP-I MATED-11361</v>
          </cell>
          <cell r="D22913" t="str">
            <v>TINTA (TIPO: ASFÁLTICA IMPERMEABILIZANTE EMULSIONADA EM ÁGUA|APLICAÇÃO: ALVENARIA, CONCRETO, MADEIRA E METAIS)</v>
          </cell>
          <cell r="E22913" t="str">
            <v>l</v>
          </cell>
          <cell r="F22913">
            <v>20.399999999999999</v>
          </cell>
        </row>
        <row r="22914">
          <cell r="A22914" t="str">
            <v xml:space="preserve">SETOP-I </v>
          </cell>
        </row>
        <row r="22915">
          <cell r="A22915" t="str">
            <v>SETOP-I 133.02 - PIGMENTO</v>
          </cell>
        </row>
        <row r="22916">
          <cell r="A22916" t="str">
            <v>SETOP-I Código</v>
          </cell>
          <cell r="D22916" t="str">
            <v>Descrição do Material</v>
          </cell>
          <cell r="E22916" t="str">
            <v>Unid.</v>
          </cell>
          <cell r="F22916" t="str">
            <v>Custo Unitário</v>
          </cell>
        </row>
        <row r="22917">
          <cell r="A22917" t="str">
            <v>SETOP-I MATED-11431</v>
          </cell>
          <cell r="D22917" t="str">
            <v>PIGMENTO PARA TINTAS (TIPO: LÍQUIDO|CORES: DIVERSAS)</v>
          </cell>
          <cell r="E22917" t="str">
            <v>l</v>
          </cell>
          <cell r="F22917">
            <v>146</v>
          </cell>
        </row>
        <row r="22918">
          <cell r="A22918" t="str">
            <v>SETOP-I MATED-12340</v>
          </cell>
          <cell r="D22918" t="str">
            <v>PIGMENTO PARA TINTAS (TIPO: PÓ|CORES: DIVERSAS)</v>
          </cell>
          <cell r="E22918" t="str">
            <v>Kg</v>
          </cell>
          <cell r="F22918">
            <v>53.4</v>
          </cell>
        </row>
        <row r="22919">
          <cell r="A22919" t="str">
            <v xml:space="preserve">SETOP-I </v>
          </cell>
        </row>
        <row r="22920">
          <cell r="A22920" t="str">
            <v>SETOP-I 133.03 - TINTA ACRÍLICA</v>
          </cell>
        </row>
        <row r="22921">
          <cell r="A22921" t="str">
            <v>SETOP-I Código</v>
          </cell>
          <cell r="D22921" t="str">
            <v>Descrição do Material</v>
          </cell>
          <cell r="E22921" t="str">
            <v>Unid.</v>
          </cell>
          <cell r="F22921" t="str">
            <v>Custo Unitário</v>
          </cell>
        </row>
        <row r="22922">
          <cell r="A22922" t="str">
            <v>SETOP-I MATED-11980</v>
          </cell>
          <cell r="D22922" t="str">
            <v>TINTA (TIPO: ACRÍLICA EMULSIONADA EM ÁGUA|APLICAÇÃO: SINALIZAÇÃO HORIZONTAL VIÁRIA|ACABAMENTO: FOSCO)</v>
          </cell>
          <cell r="E22922" t="str">
            <v>l</v>
          </cell>
          <cell r="F22922">
            <v>31.32</v>
          </cell>
        </row>
        <row r="22923">
          <cell r="A22923" t="str">
            <v>SETOP-I MATED-11448</v>
          </cell>
          <cell r="D22923" t="str">
            <v>TINTA (TIPO: ACRÍLICA PREMIUM|APLICAÇÃO: ALVENARIA, CONCRETO, GESSO E REBOCO|ACABAMENTO: FOSCO)</v>
          </cell>
          <cell r="E22923" t="str">
            <v>l</v>
          </cell>
          <cell r="F22923">
            <v>20.55</v>
          </cell>
        </row>
        <row r="22924">
          <cell r="A22924" t="str">
            <v>SETOP-I MATED-11447</v>
          </cell>
          <cell r="D22924" t="str">
            <v>TINTA (TIPO: ACRÍLICA PREMIUM|APLICAÇÃO: PISO|ACABAMENTO: FOSCO)</v>
          </cell>
          <cell r="E22924" t="str">
            <v>l</v>
          </cell>
          <cell r="F22924">
            <v>19.84</v>
          </cell>
        </row>
        <row r="22925">
          <cell r="A22925" t="str">
            <v xml:space="preserve">SETOP-I </v>
          </cell>
        </row>
        <row r="22926">
          <cell r="A22926" t="str">
            <v>SETOP-I 133.04 - TINTA BORRACHA</v>
          </cell>
        </row>
        <row r="22927">
          <cell r="A22927" t="str">
            <v>SETOP-I Código</v>
          </cell>
          <cell r="D22927" t="str">
            <v>Descrição do Material</v>
          </cell>
          <cell r="E22927" t="str">
            <v>Unid.</v>
          </cell>
          <cell r="F22927" t="str">
            <v>Custo Unitário</v>
          </cell>
        </row>
        <row r="22928">
          <cell r="A22928" t="str">
            <v>SETOP-I MATED-11446</v>
          </cell>
          <cell r="D22928" t="str">
            <v>TINTA (TIPO: BORRACHA CLORADA|ACABAMENTO: SEMIBRILHO|APLICAÇÃO: CONCRETO, PISO, PAREDES DE RESERVATÓRIOS, BANHEIROS, REFEITORIOS ETC.)</v>
          </cell>
          <cell r="E22928" t="str">
            <v>l</v>
          </cell>
          <cell r="F22928">
            <v>81.19</v>
          </cell>
        </row>
        <row r="22929">
          <cell r="A22929" t="str">
            <v xml:space="preserve">SETOP-I </v>
          </cell>
        </row>
        <row r="22930">
          <cell r="A22930" t="str">
            <v>SETOP-I 133.05 - TINTA EPÓXI</v>
          </cell>
        </row>
        <row r="22931">
          <cell r="A22931" t="str">
            <v>SETOP-I Código</v>
          </cell>
          <cell r="D22931" t="str">
            <v>Descrição do Material</v>
          </cell>
          <cell r="E22931" t="str">
            <v>Unid.</v>
          </cell>
          <cell r="F22931" t="str">
            <v>Custo Unitário</v>
          </cell>
        </row>
        <row r="22932">
          <cell r="A22932" t="str">
            <v>SETOP-I MATED-11457</v>
          </cell>
          <cell r="D22932" t="str">
            <v>TINTA (TIPO: EPÓXI PREMIUM|APLICAÇÃO: ALVENARIA, CERÂMICA, MADEIRA, METAIS E PISO|ACABAMENTO: BRILHANTE)</v>
          </cell>
          <cell r="E22932" t="str">
            <v>l</v>
          </cell>
          <cell r="F22932">
            <v>70.08</v>
          </cell>
        </row>
        <row r="22933">
          <cell r="A22933" t="str">
            <v xml:space="preserve">SETOP-I </v>
          </cell>
        </row>
        <row r="22934">
          <cell r="A22934" t="str">
            <v>SETOP-I 133.06 - TINTA ESMALTE</v>
          </cell>
        </row>
        <row r="22935">
          <cell r="A22935" t="str">
            <v>SETOP-I Código</v>
          </cell>
          <cell r="D22935" t="str">
            <v>Descrição do Material</v>
          </cell>
          <cell r="E22935" t="str">
            <v>Unid.</v>
          </cell>
          <cell r="F22935" t="str">
            <v>Custo Unitário</v>
          </cell>
        </row>
        <row r="22936">
          <cell r="A22936" t="str">
            <v>SETOP-I MATED-11444</v>
          </cell>
          <cell r="D22936" t="str">
            <v>TINTA (TIPO: ESMALTE SINTÉTICO PREMIUM|APLICAÇÃO: MADEIRA, METAIS E PVC|ACABAMENTO: ACETINADO)</v>
          </cell>
          <cell r="E22936" t="str">
            <v>l</v>
          </cell>
          <cell r="F22936">
            <v>45.68</v>
          </cell>
        </row>
        <row r="22937">
          <cell r="A22937" t="str">
            <v>SETOP-I MATED-11450</v>
          </cell>
          <cell r="D22937" t="str">
            <v>TINTA (TIPO: ESMALTE SINTÉTICO PREMIUM|APLICAÇÃO: MADEIRA, METAIS E PVC|ACABAMENTO: FOSCO)</v>
          </cell>
          <cell r="E22937" t="str">
            <v>l</v>
          </cell>
          <cell r="F22937">
            <v>50.82</v>
          </cell>
        </row>
        <row r="22938">
          <cell r="A22938" t="str">
            <v>SETOP-I MATED-14797</v>
          </cell>
          <cell r="D22938" t="str">
            <v>TINTA (TIPO: ESMALTE SINTÉTICO PREMIUM|BASE: ÁGUA|APLICAÇÃO: MADEIRA, METAIS E PVC|ACABAMENTO: ACETINADO)</v>
          </cell>
          <cell r="E22938" t="str">
            <v>l</v>
          </cell>
          <cell r="F22938">
            <v>45.68</v>
          </cell>
        </row>
        <row r="22939">
          <cell r="A22939" t="str">
            <v xml:space="preserve">SETOP-I </v>
          </cell>
        </row>
        <row r="22940">
          <cell r="A22940" t="str">
            <v>SETOP-I 133.07 - TINTA LÁTEX</v>
          </cell>
        </row>
        <row r="22941">
          <cell r="A22941" t="str">
            <v>SETOP-I Código</v>
          </cell>
          <cell r="D22941" t="str">
            <v>Descrição do Material</v>
          </cell>
          <cell r="E22941" t="str">
            <v>Unid.</v>
          </cell>
          <cell r="F22941" t="str">
            <v>Custo Unitário</v>
          </cell>
        </row>
        <row r="22942">
          <cell r="A22942" t="str">
            <v>SETOP-I MATED-11449</v>
          </cell>
          <cell r="D22942" t="str">
            <v>TINTA (TIPO: LÁTEX PVA PREMIUM|APLICAÇÃO: ALVENARIA, CONCRETO, GESSO E REBOCO|ACABAMENTO: FOSCO)</v>
          </cell>
          <cell r="E22942" t="str">
            <v>l</v>
          </cell>
          <cell r="F22942">
            <v>17.920000000000002</v>
          </cell>
        </row>
        <row r="22943">
          <cell r="A22943" t="str">
            <v xml:space="preserve">SETOP-I </v>
          </cell>
        </row>
        <row r="22944">
          <cell r="A22944" t="str">
            <v>SETOP-I 133.08 - TINTA MINERAL</v>
          </cell>
        </row>
        <row r="22945">
          <cell r="A22945" t="str">
            <v>SETOP-I Código</v>
          </cell>
          <cell r="D22945" t="str">
            <v>Descrição do Material</v>
          </cell>
          <cell r="E22945" t="str">
            <v>Unid.</v>
          </cell>
          <cell r="F22945" t="str">
            <v>Custo Unitário</v>
          </cell>
        </row>
        <row r="22946">
          <cell r="A22946" t="str">
            <v>SETOP-I MATED-14736</v>
          </cell>
          <cell r="D22946" t="str">
            <v>FUNDO PREPARADOR MINERAL (APLICAÇÃO: ALVENARIA, CONCRETO, PEDRAS E REBOCO)</v>
          </cell>
          <cell r="E22946" t="str">
            <v>l</v>
          </cell>
          <cell r="F22946">
            <v>13.83</v>
          </cell>
        </row>
        <row r="22947">
          <cell r="A22947" t="str">
            <v>SETOP-I MATED-14734</v>
          </cell>
          <cell r="D22947" t="str">
            <v>TINTA (TIPO: MINERAL PREMIUM|APLICAÇÃO: ALVENARIA, CONCRETO, PEDRAS E REBOCO|ACABAMENTO: FOSCO)</v>
          </cell>
          <cell r="E22947" t="str">
            <v>l</v>
          </cell>
          <cell r="F22947">
            <v>29.39</v>
          </cell>
        </row>
        <row r="22948">
          <cell r="A22948" t="str">
            <v xml:space="preserve">SETOP-I </v>
          </cell>
        </row>
        <row r="22949">
          <cell r="A22949" t="str">
            <v>SETOP-I 134 - TOMADAS, INTERRUPTORES, CAMPAINHAS, PLACAS E ACESSÓRIOS</v>
          </cell>
        </row>
        <row r="22950">
          <cell r="A22950" t="str">
            <v>SETOP-I 134.01 - CAMPAINHA</v>
          </cell>
        </row>
        <row r="22951">
          <cell r="A22951" t="str">
            <v>SETOP-I Código</v>
          </cell>
          <cell r="D22951" t="str">
            <v>Descrição do Material</v>
          </cell>
          <cell r="E22951" t="str">
            <v>Unid.</v>
          </cell>
          <cell r="F22951" t="str">
            <v>Custo Unitário</v>
          </cell>
        </row>
        <row r="22952">
          <cell r="A22952" t="str">
            <v>SETOP-I MATED-13077</v>
          </cell>
          <cell r="D22952" t="str">
            <v>CAMPAINHA (SOM: CIGARRA|TIPO: EMBUTIR|DIMENSÃO: 2"X4"|TENSÃO: 127V OU 220V|PLACA: INCLUSO|SUPORTE: INCLUSO|ACESSÓRIOS: INCLUSO)</v>
          </cell>
          <cell r="E22952" t="str">
            <v>un</v>
          </cell>
          <cell r="F22952">
            <v>49.08</v>
          </cell>
        </row>
        <row r="22953">
          <cell r="A22953" t="str">
            <v>SETOP-I MATED-12985</v>
          </cell>
          <cell r="D22953" t="str">
            <v>CAMPAINHA (SOM: CIGARRA|TIPO: SOBREPOR|LARGURA OU DIÂMETRO*: 4CM|TENSÃO: 127V OU 220V|ACESSÓRIOS: INCLUSO)*VALORES REFERENCIAIS APROXIMADOS</v>
          </cell>
          <cell r="E22953" t="str">
            <v>un</v>
          </cell>
          <cell r="F22953">
            <v>24.9</v>
          </cell>
        </row>
        <row r="22954">
          <cell r="A22954" t="str">
            <v xml:space="preserve">SETOP-I </v>
          </cell>
        </row>
        <row r="22955">
          <cell r="A22955" t="str">
            <v>SETOP-I 134.02 - MÓDULO CEGO/FURO</v>
          </cell>
        </row>
        <row r="22956">
          <cell r="A22956" t="str">
            <v>SETOP-I Código</v>
          </cell>
          <cell r="D22956" t="str">
            <v>Descrição do Material</v>
          </cell>
          <cell r="E22956" t="str">
            <v>Unid.</v>
          </cell>
          <cell r="F22956" t="str">
            <v>Custo Unitário</v>
          </cell>
        </row>
        <row r="22957">
          <cell r="A22957" t="str">
            <v>SETOP-I MATED-15608</v>
          </cell>
          <cell r="D22957" t="str">
            <v>MÓDULO CEGO (PLACA E SUPORTE: NÃO INCLUSO)</v>
          </cell>
          <cell r="E22957" t="str">
            <v>un</v>
          </cell>
          <cell r="F22957">
            <v>1.67</v>
          </cell>
        </row>
        <row r="22958">
          <cell r="A22958" t="str">
            <v>SETOP-I MATED-15609</v>
          </cell>
          <cell r="D22958" t="str">
            <v>MÓDULO COM FURO PARA SAÍDA (DIÂMETRO FURO: 10MM|APLICAÇÃO: SAÍDA DE FIOS|PLACA E SUPORTE: NÃO INCLUSO)</v>
          </cell>
          <cell r="E22958" t="str">
            <v>un</v>
          </cell>
          <cell r="F22958">
            <v>2.12</v>
          </cell>
        </row>
        <row r="22959">
          <cell r="A22959" t="str">
            <v xml:space="preserve">SETOP-I </v>
          </cell>
        </row>
        <row r="22960">
          <cell r="A22960" t="str">
            <v>SETOP-I 134.03 - MÓDULO DE DADOS/TELEFONIA</v>
          </cell>
        </row>
        <row r="22961">
          <cell r="A22961" t="str">
            <v>SETOP-I Código</v>
          </cell>
          <cell r="D22961" t="str">
            <v>Descrição do Material</v>
          </cell>
          <cell r="E22961" t="str">
            <v>Unid.</v>
          </cell>
          <cell r="F22961" t="str">
            <v>Custo Unitário</v>
          </cell>
        </row>
        <row r="22962">
          <cell r="A22962" t="str">
            <v>SETOP-I MATED-15607</v>
          </cell>
          <cell r="D22962" t="str">
            <v>MÓDULO PARA ANTENA (CONECTOR: COAXIAL 75 OHMS|MATERIAL: PLÁSTICO|PLACA E SUPORTE: NÃO INCLUSO)</v>
          </cell>
          <cell r="E22962" t="str">
            <v>un</v>
          </cell>
          <cell r="F22962">
            <v>8.1</v>
          </cell>
        </row>
        <row r="22963">
          <cell r="A22963" t="str">
            <v>SETOP-I MATED-15604</v>
          </cell>
          <cell r="D22963" t="str">
            <v>MÓDULO PARA DADOS/TELEFONIA (CONECTOR: RJ11|QUANTIDADE DE VIAS: 2|MATERIAL: PLÁSTICO|PLACA E SUPORTE: NÃO INCLUSO)</v>
          </cell>
          <cell r="E22963" t="str">
            <v>un</v>
          </cell>
          <cell r="F22963">
            <v>14.55</v>
          </cell>
        </row>
        <row r="22964">
          <cell r="A22964" t="str">
            <v>SETOP-I MATED-15605</v>
          </cell>
          <cell r="D22964" t="str">
            <v>MÓDULO PARA DADOS/TELEFONIA (CONECTOR: RJ45 CAT.5|QUANTIDADE DE VIAS: 8|MATERIAL: PLÁSTICO|PLACA E SUPORTE: NÃO INCLUSO)</v>
          </cell>
          <cell r="E22964" t="str">
            <v>un</v>
          </cell>
          <cell r="F22964">
            <v>36.700000000000003</v>
          </cell>
        </row>
        <row r="22965">
          <cell r="A22965" t="str">
            <v>SETOP-I MATED-15606</v>
          </cell>
          <cell r="D22965" t="str">
            <v>MÓDULO PARA DADOS/TELEFONIA (CONECTOR: RJ45 CAT.6|QUANTIDADE DE VIAS: 8|MATERIAL: PLÁSTICO|PLACA E SUPORTE: NÃO INCLUSO)</v>
          </cell>
          <cell r="E22965" t="str">
            <v>un</v>
          </cell>
          <cell r="F22965">
            <v>49.84</v>
          </cell>
        </row>
        <row r="22966">
          <cell r="A22966" t="str">
            <v>SETOP-I MATED-12097</v>
          </cell>
          <cell r="D22966" t="str">
            <v>TOMADA DE REDE (TIPO: LÓGICA|CONECTOR: RJ45|APLICAÇÃO: CANALETA SISTEMA "X" OU EQUIVALENTE|LINHA: SOBREPOR|CAIXA: NÃO INCLUSO|PLACA: INCLUSO|SUPORTES E ACESSÓRIOS: INCLUSO)</v>
          </cell>
          <cell r="E22966" t="str">
            <v>un</v>
          </cell>
          <cell r="F22966">
            <v>25.98</v>
          </cell>
        </row>
        <row r="22967">
          <cell r="A22967" t="str">
            <v xml:space="preserve">SETOP-I </v>
          </cell>
        </row>
        <row r="22968">
          <cell r="A22968" t="str">
            <v>SETOP-I 134.04 - MÓDULO INTERRUPTOR</v>
          </cell>
        </row>
        <row r="22969">
          <cell r="A22969" t="str">
            <v>SETOP-I Código</v>
          </cell>
          <cell r="D22969" t="str">
            <v>Descrição do Material</v>
          </cell>
          <cell r="E22969" t="str">
            <v>Unid.</v>
          </cell>
          <cell r="F22969" t="str">
            <v>Custo Unitário</v>
          </cell>
        </row>
        <row r="22970">
          <cell r="A22970" t="str">
            <v>SETOP-I MATED-17901</v>
          </cell>
          <cell r="D22970" t="str">
            <v>MÓDULO INTERRUPTOR COM SUPORTE (TIPO: PARALELO|CORRENTE: 10A|TENSÃO: 250V|MATERIAL: TERMOPLÁSTICO|REFERÊNCIA: 1001 SILENTOQUE, BLANC FAME OU EQUIVALENTE)</v>
          </cell>
          <cell r="E22970" t="str">
            <v>un</v>
          </cell>
          <cell r="F22970">
            <v>16.37</v>
          </cell>
        </row>
        <row r="22971">
          <cell r="A22971" t="str">
            <v>SETOP-I MATED-17900</v>
          </cell>
          <cell r="D22971" t="str">
            <v>MÓDULO INTERRUPTOR COM SUPORTE (TIPO: SIMPLES|CORRENTE: 10A|TENSÃO: 250V|MATERIAL: TERMOPLÁSTICO|REFERÊNCIA: 1000 SILENTOQUE, BLANC FAME OU EQUIVALENTE)</v>
          </cell>
          <cell r="E22971" t="str">
            <v>un</v>
          </cell>
          <cell r="F22971">
            <v>7.9</v>
          </cell>
        </row>
        <row r="22972">
          <cell r="A22972" t="str">
            <v>SETOP-I MATED-15724</v>
          </cell>
          <cell r="D22972" t="str">
            <v>MÓDULO INTERRUPTOR (TIPO: BIPOLAR SIMPLES|CORRENTE: 10A|TENSÃO: 250V|MATERIAL: TERMOPLÁSTICO|PLACA E SUPORTE: NÃO INCLUSO)</v>
          </cell>
          <cell r="E22972" t="str">
            <v>un</v>
          </cell>
          <cell r="F22972">
            <v>16.579999999999998</v>
          </cell>
        </row>
        <row r="22973">
          <cell r="A22973" t="str">
            <v>SETOP-I MATED-15711</v>
          </cell>
          <cell r="D22973" t="str">
            <v>MÓDULO INTERRUPTOR (TIPO: INTERMEDIÁRIO|CORRENTE: 10A|TENSÃO: 250V|MATERIAL: TERMOPLÁSTICO|PLACA E SUPORTE: NÃO INCLUSO)</v>
          </cell>
          <cell r="E22973" t="str">
            <v>un</v>
          </cell>
          <cell r="F22973">
            <v>18.55</v>
          </cell>
        </row>
        <row r="22974">
          <cell r="A22974" t="str">
            <v>SETOP-I MATED-15599</v>
          </cell>
          <cell r="D22974" t="str">
            <v>MÓDULO INTERRUPTOR (TIPO: PARALELO|CORRENTE: 10A|TENSÃO: 250V|MATERIAL: TERMOPLÁSTICO|PLACA E SUPORTE: NÃO INCLUSO)</v>
          </cell>
          <cell r="E22974" t="str">
            <v>un</v>
          </cell>
          <cell r="F22974">
            <v>12.81</v>
          </cell>
        </row>
        <row r="22975">
          <cell r="A22975" t="str">
            <v>SETOP-I MATED-15598</v>
          </cell>
          <cell r="D22975" t="str">
            <v>MÓDULO INTERRUPTOR (TIPO: SIMPLES|CORRENTE: 10A|TENSÃO: 250V|MATERIAL: TERMOPLÁSTICO|PLACA E SUPORTE: NÃO INCLUSO)</v>
          </cell>
          <cell r="E22975" t="str">
            <v>un</v>
          </cell>
          <cell r="F22975">
            <v>7.46</v>
          </cell>
        </row>
        <row r="22976">
          <cell r="A22976" t="str">
            <v>SETOP-I MATED-15600</v>
          </cell>
          <cell r="D22976" t="str">
            <v>MÓDULO PULSADOR CAMPAINHA (CORRENTE: 10A|TENSÃO: 250V|MATERIAL: TERMOPLÁSTICO|PLACA E SUPORTE: NÃO INCLUSO)</v>
          </cell>
          <cell r="E22976" t="str">
            <v>un</v>
          </cell>
          <cell r="F22976">
            <v>13.25</v>
          </cell>
        </row>
        <row r="22977">
          <cell r="A22977" t="str">
            <v xml:space="preserve">SETOP-I </v>
          </cell>
        </row>
        <row r="22978">
          <cell r="A22978" t="str">
            <v>SETOP-I 134.05 - MÓDULO TOMADA</v>
          </cell>
        </row>
        <row r="22979">
          <cell r="A22979" t="str">
            <v>SETOP-I Código</v>
          </cell>
          <cell r="D22979" t="str">
            <v>Descrição do Material</v>
          </cell>
          <cell r="E22979" t="str">
            <v>Unid.</v>
          </cell>
          <cell r="F22979" t="str">
            <v>Custo Unitário</v>
          </cell>
        </row>
        <row r="22980">
          <cell r="A22980" t="str">
            <v>SETOP-I MATED-17898</v>
          </cell>
          <cell r="D22980" t="str">
            <v>MÓDULO TOMADA COM SUPORTE (PÓLOS: 2P+T|CORRENTE: 10A|TENSÃO: 250V|MATERIAL: TERMOPLÁSTICO|REFERÊNCIA: 054328 SILENTOQUE, BLANC FAME OU EQUIVALENTE)</v>
          </cell>
          <cell r="E22980" t="str">
            <v>un</v>
          </cell>
          <cell r="F22980">
            <v>7.9</v>
          </cell>
        </row>
        <row r="22981">
          <cell r="A22981" t="str">
            <v>SETOP-I MATED-17899</v>
          </cell>
          <cell r="D22981" t="str">
            <v>MÓDULO TOMADA COM SUPORTE (PÓLOS: 2P+T|CORRENTE: 20A|TENSÃO: 250V|MATERIAL: TERMOPLÁSTICO|REFERÊNCIA: 054333 SILENTOQUE, BLANC FAME OU EQUIVALENTE)</v>
          </cell>
          <cell r="E22981" t="str">
            <v>un</v>
          </cell>
          <cell r="F22981">
            <v>11.5</v>
          </cell>
        </row>
        <row r="22982">
          <cell r="A22982" t="str">
            <v>SETOP-I MATED-15725</v>
          </cell>
          <cell r="D22982" t="str">
            <v>MÓDULO TOMADA (COR:VERMELHA|PÓLOS: 2P+T|CORRENTE: 20A|TENSÃO: 250V|MATERIAL: TERMOPLÁSTICO|PLACA E SUPORTE: NÃO INCLUSO)</v>
          </cell>
          <cell r="E22982" t="str">
            <v>un</v>
          </cell>
          <cell r="F22982">
            <v>15.99</v>
          </cell>
        </row>
        <row r="22983">
          <cell r="A22983" t="str">
            <v>SETOP-I MATED-15601</v>
          </cell>
          <cell r="D22983" t="str">
            <v>MÓDULO TOMADA (PÓLOS: 2P+T|CORRENTE: 10A|TENSÃO: 250V|MATERIAL: TERMOPLÁSTICO|PLACA E SUPORTE: NÃO INCLUSO)</v>
          </cell>
          <cell r="E22983" t="str">
            <v>un</v>
          </cell>
          <cell r="F22983">
            <v>5.98</v>
          </cell>
        </row>
        <row r="22984">
          <cell r="A22984" t="str">
            <v>SETOP-I MATED-15602</v>
          </cell>
          <cell r="D22984" t="str">
            <v>MÓDULO TOMADA (PÓLOS: 2P+T|CORRENTE: 20A|TENSÃO: 250V|MATERIAL: TERMOPLÁSTICO|PLACA E SUPORTE: NÃO INCLUSO)</v>
          </cell>
          <cell r="E22984" t="str">
            <v>un</v>
          </cell>
          <cell r="F22984">
            <v>8.59</v>
          </cell>
        </row>
        <row r="22985">
          <cell r="A22985" t="str">
            <v>SETOP-I MATED-15603</v>
          </cell>
          <cell r="D22985" t="str">
            <v>MÓDULO TOMADA USB (CORRENTE SAÍDA USB: 1A|QUANTIDADE DE SAÍDA USB: 1|TENSÃO: BIVOLT|MATERIAL: TERMOPLÁSTICO|PLACA E SUPORTE: NÃO INCLUSO)</v>
          </cell>
          <cell r="E22985" t="str">
            <v>un</v>
          </cell>
          <cell r="F22985">
            <v>72.650000000000006</v>
          </cell>
        </row>
        <row r="22986">
          <cell r="A22986" t="str">
            <v xml:space="preserve">SETOP-I </v>
          </cell>
        </row>
        <row r="22987">
          <cell r="A22987" t="str">
            <v>SETOP-I 134.06 - PLACA PARA SUPORTE</v>
          </cell>
        </row>
        <row r="22988">
          <cell r="A22988" t="str">
            <v>SETOP-I Código</v>
          </cell>
          <cell r="D22988" t="str">
            <v>Descrição do Material</v>
          </cell>
          <cell r="E22988" t="str">
            <v>Unid.</v>
          </cell>
          <cell r="F22988" t="str">
            <v>Custo Unitário</v>
          </cell>
        </row>
        <row r="22989">
          <cell r="A22989" t="str">
            <v>SETOP-I MATED-15610</v>
          </cell>
          <cell r="D22989" t="str">
            <v>PLACA PARA SUPORTE (TIPO DA PLACA: 4"X2"|QUANTIDADE DE MÓDULOS: CEGA|MATERIAL: PLÁSTICO|SUPORTE: NÃO INCLUSO)</v>
          </cell>
          <cell r="E22989" t="str">
            <v>un</v>
          </cell>
          <cell r="F22989">
            <v>4.54</v>
          </cell>
        </row>
        <row r="22990">
          <cell r="A22990" t="str">
            <v>SETOP-I MATED-15612</v>
          </cell>
          <cell r="D22990" t="str">
            <v>PLACA PARA SUPORTE (TIPO DA PLACA: 4"X2"|QUANTIDADE DE MÓDULOS: 1 MÓDULO|MATERIAL: PLÁSTICO|SUPORTE: NÃO INCLUSO)</v>
          </cell>
          <cell r="E22990" t="str">
            <v>un</v>
          </cell>
          <cell r="F22990">
            <v>5.99</v>
          </cell>
        </row>
        <row r="22991">
          <cell r="A22991" t="str">
            <v>SETOP-I MATED-15617</v>
          </cell>
          <cell r="D22991" t="str">
            <v>PLACA PARA SUPORTE (TIPO DA PLACA: 4"X2"|QUANTIDADE DE MÓDULOS: 2 MÓDULOS|MATERIAL: PLÁSTICO|SUPORTE: NÃO INCLUSO)</v>
          </cell>
          <cell r="E22991" t="str">
            <v>un</v>
          </cell>
          <cell r="F22991">
            <v>3.96</v>
          </cell>
        </row>
        <row r="22992">
          <cell r="A22992" t="str">
            <v>SETOP-I MATED-15613</v>
          </cell>
          <cell r="D22992" t="str">
            <v>PLACA PARA SUPORTE (TIPO DA PLACA: 4"X2"|QUANTIDADE DE MÓDULOS: 3 MÓDULOS|MATERIAL: PLÁSTICO|SUPORTE: NÃO INCLUSO)</v>
          </cell>
          <cell r="E22992" t="str">
            <v>un</v>
          </cell>
          <cell r="F22992">
            <v>5.16</v>
          </cell>
        </row>
        <row r="22993">
          <cell r="A22993" t="str">
            <v>SETOP-I MATED-15611</v>
          </cell>
          <cell r="D22993" t="str">
            <v>PLACA PARA SUPORTE (TIPO DA PLACA: 4"X4"|QUANTIDADE DE MÓDULOS: CEGA|MATERIAL: PLÁSTICO|SUPORTE: NÃO INCLUSO)</v>
          </cell>
          <cell r="E22993" t="str">
            <v>un</v>
          </cell>
          <cell r="F22993">
            <v>10.88</v>
          </cell>
        </row>
        <row r="22994">
          <cell r="A22994" t="str">
            <v>SETOP-I MATED-15614</v>
          </cell>
          <cell r="D22994" t="str">
            <v>PLACA PARA SUPORTE (TIPO DA PLACA: 4"X4"|QUANTIDADE DE MÓDULOS: 2 MÓDULOS|MATERIAL: PLÁSTICO|SUPORTE: NÃO INCLUSO)</v>
          </cell>
          <cell r="E22994" t="str">
            <v>un</v>
          </cell>
          <cell r="F22994">
            <v>11.15</v>
          </cell>
        </row>
        <row r="22995">
          <cell r="A22995" t="str">
            <v>SETOP-I MATED-15615</v>
          </cell>
          <cell r="D22995" t="str">
            <v>PLACA PARA SUPORTE (TIPO DA PLACA: 4"X4"|QUANTIDADE DE MÓDULOS: 4 MÓDULOS|MATERIAL: PLÁSTICO|SUPORTE: NÃO INCLUSO)</v>
          </cell>
          <cell r="E22995" t="str">
            <v>un</v>
          </cell>
          <cell r="F22995">
            <v>10</v>
          </cell>
        </row>
        <row r="22996">
          <cell r="A22996" t="str">
            <v>SETOP-I MATED-15616</v>
          </cell>
          <cell r="D22996" t="str">
            <v>PLACA PARA SUPORTE (TIPO DA PLACA: 4"X4"|QUANTIDADE DE MÓDULOS: 6 MÓDULOS|MATERIAL: PLÁSTICO|SUPORTE: NÃO INCLUSO)</v>
          </cell>
          <cell r="E22996" t="str">
            <v>un</v>
          </cell>
          <cell r="F22996">
            <v>12.9</v>
          </cell>
        </row>
        <row r="22997">
          <cell r="A22997" t="str">
            <v>SETOP-I MATED-11927</v>
          </cell>
          <cell r="D22997" t="str">
            <v>PLACA (TIPO DA PLACA: 3"X3"|QUANTIDADE DE MÓDULOS: CEGA|MATERIAL: PLÁSTICO|SUPORTE: INCLUSO|FORMATO: REDONDO|ACESSÓRIOS: INCLUSO)</v>
          </cell>
          <cell r="E22997" t="str">
            <v>un</v>
          </cell>
          <cell r="F22997">
            <v>4.13</v>
          </cell>
        </row>
        <row r="22998">
          <cell r="A22998" t="str">
            <v xml:space="preserve">SETOP-I </v>
          </cell>
        </row>
        <row r="22999">
          <cell r="A22999" t="str">
            <v>SETOP-I 134.07 - SUPORTE PARA PLACA</v>
          </cell>
        </row>
        <row r="23000">
          <cell r="A23000" t="str">
            <v>SETOP-I Código</v>
          </cell>
          <cell r="D23000" t="str">
            <v>Descrição do Material</v>
          </cell>
          <cell r="E23000" t="str">
            <v>Unid.</v>
          </cell>
          <cell r="F23000" t="str">
            <v>Custo Unitário</v>
          </cell>
        </row>
        <row r="23001">
          <cell r="A23001" t="str">
            <v>SETOP-I MATED-15597</v>
          </cell>
          <cell r="D23001" t="str">
            <v>SUPORTE PARA PLACA (TIPO DA PLACA: 4"X2"|QUANTIDADE DE MÓDULOS: 3 MÓDULOS|MATERIAL: PLÁSTICO|POSIÇÃO: VERTICAL OU HORIZONTAL|PARAFUSOS: INCLUÍDOS)</v>
          </cell>
          <cell r="E23001" t="str">
            <v>un</v>
          </cell>
          <cell r="F23001">
            <v>4.8</v>
          </cell>
        </row>
        <row r="23002">
          <cell r="A23002" t="str">
            <v>SETOP-I MATED-15596</v>
          </cell>
          <cell r="D23002" t="str">
            <v>SUPORTE PARA PLACA (TIPO DA PLACA: 4"X4"|QUANTIDADE DE MÓDULOS: 6 MÓDULOS|MATERIAL: PLÁSTICO|POSIÇÃO: VERTICAL OU HORIZONTAL|PARAFUSOS: INCLUÍDOS)</v>
          </cell>
          <cell r="E23002" t="str">
            <v>un</v>
          </cell>
          <cell r="F23002">
            <v>5.46</v>
          </cell>
        </row>
        <row r="23003">
          <cell r="A23003" t="str">
            <v xml:space="preserve">SETOP-I </v>
          </cell>
        </row>
        <row r="23004">
          <cell r="A23004" t="str">
            <v>SETOP-I 135 - TORNEIRAS, BÓIAS E ENGATES FLEXÍVEIS</v>
          </cell>
        </row>
        <row r="23005">
          <cell r="A23005" t="str">
            <v>SETOP-I 135.01 - BOIA PLÁSTICA</v>
          </cell>
        </row>
        <row r="23006">
          <cell r="A23006" t="str">
            <v>SETOP-I Código</v>
          </cell>
          <cell r="D23006" t="str">
            <v>Descrição do Material</v>
          </cell>
          <cell r="E23006" t="str">
            <v>Unid.</v>
          </cell>
          <cell r="F23006" t="str">
            <v>Custo Unitário</v>
          </cell>
        </row>
        <row r="23007">
          <cell r="A23007" t="str">
            <v>SETOP-I MATED-14478</v>
          </cell>
          <cell r="D23007" t="str">
            <v>BOIA PLÁSTICA PARA CAIXA DÁGUA (DIÂMETRO DA SEÇÃO: 1/2")</v>
          </cell>
          <cell r="E23007" t="str">
            <v>un</v>
          </cell>
          <cell r="F23007">
            <v>13.29</v>
          </cell>
        </row>
        <row r="23008">
          <cell r="A23008" t="str">
            <v>SETOP-I MATED-11736</v>
          </cell>
          <cell r="D23008" t="str">
            <v>BOIA PLÁSTICA PARA CAIXA DÁGUA (DIÂMETRO DA SEÇÃO: 3/4")</v>
          </cell>
          <cell r="E23008" t="str">
            <v>un</v>
          </cell>
          <cell r="F23008">
            <v>11.67</v>
          </cell>
        </row>
        <row r="23009">
          <cell r="A23009" t="str">
            <v xml:space="preserve">SETOP-I </v>
          </cell>
        </row>
        <row r="23010">
          <cell r="A23010" t="str">
            <v>SETOP-I 135.02 - CHAVE DE BOIA AUTOMÁTICA</v>
          </cell>
        </row>
        <row r="23011">
          <cell r="A23011" t="str">
            <v>SETOP-I Código</v>
          </cell>
          <cell r="D23011" t="str">
            <v>Descrição do Material</v>
          </cell>
          <cell r="E23011" t="str">
            <v>Unid.</v>
          </cell>
          <cell r="F23011" t="str">
            <v>Custo Unitário</v>
          </cell>
        </row>
        <row r="23012">
          <cell r="A23012" t="str">
            <v>SETOP-I MATED-11731</v>
          </cell>
          <cell r="D23012" t="str">
            <v>AUTOMÁTICO DE CHAVE DE BOIA (APLICAÇÃO: REGULADOR DE NÍVEL|CAPACIDADE ELÉTRICA: 2CV EM 220V OU 1CV EM 110V|CORRENTE: 25A|COMPRIMENTO DO CABO: 1,5M)</v>
          </cell>
          <cell r="E23012" t="str">
            <v>un</v>
          </cell>
          <cell r="F23012">
            <v>42.72</v>
          </cell>
        </row>
        <row r="23013">
          <cell r="A23013" t="str">
            <v xml:space="preserve">SETOP-I </v>
          </cell>
        </row>
        <row r="23014">
          <cell r="A23014" t="str">
            <v>SETOP-I 135.03 - ENGATE FLEXÍVEL EM PVC</v>
          </cell>
        </row>
        <row r="23015">
          <cell r="A23015" t="str">
            <v>SETOP-I Código</v>
          </cell>
          <cell r="D23015" t="str">
            <v>Descrição do Material</v>
          </cell>
          <cell r="E23015" t="str">
            <v>Unid.</v>
          </cell>
          <cell r="F23015" t="str">
            <v>Custo Unitário</v>
          </cell>
        </row>
        <row r="23016">
          <cell r="A23016" t="str">
            <v>SETOP-I MATED-11725</v>
          </cell>
          <cell r="D23016" t="str">
            <v>ENGATE FLEXÍVEL (MATERIAL: PVC|APLICAÇÃO: ENTRADA DE ÁGUA|COMPRIMENTO: 30CM|DIÂMETRO DA SEÇÃO: 1/2"[20MM])</v>
          </cell>
          <cell r="E23016" t="str">
            <v>un</v>
          </cell>
          <cell r="F23016">
            <v>6.31</v>
          </cell>
        </row>
        <row r="23017">
          <cell r="A23017" t="str">
            <v xml:space="preserve">SETOP-I </v>
          </cell>
        </row>
        <row r="23018">
          <cell r="A23018" t="str">
            <v>SETOP-I 135.04 - ENGATE FLEXÍVEL METÁLICO</v>
          </cell>
        </row>
        <row r="23019">
          <cell r="A23019" t="str">
            <v>SETOP-I Código</v>
          </cell>
          <cell r="D23019" t="str">
            <v>Descrição do Material</v>
          </cell>
          <cell r="E23019" t="str">
            <v>Unid.</v>
          </cell>
          <cell r="F23019" t="str">
            <v>Custo Unitário</v>
          </cell>
        </row>
        <row r="23020">
          <cell r="A23020" t="str">
            <v>SETOP-I MATED-11746</v>
          </cell>
          <cell r="D23020" t="str">
            <v>ENGATE FLEXÍVEL METÁLICO (APLICAÇÃO: ENTRADA DE ÁGUA|COMPRIMENTO: 30CM|DIÂMETRO DA SEÇÃO: 1/2"[20MM])</v>
          </cell>
          <cell r="E23020" t="str">
            <v>un</v>
          </cell>
          <cell r="F23020">
            <v>25.9</v>
          </cell>
        </row>
        <row r="23021">
          <cell r="A23021" t="str">
            <v>SETOP-I MATED-12565</v>
          </cell>
          <cell r="D23021" t="str">
            <v>ENGATE FLEXÍVEL METÁLICO (APLICAÇÃO: ENTRADA DE ÁGUA|COMPRIMENTO: 40CM|DIÂMETRO DA SEÇÃO: 1/2"[20MM])</v>
          </cell>
          <cell r="E23021" t="str">
            <v>un</v>
          </cell>
          <cell r="F23021">
            <v>44.9</v>
          </cell>
        </row>
        <row r="23022">
          <cell r="A23022" t="str">
            <v xml:space="preserve">SETOP-I </v>
          </cell>
        </row>
        <row r="23023">
          <cell r="A23023" t="str">
            <v>SETOP-I 135.05 - TORNEIRA DE BOIA</v>
          </cell>
        </row>
        <row r="23024">
          <cell r="A23024" t="str">
            <v>SETOP-I Código</v>
          </cell>
          <cell r="D23024" t="str">
            <v>Descrição do Material</v>
          </cell>
          <cell r="E23024" t="str">
            <v>Unid.</v>
          </cell>
          <cell r="F23024" t="str">
            <v>Custo Unitário</v>
          </cell>
        </row>
        <row r="23025">
          <cell r="A23025" t="str">
            <v>SETOP-I MATED-11738</v>
          </cell>
          <cell r="D23025" t="str">
            <v>TORNEIRA DE BOIA EM LATÃO E BOIA PLÁSTICA PARA CAIXA D ÁGUA (DIÂMETRO DA SEÇÃO: 1")</v>
          </cell>
          <cell r="E23025" t="str">
            <v>un</v>
          </cell>
          <cell r="F23025">
            <v>127.4</v>
          </cell>
        </row>
        <row r="23026">
          <cell r="A23026" t="str">
            <v>SETOP-I MATED-11740</v>
          </cell>
          <cell r="D23026" t="str">
            <v>TORNEIRA DE BOIA EM LATÃO E BOIA PLÁSTICA PARA CAIXA D ÁGUA (DIÂMETRO DA SEÇÃO: 1.1/2")</v>
          </cell>
          <cell r="E23026" t="str">
            <v>un</v>
          </cell>
          <cell r="F23026">
            <v>290.33999999999997</v>
          </cell>
        </row>
        <row r="23027">
          <cell r="A23027" t="str">
            <v>SETOP-I MATED-11739</v>
          </cell>
          <cell r="D23027" t="str">
            <v>TORNEIRA DE BOIA EM LATÃO E BOIA PLÁSTICA PARA CAIXA D ÁGUA (DIÂMETRO DA SEÇÃO: 1.1/4")</v>
          </cell>
          <cell r="E23027" t="str">
            <v>un</v>
          </cell>
          <cell r="F23027">
            <v>272.51</v>
          </cell>
        </row>
        <row r="23028">
          <cell r="A23028" t="str">
            <v>SETOP-I MATED-12569</v>
          </cell>
          <cell r="D23028" t="str">
            <v>TORNEIRA DE BOIA EM LATÃO E BOIA PLÁSTICA PARA CAIXA D ÁGUA (DIÂMETRO DA SEÇÃO: 1/2")</v>
          </cell>
          <cell r="E23028" t="str">
            <v>un</v>
          </cell>
          <cell r="F23028">
            <v>94.28</v>
          </cell>
        </row>
        <row r="23029">
          <cell r="A23029" t="str">
            <v>SETOP-I MATED-11741</v>
          </cell>
          <cell r="D23029" t="str">
            <v>TORNEIRA DE BOIA EM LATÃO E BOIA PLÁSTICA PARA CAIXA D ÁGUA (DIÂMETRO DA SEÇÃO: 2")</v>
          </cell>
          <cell r="E23029" t="str">
            <v>un</v>
          </cell>
          <cell r="F23029">
            <v>303.27999999999997</v>
          </cell>
        </row>
        <row r="23030">
          <cell r="A23030" t="str">
            <v>SETOP-I MATED-11737</v>
          </cell>
          <cell r="D23030" t="str">
            <v>TORNEIRA DE BOIA EM LATÃO E BOIA PLÁSTICA PARA CAIXA D ÁGUA (DIÂMETRO DA SEÇÃO: 3/4")</v>
          </cell>
          <cell r="E23030" t="str">
            <v>un</v>
          </cell>
          <cell r="F23030">
            <v>94.07</v>
          </cell>
        </row>
        <row r="23031">
          <cell r="A23031" t="str">
            <v xml:space="preserve">SETOP-I </v>
          </cell>
        </row>
        <row r="23032">
          <cell r="A23032" t="str">
            <v>SETOP-I 135.06 - TORNEIRA METÁLICA</v>
          </cell>
        </row>
        <row r="23033">
          <cell r="A23033" t="str">
            <v>SETOP-I Código</v>
          </cell>
          <cell r="D23033" t="str">
            <v>Descrição do Material</v>
          </cell>
          <cell r="E23033" t="str">
            <v>Unid.</v>
          </cell>
          <cell r="F23033" t="str">
            <v>Custo Unitário</v>
          </cell>
        </row>
        <row r="23034">
          <cell r="A23034" t="str">
            <v>SETOP-I MATED-29151</v>
          </cell>
          <cell r="D23034" t="str">
            <v>TORNEIRA METÁLICA ANTIVANDALISMO (APLICAÇÃO: LAVATÓRIO|BICO: LISO|ABERTURA: PRESSÃO|ACABAMENTO: CROMADO|BITOLA: 3/4"|INSTALAÇÃO: PAREDE|ACESSÓRIOS: INCLUSO|REFERÊNCIA: 1176.C)</v>
          </cell>
          <cell r="E23034" t="str">
            <v>un</v>
          </cell>
          <cell r="F23034">
            <v>670.93</v>
          </cell>
        </row>
        <row r="23035">
          <cell r="A23035" t="str">
            <v>SETOP-I MATED-29991</v>
          </cell>
          <cell r="D23035" t="str">
            <v>TORNEIRA METÁLICA (APLICAÇÃO: BEBEDOURO INDUSTRIAL OU LINHA ESCOLAR|BICO: LISO|ABERTURA: PRESSÃO|ACABAMENTO: CROMADO|BITOLA: 1/2"|INSTALAÇÃO: PAREDE|REFERÊNCIA: BEBEDOURO)</v>
          </cell>
          <cell r="E23035" t="str">
            <v>un</v>
          </cell>
          <cell r="F23035">
            <v>82.52</v>
          </cell>
        </row>
        <row r="23036">
          <cell r="A23036" t="str">
            <v>SETOP-I MATED-12191</v>
          </cell>
          <cell r="D23036" t="str">
            <v>TORNEIRA METÁLICA (APLICAÇÃO: JARDIM|BICO: ROSCA|ABERTURA: 1/2 VOLTA|ACABAMENTO: CROMADO|BITOLA: 1/2"|INSTALAÇÃO: PAREDE|REFERÊNCIA: 1130)</v>
          </cell>
          <cell r="E23036" t="str">
            <v>un</v>
          </cell>
          <cell r="F23036">
            <v>53.2</v>
          </cell>
        </row>
        <row r="23037">
          <cell r="A23037" t="str">
            <v>SETOP-I MATED-22768</v>
          </cell>
          <cell r="D23037" t="str">
            <v>TORNEIRA METÁLICA (APLICAÇÃO: LAVATÓRIO|BICO: AREJADOR|ABERTURA: ALAVANCA COTOVELO 1/4 DE VOLTA|ACABAMENTO: CROMADO|BITOLA: 1/2"|INSTALAÇÃO: MESA|REFERÊNCIA: CLÍNICA HOSPITALAR)</v>
          </cell>
          <cell r="E23037" t="str">
            <v>un</v>
          </cell>
          <cell r="F23037">
            <v>329.9</v>
          </cell>
        </row>
        <row r="23038">
          <cell r="A23038" t="str">
            <v>SETOP-I MATED-22767</v>
          </cell>
          <cell r="D23038" t="str">
            <v>TORNEIRA METÁLICA (APLICAÇÃO: LAVATÓRIO|BICO: AREJADOR|ABERTURA: ALAVANCA COTOVELO 1/4 DE VOLTA|ACABAMENTO: CROMADO|BITOLA: 1/2"|INSTALAÇÃO: PAREDE|REFERÊNCIA: CLÍNICA HOSPITALAR)</v>
          </cell>
          <cell r="E23038" t="str">
            <v>un</v>
          </cell>
          <cell r="F23038">
            <v>345.9</v>
          </cell>
        </row>
        <row r="23039">
          <cell r="A23039" t="str">
            <v>SETOP-I MATED-12196</v>
          </cell>
          <cell r="D23039" t="str">
            <v>TORNEIRA METÁLICA (APLICAÇÃO: TANQUE|BICO: ROSCA|ABERTURA: 1/2 VOLTA|ACABAMENTO: CROMADO|BITOLA: 1/2" OU 3/4"|INSTALAÇÃO: PAREDE|REFERÊNCIA: 1153)</v>
          </cell>
          <cell r="E23039" t="str">
            <v>un</v>
          </cell>
          <cell r="F23039">
            <v>85.9</v>
          </cell>
        </row>
        <row r="23040">
          <cell r="A23040" t="str">
            <v>SETOP-I MATED-12193</v>
          </cell>
          <cell r="D23040" t="str">
            <v>TORNEIRA METÁLICA (APLICAÇÃO: USO GERAL |BICO: AREJADOR|ABERTURA: 1/2 VOLTA|ACABAMENTO: CROMADO|BITOLA: 1/2"|INSTALAÇÃO: PAREDE|REFERÊNCIA: 1154)</v>
          </cell>
          <cell r="E23040" t="str">
            <v>un</v>
          </cell>
          <cell r="F23040">
            <v>199.41</v>
          </cell>
        </row>
        <row r="23041">
          <cell r="A23041" t="str">
            <v>SETOP-I MATED-22772</v>
          </cell>
          <cell r="D23041" t="str">
            <v>TORNEIRA METÁLICA CURTA (APLICAÇÃO: BEBEDOURO/TANQUE|BICO: LISO|ABERTURA: 1/2 VOLTA|ACABAMENTO: CROMADO|BITOLA: 1/2" OU 3/4"|INSTALAÇÃO: PAREDE|REFERÊNCIA: 1152)</v>
          </cell>
          <cell r="E23041" t="str">
            <v>un</v>
          </cell>
          <cell r="F23041">
            <v>121.97</v>
          </cell>
        </row>
        <row r="23042">
          <cell r="A23042" t="str">
            <v>SETOP-I MATED-12192</v>
          </cell>
          <cell r="D23042" t="str">
            <v>TORNEIRA METÁLICA DE BICA ALTA MÓVEL (APLICAÇÃO: PIA|BICO: AREJADOR|ABERTURA: 1/4 DE VOLTA|ACABAMENTO: CROMADO|BITOLA: 1/2"|INSTALAÇÃO: MESA|REFERÊNCIA: 1167)</v>
          </cell>
          <cell r="E23042" t="str">
            <v>un</v>
          </cell>
          <cell r="F23042">
            <v>125</v>
          </cell>
        </row>
        <row r="23043">
          <cell r="A23043" t="str">
            <v>SETOP-I MATED-12547</v>
          </cell>
          <cell r="D23043" t="str">
            <v>TORNEIRA METÁLICA DE BICA ALTA MÓVEL (APLICAÇÃO: PIA|BICO: AREJADOR|ABERTURA: 1/4 DE VOLTA|ACABAMENTO: CROMADO|BITOLA: 1/2"|INSTALAÇÃO: PAREDE|REFERÊNCIA: 1168)</v>
          </cell>
          <cell r="E23043" t="str">
            <v>un</v>
          </cell>
          <cell r="F23043">
            <v>125</v>
          </cell>
        </row>
        <row r="23044">
          <cell r="A23044" t="str">
            <v>SETOP-I MATED-12195</v>
          </cell>
          <cell r="D23044" t="str">
            <v>TORNEIRA METÁLICA DE BICA BAIXA (APLICAÇÃO: LAVATÓRIO|BICO: AREJADOR|ABERTURA: 1/4 DE VOLTA|ACABAMENTO: CROMADO|BITOLA: 1/2"|INSTALAÇÃO: MESA|REFERÊNCIA: 1194)</v>
          </cell>
          <cell r="E23044" t="str">
            <v>un</v>
          </cell>
          <cell r="F23044">
            <v>59.13</v>
          </cell>
        </row>
        <row r="23045">
          <cell r="A23045" t="str">
            <v>SETOP-I MATED-11742</v>
          </cell>
          <cell r="D23045" t="str">
            <v>TORNEIRA METÁLICA DE BICA BAIXA PADRÃO POPULAR (APLICAÇÃO: LAVATÓRIO|BICO: AREJADOR|ABERTURA: 1/2 DE VOLTA|ACABAMENTO: CROMADO|BITOLA: 1/2" OU 3/4"|INSTALAÇÃO: MESA|REFERÊNCIA: 1193)</v>
          </cell>
          <cell r="E23045" t="str">
            <v>un</v>
          </cell>
          <cell r="F23045">
            <v>59.93</v>
          </cell>
        </row>
        <row r="23046">
          <cell r="A23046" t="str">
            <v>SETOP-I MATED-12194</v>
          </cell>
          <cell r="D23046" t="str">
            <v>TORNEIRA METÁLICA DE FECHAMENTO AUTOMÁTICO (APLICAÇÃO: LAVATÓRIO|BICO: AREJADOR|ABERTURA: PRESSÃO|ACABAMENTO: CROMADO|BITOLA: 1/2"|INSTALAÇÃO: MESA|REFERÊNCIA: 1170/1173)</v>
          </cell>
          <cell r="E23046" t="str">
            <v>un</v>
          </cell>
          <cell r="F23046">
            <v>204.1</v>
          </cell>
        </row>
        <row r="23047">
          <cell r="A23047" t="str">
            <v>SETOP-I MATED-12548</v>
          </cell>
          <cell r="D23047" t="str">
            <v>TORNEIRA METÁLICA LONGA (APLICAÇÃO: PIA|BICO: AREJADOR|ABERTURA: 1/4 DE VOLTA|ACABAMENTO: CROMADO|BITOLA: 1/2"|INSTALAÇÃO: PAREDE|REFERÊNCIA: 1159)</v>
          </cell>
          <cell r="E23047" t="str">
            <v>un</v>
          </cell>
          <cell r="F23047">
            <v>74.900000000000006</v>
          </cell>
        </row>
        <row r="23048">
          <cell r="A23048" t="str">
            <v>SETOP-I MATED-12549</v>
          </cell>
          <cell r="D23048" t="str">
            <v>TORNEIRA METÁLICA LONGA (APLICAÇÃO: PIA|BICO: LISO|ABERTURA: 1/4 DE VOLTA|ACABAMENTO: CROMADO|BITOLA: 1/2"|INSTALAÇÃO: PAREDE|REFERÊNCIA: 1158)</v>
          </cell>
          <cell r="E23048" t="str">
            <v>un</v>
          </cell>
          <cell r="F23048">
            <v>91.08</v>
          </cell>
        </row>
        <row r="23049">
          <cell r="A23049" t="str">
            <v xml:space="preserve">SETOP-I </v>
          </cell>
        </row>
        <row r="23050">
          <cell r="A23050" t="str">
            <v>SETOP-I 135.07 - TORNEIRA PLÁSTICA</v>
          </cell>
        </row>
        <row r="23051">
          <cell r="A23051" t="str">
            <v>SETOP-I Código</v>
          </cell>
          <cell r="D23051" t="str">
            <v>Descrição do Material</v>
          </cell>
          <cell r="E23051" t="str">
            <v>Unid.</v>
          </cell>
          <cell r="F23051" t="str">
            <v>Custo Unitário</v>
          </cell>
        </row>
        <row r="23052">
          <cell r="A23052" t="str">
            <v>SETOP-I MATED-32663</v>
          </cell>
          <cell r="D23052" t="str">
            <v>TORNEIRA PLÁSTICA CURTA (APLICAÇÃO: TANQUE/JARDIM|BICO: ROSCA|ABERTURA: 1/2 VOLTA|ACABAMENTO: PLÁSTICO|BITOLA: 1/2" OU 3/4"|INSTALAÇÃO: PAREDE|REFERÊNCIA: 1128)</v>
          </cell>
          <cell r="E23052" t="str">
            <v>un</v>
          </cell>
          <cell r="F23052">
            <v>7.32</v>
          </cell>
        </row>
        <row r="23053">
          <cell r="A23053" t="str">
            <v>SETOP-I MATED-14453</v>
          </cell>
          <cell r="D23053" t="str">
            <v>TORNEIRA PLÁSTICA LONGA PARA TANQUE/PIA DE COZINHA SEM AREJADOR (ACABAMENTO: PLÁSTICO|DIÂMETRO: 1/2"|APLICAÇÃO: PAREDE|TAMANHO: 15CM|REFERÊNCIA: 1158)</v>
          </cell>
          <cell r="E23053" t="str">
            <v>un</v>
          </cell>
          <cell r="F23053">
            <v>10.58</v>
          </cell>
        </row>
        <row r="23054">
          <cell r="A23054" t="str">
            <v xml:space="preserve">SETOP-I </v>
          </cell>
        </row>
        <row r="23055">
          <cell r="A23055" t="str">
            <v>SETOP-I 136 - TUBOS CERÂMICOS  ESGOTO</v>
          </cell>
        </row>
        <row r="23056">
          <cell r="A23056" t="str">
            <v>SETOP-I 136.01 - TUBO CERÂMICO</v>
          </cell>
        </row>
        <row r="23057">
          <cell r="A23057" t="str">
            <v>SETOP-I Código</v>
          </cell>
          <cell r="D23057" t="str">
            <v>Descrição do Material</v>
          </cell>
          <cell r="E23057" t="str">
            <v>Unid.</v>
          </cell>
          <cell r="F23057" t="str">
            <v>Custo Unitário</v>
          </cell>
        </row>
        <row r="23058">
          <cell r="A23058" t="str">
            <v>SETOP-I MATED-11690</v>
          </cell>
          <cell r="D23058" t="str">
            <v>TUBO CERÂMICO (TIPO: LISO|APLICAÇÃO: ESGOTO|DIÂMETRO DA SEÇÃO: 100MM)</v>
          </cell>
          <cell r="E23058" t="str">
            <v>m</v>
          </cell>
          <cell r="F23058">
            <v>32.53</v>
          </cell>
        </row>
        <row r="23059">
          <cell r="A23059" t="str">
            <v>SETOP-I MATED-11691</v>
          </cell>
          <cell r="D23059" t="str">
            <v>TUBO CERÂMICO (TIPO: LISO|APLICAÇÃO: ESGOTO|DIÂMETRO DA SEÇÃO: 150MM)</v>
          </cell>
          <cell r="E23059" t="str">
            <v>m</v>
          </cell>
          <cell r="F23059">
            <v>42.65</v>
          </cell>
        </row>
        <row r="23060">
          <cell r="A23060" t="str">
            <v>SETOP-I MATED-11692</v>
          </cell>
          <cell r="D23060" t="str">
            <v>TUBO CERÂMICO (TIPO: LISO|APLICAÇÃO: ESGOTO|DIÂMETRO DA SEÇÃO: 200MM)</v>
          </cell>
          <cell r="E23060" t="str">
            <v>m</v>
          </cell>
          <cell r="F23060">
            <v>56.39</v>
          </cell>
        </row>
        <row r="23061">
          <cell r="A23061" t="str">
            <v>SETOP-I MATED-11693</v>
          </cell>
          <cell r="D23061" t="str">
            <v>TUBO CERÂMICO (TIPO: LISO|APLICAÇÃO: ESGOTO|DIÂMETRO DA SEÇÃO: 250MM)</v>
          </cell>
          <cell r="E23061" t="str">
            <v>m</v>
          </cell>
          <cell r="F23061">
            <v>93.98</v>
          </cell>
        </row>
        <row r="23062">
          <cell r="A23062" t="str">
            <v>SETOP-I MATED-11694</v>
          </cell>
          <cell r="D23062" t="str">
            <v>TUBO CERÂMICO (TIPO: LISO|APLICAÇÃO: ESGOTO|DIÂMETRO DA SEÇÃO: 300MM)</v>
          </cell>
          <cell r="E23062" t="str">
            <v>m</v>
          </cell>
          <cell r="F23062">
            <v>119.29</v>
          </cell>
        </row>
        <row r="23063">
          <cell r="A23063" t="str">
            <v xml:space="preserve">SETOP-I </v>
          </cell>
        </row>
        <row r="23064">
          <cell r="A23064" t="str">
            <v>SETOP-I 137 - TUBOS E CONEXÕES CPVC SOLDA ÁGUA QUENTE</v>
          </cell>
        </row>
        <row r="23065">
          <cell r="A23065" t="str">
            <v>SETOP-I 137.01 - TUBO CPVC</v>
          </cell>
        </row>
        <row r="23066">
          <cell r="A23066" t="str">
            <v>SETOP-I Código</v>
          </cell>
          <cell r="D23066" t="str">
            <v>Descrição do Material</v>
          </cell>
          <cell r="E23066" t="str">
            <v>Unid.</v>
          </cell>
          <cell r="F23066" t="str">
            <v>Custo Unitário</v>
          </cell>
        </row>
        <row r="23067">
          <cell r="A23067" t="str">
            <v>SETOP-I MATED-11667</v>
          </cell>
          <cell r="D23067" t="str">
            <v>TUBO DE CPVC SOLDÁVEL (APLICAÇÃO: ÁGUA QUENTE|DIÂMETRO: 114MM)</v>
          </cell>
          <cell r="E23067" t="str">
            <v>m</v>
          </cell>
          <cell r="F23067">
            <v>310.94</v>
          </cell>
        </row>
        <row r="23068">
          <cell r="A23068" t="str">
            <v>SETOP-I MATED-11659</v>
          </cell>
          <cell r="D23068" t="str">
            <v>TUBO DE CPVC SOLDÁVEL (APLICAÇÃO: ÁGUA QUENTE|DIÂMETRO: 15MM)</v>
          </cell>
          <cell r="E23068" t="str">
            <v>m</v>
          </cell>
          <cell r="F23068">
            <v>9.15</v>
          </cell>
        </row>
        <row r="23069">
          <cell r="A23069" t="str">
            <v>SETOP-I MATED-11660</v>
          </cell>
          <cell r="D23069" t="str">
            <v>TUBO DE CPVC SOLDÁVEL (APLICAÇÃO: ÁGUA QUENTE|DIÂMETRO: 22MM)</v>
          </cell>
          <cell r="E23069" t="str">
            <v>m</v>
          </cell>
          <cell r="F23069">
            <v>14.61</v>
          </cell>
        </row>
        <row r="23070">
          <cell r="A23070" t="str">
            <v>SETOP-I MATED-11661</v>
          </cell>
          <cell r="D23070" t="str">
            <v>TUBO DE CPVC SOLDÁVEL (APLICAÇÃO: ÁGUA QUENTE|DIÂMETRO: 28MM)</v>
          </cell>
          <cell r="E23070" t="str">
            <v>m</v>
          </cell>
          <cell r="F23070">
            <v>24.9</v>
          </cell>
        </row>
        <row r="23071">
          <cell r="A23071" t="str">
            <v>SETOP-I MATED-11662</v>
          </cell>
          <cell r="D23071" t="str">
            <v>TUBO DE CPVC SOLDÁVEL (APLICAÇÃO: ÁGUA QUENTE|DIÂMETRO: 35MM)</v>
          </cell>
          <cell r="E23071" t="str">
            <v>m</v>
          </cell>
          <cell r="F23071">
            <v>31.67</v>
          </cell>
        </row>
        <row r="23072">
          <cell r="A23072" t="str">
            <v>SETOP-I MATED-11663</v>
          </cell>
          <cell r="D23072" t="str">
            <v>TUBO DE CPVC SOLDÁVEL (APLICAÇÃO: ÁGUA QUENTE|DIÂMETRO: 42MM)</v>
          </cell>
          <cell r="E23072" t="str">
            <v>m</v>
          </cell>
          <cell r="F23072">
            <v>43.28</v>
          </cell>
        </row>
        <row r="23073">
          <cell r="A23073" t="str">
            <v>SETOP-I MATED-11664</v>
          </cell>
          <cell r="D23073" t="str">
            <v>TUBO DE CPVC SOLDÁVEL (APLICAÇÃO: ÁGUA QUENTE|DIÂMETRO: 54MM)</v>
          </cell>
          <cell r="E23073" t="str">
            <v>m</v>
          </cell>
          <cell r="F23073">
            <v>64.33</v>
          </cell>
        </row>
        <row r="23074">
          <cell r="A23074" t="str">
            <v>SETOP-I MATED-11665</v>
          </cell>
          <cell r="D23074" t="str">
            <v>TUBO DE CPVC SOLDÁVEL (APLICAÇÃO: ÁGUA QUENTE|DIÂMETRO: 73MM)</v>
          </cell>
          <cell r="E23074" t="str">
            <v>m</v>
          </cell>
          <cell r="F23074">
            <v>109.46</v>
          </cell>
        </row>
        <row r="23075">
          <cell r="A23075" t="str">
            <v>SETOP-I MATED-11666</v>
          </cell>
          <cell r="D23075" t="str">
            <v>TUBO DE CPVC SOLDÁVEL (APLICAÇÃO: ÁGUA QUENTE|DIÂMETRO: 89MM)</v>
          </cell>
          <cell r="E23075" t="str">
            <v>m</v>
          </cell>
          <cell r="F23075">
            <v>174.12</v>
          </cell>
        </row>
        <row r="23076">
          <cell r="A23076" t="str">
            <v xml:space="preserve">SETOP-I </v>
          </cell>
        </row>
        <row r="23077">
          <cell r="A23077" t="str">
            <v>SETOP-I 138 - TUBOS E CONEXÕES DE COBRE E BRONZE</v>
          </cell>
        </row>
        <row r="23078">
          <cell r="A23078" t="str">
            <v>SETOP-I 138.01 - FILTRO TIPO "Y"</v>
          </cell>
        </row>
        <row r="23079">
          <cell r="A23079" t="str">
            <v>SETOP-I Código</v>
          </cell>
          <cell r="D23079" t="str">
            <v>Descrição do Material</v>
          </cell>
          <cell r="E23079" t="str">
            <v>Unid.</v>
          </cell>
          <cell r="F23079" t="str">
            <v>Custo Unitário</v>
          </cell>
        </row>
        <row r="23080">
          <cell r="A23080" t="str">
            <v>SETOP-I MATED-12970</v>
          </cell>
          <cell r="D23080" t="str">
            <v>FILTRO TIPO "Y" (MATERIAL: BRONZE|ROSCA: NPT [CÔNICA]|DIÂMETRO: 1"|CLASSE: PN20)</v>
          </cell>
          <cell r="E23080" t="str">
            <v>un</v>
          </cell>
          <cell r="F23080">
            <v>108.06</v>
          </cell>
        </row>
        <row r="23081">
          <cell r="A23081" t="str">
            <v>SETOP-I MATED-12968</v>
          </cell>
          <cell r="D23081" t="str">
            <v>FILTRO TIPO "Y" (MATERIAL: BRONZE|ROSCA: NPT [CÔNICA]|DIÂMETRO: 1.1/2"|CLASSE: PN20)</v>
          </cell>
          <cell r="E23081" t="str">
            <v>un</v>
          </cell>
          <cell r="F23081">
            <v>213.99</v>
          </cell>
        </row>
        <row r="23082">
          <cell r="A23082" t="str">
            <v>SETOP-I MATED-12969</v>
          </cell>
          <cell r="D23082" t="str">
            <v>FILTRO TIPO "Y" (MATERIAL: BRONZE|ROSCA: NPT [CÔNICA]|DIÂMETRO: 1.1/4"|CLASSE: PN20)</v>
          </cell>
          <cell r="E23082" t="str">
            <v>un</v>
          </cell>
          <cell r="F23082">
            <v>157.01</v>
          </cell>
        </row>
        <row r="23083">
          <cell r="A23083" t="str">
            <v>SETOP-I MATED-12972</v>
          </cell>
          <cell r="D23083" t="str">
            <v>FILTRO TIPO "Y" (MATERIAL: BRONZE|ROSCA: NPT [CÔNICA]|DIÂMETRO: 1/2"|CLASSE: PN20)</v>
          </cell>
          <cell r="E23083" t="str">
            <v>un</v>
          </cell>
          <cell r="F23083">
            <v>75.05</v>
          </cell>
        </row>
        <row r="23084">
          <cell r="A23084" t="str">
            <v>SETOP-I MATED-12967</v>
          </cell>
          <cell r="D23084" t="str">
            <v>FILTRO TIPO "Y" (MATERIAL: BRONZE|ROSCA: NPT [CÔNICA]|DIÂMETRO: 2"|CLASSE: PN20)</v>
          </cell>
          <cell r="E23084" t="str">
            <v>un</v>
          </cell>
          <cell r="F23084">
            <v>319.99</v>
          </cell>
        </row>
        <row r="23085">
          <cell r="A23085" t="str">
            <v>SETOP-I MATED-12971</v>
          </cell>
          <cell r="D23085" t="str">
            <v>FILTRO TIPO "Y" (MATERIAL: BRONZE|ROSCA: NPT [CÔNICA]|DIÂMETRO: 3/4"|CLASSE: PN20)</v>
          </cell>
          <cell r="E23085" t="str">
            <v>un</v>
          </cell>
          <cell r="F23085">
            <v>93.22</v>
          </cell>
        </row>
        <row r="23086">
          <cell r="A23086" t="str">
            <v xml:space="preserve">SETOP-I </v>
          </cell>
        </row>
        <row r="23087">
          <cell r="A23087" t="str">
            <v>SETOP-I 138.02 - TUBO DE COBRE</v>
          </cell>
        </row>
        <row r="23088">
          <cell r="A23088" t="str">
            <v>SETOP-I Código</v>
          </cell>
          <cell r="D23088" t="str">
            <v>Descrição do Material</v>
          </cell>
          <cell r="E23088" t="str">
            <v>Unid.</v>
          </cell>
          <cell r="F23088" t="str">
            <v>Custo Unitário</v>
          </cell>
        </row>
        <row r="23089">
          <cell r="A23089" t="str">
            <v>SETOP-I MATED-11632</v>
          </cell>
          <cell r="D23089" t="str">
            <v>TUBO DE COBRE (CLASSE: A|COSTURA: SEM|TIPO: RÍGIDO|DIÂMETRO : 1.1/2"[42MM]/APLICAÇÃO: GÁS E ÁGUA QUENTE OU FRIA)</v>
          </cell>
          <cell r="E23089" t="str">
            <v>m</v>
          </cell>
          <cell r="F23089">
            <v>199.37</v>
          </cell>
        </row>
        <row r="23090">
          <cell r="A23090" t="str">
            <v>SETOP-I MATED-11631</v>
          </cell>
          <cell r="D23090" t="str">
            <v>TUBO DE COBRE (CLASSE: A|COSTURA: SEM|TIPO: RÍGIDO|DIÂMETRO : 1.1/4"[35MM]/APLICAÇÃO: GÁS E ÁGUA QUENTE OU FRIA)</v>
          </cell>
          <cell r="E23090" t="str">
            <v>m</v>
          </cell>
          <cell r="F23090">
            <v>175.43</v>
          </cell>
        </row>
        <row r="23091">
          <cell r="A23091" t="str">
            <v>SETOP-I MATED-11628</v>
          </cell>
          <cell r="D23091" t="str">
            <v>TUBO DE COBRE (CLASSE: A|COSTURA: SEM|TIPO: RÍGIDO|DIÂMETRO : 1/2"[15MM]/APLICAÇÃO: GÁS E ÁGUA QUENTE OU FRIA)</v>
          </cell>
          <cell r="E23091" t="str">
            <v>m</v>
          </cell>
          <cell r="F23091">
            <v>51.65</v>
          </cell>
        </row>
        <row r="23092">
          <cell r="A23092" t="str">
            <v>SETOP-I MATED-11630</v>
          </cell>
          <cell r="D23092" t="str">
            <v>TUBO DE COBRE (CLASSE: A|COSTURA: SEM|TIPO: RÍGIDO|DIÂMETRO : 1"[28MM]/APLICAÇÃO: GÁS E ÁGUA QUENTE OU FRIA)</v>
          </cell>
          <cell r="E23092" t="str">
            <v>m</v>
          </cell>
          <cell r="F23092">
            <v>113.02</v>
          </cell>
        </row>
        <row r="23093">
          <cell r="A23093" t="str">
            <v>SETOP-I MATED-11634</v>
          </cell>
          <cell r="D23093" t="str">
            <v>TUBO DE COBRE (CLASSE: A|COSTURA: SEM|TIPO: RÍGIDO|DIÂMETRO : 2.1/2"[66MM]/APLICAÇÃO: GÁS E ÁGUA QUENTE OU FRIA)</v>
          </cell>
          <cell r="E23093" t="str">
            <v>m</v>
          </cell>
          <cell r="F23093">
            <v>392.61</v>
          </cell>
        </row>
        <row r="23094">
          <cell r="A23094" t="str">
            <v>SETOP-I MATED-11633</v>
          </cell>
          <cell r="D23094" t="str">
            <v>TUBO DE COBRE (CLASSE: A|COSTURA: SEM|TIPO: RÍGIDO|DIÂMETRO : 2"[54MM]/APLICAÇÃO: GÁS E ÁGUA QUENTE OU FRIA)</v>
          </cell>
          <cell r="E23094" t="str">
            <v>m</v>
          </cell>
          <cell r="F23094">
            <v>285.27</v>
          </cell>
        </row>
        <row r="23095">
          <cell r="A23095" t="str">
            <v>SETOP-I MATED-11629</v>
          </cell>
          <cell r="D23095" t="str">
            <v>TUBO DE COBRE (CLASSE: A|COSTURA: SEM|TIPO: RÍGIDO|DIÂMETRO : 3/4"[22MM]/APLICAÇÃO: GÁS E ÁGUA QUENTE OU FRIA)</v>
          </cell>
          <cell r="E23095" t="str">
            <v>m</v>
          </cell>
          <cell r="F23095">
            <v>82.37</v>
          </cell>
        </row>
        <row r="23096">
          <cell r="A23096" t="str">
            <v>SETOP-I MATED-11639</v>
          </cell>
          <cell r="D23096" t="str">
            <v>TUBO DE COBRE (CLASSE: E|COSTURA: SEM|TIPO: RÍGIDO|DIÂMETRO : 1.1/2"[42MM]/APLICAÇÃO: ÁGUA QUENTE OU FRIA)</v>
          </cell>
          <cell r="E23096" t="str">
            <v>m</v>
          </cell>
          <cell r="F23096">
            <v>164.93</v>
          </cell>
        </row>
        <row r="23097">
          <cell r="A23097" t="str">
            <v>SETOP-I MATED-11638</v>
          </cell>
          <cell r="D23097" t="str">
            <v>TUBO DE COBRE (CLASSE: E|COSTURA: SEM|TIPO: RÍGIDO|DIÂMETRO : 1.1/4"[35MM]/APLICAÇÃO: ÁGUA QUENTE OU FRIA)</v>
          </cell>
          <cell r="E23097" t="str">
            <v>m</v>
          </cell>
          <cell r="F23097">
            <v>92.39</v>
          </cell>
        </row>
        <row r="23098">
          <cell r="A23098" t="str">
            <v>SETOP-I MATED-11635</v>
          </cell>
          <cell r="D23098" t="str">
            <v>TUBO DE COBRE (CLASSE: E|COSTURA: SEM|TIPO: RÍGIDO|DIÂMETRO : 1/2"[15MM]/APLICAÇÃO: ÁGUA QUENTE OU FRIA)</v>
          </cell>
          <cell r="E23098" t="str">
            <v>m</v>
          </cell>
          <cell r="F23098">
            <v>30.75</v>
          </cell>
        </row>
        <row r="23099">
          <cell r="A23099" t="str">
            <v>SETOP-I MATED-11637</v>
          </cell>
          <cell r="D23099" t="str">
            <v>TUBO DE COBRE (CLASSE: E|COSTURA: SEM|TIPO: RÍGIDO|DIÂMETRO : 1"[28MM]/APLICAÇÃO: ÁGUA QUENTE OU FRIA)</v>
          </cell>
          <cell r="E23099" t="str">
            <v>m</v>
          </cell>
          <cell r="F23099">
            <v>68.62</v>
          </cell>
        </row>
        <row r="23100">
          <cell r="A23100" t="str">
            <v>SETOP-I MATED-11641</v>
          </cell>
          <cell r="D23100" t="str">
            <v>TUBO DE COBRE (CLASSE: E|COSTURA: SEM|TIPO: RÍGIDO|DIÂMETRO : 2.1/2"[66MM]/APLICAÇÃO: ÁGUA QUENTE OU FRIA)</v>
          </cell>
          <cell r="E23100" t="str">
            <v>m</v>
          </cell>
          <cell r="F23100">
            <v>275.64</v>
          </cell>
        </row>
        <row r="23101">
          <cell r="A23101" t="str">
            <v>SETOP-I MATED-11640</v>
          </cell>
          <cell r="D23101" t="str">
            <v>TUBO DE COBRE (CLASSE: E|COSTURA: SEM|TIPO: RÍGIDO|DIÂMETRO : 2"[54MM]/APLICAÇÃO: ÁGUA QUENTE OU FRIA)</v>
          </cell>
          <cell r="E23101" t="str">
            <v>m</v>
          </cell>
          <cell r="F23101">
            <v>180.19</v>
          </cell>
        </row>
        <row r="23102">
          <cell r="A23102" t="str">
            <v>SETOP-I MATED-11636</v>
          </cell>
          <cell r="D23102" t="str">
            <v>TUBO DE COBRE (CLASSE: E|COSTURA: SEM|TIPO: RÍGIDO|DIÂMETRO : 3/4"[22MM]/APLICAÇÃO: ÁGUA QUENTE OU FRIA)</v>
          </cell>
          <cell r="E23102" t="str">
            <v>m</v>
          </cell>
          <cell r="F23102">
            <v>56.91</v>
          </cell>
        </row>
        <row r="23103">
          <cell r="A23103" t="str">
            <v>SETOP-I MATED-11642</v>
          </cell>
          <cell r="D23103" t="str">
            <v>TUBO DE COBRE (CLASSE: E|COSTURA: SEM|TIPO: RÍGIDO|DIÂMETRO : 3"[79MM]/APLICAÇÃO: ÁGUA QUENTE OU FRIA)</v>
          </cell>
          <cell r="E23103" t="str">
            <v>m</v>
          </cell>
          <cell r="F23103">
            <v>359.11</v>
          </cell>
        </row>
        <row r="23104">
          <cell r="A23104" t="str">
            <v>SETOP-I MATED-11643</v>
          </cell>
          <cell r="D23104" t="str">
            <v>TUBO DE COBRE (CLASSE: E|COSTURA: SEM|TIPO: RÍGIDO|DIÂMETRO : 4"[104MM]/APLICAÇÃO: ÁGUA QUENTE OU FRIA)</v>
          </cell>
          <cell r="E23104" t="str">
            <v>m</v>
          </cell>
          <cell r="F23104">
            <v>406.12</v>
          </cell>
        </row>
        <row r="23105">
          <cell r="A23105" t="str">
            <v xml:space="preserve">SETOP-I </v>
          </cell>
        </row>
        <row r="23106">
          <cell r="A23106" t="str">
            <v>SETOP-I 139 - TUBOS E CONEXÕES ELETRODUTOS, DUTOS CORRUGADOS E MANGUEIRAS ELÉTRICAS</v>
          </cell>
        </row>
        <row r="23107">
          <cell r="A23107" t="str">
            <v>SETOP-I 139.01 - DUTO EM PEAD</v>
          </cell>
        </row>
        <row r="23108">
          <cell r="A23108" t="str">
            <v>SETOP-I Código</v>
          </cell>
          <cell r="D23108" t="str">
            <v>Descrição do Material</v>
          </cell>
          <cell r="E23108" t="str">
            <v>Unid.</v>
          </cell>
          <cell r="F23108" t="str">
            <v>Custo Unitário</v>
          </cell>
        </row>
        <row r="23109">
          <cell r="A23109" t="str">
            <v>SETOP-I MATED-11955</v>
          </cell>
          <cell r="D23109" t="str">
            <v>DUTO CORRUGADO HELICOIDAL (TIPO: FLEXÍVEL|MATERIAL: POLIETILENO DE ALTA DENSIDADE [PEAD]|COR: PRETA|DIÂMETRO NOMINAL: 1.1/2"|DIÂMETRO INTERNO*: 43MM) *VALORES REFERENCIAIS APROXIMADOS</v>
          </cell>
          <cell r="E23109" t="str">
            <v>m</v>
          </cell>
          <cell r="F23109">
            <v>4.1900000000000004</v>
          </cell>
        </row>
        <row r="23110">
          <cell r="A23110" t="str">
            <v>SETOP-I MATED-4159</v>
          </cell>
          <cell r="D23110" t="str">
            <v>DUTO CORRUGADO HELICOIDAL (TIPO: FLEXÍVEL|MATERIAL: POLIETILENO DE ALTA DENSIDADE [PEAD]|COR: PRETA|DIÂMETRO NOMINAL: 1.1/4"|DIÂMETRO INTERNO*: 31,5MM) *VALORES REFERENCIAIS APROXIMADOS</v>
          </cell>
          <cell r="E23110" t="str">
            <v>m</v>
          </cell>
          <cell r="F23110">
            <v>2.79</v>
          </cell>
        </row>
        <row r="23111">
          <cell r="A23111" t="str">
            <v>SETOP-I MATED-11956</v>
          </cell>
          <cell r="D23111" t="str">
            <v>DUTO CORRUGADO HELICOIDAL (TIPO: FLEXÍVEL|MATERIAL: POLIETILENO DE ALTA DENSIDADE [PEAD]|COR: PRETA|DIÂMETRO NOMINAL: 2"|DIÂMETRO INTERNO*: 50,8MM) *VALORES REFERENCIAIS APROXIMADOS</v>
          </cell>
          <cell r="E23111" t="str">
            <v>m</v>
          </cell>
          <cell r="F23111">
            <v>4.97</v>
          </cell>
        </row>
        <row r="23112">
          <cell r="A23112" t="str">
            <v>SETOP-I MATED-11957</v>
          </cell>
          <cell r="D23112" t="str">
            <v>DUTO CORRUGADO HELICOIDAL (TIPO: FLEXÍVEL|MATERIAL: POLIETILENO DE ALTA DENSIDADE [PEAD]|COR: PRETA|DIÂMETRO NOMINAL: 3"|DIÂMETRO INTERNO*: 75MM) *VALORES REFERENCIAIS APROXIMADOS</v>
          </cell>
          <cell r="E23112" t="str">
            <v>m</v>
          </cell>
          <cell r="F23112">
            <v>7.51</v>
          </cell>
        </row>
        <row r="23113">
          <cell r="A23113" t="str">
            <v>SETOP-I MATED-11958</v>
          </cell>
          <cell r="D23113" t="str">
            <v>DUTO CORRUGADO HELICOIDAL (TIPO: FLEXÍVEL|MATERIAL: POLIETILENO DE ALTA DENSIDADE [PEAD]|COR: PRETA|DIÂMETRO NOMINAL: 4"|DIÂMETRO INTERNO*: 103MM) *VALORES REFERENCIAIS APROXIMADOS</v>
          </cell>
          <cell r="E23113" t="str">
            <v>m</v>
          </cell>
          <cell r="F23113">
            <v>10.32</v>
          </cell>
        </row>
        <row r="23114">
          <cell r="A23114" t="str">
            <v>SETOP-I MATED-11959</v>
          </cell>
          <cell r="D23114" t="str">
            <v>DUTO CORRUGADO HELICOIDAL (TIPO: FLEXÍVEL|MATERIAL: POLIETILENO DE ALTA DENSIDADE [PEAD]|COR: PRETA|DIÂMETRO NOMINAL: 5"|DIÂMETRO INTERNO*: 128MM) *VALORES REFERENCIAIS APROXIMADOS</v>
          </cell>
          <cell r="E23114" t="str">
            <v>m</v>
          </cell>
          <cell r="F23114">
            <v>13.91</v>
          </cell>
        </row>
        <row r="23115">
          <cell r="A23115" t="str">
            <v>SETOP-I MATED-11960</v>
          </cell>
          <cell r="D23115" t="str">
            <v>DUTO CORRUGADO HELICOIDAL (TIPO: FLEXÍVEL|MATERIAL: POLIETILENO DE ALTA DENSIDADE [PEAD]|COR: PRETA|DIÂMETRO NOMINAL: 6"|DIÂMETRO INTERNO*: 155MM) *VALORES REFERENCIAIS APROXIMADOS</v>
          </cell>
          <cell r="E23115" t="str">
            <v>m</v>
          </cell>
          <cell r="F23115">
            <v>18.920000000000002</v>
          </cell>
        </row>
        <row r="23116">
          <cell r="A23116" t="str">
            <v xml:space="preserve">SETOP-I </v>
          </cell>
        </row>
        <row r="23117">
          <cell r="A23117" t="str">
            <v>SETOP-I 139.02 - ELETRODUTO FLEXÍVEL EM PVC</v>
          </cell>
        </row>
        <row r="23118">
          <cell r="A23118" t="str">
            <v>SETOP-I Código</v>
          </cell>
          <cell r="D23118" t="str">
            <v>Descrição do Material</v>
          </cell>
          <cell r="E23118" t="str">
            <v>Unid.</v>
          </cell>
          <cell r="F23118" t="str">
            <v>Custo Unitário</v>
          </cell>
        </row>
        <row r="23119">
          <cell r="A23119" t="str">
            <v>SETOP-I MATED-12217</v>
          </cell>
          <cell r="D23119" t="str">
            <v>ELETRODUTO FLEXÍVEL (MATERIAL: PVC|DIÂMETRO DA SEÇÃO: 20MM)</v>
          </cell>
          <cell r="E23119" t="str">
            <v>m</v>
          </cell>
          <cell r="F23119">
            <v>1.25</v>
          </cell>
        </row>
        <row r="23120">
          <cell r="A23120" t="str">
            <v>SETOP-I MATED-12225</v>
          </cell>
          <cell r="D23120" t="str">
            <v>ELETRODUTO FLEXÍVEL (MATERIAL: PVC|DIÂMETRO DA SEÇÃO: 25MM)</v>
          </cell>
          <cell r="E23120" t="str">
            <v>m</v>
          </cell>
          <cell r="F23120">
            <v>1.62</v>
          </cell>
        </row>
        <row r="23121">
          <cell r="A23121" t="str">
            <v>SETOP-I MATED-12215</v>
          </cell>
          <cell r="D23121" t="str">
            <v>ELETRODUTO FLEXÍVEL (MATERIAL: PVC|DIÂMETRO DA SEÇÃO: 32MM)</v>
          </cell>
          <cell r="E23121" t="str">
            <v>m</v>
          </cell>
          <cell r="F23121">
            <v>2.48</v>
          </cell>
        </row>
        <row r="23122">
          <cell r="A23122" t="str">
            <v xml:space="preserve">SETOP-I </v>
          </cell>
        </row>
        <row r="23123">
          <cell r="A23123" t="str">
            <v>SETOP-I 140 - TUBOS E CONEXÕES FERRO E AÇO</v>
          </cell>
        </row>
        <row r="23124">
          <cell r="A23124" t="str">
            <v>SETOP-I 140.01 - CONEXÕES PARA TUBO EM AÇO</v>
          </cell>
        </row>
        <row r="23125">
          <cell r="A23125" t="str">
            <v>SETOP-I Código</v>
          </cell>
          <cell r="D23125" t="str">
            <v>Descrição do Material</v>
          </cell>
          <cell r="E23125" t="str">
            <v>Unid.</v>
          </cell>
          <cell r="F23125" t="str">
            <v>Custo Unitário</v>
          </cell>
        </row>
        <row r="23126">
          <cell r="A23126" t="str">
            <v>SETOP-I MATED-9794</v>
          </cell>
          <cell r="D23126" t="str">
            <v>CAP (MATERIAL: AÇO SCH-40 SEM COSTURA A234 WPB|BITOLA: 2.1/2")</v>
          </cell>
          <cell r="E23126" t="str">
            <v>un</v>
          </cell>
          <cell r="F23126">
            <v>13.85</v>
          </cell>
        </row>
        <row r="23127">
          <cell r="A23127" t="str">
            <v>SETOP-I MATED-12996</v>
          </cell>
          <cell r="D23127" t="str">
            <v>CAPS FORJADO DE SOLDA (MATERIAL: AÇO SCH-40 SEM COSTURA A234 WPB|BITOLA: 3/4")</v>
          </cell>
          <cell r="E23127" t="str">
            <v>un</v>
          </cell>
          <cell r="F23127">
            <v>5.25</v>
          </cell>
        </row>
        <row r="23128">
          <cell r="A23128" t="str">
            <v>SETOP-I MATED-13002</v>
          </cell>
          <cell r="D23128" t="str">
            <v>TAMPÃO (MATERIAL: FERRO FUNDIDO MALEÁVEL|ACABAMENTO: GALVANIZADO|DIÂMETRO: 1/2"[15MM]|ROSCA: NPT [CÔNICA]|CLASSE DE PRESSÃO: 300 LIBRAS|APLICAÇÃO USUAL: INSTALAÇÃO DE LÍQUIDOS, GASES E VAPORES)</v>
          </cell>
          <cell r="E23128" t="str">
            <v>un</v>
          </cell>
          <cell r="F23128">
            <v>22.79</v>
          </cell>
        </row>
        <row r="23129">
          <cell r="A23129" t="str">
            <v xml:space="preserve">SETOP-I </v>
          </cell>
        </row>
        <row r="23130">
          <cell r="A23130" t="str">
            <v>SETOP-I 140.02 - TUBO EM AÇO</v>
          </cell>
        </row>
        <row r="23131">
          <cell r="A23131" t="str">
            <v>SETOP-I Código</v>
          </cell>
          <cell r="D23131" t="str">
            <v>Descrição do Material</v>
          </cell>
          <cell r="E23131" t="str">
            <v>Unid.</v>
          </cell>
          <cell r="F23131" t="str">
            <v>Custo Unitário</v>
          </cell>
        </row>
        <row r="23132">
          <cell r="A23132" t="str">
            <v>SETOP-I MATED-27957</v>
          </cell>
          <cell r="D23132" t="str">
            <v>TUBO DE AÇO (TIPO: CONDUÇÃO COM COSTURA|MATERIAL: AÇO GALVANIZADO|NORMA: NBR-5580)</v>
          </cell>
          <cell r="E23132" t="str">
            <v>Kg</v>
          </cell>
          <cell r="F23132">
            <v>10.119999999999999</v>
          </cell>
        </row>
        <row r="23133">
          <cell r="A23133" t="str">
            <v>SETOP-I MATED-27956</v>
          </cell>
          <cell r="D23133" t="str">
            <v>TUBO DE AÇO (TIPO: CONDUÇÃO COM COSTURA|MATERIAL: AÇO PRETO|NORMA: NBR-5580)</v>
          </cell>
          <cell r="E23133" t="str">
            <v>Kg</v>
          </cell>
          <cell r="F23133">
            <v>12.536099999999999</v>
          </cell>
        </row>
        <row r="23134">
          <cell r="A23134" t="str">
            <v>SETOP-I MATED-27958</v>
          </cell>
          <cell r="D23134" t="str">
            <v>TUBO DE AÇO (TIPO: CONDUÇÃO SEM COSTURA|MATERIAL: AÇO PRETO|NORMA: NBR-5590)</v>
          </cell>
          <cell r="E23134" t="str">
            <v>Kg</v>
          </cell>
          <cell r="F23134">
            <v>14.48</v>
          </cell>
        </row>
        <row r="23135">
          <cell r="A23135" t="str">
            <v xml:space="preserve">SETOP-I </v>
          </cell>
        </row>
        <row r="23136">
          <cell r="A23136" t="str">
            <v>SETOP-I 141 - TUBOS E CONEXÕES PARA ELETRODUTOS DE FERRO GALVANIZADO</v>
          </cell>
        </row>
        <row r="23137">
          <cell r="A23137" t="str">
            <v>SETOP-I 141.02 - ELETRODUTO FLEXÍVEL EM AÇO GALVANIZADO</v>
          </cell>
        </row>
        <row r="23138">
          <cell r="A23138" t="str">
            <v>SETOP-I Código</v>
          </cell>
          <cell r="D23138" t="str">
            <v>Descrição do Material</v>
          </cell>
          <cell r="E23138" t="str">
            <v>Unid.</v>
          </cell>
          <cell r="F23138" t="str">
            <v>Custo Unitário</v>
          </cell>
        </row>
        <row r="23139">
          <cell r="A23139" t="str">
            <v>SETOP-I MATED-7727</v>
          </cell>
          <cell r="D23139" t="str">
            <v>ELETRODUTO FLEXÍVEL (MATERIAL: AÇO GALVANIZADO REVESTIDO EM PVC PRETO|DIÂMETRO DA SEÇÃO: 1")</v>
          </cell>
          <cell r="E23139" t="str">
            <v>m</v>
          </cell>
          <cell r="F23139">
            <v>13.34</v>
          </cell>
        </row>
        <row r="23140">
          <cell r="A23140" t="str">
            <v>SETOP-I MATED-7740</v>
          </cell>
          <cell r="D23140" t="str">
            <v>ELETRODUTO FLEXÍVEL (MATERIAL: AÇO GALVANIZADO REVESTIDO EM PVC PRETO|DIÂMETRO DA SEÇÃO: 1.1/2")</v>
          </cell>
          <cell r="E23140" t="str">
            <v>m</v>
          </cell>
          <cell r="F23140">
            <v>23.57</v>
          </cell>
        </row>
        <row r="23141">
          <cell r="A23141" t="str">
            <v>SETOP-I MATED-7741</v>
          </cell>
          <cell r="D23141" t="str">
            <v>ELETRODUTO FLEXÍVEL (MATERIAL: AÇO GALVANIZADO REVESTIDO EM PVC PRETO|DIÂMETRO DA SEÇÃO: 1.1/4")</v>
          </cell>
          <cell r="E23141" t="str">
            <v>m</v>
          </cell>
          <cell r="F23141">
            <v>16.86</v>
          </cell>
        </row>
        <row r="23142">
          <cell r="A23142" t="str">
            <v>SETOP-I MATED-7742</v>
          </cell>
          <cell r="D23142" t="str">
            <v>ELETRODUTO FLEXÍVEL (MATERIAL: AÇO GALVANIZADO REVESTIDO EM PVC PRETO|DIÂMETRO DA SEÇÃO: 2")</v>
          </cell>
          <cell r="E23142" t="str">
            <v>m</v>
          </cell>
          <cell r="F23142">
            <v>31.93</v>
          </cell>
        </row>
        <row r="23143">
          <cell r="A23143" t="str">
            <v>SETOP-I MATED-7743</v>
          </cell>
          <cell r="D23143" t="str">
            <v>ELETRODUTO FLEXÍVEL (MATERIAL: AÇO GALVANIZADO REVESTIDO EM PVC PRETO|DIÂMETRO DA SEÇÃO: 2.1/2")</v>
          </cell>
          <cell r="E23143" t="str">
            <v>m</v>
          </cell>
          <cell r="F23143">
            <v>51.61</v>
          </cell>
        </row>
        <row r="23144">
          <cell r="A23144" t="str">
            <v>SETOP-I MATED-7745</v>
          </cell>
          <cell r="D23144" t="str">
            <v>ELETRODUTO FLEXÍVEL (MATERIAL: AÇO GALVANIZADO REVESTIDO EM PVC PRETO|DIÂMETRO DA SEÇÃO: 3/4")</v>
          </cell>
          <cell r="E23144" t="str">
            <v>m</v>
          </cell>
          <cell r="F23144">
            <v>10.16</v>
          </cell>
        </row>
        <row r="23145">
          <cell r="A23145" t="str">
            <v xml:space="preserve">SETOP-I </v>
          </cell>
        </row>
        <row r="23146">
          <cell r="A23146" t="str">
            <v>SETOP-I 141.03 - ELETRODUTO RÍGIDO EM AÇO GALVANIZADO</v>
          </cell>
        </row>
        <row r="23147">
          <cell r="A23147" t="str">
            <v>SETOP-I Código</v>
          </cell>
          <cell r="D23147" t="str">
            <v>Descrição do Material</v>
          </cell>
          <cell r="E23147" t="str">
            <v>Unid.</v>
          </cell>
          <cell r="F23147" t="str">
            <v>Custo Unitário</v>
          </cell>
        </row>
        <row r="23148">
          <cell r="A23148" t="str">
            <v>SETOP-I MATED-12247</v>
          </cell>
          <cell r="D23148" t="str">
            <v>ELETRODUTO RÍGIDO (MATERIAL: AÇO|TRATAMENTO: GALVANIZADO ELETROLÍTICO|SÉRIE: LEVE|DIÂMETRO: 1/2"[15MM]|ESPESSURA*: 0,5-0,6MM|MASSA LINEAR*: 0,3KG/M)*VALORES REFERENCIAIS APROXIMADOS</v>
          </cell>
          <cell r="E23148" t="str">
            <v>m</v>
          </cell>
          <cell r="F23148">
            <v>4.57</v>
          </cell>
        </row>
        <row r="23149">
          <cell r="A23149" t="str">
            <v>SETOP-I MATED-12288</v>
          </cell>
          <cell r="D23149" t="str">
            <v>ELETRODUTO RÍGIDO (MATERIAL: AÇO|TRATAMENTO: GALVANIZADO ELETROLÍTICO|SÉRIE: LEVE|DIÂMETRO: 1"[25MM]|ESPESSURA*: 0,5-0,6MM|MASSA LINEAR*: 0,48KG/M)*VALORES REFERENCIAIS APROXIMADOS</v>
          </cell>
          <cell r="E23149" t="str">
            <v>m</v>
          </cell>
          <cell r="F23149">
            <v>7.5</v>
          </cell>
        </row>
        <row r="23150">
          <cell r="A23150" t="str">
            <v>SETOP-I MATED-12286</v>
          </cell>
          <cell r="D23150" t="str">
            <v>ELETRODUTO RÍGIDO (MATERIAL: AÇO|TRATAMENTO: GALVANIZADO ELETROLÍTICO|SÉRIE: LEVE|DIÂMETRO: 3/4"[20MM]|ESPESSURA*: 0,5-0,6MM|MASSA LINEAR*: 0,38KG/M)*VALORES REFERENCIAIS APROXIMADOS</v>
          </cell>
          <cell r="E23150" t="str">
            <v>m</v>
          </cell>
          <cell r="F23150">
            <v>4.67</v>
          </cell>
        </row>
        <row r="23151">
          <cell r="A23151" t="str">
            <v>SETOP-I MATED-12199</v>
          </cell>
          <cell r="D23151" t="str">
            <v>ELETRODUTO RÍGIDO (MATERIAL: AÇO|TRATAMENTO: GALVANIZADO ELETROLÍTICO|SÉRIE: MÉDIO|DIÂMETRO: 1.1/2"[40MM]|ESPESSURA*: 0,8-0,9MM|MASSA LINEAR*: 1,06KG/M)*VALORES REFERENCIAIS APROXIMADOS</v>
          </cell>
          <cell r="E23151" t="str">
            <v>m</v>
          </cell>
          <cell r="F23151">
            <v>18.41</v>
          </cell>
        </row>
        <row r="23152">
          <cell r="A23152" t="str">
            <v>SETOP-I MATED-12567</v>
          </cell>
          <cell r="D23152" t="str">
            <v>ELETRODUTO RÍGIDO (MATERIAL: AÇO|TRATAMENTO: GALVANIZADO ELETROLÍTICO|SÉRIE: MÉDIO|DIÂMETRO: 1.1/4"[32MM]|ESPESSURA*: 0,8-0,9MM|MASSA LINEAR*: 0,92KG/M)*VALORES REFERENCIAIS APROXIMADOS</v>
          </cell>
          <cell r="E23152" t="str">
            <v>m</v>
          </cell>
          <cell r="F23152">
            <v>20.95</v>
          </cell>
        </row>
        <row r="23153">
          <cell r="A23153" t="str">
            <v>SETOP-I MATED-12202</v>
          </cell>
          <cell r="D23153" t="str">
            <v>ELETRODUTO RÍGIDO (MATERIAL: AÇO|TRATAMENTO: GALVANIZADO ELETROLÍTICO|SÉRIE: MÉDIO|DIÂMETRO: 2.1/2"[65MM]|ESPESSURA*: 0,8-0,9MM|MASSA LINEAR*: 2,29KG/M)*VALORES REFERENCIAIS APROXIMADOS</v>
          </cell>
          <cell r="E23153" t="str">
            <v>m</v>
          </cell>
          <cell r="F23153">
            <v>44.79</v>
          </cell>
        </row>
        <row r="23154">
          <cell r="A23154" t="str">
            <v>SETOP-I MATED-12201</v>
          </cell>
          <cell r="D23154" t="str">
            <v>ELETRODUTO RÍGIDO (MATERIAL: AÇO|TRATAMENTO: GALVANIZADO ELETROLÍTICO|SÉRIE: MÉDIO|DIÂMETRO: 2"[50MM]|ESPESSURA*: 0,8-0,9MM|MASSA LINEAR*: 1,32KG/M)*VALORES REFERENCIAIS APROXIMADOS</v>
          </cell>
          <cell r="E23154" t="str">
            <v>m</v>
          </cell>
          <cell r="F23154">
            <v>15.68</v>
          </cell>
        </row>
        <row r="23155">
          <cell r="A23155" t="str">
            <v>SETOP-I MATED-12203</v>
          </cell>
          <cell r="D23155" t="str">
            <v>ELETRODUTO RÍGIDO (MATERIAL: AÇO|TRATAMENTO: GALVANIZADO ELETROLÍTICO|SÉRIE: MÉDIO|DIÂMETRO: 3"[80MM]|ESPESSURA*: 1,2-1,25MM|MASSA LINEAR*: 2,7KG/M)*VALORES REFERENCIAIS APROXIMADOS</v>
          </cell>
          <cell r="E23155" t="str">
            <v>m</v>
          </cell>
          <cell r="F23155">
            <v>61.34</v>
          </cell>
        </row>
        <row r="23156">
          <cell r="A23156" t="str">
            <v>SETOP-I MATED-12204</v>
          </cell>
          <cell r="D23156" t="str">
            <v>ELETRODUTO RÍGIDO (MATERIAL: AÇO|TRATAMENTO: GALVANIZADO ELETROLÍTICO|SÉRIE: MÉDIO|DIÂMETRO: 4"[100MM]|ESPESSURA*: 1,2-1,25MM|MASSA LINEAR*: 4,26KG/M)*VALORES REFERENCIAIS APROXIMADOS</v>
          </cell>
          <cell r="E23156" t="str">
            <v>m</v>
          </cell>
          <cell r="F23156">
            <v>68.97</v>
          </cell>
        </row>
        <row r="23157">
          <cell r="A23157" t="str">
            <v>SETOP-I MATED-12208</v>
          </cell>
          <cell r="D23157" t="str">
            <v>ELETRODUTO RÍGIDO (MATERIAL: AÇO|TRATAMENTO: GALVANIZADO ELETROLÍTICO|SÉRIE: PESADO|DIÂMETRO: 1.1/2"[40MM]|ESPESSURA*: 1,95-2,25MM|MASSA LINEAR*: 2,51KG/M)*VALORES REFERENCIAIS APROXIMADOS</v>
          </cell>
          <cell r="E23157" t="str">
            <v>m</v>
          </cell>
          <cell r="F23157">
            <v>33.76</v>
          </cell>
        </row>
        <row r="23158">
          <cell r="A23158" t="str">
            <v>SETOP-I MATED-26834</v>
          </cell>
          <cell r="D23158" t="str">
            <v>ELETRODUTO RÍGIDO (MATERIAL: AÇO|TRATAMENTO: GALVANIZADO ELETROLÍTICO|SÉRIE: PESADO|DIÂMETRO: 1.1/4"[32MM]|ESPESSURA*: 1,95-2,0MM|MASSA LINEAR*: 2,02KG/M)*VALORES REFERENCIAIS APROXIMADOS</v>
          </cell>
          <cell r="E23158" t="str">
            <v>m</v>
          </cell>
          <cell r="F23158">
            <v>43.87</v>
          </cell>
        </row>
        <row r="23159">
          <cell r="A23159" t="str">
            <v>SETOP-I MATED-12205</v>
          </cell>
          <cell r="D23159" t="str">
            <v>ELETRODUTO RÍGIDO (MATERIAL: AÇO|TRATAMENTO: GALVANIZADO ELETROLÍTICO|SÉRIE: PESADO|DIÂMETRO: 1/2"[15MM]|ESPESSURA*: 1,5-1,55MM|MASSA LINEAR*: 0,72KG/M)*VALORES REFERENCIAIS APROXIMADOS</v>
          </cell>
          <cell r="E23159" t="str">
            <v>m</v>
          </cell>
          <cell r="F23159">
            <v>12.98</v>
          </cell>
        </row>
        <row r="23160">
          <cell r="A23160" t="str">
            <v>SETOP-I MATED-12207</v>
          </cell>
          <cell r="D23160" t="str">
            <v>ELETRODUTO RÍGIDO (MATERIAL: AÇO|TRATAMENTO: GALVANIZADO ELETROLÍTICO|SÉRIE: PESADO|DIÂMETRO: 1"[25MM]|ESPESSURA*: 1,5-1,55MM|MASSA LINEAR*: 1,17KG/M)*VALORES REFERENCIAIS APROXIMADOS</v>
          </cell>
          <cell r="E23160" t="str">
            <v>m</v>
          </cell>
          <cell r="F23160">
            <v>21.94</v>
          </cell>
        </row>
        <row r="23161">
          <cell r="A23161" t="str">
            <v>SETOP-I MATED-12211</v>
          </cell>
          <cell r="D23161" t="str">
            <v>ELETRODUTO RÍGIDO (MATERIAL: AÇO|TRATAMENTO: GALVANIZADO ELETROLÍTICO|SÉRIE: PESADO|DIÂMETRO: 2.1/2"[65MM]|ESPESSURA*: 2,3-2,65MM|MASSA LINEAR*: 4,78KG/M)*VALORES REFERENCIAIS APROXIMADOS</v>
          </cell>
          <cell r="E23161" t="str">
            <v>m</v>
          </cell>
          <cell r="F23161">
            <v>75.55</v>
          </cell>
        </row>
        <row r="23162">
          <cell r="A23162" t="str">
            <v>SETOP-I MATED-12209</v>
          </cell>
          <cell r="D23162" t="str">
            <v>ELETRODUTO RÍGIDO (MATERIAL: AÇO|TRATAMENTO: GALVANIZADO ELETROLÍTICO|SÉRIE: PESADO|DIÂMETRO: 2"[50MM]|ESPESSURA*: 1,95-2,25MM|MASSA LINEAR*: 3,23KG/M)*VALORES REFERENCIAIS APROXIMADOS</v>
          </cell>
          <cell r="E23162" t="str">
            <v>m</v>
          </cell>
          <cell r="F23162">
            <v>53.86</v>
          </cell>
        </row>
        <row r="23163">
          <cell r="A23163" t="str">
            <v>SETOP-I MATED-12206</v>
          </cell>
          <cell r="D23163" t="str">
            <v>ELETRODUTO RÍGIDO (MATERIAL: AÇO|TRATAMENTO: GALVANIZADO ELETROLÍTICO|SÉRIE: PESADO|DIÂMETRO: 3/4"[20MM]|ESPESSURA*: 1,5-1,55MM|MASSA LINEAR*: 0,92KG/M)*VALORES REFERENCIAIS APROXIMADOS</v>
          </cell>
          <cell r="E23163" t="str">
            <v>m</v>
          </cell>
          <cell r="F23163">
            <v>16.09</v>
          </cell>
        </row>
        <row r="23164">
          <cell r="A23164" t="str">
            <v>SETOP-I MATED-12234</v>
          </cell>
          <cell r="D23164" t="str">
            <v>ELETRODUTO RÍGIDO (MATERIAL: AÇO|TRATAMENTO: GALVANIZADO ELETROLÍTICO|SÉRIE: PESADO|DIÂMETRO: 3"[80MM]|ESPESSURA*: 2,3-2,65MM|MASSA LINEAR*: 5,6KG/M)*VALORES REFERENCIAIS APROXIMADOS</v>
          </cell>
          <cell r="E23164" t="str">
            <v>m</v>
          </cell>
          <cell r="F23164">
            <v>88.47</v>
          </cell>
        </row>
        <row r="23165">
          <cell r="A23165" t="str">
            <v>SETOP-I MATED-12277</v>
          </cell>
          <cell r="D23165" t="str">
            <v>ELETRODUTO RÍGIDO (MATERIAL: AÇO|TRATAMENTO: GALVANIZADO ELETROLÍTICO|SÉRIE: PESADO|DIÂMETRO: 4"[100MM]|ESPESSURA*: 2,3-2,65MM|MASSA LINEAR*: 7,35KG/M)*VALORES REFERENCIAIS APROXIMADOS</v>
          </cell>
          <cell r="E23165" t="str">
            <v>m</v>
          </cell>
          <cell r="F23165">
            <v>92.6</v>
          </cell>
        </row>
        <row r="23166">
          <cell r="A23166" t="str">
            <v xml:space="preserve">SETOP-I </v>
          </cell>
        </row>
        <row r="23167">
          <cell r="A23167" t="str">
            <v>SETOP-I 142 - TUBOS E CONEXÕES PARA ELETRODUTOS DE PVC</v>
          </cell>
        </row>
        <row r="23168">
          <cell r="A23168" t="str">
            <v>SETOP-I 142.01 - ACESSÓRIOS PARA ELETRODUTO EM PVC</v>
          </cell>
        </row>
        <row r="23169">
          <cell r="A23169" t="str">
            <v>SETOP-I Código</v>
          </cell>
          <cell r="D23169" t="str">
            <v>Descrição do Material</v>
          </cell>
          <cell r="E23169" t="str">
            <v>Unid.</v>
          </cell>
          <cell r="F23169" t="str">
            <v>Custo Unitário</v>
          </cell>
        </row>
        <row r="23170">
          <cell r="A23170" t="str">
            <v>SETOP-I MATED-11869</v>
          </cell>
          <cell r="D23170" t="str">
            <v>DERIVAÇÃO PARA ELETRODUTO (TIPO: DUPLA|SAÍDA: LATERAL|APLICAÇÃO: PERFILADO|TRATAMENTO: PRÉ-ZINCADO|DIÂMETRO DA SEÇÃO: 3/4"|COMPRIMENTO: 120MM)</v>
          </cell>
          <cell r="E23170" t="str">
            <v>un</v>
          </cell>
          <cell r="F23170">
            <v>2.12</v>
          </cell>
        </row>
        <row r="23171">
          <cell r="A23171" t="str">
            <v>SETOP-I MATED-11871</v>
          </cell>
          <cell r="D23171" t="str">
            <v>DERIVAÇÃO PARA ELETRODUTO (TIPO: SIMPLES|SAÍDA: FINAL|APLICAÇÃO: PERFILADO|TRATAMENTO: PRÉ-ZINCADO|DIÂMETRO DA SEÇÃO: 3/4"|COMPRIMENTO: 38MM|ALTURA: 38MM)</v>
          </cell>
          <cell r="E23171" t="str">
            <v>un</v>
          </cell>
          <cell r="F23171">
            <v>1.1299999999999999</v>
          </cell>
        </row>
        <row r="23172">
          <cell r="A23172" t="str">
            <v>SETOP-I MATED-11870</v>
          </cell>
          <cell r="D23172" t="str">
            <v>DERIVAÇÃO PARA ELETRODUTO (TIPO: SIMPLES|SAÍDA: LATERAL|APLICAÇÃO: PERFILADO|TRATAMENTO: PRÉ-ZINCADO|DIÂMETRO DA SEÇÃO: 3/4"|COMPRIMENTO: 120MM)</v>
          </cell>
          <cell r="E23172" t="str">
            <v>un</v>
          </cell>
          <cell r="F23172">
            <v>2.1</v>
          </cell>
        </row>
        <row r="23173">
          <cell r="A23173" t="str">
            <v xml:space="preserve">SETOP-I </v>
          </cell>
        </row>
        <row r="23174">
          <cell r="A23174" t="str">
            <v>SETOP-I 142.02 - ELETRODUTO RÍGIDO EM PVC</v>
          </cell>
        </row>
        <row r="23175">
          <cell r="A23175" t="str">
            <v>SETOP-I Código</v>
          </cell>
          <cell r="D23175" t="str">
            <v>Descrição do Material</v>
          </cell>
          <cell r="E23175" t="str">
            <v>Unid.</v>
          </cell>
          <cell r="F23175" t="str">
            <v>Custo Unitário</v>
          </cell>
        </row>
        <row r="23176">
          <cell r="A23176" t="str">
            <v>SETOP-I MATED-11838</v>
          </cell>
          <cell r="D23176" t="str">
            <v>ELETRODUTO RÍGIDO (MATERIAL: PVC|TIPO: ROSCÁVEL|DIÂMETRO: 1")</v>
          </cell>
          <cell r="E23176" t="str">
            <v>m</v>
          </cell>
          <cell r="F23176">
            <v>5.75</v>
          </cell>
        </row>
        <row r="23177">
          <cell r="A23177" t="str">
            <v>SETOP-I MATED-11840</v>
          </cell>
          <cell r="D23177" t="str">
            <v>ELETRODUTO RÍGIDO (MATERIAL: PVC|TIPO: ROSCÁVEL|DIÂMETRO: 1.1/2")</v>
          </cell>
          <cell r="E23177" t="str">
            <v>m</v>
          </cell>
          <cell r="F23177">
            <v>10.210000000000001</v>
          </cell>
        </row>
        <row r="23178">
          <cell r="A23178" t="str">
            <v>SETOP-I MATED-11839</v>
          </cell>
          <cell r="D23178" t="str">
            <v>ELETRODUTO RÍGIDO (MATERIAL: PVC|TIPO: ROSCÁVEL|DIÂMETRO: 1.1/4")</v>
          </cell>
          <cell r="E23178" t="str">
            <v>m</v>
          </cell>
          <cell r="F23178">
            <v>8.7200000000000006</v>
          </cell>
        </row>
        <row r="23179">
          <cell r="A23179" t="str">
            <v>SETOP-I MATED-11832</v>
          </cell>
          <cell r="D23179" t="str">
            <v>ELETRODUTO RÍGIDO (MATERIAL: PVC|TIPO: ROSCÁVEL|DIÂMETRO: 1/2")</v>
          </cell>
          <cell r="E23179" t="str">
            <v>m</v>
          </cell>
          <cell r="F23179">
            <v>3.25</v>
          </cell>
        </row>
        <row r="23180">
          <cell r="A23180" t="str">
            <v>SETOP-I MATED-11841</v>
          </cell>
          <cell r="D23180" t="str">
            <v>ELETRODUTO RÍGIDO (MATERIAL: PVC|TIPO: ROSCÁVEL|DIÂMETRO: 2")</v>
          </cell>
          <cell r="E23180" t="str">
            <v>m</v>
          </cell>
          <cell r="F23180">
            <v>14.45</v>
          </cell>
        </row>
        <row r="23181">
          <cell r="A23181" t="str">
            <v>SETOP-I MATED-11842</v>
          </cell>
          <cell r="D23181" t="str">
            <v>ELETRODUTO RÍGIDO (MATERIAL: PVC|TIPO: ROSCÁVEL|DIÂMETRO: 2.1/2")</v>
          </cell>
          <cell r="E23181" t="str">
            <v>m</v>
          </cell>
          <cell r="F23181">
            <v>23.46</v>
          </cell>
        </row>
        <row r="23182">
          <cell r="A23182" t="str">
            <v>SETOP-I MATED-11843</v>
          </cell>
          <cell r="D23182" t="str">
            <v>ELETRODUTO RÍGIDO (MATERIAL: PVC|TIPO: ROSCÁVEL|DIÂMETRO: 3")</v>
          </cell>
          <cell r="E23182" t="str">
            <v>m</v>
          </cell>
          <cell r="F23182">
            <v>30.69</v>
          </cell>
        </row>
        <row r="23183">
          <cell r="A23183" t="str">
            <v>SETOP-I MATED-11837</v>
          </cell>
          <cell r="D23183" t="str">
            <v>ELETRODUTO RÍGIDO (MATERIAL: PVC|TIPO: ROSCÁVEL|DIÂMETRO: 3/4")</v>
          </cell>
          <cell r="E23183" t="str">
            <v>m</v>
          </cell>
          <cell r="F23183">
            <v>4.3499999999999996</v>
          </cell>
        </row>
        <row r="23184">
          <cell r="A23184" t="str">
            <v>SETOP-I MATED-11844</v>
          </cell>
          <cell r="D23184" t="str">
            <v>ELETRODUTO RÍGIDO (MATERIAL: PVC|TIPO: ROSCÁVEL|DIÂMETRO: 4")</v>
          </cell>
          <cell r="E23184" t="str">
            <v>m</v>
          </cell>
          <cell r="F23184">
            <v>52.8</v>
          </cell>
        </row>
        <row r="23185">
          <cell r="A23185" t="str">
            <v xml:space="preserve">SETOP-I </v>
          </cell>
        </row>
        <row r="23186">
          <cell r="A23186" t="str">
            <v>SETOP-I 143 - TUBOS E CONEXÕES PPR E PEX  ÁGUA FRIA</v>
          </cell>
        </row>
        <row r="23187">
          <cell r="A23187" t="str">
            <v>SETOP-I 143.01 - TUBO DE POLIPROPILENO VERDE</v>
          </cell>
        </row>
        <row r="23188">
          <cell r="A23188" t="str">
            <v>SETOP-I Código</v>
          </cell>
          <cell r="D23188" t="str">
            <v>Descrição do Material</v>
          </cell>
          <cell r="E23188" t="str">
            <v>Unid.</v>
          </cell>
          <cell r="F23188" t="str">
            <v>Custo Unitário</v>
          </cell>
        </row>
        <row r="23189">
          <cell r="A23189" t="str">
            <v>SETOP-I MATED-11561</v>
          </cell>
          <cell r="D23189" t="str">
            <v>TUBO DE POLIPROPILENO VERDE (DIÂMETRO DA SEÇÃO: 110MM|PRESSÃO NOMINAL: 1,2MPA)</v>
          </cell>
          <cell r="E23189" t="str">
            <v>m</v>
          </cell>
          <cell r="F23189">
            <v>144.01</v>
          </cell>
        </row>
        <row r="23190">
          <cell r="A23190" t="str">
            <v>SETOP-I MATED-11560</v>
          </cell>
          <cell r="D23190" t="str">
            <v>TUBO DE POLIPROPILENO VERDE (DIÂMETRO DA SEÇÃO: 110MM|PRESSÃO NOMINAL: 2,0MPA)</v>
          </cell>
          <cell r="E23190" t="str">
            <v>m</v>
          </cell>
          <cell r="F23190">
            <v>205.56</v>
          </cell>
        </row>
        <row r="23191">
          <cell r="A23191" t="str">
            <v>SETOP-I MATED-11570</v>
          </cell>
          <cell r="D23191" t="str">
            <v>TUBO DE POLIPROPILENO VERDE (DIÂMETRO DA SEÇÃO: 110MM|PRESSÃO NOMINAL: 2,5MPA)</v>
          </cell>
          <cell r="E23191" t="str">
            <v>m</v>
          </cell>
          <cell r="F23191">
            <v>236.64</v>
          </cell>
        </row>
        <row r="23192">
          <cell r="A23192" t="str">
            <v>SETOP-I MATED-11553</v>
          </cell>
          <cell r="D23192" t="str">
            <v>TUBO DE POLIPROPILENO VERDE (DIÂMETRO DA SEÇÃO: 25MM|PRESSÃO NOMINAL: 2,0MPA)</v>
          </cell>
          <cell r="E23192" t="str">
            <v>m</v>
          </cell>
          <cell r="F23192">
            <v>11.31</v>
          </cell>
        </row>
        <row r="23193">
          <cell r="A23193" t="str">
            <v>SETOP-I MATED-11562</v>
          </cell>
          <cell r="D23193" t="str">
            <v>TUBO DE POLIPROPILENO VERDE (DIÂMETRO DA SEÇÃO: 25MM|PRESSÃO NOMINAL: 2,5MPA)</v>
          </cell>
          <cell r="E23193" t="str">
            <v>m</v>
          </cell>
          <cell r="F23193">
            <v>13.29</v>
          </cell>
        </row>
        <row r="23194">
          <cell r="A23194" t="str">
            <v>SETOP-I MATED-11575</v>
          </cell>
          <cell r="D23194" t="str">
            <v>TUBO DE POLIPROPILENO VERDE (DIÂMETRO DA SEÇÃO: 32MM|PRESSÃO NOMINAL: 1,2MPA)</v>
          </cell>
          <cell r="E23194" t="str">
            <v>m</v>
          </cell>
          <cell r="F23194">
            <v>12.99</v>
          </cell>
        </row>
        <row r="23195">
          <cell r="A23195" t="str">
            <v>SETOP-I MATED-11559</v>
          </cell>
          <cell r="D23195" t="str">
            <v>TUBO DE POLIPROPILENO VERDE (DIÂMETRO DA SEÇÃO: 32MM|PRESSÃO NOMINAL: 2,0MPA)</v>
          </cell>
          <cell r="E23195" t="str">
            <v>m</v>
          </cell>
          <cell r="F23195">
            <v>20.94</v>
          </cell>
        </row>
        <row r="23196">
          <cell r="A23196" t="str">
            <v>SETOP-I MATED-11563</v>
          </cell>
          <cell r="D23196" t="str">
            <v>TUBO DE POLIPROPILENO VERDE (DIÂMETRO DA SEÇÃO: 32MM|PRESSÃO NOMINAL: 2,5MPA)</v>
          </cell>
          <cell r="E23196" t="str">
            <v>m</v>
          </cell>
          <cell r="F23196">
            <v>19.97</v>
          </cell>
        </row>
        <row r="23197">
          <cell r="A23197" t="str">
            <v>SETOP-I MATED-11576</v>
          </cell>
          <cell r="D23197" t="str">
            <v>TUBO DE POLIPROPILENO VERDE (DIÂMETRO DA SEÇÃO: 40MM|PRESSÃO NOMINAL: 1,2MPA)</v>
          </cell>
          <cell r="E23197" t="str">
            <v>m</v>
          </cell>
          <cell r="F23197">
            <v>16.29</v>
          </cell>
        </row>
        <row r="23198">
          <cell r="A23198" t="str">
            <v>SETOP-I MATED-11564</v>
          </cell>
          <cell r="D23198" t="str">
            <v>TUBO DE POLIPROPILENO VERDE (DIÂMETRO DA SEÇÃO: 40MM|PRESSÃO NOMINAL: 2,0MPA)</v>
          </cell>
          <cell r="E23198" t="str">
            <v>m</v>
          </cell>
          <cell r="F23198">
            <v>25.95</v>
          </cell>
        </row>
        <row r="23199">
          <cell r="A23199" t="str">
            <v>SETOP-I MATED-11565</v>
          </cell>
          <cell r="D23199" t="str">
            <v>TUBO DE POLIPROPILENO VERDE (DIÂMETRO DA SEÇÃO: 40MM|PRESSÃO NOMINAL: 2,5MPA)</v>
          </cell>
          <cell r="E23199" t="str">
            <v>m</v>
          </cell>
          <cell r="F23199">
            <v>36.18</v>
          </cell>
        </row>
        <row r="23200">
          <cell r="A23200" t="str">
            <v>SETOP-I MATED-11577</v>
          </cell>
          <cell r="D23200" t="str">
            <v>TUBO DE POLIPROPILENO VERDE (DIÂMETRO DA SEÇÃO: 50MM|PRESSÃO NOMINAL: 1,2MPA)</v>
          </cell>
          <cell r="E23200" t="str">
            <v>m</v>
          </cell>
          <cell r="F23200">
            <v>28.71</v>
          </cell>
        </row>
        <row r="23201">
          <cell r="A23201" t="str">
            <v>SETOP-I MATED-11571</v>
          </cell>
          <cell r="D23201" t="str">
            <v>TUBO DE POLIPROPILENO VERDE (DIÂMETRO DA SEÇÃO: 50MM|PRESSÃO NOMINAL: 2,0MPA)</v>
          </cell>
          <cell r="E23201" t="str">
            <v>m</v>
          </cell>
          <cell r="F23201">
            <v>35.76</v>
          </cell>
        </row>
        <row r="23202">
          <cell r="A23202" t="str">
            <v>SETOP-I MATED-11566</v>
          </cell>
          <cell r="D23202" t="str">
            <v>TUBO DE POLIPROPILENO VERDE (DIÂMETRO DA SEÇÃO: 50MM|PRESSÃO NOMINAL: 2,5MPA)</v>
          </cell>
          <cell r="E23202" t="str">
            <v>m</v>
          </cell>
          <cell r="F23202">
            <v>50.59</v>
          </cell>
        </row>
        <row r="23203">
          <cell r="A23203" t="str">
            <v>SETOP-I MATED-11554</v>
          </cell>
          <cell r="D23203" t="str">
            <v>TUBO DE POLIPROPILENO VERDE (DIÂMETRO DA SEÇÃO: 63MM|PRESSÃO NOMINAL: 1,2MPA)</v>
          </cell>
          <cell r="E23203" t="str">
            <v>m</v>
          </cell>
          <cell r="F23203">
            <v>43.84</v>
          </cell>
        </row>
        <row r="23204">
          <cell r="A23204" t="str">
            <v>SETOP-I MATED-11572</v>
          </cell>
          <cell r="D23204" t="str">
            <v>TUBO DE POLIPROPILENO VERDE (DIÂMETRO DA SEÇÃO: 63MM|PRESSÃO NOMINAL: 2,0MPA)</v>
          </cell>
          <cell r="E23204" t="str">
            <v>m</v>
          </cell>
          <cell r="F23204">
            <v>56.75</v>
          </cell>
        </row>
        <row r="23205">
          <cell r="A23205" t="str">
            <v>SETOP-I MATED-11567</v>
          </cell>
          <cell r="D23205" t="str">
            <v>TUBO DE POLIPROPILENO VERDE (DIÂMETRO DA SEÇÃO: 63MM|PRESSÃO NOMINAL: 2,5MPA)</v>
          </cell>
          <cell r="E23205" t="str">
            <v>m</v>
          </cell>
          <cell r="F23205">
            <v>74.84</v>
          </cell>
        </row>
        <row r="23206">
          <cell r="A23206" t="str">
            <v>SETOP-I MATED-11555</v>
          </cell>
          <cell r="D23206" t="str">
            <v>TUBO DE POLIPROPILENO VERDE (DIÂMETRO DA SEÇÃO: 75MM|PRESSÃO NOMINAL: 1,2MPA)</v>
          </cell>
          <cell r="E23206" t="str">
            <v>m</v>
          </cell>
          <cell r="F23206">
            <v>61.11</v>
          </cell>
        </row>
        <row r="23207">
          <cell r="A23207" t="str">
            <v>SETOP-I MATED-11573</v>
          </cell>
          <cell r="D23207" t="str">
            <v>TUBO DE POLIPROPILENO VERDE (DIÂMETRO DA SEÇÃO: 75MM|PRESSÃO NOMINAL: 2,0MPA)</v>
          </cell>
          <cell r="E23207" t="str">
            <v>m</v>
          </cell>
          <cell r="F23207">
            <v>91.11</v>
          </cell>
        </row>
        <row r="23208">
          <cell r="A23208" t="str">
            <v>SETOP-I MATED-11568</v>
          </cell>
          <cell r="D23208" t="str">
            <v>TUBO DE POLIPROPILENO VERDE (DIÂMETRO DA SEÇÃO: 75MM|PRESSÃO NOMINAL: 2,5MPA)</v>
          </cell>
          <cell r="E23208" t="str">
            <v>m</v>
          </cell>
          <cell r="F23208">
            <v>100.39</v>
          </cell>
        </row>
        <row r="23209">
          <cell r="A23209" t="str">
            <v>SETOP-I MATED-11556</v>
          </cell>
          <cell r="D23209" t="str">
            <v>TUBO DE POLIPROPILENO VERDE (DIÂMETRO DA SEÇÃO: 90MM|PRESSÃO NOMINAL: 1,2MPA)</v>
          </cell>
          <cell r="E23209" t="str">
            <v>m</v>
          </cell>
          <cell r="F23209">
            <v>89.41</v>
          </cell>
        </row>
        <row r="23210">
          <cell r="A23210" t="str">
            <v>SETOP-I MATED-11574</v>
          </cell>
          <cell r="D23210" t="str">
            <v>TUBO DE POLIPROPILENO VERDE (DIÂMETRO DA SEÇÃO: 90MM|PRESSÃO NOMINAL: 2,0MPA)</v>
          </cell>
          <cell r="E23210" t="str">
            <v>m</v>
          </cell>
          <cell r="F23210">
            <v>138.93</v>
          </cell>
        </row>
        <row r="23211">
          <cell r="A23211" t="str">
            <v>SETOP-I MATED-11569</v>
          </cell>
          <cell r="D23211" t="str">
            <v>TUBO DE POLIPROPILENO VERDE (DIÂMETRO DA SEÇÃO: 90MM|PRESSÃO NOMINAL: 2,5MPA)</v>
          </cell>
          <cell r="E23211" t="str">
            <v>m</v>
          </cell>
          <cell r="F23211">
            <v>192.54</v>
          </cell>
        </row>
        <row r="23212">
          <cell r="A23212" t="str">
            <v xml:space="preserve">SETOP-I </v>
          </cell>
        </row>
        <row r="23213">
          <cell r="A23213" t="str">
            <v>SETOP-I 143.02 - TUBOS PEX OU POLIETILENO RETICULADO FLEXÍVEL</v>
          </cell>
        </row>
        <row r="23214">
          <cell r="A23214" t="str">
            <v>SETOP-I Código</v>
          </cell>
          <cell r="D23214" t="str">
            <v>Descrição do Material</v>
          </cell>
          <cell r="E23214" t="str">
            <v>Unid.</v>
          </cell>
          <cell r="F23214" t="str">
            <v>Custo Unitário</v>
          </cell>
        </row>
        <row r="23215">
          <cell r="A23215" t="str">
            <v>SETOP-I MATED-11668</v>
          </cell>
          <cell r="D23215" t="str">
            <v>TUBO DE POLIETILENO RETICULADO FLEXÍVEL (PEX), (DIÂMETRO: 16MM|NORMA: NBR 15939)</v>
          </cell>
          <cell r="E23215" t="str">
            <v>m</v>
          </cell>
          <cell r="F23215">
            <v>4.7699999999999996</v>
          </cell>
        </row>
        <row r="23216">
          <cell r="A23216" t="str">
            <v>SETOP-I MATED-11669</v>
          </cell>
          <cell r="D23216" t="str">
            <v>TUBO DE POLIETILENO RETICULADO FLEXÍVEL (PEX), (DIÂMETRO: 20MM|NORMA: NBR 15939)</v>
          </cell>
          <cell r="E23216" t="str">
            <v>m</v>
          </cell>
          <cell r="F23216">
            <v>5.96</v>
          </cell>
        </row>
        <row r="23217">
          <cell r="A23217" t="str">
            <v>SETOP-I MATED-11670</v>
          </cell>
          <cell r="D23217" t="str">
            <v>TUBO DE POLIETILENO RETICULADO FLEXÍVEL (PEX), (DIÂMETRO: 25MM|NORMA: NBR 15939)</v>
          </cell>
          <cell r="E23217" t="str">
            <v>m</v>
          </cell>
          <cell r="F23217">
            <v>8.83</v>
          </cell>
        </row>
        <row r="23218">
          <cell r="A23218" t="str">
            <v>SETOP-I MATED-11671</v>
          </cell>
          <cell r="D23218" t="str">
            <v>TUBO DE POLIETILENO RETICULADO FLEXÍVEL (PEX), (DIÂMETRO: 32MM|NORMA: NBR 15939)</v>
          </cell>
          <cell r="E23218" t="str">
            <v>m</v>
          </cell>
          <cell r="F23218">
            <v>14.63</v>
          </cell>
        </row>
        <row r="23219">
          <cell r="A23219" t="str">
            <v xml:space="preserve">SETOP-I </v>
          </cell>
        </row>
        <row r="23220">
          <cell r="A23220" t="str">
            <v>SETOP-I 144 - TUBOS E CONEXÕES PVC  ESGOTO</v>
          </cell>
        </row>
        <row r="23221">
          <cell r="A23221" t="str">
            <v>SETOP-I 144.01 - ACESSÓRIOS TUBO DE PVC</v>
          </cell>
        </row>
        <row r="23222">
          <cell r="A23222" t="str">
            <v>SETOP-I Código</v>
          </cell>
          <cell r="D23222" t="str">
            <v>Descrição do Material</v>
          </cell>
          <cell r="E23222" t="str">
            <v>Unid.</v>
          </cell>
          <cell r="F23222" t="str">
            <v>Custo Unitário</v>
          </cell>
        </row>
        <row r="23223">
          <cell r="A23223" t="str">
            <v>SETOP-I MATED-11705</v>
          </cell>
          <cell r="D23223" t="str">
            <v>ANEL DE VEDAÇÃO PARA SAÍDA DE VASO SANITÁRIO COM GUIA (DIÂMETRO DA SEÇÃO: 100MM)</v>
          </cell>
          <cell r="E23223" t="str">
            <v>un</v>
          </cell>
          <cell r="F23223">
            <v>7.19</v>
          </cell>
        </row>
        <row r="23224">
          <cell r="A23224" t="str">
            <v>SETOP-I MATED-11710</v>
          </cell>
          <cell r="D23224" t="str">
            <v>BOLSA DE LIGAÇÃO DE BORRACHA PARA VASO SANTÁRIO (DIÂMETRO DA SEÇÃO: 1.1/2")</v>
          </cell>
          <cell r="E23224" t="str">
            <v>un</v>
          </cell>
          <cell r="F23224">
            <v>8</v>
          </cell>
        </row>
        <row r="23225">
          <cell r="A23225" t="str">
            <v>SETOP-I MATED-14469</v>
          </cell>
          <cell r="D23225" t="str">
            <v>BUCHA DE REDUÇÃO LONGA PBV DE PVC BRANCO PARA ESGOTO SÉRIE NORMAL (DIÂMETRO DE ENTRADA: 50MM|DIÂMETRO DE SAÍDA: 40MM)</v>
          </cell>
          <cell r="E23225" t="str">
            <v>un</v>
          </cell>
          <cell r="F23225">
            <v>2.34</v>
          </cell>
        </row>
        <row r="23226">
          <cell r="A23226" t="str">
            <v>SETOP-I MATED-12183</v>
          </cell>
          <cell r="D23226" t="str">
            <v>COBERTURA/COBRE BOLSA (MATERIAL: METAL|ACABAMENTO: CROMADO|APLICAÇÃO: BACIA SANITÁRIA)</v>
          </cell>
          <cell r="E23226" t="str">
            <v>un</v>
          </cell>
          <cell r="F23226">
            <v>36.9</v>
          </cell>
        </row>
        <row r="23227">
          <cell r="A23227" t="str">
            <v xml:space="preserve">SETOP-I </v>
          </cell>
        </row>
        <row r="23228">
          <cell r="A23228" t="str">
            <v>SETOP-I 144.02 - CONEXÕES PARA TUBO DE ESGOTO SÉRIE NORMAL</v>
          </cell>
        </row>
        <row r="23229">
          <cell r="A23229" t="str">
            <v>SETOP-I Código</v>
          </cell>
          <cell r="D23229" t="str">
            <v>Descrição do Material</v>
          </cell>
          <cell r="E23229" t="str">
            <v>Unid.</v>
          </cell>
          <cell r="F23229" t="str">
            <v>Custo Unitário</v>
          </cell>
        </row>
        <row r="23230">
          <cell r="A23230" t="str">
            <v>SETOP-I MATED-14471</v>
          </cell>
          <cell r="D23230" t="str">
            <v>JOELHO 45º PBV DE PVC BRANCO PARA ESGOTO SÉRIE NORMAL (DIÂMETRO: 100MM)</v>
          </cell>
          <cell r="E23230" t="str">
            <v>un</v>
          </cell>
          <cell r="F23230">
            <v>8.5</v>
          </cell>
        </row>
        <row r="23231">
          <cell r="A23231" t="str">
            <v>SETOP-I MATED-14466</v>
          </cell>
          <cell r="D23231" t="str">
            <v>JOELHO 45º PBV DE PVC BRANCO PARA ESGOTO SÉRIE NORMAL (DIÂMETRO: 40MM)</v>
          </cell>
          <cell r="E23231" t="str">
            <v>un</v>
          </cell>
          <cell r="F23231">
            <v>2.27</v>
          </cell>
        </row>
        <row r="23232">
          <cell r="A23232" t="str">
            <v>SETOP-I MATED-11678</v>
          </cell>
          <cell r="D23232" t="str">
            <v>JOELHO 90° PB SOLDÁVEL DE PVC BRANCO PARA ESGOTO SÉRIE NORMAL (DIÂMETRO DA SEÇÃO: 40MM)</v>
          </cell>
          <cell r="E23232" t="str">
            <v>un</v>
          </cell>
          <cell r="F23232">
            <v>2.21</v>
          </cell>
        </row>
        <row r="23233">
          <cell r="A23233" t="str">
            <v>SETOP-I MATED-11679</v>
          </cell>
          <cell r="D23233" t="str">
            <v>JOELHO 90º PBV DE PVC BRANCO PARA ESGOTO SÉRIE NORMAL (DIÂMETRO: 100MM)</v>
          </cell>
          <cell r="E23233" t="str">
            <v>un</v>
          </cell>
          <cell r="F23233">
            <v>8.25</v>
          </cell>
        </row>
        <row r="23234">
          <cell r="A23234" t="str">
            <v>SETOP-I MATED-14472</v>
          </cell>
          <cell r="D23234" t="str">
            <v>JUNÇÃO SIMPLES PBV DE PVC BRANCO PARA ESGOTO SÉRIE NORMAL (DIÂMETRO DE ENTRADA: 100MM|DIÂMETRO DE SAÍDA: 100MM)</v>
          </cell>
          <cell r="E23234" t="str">
            <v>un</v>
          </cell>
          <cell r="F23234">
            <v>22.4</v>
          </cell>
        </row>
        <row r="23235">
          <cell r="A23235" t="str">
            <v>SETOP-I MATED-14470</v>
          </cell>
          <cell r="D23235" t="str">
            <v>JUNÇÃO SIMPLES PBV DE PVC BRANCO PARA ESGOTO SÉRIE NORMAL (DIÂMETRO DE ENTRADA: 100MM|DIÂMETRO DE SAÍDA: 50MM)</v>
          </cell>
          <cell r="E23235" t="str">
            <v>un</v>
          </cell>
          <cell r="F23235">
            <v>15.82</v>
          </cell>
        </row>
        <row r="23236">
          <cell r="A23236" t="str">
            <v>SETOP-I MATED-14468</v>
          </cell>
          <cell r="D23236" t="str">
            <v>JUNÇÃO SIMPLES PBV DE PVC BRANCO PARA ESGOTO SÉRIE NORMAL (DIÂMETRO DE ENTRADA: 50MM|DIÂMETRO DE SAÍDA: 50MM)</v>
          </cell>
          <cell r="E23236" t="str">
            <v>un</v>
          </cell>
          <cell r="F23236">
            <v>8.32</v>
          </cell>
        </row>
        <row r="23237">
          <cell r="A23237" t="str">
            <v>SETOP-I MATED-13014</v>
          </cell>
          <cell r="D23237" t="str">
            <v>MITRA DE PVC/TERMINAL DE VENTILAÇÃO (BITOLA: 75 MM)</v>
          </cell>
          <cell r="E23237" t="str">
            <v>un</v>
          </cell>
          <cell r="F23237">
            <v>18.34</v>
          </cell>
        </row>
        <row r="23238">
          <cell r="A23238" t="str">
            <v>SETOP-I MATED-11681</v>
          </cell>
          <cell r="D23238" t="str">
            <v>REDUÇÃO EXCÊNTRICA PBV DE PVC BRANCO PARA ESGOTO SÉRIE NORMAL (DIÂMETRO DE ENTRADA: 100MM|DIÂMETRO DE SAÍDA: 50MM)</v>
          </cell>
          <cell r="E23238" t="str">
            <v>un</v>
          </cell>
          <cell r="F23238">
            <v>9.1999999999999993</v>
          </cell>
        </row>
        <row r="23239">
          <cell r="A23239" t="str">
            <v>SETOP-I MATED-14467</v>
          </cell>
          <cell r="D23239" t="str">
            <v>TÊ PBV DE PVC BRANCO PARA ESGOTO SÉRIE NORMAL (DIÂMETRO DE ENTRADA: 50MM|DIÂMETRO DE SAÍDA: 50MM)</v>
          </cell>
          <cell r="E23239" t="str">
            <v>un</v>
          </cell>
          <cell r="F23239">
            <v>5.93</v>
          </cell>
        </row>
        <row r="23240">
          <cell r="A23240" t="str">
            <v>SETOP-I MATED-14544</v>
          </cell>
          <cell r="D23240" t="str">
            <v>TÊ 90º DE PBV DE PVC BRANCO PARA ESGOTO SÉRIE NORMAL (DIÂMETRO DE ENTRADA: 100MM|DIÂMETRO DE SAÍDA: 100MM)</v>
          </cell>
          <cell r="E23240" t="str">
            <v>un</v>
          </cell>
          <cell r="F23240">
            <v>12.9</v>
          </cell>
        </row>
        <row r="23241">
          <cell r="A23241" t="str">
            <v>SETOP-I MATED-11682</v>
          </cell>
          <cell r="D23241" t="str">
            <v>TÊ 90º DE REDUÇÃO PBV DE PVC BRANCO PARA ESGOTO SÉRIE NORMAL (DIÂMETRO DE ENTRADA: 100MM|DIÂMETRO DE SAÍDA: 50MM)</v>
          </cell>
          <cell r="E23241" t="str">
            <v>un</v>
          </cell>
          <cell r="F23241">
            <v>11.61</v>
          </cell>
        </row>
        <row r="23242">
          <cell r="A23242" t="str">
            <v xml:space="preserve">SETOP-I </v>
          </cell>
        </row>
        <row r="23243">
          <cell r="A23243" t="str">
            <v>SETOP-I 144.03 - TUBO DE LIGAÇÃO PARA BACIA SANITÁRIA</v>
          </cell>
        </row>
        <row r="23244">
          <cell r="A23244" t="str">
            <v>SETOP-I Código</v>
          </cell>
          <cell r="D23244" t="str">
            <v>Descrição do Material</v>
          </cell>
          <cell r="E23244" t="str">
            <v>Unid.</v>
          </cell>
          <cell r="F23244" t="str">
            <v>Custo Unitário</v>
          </cell>
        </row>
        <row r="23245">
          <cell r="A23245" t="str">
            <v>SETOP-I MATED-16754</v>
          </cell>
          <cell r="D23245" t="str">
            <v>BOLSA ESPUDE (MATERIAL: PLÁSTICO|COR: BRANCA|DIÂMETRO: 1.1/2"|APLICAÇÃO: TUBO DE LIGAÇÃO)</v>
          </cell>
          <cell r="E23245" t="str">
            <v>un</v>
          </cell>
          <cell r="F23245">
            <v>5.2</v>
          </cell>
        </row>
        <row r="23246">
          <cell r="A23246" t="str">
            <v>SETOP-I MATED-11493</v>
          </cell>
          <cell r="D23246" t="str">
            <v>TUBO DE LIGAÇÃO PARA BACIA SANITÁRIA (MATERIAL: LATÃO|ACABAMENTO: CROMADO|COMPRIMENTO: 200MM|DIÂMETRO DA SEÇÃO: 1.1/2"|CANOPLA: INCLUSO|BOLSA ESPUDE: INCLUSO)</v>
          </cell>
          <cell r="E23246" t="str">
            <v>un</v>
          </cell>
          <cell r="F23246">
            <v>145.52000000000001</v>
          </cell>
        </row>
        <row r="23247">
          <cell r="A23247" t="str">
            <v>SETOP-I MATED-11492</v>
          </cell>
          <cell r="D23247" t="str">
            <v>TUBO DE LIGAÇÃO PARA BACIA SANITÁRIA (MATERIAL: LATÃO|ACABAMENTO: CROMADO|COMPRIMENTO: 250MM|DIÂMETRO DA SEÇÃO: 1.1/2"|CANOPLA: INCLUSO|BOLSA ESPUDE: INCLUSO)</v>
          </cell>
          <cell r="E23247" t="str">
            <v>un</v>
          </cell>
          <cell r="F23247">
            <v>175.9</v>
          </cell>
        </row>
        <row r="23248">
          <cell r="A23248" t="str">
            <v>SETOP-I MATED-27712</v>
          </cell>
          <cell r="D23248" t="str">
            <v>TUBO DE LIGAÇÃO PARA BACIA SANITÁRIA (MATERIAL: PVC|ACABAMENTO: CROMADO|COMPRIMENTO: 250MM|DIÂMETRO DA SEÇÃO: 1.1/2"|CANOPLA: INCLUSO|BOLSA ESPUDE: INCLUSO)</v>
          </cell>
          <cell r="E23248" t="str">
            <v>un</v>
          </cell>
          <cell r="F23248">
            <v>22.44</v>
          </cell>
        </row>
        <row r="23249">
          <cell r="A23249" t="str">
            <v>SETOP-I MATED-12197</v>
          </cell>
          <cell r="D23249" t="str">
            <v>TUBO LONGO DE DESCIDA PARA CAIXA DE DESCARGA SOBREPOR (DIÂMETRO DA SEÇÃO: 40MM 1.1/2"/COMPRIMENTO 160CM|ACESSÓRIOS: INCLUSO)</v>
          </cell>
          <cell r="E23249" t="str">
            <v>un</v>
          </cell>
          <cell r="F23249">
            <v>19.940000000000001</v>
          </cell>
        </row>
        <row r="23250">
          <cell r="A23250" t="str">
            <v>SETOP-I MATED-11700</v>
          </cell>
          <cell r="D23250" t="str">
            <v>TUBO PARA DESCARGA COM JOELHO AZUL (MATERIAL: PVC|DIÂMETRO DA SEÇÃO: 1.1/2"|COMPRIMENTO*: 83CM|ANEL DE VEDAÇÃO: INCLUSO)*VALORES REFERENCIAIS APROXIMADOS</v>
          </cell>
          <cell r="E23250" t="str">
            <v>un</v>
          </cell>
          <cell r="F23250">
            <v>8.59</v>
          </cell>
        </row>
        <row r="23251">
          <cell r="A23251" t="str">
            <v xml:space="preserve">SETOP-I </v>
          </cell>
        </row>
        <row r="23252">
          <cell r="A23252" t="str">
            <v>SETOP-I 144.04 - TUBO COLETOR OCRE</v>
          </cell>
        </row>
        <row r="23253">
          <cell r="A23253" t="str">
            <v>SETOP-I Código</v>
          </cell>
          <cell r="D23253" t="str">
            <v>Descrição do Material</v>
          </cell>
          <cell r="E23253" t="str">
            <v>Unid.</v>
          </cell>
          <cell r="F23253" t="str">
            <v>Custo Unitário</v>
          </cell>
        </row>
        <row r="23254">
          <cell r="A23254" t="str">
            <v>SETOP-I MATED-27281</v>
          </cell>
          <cell r="D23254" t="str">
            <v>LUVA DE CORRER PVC OCRE COM JUNTA ELÁSTICA, PARA ESGOTO PREDIAL (DIÂMETRO DA SEÇÃO: 100MM)</v>
          </cell>
          <cell r="E23254" t="str">
            <v>un</v>
          </cell>
          <cell r="F23254">
            <v>12.5</v>
          </cell>
        </row>
        <row r="23255">
          <cell r="A23255" t="str">
            <v>SETOP-I MATED-11644</v>
          </cell>
          <cell r="D23255" t="str">
            <v>TUBO COLETOR LISO PBV DE PVC OCRE PARA ESGOTO COM SISTEMA JUNTA ELÁSTICA INTEGRADA (JEI) (DIÂMETRO DA SEÇÃO: 100MM)</v>
          </cell>
          <cell r="E23255" t="str">
            <v>m</v>
          </cell>
          <cell r="F23255">
            <v>29.29</v>
          </cell>
        </row>
        <row r="23256">
          <cell r="A23256" t="str">
            <v>SETOP-I MATED-11645</v>
          </cell>
          <cell r="D23256" t="str">
            <v>TUBO COLETOR LISO PBV DE PVC OCRE PARA ESGOTO COM SISTEMA JUNTA ELÁSTICA INTEGRADA (JEI) (DIÂMETRO DA SEÇÃO: 150MM)</v>
          </cell>
          <cell r="E23256" t="str">
            <v>m</v>
          </cell>
          <cell r="F23256">
            <v>57.58</v>
          </cell>
        </row>
        <row r="23257">
          <cell r="A23257" t="str">
            <v>SETOP-I MATED-11646</v>
          </cell>
          <cell r="D23257" t="str">
            <v>TUBO COLETOR LISO PBV DE PVC OCRE PARA ESGOTO COM SISTEMA JUNTA ELÁSTICA INTEGRADA (JEI) (DIÂMETRO DA SEÇÃO: 200MM)</v>
          </cell>
          <cell r="E23257" t="str">
            <v>m</v>
          </cell>
          <cell r="F23257">
            <v>93.5</v>
          </cell>
        </row>
        <row r="23258">
          <cell r="A23258" t="str">
            <v>SETOP-I MATED-11647</v>
          </cell>
          <cell r="D23258" t="str">
            <v>TUBO COLETOR LISO PBV DE PVC OCRE PARA ESGOTO COM SISTEMA JUNTA ELÁSTICA INTEGRADA (JEI) (DIÂMETRO DA SEÇÃO: 250MM)</v>
          </cell>
          <cell r="E23258" t="str">
            <v>m</v>
          </cell>
          <cell r="F23258">
            <v>181.82</v>
          </cell>
        </row>
        <row r="23259">
          <cell r="A23259" t="str">
            <v>SETOP-I MATED-11648</v>
          </cell>
          <cell r="D23259" t="str">
            <v>TUBO COLETOR LISO PBV DE PVC OCRE PARA ESGOTO COM SISTEMA JUNTA ELÁSTICA INTEGRADA (JEI) (DIÂMETRO DA SEÇÃO: 300MM)</v>
          </cell>
          <cell r="E23259" t="str">
            <v>m</v>
          </cell>
          <cell r="F23259">
            <v>262.42</v>
          </cell>
        </row>
        <row r="23260">
          <cell r="A23260" t="str">
            <v>SETOP-I MATED-11649</v>
          </cell>
          <cell r="D23260" t="str">
            <v>TUBO COLETOR LISO PBV DE PVC OCRE PARA ESGOTO COM SISTEMA JUNTA ELÁSTICA INTEGRADA (JEI) (DIÂMETRO DA SEÇÃO: 350MM)</v>
          </cell>
          <cell r="E23260" t="str">
            <v>m</v>
          </cell>
          <cell r="F23260">
            <v>309.37</v>
          </cell>
        </row>
        <row r="23261">
          <cell r="A23261" t="str">
            <v>SETOP-I MATED-11650</v>
          </cell>
          <cell r="D23261" t="str">
            <v>TUBO COLETOR LISO PBV DE PVC OCRE PARA ESGOTO COM SISTEMA JUNTA ELÁSTICA INTEGRADA (JEI) (DIÂMETRO DA SEÇÃO: 400MM)</v>
          </cell>
          <cell r="E23261" t="str">
            <v>m</v>
          </cell>
          <cell r="F23261">
            <v>489.05</v>
          </cell>
        </row>
        <row r="23262">
          <cell r="A23262" t="str">
            <v xml:space="preserve">SETOP-I </v>
          </cell>
        </row>
        <row r="23263">
          <cell r="A23263" t="str">
            <v>SETOP-I 144.05 - TUBO DE ESGOTO SÉRIE NORMAL</v>
          </cell>
        </row>
        <row r="23264">
          <cell r="A23264" t="str">
            <v>SETOP-I Código</v>
          </cell>
          <cell r="D23264" t="str">
            <v>Descrição do Material</v>
          </cell>
          <cell r="E23264" t="str">
            <v>Unid.</v>
          </cell>
          <cell r="F23264" t="str">
            <v>Custo Unitário</v>
          </cell>
        </row>
        <row r="23265">
          <cell r="A23265" t="str">
            <v>SETOP-I MATED-11683</v>
          </cell>
          <cell r="D23265" t="str">
            <v>TUBO PB DE PVC BRANCO PARA ESGOTO SERIE NORMAL (DIÂMETRO DA SEÇÃO: 40MM)</v>
          </cell>
          <cell r="E23265" t="str">
            <v>m</v>
          </cell>
          <cell r="F23265">
            <v>6.87</v>
          </cell>
        </row>
        <row r="23266">
          <cell r="A23266" t="str">
            <v>SETOP-I MATED-11685</v>
          </cell>
          <cell r="D23266" t="str">
            <v>TUBO PBV DE PVC BRANCO PARA ESGOTO SERIE NORMAL (DIÂMETRO DA SEÇÃO: 100MM)</v>
          </cell>
          <cell r="E23266" t="str">
            <v>m</v>
          </cell>
          <cell r="F23266">
            <v>14.98</v>
          </cell>
        </row>
        <row r="23267">
          <cell r="A23267" t="str">
            <v>SETOP-I MATED-11687</v>
          </cell>
          <cell r="D23267" t="str">
            <v>TUBO PBV DE PVC BRANCO PARA ESGOTO SERIE NORMAL (DIÂMETRO DA SEÇÃO: 150MM)</v>
          </cell>
          <cell r="E23267" t="str">
            <v>m</v>
          </cell>
          <cell r="F23267">
            <v>37.04</v>
          </cell>
        </row>
        <row r="23268">
          <cell r="A23268" t="str">
            <v>SETOP-I MATED-12473</v>
          </cell>
          <cell r="D23268" t="str">
            <v>TUBO PBV DE PVC BRANCO PARA ESGOTO SERIE NORMAL (DIÂMETRO DA SEÇÃO: 200MM)</v>
          </cell>
          <cell r="E23268" t="str">
            <v>m</v>
          </cell>
          <cell r="F23268">
            <v>94.55</v>
          </cell>
        </row>
        <row r="23269">
          <cell r="A23269" t="str">
            <v>SETOP-I MATED-11684</v>
          </cell>
          <cell r="D23269" t="str">
            <v>TUBO PBV DE PVC BRANCO PARA ESGOTO SERIE NORMAL (DIÂMETRO DA SEÇÃO: 50MM)</v>
          </cell>
          <cell r="E23269" t="str">
            <v>m</v>
          </cell>
          <cell r="F23269">
            <v>9.75</v>
          </cell>
        </row>
        <row r="23270">
          <cell r="A23270" t="str">
            <v>SETOP-I MATED-11686</v>
          </cell>
          <cell r="D23270" t="str">
            <v>TUBO PBV DE PVC BRANCO PARA ESGOTO SERIE NORMAL (DIÂMETRO DA SEÇÃO: 75MM)</v>
          </cell>
          <cell r="E23270" t="str">
            <v>m</v>
          </cell>
          <cell r="F23270">
            <v>15.85</v>
          </cell>
        </row>
        <row r="23271">
          <cell r="A23271" t="str">
            <v xml:space="preserve">SETOP-I </v>
          </cell>
        </row>
        <row r="23272">
          <cell r="A23272" t="str">
            <v>SETOP-I 144.06 - TUBO ESGOTO SÉRIE REFORÇADA</v>
          </cell>
        </row>
        <row r="23273">
          <cell r="A23273" t="str">
            <v>SETOP-I Código</v>
          </cell>
          <cell r="D23273" t="str">
            <v>Descrição do Material</v>
          </cell>
          <cell r="E23273" t="str">
            <v>Unid.</v>
          </cell>
          <cell r="F23273" t="str">
            <v>Custo Unitário</v>
          </cell>
        </row>
        <row r="23274">
          <cell r="A23274" t="str">
            <v>SETOP-I MATED-11688</v>
          </cell>
          <cell r="D23274" t="str">
            <v>TUBO PB DE PVC BRANCO PARA ESGOTO SERIE REFORÇADA (DIÂMETRO DA SEÇÃO: 40MM)</v>
          </cell>
          <cell r="E23274" t="str">
            <v>m</v>
          </cell>
          <cell r="F23274">
            <v>9.01</v>
          </cell>
        </row>
        <row r="23275">
          <cell r="A23275" t="str">
            <v>SETOP-I MATED-12488</v>
          </cell>
          <cell r="D23275" t="str">
            <v>TUBO PBV DE PVC BRANCO PARA ESGOTO SERIE REFORÇADA (DIÂMETRO DA SEÇÃO: 100MM)</v>
          </cell>
          <cell r="E23275" t="str">
            <v>m</v>
          </cell>
          <cell r="F23275">
            <v>26.15</v>
          </cell>
        </row>
        <row r="23276">
          <cell r="A23276" t="str">
            <v>SETOP-I MATED-12498</v>
          </cell>
          <cell r="D23276" t="str">
            <v>TUBO PBV DE PVC BRANCO PARA ESGOTO SERIE REFORÇADA (DIÂMETRO DA SEÇÃO: 150MM)</v>
          </cell>
          <cell r="E23276" t="str">
            <v>m</v>
          </cell>
          <cell r="F23276">
            <v>64.22</v>
          </cell>
        </row>
        <row r="23277">
          <cell r="A23277" t="str">
            <v>SETOP-I MATED-11689</v>
          </cell>
          <cell r="D23277" t="str">
            <v>TUBO PBV DE PVC BRANCO PARA ESGOTO SERIE REFORÇADA (DIÂMETRO DA SEÇÃO: 50MM)</v>
          </cell>
          <cell r="E23277" t="str">
            <v>m</v>
          </cell>
          <cell r="F23277">
            <v>11.7</v>
          </cell>
        </row>
        <row r="23278">
          <cell r="A23278" t="str">
            <v>SETOP-I MATED-12479</v>
          </cell>
          <cell r="D23278" t="str">
            <v>TUBO PBV DE PVC BRANCO PARA ESGOTO SERIE REFORÇADA (DIÂMETRO DA SEÇÃO: 75MM)</v>
          </cell>
          <cell r="E23278" t="str">
            <v>m</v>
          </cell>
          <cell r="F23278">
            <v>20.52</v>
          </cell>
        </row>
        <row r="23279">
          <cell r="A23279" t="str">
            <v xml:space="preserve">SETOP-I </v>
          </cell>
        </row>
        <row r="23280">
          <cell r="A23280" t="str">
            <v>SETOP-I 145 - TUBOS E CONEXÕES CORRUGADOS PARA DRENAGEM</v>
          </cell>
        </row>
        <row r="23281">
          <cell r="A23281" t="str">
            <v>SETOP-I 145.01 - TUBO PERFURADO PARA DRENAGEM</v>
          </cell>
        </row>
        <row r="23282">
          <cell r="A23282" t="str">
            <v>SETOP-I Código</v>
          </cell>
          <cell r="D23282" t="str">
            <v>Descrição do Material</v>
          </cell>
          <cell r="E23282" t="str">
            <v>Unid.</v>
          </cell>
          <cell r="F23282" t="str">
            <v>Custo Unitário</v>
          </cell>
        </row>
        <row r="23283">
          <cell r="A23283" t="str">
            <v>SETOP-I MATED-5365</v>
          </cell>
          <cell r="D23283" t="str">
            <v>TUBO CORRUGADO FLEXÍVEL PERFURADO PARA DRENAGEM (MATERIAL: PEAD| DIÂMETRO: 100MM[4"]*) *VALORES REFERECIAIS APROXIMADOS</v>
          </cell>
          <cell r="E23283" t="str">
            <v>m</v>
          </cell>
          <cell r="F23283">
            <v>9.19</v>
          </cell>
        </row>
        <row r="23284">
          <cell r="A23284" t="str">
            <v>SETOP-I MATED-5366</v>
          </cell>
          <cell r="D23284" t="str">
            <v>TUBO CORRUGADO FLEXÍVEL PERFURADO PARA DRENAGEM (MATERIAL: PEAD| DIÂMETRO: 160MM[6"]*) *VALORES REFERECIAIS APROXIMADOS</v>
          </cell>
          <cell r="E23284" t="str">
            <v>m</v>
          </cell>
          <cell r="F23284">
            <v>17.45</v>
          </cell>
        </row>
        <row r="23285">
          <cell r="A23285" t="str">
            <v>SETOP-I MATED-5367</v>
          </cell>
          <cell r="D23285" t="str">
            <v>TUBO CORRUGADO FLEXÍVEL PERFURADO PARA DRENAGEM (MATERIAL: PEAD| DIÂMETRO: 200MM[8"]*) *VALORES REFERECIAIS APROXIMADOS</v>
          </cell>
          <cell r="E23285" t="str">
            <v>m</v>
          </cell>
          <cell r="F23285">
            <v>36.17</v>
          </cell>
        </row>
        <row r="23286">
          <cell r="A23286" t="str">
            <v>SETOP-I MATED-5369</v>
          </cell>
          <cell r="D23286" t="str">
            <v>TUBO CORRUGADO FLEXÍVEL PERFURADO PARA DRENAGEM (MATERIAL: PEAD| DIÂMETRO: 65MM[2.1/2"]*) *VALORES REFERECIAIS APROXIMADOS</v>
          </cell>
          <cell r="E23286" t="str">
            <v>m</v>
          </cell>
          <cell r="F23286">
            <v>5.44</v>
          </cell>
        </row>
        <row r="23287">
          <cell r="A23287" t="str">
            <v xml:space="preserve">SETOP-I </v>
          </cell>
        </row>
        <row r="23288">
          <cell r="A23288" t="str">
            <v>SETOP-I 146 - TUBOS E CONEXÕES PVC ROSCA</v>
          </cell>
        </row>
        <row r="23289">
          <cell r="A23289" t="str">
            <v>SETOP-I 146.01 - TUBO ROSCÁVEL PARA ÁGUA FRIA</v>
          </cell>
        </row>
        <row r="23290">
          <cell r="A23290" t="str">
            <v>SETOP-I Código</v>
          </cell>
          <cell r="D23290" t="str">
            <v>Descrição do Material</v>
          </cell>
          <cell r="E23290" t="str">
            <v>Unid.</v>
          </cell>
          <cell r="F23290" t="str">
            <v>Custo Unitário</v>
          </cell>
        </row>
        <row r="23291">
          <cell r="A23291" t="str">
            <v>SETOP-I MATED-11624</v>
          </cell>
          <cell r="D23291" t="str">
            <v>FITA VEDA ROSCA (LARGURA: 12MM|APLICAÇÃO: VEDAÇÃO PARA TUBOS E CONEXÕES ROSCÁVEIS)</v>
          </cell>
          <cell r="E23291" t="str">
            <v>m</v>
          </cell>
          <cell r="F23291">
            <v>0.12</v>
          </cell>
        </row>
        <row r="23292">
          <cell r="A23292" t="str">
            <v>SETOP-I MATED-11617</v>
          </cell>
          <cell r="D23292" t="str">
            <v>TUBO DE PVC BRANCO ROSCÁVEL (DIÂMETRO DA SEÇÃO: 1")</v>
          </cell>
          <cell r="E23292" t="str">
            <v>m</v>
          </cell>
          <cell r="F23292">
            <v>29.64</v>
          </cell>
        </row>
        <row r="23293">
          <cell r="A23293" t="str">
            <v>SETOP-I MATED-11619</v>
          </cell>
          <cell r="D23293" t="str">
            <v>TUBO DE PVC BRANCO ROSCÁVEL (DIÂMETRO DA SEÇÃO: 1.1/2")</v>
          </cell>
          <cell r="E23293" t="str">
            <v>m</v>
          </cell>
          <cell r="F23293">
            <v>42.49</v>
          </cell>
        </row>
        <row r="23294">
          <cell r="A23294" t="str">
            <v>SETOP-I MATED-11618</v>
          </cell>
          <cell r="D23294" t="str">
            <v>TUBO DE PVC BRANCO ROSCÁVEL (DIÂMETRO DA SEÇÃO: 1.1/4")</v>
          </cell>
          <cell r="E23294" t="str">
            <v>m</v>
          </cell>
          <cell r="F23294">
            <v>34.96</v>
          </cell>
        </row>
        <row r="23295">
          <cell r="A23295" t="str">
            <v>SETOP-I MATED-11615</v>
          </cell>
          <cell r="D23295" t="str">
            <v>TUBO DE PVC BRANCO ROSCÁVEL (DIÂMETRO DA SEÇÃO: 1/2")</v>
          </cell>
          <cell r="E23295" t="str">
            <v>m</v>
          </cell>
          <cell r="F23295">
            <v>11.45</v>
          </cell>
        </row>
        <row r="23296">
          <cell r="A23296" t="str">
            <v>SETOP-I MATED-11620</v>
          </cell>
          <cell r="D23296" t="str">
            <v>TUBO DE PVC BRANCO ROSCÁVEL (DIÂMETRO DA SEÇÃO: 2")</v>
          </cell>
          <cell r="E23296" t="str">
            <v>m</v>
          </cell>
          <cell r="F23296">
            <v>74.16</v>
          </cell>
        </row>
        <row r="23297">
          <cell r="A23297" t="str">
            <v>SETOP-I MATED-11621</v>
          </cell>
          <cell r="D23297" t="str">
            <v>TUBO DE PVC BRANCO ROSCÁVEL (DIÂMETRO DA SEÇÃO: 2.1/2")</v>
          </cell>
          <cell r="E23297" t="str">
            <v>m</v>
          </cell>
          <cell r="F23297">
            <v>109.13</v>
          </cell>
        </row>
        <row r="23298">
          <cell r="A23298" t="str">
            <v>SETOP-I MATED-11622</v>
          </cell>
          <cell r="D23298" t="str">
            <v>TUBO DE PVC BRANCO ROSCÁVEL (DIÂMETRO DA SEÇÃO: 3")</v>
          </cell>
          <cell r="E23298" t="str">
            <v>m</v>
          </cell>
          <cell r="F23298">
            <v>121.14</v>
          </cell>
        </row>
        <row r="23299">
          <cell r="A23299" t="str">
            <v>SETOP-I MATED-11616</v>
          </cell>
          <cell r="D23299" t="str">
            <v>TUBO DE PVC BRANCO ROSCÁVEL (DIÂMETRO DA SEÇÃO: 3/4")</v>
          </cell>
          <cell r="E23299" t="str">
            <v>m</v>
          </cell>
          <cell r="F23299">
            <v>15.11</v>
          </cell>
        </row>
        <row r="23300">
          <cell r="A23300" t="str">
            <v>SETOP-I MATED-11623</v>
          </cell>
          <cell r="D23300" t="str">
            <v>TUBO DE PVC BRANCO ROSCÁVEL (DIÂMETRO DA SEÇÃO: 4")</v>
          </cell>
          <cell r="E23300" t="str">
            <v>m</v>
          </cell>
          <cell r="F23300">
            <v>173.51</v>
          </cell>
        </row>
        <row r="23301">
          <cell r="A23301" t="str">
            <v xml:space="preserve">SETOP-I </v>
          </cell>
        </row>
        <row r="23302">
          <cell r="A23302" t="str">
            <v>SETOP-I 147 - TUBOS E CONEXÕES PVC SOLDA ÁGUA FRIA</v>
          </cell>
        </row>
        <row r="23303">
          <cell r="A23303" t="str">
            <v>SETOP-I 147.01 - ADAPTADOR COM FLANGE</v>
          </cell>
        </row>
        <row r="23304">
          <cell r="A23304" t="str">
            <v>SETOP-I Código</v>
          </cell>
          <cell r="D23304" t="str">
            <v>Descrição do Material</v>
          </cell>
          <cell r="E23304" t="str">
            <v>Unid.</v>
          </cell>
          <cell r="F23304" t="str">
            <v>Custo Unitário</v>
          </cell>
        </row>
        <row r="23305">
          <cell r="A23305" t="str">
            <v>SETOP-I MATED-11592</v>
          </cell>
          <cell r="D23305" t="str">
            <v>ADAPTADOR SOLDÁVEL DE PVC MARROM COM FLANGES E ANEL PARA CAIXA DÁGUA (DIÂMETRO ROSCA: 1"|DIÂMETRO SOLDA: 32MM)</v>
          </cell>
          <cell r="E23305" t="str">
            <v>un</v>
          </cell>
          <cell r="F23305">
            <v>26.21</v>
          </cell>
        </row>
        <row r="23306">
          <cell r="A23306" t="str">
            <v>SETOP-I MATED-11594</v>
          </cell>
          <cell r="D23306" t="str">
            <v>ADAPTADOR SOLDÁVEL DE PVC MARROM COM FLANGES E ANEL PARA CAIXA DÁGUA (DIÂMETRO ROSCA: 1.1/2"|DIÂMETRO SOLDA: 50MM)</v>
          </cell>
          <cell r="E23306" t="str">
            <v>un</v>
          </cell>
          <cell r="F23306">
            <v>45.7</v>
          </cell>
        </row>
        <row r="23307">
          <cell r="A23307" t="str">
            <v>SETOP-I MATED-11593</v>
          </cell>
          <cell r="D23307" t="str">
            <v>ADAPTADOR SOLDÁVEL DE PVC MARROM COM FLANGES E ANEL PARA CAIXA DÁGUA (DIÂMETRO ROSCA: 1.1/4"|DIÂMETRO SOLDA: 40MM)</v>
          </cell>
          <cell r="E23307" t="str">
            <v>un</v>
          </cell>
          <cell r="F23307">
            <v>39.49</v>
          </cell>
        </row>
        <row r="23308">
          <cell r="A23308" t="str">
            <v>SETOP-I MATED-11590</v>
          </cell>
          <cell r="D23308" t="str">
            <v>ADAPTADOR SOLDÁVEL DE PVC MARROM COM FLANGES E ANEL PARA CAIXA DÁGUA (DIÂMETRO ROSCA: 1/2"|DIÂMETRO SOLDA: 20MM)</v>
          </cell>
          <cell r="E23308" t="str">
            <v>un</v>
          </cell>
          <cell r="F23308">
            <v>14.08</v>
          </cell>
        </row>
        <row r="23309">
          <cell r="A23309" t="str">
            <v>SETOP-I MATED-11595</v>
          </cell>
          <cell r="D23309" t="str">
            <v>ADAPTADOR SOLDÁVEL DE PVC MARROM COM FLANGES E ANEL PARA CAIXA DÁGUA (DIÂMETRO ROSCA: 2"|DIÂMETRO SOLDA: 60MM)</v>
          </cell>
          <cell r="E23309" t="str">
            <v>un</v>
          </cell>
          <cell r="F23309">
            <v>63.53</v>
          </cell>
        </row>
        <row r="23310">
          <cell r="A23310" t="str">
            <v>SETOP-I MATED-11591</v>
          </cell>
          <cell r="D23310" t="str">
            <v>ADAPTADOR SOLDÁVEL DE PVC MARROM COM FLANGES E ANEL PARA CAIXA DÁGUA (DIÂMETRO ROSCA: 3/4"|DIÂMETRO SOLDA: 25MM)</v>
          </cell>
          <cell r="E23310" t="str">
            <v>un</v>
          </cell>
          <cell r="F23310">
            <v>17.7</v>
          </cell>
        </row>
        <row r="23311">
          <cell r="A23311" t="str">
            <v xml:space="preserve">SETOP-I </v>
          </cell>
        </row>
        <row r="23312">
          <cell r="A23312" t="str">
            <v>SETOP-I 147.02 - CONEXÕES PARA TUBO SOLDÁVEL PARA ÁGUA FRIA</v>
          </cell>
        </row>
        <row r="23313">
          <cell r="A23313" t="str">
            <v>SETOP-I Código</v>
          </cell>
          <cell r="D23313" t="str">
            <v>Descrição do Material</v>
          </cell>
          <cell r="E23313" t="str">
            <v>Unid.</v>
          </cell>
          <cell r="F23313" t="str">
            <v>Custo Unitário</v>
          </cell>
        </row>
        <row r="23314">
          <cell r="A23314" t="str">
            <v>SETOP-I MATED-14463</v>
          </cell>
          <cell r="D23314" t="str">
            <v>BUCHA DE REDUÇÃO SOLDÁVEL CURTA (MATERIAL: PVC|DIÂMETRO: 25X20MM)</v>
          </cell>
          <cell r="E23314" t="str">
            <v>un</v>
          </cell>
          <cell r="F23314">
            <v>0.9</v>
          </cell>
        </row>
        <row r="23315">
          <cell r="A23315" t="str">
            <v>SETOP-I MATED-14458</v>
          </cell>
          <cell r="D23315" t="str">
            <v>JOELHO 90º SOLDÁVEL COM BUCHA DE LATÃO (MATERIAL: PVC|DIÂMETRO: 20MMX1/2")</v>
          </cell>
          <cell r="E23315" t="str">
            <v>un</v>
          </cell>
          <cell r="F23315">
            <v>8.07</v>
          </cell>
        </row>
        <row r="23316">
          <cell r="A23316" t="str">
            <v>SETOP-I MATED-14479</v>
          </cell>
          <cell r="D23316" t="str">
            <v>JOELHO 90º SOLDÁVEL (MATERIAL: PVC|DIÂMETRO: 20MM)</v>
          </cell>
          <cell r="E23316" t="str">
            <v>un</v>
          </cell>
          <cell r="F23316">
            <v>0.92</v>
          </cell>
        </row>
        <row r="23317">
          <cell r="A23317" t="str">
            <v>SETOP-I MATED-14480</v>
          </cell>
          <cell r="D23317" t="str">
            <v>JOELHO 90º SOLDÁVEL (MATERIAL: PVC|DIÂMETRO: 25MM)</v>
          </cell>
          <cell r="E23317" t="str">
            <v>un</v>
          </cell>
          <cell r="F23317">
            <v>1.27</v>
          </cell>
        </row>
        <row r="23318">
          <cell r="A23318" t="str">
            <v>SETOP-I MATED-14464</v>
          </cell>
          <cell r="D23318" t="str">
            <v>TÊ DE REDUÇÃO SOLDÁVEL (MATERIAL: PVC|DIÂMETRO: 25X20MM)</v>
          </cell>
          <cell r="E23318" t="str">
            <v>un</v>
          </cell>
          <cell r="F23318">
            <v>4.12</v>
          </cell>
        </row>
        <row r="23319">
          <cell r="A23319" t="str">
            <v>SETOP-I MATED-14462</v>
          </cell>
          <cell r="D23319" t="str">
            <v>TÊ SOLDÁVEL (MATERIAL: PVC|DIÂMETRO: 20MM)</v>
          </cell>
          <cell r="E23319" t="str">
            <v>un</v>
          </cell>
          <cell r="F23319">
            <v>1.42</v>
          </cell>
        </row>
        <row r="23320">
          <cell r="A23320" t="str">
            <v>SETOP-I MATED-14465</v>
          </cell>
          <cell r="D23320" t="str">
            <v>TÊ SOLDÁVEL (MATERIAL: PVC|DIÂMETRO: 25MM)</v>
          </cell>
          <cell r="E23320" t="str">
            <v>un</v>
          </cell>
          <cell r="F23320">
            <v>1.67</v>
          </cell>
        </row>
        <row r="23321">
          <cell r="A23321" t="str">
            <v xml:space="preserve">SETOP-I </v>
          </cell>
        </row>
        <row r="23322">
          <cell r="A23322" t="str">
            <v>SETOP-I 147.03 - TUBO SOLDÁVEL PARA ÁGUA FRIA</v>
          </cell>
        </row>
        <row r="23323">
          <cell r="A23323" t="str">
            <v>SETOP-I Código</v>
          </cell>
          <cell r="D23323" t="str">
            <v>Descrição do Material</v>
          </cell>
          <cell r="E23323" t="str">
            <v>Unid.</v>
          </cell>
          <cell r="F23323" t="str">
            <v>Custo Unitário</v>
          </cell>
        </row>
        <row r="23324">
          <cell r="A23324" t="str">
            <v>SETOP-I MATED-11604</v>
          </cell>
          <cell r="D23324" t="str">
            <v>TUBO SOLDÁVEL DE PVC MARROM PARA ÁGUA FRIA (DIÂMETRO DA SEÇÃO: 110 MM)</v>
          </cell>
          <cell r="E23324" t="str">
            <v>m</v>
          </cell>
          <cell r="F23324">
            <v>85.53</v>
          </cell>
        </row>
        <row r="23325">
          <cell r="A23325" t="str">
            <v>SETOP-I MATED-11596</v>
          </cell>
          <cell r="D23325" t="str">
            <v>TUBO SOLDÁVEL DE PVC MARROM PARA ÁGUA FRIA (DIÂMETRO DA SEÇÃO: 20 MM)</v>
          </cell>
          <cell r="E23325" t="str">
            <v>m</v>
          </cell>
          <cell r="F23325">
            <v>3.58</v>
          </cell>
        </row>
        <row r="23326">
          <cell r="A23326" t="str">
            <v>SETOP-I MATED-11597</v>
          </cell>
          <cell r="D23326" t="str">
            <v>TUBO SOLDÁVEL DE PVC MARROM PARA ÁGUA FRIA (DIÂMETRO DA SEÇÃO: 25 MM)</v>
          </cell>
          <cell r="E23326" t="str">
            <v>m</v>
          </cell>
          <cell r="F23326">
            <v>3.56</v>
          </cell>
        </row>
        <row r="23327">
          <cell r="A23327" t="str">
            <v>SETOP-I MATED-11598</v>
          </cell>
          <cell r="D23327" t="str">
            <v>TUBO SOLDÁVEL DE PVC MARROM PARA ÁGUA FRIA (DIÂMETRO DA SEÇÃO: 32 MM)</v>
          </cell>
          <cell r="E23327" t="str">
            <v>m</v>
          </cell>
          <cell r="F23327">
            <v>9.09</v>
          </cell>
        </row>
        <row r="23328">
          <cell r="A23328" t="str">
            <v>SETOP-I MATED-11599</v>
          </cell>
          <cell r="D23328" t="str">
            <v>TUBO SOLDÁVEL DE PVC MARROM PARA ÁGUA FRIA (DIÂMETRO DA SEÇÃO: 40 MM)</v>
          </cell>
          <cell r="E23328" t="str">
            <v>m</v>
          </cell>
          <cell r="F23328">
            <v>14.46</v>
          </cell>
        </row>
        <row r="23329">
          <cell r="A23329" t="str">
            <v>SETOP-I MATED-11600</v>
          </cell>
          <cell r="D23329" t="str">
            <v>TUBO SOLDÁVEL DE PVC MARROM PARA ÁGUA FRIA (DIÂMETRO DA SEÇÃO: 50 MM)</v>
          </cell>
          <cell r="E23329" t="str">
            <v>m</v>
          </cell>
          <cell r="F23329">
            <v>12.73</v>
          </cell>
        </row>
        <row r="23330">
          <cell r="A23330" t="str">
            <v>SETOP-I MATED-11601</v>
          </cell>
          <cell r="D23330" t="str">
            <v>TUBO SOLDÁVEL DE PVC MARROM PARA ÁGUA FRIA (DIÂMETRO DA SEÇÃO: 60 MM)</v>
          </cell>
          <cell r="E23330" t="str">
            <v>m</v>
          </cell>
          <cell r="F23330">
            <v>29.87</v>
          </cell>
        </row>
        <row r="23331">
          <cell r="A23331" t="str">
            <v>SETOP-I MATED-11602</v>
          </cell>
          <cell r="D23331" t="str">
            <v>TUBO SOLDÁVEL DE PVC MARROM PARA ÁGUA FRIA (DIÂMETRO DA SEÇÃO: 75 MM)</v>
          </cell>
          <cell r="E23331" t="str">
            <v>m</v>
          </cell>
          <cell r="F23331">
            <v>47.76</v>
          </cell>
        </row>
        <row r="23332">
          <cell r="A23332" t="str">
            <v>SETOP-I MATED-11603</v>
          </cell>
          <cell r="D23332" t="str">
            <v>TUBO SOLDÁVEL DE PVC MARROM PARA ÁGUA FRIA (DIÂMETRO DA SEÇÃO: 85 MM)</v>
          </cell>
          <cell r="E23332" t="str">
            <v>m</v>
          </cell>
          <cell r="F23332">
            <v>61.91</v>
          </cell>
        </row>
        <row r="23333">
          <cell r="A23333" t="str">
            <v xml:space="preserve">SETOP-I </v>
          </cell>
        </row>
        <row r="23334">
          <cell r="A23334" t="str">
            <v>SETOP-I 148 - TUBOS EM CONCRETO ESGOTO/DRENAGEM</v>
          </cell>
        </row>
        <row r="23335">
          <cell r="A23335" t="str">
            <v>SETOP-I 148.01 - CONEXÕES TUBO DE CONCRETO SIMPLES</v>
          </cell>
        </row>
        <row r="23336">
          <cell r="A23336" t="str">
            <v>SETOP-I Código</v>
          </cell>
          <cell r="D23336" t="str">
            <v>Descrição do Material</v>
          </cell>
          <cell r="E23336" t="str">
            <v>Unid.</v>
          </cell>
          <cell r="F23336" t="str">
            <v>Custo Unitário</v>
          </cell>
        </row>
        <row r="23337">
          <cell r="A23337" t="str">
            <v>SETOP-I MATED-12825</v>
          </cell>
          <cell r="D23337" t="str">
            <v>ANEL DE CONCRETO C-2 (DIÂMETRO: 60CM| COMPRIMENTO: 30CM)</v>
          </cell>
          <cell r="E23337" t="str">
            <v>un</v>
          </cell>
          <cell r="F23337">
            <v>141</v>
          </cell>
        </row>
        <row r="23338">
          <cell r="A23338" t="str">
            <v xml:space="preserve">SETOP-I </v>
          </cell>
        </row>
        <row r="23339">
          <cell r="A23339" t="str">
            <v>SETOP-I 148.02 - TUBO DE CONCRETO ARMADO</v>
          </cell>
        </row>
        <row r="23340">
          <cell r="A23340" t="str">
            <v>SETOP-I Código</v>
          </cell>
          <cell r="D23340" t="str">
            <v>Descrição do Material</v>
          </cell>
          <cell r="E23340" t="str">
            <v>Unid.</v>
          </cell>
          <cell r="F23340" t="str">
            <v>Custo Unitário</v>
          </cell>
        </row>
        <row r="23341">
          <cell r="A23341" t="str">
            <v>SETOP-I MATED-12863</v>
          </cell>
          <cell r="D23341" t="str">
            <v>TUBO DE CONCRETO ARMADO (CLASSE: PA1|APLICAÇÃO: DRENAGEM|ENCAIXE: PONTA E BOLSA|PESO APROXIMADO: 1430KG|DIÂMETRO: 1000MM)</v>
          </cell>
          <cell r="E23341" t="str">
            <v>m</v>
          </cell>
          <cell r="F23341">
            <v>550.65</v>
          </cell>
        </row>
        <row r="23342">
          <cell r="A23342" t="str">
            <v>SETOP-I MATED-12864</v>
          </cell>
          <cell r="D23342" t="str">
            <v>TUBO DE CONCRETO ARMADO (CLASSE: PA1|APLICAÇÃO: DRENAGEM|ENCAIXE: PONTA E BOLSA|PESO APROXIMADO: 1640KG|DIÂMETRO: 1200MM)</v>
          </cell>
          <cell r="E23342" t="str">
            <v>m</v>
          </cell>
          <cell r="F23342">
            <v>540.35</v>
          </cell>
        </row>
        <row r="23343">
          <cell r="A23343" t="str">
            <v>SETOP-I MATED-12866</v>
          </cell>
          <cell r="D23343" t="str">
            <v>TUBO DE CONCRETO ARMADO (CLASSE: PA1|APLICAÇÃO: DRENAGEM|ENCAIXE: PONTA E BOLSA|PESO APROXIMADO: 2600KG|DIÂMETRO: 1500MM)</v>
          </cell>
          <cell r="E23343" t="str">
            <v>m</v>
          </cell>
          <cell r="F23343">
            <v>791.03</v>
          </cell>
        </row>
        <row r="23344">
          <cell r="A23344" t="str">
            <v>SETOP-I MATED-12859</v>
          </cell>
          <cell r="D23344" t="str">
            <v>TUBO DE CONCRETO ARMADO (CLASSE: PA1|APLICAÇÃO: DRENAGEM|ENCAIXE: PONTA E BOLSA|PESO APROXIMADO: 265KG|DIÂMETRO: 400MM)</v>
          </cell>
          <cell r="E23344" t="str">
            <v>m</v>
          </cell>
          <cell r="F23344">
            <v>143.52000000000001</v>
          </cell>
        </row>
        <row r="23345">
          <cell r="A23345" t="str">
            <v>SETOP-I MATED-12860</v>
          </cell>
          <cell r="D23345" t="str">
            <v>TUBO DE CONCRETO ARMADO (CLASSE: PA1|APLICAÇÃO: DRENAGEM|ENCAIXE: PONTA E BOLSA|PESO APROXIMADO: 330KG|DIÂMETRO: 500MM)</v>
          </cell>
          <cell r="E23345" t="str">
            <v>m</v>
          </cell>
          <cell r="F23345">
            <v>192.85</v>
          </cell>
        </row>
        <row r="23346">
          <cell r="A23346" t="str">
            <v>SETOP-I MATED-12861</v>
          </cell>
          <cell r="D23346" t="str">
            <v>TUBO DE CONCRETO ARMADO (CLASSE: PA1|APLICAÇÃO: DRENAGEM|ENCAIXE: PONTA E BOLSA|PESO APROXIMADO: 480KG|DIÂMETRO: 600MM)</v>
          </cell>
          <cell r="E23346" t="str">
            <v>m</v>
          </cell>
          <cell r="F23346">
            <v>249.39</v>
          </cell>
        </row>
        <row r="23347">
          <cell r="A23347" t="str">
            <v>SETOP-I MATED-12892</v>
          </cell>
          <cell r="D23347" t="str">
            <v>TUBO DE CONCRETO ARMADO (CLASSE: PA1|APLICAÇÃO: DRENAGEM|ENCAIXE: PONTA E BOLSA|PESO APROXIMADO: 540KG|DIÂMETRO: 700MM)</v>
          </cell>
          <cell r="E23347" t="str">
            <v>m</v>
          </cell>
          <cell r="F23347">
            <v>267.93</v>
          </cell>
        </row>
        <row r="23348">
          <cell r="A23348" t="str">
            <v>SETOP-I MATED-12902</v>
          </cell>
          <cell r="D23348" t="str">
            <v>TUBO DE CONCRETO ARMADO (CLASSE: PA1|APLICAÇÃO: DRENAGEM|ENCAIXE: PONTA E BOLSA|PESO APROXIMADO: 860KG|DIÂMETRO: 900MM)</v>
          </cell>
          <cell r="E23348" t="str">
            <v>m</v>
          </cell>
          <cell r="F23348">
            <v>408.95</v>
          </cell>
        </row>
        <row r="23349">
          <cell r="A23349" t="str">
            <v>SETOP-I MATED-12862</v>
          </cell>
          <cell r="D23349" t="str">
            <v>TUBO DE CONCRETO ARMADO (CLASSE: PA1|APLICAÇÃO: DRENAGEM|ENCAIXE: PONTA E BOLSA|PESO APROXIMADO: 880KG|DIÂMETRO: 800MM)</v>
          </cell>
          <cell r="E23349" t="str">
            <v>m</v>
          </cell>
          <cell r="F23349">
            <v>302.39</v>
          </cell>
        </row>
        <row r="23350">
          <cell r="A23350" t="str">
            <v xml:space="preserve">SETOP-I </v>
          </cell>
        </row>
        <row r="23351">
          <cell r="A23351" t="str">
            <v>SETOP-I 148.03 - TUBO DE CONCRETO SIMPLES</v>
          </cell>
        </row>
        <row r="23352">
          <cell r="A23352" t="str">
            <v>SETOP-I Código</v>
          </cell>
          <cell r="D23352" t="str">
            <v>Descrição do Material</v>
          </cell>
          <cell r="E23352" t="str">
            <v>Unid.</v>
          </cell>
          <cell r="F23352" t="str">
            <v>Custo Unitário</v>
          </cell>
        </row>
        <row r="23353">
          <cell r="A23353" t="str">
            <v>SETOP-I MATED-11265</v>
          </cell>
          <cell r="D23353" t="str">
            <v>EM PROCESSO DE DESATIVAÇÃO - TUBO DE CONCRETO PERFURADO (APLICAÇÃO DRENAGEM|ENCAIXE: MACHO E FÊMEA|DIÂMETRO: 150MM) - IPRM</v>
          </cell>
          <cell r="E23353" t="str">
            <v>m</v>
          </cell>
          <cell r="F23353">
            <v>42.5</v>
          </cell>
        </row>
        <row r="23354">
          <cell r="A23354" t="str">
            <v>SETOP-I MATED-15977</v>
          </cell>
          <cell r="D23354" t="str">
            <v>TUBO DE CONCRETO (APLICAÇÃO: CISTERNA/POÇO|DIÂMETRO: 900MM)</v>
          </cell>
          <cell r="E23354" t="str">
            <v>m</v>
          </cell>
          <cell r="F23354">
            <v>209.38</v>
          </cell>
        </row>
        <row r="23355">
          <cell r="A23355" t="str">
            <v>SETOP-I MATED-12855</v>
          </cell>
          <cell r="D23355" t="str">
            <v>TUBO DE CONCRETO SIMPLES (CLASSE: PS1|APLICAÇÃO: DRENAGEM|ENCAIXE: PONTA E BOLSA|PESO APROXIMADO: 158KG|DIÂMETRO: 400MM)</v>
          </cell>
          <cell r="E23355" t="str">
            <v>m</v>
          </cell>
          <cell r="F23355">
            <v>117.99</v>
          </cell>
        </row>
        <row r="23356">
          <cell r="A23356" t="str">
            <v>SETOP-I MATED-12856</v>
          </cell>
          <cell r="D23356" t="str">
            <v>TUBO DE CONCRETO SIMPLES (CLASSE: PS1|APLICAÇÃO: DRENAGEM|ENCAIXE: PONTA E BOLSA|PESO APROXIMADO: 220KG|DIÂMETRO: 500MM)</v>
          </cell>
          <cell r="E23356" t="str">
            <v>m</v>
          </cell>
          <cell r="F23356">
            <v>166.03</v>
          </cell>
        </row>
        <row r="23357">
          <cell r="A23357" t="str">
            <v>SETOP-I MATED-12857</v>
          </cell>
          <cell r="D23357" t="str">
            <v>TUBO DE CONCRETO SIMPLES (CLASSE: PS1|APLICAÇÃO: DRENAGEM|ENCAIXE: PONTA E BOLSA|PESO APROXIMADO: 300KG|DIÂMETRO: 600MM)</v>
          </cell>
          <cell r="E23357" t="str">
            <v>m</v>
          </cell>
          <cell r="F23357">
            <v>201</v>
          </cell>
        </row>
        <row r="23358">
          <cell r="A23358" t="str">
            <v>SETOP-I MATED-12879</v>
          </cell>
          <cell r="D23358" t="str">
            <v>TUBO DE CONCRETO SIMPLES (CLASSE: PS1|APLICAÇÃO: DRENAGEM|ENCAIXE: PONTA E BOLSA|PESO APROXIMADO: 98KG|DIÂMETRO: 300MM)</v>
          </cell>
          <cell r="E23358" t="str">
            <v>m</v>
          </cell>
          <cell r="F23358">
            <v>108.55</v>
          </cell>
        </row>
        <row r="23359">
          <cell r="A23359" t="str">
            <v xml:space="preserve">SETOP-I </v>
          </cell>
        </row>
        <row r="23360">
          <cell r="A23360" t="str">
            <v>SETOP-I 149 - VERGALHÃO E TELA SOLDADA</v>
          </cell>
        </row>
        <row r="23361">
          <cell r="A23361" t="str">
            <v>SETOP-I 149.01 - ARMAÇÃO TRELIÇADA</v>
          </cell>
        </row>
        <row r="23362">
          <cell r="A23362" t="str">
            <v>SETOP-I Código</v>
          </cell>
          <cell r="D23362" t="str">
            <v>Descrição do Material</v>
          </cell>
          <cell r="E23362" t="str">
            <v>Unid.</v>
          </cell>
          <cell r="F23362" t="str">
            <v>Custo Unitário</v>
          </cell>
        </row>
        <row r="23363">
          <cell r="A23363" t="str">
            <v>SETOP-I MATED-19818</v>
          </cell>
          <cell r="D23363" t="str">
            <v>ARMAÇÃO TRELIÇADA DE AÇO CA-60 (ALTURA: 120MM|FERRAGEM SUPERIOR: Ø6MM|FERRAGEM DIAGONAL: Ø4,2MM|FERRAGEM INFERIOR: Ø5,0MM|PESO: 0,886KG/M)</v>
          </cell>
          <cell r="E23363" t="str">
            <v>m</v>
          </cell>
          <cell r="F23363">
            <v>10.44</v>
          </cell>
        </row>
        <row r="23364">
          <cell r="A23364" t="str">
            <v>SETOP-I MATED-19816</v>
          </cell>
          <cell r="D23364" t="str">
            <v>ARMAÇÃO TRELIÇADA DE AÇO CA-60 (ALTURA: 80MM|FERRAGEM SUPERIOR: Ø6MM|FERRAGEM DIAGONAL: Ø4,2MM|FERRAGEM INFERIOR: Ø5MM|PESO: 0,825KG/M)</v>
          </cell>
          <cell r="E23364" t="str">
            <v>m</v>
          </cell>
          <cell r="F23364">
            <v>7.74</v>
          </cell>
        </row>
        <row r="23365">
          <cell r="A23365" t="str">
            <v xml:space="preserve">SETOP-I </v>
          </cell>
        </row>
        <row r="23366">
          <cell r="A23366" t="str">
            <v>SETOP-I 149.02 - BARRA DE AÇO</v>
          </cell>
        </row>
        <row r="23367">
          <cell r="A23367" t="str">
            <v>SETOP-I Código</v>
          </cell>
          <cell r="D23367" t="str">
            <v>Descrição do Material</v>
          </cell>
          <cell r="E23367" t="str">
            <v>Unid.</v>
          </cell>
          <cell r="F23367" t="str">
            <v>Custo Unitário</v>
          </cell>
        </row>
        <row r="23368">
          <cell r="A23368" t="str">
            <v>SETOP-I MATED-8358</v>
          </cell>
          <cell r="D23368" t="str">
            <v>BARRA AÇO (TIPO: CA-50 |BITOLA: 12,5MM[1/2"]|MASSA LINEAR: 0,963KG/M)</v>
          </cell>
          <cell r="E23368" t="str">
            <v>Kg</v>
          </cell>
          <cell r="F23368">
            <v>7.58</v>
          </cell>
        </row>
        <row r="23369">
          <cell r="A23369" t="str">
            <v>SETOP-I MATED-11282</v>
          </cell>
          <cell r="D23369" t="str">
            <v>BARRA AÇO (TIPO: CA-50|BITOLA: 10MM[3/8"]|MASSA LINEAR: 0,617KG/M)</v>
          </cell>
          <cell r="E23369" t="str">
            <v>Kg</v>
          </cell>
          <cell r="F23369">
            <v>8.06</v>
          </cell>
        </row>
        <row r="23370">
          <cell r="A23370" t="str">
            <v>SETOP-I MATED-11281</v>
          </cell>
          <cell r="D23370" t="str">
            <v>BARRA AÇO (TIPO: CA-50|BITOLA: 16MM[5/8"]|MASSA LINEAR: 1,578KG/M)</v>
          </cell>
          <cell r="E23370" t="str">
            <v>Kg</v>
          </cell>
          <cell r="F23370">
            <v>7.68</v>
          </cell>
        </row>
        <row r="23371">
          <cell r="A23371" t="str">
            <v>SETOP-I MATED-8359</v>
          </cell>
          <cell r="D23371" t="str">
            <v>BARRA AÇO (TIPO: CA-50|BITOLA: 20MM[3/4"]|MASSA LINEAR: 2,466KG/M)</v>
          </cell>
          <cell r="E23371" t="str">
            <v>Kg</v>
          </cell>
          <cell r="F23371">
            <v>9.1999999999999993</v>
          </cell>
        </row>
        <row r="23372">
          <cell r="A23372" t="str">
            <v>SETOP-I MATED-8356</v>
          </cell>
          <cell r="D23372" t="str">
            <v>BARRA AÇO (TIPO: CA-50|BITOLA: 6,3MM[1/4"]|MASSA LINEAR: 0,245KG/M)</v>
          </cell>
          <cell r="E23372" t="str">
            <v>Kg</v>
          </cell>
          <cell r="F23372">
            <v>8.16</v>
          </cell>
        </row>
        <row r="23373">
          <cell r="A23373" t="str">
            <v>SETOP-I MATED-8357</v>
          </cell>
          <cell r="D23373" t="str">
            <v>BARRA AÇO (TIPO: CA-50|BITOLA: 8MM[5/16"]|MASSA LINEAR: 0,395KG/M)</v>
          </cell>
          <cell r="E23373" t="str">
            <v>Kg</v>
          </cell>
          <cell r="F23373">
            <v>8.44</v>
          </cell>
        </row>
        <row r="23374">
          <cell r="A23374" t="str">
            <v>SETOP-I MATED-11284</v>
          </cell>
          <cell r="D23374" t="str">
            <v>BARRA AÇO (TIPO: CA-60|BITOLA: 4,2MM|MASSA LINEAR: 0,109KG/M)</v>
          </cell>
          <cell r="E23374" t="str">
            <v>Kg</v>
          </cell>
          <cell r="F23374">
            <v>8.69</v>
          </cell>
        </row>
        <row r="23375">
          <cell r="A23375" t="str">
            <v>SETOP-I MATED-11285</v>
          </cell>
          <cell r="D23375" t="str">
            <v>BARRA AÇO (TIPO: CA-60|BITOLA: 5MM|MASSA LINEAR: 0,154KG/M)</v>
          </cell>
          <cell r="E23375" t="str">
            <v>Kg</v>
          </cell>
          <cell r="F23375">
            <v>8.75</v>
          </cell>
        </row>
        <row r="23376">
          <cell r="A23376" t="str">
            <v>SETOP-I MATED-8360</v>
          </cell>
          <cell r="D23376" t="str">
            <v>BARRA AÇO (TIPO:CA-50|BITOLA: 25MM[1"]|MASSA LINEAR: 3,853KG/M)</v>
          </cell>
          <cell r="E23376" t="str">
            <v>Kg</v>
          </cell>
          <cell r="F23376">
            <v>10.43</v>
          </cell>
        </row>
        <row r="23377">
          <cell r="A23377" t="str">
            <v xml:space="preserve">SETOP-I </v>
          </cell>
        </row>
        <row r="23378">
          <cell r="A23378" t="str">
            <v>SETOP-I 149.03 - REBAR PARA SPDA ESTRUTURAL</v>
          </cell>
        </row>
        <row r="23379">
          <cell r="A23379" t="str">
            <v>SETOP-I Código</v>
          </cell>
          <cell r="D23379" t="str">
            <v>Descrição do Material</v>
          </cell>
          <cell r="E23379" t="str">
            <v>Unid.</v>
          </cell>
          <cell r="F23379" t="str">
            <v>Custo Unitário</v>
          </cell>
        </row>
        <row r="23380">
          <cell r="A23380" t="str">
            <v>SETOP-I MATED-12000</v>
          </cell>
          <cell r="D23380" t="str">
            <v>REBAR (BITOLA: 10MM|COMPRIMENTO: 3M|QUANTIDADE DE CLIPS: 3|BITOLA EMENDA: 8-10MM)</v>
          </cell>
          <cell r="E23380" t="str">
            <v>un</v>
          </cell>
          <cell r="F23380">
            <v>55.68</v>
          </cell>
        </row>
        <row r="23381">
          <cell r="A23381" t="str">
            <v>SETOP-I MATED-11999</v>
          </cell>
          <cell r="D23381" t="str">
            <v>REBAR (BITOLA: 3/8"|COMPRIMENTO: 3,4M|QUANTIDADE DE CLIPS: 3|BITOLA EMENDA: 8-10MM)</v>
          </cell>
          <cell r="E23381" t="str">
            <v>un</v>
          </cell>
          <cell r="F23381">
            <v>36.07</v>
          </cell>
        </row>
        <row r="23382">
          <cell r="A23382" t="str">
            <v>SETOP-I MATED-11998</v>
          </cell>
          <cell r="D23382" t="str">
            <v>REBAR (BITOLA: 8MM|COMPRIMENTO: 4M|QUANTIDADE DE CLIPS: 3|BITOLA EMENDA: 8-10MM)</v>
          </cell>
          <cell r="E23382" t="str">
            <v>un</v>
          </cell>
          <cell r="F23382">
            <v>43.27</v>
          </cell>
        </row>
        <row r="23383">
          <cell r="A23383" t="str">
            <v xml:space="preserve">SETOP-I </v>
          </cell>
        </row>
        <row r="23384">
          <cell r="A23384" t="str">
            <v>SETOP-I 149.04 - REFORÇO PARA CONCRETO</v>
          </cell>
        </row>
        <row r="23385">
          <cell r="A23385" t="str">
            <v>SETOP-I Código</v>
          </cell>
          <cell r="D23385" t="str">
            <v>Descrição do Material</v>
          </cell>
          <cell r="E23385" t="str">
            <v>Unid.</v>
          </cell>
          <cell r="F23385" t="str">
            <v>Custo Unitário</v>
          </cell>
        </row>
        <row r="23386">
          <cell r="A23386" t="str">
            <v>SETOP-I MATED-12088</v>
          </cell>
          <cell r="D23386" t="str">
            <v>FIBRA DE AÇO (FATOR DE FORMA: 65|COMPRIMENTO: 60MM|DOSAGEM MÍNIMA: 15KG/M3)</v>
          </cell>
          <cell r="E23386" t="str">
            <v>Kg</v>
          </cell>
          <cell r="F23386">
            <v>11.72</v>
          </cell>
        </row>
        <row r="23387">
          <cell r="A23387" t="str">
            <v xml:space="preserve">SETOP-I </v>
          </cell>
        </row>
        <row r="23388">
          <cell r="A23388" t="str">
            <v>SETOP-I 149.05 - TELA PARA LIGAÇÃO DE ALVENARIA</v>
          </cell>
        </row>
        <row r="23389">
          <cell r="A23389" t="str">
            <v>SETOP-I Código</v>
          </cell>
          <cell r="D23389" t="str">
            <v>Descrição do Material</v>
          </cell>
          <cell r="E23389" t="str">
            <v>Unid.</v>
          </cell>
          <cell r="F23389" t="str">
            <v>Custo Unitário</v>
          </cell>
        </row>
        <row r="23390">
          <cell r="A23390" t="str">
            <v>SETOP-I MATED-17988</v>
          </cell>
          <cell r="D23390" t="str">
            <v>TELA SOLDADA PARA LIGAÇÃO DE ALVENARIA/ESTRUTURA (DIÂMETRO DO FIO: 1,24MM|DIMENSÕES DA TRAMA: 25X25MM)</v>
          </cell>
          <cell r="E23390" t="str">
            <v>m2</v>
          </cell>
          <cell r="F23390">
            <v>22.18</v>
          </cell>
        </row>
        <row r="23391">
          <cell r="A23391" t="str">
            <v xml:space="preserve">SETOP-I </v>
          </cell>
        </row>
        <row r="23392">
          <cell r="A23392" t="str">
            <v>SETOP-I 149.06 - TELA SOLDADA DE AÇO</v>
          </cell>
        </row>
        <row r="23393">
          <cell r="A23393" t="str">
            <v>SETOP-I Código</v>
          </cell>
          <cell r="D23393" t="str">
            <v>Descrição do Material</v>
          </cell>
          <cell r="E23393" t="str">
            <v>Unid.</v>
          </cell>
          <cell r="F23393" t="str">
            <v>Custo Unitário</v>
          </cell>
        </row>
        <row r="23394">
          <cell r="A23394" t="str">
            <v>SETOP-I MATED-29524</v>
          </cell>
          <cell r="D23394" t="str">
            <v>TELA DE AÇO CA-60 SOLDADA TIPO Q-138 (DIÂMETRO DO FIO: 4,20 MM|TRAMA: 100X100MM|TIPO DA MALHA: QUADRANGULAR|PESO: 2,20KG/M2)</v>
          </cell>
          <cell r="E23394" t="str">
            <v>m2</v>
          </cell>
          <cell r="F23394">
            <v>19.989999999999998</v>
          </cell>
        </row>
        <row r="23395">
          <cell r="A23395" t="str">
            <v>SETOP-I MATED-12230</v>
          </cell>
          <cell r="D23395" t="str">
            <v>TELA DE AÇO CA-60 SOLDADA TIPO Q-61 (DIÂMETRO DO FIO: 3,40MM|TRAMA: 150X150MM|TIPO DA MALHA: QUADRANGULAR|PESO: 0,97KG/M2)</v>
          </cell>
          <cell r="E23395" t="str">
            <v>m2</v>
          </cell>
          <cell r="F23395">
            <v>9.7200000000000006</v>
          </cell>
        </row>
        <row r="23396">
          <cell r="A23396" t="str">
            <v>SETOP-I MATED-29528</v>
          </cell>
          <cell r="D23396" t="str">
            <v>TELA DE AÇO CA-60 SOLDADA TIPO Q-75 (DIÂMETRO DO FIO: 3,80MM|TRAMA: 150X150MM|TIPO DA MALHA: QUADRANGULAR|PESO: 1,21KG/M2)</v>
          </cell>
          <cell r="E23396" t="str">
            <v>m2</v>
          </cell>
          <cell r="F23396">
            <v>11.32</v>
          </cell>
        </row>
        <row r="23397">
          <cell r="A23397" t="str">
            <v>SETOP-I MATED-29525</v>
          </cell>
          <cell r="D23397" t="str">
            <v>TELA DE AÇO CA-60 SOLDADA TIPO Q-92 (DIÂMETRO DO FIO: 4,20MM|TRAMA: 150X150MM|TIPO DA MALHA: QUADRANGULAR|PESO: 1,48KG/M2)</v>
          </cell>
          <cell r="E23397" t="str">
            <v>m2</v>
          </cell>
          <cell r="F23397">
            <v>12.36</v>
          </cell>
        </row>
        <row r="23398">
          <cell r="A23398" t="str">
            <v xml:space="preserve">SETOP-I </v>
          </cell>
        </row>
        <row r="23399">
          <cell r="A23399" t="str">
            <v>SETOP-I 149.07 - VERGALHÃO DE AÇO COM ROSCA</v>
          </cell>
        </row>
        <row r="23400">
          <cell r="A23400" t="str">
            <v>SETOP-I Código</v>
          </cell>
          <cell r="D23400" t="str">
            <v>Descrição do Material</v>
          </cell>
          <cell r="E23400" t="str">
            <v>Unid.</v>
          </cell>
          <cell r="F23400" t="str">
            <v>Custo Unitário</v>
          </cell>
        </row>
        <row r="23401">
          <cell r="A23401" t="str">
            <v>SETOP-I MATED-21606</v>
          </cell>
          <cell r="D23401" t="str">
            <v>BARRA ROSCADA DE AÇO (DIÂMETRO DA SEÇÃO: 1/2"[12,5MM])</v>
          </cell>
          <cell r="E23401" t="str">
            <v>m</v>
          </cell>
          <cell r="F23401">
            <v>11.33</v>
          </cell>
        </row>
        <row r="23402">
          <cell r="A23402" t="str">
            <v>SETOP-I MATED-11888</v>
          </cell>
          <cell r="D23402" t="str">
            <v>BARRA ROSCADA DE AÇO (DIÂMETRO DA SEÇÃO: 1/4"[6MM])</v>
          </cell>
          <cell r="E23402" t="str">
            <v>m</v>
          </cell>
          <cell r="F23402">
            <v>3.97</v>
          </cell>
        </row>
        <row r="23403">
          <cell r="A23403" t="str">
            <v>SETOP-I MATED-9817</v>
          </cell>
          <cell r="D23403" t="str">
            <v>BARRA ROSCADA DE AÇO (DIÂMETRO DA SEÇÃO: 3/4"[19MM])</v>
          </cell>
          <cell r="E23403" t="str">
            <v>m</v>
          </cell>
          <cell r="F23403">
            <v>24.17</v>
          </cell>
        </row>
        <row r="23404">
          <cell r="A23404" t="str">
            <v>SETOP-I MATED-15972</v>
          </cell>
          <cell r="D23404" t="str">
            <v>BARRA ROSCADA DE AÇO (DIÂMETRO DA SEÇÃO: 3/8"[10MM])</v>
          </cell>
          <cell r="E23404" t="str">
            <v>m</v>
          </cell>
          <cell r="F23404">
            <v>8.34</v>
          </cell>
        </row>
        <row r="23405">
          <cell r="A23405" t="str">
            <v>SETOP-I MATED-15971</v>
          </cell>
          <cell r="D23405" t="str">
            <v>BARRA ROSCADA DE AÇO (DIÂMETRO DA SEÇÃO: 5/16"[8MM])</v>
          </cell>
          <cell r="E23405" t="str">
            <v>m</v>
          </cell>
          <cell r="F23405">
            <v>4.8499999999999996</v>
          </cell>
        </row>
        <row r="23406">
          <cell r="A23406" t="str">
            <v>SETOP-I MATED-21609</v>
          </cell>
          <cell r="D23406" t="str">
            <v>BARRA ROSCADA DE AÇO (DIÂMETRO DA SEÇÃO: 5/8"[16MM])</v>
          </cell>
          <cell r="E23406" t="str">
            <v>m</v>
          </cell>
          <cell r="F23406">
            <v>16.11</v>
          </cell>
        </row>
        <row r="23407">
          <cell r="A23407" t="str">
            <v xml:space="preserve">SETOP-I </v>
          </cell>
        </row>
        <row r="23408">
          <cell r="A23408" t="str">
            <v>SETOP-I 150 - VERNIZES E RESINAS</v>
          </cell>
        </row>
        <row r="23409">
          <cell r="A23409" t="str">
            <v>SETOP-I 150.01 - IMUNIZANTE PARA MADEIRA</v>
          </cell>
        </row>
        <row r="23410">
          <cell r="A23410" t="str">
            <v>SETOP-I Código</v>
          </cell>
          <cell r="D23410" t="str">
            <v>Descrição do Material</v>
          </cell>
          <cell r="E23410" t="str">
            <v>Unid.</v>
          </cell>
          <cell r="F23410" t="str">
            <v>Custo Unitário</v>
          </cell>
        </row>
        <row r="23411">
          <cell r="A23411" t="str">
            <v>SETOP-I MATED-12640</v>
          </cell>
          <cell r="D23411" t="str">
            <v>IMUNIZANTE PARA MADEIRA CONTRA CUPIM (CUPINICIDA)</v>
          </cell>
          <cell r="E23411" t="str">
            <v>l</v>
          </cell>
          <cell r="F23411">
            <v>29.99</v>
          </cell>
        </row>
        <row r="23412">
          <cell r="A23412" t="str">
            <v xml:space="preserve">SETOP-I </v>
          </cell>
        </row>
        <row r="23413">
          <cell r="A23413" t="str">
            <v>SETOP-I 150.02 - RESINA</v>
          </cell>
        </row>
        <row r="23414">
          <cell r="A23414" t="str">
            <v>SETOP-I Código</v>
          </cell>
          <cell r="D23414" t="str">
            <v>Descrição do Material</v>
          </cell>
          <cell r="E23414" t="str">
            <v>Unid.</v>
          </cell>
          <cell r="F23414" t="str">
            <v>Custo Unitário</v>
          </cell>
        </row>
        <row r="23415">
          <cell r="A23415" t="str">
            <v>SETOP-I MATED-11456</v>
          </cell>
          <cell r="D23415" t="str">
            <v>RESINA (COMPOSIÇÃO: POLIÉSTER| APLICAÇÃO: ANCORAGEM E CHUMBAMENTOS|DENSIDADE RELATIVA*: 1,7KG/DM3)*VALORES REFERENCIAIS APROXIMADOS</v>
          </cell>
          <cell r="E23415" t="str">
            <v>Kg</v>
          </cell>
          <cell r="F23415">
            <v>195.88</v>
          </cell>
        </row>
        <row r="23416">
          <cell r="A23416" t="str">
            <v>SETOP-I MATED-31391</v>
          </cell>
          <cell r="D23416" t="str">
            <v>RESINA DE SILICONE HIDROFUGANTE (BASE QUÍMICA: SILANOS E SILOXANOS À BASE DE ÁGUA|COR: INCOLOR)</v>
          </cell>
          <cell r="E23416" t="str">
            <v>l</v>
          </cell>
          <cell r="F23416">
            <v>30.7</v>
          </cell>
        </row>
        <row r="23417">
          <cell r="A23417" t="str">
            <v>SETOP-I MATED-12767</v>
          </cell>
          <cell r="D23417" t="str">
            <v>RESINA (TIPO: ACRÍLICA|BASE: ÁGUA|APLICAÇÃO: PEDRAS, CONCRETO, CERÂMICAS|ACABAMENTO: BRILHANTE)</v>
          </cell>
          <cell r="E23417" t="str">
            <v>l</v>
          </cell>
          <cell r="F23417">
            <v>31.08</v>
          </cell>
        </row>
        <row r="23418">
          <cell r="A23418" t="str">
            <v xml:space="preserve">SETOP-I </v>
          </cell>
        </row>
        <row r="23419">
          <cell r="A23419" t="str">
            <v>SETOP-I 150.03 - VERNIZ</v>
          </cell>
        </row>
        <row r="23420">
          <cell r="A23420" t="str">
            <v>SETOP-I Código</v>
          </cell>
          <cell r="D23420" t="str">
            <v>Descrição do Material</v>
          </cell>
          <cell r="E23420" t="str">
            <v>Unid.</v>
          </cell>
          <cell r="F23420" t="str">
            <v>Custo Unitário</v>
          </cell>
        </row>
        <row r="23421">
          <cell r="A23421" t="str">
            <v>SETOP-I MATED-11458</v>
          </cell>
          <cell r="D23421" t="str">
            <v>VERNIZ (TIPO: ACRÍLICO|BASE: ÁGUA|APLICAÇÃO: PEDRAS, CONCRETO, CERÂMICAS|ACABAMENTO: BRILHANTE)</v>
          </cell>
          <cell r="E23421" t="str">
            <v>l</v>
          </cell>
          <cell r="F23421">
            <v>40.159999999999997</v>
          </cell>
        </row>
        <row r="23422">
          <cell r="A23422" t="str">
            <v>SETOP-I MATED-34634</v>
          </cell>
          <cell r="D23422" t="str">
            <v>VERNIZ (TIPO: IMPREGNANTE|APLICAÇÃO: ESQUADRIAS E DECK DE MADEIRA|ACABAMENTO: ACETINADO)</v>
          </cell>
          <cell r="E23422" t="str">
            <v>l</v>
          </cell>
          <cell r="F23422">
            <v>103.9</v>
          </cell>
        </row>
        <row r="23423">
          <cell r="A23423" t="str">
            <v>SETOP-I MATED-12763</v>
          </cell>
          <cell r="D23423" t="str">
            <v>VERNIZ (TIPO: MARÍTIMO|BASE: SOLVENTE|APLICAÇÃO: MADEIRA|ACABAMENTO: ACETINADO)</v>
          </cell>
          <cell r="E23423" t="str">
            <v>l</v>
          </cell>
          <cell r="F23423">
            <v>38.86</v>
          </cell>
        </row>
        <row r="23424">
          <cell r="A23424" t="str">
            <v>SETOP-I MATED-12762</v>
          </cell>
          <cell r="D23424" t="str">
            <v>VERNIZ (TIPO: MARÍTIMO|BASE: SOLVENTE|APLICAÇÃO: MADEIRA|ACABAMENTO: BRILHANTE)</v>
          </cell>
          <cell r="E23424" t="str">
            <v>l</v>
          </cell>
          <cell r="F23424">
            <v>40.01</v>
          </cell>
        </row>
        <row r="23425">
          <cell r="A23425" t="str">
            <v>SETOP-I MATED-12764</v>
          </cell>
          <cell r="D23425" t="str">
            <v>VERNIZ (TIPO: MARÍTIMO|BASE: SOLVENTE|APLICAÇÃO: MADEIRA|ACABAMENTO: FOSCO)</v>
          </cell>
          <cell r="E23425" t="str">
            <v>l</v>
          </cell>
          <cell r="F23425">
            <v>43</v>
          </cell>
        </row>
        <row r="23426">
          <cell r="A23426" t="str">
            <v>SETOP-I MATED-17866</v>
          </cell>
          <cell r="D23426" t="str">
            <v>VERNIZ (TIPO: POLIURETANO|BASE: SOLVENTE|APLICAÇÃO: PISO DE MADEIRA OU ASSOALHO|ACABAMENTO: BRILHANTE)</v>
          </cell>
          <cell r="E23426" t="str">
            <v>l</v>
          </cell>
          <cell r="F23426">
            <v>62.5</v>
          </cell>
        </row>
        <row r="23427">
          <cell r="A23427" t="str">
            <v xml:space="preserve">SETOP-I </v>
          </cell>
        </row>
        <row r="23428">
          <cell r="A23428" t="str">
            <v>SETOP-I 151 - LOCAÇÃO DE EQUIPAMENTOS</v>
          </cell>
        </row>
        <row r="23429">
          <cell r="A23429" t="str">
            <v>SETOP-I 151.01 - ANDAIME E BALANCINHO</v>
          </cell>
        </row>
        <row r="23430">
          <cell r="A23430" t="str">
            <v>SETOP-I Código</v>
          </cell>
          <cell r="D23430" t="str">
            <v>Descrição do Material</v>
          </cell>
          <cell r="E23430" t="str">
            <v>Unid.</v>
          </cell>
          <cell r="F23430" t="str">
            <v>Custo Unitário</v>
          </cell>
        </row>
        <row r="23431">
          <cell r="A23431" t="str">
            <v>SETOP-I MATED-9073</v>
          </cell>
          <cell r="D23431" t="str">
            <v>ANDAIME METÁLICO (PERÍODO DE LOCAÇÃO: MENSAL|TIPO: FACHADEIRO|LARGURA: 120CM|ALTURA: 200CM|PISO METÁLICO: INCLUSO|SAPATA: INCLUSO|ACESSÓRIOS DE MONTAGEM: INCLUSO|MONTAGEM: NÃO INCLUSO)</v>
          </cell>
          <cell r="E23431" t="str">
            <v>m2xmês</v>
          </cell>
          <cell r="F23431">
            <v>12.5</v>
          </cell>
        </row>
        <row r="23432">
          <cell r="A23432" t="str">
            <v>SETOP-I MATED-9078</v>
          </cell>
          <cell r="D23432" t="str">
            <v>ANDAIME METÁLICO (PERÍODO DE LOCAÇÃO: MENSAL|TIPO: TUBULAR|LARGURA*: 100-150CM|ALTURA: 100CM|PISO METÁLICO: INCLUSO|SAPATA OU RODÍZIO: INCLUSO|ACESSÓRIOS DE MONTAGEM: INCLUSO|MONTAGEM: NÃO INCLUSO)*VALORES REFERENCIAIS APROXIMADOS</v>
          </cell>
          <cell r="E23432" t="str">
            <v>mxmês</v>
          </cell>
          <cell r="F23432">
            <v>21.125</v>
          </cell>
        </row>
        <row r="23433">
          <cell r="A23433" t="str">
            <v xml:space="preserve">SETOP-I </v>
          </cell>
        </row>
        <row r="23434">
          <cell r="A23434" t="str">
            <v>SETOP-I 151.02 - BANHEIRO QUÍMICO</v>
          </cell>
        </row>
        <row r="23435">
          <cell r="A23435" t="str">
            <v>SETOP-I Código</v>
          </cell>
          <cell r="D23435" t="str">
            <v>Descrição do Material</v>
          </cell>
          <cell r="E23435" t="str">
            <v>Unid.</v>
          </cell>
          <cell r="F23435" t="str">
            <v>Custo Unitário</v>
          </cell>
        </row>
        <row r="23436">
          <cell r="A23436" t="str">
            <v>SETOP-I MATED-11195</v>
          </cell>
          <cell r="D23436" t="str">
            <v>BANHEIRO QUÍMICO (PERÍODO DE LOCAÇÃO: MENSAL|LINHA: PADRÃO [STANDARD]|PIA: INCLUSO|LARGURA EXTERNA: 110CM|PROFUNDIDADE EXTERNA: 120CM|ALTURA EXTERNA: 230CM|PESO*: 85KG|CAPACIDADE DEJETOS*: 227L|MANUTENÇÃO: INCLUSO|MOBILIZAÇÃO/DESMOBILIZAÇÃO: INCLUSO) *VALORES REFERENCIAIS APROXIMADOS</v>
          </cell>
          <cell r="E23436" t="str">
            <v>mês</v>
          </cell>
          <cell r="F23436">
            <v>1050</v>
          </cell>
        </row>
        <row r="23437">
          <cell r="A23437" t="str">
            <v xml:space="preserve">SETOP-I </v>
          </cell>
        </row>
        <row r="23438">
          <cell r="A23438" t="str">
            <v>SETOP-I 151.04 - CAÇAMBA</v>
          </cell>
        </row>
        <row r="23439">
          <cell r="A23439" t="str">
            <v>SETOP-I Código</v>
          </cell>
          <cell r="D23439" t="str">
            <v>Descrição do Material</v>
          </cell>
          <cell r="E23439" t="str">
            <v>Unid.</v>
          </cell>
          <cell r="F23439" t="str">
            <v>Custo Unitário</v>
          </cell>
        </row>
        <row r="23440">
          <cell r="A23440" t="str">
            <v>SETOP-I MATED-11214</v>
          </cell>
          <cell r="D23440" t="str">
            <v>DUTO DE ENTULHO (MATERIAL: POLIETILENO|COMPRIMENTO: 100CM|DIÂMETRO INTERNO*: 38-60CM|PESO*: 5,6KG|ACESSÓRIOS E SUPORTES: INCLUSO|MONTAGEM: NÃO INCLUSO)*VALORES REFERENCIAIS APROXIMADOS</v>
          </cell>
          <cell r="E23440" t="str">
            <v>mxmês</v>
          </cell>
          <cell r="F23440">
            <v>45</v>
          </cell>
        </row>
        <row r="23441">
          <cell r="A23441" t="str">
            <v>SETOP-I MATED-11178</v>
          </cell>
          <cell r="D23441" t="str">
            <v>LOCAÇÃO CAÇAMBA ESTACIONÁRIA - MUNICÍPIO DE BELO HORIZONTE (MATERIAL: AÇO CARBONO|CAPACIDADE EM VOLUME: 5M3|CAPACIDADE EM TONELADAS: 7,5TON*|APLICAÇÃO: REMOÇÃO DE ENTULHO E/OU TERRA)*VALORES REFERENCIAIS APROXIMADOS</v>
          </cell>
          <cell r="E23441" t="str">
            <v>un</v>
          </cell>
          <cell r="F23441">
            <v>300</v>
          </cell>
        </row>
        <row r="23442">
          <cell r="A23442" t="str">
            <v>SETOP-I MATED-11177</v>
          </cell>
          <cell r="D23442" t="str">
            <v>LOCAÇÃO CAÇAMBA ESTACIONÁRIA (MATERIAL: AÇO CARBONO|CAPACIDADE EM VOLUME: 5M3|CAPACIDADE EM TONELADAS: 7,5TON*|APLICAÇÃO: REMOÇÃO DE ENTULHO E/OU TERRA)*VALORES REFERENCIAIS APROXIMADOS</v>
          </cell>
          <cell r="E23442" t="str">
            <v>un</v>
          </cell>
          <cell r="F23442">
            <v>300</v>
          </cell>
        </row>
        <row r="23443">
          <cell r="A23443" t="str">
            <v xml:space="preserve">SETOP-I </v>
          </cell>
        </row>
        <row r="23444">
          <cell r="A23444" t="str">
            <v>SETOP-I 151.09 - CONTAINER</v>
          </cell>
        </row>
        <row r="23445">
          <cell r="A23445" t="str">
            <v>SETOP-I Código</v>
          </cell>
          <cell r="D23445" t="str">
            <v>Descrição do Material</v>
          </cell>
          <cell r="E23445" t="str">
            <v>Unid.</v>
          </cell>
          <cell r="F23445" t="str">
            <v>Custo Unitário</v>
          </cell>
        </row>
        <row r="23446">
          <cell r="A23446" t="str">
            <v>SETOP-I MATED-11210</v>
          </cell>
          <cell r="D23446" t="str">
            <v>LOCAÇÃO DE AR CONDICIONADO PARA CONTAINER (TIPO: JANELA|TENSÃO: 220V|BTUS: 12.000-18.000)</v>
          </cell>
          <cell r="E23446" t="str">
            <v>mês</v>
          </cell>
          <cell r="F23446">
            <v>650</v>
          </cell>
        </row>
        <row r="23447">
          <cell r="A23447" t="str">
            <v>SETOP-I MATED-11194</v>
          </cell>
          <cell r="D23447" t="str">
            <v>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v>
          </cell>
          <cell r="E23447" t="str">
            <v>mês</v>
          </cell>
          <cell r="F23447">
            <v>750</v>
          </cell>
        </row>
        <row r="23448">
          <cell r="A23448" t="str">
            <v>SETOP-I MATED-11186</v>
          </cell>
          <cell r="D23448" t="str">
            <v>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v>
          </cell>
          <cell r="E23448" t="str">
            <v>mês</v>
          </cell>
          <cell r="F23448">
            <v>850</v>
          </cell>
        </row>
        <row r="23449">
          <cell r="A23449" t="str">
            <v>SETOP-I MATED-11188</v>
          </cell>
          <cell r="D23449" t="str">
            <v>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v>
          </cell>
          <cell r="E23449" t="str">
            <v>mês</v>
          </cell>
          <cell r="F23449">
            <v>935.18</v>
          </cell>
        </row>
        <row r="23450">
          <cell r="A23450" t="str">
            <v>SETOP-I MATED-11193</v>
          </cell>
          <cell r="D23450" t="str">
            <v>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v>
          </cell>
          <cell r="E23450" t="str">
            <v>mês</v>
          </cell>
          <cell r="F23450">
            <v>850</v>
          </cell>
        </row>
        <row r="23451">
          <cell r="A23451" t="str">
            <v>SETOP-I MATED-11192</v>
          </cell>
          <cell r="D23451" t="str">
            <v>LOCAÇÃO DE CONTAINER COM ISOLAMENTO TÉRMICO (APLICAÇÃO: VESTIÁRIO|ESQUADRIAS: 2|LÂMPADAS: NÃO INCLUSO|INSTALAÇÃO ELÉTRICA INTERNA: INCLUSA|MOBILIZAÇÃO: NÃO INCLUSO|COMPRIMENTO*: 600CM|LARGURA*: 230CM|ALTURA EXTERNA*: 285CM|ALTURA ÚTIL INTERNA*: 250CM)*VALORES REFERENCIAIS APROXIMADOS</v>
          </cell>
          <cell r="E23451" t="str">
            <v>mês</v>
          </cell>
          <cell r="F23451">
            <v>934.47</v>
          </cell>
        </row>
        <row r="23452">
          <cell r="A23452" t="str">
            <v>SETOP-I MATED-11191</v>
          </cell>
          <cell r="D23452" t="str">
            <v>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v>
          </cell>
          <cell r="E23452" t="str">
            <v>mês</v>
          </cell>
          <cell r="F23452">
            <v>2200</v>
          </cell>
        </row>
        <row r="23453">
          <cell r="A23453" t="str">
            <v>SETOP-I MATED-16367</v>
          </cell>
          <cell r="D23453" t="str">
            <v>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v>
          </cell>
          <cell r="E23453" t="str">
            <v>mês</v>
          </cell>
          <cell r="F23453">
            <v>2209.79</v>
          </cell>
        </row>
        <row r="23454">
          <cell r="A23454" t="str">
            <v>SETOP-I MATED-11189</v>
          </cell>
          <cell r="D23454" t="str">
            <v>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v>
          </cell>
          <cell r="E23454" t="str">
            <v>mês</v>
          </cell>
          <cell r="F23454">
            <v>1855.82</v>
          </cell>
        </row>
        <row r="23455">
          <cell r="A23455" t="str">
            <v xml:space="preserve">SETOP-I </v>
          </cell>
        </row>
        <row r="23456">
          <cell r="A23456" t="str">
            <v>SETOP-I 151.10 - ESCORAMENTO METÁLICO</v>
          </cell>
        </row>
        <row r="23457">
          <cell r="A23457" t="str">
            <v>SETOP-I Código</v>
          </cell>
          <cell r="D23457" t="str">
            <v>Descrição do Material</v>
          </cell>
          <cell r="E23457" t="str">
            <v>Unid.</v>
          </cell>
          <cell r="F23457" t="str">
            <v>Custo Unitário</v>
          </cell>
        </row>
        <row r="23458">
          <cell r="A23458" t="str">
            <v>SETOP-I MATED-11208</v>
          </cell>
          <cell r="D23458" t="str">
            <v>ESCORAMENTO METÁLICO (ABERTURA: 200-310CM|TIPO: A|ACESSÓRIO: INCLUSOS|LOCAÇÃO: MENSAL)</v>
          </cell>
          <cell r="E23458" t="str">
            <v>unxmês</v>
          </cell>
          <cell r="F23458">
            <v>15.5</v>
          </cell>
        </row>
        <row r="23459">
          <cell r="A23459" t="str">
            <v>SETOP-I MATED-11209</v>
          </cell>
          <cell r="D23459" t="str">
            <v>ESCORAMENTO METÁLICO (ABERTURA: 300-450CM|TIPO: B|ACESSÓRIO: INCLUSOS|LOCAÇÃO: MENSAL)</v>
          </cell>
          <cell r="E23459" t="str">
            <v>unxmês</v>
          </cell>
          <cell r="F23459">
            <v>19.47</v>
          </cell>
        </row>
        <row r="23460">
          <cell r="A23460" t="str">
            <v xml:space="preserve">SETOP-I </v>
          </cell>
        </row>
        <row r="23461">
          <cell r="A23461" t="str">
            <v>SETOP-I 151.15 - POLIMENTO DE PISO</v>
          </cell>
        </row>
        <row r="23462">
          <cell r="A23462" t="str">
            <v>SETOP-I Código</v>
          </cell>
          <cell r="D23462" t="str">
            <v>Descrição do Material</v>
          </cell>
          <cell r="E23462" t="str">
            <v>Unid.</v>
          </cell>
          <cell r="F23462" t="str">
            <v>Custo Unitário</v>
          </cell>
        </row>
        <row r="23463">
          <cell r="A23463" t="str">
            <v>SETOP-I MATED-11196</v>
          </cell>
          <cell r="D23463" t="str">
            <v>EM PROCESSO DE DESATIVAÇÃO - MAQUINA ELÉTRICA (APLICAÇÃO: POLIMENTO DE PISO) - IPRM</v>
          </cell>
          <cell r="E23463" t="str">
            <v>un</v>
          </cell>
          <cell r="F23463">
            <v>2.0762</v>
          </cell>
        </row>
        <row r="23464">
          <cell r="A23464" t="str">
            <v xml:space="preserve">SETOP-I </v>
          </cell>
        </row>
        <row r="23465">
          <cell r="A23465" t="str">
            <v>SETOP-I 152 - ARMÁRIOS PLANEJADOS</v>
          </cell>
        </row>
        <row r="23466">
          <cell r="A23466" t="str">
            <v>SETOP-I 152.01 - ARMÁRIOS PADRÃO ESCOLAR</v>
          </cell>
        </row>
        <row r="23467">
          <cell r="A23467" t="str">
            <v>SETOP-I Código</v>
          </cell>
          <cell r="D23467" t="str">
            <v>Descrição do Material</v>
          </cell>
          <cell r="E23467" t="str">
            <v>Unid.</v>
          </cell>
          <cell r="F23467" t="str">
            <v>Custo Unitário</v>
          </cell>
        </row>
        <row r="23468">
          <cell r="A23468" t="str">
            <v>SETOP-I MATED-11136</v>
          </cell>
          <cell r="D23468" t="str">
            <v>ARMÁRIO MULTIUSO PARA VASSOURAS (MEDIDAS*: 160x60x30CM|MATERIAL: MDP|PORTAS: 2) *MEDIDAS REFERENCIAIS APROXIMADAS</v>
          </cell>
          <cell r="E23468" t="str">
            <v>un</v>
          </cell>
          <cell r="F23468">
            <v>376.13</v>
          </cell>
        </row>
        <row r="23469">
          <cell r="A23469" t="str">
            <v>SETOP-I MATED-11109</v>
          </cell>
          <cell r="D23469" t="str">
            <v>A1- ARMÁRIO COM PORTAS DE MADEIRA SOB BANCA, UM MÓDULO - FORNECIMENTO E INSTALAÇÃO  IPRM</v>
          </cell>
          <cell r="E23469" t="str">
            <v>un</v>
          </cell>
          <cell r="F23469">
            <v>517.09299999999996</v>
          </cell>
        </row>
        <row r="23470">
          <cell r="A23470" t="str">
            <v>SETOP-I MATED-11134</v>
          </cell>
          <cell r="D23470" t="str">
            <v>COMPENSADO PINTADO PARA FECHAMENTO BALCÃO SECRETARIA, INCLUSO CANTONEIRAS PARA FIXAÇÃO NA ALVENARIA E TAMPO. CONFORME DETALHE 33-D AGOSTO 2001 PROJETO PADRÃO - FORNECIMENTO E INSTALAÇÃO  IPRM</v>
          </cell>
          <cell r="E23470" t="str">
            <v>m2</v>
          </cell>
          <cell r="F23470">
            <v>107.9259</v>
          </cell>
        </row>
        <row r="23471">
          <cell r="A23471" t="str">
            <v>SETOP-I MATED-11137</v>
          </cell>
          <cell r="D23471" t="str">
            <v>ESCANINHO (MATERIAL: MDF|COR: BRANCA|ESPESSURA: 15MM|COMPRIMENTO: 120CM|ALTURA: 45CM|PROFUNDIDADE: 45CM|NÚMERO DE DIVISÕES: 12|FIXAÇÃO: PAREDE)  IPRM</v>
          </cell>
          <cell r="E23471" t="str">
            <v>un</v>
          </cell>
          <cell r="F23471">
            <v>242.3596</v>
          </cell>
        </row>
        <row r="23472">
          <cell r="A23472" t="str">
            <v xml:space="preserve">SETOP-I </v>
          </cell>
        </row>
        <row r="23473">
          <cell r="A23473" t="str">
            <v>SETOP-I 156 - CERTIFICAÇÕES E LAUDOS</v>
          </cell>
        </row>
        <row r="23474">
          <cell r="A23474" t="str">
            <v>SETOP-I 156.01 - CERTIFICAÇÃO</v>
          </cell>
        </row>
        <row r="23475">
          <cell r="A23475" t="str">
            <v>SETOP-I Código</v>
          </cell>
          <cell r="D23475" t="str">
            <v>Descrição do Material</v>
          </cell>
          <cell r="E23475" t="str">
            <v>Unid.</v>
          </cell>
          <cell r="F23475" t="str">
            <v>Custo Unitário</v>
          </cell>
        </row>
        <row r="23476">
          <cell r="A23476" t="str">
            <v>SETOP-I MATED-11028</v>
          </cell>
          <cell r="D23476" t="str">
            <v>CERTIFICAÇÃO DE GARANTIA DE TRANSMISSÃO DE CABOS LÓGICOS - CATEGORIA 6E  IPRM</v>
          </cell>
          <cell r="E23476" t="str">
            <v>un</v>
          </cell>
          <cell r="F23476">
            <v>15.7232</v>
          </cell>
        </row>
        <row r="23477">
          <cell r="A23477" t="str">
            <v xml:space="preserve">SETOP-I </v>
          </cell>
        </row>
        <row r="23478">
          <cell r="A23478" t="str">
            <v>SETOP-I 157 - ENCARGOS COMPLEMENTARES</v>
          </cell>
        </row>
        <row r="23479">
          <cell r="A23479" t="str">
            <v>SETOP-I 157.01 - CESTA BÁSICA</v>
          </cell>
        </row>
        <row r="23480">
          <cell r="A23480" t="str">
            <v>SETOP-I Código</v>
          </cell>
          <cell r="D23480" t="str">
            <v>Descrição do Material</v>
          </cell>
          <cell r="E23480" t="str">
            <v>Unid.</v>
          </cell>
          <cell r="F23480" t="str">
            <v>Custo Unitário</v>
          </cell>
        </row>
        <row r="23481">
          <cell r="A23481" t="str">
            <v>SETOP-I MATED-13096</v>
          </cell>
          <cell r="D23481" t="str">
            <v>CESTA BÁSICA/ALIMENTAÇÃO - HORISTA (ENCARGOS COMPLEMENTARES)</v>
          </cell>
          <cell r="E23481" t="str">
            <v>hora</v>
          </cell>
          <cell r="F23481">
            <v>2.12</v>
          </cell>
        </row>
        <row r="23482">
          <cell r="A23482" t="str">
            <v>SETOP-I MATED-29745</v>
          </cell>
          <cell r="D23482" t="str">
            <v>CESTA BÁSICA/ALIMENTAÇÃO - MENSALISTA (ENCARGOS COMPLEMENTARES)</v>
          </cell>
          <cell r="E23482" t="str">
            <v>mês</v>
          </cell>
          <cell r="F23482">
            <v>162.4</v>
          </cell>
        </row>
        <row r="23483">
          <cell r="A23483" t="str">
            <v xml:space="preserve">SETOP-I </v>
          </cell>
        </row>
        <row r="23484">
          <cell r="A23484" t="str">
            <v>SETOP-I 157.02 - EQUIPAMENTO DE PROTEÇÃO INDIVIDUAL</v>
          </cell>
        </row>
        <row r="23485">
          <cell r="A23485" t="str">
            <v>SETOP-I Código</v>
          </cell>
          <cell r="D23485" t="str">
            <v>Descrição do Material</v>
          </cell>
          <cell r="E23485" t="str">
            <v>Unid.</v>
          </cell>
          <cell r="F23485" t="str">
            <v>Custo Unitário</v>
          </cell>
        </row>
        <row r="23486">
          <cell r="A23486" t="str">
            <v>SETOP-I MATED-21749</v>
          </cell>
          <cell r="D23486" t="str">
            <v>EPI PARA FAMÍLIA ALMOXARIFE - MENSALISTA (ENCARGOS COMPLEMENTARES)</v>
          </cell>
          <cell r="E23486" t="str">
            <v>mês</v>
          </cell>
          <cell r="F23486">
            <v>153.54</v>
          </cell>
        </row>
        <row r="23487">
          <cell r="A23487" t="str">
            <v>SETOP-I MATED-14631</v>
          </cell>
          <cell r="D23487" t="str">
            <v>EPI PARA FAMÍLIA CARPINTEIRO DE FORMAS - HORISTA (ENCARGOS COMPLEMENTARES)</v>
          </cell>
          <cell r="E23487" t="str">
            <v>hora</v>
          </cell>
          <cell r="F23487">
            <v>1.43</v>
          </cell>
        </row>
        <row r="23488">
          <cell r="A23488" t="str">
            <v>SETOP-I MATED-14632</v>
          </cell>
          <cell r="D23488" t="str">
            <v>EPI PARA FAMÍLIA ELETRICISTA - HORISTA (ENCARGOS COMPLEMENTARES)</v>
          </cell>
          <cell r="E23488" t="str">
            <v>hora</v>
          </cell>
          <cell r="F23488">
            <v>1.26</v>
          </cell>
        </row>
        <row r="23489">
          <cell r="A23489" t="str">
            <v>SETOP-I MATED-14633</v>
          </cell>
          <cell r="D23489" t="str">
            <v>EPI PARA FAMÍLIA ENCANADOR - HORISTA (ENCARGOS COMPLEMENTARES)</v>
          </cell>
          <cell r="E23489" t="str">
            <v>hora</v>
          </cell>
          <cell r="F23489">
            <v>1.1299999999999999</v>
          </cell>
        </row>
        <row r="23490">
          <cell r="A23490" t="str">
            <v>SETOP-I MATED-21751</v>
          </cell>
          <cell r="D23490" t="str">
            <v>EPI PARA FAMÍLIA ENCARREGADO GERAL - MENSALISTA (ENCARGOS COMPLEMENTARES)</v>
          </cell>
          <cell r="E23490" t="str">
            <v>mês</v>
          </cell>
          <cell r="F23490">
            <v>241.99</v>
          </cell>
        </row>
        <row r="23491">
          <cell r="A23491" t="str">
            <v>SETOP-I MATED-21746</v>
          </cell>
          <cell r="D23491" t="str">
            <v>EPI PARA FAMÍLIA ENGENHEIRO CIVIL - MENSALISTA (ENCARGOS COMPLEMENTARES)</v>
          </cell>
          <cell r="E23491" t="str">
            <v>mês</v>
          </cell>
          <cell r="F23491">
            <v>146</v>
          </cell>
        </row>
        <row r="23492">
          <cell r="A23492" t="str">
            <v>SETOP-I MATED-14636</v>
          </cell>
          <cell r="D23492" t="str">
            <v>EPI PARA FAMÍLIA OPERADOR ESCAVADEIRA - HORISTA (ENCARGOS COMPLEMENTARES)</v>
          </cell>
          <cell r="E23492" t="str">
            <v>hora</v>
          </cell>
          <cell r="F23492">
            <v>0.89</v>
          </cell>
        </row>
        <row r="23493">
          <cell r="A23493" t="str">
            <v>SETOP-I MATED-28571</v>
          </cell>
          <cell r="D23493" t="str">
            <v>EPI PARA FAMÍLIA PARA TOPÓGRAFO - HORISTA (ENCARGOS COMPLEMENTARES)</v>
          </cell>
          <cell r="E23493" t="str">
            <v>hora</v>
          </cell>
          <cell r="F23493">
            <v>0.74</v>
          </cell>
        </row>
        <row r="23494">
          <cell r="A23494" t="str">
            <v>SETOP-I MATED-14637</v>
          </cell>
          <cell r="D23494" t="str">
            <v>EPI PARA FAMÍLIA PEDREIRO - HORISTA (ENCARGOS COMPLEMENTARES)</v>
          </cell>
          <cell r="E23494" t="str">
            <v>hora</v>
          </cell>
          <cell r="F23494">
            <v>1.31</v>
          </cell>
        </row>
        <row r="23495">
          <cell r="A23495" t="str">
            <v>SETOP-I MATED-14638</v>
          </cell>
          <cell r="D23495" t="str">
            <v>EPI PARA FAMÍLIA PINTOR - HORISTA (ENCARGOS COMPLEMENTARES)</v>
          </cell>
          <cell r="E23495" t="str">
            <v>hora</v>
          </cell>
          <cell r="F23495">
            <v>1.85</v>
          </cell>
        </row>
        <row r="23496">
          <cell r="A23496" t="str">
            <v>SETOP-I MATED-14639</v>
          </cell>
          <cell r="D23496" t="str">
            <v>EPI PARA FAMÍLIA SERVENTE - HORISTA (ENCARGOS COMPLEMENTARES)</v>
          </cell>
          <cell r="E23496" t="str">
            <v>hora</v>
          </cell>
          <cell r="F23496">
            <v>1.39</v>
          </cell>
        </row>
        <row r="23497">
          <cell r="A23497" t="str">
            <v>SETOP-I MATED-29744</v>
          </cell>
          <cell r="D23497" t="str">
            <v>EPI PARA FAMÍLIA SERVENTE - MENSALISTA (ENCARGOS COMPLEMENTARES)</v>
          </cell>
          <cell r="E23497" t="str">
            <v>mês</v>
          </cell>
          <cell r="F23497">
            <v>261.93</v>
          </cell>
        </row>
        <row r="23498">
          <cell r="A23498" t="str">
            <v>SETOP-I MATED-13099</v>
          </cell>
          <cell r="D23498" t="str">
            <v>EXAMES - HORISTA (ENCARGOS COMPLEMENTARES)</v>
          </cell>
          <cell r="E23498" t="str">
            <v>hora</v>
          </cell>
          <cell r="F23498">
            <v>1.43</v>
          </cell>
        </row>
        <row r="23499">
          <cell r="A23499" t="str">
            <v>SETOP-I MATED-14623</v>
          </cell>
          <cell r="D23499" t="str">
            <v>EXAMES - MENSALISTA (ENCARGOS COMPLEMENTARES)</v>
          </cell>
          <cell r="E23499" t="str">
            <v>mês</v>
          </cell>
          <cell r="F23499">
            <v>270.51</v>
          </cell>
        </row>
        <row r="23500">
          <cell r="A23500" t="str">
            <v xml:space="preserve">SETOP-I </v>
          </cell>
        </row>
        <row r="23501">
          <cell r="A23501" t="str">
            <v>SETOP-I 157.03 - FERRAMENTA</v>
          </cell>
        </row>
        <row r="23502">
          <cell r="A23502" t="str">
            <v>SETOP-I Código</v>
          </cell>
          <cell r="D23502" t="str">
            <v>Descrição do Material</v>
          </cell>
          <cell r="E23502" t="str">
            <v>Unid.</v>
          </cell>
          <cell r="F23502" t="str">
            <v>Custo Unitário</v>
          </cell>
        </row>
        <row r="23503">
          <cell r="A23503" t="str">
            <v>SETOP-I MATED-21750</v>
          </cell>
          <cell r="D23503" t="str">
            <v>FERRAMENTAS PARA FAMÍLIA ALMOXARIFE - MENSALISTA (ENCARGOS COMPLEMENTARES)</v>
          </cell>
          <cell r="E23503" t="str">
            <v>mês</v>
          </cell>
          <cell r="F23503">
            <v>11.14</v>
          </cell>
        </row>
        <row r="23504">
          <cell r="A23504" t="str">
            <v>SETOP-I MATED-14619</v>
          </cell>
          <cell r="D23504" t="str">
            <v>FERRAMENTAS PARA FAMÍLIA CARPINTEIRO DE FORMAS - HORISTA (ENCARGOS COMPLEMENTARES)</v>
          </cell>
          <cell r="E23504" t="str">
            <v>hora</v>
          </cell>
          <cell r="F23504">
            <v>0.44</v>
          </cell>
        </row>
        <row r="23505">
          <cell r="A23505" t="str">
            <v>SETOP-I MATED-14620</v>
          </cell>
          <cell r="D23505" t="str">
            <v>FERRAMENTAS PARA FAMÍLIA ELETRICISTA - HORISTA (ENCARGOS COMPLEMENTARES)</v>
          </cell>
          <cell r="E23505" t="str">
            <v>hora</v>
          </cell>
          <cell r="F23505">
            <v>0.86</v>
          </cell>
        </row>
        <row r="23506">
          <cell r="A23506" t="str">
            <v>SETOP-I MATED-14621</v>
          </cell>
          <cell r="D23506" t="str">
            <v>FERRAMENTAS PARA FAMÍLIA ENCANADOR/BOMBEIRO - HORISTA (ENCARGOS COMPLEMENTARES)</v>
          </cell>
          <cell r="E23506" t="str">
            <v>hora</v>
          </cell>
          <cell r="F23506">
            <v>0.31</v>
          </cell>
        </row>
        <row r="23507">
          <cell r="A23507" t="str">
            <v>SETOP-I MATED-21752</v>
          </cell>
          <cell r="D23507" t="str">
            <v>FERRAMENTAS PARA FAMÍLIA ENCARREGADO GERAL - MENSALISTA (ENCARGOS COMPLEMENTARES)</v>
          </cell>
          <cell r="E23507" t="str">
            <v>mês</v>
          </cell>
          <cell r="F23507">
            <v>15.46</v>
          </cell>
        </row>
        <row r="23508">
          <cell r="A23508" t="str">
            <v>SETOP-I MATED-21747</v>
          </cell>
          <cell r="D23508" t="str">
            <v>FERRAMENTAS PARA FAMÍLIA ENGENHEIRO CIVIL - MENSALISTA (ENCARGOS COMPLEMENTARES)</v>
          </cell>
          <cell r="E23508" t="str">
            <v>mês</v>
          </cell>
          <cell r="F23508">
            <v>2.35</v>
          </cell>
        </row>
        <row r="23509">
          <cell r="A23509" t="str">
            <v>SETOP-I MATED-14624</v>
          </cell>
          <cell r="D23509" t="str">
            <v>FERRAMENTAS PARA FAMÍLIA OPERADOR ESCAVADEIRA - HORISTA (ENCARGOS COMPLEMENTARES)</v>
          </cell>
          <cell r="E23509" t="str">
            <v>hora</v>
          </cell>
          <cell r="F23509">
            <v>0.01</v>
          </cell>
        </row>
        <row r="23510">
          <cell r="A23510" t="str">
            <v>SETOP-I MATED-28572</v>
          </cell>
          <cell r="D23510" t="str">
            <v>FERRAMENTAS PARA FAMÍLIA PARA TOPÓGRAFO - HORISTA (ENCARGOS COMPLEMENTARES)</v>
          </cell>
          <cell r="E23510" t="str">
            <v>hora</v>
          </cell>
          <cell r="F23510">
            <v>0.05</v>
          </cell>
        </row>
        <row r="23511">
          <cell r="A23511" t="str">
            <v>SETOP-I MATED-14625</v>
          </cell>
          <cell r="D23511" t="str">
            <v>FERRAMENTAS PARA FAMÍLIA PEDREIRO - HORISTA (ENCARGOS COMPLEMENTARES)</v>
          </cell>
          <cell r="E23511" t="str">
            <v>hora</v>
          </cell>
          <cell r="F23511">
            <v>0.78</v>
          </cell>
        </row>
        <row r="23512">
          <cell r="A23512" t="str">
            <v>SETOP-I MATED-14626</v>
          </cell>
          <cell r="D23512" t="str">
            <v>FERRAMENTAS PARA FAMÍLIA PINTOR - HORISTA (ENCARGOS COMPLEMENTARES)</v>
          </cell>
          <cell r="E23512" t="str">
            <v>hora</v>
          </cell>
          <cell r="F23512">
            <v>2.0499999999999998</v>
          </cell>
        </row>
        <row r="23513">
          <cell r="A23513" t="str">
            <v>SETOP-I MATED-14627</v>
          </cell>
          <cell r="D23513" t="str">
            <v>FERRAMENTAS PARA FAMÍLIA SERVENTE - HORISTA (ENCARGOS COMPLEMENTARES)</v>
          </cell>
          <cell r="E23513" t="str">
            <v>hora</v>
          </cell>
          <cell r="F23513">
            <v>0.61</v>
          </cell>
        </row>
        <row r="23514">
          <cell r="A23514" t="str">
            <v>SETOP-I MATED-29743</v>
          </cell>
          <cell r="D23514" t="str">
            <v>FERRAMENTAS PARA FAMÍLIA SERVENTE - MENSALISTA (ENCARGOS COMPLEMENTARES)</v>
          </cell>
          <cell r="E23514" t="str">
            <v>mês</v>
          </cell>
          <cell r="F23514">
            <v>114.77</v>
          </cell>
        </row>
        <row r="23515">
          <cell r="A23515" t="str">
            <v>SETOP-I MATED-14628</v>
          </cell>
          <cell r="D23515" t="str">
            <v>FERRAMENTAS PARA FAMÍLIA SOLDADOR - HORISTA (ENCARGOS COMPLEMENTARES)</v>
          </cell>
          <cell r="E23515" t="str">
            <v>hora</v>
          </cell>
          <cell r="F23515">
            <v>1.21</v>
          </cell>
        </row>
        <row r="23516">
          <cell r="A23516" t="str">
            <v xml:space="preserve">SETOP-I </v>
          </cell>
        </row>
        <row r="23517">
          <cell r="A23517" t="str">
            <v>SETOP-I 157.04 - SEGURO</v>
          </cell>
        </row>
        <row r="23518">
          <cell r="A23518" t="str">
            <v>SETOP-I Código</v>
          </cell>
          <cell r="D23518" t="str">
            <v>Descrição do Material</v>
          </cell>
          <cell r="E23518" t="str">
            <v>Unid.</v>
          </cell>
          <cell r="F23518" t="str">
            <v>Custo Unitário</v>
          </cell>
        </row>
        <row r="23519">
          <cell r="A23519" t="str">
            <v>SETOP-I MATED-13098</v>
          </cell>
          <cell r="D23519" t="str">
            <v>SEGURO - HORISTA (ENCARGOS COMPLEMENTARES)</v>
          </cell>
          <cell r="E23519" t="str">
            <v>hora</v>
          </cell>
          <cell r="F23519">
            <v>0.08</v>
          </cell>
        </row>
        <row r="23520">
          <cell r="A23520" t="str">
            <v>SETOP-I MATED-21748</v>
          </cell>
          <cell r="D23520" t="str">
            <v>SEGURO - MENSALISTA (ENCARGOS COMPLEMENTARES)</v>
          </cell>
          <cell r="E23520" t="str">
            <v>mês</v>
          </cell>
          <cell r="F23520">
            <v>15.46</v>
          </cell>
        </row>
        <row r="23521">
          <cell r="A23521" t="str">
            <v xml:space="preserve">SETOP-I </v>
          </cell>
        </row>
        <row r="23522">
          <cell r="A23522" t="str">
            <v>SETOP-I 157.05 - TRANSPORTE</v>
          </cell>
        </row>
        <row r="23523">
          <cell r="A23523" t="str">
            <v>SETOP-I Código</v>
          </cell>
          <cell r="D23523" t="str">
            <v>Descrição do Material</v>
          </cell>
          <cell r="E23523" t="str">
            <v>Unid.</v>
          </cell>
          <cell r="F23523" t="str">
            <v>Custo Unitário</v>
          </cell>
        </row>
        <row r="23524">
          <cell r="A23524" t="str">
            <v>SETOP-I MATED-13097</v>
          </cell>
          <cell r="D23524" t="str">
            <v>TRANSPORTE - HORISTA (ENCARGOS COMPLEMENTARES)</v>
          </cell>
          <cell r="E23524" t="str">
            <v>hora</v>
          </cell>
          <cell r="F23524">
            <v>0.86</v>
          </cell>
        </row>
        <row r="23525">
          <cell r="A23525" t="str">
            <v>SETOP-I MATED-29746</v>
          </cell>
          <cell r="D23525" t="str">
            <v>TRANSPORTE - MENSALISTA (ENCARGOS COMPLEMENTARES)</v>
          </cell>
          <cell r="E23525" t="str">
            <v>mês</v>
          </cell>
          <cell r="F23525">
            <v>399.66</v>
          </cell>
        </row>
        <row r="23526">
          <cell r="A23526" t="str">
            <v xml:space="preserve">SETOP-I </v>
          </cell>
        </row>
        <row r="23527">
          <cell r="A23527" t="str">
            <v>SETOP-I 158 - PAREDE EM CHAPA DE GESSO ACARTONADO (DRYWALL)</v>
          </cell>
        </row>
        <row r="23528">
          <cell r="A23528" t="str">
            <v>SETOP-I 158.01 - CHAPA DE GESSO E ACESSÓRIOS</v>
          </cell>
        </row>
        <row r="23529">
          <cell r="A23529" t="str">
            <v>SETOP-I Código</v>
          </cell>
          <cell r="D23529" t="str">
            <v>Descrição do Material</v>
          </cell>
          <cell r="E23529" t="str">
            <v>Unid.</v>
          </cell>
          <cell r="F23529" t="str">
            <v>Custo Unitário</v>
          </cell>
        </row>
        <row r="23530">
          <cell r="A23530" t="str">
            <v>SETOP-I MATED-8139</v>
          </cell>
          <cell r="D23530" t="str">
            <v>CHAPA DE GESSO ACARTONADO (TIPO: RESISTÊNCIA A UMIDADE [RU]|COR: VERDE|ESPESSURA: 12,5 MM|LARGURA: 120CM|ALTURA*: 180CM|PESO: 12[KG/M2])*VALOR REFERENCIAL</v>
          </cell>
          <cell r="E23530" t="str">
            <v>m2</v>
          </cell>
          <cell r="F23530">
            <v>20.14</v>
          </cell>
        </row>
        <row r="23531">
          <cell r="A23531" t="str">
            <v>SETOP-I MATED-8130</v>
          </cell>
          <cell r="D23531" t="str">
            <v>CHAPA DE GESSO ACARTONADO (TIPO: STANDARD [ST]|COR: BRANCA|ESPESSURA: 12,5 MM|LARGURA: 120CM|ALTURA*: 180CM|PESO: 8[KG/M2])*VALOR REFERENCIAL</v>
          </cell>
          <cell r="E23531" t="str">
            <v>m2</v>
          </cell>
          <cell r="F23531">
            <v>13.27</v>
          </cell>
        </row>
        <row r="23532">
          <cell r="A23532" t="str">
            <v>SETOP-I MATED-8133</v>
          </cell>
          <cell r="D23532" t="str">
            <v>FITA MICROPERFURADA (LARGURA: 5CM|APLICAÇÃO: TRATAMENTO DE JUNTA EM CHAPA DE GESSO PARA ACARTONADO)</v>
          </cell>
          <cell r="E23532" t="str">
            <v>m</v>
          </cell>
          <cell r="F23532">
            <v>0.32</v>
          </cell>
        </row>
        <row r="23533">
          <cell r="A23533" t="str">
            <v xml:space="preserve">SETOP-I </v>
          </cell>
        </row>
        <row r="23534">
          <cell r="A23534" t="str">
            <v>SETOP-I 158.02 - GESSO E MASSA REJUNTE (DRYWALL)</v>
          </cell>
        </row>
        <row r="23535">
          <cell r="A23535" t="str">
            <v>SETOP-I Código</v>
          </cell>
          <cell r="D23535" t="str">
            <v>Descrição do Material</v>
          </cell>
          <cell r="E23535" t="str">
            <v>Unid.</v>
          </cell>
          <cell r="F23535" t="str">
            <v>Custo Unitário</v>
          </cell>
        </row>
        <row r="23536">
          <cell r="A23536" t="str">
            <v>SETOP-I MATED-8138</v>
          </cell>
          <cell r="D23536" t="str">
            <v>GESSO COLA (APLICAÇÃO: CHAPAS DE GESSO ACARTONADO)</v>
          </cell>
          <cell r="E23536" t="str">
            <v>Kg</v>
          </cell>
          <cell r="F23536">
            <v>3.8</v>
          </cell>
        </row>
        <row r="23537">
          <cell r="A23537" t="str">
            <v>SETOP-I MATED-8134</v>
          </cell>
          <cell r="D23537" t="str">
            <v>MASSA DE REJUNTE (APLICAÇÃO: CHAPA DE GESSO ACARTONADO)</v>
          </cell>
          <cell r="E23537" t="str">
            <v>Kg</v>
          </cell>
          <cell r="F23537">
            <v>4.1500000000000004</v>
          </cell>
        </row>
        <row r="23538">
          <cell r="A23538" t="str">
            <v xml:space="preserve">SETOP-I </v>
          </cell>
        </row>
        <row r="23539">
          <cell r="A23539" t="str">
            <v>SETOP-I 158.03 - PARAFUSO ATARRAXANTE</v>
          </cell>
        </row>
        <row r="23540">
          <cell r="A23540" t="str">
            <v>SETOP-I Código</v>
          </cell>
          <cell r="D23540" t="str">
            <v>Descrição do Material</v>
          </cell>
          <cell r="E23540" t="str">
            <v>Unid.</v>
          </cell>
          <cell r="F23540" t="str">
            <v>Custo Unitário</v>
          </cell>
        </row>
        <row r="23541">
          <cell r="A23541" t="str">
            <v>SETOP-I MATED-8137</v>
          </cell>
          <cell r="D23541" t="str">
            <v>PARAFUSO (ROSCA: AUTOATARRAXANTE|CABEÇA: LENTILHA|MATERIAL: AÇO|ACABAMENTO: ZINCADO|COMPRIMENTO: 9,5MM|DIAMETRO: 4,2MM|APLICAÇÃO: CHAPA DE GESSO ACARTONADO)</v>
          </cell>
          <cell r="E23541" t="str">
            <v>un</v>
          </cell>
          <cell r="F23541">
            <v>0.28999999999999998</v>
          </cell>
        </row>
        <row r="23542">
          <cell r="A23542" t="str">
            <v>SETOP-I MATED-8135</v>
          </cell>
          <cell r="D23542" t="str">
            <v>PARAFUSO (ROSCA: AUTOATARRAXANTE|CABEÇA: TROMBETA|MATERIAL: AÇO|ACABAMENTO: FOSFATIZADO|COMPRIMENTO: 25MM|DIÂMETRO: 3,5MM|APLICAÇÃO: CHAPA DE GESSO ACARTONADO)</v>
          </cell>
          <cell r="E23542" t="str">
            <v>un</v>
          </cell>
          <cell r="F23542">
            <v>0.06</v>
          </cell>
        </row>
        <row r="23543">
          <cell r="A23543" t="str">
            <v>SETOP-I MATED-8136</v>
          </cell>
          <cell r="D23543" t="str">
            <v>PARAFUSO (ROSCA: AUTOATARRAXANTE|CABEÇA: TROMBETA|MATERIAL: AÇO|ACABAMENTO: FOSFATIZADO|COMPRIMENTO: 35MM|DIÂMETRO: 3,5MM|APLICAÇÃO: CHAPA DE GESSO ACARTONADO)</v>
          </cell>
          <cell r="E23543" t="str">
            <v>un</v>
          </cell>
          <cell r="F23543">
            <v>0.1</v>
          </cell>
        </row>
        <row r="23544">
          <cell r="A23544" t="str">
            <v>SETOP-I MATED-28722</v>
          </cell>
          <cell r="D23544" t="str">
            <v>PARAFUSO (ROSCA: AUTOBROCANTE|MATERIAL: AÇO|ACABAMENTO: ZINCADO|COMPRIMENTO: 19MM|DIÂMETRO: 4,8MM[3/16"])</v>
          </cell>
          <cell r="E23544" t="str">
            <v>un</v>
          </cell>
          <cell r="F23544">
            <v>0.2</v>
          </cell>
        </row>
        <row r="23545">
          <cell r="A23545" t="str">
            <v xml:space="preserve">SETOP-I </v>
          </cell>
        </row>
        <row r="23546">
          <cell r="A23546" t="str">
            <v>SETOP-I 158.04 - PERFIL GUIA, MONTANTE, CANALETA E ACESSÓRIOS</v>
          </cell>
        </row>
        <row r="23547">
          <cell r="A23547" t="str">
            <v>SETOP-I Código</v>
          </cell>
          <cell r="D23547" t="str">
            <v>Descrição do Material</v>
          </cell>
          <cell r="E23547" t="str">
            <v>Unid.</v>
          </cell>
          <cell r="F23547" t="str">
            <v>Custo Unitário</v>
          </cell>
        </row>
        <row r="23548">
          <cell r="A23548" t="str">
            <v>SETOP-I MATED-28763</v>
          </cell>
          <cell r="D23548" t="str">
            <v>JUNÇÃO PARA FORRO (TIPO: H|LARGURA: 35MM|COMPRIMENTO: 50MM|ESPESSURA: 0,5MM|MATERIAL: AÇO GALVANIZADO|APLICAÇÃO: CHAPA DE GESSO ACARTONADO)</v>
          </cell>
          <cell r="E23548" t="str">
            <v>un</v>
          </cell>
          <cell r="F23548">
            <v>0.43</v>
          </cell>
        </row>
        <row r="23549">
          <cell r="A23549" t="str">
            <v>SETOP-I MATED-8131</v>
          </cell>
          <cell r="D23549" t="str">
            <v>PERFIL (TIPO: GUIA|MATERIAL: AÇO GALVANIZADO|ESPESSURA: 0,5MM|LARGURA: 70MM|COMPRIMENTO: 3000MM|APLICAÇÃO: PAREDE EM CHAPA DE GESSO ACARTONADO)</v>
          </cell>
          <cell r="E23549" t="str">
            <v>m</v>
          </cell>
          <cell r="F23549">
            <v>7.05</v>
          </cell>
        </row>
        <row r="23550">
          <cell r="A23550" t="str">
            <v>SETOP-I MATED-31714</v>
          </cell>
          <cell r="D23550" t="str">
            <v>PERFIL (TIPO: GUIA|MATERIAL: AÇO GALVANIZADO|ESPESSURA: 0,5MM|LARGURA: 90MM|COMPRIMENTO: 3000MM|APLICAÇÃO: PAREDE EM CHAPA DE GESSO ACARTONADO)</v>
          </cell>
          <cell r="E23550" t="str">
            <v>m</v>
          </cell>
          <cell r="F23550">
            <v>7.78</v>
          </cell>
        </row>
        <row r="23551">
          <cell r="A23551" t="str">
            <v>SETOP-I MATED-8132</v>
          </cell>
          <cell r="D23551" t="str">
            <v>PERFIL (TIPO: MONTANTE|MATERIAL: AÇO GALVANIZADO|ESPESSURA: 0,5MM|LARGURA: 70MM|COMPRIMENTO: 3000MM|APLICAÇÃO: PAREDE EM CHAPA DE GESSO ACARTONADO)</v>
          </cell>
          <cell r="E23551" t="str">
            <v>m</v>
          </cell>
          <cell r="F23551">
            <v>8.34</v>
          </cell>
        </row>
        <row r="23552">
          <cell r="A23552" t="str">
            <v>SETOP-I MATED-31715</v>
          </cell>
          <cell r="D23552" t="str">
            <v>PERFIL (TIPO: MONTANTE|MATERIAL: AÇO GALVANIZADO|ESPESSURA: 0,5MM|LARGURA: 90MM|COMPRIMENTO: 3000MM|APLICAÇÃO: PAREDE EM CHAPA DE GESSO ACARTONADO)</v>
          </cell>
          <cell r="E23552" t="str">
            <v>m</v>
          </cell>
          <cell r="F23552">
            <v>10.57</v>
          </cell>
        </row>
        <row r="23553">
          <cell r="A23553" t="str">
            <v xml:space="preserve">SETOP-I </v>
          </cell>
        </row>
        <row r="23554">
          <cell r="A23554" t="str">
            <v>SETOP-I 159 - FORRO DE GESSO</v>
          </cell>
        </row>
        <row r="23555">
          <cell r="A23555" t="str">
            <v>SETOP-I 159.01 - CHAPA DE GESSO E ACESSÓRIOS</v>
          </cell>
        </row>
        <row r="23556">
          <cell r="A23556" t="str">
            <v>SETOP-I Código</v>
          </cell>
          <cell r="D23556" t="str">
            <v>Descrição do Material</v>
          </cell>
          <cell r="E23556" t="str">
            <v>Unid.</v>
          </cell>
          <cell r="F23556" t="str">
            <v>Custo Unitário</v>
          </cell>
        </row>
        <row r="23557">
          <cell r="A23557" t="str">
            <v>SETOP-I MATED-19934</v>
          </cell>
          <cell r="D23557" t="str">
            <v>MOLDURA DE GESSO (LARGURA: 10CM)</v>
          </cell>
          <cell r="E23557" t="str">
            <v>m</v>
          </cell>
          <cell r="F23557">
            <v>3.35</v>
          </cell>
        </row>
        <row r="23558">
          <cell r="A23558" t="str">
            <v>SETOP-I MATED-28456</v>
          </cell>
          <cell r="D23558" t="str">
            <v>PERFIL TABICA (MATERIAL: AÇO GALVANIZADO|TIPO: LISA|ACABAMENTO: PINTURA|COR: BRANCA|LARGURA*: 4,8CM|ALTURA*: 4,0CM|COMPRIMENTO: 300CM)*VALORES REFERENCIAIS APROXIMADOS</v>
          </cell>
          <cell r="E23558" t="str">
            <v>m</v>
          </cell>
          <cell r="F23558">
            <v>6.45</v>
          </cell>
        </row>
        <row r="23559">
          <cell r="A23559" t="str">
            <v>SETOP-I MATED-28769</v>
          </cell>
          <cell r="D23559" t="str">
            <v>PLACA DE GESSO (DIMENSÕES: 60X60CM|ESPESSURA*: 2CM|COR: BRANCA|ACABAMENTO: LISO|APLICAÇÃO: FORRO|PESO:* 5,5KG) *VALORES REFERENCIAIS APROXIMADOS</v>
          </cell>
          <cell r="E23559" t="str">
            <v>m2</v>
          </cell>
          <cell r="F23559">
            <v>17.5</v>
          </cell>
        </row>
        <row r="23560">
          <cell r="A23560" t="str">
            <v>SETOP-I MATED-28821</v>
          </cell>
          <cell r="D23560" t="str">
            <v>PLACA DE GESSO (DIMENSÕES: 60X60CM|ESPESSURA*: 2CM|COR: BRANCA|APLICAÇÃO: FORRO|PESO*: 15,25[KG/M2]) *VALORES REFERENCIAIS APROXIMADOS</v>
          </cell>
          <cell r="E23560" t="str">
            <v>m2</v>
          </cell>
          <cell r="F23560">
            <v>33.340000000000003</v>
          </cell>
        </row>
        <row r="23561">
          <cell r="A23561" t="str">
            <v>SETOP-I MATED-28771</v>
          </cell>
          <cell r="D23561" t="str">
            <v>PRESILHA REGULADORA PARA PERFIL (MATERIAL: AÇO GALVANIZADO|LARGURA: 43MM|ESPESSURA: 0,95MM|COMPRIMENTO*: 114MM)*VALORES REFERENCIAIS APROXIMADOS</v>
          </cell>
          <cell r="E23561" t="str">
            <v>un</v>
          </cell>
          <cell r="F23561">
            <v>1.72</v>
          </cell>
        </row>
        <row r="23562">
          <cell r="A23562" t="str">
            <v>SETOP-I MATED-28781</v>
          </cell>
          <cell r="D23562" t="str">
            <v>TIRANTE (MATERIAL: AÇO GALVANIZADO|NÚMERO: 10|DIÂMETRO*: 4,19MM|COMPRIMENTO: 50CM)*VALORES REFERENCIAIS APROXIMADOS</v>
          </cell>
          <cell r="E23562" t="str">
            <v>un</v>
          </cell>
          <cell r="F23562">
            <v>1.99</v>
          </cell>
        </row>
        <row r="23563">
          <cell r="A23563" t="str">
            <v>SETOP-I MATED-28782</v>
          </cell>
          <cell r="D23563" t="str">
            <v>UNIÃO (MATERIAL: AÇO GALVANIZADO|LARGURA: 40MM|COMPRIMENTO: 90MM|ESPESSURA: 0,5MM|APLICAÇÃO: PERFIL CANALETA "C")</v>
          </cell>
          <cell r="E23563" t="str">
            <v>un</v>
          </cell>
          <cell r="F23563">
            <v>1.45</v>
          </cell>
        </row>
        <row r="23564">
          <cell r="A23564" t="str">
            <v xml:space="preserve">SETOP-I </v>
          </cell>
        </row>
        <row r="23565">
          <cell r="A23565" t="str">
            <v>SETOP-I 161 - SERVIÇOS DE FUNDAÇÕES</v>
          </cell>
        </row>
        <row r="23566">
          <cell r="A23566" t="str">
            <v>SETOP-I 161.02 - EMENDA DE ESTACA</v>
          </cell>
        </row>
        <row r="23567">
          <cell r="A23567" t="str">
            <v>SETOP-I Código</v>
          </cell>
          <cell r="D23567" t="str">
            <v>Descrição do Material</v>
          </cell>
          <cell r="E23567" t="str">
            <v>Unid.</v>
          </cell>
          <cell r="F23567" t="str">
            <v>Custo Unitário</v>
          </cell>
        </row>
        <row r="23568">
          <cell r="A23568" t="str">
            <v>SETOP-I MATED-11095</v>
          </cell>
          <cell r="D23568" t="str">
            <v>EMENDA DE ESTACA PRÉ MOLDADA ATÉ 65T  IPRM</v>
          </cell>
          <cell r="E23568" t="str">
            <v>un</v>
          </cell>
          <cell r="F23568">
            <v>72.296599999999998</v>
          </cell>
        </row>
        <row r="23569">
          <cell r="A23569" t="str">
            <v xml:space="preserve">SETOP-I </v>
          </cell>
        </row>
        <row r="23570">
          <cell r="A23570" t="str">
            <v>SETOP-I 161.05 - ESTACA PRÉ-MOLDADA PROTENDIDA</v>
          </cell>
        </row>
        <row r="23571">
          <cell r="A23571" t="str">
            <v>SETOP-I Código</v>
          </cell>
          <cell r="D23571" t="str">
            <v>Descrição do Material</v>
          </cell>
          <cell r="E23571" t="str">
            <v>Unid.</v>
          </cell>
          <cell r="F23571" t="str">
            <v>Custo Unitário</v>
          </cell>
        </row>
        <row r="23572">
          <cell r="A23572" t="str">
            <v>SETOP-I MATED-11084</v>
          </cell>
          <cell r="D23572" t="str">
            <v>CRAVAÇÃO DE ESTACA (TIPO: PRÉ-MOLDADA|MATERIAL: CONCRETO PROTENDIDO|SEÇÃO: QUADRADA|DIMENSÃO: 15X15CM|CAPACIDADE DE CARGA: 25T)  IPRM</v>
          </cell>
          <cell r="E23572" t="str">
            <v>m</v>
          </cell>
          <cell r="F23572">
            <v>82.446200000000005</v>
          </cell>
        </row>
        <row r="23573">
          <cell r="A23573" t="str">
            <v>SETOP-I MATED-11090</v>
          </cell>
          <cell r="D23573" t="str">
            <v>CRAVAÇÃO DE ESTACA (TIPO: PRÉ-MOLDADA|MATERIAL: CONCRETO PROTENDIDO|SEÇÃO: QUADRADA|DIMENSÃO: 17X17CM|CAPACIDADE DE CARGA: 35T)  IPRM</v>
          </cell>
          <cell r="E23573" t="str">
            <v>m</v>
          </cell>
          <cell r="F23573">
            <v>88.644800000000004</v>
          </cell>
        </row>
        <row r="23574">
          <cell r="A23574" t="str">
            <v>SETOP-I MATED-11085</v>
          </cell>
          <cell r="D23574" t="str">
            <v>CRAVAÇÃO DE ESTACA (TIPO: PRÉ-MOLDADA|MATERIAL: CONCRETO PROTENDIDO|SEÇÃO: QUADRADA|DIMENSÃO: 20X20CM|CAPACIDADE DE CARGA: 50T)  IPRM</v>
          </cell>
          <cell r="E23574" t="str">
            <v>m</v>
          </cell>
          <cell r="F23574">
            <v>94.58</v>
          </cell>
        </row>
        <row r="23575">
          <cell r="A23575" t="str">
            <v>SETOP-I MATED-11086</v>
          </cell>
          <cell r="D23575" t="str">
            <v>CRAVAÇÃO DE ESTACA (TIPO: PRÉ-MOLDADA|MATERIAL: CONCRETO PROTENDIDO|SEÇÃO: QUADRADA|DIMENSÃO: 21,5X21,5CM|CAPACIDADE DE CARGA: 60T)  IPRM</v>
          </cell>
          <cell r="E23575" t="str">
            <v>m</v>
          </cell>
          <cell r="F23575">
            <v>101.7</v>
          </cell>
        </row>
        <row r="23576">
          <cell r="A23576" t="str">
            <v>SETOP-I MATED-11091</v>
          </cell>
          <cell r="D23576" t="str">
            <v>CRAVAÇÃO DE ESTACA (TIPO: PRÉ-MOLDADA|MATERIAL: CONCRETO PROTENDIDO|SEÇÃO: QUADRADA|DIMENSÃO: 23X23CM|CAPACIDADE DE CARGA: 70T)  IPRM</v>
          </cell>
          <cell r="E23576" t="str">
            <v>m</v>
          </cell>
          <cell r="F23576">
            <v>109.36</v>
          </cell>
        </row>
        <row r="23577">
          <cell r="A23577" t="str">
            <v>SETOP-I MATED-11092</v>
          </cell>
          <cell r="D23577" t="str">
            <v>CRAVAÇÃO DE ESTACA (TIPO: PRÉ-MOLDADA|MATERIAL: CONCRETO PROTENDIDO|SEÇÃO: QUADRADA|DIMENSÃO: 25,5X25,5CM|CAPACIDADE DE CARGA: 85T)  IPRM</v>
          </cell>
          <cell r="E23577" t="str">
            <v>m</v>
          </cell>
          <cell r="F23577">
            <v>117.59</v>
          </cell>
        </row>
        <row r="23578">
          <cell r="A23578" t="str">
            <v xml:space="preserve">SETOP-I </v>
          </cell>
        </row>
        <row r="23579">
          <cell r="A23579" t="str">
            <v>SETOP-I 162 - SERVIÇOS TOPOGRÁFICOS E SONDAGEM</v>
          </cell>
        </row>
        <row r="23580">
          <cell r="A23580" t="str">
            <v>SETOP-I 162.02 - LOCAÇÃO TOPOGRÁFICA</v>
          </cell>
        </row>
        <row r="23581">
          <cell r="A23581" t="str">
            <v>SETOP-I Código</v>
          </cell>
          <cell r="D23581" t="str">
            <v>Descrição do Material</v>
          </cell>
          <cell r="E23581" t="str">
            <v>Unid.</v>
          </cell>
          <cell r="F23581" t="str">
            <v>Custo Unitário</v>
          </cell>
        </row>
        <row r="23582">
          <cell r="A23582" t="str">
            <v>SETOP-I MATED-31387</v>
          </cell>
          <cell r="D23582" t="str">
            <v>MARCO TOPOGRÁFICO (COMPRIMENTO: 40CM|PLACA DE IDENTIFICAÇÃO: INCLUSA)</v>
          </cell>
          <cell r="E23582" t="str">
            <v>un</v>
          </cell>
          <cell r="F23582">
            <v>32.200000000000003</v>
          </cell>
        </row>
        <row r="23583">
          <cell r="A23583" t="str">
            <v xml:space="preserve">SETOP-I </v>
          </cell>
        </row>
        <row r="23584">
          <cell r="A23584" t="str">
            <v>SETOP-I 164 - DIVISÓRIAS NAVAL</v>
          </cell>
        </row>
        <row r="23585">
          <cell r="A23585" t="str">
            <v>SETOP-I 164.01 - DIVISÓRIA NAVAL</v>
          </cell>
        </row>
        <row r="23586">
          <cell r="A23586" t="str">
            <v>SETOP-I Código</v>
          </cell>
          <cell r="D23586" t="str">
            <v>Descrição do Material</v>
          </cell>
          <cell r="E23586" t="str">
            <v>Unid.</v>
          </cell>
          <cell r="F23586" t="str">
            <v>Custo Unitário</v>
          </cell>
        </row>
        <row r="23587">
          <cell r="A23587" t="str">
            <v>SETOP-I MATED-11106</v>
          </cell>
          <cell r="D23587" t="str">
            <v>DIVISÓRIA EM PAINEL REMOVÍVEL, NÚCLEO COMPENSADO NAVAL-P.AÇO TIPO C - FORNECIMENTO E INSTALAÇÃO  IPRM</v>
          </cell>
          <cell r="E23587" t="str">
            <v>m2</v>
          </cell>
          <cell r="F23587">
            <v>101.7273</v>
          </cell>
        </row>
        <row r="23588">
          <cell r="A23588" t="str">
            <v>SETOP-I MATED-11107</v>
          </cell>
          <cell r="D23588" t="str">
            <v>DIVISÓRIA EM PAINEL REMOVÍVEL, NÚCLEO COMP.NAVAL-P.ALUMÍNIO TIPO C - FORNECIMENTO E INSTALAÇÃO  IPRM</v>
          </cell>
          <cell r="E23588" t="str">
            <v>m2</v>
          </cell>
          <cell r="F23588">
            <v>101.2334</v>
          </cell>
        </row>
        <row r="23589">
          <cell r="A23589" t="str">
            <v xml:space="preserve">SETOP-I </v>
          </cell>
        </row>
        <row r="23590">
          <cell r="A23590" t="str">
            <v>SETOP-I 165 - SOLDAS, ELETRODOS E ACESSÓRIOS</v>
          </cell>
        </row>
        <row r="23591">
          <cell r="A23591" t="str">
            <v>SETOP-I 165.01 - ELETRODO E ACESSÓRIOS</v>
          </cell>
        </row>
        <row r="23592">
          <cell r="A23592" t="str">
            <v>SETOP-I Código</v>
          </cell>
          <cell r="D23592" t="str">
            <v>Descrição do Material</v>
          </cell>
          <cell r="E23592" t="str">
            <v>Unid.</v>
          </cell>
          <cell r="F23592" t="str">
            <v>Custo Unitário</v>
          </cell>
        </row>
        <row r="23593">
          <cell r="A23593" t="str">
            <v>SETOP-I MATED-11339</v>
          </cell>
          <cell r="D23593" t="str">
            <v>ELETRODO REVESTIDO PARA SOLDA (DIÂMETRO NOMINAL: 3,25MM|FAIXA DE CORRENTE ELÉTRICA: 110-150A|COMPRIMENTO: 350MM|CLASSIFICAÇÃO: E6013|APLICAÇÃO: COMUM DE USO GERAL)</v>
          </cell>
          <cell r="E23593" t="str">
            <v>Kg</v>
          </cell>
          <cell r="F23593">
            <v>16.600000000000001</v>
          </cell>
        </row>
        <row r="23594">
          <cell r="A23594" t="str">
            <v>SETOP-I MATED-2089</v>
          </cell>
          <cell r="D23594" t="str">
            <v>ELETRODO REVESTIDO PARA SOLDA (DIÂMETRO NOMINAL: 4,0MM|FAIXA DE CORRENTE ELÉTRICA: 110-150A|COMPRIMENTO: 450MM|CLASSIFICAÇÃO: E7018|APLICAÇÃO: ESTRUTURAS METÁLICAS)</v>
          </cell>
          <cell r="E23594" t="str">
            <v>Kg</v>
          </cell>
          <cell r="F23594">
            <v>18.03</v>
          </cell>
        </row>
        <row r="23595">
          <cell r="A23595" t="str">
            <v>SETOP-I MATED-26580</v>
          </cell>
          <cell r="D23595" t="str">
            <v>ELETRODO REVESTIDO PARA SOLDA (FAIXA DE CORRENTE ELÉTRICA: 90-120A|COMPRIMENTO: 350MM|CLASSIFICAÇÃO: E309L-17|APLICAÇÃO: AÇO INOX AISI 304)</v>
          </cell>
          <cell r="E23595" t="str">
            <v>Kg</v>
          </cell>
          <cell r="F23595">
            <v>138.19</v>
          </cell>
        </row>
        <row r="23596">
          <cell r="A23596" t="str">
            <v>SETOP-I MATED-18294</v>
          </cell>
          <cell r="D23596" t="str">
            <v>GEL DECAPANTE (APLICAÇÃO: LIMPEZA EM SOLDA INOX|CONTEÚDO EMBALAGEM: QUILO|RENDIMENTO*: 15M2)*VALORES REFERENCIAIS APROXIMADOS</v>
          </cell>
          <cell r="E23596" t="str">
            <v>Kg</v>
          </cell>
          <cell r="F23596">
            <v>40.93</v>
          </cell>
        </row>
        <row r="23597">
          <cell r="A23597" t="str">
            <v xml:space="preserve">SETOP-I </v>
          </cell>
        </row>
        <row r="23598">
          <cell r="A23598" t="str">
            <v>SETOP-I 165.02 - SOLDAGEM</v>
          </cell>
        </row>
        <row r="23599">
          <cell r="A23599" t="str">
            <v>SETOP-I Código</v>
          </cell>
          <cell r="D23599" t="str">
            <v>Descrição do Material</v>
          </cell>
          <cell r="E23599" t="str">
            <v>Unid.</v>
          </cell>
          <cell r="F23599" t="str">
            <v>Custo Unitário</v>
          </cell>
        </row>
        <row r="23600">
          <cell r="A23600" t="str">
            <v>SETOP-I MATED-10583</v>
          </cell>
          <cell r="D23600" t="str">
            <v>SOLDA TOPO EM PERFIL METÁLICO TIPO TRILHO DUPLO - FORNECIMENTO E INSTALAÇÃO  IPRM</v>
          </cell>
          <cell r="E23600" t="str">
            <v>un</v>
          </cell>
          <cell r="F23600">
            <v>243</v>
          </cell>
        </row>
        <row r="23601">
          <cell r="A23601" t="str">
            <v>SETOP-I MATED-10586</v>
          </cell>
          <cell r="D23601" t="str">
            <v>SOLDA TOPO EM PERFIL METÁLICO TIPO TRILHO SIMPLES - FORNECIMENTO E INSTALAÇÃO  IPRM</v>
          </cell>
          <cell r="E23601" t="str">
            <v>un</v>
          </cell>
          <cell r="F23601">
            <v>177.43</v>
          </cell>
        </row>
        <row r="23602">
          <cell r="A23602" t="str">
            <v xml:space="preserve">SETOP-I </v>
          </cell>
        </row>
        <row r="23603">
          <cell r="A23603" t="str">
            <v>SETOP-I 166 - ESPELHOS</v>
          </cell>
        </row>
        <row r="23604">
          <cell r="A23604" t="str">
            <v>SETOP-I 166.01 - ESPELHO CRISTAL</v>
          </cell>
        </row>
        <row r="23605">
          <cell r="A23605" t="str">
            <v>SETOP-I Código</v>
          </cell>
          <cell r="D23605" t="str">
            <v>Descrição do Material</v>
          </cell>
          <cell r="E23605" t="str">
            <v>Unid.</v>
          </cell>
          <cell r="F23605" t="str">
            <v>Custo Unitário</v>
          </cell>
        </row>
        <row r="23606">
          <cell r="A23606" t="str">
            <v>SETOP-I MATED-22623</v>
          </cell>
          <cell r="D23606" t="str">
            <v>ESPELHO (TIPO: CRISTAL|COR: PRATA|ACABAMENTO: LAPIDADO|ESPESSURA: 4MM)</v>
          </cell>
          <cell r="E23606" t="str">
            <v>m2</v>
          </cell>
          <cell r="F23606">
            <v>315</v>
          </cell>
        </row>
        <row r="23607">
          <cell r="A23607" t="str">
            <v xml:space="preserve">SETOP-I </v>
          </cell>
        </row>
        <row r="23608">
          <cell r="A23608" t="str">
            <v>SETOP-I 167 - ESTRUTURAS METÁLICAS</v>
          </cell>
        </row>
        <row r="23609">
          <cell r="A23609" t="str">
            <v>SETOP-I 167.01 - AÇO</v>
          </cell>
        </row>
        <row r="23610">
          <cell r="A23610" t="str">
            <v>SETOP-I Código</v>
          </cell>
          <cell r="D23610" t="str">
            <v>Descrição do Material</v>
          </cell>
          <cell r="E23610" t="str">
            <v>Unid.</v>
          </cell>
          <cell r="F23610" t="str">
            <v>Custo Unitário</v>
          </cell>
        </row>
        <row r="23611">
          <cell r="A23611" t="str">
            <v>SETOP-I MATED-20138</v>
          </cell>
          <cell r="D23611" t="str">
            <v>AÇO (APLICAÇÃO: PERFIS ESTRUTURAIS|NORMAS: ASTM A-36/A-572)</v>
          </cell>
          <cell r="E23611" t="str">
            <v>Kg</v>
          </cell>
          <cell r="F23611">
            <v>10.58</v>
          </cell>
        </row>
        <row r="23612">
          <cell r="A23612" t="str">
            <v>SETOP-I MATED-20139</v>
          </cell>
          <cell r="D23612" t="str">
            <v>AÇO (APLICAÇÃO: USO GERAL|NORMAS: ASTM A-36/A-572)</v>
          </cell>
          <cell r="E23612" t="str">
            <v>Kg</v>
          </cell>
          <cell r="F23612">
            <v>10.119999999999999</v>
          </cell>
        </row>
        <row r="23613">
          <cell r="A23613" t="str">
            <v>SETOP-I MATED-28442</v>
          </cell>
          <cell r="D23613" t="str">
            <v>AÇO CARBONO (APLICAÇÃO: TRILHOS|MATERIAL: USADO)</v>
          </cell>
          <cell r="E23613" t="str">
            <v>Kg</v>
          </cell>
          <cell r="F23613">
            <v>4.1500000000000004</v>
          </cell>
        </row>
        <row r="23614">
          <cell r="A23614" t="str">
            <v xml:space="preserve">SETOP-I </v>
          </cell>
        </row>
        <row r="23615">
          <cell r="A23615" t="str">
            <v>SETOP-I 168 - FORRO MADEIRA</v>
          </cell>
        </row>
        <row r="23616">
          <cell r="A23616" t="str">
            <v>SETOP-I 168.01 - FORRO EM MADEIRA</v>
          </cell>
        </row>
        <row r="23617">
          <cell r="A23617" t="str">
            <v>SETOP-I Código</v>
          </cell>
          <cell r="D23617" t="str">
            <v>Descrição do Material</v>
          </cell>
          <cell r="E23617" t="str">
            <v>Unid.</v>
          </cell>
          <cell r="F23617" t="str">
            <v>Custo Unitário</v>
          </cell>
        </row>
        <row r="23618">
          <cell r="A23618" t="str">
            <v>SETOP-I MATED-34306</v>
          </cell>
          <cell r="D23618" t="str">
            <v>FORRO EM RÉGUA (MATERIAL: ANGELIM OU EQUIVALENTE|LARGURA: 10CM|ESPESSURA*: 10MM|SISTEMA: MACHO E FÊMEA|ACABAMENTO: FRISADO|COR: NATURAL)*VALORES REFERENCIAIS APROXIMADOS</v>
          </cell>
          <cell r="E23618" t="str">
            <v>m2</v>
          </cell>
          <cell r="F23618">
            <v>115</v>
          </cell>
        </row>
        <row r="23619">
          <cell r="A23619" t="str">
            <v>SETOP-I MATED-34305</v>
          </cell>
          <cell r="D23619" t="str">
            <v>FORRO EM RÉGUA (MATERIAL: PINUS OU EQUIVALENTE|LARGURA: 10CM|ESPESSURA*: 10MM|SISTEMA: MACHO E FÊMEA|ACABAMENTO: FRISADO|COR: NATURAL)*VALORES REFERENCIAIS APROXIMADOS</v>
          </cell>
          <cell r="E23619" t="str">
            <v>m2</v>
          </cell>
          <cell r="F23619">
            <v>42.3</v>
          </cell>
        </row>
        <row r="23620">
          <cell r="A23620" t="str">
            <v xml:space="preserve">SETOP-I </v>
          </cell>
        </row>
        <row r="23621">
          <cell r="A23621" t="str">
            <v>SETOP-I 169 - FORRO E CANTONEIRA EM PVC</v>
          </cell>
        </row>
        <row r="23622">
          <cell r="A23622" t="str">
            <v>SETOP-I 169.01 - FORRO E ACESSÓRIOS EM PVC</v>
          </cell>
        </row>
        <row r="23623">
          <cell r="A23623" t="str">
            <v>SETOP-I Código</v>
          </cell>
          <cell r="D23623" t="str">
            <v>Descrição do Material</v>
          </cell>
          <cell r="E23623" t="str">
            <v>Unid.</v>
          </cell>
          <cell r="F23623" t="str">
            <v>Custo Unitário</v>
          </cell>
        </row>
        <row r="23624">
          <cell r="A23624" t="str">
            <v>SETOP-I MATED-28731</v>
          </cell>
          <cell r="D23624" t="str">
            <v>ACABAMENTO PARA FORRO (MODELO: PERFIL U|MATERIAL: PVC|ALTURA*: 22MM|LARGURA*: 40MM|APLICAÇÃO: FORRO EM RÉGUA DE PVC|COR: BRANCA)*VALORES REFERENCIAIS APROXIMADOS</v>
          </cell>
          <cell r="E23624" t="str">
            <v>m</v>
          </cell>
          <cell r="F23624">
            <v>6.32</v>
          </cell>
        </row>
        <row r="23625">
          <cell r="A23625" t="str">
            <v>SETOP-I MATED-28723</v>
          </cell>
          <cell r="D23625" t="str">
            <v>EMENDA PARA FORRO EM RÉGUA (MATERIAL: PVC|LARGURA: 20CM|ESPESSURA*: 10MM|SISTEMA: MACHO E FÊMEA|COR: BRANCA)*VALORES REFERENCIAIS APROXIMADOS</v>
          </cell>
          <cell r="E23625" t="str">
            <v>m</v>
          </cell>
          <cell r="F23625">
            <v>8.2899999999999991</v>
          </cell>
        </row>
        <row r="23626">
          <cell r="A23626" t="str">
            <v>SETOP-I MATED-28725</v>
          </cell>
          <cell r="D23626" t="str">
            <v>FORRO EM RÉGUA (MATERIAL: PVC|LARGURA: 20CM|ESPESSURA*: 10MM|SISTEMA: MACHO E FÊMEA|ACABAMENTO: FRISADO|COR: BRANCA)*VALORES REFERENCIAIS APROXIMADOS</v>
          </cell>
          <cell r="E23626" t="str">
            <v>m2</v>
          </cell>
          <cell r="F23626">
            <v>28.58</v>
          </cell>
        </row>
        <row r="23627">
          <cell r="A23627" t="str">
            <v xml:space="preserve">SETOP-I </v>
          </cell>
        </row>
        <row r="23628">
          <cell r="A23628" t="str">
            <v>SETOP-I 169.02 - CANTONEIRA EM PVC</v>
          </cell>
        </row>
        <row r="23629">
          <cell r="A23629" t="str">
            <v>SETOP-I Código</v>
          </cell>
          <cell r="D23629" t="str">
            <v>Descrição do Material</v>
          </cell>
          <cell r="E23629" t="str">
            <v>Unid.</v>
          </cell>
          <cell r="F23629" t="str">
            <v>Custo Unitário</v>
          </cell>
        </row>
        <row r="23630">
          <cell r="A23630" t="str">
            <v>SETOP-I MATED-12466</v>
          </cell>
          <cell r="D23630" t="str">
            <v>CANTONEIRA (MATERIAL: PVC|ABAS IGUAIS*: 25MM[1"]|ESPESSURA*: 1MM|APLICAÇÃO: USO GERAL EM ACABAMENTOS E PROTEÇÃO DE PAREDES)*VALORES REFERENCIAIS APROXIMADOS</v>
          </cell>
          <cell r="E23630" t="str">
            <v>m</v>
          </cell>
          <cell r="F23630">
            <v>12.75</v>
          </cell>
        </row>
        <row r="23631">
          <cell r="A23631" t="str">
            <v xml:space="preserve">SETOP-I </v>
          </cell>
        </row>
        <row r="23632">
          <cell r="A23632" t="str">
            <v>SETOP-I 170 - SERVIÇOS DE IMPERMEABILIZAÇÃO</v>
          </cell>
        </row>
        <row r="23633">
          <cell r="A23633" t="str">
            <v>SETOP-I 170.01 - CRISTALIZAÇÃO</v>
          </cell>
        </row>
        <row r="23634">
          <cell r="A23634" t="str">
            <v>SETOP-I Código</v>
          </cell>
          <cell r="D23634" t="str">
            <v>Descrição do Material</v>
          </cell>
          <cell r="E23634" t="str">
            <v>Unid.</v>
          </cell>
          <cell r="F23634" t="str">
            <v>Custo Unitário</v>
          </cell>
        </row>
        <row r="23635">
          <cell r="A23635" t="str">
            <v>SETOP-I MATED-11103</v>
          </cell>
          <cell r="D23635" t="str">
            <v>IMPERMEABILIZAÇÃO POR INFILTRAÇÃO E CRISTALIZAÇÃO - FORNECIMENTO E INSTALAÇÃO  IPRM</v>
          </cell>
          <cell r="E23635" t="str">
            <v>m2</v>
          </cell>
          <cell r="F23635">
            <v>27.03</v>
          </cell>
        </row>
        <row r="23636">
          <cell r="A23636" t="str">
            <v>1 2</v>
          </cell>
        </row>
        <row r="23637">
          <cell r="A23637" t="str">
            <v>ORSE 1997</v>
          </cell>
          <cell r="D23637" t="str">
            <v>Sabão em pó</v>
          </cell>
          <cell r="E23637" t="str">
            <v>KG</v>
          </cell>
          <cell r="F23637">
            <v>10.64</v>
          </cell>
        </row>
        <row r="23638">
          <cell r="A23638" t="str">
            <v>SBC 36096</v>
          </cell>
          <cell r="D23638" t="str">
            <v>TOMADA ANTENA TV 4X2 E PLACA BRANCO COMPOSE WEG</v>
          </cell>
          <cell r="E23638" t="str">
            <v>un</v>
          </cell>
          <cell r="F23638">
            <v>18.91</v>
          </cell>
        </row>
        <row r="23639">
          <cell r="A23639" t="str">
            <v>SETOP-I MATED-11104</v>
          </cell>
          <cell r="D23639" t="str">
            <v>IMPERMEABILIZAÇÃO COM MANTA ASFÁLTICA E = 4 MM - ANTI-RAIZ - FORNECIMENTO E INSTALAÇÃO  IPRM</v>
          </cell>
          <cell r="E23639" t="str">
            <v>m2</v>
          </cell>
          <cell r="F23639">
            <v>74.39</v>
          </cell>
        </row>
        <row r="23640">
          <cell r="A23640" t="str">
            <v>SETOP-I MATED-11113</v>
          </cell>
          <cell r="D23640" t="str">
            <v>IMPERMEABILIZAÇÃO COM MANTA ASFÁLTICA E = 4 MM - FORNECIMENTO E INSTALAÇÃO  IPRM</v>
          </cell>
          <cell r="E23640" t="str">
            <v>m2</v>
          </cell>
          <cell r="F23640">
            <v>73.31</v>
          </cell>
        </row>
        <row r="23641">
          <cell r="A23641" t="str">
            <v>ORSE 2206</v>
          </cell>
          <cell r="D23641" t="str">
            <v>Terminal 75 x 50 mm para eletrocalha perfurada metalica (ref. vl 3.01-25 ge valemam ou similar)</v>
          </cell>
          <cell r="E23641" t="str">
            <v>un</v>
          </cell>
          <cell r="F23641">
            <v>2.2999999999999998</v>
          </cell>
        </row>
        <row r="23642">
          <cell r="A23642" t="str">
            <v>SBC 25625</v>
          </cell>
          <cell r="D23642" t="str">
            <v>ELETROCALHA - EMENDA INTEGRAL "U" 50x50mm</v>
          </cell>
          <cell r="E23642" t="str">
            <v>un</v>
          </cell>
          <cell r="F23642">
            <v>3.2</v>
          </cell>
        </row>
        <row r="23643">
          <cell r="A23643" t="str">
            <v>ORSE 3638</v>
          </cell>
          <cell r="D23643" t="str">
            <v>Suporte vertical 100 x 100 mm para fixação de eletrocalha metálica ( ref.: Mopa ou similar)</v>
          </cell>
          <cell r="E23643" t="str">
            <v>un</v>
          </cell>
          <cell r="F23643">
            <v>5.5</v>
          </cell>
        </row>
        <row r="23644">
          <cell r="A23644" t="str">
            <v>ORSE 3561</v>
          </cell>
          <cell r="D23644" t="str">
            <v>Cartela de bucha S-8 com 10 conjuntos de bucha/parafuso</v>
          </cell>
          <cell r="E23644" t="str">
            <v>cartela</v>
          </cell>
          <cell r="F23644">
            <v>4.9400000000000004</v>
          </cell>
        </row>
        <row r="23645">
          <cell r="A23645" t="str">
            <v>SETOP-I MATED-12452</v>
          </cell>
          <cell r="D23645" t="str">
            <v>DIVISÓRIA EM MARMORITE E = 3 CM  IPRM</v>
          </cell>
          <cell r="E23645" t="str">
            <v>m2</v>
          </cell>
          <cell r="F23645">
            <v>500.45</v>
          </cell>
        </row>
        <row r="23646">
          <cell r="A23646" t="str">
            <v>SETOP-I MATED-11129</v>
          </cell>
          <cell r="D23646" t="str">
            <v>PISO EM GRANILITE, MARMORITE OU GRANITINA, AGREGADO COR PRETO, CINZA, PALHA OU BRANCO, ESP. 8MM, INCLUSIVE APLICAÇÃO NO LOCAL, SELANTE E POLIMENTO  IPRM</v>
          </cell>
          <cell r="E23646" t="str">
            <v>m2</v>
          </cell>
          <cell r="F23646">
            <v>97.22</v>
          </cell>
        </row>
        <row r="23647">
          <cell r="A23647" t="str">
            <v>SETOP-I MATED-11130</v>
          </cell>
          <cell r="D23647" t="str">
            <v>PISO EM MARMORITE ACABAMENTO FULGER, COR VERMELHA, NATURAL COM GRÂNULOS BRANCOS - FORNECIMENTO E INSTALAÇÃO  IPRM</v>
          </cell>
          <cell r="E23647" t="str">
            <v>m2</v>
          </cell>
          <cell r="F23647">
            <v>76.97</v>
          </cell>
        </row>
        <row r="23648">
          <cell r="A23648" t="str">
            <v>ORSE 858</v>
          </cell>
          <cell r="D23648" t="str">
            <v>Eletrocalha metálica perfurada 75 x 50 x 3000 mm (ref. vl 3.01 75/50 ge valemam ou similar)</v>
          </cell>
          <cell r="E23648" t="str">
            <v>un</v>
          </cell>
          <cell r="F23648">
            <v>62.37</v>
          </cell>
        </row>
        <row r="23649">
          <cell r="A23649" t="str">
            <v>ORSE 9768</v>
          </cell>
          <cell r="D23649" t="str">
            <v>Tê horizontal 75 x 50 mm para eletrocalha metálica (ref. Mopa ou similar)</v>
          </cell>
          <cell r="E23649" t="str">
            <v>un</v>
          </cell>
          <cell r="F23649">
            <v>22.4</v>
          </cell>
        </row>
        <row r="23650">
          <cell r="A23650" t="str">
            <v>SBC 35753</v>
          </cell>
          <cell r="D23650" t="str">
            <v>SAIDA HORIZONTAL PARA ELETRODUTO 1 1/4"</v>
          </cell>
          <cell r="E23650" t="str">
            <v>un</v>
          </cell>
          <cell r="F23650">
            <v>2.7</v>
          </cell>
        </row>
        <row r="23651">
          <cell r="A23651" t="str">
            <v>SBC 34533</v>
          </cell>
          <cell r="D23651" t="str">
            <v>ELETROCALHA - SAIDA HORIZONTAL PRE GALVANIZADA PARA ELETRODUTO 2.1/2" CHAPA 16</v>
          </cell>
          <cell r="E23651" t="str">
            <v>un</v>
          </cell>
          <cell r="F23651">
            <v>6</v>
          </cell>
        </row>
        <row r="23652">
          <cell r="A23652" t="str">
            <v>SETOP-I MATED-31646</v>
          </cell>
          <cell r="D23652" t="str">
            <v>MASSA DE VIDRACEIRO (DENSIDADE MÉDIA: 2,1KG/DM3)</v>
          </cell>
          <cell r="E23652" t="str">
            <v>Kg</v>
          </cell>
          <cell r="F23652">
            <v>14.84</v>
          </cell>
        </row>
        <row r="23653">
          <cell r="A23653" t="str">
            <v>SETOP-I MATED-9206</v>
          </cell>
          <cell r="D23653" t="str">
            <v>PERFIL DE BORRACHA (MEDIDAS: 3MMX15MM*|APLICAÇÃO: ESQUADRIAS) *VALORES REFERENCIAIS APROXIMADOS</v>
          </cell>
          <cell r="E23653" t="str">
            <v>m</v>
          </cell>
          <cell r="F23653">
            <v>4.2300000000000004</v>
          </cell>
        </row>
        <row r="23654">
          <cell r="A23654" t="str">
            <v>SBC 2380</v>
          </cell>
          <cell r="D23654" t="str">
            <v>CHUMBADOR 3/8" x 2.1/2" COM PARAFUSO CBA/CB/CBT ZINCADO</v>
          </cell>
          <cell r="E23654" t="str">
            <v>un</v>
          </cell>
          <cell r="F23654">
            <v>2.59</v>
          </cell>
        </row>
        <row r="23655">
          <cell r="A23655" t="str">
            <v>SBC 60985</v>
          </cell>
          <cell r="D23655" t="str">
            <v>EXAUSTOR AXIAL MULTIVAC MODELO MURO 150A</v>
          </cell>
          <cell r="E23655" t="str">
            <v>un</v>
          </cell>
          <cell r="F23655">
            <v>202.5</v>
          </cell>
        </row>
        <row r="23656">
          <cell r="A23656" t="str">
            <v>SBC 204016</v>
          </cell>
          <cell r="D23656" t="str">
            <v>CAIXA DE VENTILACAO PARA FORRO MODELO: CAB-250N - 220V OTAM</v>
          </cell>
          <cell r="E23656" t="str">
            <v>un</v>
          </cell>
          <cell r="F23656">
            <v>3780</v>
          </cell>
        </row>
        <row r="23657">
          <cell r="A23657" t="str">
            <v>SETOP-I MATED-29735</v>
          </cell>
          <cell r="D23657" t="str">
            <v>VIDRO ARAMADO TRANSLÚCIDO (COR: INCOLOR|ESPESSURA: 6MM|TEXTURA: IMPRESSO)</v>
          </cell>
          <cell r="E23657" t="str">
            <v>m2</v>
          </cell>
          <cell r="F23657">
            <v>500</v>
          </cell>
        </row>
        <row r="23658">
          <cell r="A23658" t="str">
            <v>SBC 6441</v>
          </cell>
          <cell r="D23658" t="str">
            <v>CAIXA DE VENTILACAO PARA FORRO COLARINHO COM BOCAL CVM2500</v>
          </cell>
          <cell r="E23658" t="str">
            <v>un</v>
          </cell>
          <cell r="F23658">
            <v>4520</v>
          </cell>
        </row>
        <row r="23659">
          <cell r="A23659" t="str">
            <v>SBC 6442</v>
          </cell>
          <cell r="D23659" t="str">
            <v>CAIXA DE VENTILACAO PARA FORRO CAB-250 220V S&amp;P</v>
          </cell>
          <cell r="E23659" t="str">
            <v>un</v>
          </cell>
          <cell r="F23659">
            <v>2899.99</v>
          </cell>
        </row>
        <row r="23660">
          <cell r="A23660" t="str">
            <v>SBC 36691</v>
          </cell>
          <cell r="D23660" t="str">
            <v>EXAUSTOR CENTRIFUGO SIROCO TRIFASICO EC5-TN-3 ARRANJO 4</v>
          </cell>
          <cell r="E23660" t="str">
            <v>un</v>
          </cell>
          <cell r="F23660">
            <v>7415</v>
          </cell>
        </row>
        <row r="23661">
          <cell r="A23661" t="str">
            <v>SETOP-I MATED-9224</v>
          </cell>
          <cell r="D23661" t="str">
            <v>VIDRO COMUM (COR: INCOLOR|ESPESSURA: 3MM|TEXTURA: LISA)</v>
          </cell>
          <cell r="E23661" t="str">
            <v>m2</v>
          </cell>
          <cell r="F23661">
            <v>155</v>
          </cell>
        </row>
        <row r="23662">
          <cell r="A23662" t="str">
            <v>SETOP-I MATED-9225</v>
          </cell>
          <cell r="D23662" t="str">
            <v>VIDRO COMUM (COR: INCOLOR|ESPESSURA: 4MM|TEXTURA: LISA)</v>
          </cell>
          <cell r="E23662" t="str">
            <v>m2</v>
          </cell>
          <cell r="F23662">
            <v>175</v>
          </cell>
        </row>
        <row r="23663">
          <cell r="A23663" t="str">
            <v>SETOP-I MATED-9226</v>
          </cell>
          <cell r="D23663" t="str">
            <v>VIDRO COMUM (COR: INCOLOR|ESPESSURA: 6MM|TEXTURA: LISA)</v>
          </cell>
          <cell r="E23663" t="str">
            <v>m2</v>
          </cell>
          <cell r="F23663">
            <v>285.36</v>
          </cell>
        </row>
        <row r="23664">
          <cell r="A23664" t="str">
            <v>SBC 36691</v>
          </cell>
          <cell r="D23664" t="str">
            <v>EXAUSTOR CENTRIFUGO SIROCO TRIFASICO EC5-TN-3 ARRANJO 4</v>
          </cell>
          <cell r="E23664" t="str">
            <v>un</v>
          </cell>
          <cell r="F23664">
            <v>7415</v>
          </cell>
        </row>
        <row r="23665">
          <cell r="A23665" t="str">
            <v>SBC 6408</v>
          </cell>
          <cell r="D23665" t="str">
            <v>EXAUSTOR CENTRIFUGO SIROCO TRIFASICO MODELO EC4-TN-2</v>
          </cell>
          <cell r="E23665" t="str">
            <v>un</v>
          </cell>
          <cell r="F23665">
            <v>6264</v>
          </cell>
        </row>
        <row r="23666">
          <cell r="A23666" t="str">
            <v>SBC 36511</v>
          </cell>
          <cell r="D23666" t="str">
            <v>DUTO ALUMINIZADO FLEXIVEL SEM ISOLAMENTO 24" 610mm</v>
          </cell>
          <cell r="E23666" t="str">
            <v>M</v>
          </cell>
          <cell r="F23666">
            <v>95</v>
          </cell>
        </row>
        <row r="23667">
          <cell r="A23667" t="str">
            <v>SETOP-I MATED-9246</v>
          </cell>
          <cell r="D23667" t="str">
            <v>VIDRO FANTASIA (COR: INCOLOR|ESPESSURA: 3MM|TEXTURA: MINI-BOREAL, MARTELADO OU CANELADO)</v>
          </cell>
          <cell r="E23667" t="str">
            <v>m2</v>
          </cell>
          <cell r="F23667">
            <v>203.06</v>
          </cell>
        </row>
        <row r="23668">
          <cell r="A23668" t="str">
            <v>SETOP-I MATED-9227</v>
          </cell>
          <cell r="D23668" t="str">
            <v>VIDRO FANTASIA (COR: INCOLOR|ESPESSURA: 4MM|TEXTURA: MINI-BOREAL, MARTELADO OU CANELADO)</v>
          </cell>
          <cell r="E23668" t="str">
            <v>m2</v>
          </cell>
          <cell r="F23668">
            <v>265.36</v>
          </cell>
        </row>
        <row r="23669">
          <cell r="A23669" t="str">
            <v>SBC 422</v>
          </cell>
          <cell r="D23669" t="str">
            <v>GRELHA DE RETORNO EM ALUMINIO FOSCO FIXA ALETAS HORIZONTAIS 400x200mm</v>
          </cell>
          <cell r="E23669" t="str">
            <v>un</v>
          </cell>
          <cell r="F23669">
            <v>148.5</v>
          </cell>
        </row>
        <row r="23670">
          <cell r="A23670" t="str">
            <v>SBC 6449</v>
          </cell>
          <cell r="D23670" t="str">
            <v>DIFUSOR DE AR EM ALUMINIO 1 VIA 396 x 396mm - TAMANHO 6 BRANCO</v>
          </cell>
          <cell r="E23670" t="str">
            <v>un</v>
          </cell>
          <cell r="F23670">
            <v>445.48</v>
          </cell>
        </row>
        <row r="23671">
          <cell r="A23671" t="str">
            <v>SBC 253</v>
          </cell>
          <cell r="D23671" t="str">
            <v xml:space="preserve"> TOMADA AR EXTERIOR + VENEZIANA COM REGISTRO 750x150mm</v>
          </cell>
          <cell r="E23671" t="str">
            <v>un</v>
          </cell>
          <cell r="F23671">
            <v>698.9</v>
          </cell>
        </row>
        <row r="23672">
          <cell r="A23672" t="str">
            <v>SETOP-I MATED-11159</v>
          </cell>
          <cell r="D23672" t="str">
            <v>VIDRO PLUMBÍFERO (MEDIDAS: 40X30CM|PROTEÇÃO: 2.1MMPB|APLICAÇÃO: PROTEÇÃO RADIOLÓGICA)</v>
          </cell>
          <cell r="E23672" t="str">
            <v>un</v>
          </cell>
          <cell r="F23672">
            <v>1795</v>
          </cell>
        </row>
        <row r="23673">
          <cell r="A23673" t="str">
            <v>SBC 77202</v>
          </cell>
          <cell r="D23673" t="str">
            <v>TOMADA AR EXTERIOR + VENEZIANA COM REGISTRO 500x400mm</v>
          </cell>
          <cell r="E23673" t="str">
            <v>un</v>
          </cell>
          <cell r="F23673">
            <v>865.39</v>
          </cell>
        </row>
        <row r="23674">
          <cell r="A23674" t="str">
            <v>SBC 1349</v>
          </cell>
          <cell r="D23674" t="str">
            <v xml:space="preserve"> ALIZAR/MOLDURA MADEIRA DE LEI 1,5x4,5cm PARA PINTURA</v>
          </cell>
          <cell r="E23674" t="str">
            <v>M</v>
          </cell>
          <cell r="F23674">
            <v>16.7</v>
          </cell>
        </row>
        <row r="23675">
          <cell r="A23675" t="str">
            <v>ORSE 3162</v>
          </cell>
          <cell r="D23675" t="str">
            <v>Cabo de cobre PP Cordplast 4 x 2,5 mm2, 450/750v</v>
          </cell>
          <cell r="E23675" t="str">
            <v>un</v>
          </cell>
          <cell r="F23675">
            <v>10.8</v>
          </cell>
        </row>
        <row r="23676">
          <cell r="A23676" t="str">
            <v>SETOP-I MATED-9205</v>
          </cell>
          <cell r="D23676" t="str">
            <v>VIDRO TEMPERADO (COR: INCOLOR|ESPESSURA: 10MM|TEXTURA: LISA)</v>
          </cell>
          <cell r="E23676" t="str">
            <v>m2</v>
          </cell>
          <cell r="F23676">
            <v>300</v>
          </cell>
        </row>
        <row r="23677">
          <cell r="A23677" t="str">
            <v>SETOP-I MATED-9209</v>
          </cell>
          <cell r="D23677" t="str">
            <v>VIDRO TEMPERADO (COR: INCOLOR|ESPESSURA: 6MM|TEXTURA: LISA)</v>
          </cell>
          <cell r="E23677" t="str">
            <v>m2</v>
          </cell>
          <cell r="F23677">
            <v>175.46</v>
          </cell>
        </row>
        <row r="23678">
          <cell r="A23678" t="str">
            <v>SETOP-I MATED-9208</v>
          </cell>
          <cell r="D23678" t="str">
            <v>VIDRO TEMPERADO (COR: INCOLOR|ESPESSURA: 8MM|TEXTURA: LISA)</v>
          </cell>
          <cell r="E23678" t="str">
            <v>m2</v>
          </cell>
          <cell r="F23678">
            <v>212.22</v>
          </cell>
        </row>
        <row r="23679">
          <cell r="A23679" t="str">
            <v>ORSE 12141</v>
          </cell>
          <cell r="D23679" t="str">
            <v>Caixa de equipotencialização em aço 200x200x90mm, para embutir com tampa, com9 terminais, ref:TEL-901 ou similar (SPDA)</v>
          </cell>
          <cell r="E23679" t="str">
            <v>un</v>
          </cell>
          <cell r="F23679">
            <v>338</v>
          </cell>
        </row>
        <row r="23680">
          <cell r="A23680" t="str">
            <v xml:space="preserve">CPOS/CDHU  P.16.000.067001 </v>
          </cell>
          <cell r="D23680" t="str">
            <v>BLOCO AUTÔNOMO DE ILUMINAÇÃO DE EMERGÊNCIA LED, AUTONOMIA DE 3 HORAS, EQUIPADO COM 2 FARÓIS, FLUXO LUMINOSO 2.000 ATÉ 3.000 LÚMENS; REF. FAE-LED216 DA KBR, BLOCO DE 3000 LUMENS DA SEGURIMAX OU EQUIVALENTE</v>
          </cell>
          <cell r="E23680" t="str">
            <v>un</v>
          </cell>
          <cell r="F23680">
            <v>437.75</v>
          </cell>
        </row>
        <row r="23681">
          <cell r="A23681" t="str">
            <v>ORSE 13946</v>
          </cell>
          <cell r="D23681" t="str">
            <v>Luminária plafon (sobrepor) 22,5 x 22,5 - 18 W - 6000K - G- Light ou similar</v>
          </cell>
          <cell r="E23681" t="str">
            <v>un</v>
          </cell>
          <cell r="F23681">
            <v>36.9</v>
          </cell>
        </row>
        <row r="23682">
          <cell r="A23682" t="str">
            <v>ORSE 13947</v>
          </cell>
          <cell r="D23682" t="str">
            <v>Luminária plafon 40 x 40 - 36 W - 6000K - G- Light ou similar</v>
          </cell>
          <cell r="E23682" t="str">
            <v>un</v>
          </cell>
          <cell r="F23682">
            <v>205.9</v>
          </cell>
        </row>
        <row r="23683">
          <cell r="A23683" t="str">
            <v>SETOP-I MATED-16331</v>
          </cell>
          <cell r="D23683" t="str">
            <v>CUSTO FIXO - VEÍCULO TIPO HATCH, OBEDECIDOS OS SEGUINTES REQUISITOS MÍNIMOS: TER NO MÁXIMO UM (1) ANO DE USO, ATÉ 20.000KM RODADOS, POTÊNCIA MÍNIMA DE 100CV, DIREÇÃO ASSISTIDA, AR CONDICIONADO, DESEMBAÇADOR DE VIDROS, RÁDIO AM/FM, EMPLACADO, COM SEGURO TOTAL</v>
          </cell>
          <cell r="E23683" t="str">
            <v>mês</v>
          </cell>
          <cell r="F23683">
            <v>1935.0229999999999</v>
          </cell>
        </row>
        <row r="23684">
          <cell r="A23684" t="str">
            <v>SETOP-I MATED-16333</v>
          </cell>
          <cell r="D23684" t="str">
            <v>CUSTO FIXO - VEÍCULO TIPO SEDAN, OBEDECIDOS OS SEGUINTES REQUISITOS MÍNIMOS: TER NO MÁXIMO UM (1) ANO DE USO, ATÉ 20.000KM RODADOS, POTÊNCIA MÍNIMA DE 100CV, DIREÇÃO ASSISTIDA, AR CONDICIONADO, DESEMBAÇADOR DE VIDROS, RÁDIO AM/FM, EMPLACADO, COM SEGURO TOTAL</v>
          </cell>
          <cell r="E23684" t="str">
            <v>mês</v>
          </cell>
          <cell r="F23684">
            <v>1911.9222</v>
          </cell>
        </row>
        <row r="23685">
          <cell r="A23685" t="str">
            <v>SETOP-I MATED-16332</v>
          </cell>
          <cell r="D23685" t="str">
            <v>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v>
          </cell>
          <cell r="E23685" t="str">
            <v>km</v>
          </cell>
          <cell r="F23685">
            <v>1.0750999999999999</v>
          </cell>
        </row>
        <row r="23686">
          <cell r="A23686" t="str">
            <v>SETOP-I MATED-16334</v>
          </cell>
          <cell r="D23686" t="str">
            <v>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v>
          </cell>
          <cell r="E23686" t="str">
            <v>km</v>
          </cell>
          <cell r="F23686">
            <v>1.0826</v>
          </cell>
        </row>
        <row r="23687">
          <cell r="A23687" t="str">
            <v>SBC 50372</v>
          </cell>
          <cell r="D23687" t="str">
            <v>LUMINARIA DE EMBUTIR PLAFON 18W LED BRANCO FRIO 22,5x22,5</v>
          </cell>
          <cell r="E23687" t="str">
            <v>un</v>
          </cell>
          <cell r="F23687">
            <v>51.9</v>
          </cell>
        </row>
        <row r="23688">
          <cell r="A23688" t="str">
            <v>ORSE 13411</v>
          </cell>
          <cell r="D23688" t="str">
            <v>Terminal 100 x 100 mm, zincado, para eletrocalha metalica (ref. Mopa ou similar)</v>
          </cell>
          <cell r="E23688" t="str">
            <v>un</v>
          </cell>
          <cell r="F23688">
            <v>5.0199999999999996</v>
          </cell>
        </row>
        <row r="23689">
          <cell r="A23689" t="str">
            <v>SBC 47575</v>
          </cell>
          <cell r="D23689" t="str">
            <v>ELETROCALHA - TE VERTICAL DE SUBIDA 100x100mm CHAPA 20</v>
          </cell>
          <cell r="E23689" t="str">
            <v>un</v>
          </cell>
          <cell r="F23689">
            <v>63.7</v>
          </cell>
        </row>
        <row r="23690">
          <cell r="A23690" t="str">
            <v>SBC 4559</v>
          </cell>
          <cell r="D23690" t="str">
            <v>ELETROCALHA - CURVA DE INVERSAO 100x100mm CHAPA 20</v>
          </cell>
          <cell r="E23690" t="str">
            <v>un</v>
          </cell>
          <cell r="F23690">
            <v>28.9</v>
          </cell>
        </row>
        <row r="23691">
          <cell r="A23691" t="str">
            <v>SETOP-I MATED-9299</v>
          </cell>
          <cell r="D23691" t="str">
            <v>ESPAÇADOR/DISTANCIADOR (MATERIAL: PLÁSTICO|COBRIMENTO: 30MM|TIPO: CIRCULAR ENTRADA LATERAL|BITOLA AÇO: MENOR OU IGUAL 12,5MM)</v>
          </cell>
          <cell r="E23691" t="str">
            <v>un</v>
          </cell>
          <cell r="F23691">
            <v>0.37</v>
          </cell>
        </row>
        <row r="23692">
          <cell r="A23692" t="str">
            <v>SETOP-I MATED-9297</v>
          </cell>
          <cell r="D23692" t="str">
            <v>ESPAÇADOR/DISTANCIADOR (MATERIAL: PLÁSTICO|COBRIMENTO: 30MM|TIPO: TORRE/CADEIRINHA/PINO|BITOLA AÇO: MENOR OU IGUAL 12,5MM)</v>
          </cell>
          <cell r="E23692" t="str">
            <v>un</v>
          </cell>
          <cell r="F23692">
            <v>0.41</v>
          </cell>
        </row>
        <row r="23693">
          <cell r="A23693" t="str">
            <v>SETOP-I MATED-9300</v>
          </cell>
          <cell r="D23693" t="str">
            <v>ESPAÇADOR/DISTANCIADOR (MATERIAL: PLÁSTICO|COBRIMENTO: 50MM|TIPO: CIRCULAR ENTRADA LATERAL|BITOLA AÇO: MAIOR 12,5MM)</v>
          </cell>
          <cell r="E23693" t="str">
            <v>un</v>
          </cell>
          <cell r="F23693">
            <v>1.99</v>
          </cell>
        </row>
        <row r="23694">
          <cell r="A23694" t="str">
            <v>SETOP-I MATED-33217</v>
          </cell>
          <cell r="D23694" t="str">
            <v>PROTETOR PARA PONTA DE FERRAGEM (BITOLAS: 8-25MM)</v>
          </cell>
          <cell r="E23694" t="str">
            <v>un</v>
          </cell>
          <cell r="F23694">
            <v>1.19</v>
          </cell>
        </row>
        <row r="23695">
          <cell r="A23695" t="str">
            <v>SBC 34530</v>
          </cell>
          <cell r="D23695" t="str">
            <v>PLACA PIAL 10 x 5cm 1 FURO</v>
          </cell>
          <cell r="E23695" t="str">
            <v>un</v>
          </cell>
          <cell r="F23695">
            <v>7.9</v>
          </cell>
        </row>
        <row r="23696">
          <cell r="A23696" t="str">
            <v>Próprio 6704001</v>
          </cell>
          <cell r="D23696" t="str">
            <v>PRESSURIZADOR MAX PRESS 20E</v>
          </cell>
          <cell r="E23696" t="str">
            <v>un</v>
          </cell>
          <cell r="F23696">
            <v>3529</v>
          </cell>
        </row>
        <row r="23697">
          <cell r="A23697" t="str">
            <v>Próprio 6702011</v>
          </cell>
          <cell r="D23697" t="str">
            <v>RESERVATÓRIO METÁLICO TIPO TAÇA 25000L H &lt;= 10M DE ALTURA</v>
          </cell>
          <cell r="E23697" t="str">
            <v>un</v>
          </cell>
          <cell r="F23697">
            <v>34017.78</v>
          </cell>
        </row>
        <row r="23698">
          <cell r="A23698" t="str">
            <v>Próprio 6701060</v>
          </cell>
          <cell r="D23698" t="str">
            <v>PRESSURIZADOR DE ÁGUA MAX PRESS 270 VF MONOFASICO 220V</v>
          </cell>
          <cell r="E23698" t="str">
            <v>un</v>
          </cell>
          <cell r="F23698">
            <v>12959.8</v>
          </cell>
        </row>
        <row r="23699">
          <cell r="A23699" t="str">
            <v>SETOP-I MATED-22627</v>
          </cell>
          <cell r="D23699" t="str">
            <v>ALUMÍNIO ANODIZADO (APLICAÇÃO: PERFIS)</v>
          </cell>
          <cell r="E23699" t="str">
            <v>Kg</v>
          </cell>
          <cell r="F23699">
            <v>54.5</v>
          </cell>
        </row>
        <row r="23700">
          <cell r="A23700" t="str">
            <v>EMOP 13301</v>
          </cell>
          <cell r="D23700" t="str">
            <v>ESTACAO DE CHAMADA DE BANHEIRO, HOSPITAL AR, COM INTERRUPTOR DE EMBUTIR</v>
          </cell>
          <cell r="E23700" t="str">
            <v>un</v>
          </cell>
          <cell r="F23700">
            <v>350.59</v>
          </cell>
        </row>
        <row r="23701">
          <cell r="A23701" t="str">
            <v>ORSE 13989</v>
          </cell>
          <cell r="D23701" t="str">
            <v>Funil Expurgo Hospitalar de aço inox 304 290x300mm e= 0,8mm Sem mesa para embutir - Mirnox ou similar</v>
          </cell>
          <cell r="E23701" t="str">
            <v>un</v>
          </cell>
          <cell r="F23701">
            <v>2519.4899999999998</v>
          </cell>
        </row>
        <row r="23702">
          <cell r="A23702" t="str">
            <v>ORSE 1979</v>
          </cell>
          <cell r="D23702" t="str">
            <v>Isolamento acústico c/ painel em lã de vidro e = 50mm (isover-santa marina ref psi - 30/50mm ou similar)</v>
          </cell>
          <cell r="E23702" t="str">
            <v>M²</v>
          </cell>
          <cell r="F23702">
            <v>68.819999999999993</v>
          </cell>
        </row>
        <row r="23703">
          <cell r="A23703" t="str">
            <v>SBC 8823</v>
          </cell>
          <cell r="D23703" t="str">
            <v>Descrição do MaterialENSAIO - ENSAIO DE RESISTENCIA A COMPRESSAO SIMPLES - CONCRETO</v>
          </cell>
          <cell r="E23703" t="str">
            <v>un</v>
          </cell>
          <cell r="F23703">
            <v>100.69</v>
          </cell>
        </row>
        <row r="23704">
          <cell r="A23704" t="str">
            <v>SETOP-I MATED-26518</v>
          </cell>
          <cell r="D23704" t="str">
            <v>CALÇO PLÁSTICO ESPAÇADOR PARA FACHADA AERADA (ESPESSURA: 5MM)</v>
          </cell>
          <cell r="E23704" t="str">
            <v>un</v>
          </cell>
          <cell r="F23704">
            <v>0.59</v>
          </cell>
        </row>
        <row r="23705">
          <cell r="A23705" t="str">
            <v>SETOP-I MATED-26513</v>
          </cell>
          <cell r="D23705" t="str">
            <v>CANTONEIRA GALVANIZADA PARA FACHADA AERADA (MATERIAL: AÇO INOX)</v>
          </cell>
          <cell r="E23705" t="str">
            <v>un</v>
          </cell>
          <cell r="F23705">
            <v>2.46</v>
          </cell>
        </row>
        <row r="23706">
          <cell r="A23706" t="str">
            <v>SETOP-I MATED-26515</v>
          </cell>
          <cell r="D23706" t="str">
            <v>SUPORTE DUPLO PARA FACHADA AERADA (MATERIAL: AÇO INOX)</v>
          </cell>
          <cell r="E23706" t="str">
            <v>un</v>
          </cell>
          <cell r="F23706">
            <v>2.88</v>
          </cell>
        </row>
        <row r="23707">
          <cell r="A23707" t="str">
            <v>SETOP-I MATED-26519</v>
          </cell>
          <cell r="D23707" t="str">
            <v>SUPORTE PARA TRAVAMENTO INFERIOR PARA FACHADA AERADA (MATERIAL: AÇO INOX)</v>
          </cell>
          <cell r="E23707" t="str">
            <v>un</v>
          </cell>
          <cell r="F23707">
            <v>3.28</v>
          </cell>
        </row>
        <row r="23708">
          <cell r="A23708" t="str">
            <v>SETOP-I MATED-26517</v>
          </cell>
          <cell r="D23708" t="str">
            <v>SUPORTE PARA TRAVAMENTO SUPERIOR PARA FACHADA AERADA (MATERIAL: AÇO INOX)</v>
          </cell>
          <cell r="E23708" t="str">
            <v>un</v>
          </cell>
          <cell r="F23708">
            <v>3.28</v>
          </cell>
        </row>
        <row r="23709">
          <cell r="A23709" t="str">
            <v>SETOP-I MATED-26514</v>
          </cell>
          <cell r="D23709" t="str">
            <v>SUPORTE SIMPLES PARA FACHADA AERADA PARA FACHADA AERADA (MATERIAL: AÇO INOX)</v>
          </cell>
          <cell r="E23709" t="str">
            <v>un</v>
          </cell>
          <cell r="F23709">
            <v>1.83</v>
          </cell>
        </row>
      </sheetData>
      <sheetData sheetId="2"/>
      <sheetData sheetId="3"/>
      <sheetData sheetId="4">
        <row r="14">
          <cell r="AA14" t="e">
            <v>#N/A</v>
          </cell>
        </row>
      </sheetData>
      <sheetData sheetId="5">
        <row r="15">
          <cell r="E15">
            <v>0</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890"/>
  <sheetViews>
    <sheetView tabSelected="1" view="pageBreakPreview" topLeftCell="M1" zoomScaleNormal="100" zoomScaleSheetLayoutView="100" workbookViewId="0">
      <selection activeCell="U19" sqref="U19"/>
    </sheetView>
  </sheetViews>
  <sheetFormatPr defaultRowHeight="15" x14ac:dyDescent="0.25"/>
  <cols>
    <col min="1" max="12" width="9.140625" hidden="1" customWidth="1"/>
    <col min="13" max="13" width="11.85546875" customWidth="1"/>
    <col min="14" max="14" width="25.5703125" customWidth="1"/>
    <col min="15" max="15" width="10.85546875" customWidth="1"/>
    <col min="16" max="16" width="15" customWidth="1"/>
    <col min="17" max="17" width="10.42578125" customWidth="1"/>
    <col min="18" max="18" width="70.5703125" customWidth="1"/>
    <col min="19" max="19" width="10.140625" customWidth="1"/>
    <col min="20" max="20" width="17.7109375" customWidth="1"/>
    <col min="21" max="21" width="17.42578125" style="1" bestFit="1" customWidth="1"/>
    <col min="22" max="22" width="17.5703125" customWidth="1"/>
    <col min="23" max="23" width="20.7109375" customWidth="1"/>
    <col min="24" max="24" width="26.85546875" customWidth="1"/>
    <col min="25" max="25" width="11" style="2" customWidth="1"/>
    <col min="26" max="26" width="6.5703125" customWidth="1"/>
    <col min="27" max="27" width="10.140625" hidden="1" customWidth="1"/>
    <col min="28" max="28" width="11.42578125" hidden="1" customWidth="1"/>
    <col min="29" max="29" width="4.85546875" hidden="1" customWidth="1"/>
    <col min="30" max="30" width="16.85546875" customWidth="1"/>
  </cols>
  <sheetData>
    <row r="1" spans="1:31" x14ac:dyDescent="0.25">
      <c r="AC1" s="3" t="s">
        <v>0</v>
      </c>
    </row>
    <row r="2" spans="1:31" x14ac:dyDescent="0.25">
      <c r="M2" s="4"/>
      <c r="N2" s="4"/>
      <c r="O2" s="5"/>
      <c r="P2" s="4"/>
      <c r="Q2" s="4"/>
      <c r="R2" s="6"/>
      <c r="S2" s="4"/>
      <c r="T2" s="7"/>
      <c r="U2" s="8"/>
      <c r="V2" s="4"/>
      <c r="W2" s="4"/>
      <c r="X2" s="4"/>
      <c r="Y2" s="9"/>
      <c r="Z2" s="10"/>
      <c r="AA2" s="10" t="s">
        <v>1</v>
      </c>
      <c r="AB2" s="10"/>
      <c r="AC2" s="3" t="s">
        <v>0</v>
      </c>
      <c r="AD2" s="11"/>
      <c r="AE2" s="12"/>
    </row>
    <row r="3" spans="1:31" ht="18" customHeight="1" x14ac:dyDescent="0.25">
      <c r="M3" s="4"/>
      <c r="N3" s="4"/>
      <c r="O3" s="13"/>
      <c r="P3" s="14"/>
      <c r="Q3" s="14"/>
      <c r="R3" s="83" t="s">
        <v>2</v>
      </c>
      <c r="S3" s="83"/>
      <c r="T3" s="83"/>
      <c r="U3" s="83"/>
      <c r="V3" s="83"/>
      <c r="W3" s="83"/>
      <c r="X3" s="15"/>
      <c r="Y3" s="9"/>
      <c r="Z3" s="10"/>
      <c r="AA3" s="10" t="s">
        <v>3</v>
      </c>
      <c r="AB3" s="10" t="s">
        <v>4</v>
      </c>
      <c r="AC3" s="3" t="s">
        <v>0</v>
      </c>
      <c r="AD3" s="11"/>
      <c r="AE3" s="12"/>
    </row>
    <row r="4" spans="1:31" ht="17.25" customHeight="1" x14ac:dyDescent="0.25">
      <c r="M4" s="4"/>
      <c r="N4" s="4"/>
      <c r="O4" s="16"/>
      <c r="P4" s="17"/>
      <c r="Q4" s="17"/>
      <c r="R4" s="84" t="s">
        <v>5</v>
      </c>
      <c r="S4" s="84"/>
      <c r="T4" s="84"/>
      <c r="U4" s="84"/>
      <c r="V4" s="84"/>
      <c r="W4" s="84"/>
      <c r="X4" s="18"/>
      <c r="Y4" s="9"/>
      <c r="Z4" s="10"/>
      <c r="AA4" s="10" t="s">
        <v>6</v>
      </c>
      <c r="AB4" s="10"/>
      <c r="AC4" s="3" t="s">
        <v>0</v>
      </c>
      <c r="AD4" s="11"/>
      <c r="AE4" s="12"/>
    </row>
    <row r="5" spans="1:31" ht="39" customHeight="1" x14ac:dyDescent="0.25">
      <c r="M5" s="4"/>
      <c r="N5" s="4"/>
      <c r="O5" s="19"/>
      <c r="P5" s="4"/>
      <c r="Q5" s="4"/>
      <c r="R5" s="85" t="s">
        <v>1874</v>
      </c>
      <c r="S5" s="86"/>
      <c r="T5" s="86"/>
      <c r="U5" s="86"/>
      <c r="V5" s="86"/>
      <c r="W5" s="86"/>
      <c r="X5" s="20"/>
      <c r="Y5" s="9"/>
      <c r="Z5" s="10"/>
      <c r="AA5" s="10"/>
      <c r="AB5" s="10"/>
      <c r="AC5" s="3" t="s">
        <v>0</v>
      </c>
      <c r="AD5" s="21"/>
      <c r="AE5" s="12"/>
    </row>
    <row r="6" spans="1:31" ht="45" customHeight="1" x14ac:dyDescent="0.25">
      <c r="A6">
        <f ca="1">MAX($C:$C)</f>
        <v>3</v>
      </c>
      <c r="M6" s="4"/>
      <c r="N6" s="4"/>
      <c r="O6" s="19"/>
      <c r="P6" s="4"/>
      <c r="Q6" s="4"/>
      <c r="R6" s="87" t="s">
        <v>1875</v>
      </c>
      <c r="S6" s="87"/>
      <c r="T6" s="87"/>
      <c r="U6" s="87"/>
      <c r="V6" s="87"/>
      <c r="W6" s="87"/>
      <c r="X6" s="20"/>
      <c r="Y6" s="9"/>
      <c r="Z6" s="10"/>
      <c r="AA6" s="10"/>
      <c r="AB6" s="10"/>
      <c r="AC6" s="3" t="s">
        <v>0</v>
      </c>
      <c r="AD6" s="11"/>
      <c r="AE6" s="12"/>
    </row>
    <row r="7" spans="1:31" ht="3.75" customHeight="1" x14ac:dyDescent="0.25">
      <c r="M7" s="4"/>
      <c r="N7" s="4"/>
      <c r="O7" s="19"/>
      <c r="P7" s="4"/>
      <c r="Q7" s="4"/>
      <c r="R7" s="88"/>
      <c r="S7" s="88"/>
      <c r="T7" s="88"/>
      <c r="U7" s="88"/>
      <c r="V7" s="88"/>
      <c r="W7" s="4"/>
      <c r="X7" s="20"/>
      <c r="Y7" s="9"/>
      <c r="Z7" s="10"/>
      <c r="AA7" s="10"/>
      <c r="AB7" s="10"/>
      <c r="AC7" s="3" t="s">
        <v>0</v>
      </c>
      <c r="AD7" s="22"/>
      <c r="AE7" s="12"/>
    </row>
    <row r="8" spans="1:31" ht="2.25" customHeight="1" x14ac:dyDescent="0.25">
      <c r="M8" s="4"/>
      <c r="N8" s="4"/>
      <c r="O8" s="19"/>
      <c r="P8" s="4"/>
      <c r="Q8" s="4"/>
      <c r="R8" s="88"/>
      <c r="S8" s="88"/>
      <c r="T8" s="88"/>
      <c r="U8" s="88"/>
      <c r="V8" s="88"/>
      <c r="W8" s="4"/>
      <c r="X8" s="20"/>
      <c r="Y8" s="9"/>
      <c r="Z8" s="10"/>
      <c r="AA8" s="10"/>
      <c r="AB8" s="10"/>
      <c r="AC8" s="3" t="s">
        <v>0</v>
      </c>
      <c r="AD8" s="11"/>
      <c r="AE8" s="12"/>
    </row>
    <row r="9" spans="1:31" ht="3.75" customHeight="1" x14ac:dyDescent="0.25">
      <c r="M9" s="4"/>
      <c r="N9" s="4"/>
      <c r="O9" s="13"/>
      <c r="P9" s="14"/>
      <c r="Q9" s="14"/>
      <c r="R9" s="23"/>
      <c r="S9" s="14"/>
      <c r="T9" s="24"/>
      <c r="U9" s="25"/>
      <c r="V9" s="14"/>
      <c r="W9" s="14"/>
      <c r="X9" s="15"/>
      <c r="Y9" s="9"/>
      <c r="Z9" s="10"/>
      <c r="AA9" s="10"/>
      <c r="AB9" s="10"/>
      <c r="AC9" s="3" t="s">
        <v>0</v>
      </c>
      <c r="AD9" s="11"/>
      <c r="AE9" s="12"/>
    </row>
    <row r="10" spans="1:31" ht="14.25" customHeight="1" x14ac:dyDescent="0.25">
      <c r="M10" s="4"/>
      <c r="N10" s="4"/>
      <c r="O10" s="19"/>
      <c r="P10" s="4"/>
      <c r="Q10" s="4"/>
      <c r="R10" s="6"/>
      <c r="S10" s="4"/>
      <c r="T10" s="7"/>
      <c r="U10" s="8"/>
      <c r="V10" s="26" t="s">
        <v>7</v>
      </c>
      <c r="W10" s="26" t="s">
        <v>8</v>
      </c>
      <c r="X10" s="20"/>
      <c r="Z10" s="27"/>
      <c r="AA10" s="27"/>
      <c r="AB10" s="27"/>
      <c r="AC10" s="3" t="s">
        <v>0</v>
      </c>
      <c r="AD10" s="11"/>
      <c r="AE10" s="12"/>
    </row>
    <row r="11" spans="1:31" ht="17.25" customHeight="1" x14ac:dyDescent="0.25">
      <c r="M11" s="4"/>
      <c r="N11" s="4"/>
      <c r="O11" s="19"/>
      <c r="P11" s="4"/>
      <c r="Q11" s="4"/>
      <c r="R11" s="6"/>
      <c r="S11" s="4"/>
      <c r="T11" s="7"/>
      <c r="U11" s="8"/>
      <c r="V11" s="28">
        <v>0.24779999999999999</v>
      </c>
      <c r="W11" s="28"/>
      <c r="X11" s="20"/>
      <c r="Z11" s="27"/>
      <c r="AA11" s="27"/>
      <c r="AB11" s="27"/>
      <c r="AC11" s="3" t="s">
        <v>0</v>
      </c>
      <c r="AD11" s="29"/>
      <c r="AE11" s="30"/>
    </row>
    <row r="12" spans="1:31" ht="7.5" customHeight="1" x14ac:dyDescent="0.25">
      <c r="M12" s="4"/>
      <c r="N12" s="4"/>
      <c r="O12" s="31"/>
      <c r="P12" s="32"/>
      <c r="Q12" s="32"/>
      <c r="R12" s="33"/>
      <c r="S12" s="32"/>
      <c r="T12" s="34"/>
      <c r="U12" s="35"/>
      <c r="V12" s="32"/>
      <c r="W12" s="32"/>
      <c r="X12" s="36"/>
      <c r="Y12" s="9"/>
      <c r="Z12" s="10"/>
      <c r="AA12" s="10"/>
      <c r="AB12" s="10"/>
      <c r="AC12" s="3" t="s">
        <v>0</v>
      </c>
      <c r="AD12" s="11"/>
      <c r="AE12" s="12"/>
    </row>
    <row r="13" spans="1:31" ht="26.25" customHeight="1" x14ac:dyDescent="0.25">
      <c r="A13" s="37" t="s">
        <v>9</v>
      </c>
      <c r="B13" s="37" t="s">
        <v>10</v>
      </c>
      <c r="C13" s="37" t="s">
        <v>11</v>
      </c>
      <c r="D13" s="37" t="s">
        <v>12</v>
      </c>
      <c r="E13" s="37" t="s">
        <v>13</v>
      </c>
      <c r="F13" s="37" t="s">
        <v>14</v>
      </c>
      <c r="G13" s="37" t="s">
        <v>15</v>
      </c>
      <c r="H13" s="37" t="s">
        <v>16</v>
      </c>
      <c r="I13" s="38"/>
      <c r="J13" s="38"/>
      <c r="K13" s="38"/>
      <c r="M13" s="39" t="s">
        <v>17</v>
      </c>
      <c r="N13" s="39" t="s">
        <v>18</v>
      </c>
      <c r="O13" s="40" t="s">
        <v>19</v>
      </c>
      <c r="P13" s="41" t="s">
        <v>20</v>
      </c>
      <c r="Q13" s="41" t="s">
        <v>21</v>
      </c>
      <c r="R13" s="42" t="s">
        <v>22</v>
      </c>
      <c r="S13" s="41" t="s">
        <v>23</v>
      </c>
      <c r="T13" s="43" t="s">
        <v>25</v>
      </c>
      <c r="U13" s="43" t="s">
        <v>24</v>
      </c>
      <c r="V13" s="44" t="s">
        <v>26</v>
      </c>
      <c r="W13" s="44" t="s">
        <v>27</v>
      </c>
      <c r="X13" s="41" t="s">
        <v>28</v>
      </c>
      <c r="Y13" s="9"/>
      <c r="Z13" s="10"/>
      <c r="AA13" s="10"/>
      <c r="AB13" s="10"/>
      <c r="AC13" s="3" t="s">
        <v>0</v>
      </c>
      <c r="AD13" s="45"/>
      <c r="AE13" s="46"/>
    </row>
    <row r="14" spans="1:31" hidden="1" x14ac:dyDescent="0.25">
      <c r="A14" t="str">
        <f t="shared" ref="A14:A256" si="0">IF($M14="M",1,IF($M14="N1",2,IF($M14="N2",3,"S")))</f>
        <v>S</v>
      </c>
      <c r="B14" t="str">
        <f t="shared" ref="B14" ca="1" si="1">IF(OR(C14="s",C14=0),OFFSET(B14,-1,0),C14)</f>
        <v>Save Nivel</v>
      </c>
      <c r="C14" t="str">
        <f t="shared" ref="C14" ca="1" si="2">IF(OFFSET(C14,-1,0)="L",1,IF(OFFSET(C14,-1,0)=1,2,IF(OR(A14="s",A14=0),"S",IF(AND(OFFSET(C14,-1,0)=2,A14=4),3,IF(AND(OR(OFFSET(C14,-1,0)="s",OFFSET(C14,-1,0)=0),A14&lt;&gt;"s",A14&gt;OFFSET(B14,-1,0)),OFFSET(B14,-1,0),A14)))))</f>
        <v>S</v>
      </c>
      <c r="D14" t="str">
        <f t="shared" ref="D14:D256" si="3">IF($M14="M",1," ")</f>
        <v xml:space="preserve"> </v>
      </c>
      <c r="E14" s="47" t="str">
        <f t="shared" ref="E14:E256" ca="1" si="4">IF($C14=1,OFFSET(E14,-1,0)+1,OFFSET(E14,-1,0))</f>
        <v>n1</v>
      </c>
      <c r="F14" t="str">
        <f t="shared" ref="F14:F256" ca="1" si="5">IF($C14=1,0,IF($C14=2,OFFSET(F14,-1,0)+1,OFFSET(F14,-1,0)))</f>
        <v>n2</v>
      </c>
      <c r="G14" t="str">
        <f t="shared" ref="G14:G256" ca="1" si="6">IF(AND($C14&lt;=2,$C14&lt;&gt;0),0,IF($C14=3,OFFSET(G14,-1,0)+1,OFFSET(G14,-1,0)))</f>
        <v>n3</v>
      </c>
      <c r="H14" t="str">
        <f ca="1">IF(AND($C14&lt;=4,$C14&lt;&gt;0),0,IF(AND($C14="S",$X14&gt;0),OFFSET(H14,-1,0)+1,OFFSET(H14,-1,0)))</f>
        <v>n4</v>
      </c>
      <c r="I14" t="e">
        <f t="shared" ref="I14" ca="1" si="7">IF(AND(OFFSET(C14,-1,0)=1,M14="S"),"CONFERIR",IF(OR($C14=0,$L14=""),"-",CONCATENATE(E14)))</f>
        <v>#VALUE!</v>
      </c>
      <c r="J14" t="str">
        <f t="shared" ref="J14" ca="1" si="8">CONCATENATE(E14,".",F14,".")</f>
        <v>n1.n2.</v>
      </c>
      <c r="K14" t="str">
        <f t="shared" ref="K14" ca="1" si="9">CONCATENATE(E14,".",F14,".",G14,".")</f>
        <v>n1.n2.n3.</v>
      </c>
      <c r="L14" t="e">
        <f ca="1">IF(OR($Y14&gt;0,$C14=1,$C14=2,$C14=3,$C14=4),"F","")</f>
        <v>#VALUE!</v>
      </c>
      <c r="M14" s="48" t="s">
        <v>6</v>
      </c>
      <c r="N14" s="49"/>
      <c r="O14" s="50" t="e">
        <f t="shared" ref="O14" ca="1" si="10">IF(A14&lt;&gt;C14,"CONFERIR",IF(OR($C14=0,$L14=""),"-",CONCATENATE(E14&amp;".",IF(AND($A$6&gt;=2,$C14&gt;=2),F14&amp;".",""),IF(AND($A$6&gt;=3,$C14&gt;=3),G14&amp;".",""),IF($C14="S",H14&amp;".",""))))</f>
        <v>#VALUE!</v>
      </c>
      <c r="P14" s="51"/>
      <c r="Q14" s="51"/>
      <c r="R14" s="52" t="str">
        <f>UPPER(IF(M14="M",(IF((ISTEXT(N14)),N14,"DIGITE A META")),IF(OR(M14="N1",M14="N2"),(IF((ISTEXT(N14)),N14,"DIGITE A SUBMETA")),(IF(ISNUMBER($AA14),(INDEX([1]Banco!$D:$D,[1]ORÇAMENTO!$AA14)),"CONFERIR FONTE E CÓDIGO")))))</f>
        <v>CONFERIR FONTE E CÓDIGO</v>
      </c>
      <c r="S14" s="53" t="str">
        <f>UPPER(IF(ISNUMBER($AA14),(INDEX([1]Banco!$E:$E,[1]ORÇAMENTO!$AA14)),"-"))</f>
        <v>-</v>
      </c>
      <c r="T14" s="54" t="str">
        <f>IF(ISNUMBER($AA14),(INDEX([1]Banco!$F:$F,[1]ORÇAMENTO!$AA14)),"-")</f>
        <v>-</v>
      </c>
      <c r="U14" s="55" t="e">
        <f ca="1">OFFSET([1]CÁLCULO!E$15,ROW($U14)-ROW(U$15),0)</f>
        <v>#VALUE!</v>
      </c>
      <c r="V14" s="56" t="str">
        <f>IFERROR(ROUND(T14*(1+$V$11),4),"-")</f>
        <v>-</v>
      </c>
      <c r="W14" s="56">
        <f t="shared" ref="W14" si="11">IFERROR(ROUND(V14*(1-$W$11),4),0)</f>
        <v>0</v>
      </c>
      <c r="X14" s="57">
        <f ca="1">IFERROR(IF($M14="S",(ROUND($Y14*$W14,2)),IF($M14="M",SUMIFS($X:$X,$M:$M,"N1",$E:$E,I14),IF(AND(M14="N1",OFFSET(M14,1,0)="S"),SUMIFS($X:$X,$M:$M,"S",$J:$J,CONCATENATE(E14,".",F14,".")),IF(AND(M14="N1",OFFSET(M14,1,0)="N2",$A$6&gt;=3),SUMIFS($X:$X,$M:$M,"N2",$J:$J,CONCATENATE(E14,".",F14,".")),IF(AND(M14="N2",OFFSET(M14,1,0)="S",$A$6&gt;=3),SUMIFS($X:$X,$M:$M,"S",$K:$K,CONCATENATE(E14,".",F14,".",G14,"."))))))),0)</f>
        <v>0</v>
      </c>
      <c r="Y14" s="58" t="e">
        <f ca="1">IF(U14="-",0,U14)</f>
        <v>#VALUE!</v>
      </c>
      <c r="Z14" s="59"/>
      <c r="AA14" s="59" t="e">
        <f>MATCH((CONCATENATE($P14," ",$Q14)),[1]Banco!$A:$A,0)</f>
        <v>#N/A</v>
      </c>
      <c r="AB14" s="59"/>
      <c r="AC14" s="3" t="s">
        <v>0</v>
      </c>
      <c r="AD14" s="11"/>
      <c r="AE14" s="60"/>
    </row>
    <row r="15" spans="1:31" ht="20.25" x14ac:dyDescent="0.25">
      <c r="A15">
        <v>0</v>
      </c>
      <c r="B15" t="s">
        <v>10</v>
      </c>
      <c r="C15" t="s">
        <v>29</v>
      </c>
      <c r="E15">
        <v>0</v>
      </c>
      <c r="M15" s="61" t="s">
        <v>4</v>
      </c>
      <c r="N15" s="62" t="s">
        <v>30</v>
      </c>
      <c r="O15" s="63"/>
      <c r="P15" s="64"/>
      <c r="Q15" s="64"/>
      <c r="R15" s="65"/>
      <c r="S15" s="66"/>
      <c r="T15" s="67"/>
      <c r="U15" s="68"/>
      <c r="V15" s="69"/>
      <c r="W15" s="65" t="s">
        <v>31</v>
      </c>
      <c r="X15" s="70">
        <f ca="1">ROUND(SUMIF($M:$M,"M",$X:$X),2)</f>
        <v>3306061.95</v>
      </c>
      <c r="Y15" s="9"/>
      <c r="Z15" s="10"/>
      <c r="AA15" s="10"/>
      <c r="AB15" s="10"/>
      <c r="AC15" s="71" t="s">
        <v>0</v>
      </c>
      <c r="AD15" s="72"/>
      <c r="AE15" s="73"/>
    </row>
    <row r="16" spans="1:31" x14ac:dyDescent="0.25">
      <c r="A16">
        <f t="shared" si="0"/>
        <v>1</v>
      </c>
      <c r="B16">
        <f t="shared" ref="B16:B257" ca="1" si="12">IF(OR(C16="s",C16=0),OFFSET(B16,-1,0),C16)</f>
        <v>1</v>
      </c>
      <c r="C16">
        <f t="shared" ref="C16:C257" ca="1" si="13">IF(OFFSET(C16,-1,0)="L",1,IF(OFFSET(C16,-1,0)=1,2,IF(OR(A16="s",A16=0),"S",IF(AND(OFFSET(C16,-1,0)=2,A16=4),3,IF(AND(OR(OFFSET(C16,-1,0)="s",OFFSET(C16,-1,0)=0),A16&lt;&gt;"s",A16&gt;OFFSET(B16,-1,0)),OFFSET(B16,-1,0),A16)))))</f>
        <v>1</v>
      </c>
      <c r="D16">
        <f t="shared" si="3"/>
        <v>1</v>
      </c>
      <c r="E16" s="47">
        <f t="shared" ca="1" si="4"/>
        <v>1</v>
      </c>
      <c r="F16">
        <f t="shared" ca="1" si="5"/>
        <v>0</v>
      </c>
      <c r="G16">
        <f t="shared" ca="1" si="6"/>
        <v>0</v>
      </c>
      <c r="H16">
        <f t="shared" ref="H16:H17" ca="1" si="14">IF(AND($C16&lt;=4,$C16&lt;&gt;0),0,IF(AND($C16="S",$X16&gt;0),OFFSET(H16,-1,0)+1,OFFSET(H16,-1,0)))</f>
        <v>0</v>
      </c>
      <c r="I16" t="str">
        <f t="shared" ref="I16:I257" ca="1" si="15">IF(AND(OFFSET(C16,-1,0)=1,M16="S"),"CONFERIR",IF(OR($C16=0,$L16=""),"-",CONCATENATE(E16)))</f>
        <v>1</v>
      </c>
      <c r="J16" t="str">
        <f t="shared" ref="J16:J257" ca="1" si="16">CONCATENATE(E16,".",F16,".")</f>
        <v>1.0.</v>
      </c>
      <c r="K16" t="str">
        <f t="shared" ref="K16:K257" ca="1" si="17">CONCATENATE(E16,".",F16,".",G16,".")</f>
        <v>1.0.0.</v>
      </c>
      <c r="L16" t="str">
        <f t="shared" ref="L16:L17" ca="1" si="18">IF(OR($Y16&gt;0,$C16=1,$C16=2,$C16=3,$C16=4),"F","")</f>
        <v>F</v>
      </c>
      <c r="M16" s="48" t="s">
        <v>1</v>
      </c>
      <c r="N16" s="49"/>
      <c r="O16" s="50" t="s">
        <v>56</v>
      </c>
      <c r="P16" s="51"/>
      <c r="Q16" s="51"/>
      <c r="R16" s="52" t="s">
        <v>1001</v>
      </c>
      <c r="S16" s="53" t="s">
        <v>0</v>
      </c>
      <c r="T16" s="78" t="s">
        <v>0</v>
      </c>
      <c r="U16" s="79">
        <v>0</v>
      </c>
      <c r="V16" s="57" t="str">
        <f t="shared" ref="V16:V17" si="19">IFERROR(ROUND(T16*(1+$V$11),4),"-")</f>
        <v>-</v>
      </c>
      <c r="W16" s="56">
        <f t="shared" ref="W16:W257" si="20">IFERROR(ROUND(V16*(1-$W$11),4),0)</f>
        <v>0</v>
      </c>
      <c r="X16" s="57">
        <f ca="1">IFERROR(IF($M16="S",(ROUND($Y16*$W16,2)),IF($M16="M",SUMIFS($X:$X,$M:$M,"N1",$E:$E,I16),IF(AND(M16="N1",OFFSET(M16,1,0)="S"),SUMIFS($X:$X,$M:$M,"S",$J:$J,CONCATENATE(E16,".",F16,".")),IF(AND(M16="N1",OFFSET(M16,1,0)="N2",$A$6&gt;=3),SUMIFS($X:$X,$M:$M,"N2",$J:$J,CONCATENATE(E16,".",F16,".")),IF(AND(M16="N2",OFFSET(M16,1,0)="S",$A$6&gt;=3),SUMIFS($X:$X,$M:$M,"S",$K:$K,CONCATENATE(E16,".",F16,".",G16,"."))))))),0)</f>
        <v>3306061.95</v>
      </c>
      <c r="Y16" s="58">
        <f>IF(T16="-",0,T16)</f>
        <v>0</v>
      </c>
      <c r="Z16" s="59"/>
      <c r="AA16" s="59" t="e">
        <f>MATCH((CONCATENATE($P16," ",$Q16)),[1]Banco!$A:$A,0)</f>
        <v>#N/A</v>
      </c>
      <c r="AB16" s="59"/>
      <c r="AC16" s="3" t="s">
        <v>0</v>
      </c>
      <c r="AD16" s="11"/>
      <c r="AE16" s="60"/>
    </row>
    <row r="17" spans="1:31" x14ac:dyDescent="0.25">
      <c r="A17">
        <f t="shared" si="0"/>
        <v>2</v>
      </c>
      <c r="B17">
        <f t="shared" ca="1" si="12"/>
        <v>2</v>
      </c>
      <c r="C17">
        <f t="shared" ca="1" si="13"/>
        <v>2</v>
      </c>
      <c r="D17" t="str">
        <f t="shared" si="3"/>
        <v xml:space="preserve"> </v>
      </c>
      <c r="E17" s="47">
        <f t="shared" ca="1" si="4"/>
        <v>1</v>
      </c>
      <c r="F17">
        <f t="shared" ca="1" si="5"/>
        <v>1</v>
      </c>
      <c r="G17">
        <f t="shared" ca="1" si="6"/>
        <v>0</v>
      </c>
      <c r="H17">
        <f t="shared" ca="1" si="14"/>
        <v>0</v>
      </c>
      <c r="I17" t="str">
        <f t="shared" ca="1" si="15"/>
        <v>1</v>
      </c>
      <c r="J17" t="str">
        <f t="shared" ca="1" si="16"/>
        <v>1.1.</v>
      </c>
      <c r="K17" t="str">
        <f t="shared" ca="1" si="17"/>
        <v>1.1.0.</v>
      </c>
      <c r="L17" t="str">
        <f t="shared" ca="1" si="18"/>
        <v>F</v>
      </c>
      <c r="M17" s="48" t="s">
        <v>3</v>
      </c>
      <c r="N17" s="49"/>
      <c r="O17" s="50" t="s">
        <v>57</v>
      </c>
      <c r="P17" s="51"/>
      <c r="Q17" s="51"/>
      <c r="R17" s="52" t="s">
        <v>34</v>
      </c>
      <c r="S17" s="53"/>
      <c r="T17" s="78"/>
      <c r="U17" s="79"/>
      <c r="V17" s="57">
        <f t="shared" si="19"/>
        <v>0</v>
      </c>
      <c r="W17" s="56">
        <f t="shared" si="20"/>
        <v>0</v>
      </c>
      <c r="X17" s="57">
        <f ca="1">IFERROR(IF($M17="S",(ROUND($Y17*$W17,2)),IF($M17="M",SUMIFS($X:$X,$M:$M,"N1",$E:$E,I17),IF(AND(M17="N1",OFFSET(M17,1,0)="S"),SUMIFS($X:$X,$M:$M,"S",$J:$J,CONCATENATE(E17,".",F17,".")),IF(AND(M17="N1",OFFSET(M17,1,0)="N2",$A$6&gt;=3),SUMIFS($X:$X,$M:$M,"N2",$J:$J,CONCATENATE(E17,".",F17,".")),IF(AND(M17="N2",OFFSET(M17,1,0)="S",$A$6&gt;=3),SUMIFS($X:$X,$M:$M,"S",$K:$K,CONCATENATE(E17,".",F17,".",G17,"."))))))),0)</f>
        <v>6598.92</v>
      </c>
      <c r="Y17" s="58">
        <f t="shared" ref="Y17:Y74" si="21">IF(T17="-",0,T17)</f>
        <v>0</v>
      </c>
      <c r="Z17" s="59"/>
      <c r="AA17" s="59" t="e">
        <f>MATCH((CONCATENATE($P17," ",$Q17)),[1]Banco!$A:$A,0)</f>
        <v>#N/A</v>
      </c>
      <c r="AB17" s="59"/>
      <c r="AC17" s="3" t="s">
        <v>0</v>
      </c>
      <c r="AD17" s="11"/>
      <c r="AE17" s="60"/>
    </row>
    <row r="18" spans="1:31" x14ac:dyDescent="0.25">
      <c r="A18">
        <f t="shared" si="0"/>
        <v>3</v>
      </c>
      <c r="B18">
        <f t="shared" ca="1" si="12"/>
        <v>3</v>
      </c>
      <c r="C18">
        <f t="shared" ca="1" si="13"/>
        <v>3</v>
      </c>
      <c r="D18" t="str">
        <f t="shared" si="3"/>
        <v xml:space="preserve"> </v>
      </c>
      <c r="E18" s="47">
        <f t="shared" ca="1" si="4"/>
        <v>1</v>
      </c>
      <c r="F18">
        <f t="shared" ca="1" si="5"/>
        <v>1</v>
      </c>
      <c r="G18">
        <f t="shared" ca="1" si="6"/>
        <v>1</v>
      </c>
      <c r="H18">
        <f ca="1">IF(AND($C18&lt;=4,$C18&lt;&gt;0),0,IF(AND($C18="S",$X18&gt;0),OFFSET(H18,-1,0)+1,OFFSET(H18,-1,0)))</f>
        <v>0</v>
      </c>
      <c r="I18" t="str">
        <f t="shared" ca="1" si="15"/>
        <v>1</v>
      </c>
      <c r="J18" t="str">
        <f t="shared" ca="1" si="16"/>
        <v>1.1.</v>
      </c>
      <c r="K18" t="str">
        <f t="shared" ca="1" si="17"/>
        <v>1.1.1.</v>
      </c>
      <c r="L18" t="str">
        <f ca="1">IF(OR($Y18&gt;0,$C18=1,$C18=2,$C18=3,$C18=4),"F","")</f>
        <v>F</v>
      </c>
      <c r="M18" s="48" t="s">
        <v>4</v>
      </c>
      <c r="N18" s="49"/>
      <c r="O18" s="50" t="s">
        <v>58</v>
      </c>
      <c r="P18" s="51"/>
      <c r="Q18" s="51"/>
      <c r="R18" s="52" t="s">
        <v>115</v>
      </c>
      <c r="S18" s="53"/>
      <c r="T18" s="78"/>
      <c r="U18" s="79"/>
      <c r="V18" s="57">
        <f>IFERROR(ROUND(T18*(1+$V$11),4),"-")</f>
        <v>0</v>
      </c>
      <c r="W18" s="56">
        <f t="shared" si="20"/>
        <v>0</v>
      </c>
      <c r="X18" s="57">
        <f ca="1">IFERROR(IF($M18="S",(ROUND($Y18*$W18,2)),IF($M18="M",SUMIFS($X:$X,$M:$M,"N1",$E:$E,I18),IF(AND(M18="N1",OFFSET(M18,1,0)="S"),SUMIFS($X:$X,$M:$M,"S",$J:$J,CONCATENATE(E18,".",F18,".")),IF(AND(M18="N1",OFFSET(M18,1,0)="N2",$A$6&gt;=3),SUMIFS($X:$X,$M:$M,"N2",$J:$J,CONCATENATE(E18,".",F18,".")),IF(AND(M18="N2",OFFSET(M18,1,0)="S",$A$6&gt;=3),SUMIFS($X:$X,$M:$M,"S",$K:$K,CONCATENATE(E18,".",F18,".",G18,"."))))))),0)</f>
        <v>6598.92</v>
      </c>
      <c r="Y18" s="58">
        <f t="shared" si="21"/>
        <v>0</v>
      </c>
      <c r="Z18" s="59"/>
      <c r="AA18" s="59" t="e">
        <f>MATCH((CONCATENATE($P18," ",$Q18)),[1]Banco!$A:$A,0)</f>
        <v>#N/A</v>
      </c>
      <c r="AB18" s="59"/>
      <c r="AC18" s="3" t="s">
        <v>0</v>
      </c>
      <c r="AD18" s="11"/>
      <c r="AE18" s="60"/>
    </row>
    <row r="19" spans="1:31" ht="25.5" x14ac:dyDescent="0.25">
      <c r="A19" t="str">
        <f t="shared" si="0"/>
        <v>S</v>
      </c>
      <c r="B19">
        <f t="shared" ca="1" si="12"/>
        <v>3</v>
      </c>
      <c r="C19" t="str">
        <f t="shared" ca="1" si="13"/>
        <v>S</v>
      </c>
      <c r="D19" t="str">
        <f t="shared" si="3"/>
        <v xml:space="preserve"> </v>
      </c>
      <c r="E19" s="47">
        <f t="shared" ca="1" si="4"/>
        <v>1</v>
      </c>
      <c r="F19">
        <f t="shared" ca="1" si="5"/>
        <v>1</v>
      </c>
      <c r="G19">
        <f t="shared" ca="1" si="6"/>
        <v>1</v>
      </c>
      <c r="H19">
        <f t="shared" ref="H19:H147" ca="1" si="22">IF(AND($C19&lt;=4,$C19&lt;&gt;0),0,IF(AND($C19="S",$X19&gt;0),OFFSET(H19,-1,0)+1,OFFSET(H19,-1,0)))</f>
        <v>1</v>
      </c>
      <c r="I19" t="str">
        <f t="shared" ca="1" si="15"/>
        <v>1</v>
      </c>
      <c r="J19" t="str">
        <f t="shared" ca="1" si="16"/>
        <v>1.1.</v>
      </c>
      <c r="K19" t="str">
        <f t="shared" ca="1" si="17"/>
        <v>1.1.1.</v>
      </c>
      <c r="L19" t="str">
        <f t="shared" ref="L19:L147" ca="1" si="23">IF(OR($Y19&gt;0,$C19=1,$C19=2,$C19=3,$C19=4),"F","")</f>
        <v>F</v>
      </c>
      <c r="M19" s="48" t="s">
        <v>6</v>
      </c>
      <c r="N19" s="49"/>
      <c r="O19" s="50" t="s">
        <v>1858</v>
      </c>
      <c r="P19" s="51" t="s">
        <v>51</v>
      </c>
      <c r="Q19" s="51" t="s">
        <v>116</v>
      </c>
      <c r="R19" s="52" t="s">
        <v>117</v>
      </c>
      <c r="S19" s="53" t="s">
        <v>118</v>
      </c>
      <c r="T19" s="80">
        <v>2E-3</v>
      </c>
      <c r="U19" s="79">
        <v>2644224.2586953067</v>
      </c>
      <c r="V19" s="57">
        <f t="shared" ref="V19:V21" si="24">IFERROR(ROUNDDOWN(U19*(1+$V$11),2),"-")</f>
        <v>3299463.03</v>
      </c>
      <c r="W19" s="56">
        <f t="shared" si="20"/>
        <v>3299463.03</v>
      </c>
      <c r="X19" s="57">
        <f ca="1">IFERROR(IF($M19="S",(ROUNDDOWN($Y19*$W19,2)),IF($M19="M",SUMIFS($X:$X,$M:$M,"N1",$E:$E,I19),IF(AND(M19="N1",OFFSET(M19,1,0)="S"),SUMIFS($X:$X,$M:$M,"S",$J:$J,CONCATENATE(E19,".",F19,".")),IF(AND(M19="N1",OFFSET(M19,1,0)="N2",$A$6&gt;=3),SUMIFS($X:$X,$M:$M,"N2",$J:$J,CONCATENATE(E19,".",F19,".")),IF(AND(M19="N2",OFFSET(M19,1,0)="S",$A$6&gt;=3),SUMIFS($X:$X,$M:$M,"S",$K:$K,CONCATENATE(E19,".",F19,".",G19,"."))))))),0)</f>
        <v>6598.92</v>
      </c>
      <c r="Y19" s="58">
        <f t="shared" si="21"/>
        <v>2E-3</v>
      </c>
      <c r="Z19" s="59"/>
      <c r="AA19" s="59" t="e">
        <f>MATCH((CONCATENATE($P19," ",$Q19)),[1]Banco!$A:$A,0)</f>
        <v>#N/A</v>
      </c>
      <c r="AB19" s="59"/>
      <c r="AC19" s="3" t="s">
        <v>0</v>
      </c>
      <c r="AD19" s="11"/>
      <c r="AE19" s="60"/>
    </row>
    <row r="20" spans="1:31" x14ac:dyDescent="0.25">
      <c r="A20">
        <f t="shared" si="0"/>
        <v>2</v>
      </c>
      <c r="B20">
        <f t="shared" ca="1" si="12"/>
        <v>2</v>
      </c>
      <c r="C20">
        <f t="shared" ca="1" si="13"/>
        <v>2</v>
      </c>
      <c r="D20" t="str">
        <f t="shared" si="3"/>
        <v xml:space="preserve"> </v>
      </c>
      <c r="E20" s="47">
        <f t="shared" ca="1" si="4"/>
        <v>1</v>
      </c>
      <c r="F20">
        <f t="shared" ca="1" si="5"/>
        <v>2</v>
      </c>
      <c r="G20">
        <f t="shared" ca="1" si="6"/>
        <v>0</v>
      </c>
      <c r="H20">
        <f t="shared" ca="1" si="22"/>
        <v>0</v>
      </c>
      <c r="I20" t="str">
        <f t="shared" ca="1" si="15"/>
        <v>1</v>
      </c>
      <c r="J20" t="str">
        <f t="shared" ca="1" si="16"/>
        <v>1.2.</v>
      </c>
      <c r="K20" t="str">
        <f t="shared" ca="1" si="17"/>
        <v>1.2.0.</v>
      </c>
      <c r="L20" t="str">
        <f t="shared" ca="1" si="23"/>
        <v>F</v>
      </c>
      <c r="M20" s="48" t="s">
        <v>3</v>
      </c>
      <c r="N20" s="49"/>
      <c r="O20" s="50" t="s">
        <v>1002</v>
      </c>
      <c r="P20" s="51"/>
      <c r="Q20" s="51"/>
      <c r="R20" s="52" t="s">
        <v>119</v>
      </c>
      <c r="S20" s="53"/>
      <c r="T20" s="78"/>
      <c r="U20" s="79"/>
      <c r="V20" s="57">
        <f t="shared" si="24"/>
        <v>0</v>
      </c>
      <c r="W20" s="56">
        <f t="shared" si="20"/>
        <v>0</v>
      </c>
      <c r="X20" s="57">
        <f ca="1">IFERROR(IF($M20="S",(ROUNDDOWN($Y20*$W20,2)),IF($M20="M",SUMIFS($X:$X,$M:$M,"N1",$E:$E,I20),IF(AND(M20="N1",OFFSET(M20,1,0)="S"),SUMIFS($X:$X,$M:$M,"S",$J:$J,CONCATENATE(E20,".",F20,".")),IF(AND(M20="N1",OFFSET(M20,1,0)="N2",$A$6&gt;=3),SUMIFS($X:$X,$M:$M,"N2",$J:$J,CONCATENATE(E20,".",F20,".")),IF(AND(M20="N2",OFFSET(M20,1,0)="S",$A$6&gt;=3),SUMIFS($X:$X,$M:$M,"S",$K:$K,CONCATENATE(E20,".",F20,".",G20,"."))))))),0)</f>
        <v>186257.74</v>
      </c>
      <c r="Y20" s="58">
        <f t="shared" si="21"/>
        <v>0</v>
      </c>
      <c r="Z20" s="59"/>
      <c r="AA20" s="59" t="e">
        <f>MATCH((CONCATENATE($P20," ",$Q20)),[1]Banco!$A:$A,0)</f>
        <v>#N/A</v>
      </c>
      <c r="AB20" s="59"/>
      <c r="AC20" s="3" t="s">
        <v>0</v>
      </c>
      <c r="AD20" s="11"/>
      <c r="AE20" s="60"/>
    </row>
    <row r="21" spans="1:31" x14ac:dyDescent="0.25">
      <c r="A21">
        <f t="shared" si="0"/>
        <v>3</v>
      </c>
      <c r="B21">
        <f t="shared" ca="1" si="12"/>
        <v>3</v>
      </c>
      <c r="C21">
        <f t="shared" ca="1" si="13"/>
        <v>3</v>
      </c>
      <c r="D21" t="str">
        <f t="shared" si="3"/>
        <v xml:space="preserve"> </v>
      </c>
      <c r="E21" s="47">
        <f t="shared" ca="1" si="4"/>
        <v>1</v>
      </c>
      <c r="F21">
        <f t="shared" ca="1" si="5"/>
        <v>2</v>
      </c>
      <c r="G21">
        <f t="shared" ca="1" si="6"/>
        <v>1</v>
      </c>
      <c r="H21">
        <f t="shared" ca="1" si="22"/>
        <v>0</v>
      </c>
      <c r="I21" t="str">
        <f t="shared" ca="1" si="15"/>
        <v>1</v>
      </c>
      <c r="J21" t="str">
        <f t="shared" ca="1" si="16"/>
        <v>1.2.</v>
      </c>
      <c r="K21" t="str">
        <f t="shared" ca="1" si="17"/>
        <v>1.2.1.</v>
      </c>
      <c r="L21" t="str">
        <f t="shared" ca="1" si="23"/>
        <v>F</v>
      </c>
      <c r="M21" s="48" t="s">
        <v>4</v>
      </c>
      <c r="N21" s="49"/>
      <c r="O21" s="50" t="s">
        <v>1003</v>
      </c>
      <c r="P21" s="51"/>
      <c r="Q21" s="51"/>
      <c r="R21" s="52" t="s">
        <v>33</v>
      </c>
      <c r="S21" s="53"/>
      <c r="T21" s="78"/>
      <c r="U21" s="79"/>
      <c r="V21" s="57">
        <f t="shared" si="24"/>
        <v>0</v>
      </c>
      <c r="W21" s="56">
        <f t="shared" si="20"/>
        <v>0</v>
      </c>
      <c r="X21" s="57">
        <f ca="1">IFERROR(IF($M21="S",(ROUNDDOWN($Y21*$W21,2)),IF($M21="M",SUMIFS($X:$X,$M:$M,"N1",$E:$E,I21),IF(AND(M21="N1",OFFSET(M21,1,0)="S"),SUMIFS($X:$X,$M:$M,"S",$J:$J,CONCATENATE(E21,".",F21,".")),IF(AND(M21="N1",OFFSET(M21,1,0)="N2",$A$6&gt;=3),SUMIFS($X:$X,$M:$M,"N2",$J:$J,CONCATENATE(E21,".",F21,".")),IF(AND(M21="N2",OFFSET(M21,1,0)="S",$A$6&gt;=3),SUMIFS($X:$X,$M:$M,"S",$K:$K,CONCATENATE(E21,".",F21,".",G21,"."))))))),0)</f>
        <v>186257.74</v>
      </c>
      <c r="Y21" s="58">
        <f t="shared" si="21"/>
        <v>0</v>
      </c>
      <c r="Z21" s="59"/>
      <c r="AA21" s="59" t="e">
        <f>MATCH((CONCATENATE($P21," ",$Q21)),[1]Banco!$A:$A,0)</f>
        <v>#N/A</v>
      </c>
      <c r="AB21" s="59"/>
      <c r="AC21" s="3" t="s">
        <v>0</v>
      </c>
      <c r="AD21" s="11"/>
      <c r="AE21" s="60"/>
    </row>
    <row r="22" spans="1:31" ht="25.5" x14ac:dyDescent="0.25">
      <c r="A22" t="str">
        <f t="shared" si="0"/>
        <v>S</v>
      </c>
      <c r="B22">
        <f t="shared" ca="1" si="12"/>
        <v>3</v>
      </c>
      <c r="C22" t="str">
        <f t="shared" ca="1" si="13"/>
        <v>S</v>
      </c>
      <c r="D22" t="str">
        <f t="shared" si="3"/>
        <v xml:space="preserve"> </v>
      </c>
      <c r="E22" s="47">
        <f t="shared" ca="1" si="4"/>
        <v>1</v>
      </c>
      <c r="F22">
        <f t="shared" ca="1" si="5"/>
        <v>2</v>
      </c>
      <c r="G22">
        <f t="shared" ca="1" si="6"/>
        <v>1</v>
      </c>
      <c r="H22">
        <f t="shared" ca="1" si="22"/>
        <v>1</v>
      </c>
      <c r="I22" t="str">
        <f t="shared" ca="1" si="15"/>
        <v>1</v>
      </c>
      <c r="J22" t="str">
        <f t="shared" ca="1" si="16"/>
        <v>1.2.</v>
      </c>
      <c r="K22" t="str">
        <f t="shared" ca="1" si="17"/>
        <v>1.2.1.</v>
      </c>
      <c r="L22" t="str">
        <f t="shared" ca="1" si="23"/>
        <v>F</v>
      </c>
      <c r="M22" s="48" t="s">
        <v>6</v>
      </c>
      <c r="N22" s="49"/>
      <c r="O22" s="50" t="s">
        <v>1004</v>
      </c>
      <c r="P22" s="51" t="s">
        <v>120</v>
      </c>
      <c r="Q22" s="51" t="s">
        <v>121</v>
      </c>
      <c r="R22" s="52" t="s">
        <v>122</v>
      </c>
      <c r="S22" s="53" t="s">
        <v>61</v>
      </c>
      <c r="T22" s="78">
        <v>1</v>
      </c>
      <c r="U22" s="79">
        <v>271.47000000000003</v>
      </c>
      <c r="V22" s="57">
        <f>IFERROR(ROUNDDOWN(U22*(1+$V$11),2),"-")</f>
        <v>338.74</v>
      </c>
      <c r="W22" s="56">
        <f t="shared" si="20"/>
        <v>338.74</v>
      </c>
      <c r="X22" s="57">
        <f ca="1">IFERROR(IF($M22="S",(ROUNDDOWN($Y22*$W22,2)),IF($M22="M",SUMIFS($X:$X,$M:$M,"N1",$E:$E,I22),IF(AND(M22="N1",OFFSET(M22,1,0)="S"),SUMIFS($X:$X,$M:$M,"S",$J:$J,CONCATENATE(E22,".",F22,".")),IF(AND(M22="N1",OFFSET(M22,1,0)="N2",$A$6&gt;=3),SUMIFS($X:$X,$M:$M,"N2",$J:$J,CONCATENATE(E22,".",F22,".")),IF(AND(M22="N2",OFFSET(M22,1,0)="S",$A$6&gt;=3),SUMIFS($X:$X,$M:$M,"S",$K:$K,CONCATENATE(E22,".",F22,".",G22,"."))))))),0)</f>
        <v>338.74</v>
      </c>
      <c r="Y22" s="58">
        <f t="shared" si="21"/>
        <v>1</v>
      </c>
      <c r="Z22" s="59"/>
      <c r="AA22" s="59" t="e">
        <f>MATCH((CONCATENATE($P22," ",$Q22)),[1]Banco!$A:$A,0)</f>
        <v>#N/A</v>
      </c>
      <c r="AB22" s="59"/>
      <c r="AC22" s="3" t="s">
        <v>0</v>
      </c>
      <c r="AD22" s="11"/>
      <c r="AE22" s="60"/>
    </row>
    <row r="23" spans="1:31" ht="25.5" x14ac:dyDescent="0.25">
      <c r="A23" t="str">
        <f t="shared" si="0"/>
        <v>S</v>
      </c>
      <c r="B23">
        <f t="shared" ca="1" si="12"/>
        <v>3</v>
      </c>
      <c r="C23" t="str">
        <f t="shared" ca="1" si="13"/>
        <v>S</v>
      </c>
      <c r="D23" t="str">
        <f t="shared" si="3"/>
        <v xml:space="preserve"> </v>
      </c>
      <c r="E23" s="47">
        <f t="shared" ca="1" si="4"/>
        <v>1</v>
      </c>
      <c r="F23">
        <f t="shared" ca="1" si="5"/>
        <v>2</v>
      </c>
      <c r="G23">
        <f t="shared" ca="1" si="6"/>
        <v>1</v>
      </c>
      <c r="H23">
        <f t="shared" ca="1" si="22"/>
        <v>2</v>
      </c>
      <c r="I23" t="str">
        <f t="shared" ca="1" si="15"/>
        <v>1</v>
      </c>
      <c r="J23" t="str">
        <f t="shared" ca="1" si="16"/>
        <v>1.2.</v>
      </c>
      <c r="K23" t="str">
        <f t="shared" ca="1" si="17"/>
        <v>1.2.1.</v>
      </c>
      <c r="L23" t="str">
        <f t="shared" ca="1" si="23"/>
        <v>F</v>
      </c>
      <c r="M23" s="48" t="s">
        <v>6</v>
      </c>
      <c r="N23" s="49"/>
      <c r="O23" s="50" t="s">
        <v>1005</v>
      </c>
      <c r="P23" s="51" t="s">
        <v>32</v>
      </c>
      <c r="Q23" s="51">
        <v>90777</v>
      </c>
      <c r="R23" s="52" t="s">
        <v>65</v>
      </c>
      <c r="S23" s="53" t="s">
        <v>123</v>
      </c>
      <c r="T23" s="78">
        <v>500</v>
      </c>
      <c r="U23" s="79">
        <v>131.30000000000001</v>
      </c>
      <c r="V23" s="57">
        <f t="shared" ref="V23:V80" si="25">IFERROR(ROUNDDOWN(U23*(1+$V$11),2),"-")</f>
        <v>163.83000000000001</v>
      </c>
      <c r="W23" s="56">
        <f t="shared" si="20"/>
        <v>163.83000000000001</v>
      </c>
      <c r="X23" s="57">
        <f ca="1">IFERROR(IF($M23="S",(ROUNDDOWN($Y23*$W23,2)),IF($M23="M",SUMIFS($X:$X,$M:$M,"N1",$E:$E,I23),IF(AND(M23="N1",OFFSET(M23,1,0)="S"),SUMIFS($X:$X,$M:$M,"S",$J:$J,CONCATENATE(E23,".",F23,".")),IF(AND(M23="N1",OFFSET(M23,1,0)="N2",$A$6&gt;=3),SUMIFS($X:$X,$M:$M,"N2",$J:$J,CONCATENATE(E23,".",F23,".")),IF(AND(M23="N2",OFFSET(M23,1,0)="S",$A$6&gt;=3),SUMIFS($X:$X,$M:$M,"S",$K:$K,CONCATENATE(E23,".",F23,".",G23,"."))))))),0)</f>
        <v>81915</v>
      </c>
      <c r="Y23" s="58">
        <f t="shared" si="21"/>
        <v>500</v>
      </c>
      <c r="Z23" s="59"/>
      <c r="AA23" s="59">
        <f>MATCH((CONCATENATE($P23," ",$Q23)),[1]Banco!$A:$A,0)</f>
        <v>7408</v>
      </c>
      <c r="AB23" s="59"/>
      <c r="AC23" s="3" t="s">
        <v>0</v>
      </c>
      <c r="AD23" s="11"/>
      <c r="AE23" s="60"/>
    </row>
    <row r="24" spans="1:31" x14ac:dyDescent="0.25">
      <c r="A24" t="str">
        <f t="shared" si="0"/>
        <v>S</v>
      </c>
      <c r="B24">
        <f t="shared" ca="1" si="12"/>
        <v>3</v>
      </c>
      <c r="C24" t="str">
        <f t="shared" ca="1" si="13"/>
        <v>S</v>
      </c>
      <c r="D24" t="str">
        <f t="shared" si="3"/>
        <v xml:space="preserve"> </v>
      </c>
      <c r="E24" s="47">
        <f t="shared" ca="1" si="4"/>
        <v>1</v>
      </c>
      <c r="F24">
        <f t="shared" ca="1" si="5"/>
        <v>2</v>
      </c>
      <c r="G24">
        <f t="shared" ca="1" si="6"/>
        <v>1</v>
      </c>
      <c r="H24">
        <f t="shared" ca="1" si="22"/>
        <v>3</v>
      </c>
      <c r="I24" t="str">
        <f t="shared" ca="1" si="15"/>
        <v>1</v>
      </c>
      <c r="J24" t="str">
        <f t="shared" ca="1" si="16"/>
        <v>1.2.</v>
      </c>
      <c r="K24" t="str">
        <f t="shared" ca="1" si="17"/>
        <v>1.2.1.</v>
      </c>
      <c r="L24" t="str">
        <f t="shared" ca="1" si="23"/>
        <v>F</v>
      </c>
      <c r="M24" s="48" t="s">
        <v>6</v>
      </c>
      <c r="N24" s="49"/>
      <c r="O24" s="50" t="s">
        <v>1006</v>
      </c>
      <c r="P24" s="51" t="s">
        <v>32</v>
      </c>
      <c r="Q24" s="51">
        <v>90776</v>
      </c>
      <c r="R24" s="52" t="s">
        <v>124</v>
      </c>
      <c r="S24" s="53" t="s">
        <v>123</v>
      </c>
      <c r="T24" s="78">
        <v>1200</v>
      </c>
      <c r="U24" s="79">
        <v>69.459999999999994</v>
      </c>
      <c r="V24" s="57">
        <f t="shared" si="25"/>
        <v>86.67</v>
      </c>
      <c r="W24" s="56">
        <f t="shared" si="20"/>
        <v>86.67</v>
      </c>
      <c r="X24" s="57">
        <f ca="1">IFERROR(IF($M24="S",(ROUNDDOWN($Y24*$W24,2)),IF($M24="M",SUMIFS($X:$X,$M:$M,"N1",$E:$E,I24),IF(AND(M24="N1",OFFSET(M24,1,0)="S"),SUMIFS($X:$X,$M:$M,"S",$J:$J,CONCATENATE(E24,".",F24,".")),IF(AND(M24="N1",OFFSET(M24,1,0)="N2",$A$6&gt;=3),SUMIFS($X:$X,$M:$M,"N2",$J:$J,CONCATENATE(E24,".",F24,".")),IF(AND(M24="N2",OFFSET(M24,1,0)="S",$A$6&gt;=3),SUMIFS($X:$X,$M:$M,"S",$K:$K,CONCATENATE(E24,".",F24,".",G24,"."))))))),0)</f>
        <v>104004</v>
      </c>
      <c r="Y24" s="58">
        <f t="shared" si="21"/>
        <v>1200</v>
      </c>
      <c r="Z24" s="59"/>
      <c r="AA24" s="59">
        <f>MATCH((CONCATENATE($P24," ",$Q24)),[1]Banco!$A:$A,0)</f>
        <v>7406</v>
      </c>
      <c r="AB24" s="59"/>
      <c r="AC24" s="3" t="s">
        <v>0</v>
      </c>
      <c r="AD24" s="11"/>
      <c r="AE24" s="60"/>
    </row>
    <row r="25" spans="1:31" x14ac:dyDescent="0.25">
      <c r="A25">
        <f t="shared" si="0"/>
        <v>2</v>
      </c>
      <c r="B25">
        <f t="shared" ca="1" si="12"/>
        <v>2</v>
      </c>
      <c r="C25">
        <f t="shared" ca="1" si="13"/>
        <v>2</v>
      </c>
      <c r="D25" t="str">
        <f t="shared" si="3"/>
        <v xml:space="preserve"> </v>
      </c>
      <c r="E25" s="47">
        <f t="shared" ca="1" si="4"/>
        <v>1</v>
      </c>
      <c r="F25">
        <f t="shared" ca="1" si="5"/>
        <v>3</v>
      </c>
      <c r="G25">
        <f t="shared" ca="1" si="6"/>
        <v>0</v>
      </c>
      <c r="H25">
        <f t="shared" ca="1" si="22"/>
        <v>0</v>
      </c>
      <c r="I25" t="str">
        <f t="shared" ca="1" si="15"/>
        <v>1</v>
      </c>
      <c r="J25" t="str">
        <f t="shared" ca="1" si="16"/>
        <v>1.3.</v>
      </c>
      <c r="K25" t="str">
        <f t="shared" ca="1" si="17"/>
        <v>1.3.0.</v>
      </c>
      <c r="L25" t="str">
        <f t="shared" ca="1" si="23"/>
        <v>F</v>
      </c>
      <c r="M25" s="48" t="s">
        <v>3</v>
      </c>
      <c r="N25" s="49"/>
      <c r="O25" s="50" t="s">
        <v>1007</v>
      </c>
      <c r="P25" s="51"/>
      <c r="Q25" s="51"/>
      <c r="R25" s="52" t="s">
        <v>125</v>
      </c>
      <c r="S25" s="53"/>
      <c r="T25" s="78"/>
      <c r="U25" s="79"/>
      <c r="V25" s="57">
        <f t="shared" si="25"/>
        <v>0</v>
      </c>
      <c r="W25" s="56">
        <f t="shared" si="20"/>
        <v>0</v>
      </c>
      <c r="X25" s="57">
        <f ca="1">IFERROR(IF($M25="S",(ROUNDDOWN($Y25*$W25,2)),IF($M25="M",SUMIFS($X:$X,$M:$M,"N1",$E:$E,I25),IF(AND(M25="N1",OFFSET(M25,1,0)="S"),SUMIFS($X:$X,$M:$M,"S",$J:$J,CONCATENATE(E25,".",F25,".")),IF(AND(M25="N1",OFFSET(M25,1,0)="N2",$A$6&gt;=3),SUMIFS($X:$X,$M:$M,"N2",$J:$J,CONCATENATE(E25,".",F25,".")),IF(AND(M25="N2",OFFSET(M25,1,0)="S",$A$6&gt;=3),SUMIFS($X:$X,$M:$M,"S",$K:$K,CONCATENATE(E25,".",F25,".",G25,"."))))))),0)</f>
        <v>139393.28999999998</v>
      </c>
      <c r="Y25" s="58">
        <f t="shared" si="21"/>
        <v>0</v>
      </c>
      <c r="Z25" s="59"/>
      <c r="AA25" s="59" t="e">
        <f>MATCH((CONCATENATE($P25," ",$Q25)),[1]Banco!$A:$A,0)</f>
        <v>#N/A</v>
      </c>
      <c r="AB25" s="59"/>
      <c r="AC25" s="3" t="s">
        <v>0</v>
      </c>
      <c r="AD25" s="11"/>
      <c r="AE25" s="60"/>
    </row>
    <row r="26" spans="1:31" x14ac:dyDescent="0.25">
      <c r="A26">
        <f t="shared" si="0"/>
        <v>3</v>
      </c>
      <c r="B26">
        <f t="shared" ca="1" si="12"/>
        <v>3</v>
      </c>
      <c r="C26">
        <f t="shared" ca="1" si="13"/>
        <v>3</v>
      </c>
      <c r="D26" t="str">
        <f t="shared" si="3"/>
        <v xml:space="preserve"> </v>
      </c>
      <c r="E26" s="47">
        <f t="shared" ca="1" si="4"/>
        <v>1</v>
      </c>
      <c r="F26">
        <f t="shared" ca="1" si="5"/>
        <v>3</v>
      </c>
      <c r="G26">
        <f t="shared" ca="1" si="6"/>
        <v>1</v>
      </c>
      <c r="H26">
        <f t="shared" ca="1" si="22"/>
        <v>0</v>
      </c>
      <c r="I26" t="str">
        <f t="shared" ca="1" si="15"/>
        <v>1</v>
      </c>
      <c r="J26" t="str">
        <f t="shared" ca="1" si="16"/>
        <v>1.3.</v>
      </c>
      <c r="K26" t="str">
        <f t="shared" ca="1" si="17"/>
        <v>1.3.1.</v>
      </c>
      <c r="L26" t="str">
        <f t="shared" ca="1" si="23"/>
        <v>F</v>
      </c>
      <c r="M26" s="48" t="s">
        <v>4</v>
      </c>
      <c r="N26" s="49"/>
      <c r="O26" s="50" t="s">
        <v>1008</v>
      </c>
      <c r="P26" s="51"/>
      <c r="Q26" s="51"/>
      <c r="R26" s="52" t="s">
        <v>126</v>
      </c>
      <c r="S26" s="53"/>
      <c r="T26" s="78"/>
      <c r="U26" s="79"/>
      <c r="V26" s="57">
        <f t="shared" si="25"/>
        <v>0</v>
      </c>
      <c r="W26" s="56">
        <f t="shared" si="20"/>
        <v>0</v>
      </c>
      <c r="X26" s="57">
        <f ca="1">IFERROR(IF($M26="S",(ROUNDDOWN($Y26*$W26,2)),IF($M26="M",SUMIFS($X:$X,$M:$M,"N1",$E:$E,I26),IF(AND(M26="N1",OFFSET(M26,1,0)="S"),SUMIFS($X:$X,$M:$M,"S",$J:$J,CONCATENATE(E26,".",F26,".")),IF(AND(M26="N1",OFFSET(M26,1,0)="N2",$A$6&gt;=3),SUMIFS($X:$X,$M:$M,"N2",$J:$J,CONCATENATE(E26,".",F26,".")),IF(AND(M26="N2",OFFSET(M26,1,0)="S",$A$6&gt;=3),SUMIFS($X:$X,$M:$M,"S",$K:$K,CONCATENATE(E26,".",F26,".",G26,"."))))))),0)</f>
        <v>1443.14</v>
      </c>
      <c r="Y26" s="58">
        <f t="shared" si="21"/>
        <v>0</v>
      </c>
      <c r="Z26" s="59"/>
      <c r="AA26" s="59" t="e">
        <f>MATCH((CONCATENATE($P26," ",$Q26)),[1]Banco!$A:$A,0)</f>
        <v>#N/A</v>
      </c>
      <c r="AB26" s="59"/>
      <c r="AC26" s="3" t="s">
        <v>0</v>
      </c>
      <c r="AD26" s="11"/>
      <c r="AE26" s="60"/>
    </row>
    <row r="27" spans="1:31" ht="63.75" x14ac:dyDescent="0.25">
      <c r="A27" t="str">
        <f t="shared" si="0"/>
        <v>S</v>
      </c>
      <c r="B27">
        <f t="shared" ca="1" si="12"/>
        <v>3</v>
      </c>
      <c r="C27" t="str">
        <f t="shared" ca="1" si="13"/>
        <v>S</v>
      </c>
      <c r="D27" t="str">
        <f t="shared" si="3"/>
        <v xml:space="preserve"> </v>
      </c>
      <c r="E27" s="47">
        <f t="shared" ca="1" si="4"/>
        <v>1</v>
      </c>
      <c r="F27">
        <f t="shared" ca="1" si="5"/>
        <v>3</v>
      </c>
      <c r="G27">
        <f t="shared" ca="1" si="6"/>
        <v>1</v>
      </c>
      <c r="H27">
        <f t="shared" ca="1" si="22"/>
        <v>1</v>
      </c>
      <c r="I27" t="str">
        <f t="shared" ca="1" si="15"/>
        <v>1</v>
      </c>
      <c r="J27" t="str">
        <f t="shared" ca="1" si="16"/>
        <v>1.3.</v>
      </c>
      <c r="K27" t="str">
        <f t="shared" ca="1" si="17"/>
        <v>1.3.1.</v>
      </c>
      <c r="L27" t="str">
        <f t="shared" ca="1" si="23"/>
        <v>F</v>
      </c>
      <c r="M27" s="48" t="s">
        <v>6</v>
      </c>
      <c r="N27" s="49"/>
      <c r="O27" s="50" t="s">
        <v>1009</v>
      </c>
      <c r="P27" s="51" t="s">
        <v>51</v>
      </c>
      <c r="Q27" s="51" t="s">
        <v>127</v>
      </c>
      <c r="R27" s="52" t="s">
        <v>128</v>
      </c>
      <c r="S27" s="53" t="s">
        <v>61</v>
      </c>
      <c r="T27" s="78">
        <v>1</v>
      </c>
      <c r="U27" s="79">
        <v>1156.55</v>
      </c>
      <c r="V27" s="57">
        <f t="shared" si="25"/>
        <v>1443.14</v>
      </c>
      <c r="W27" s="56">
        <f t="shared" si="20"/>
        <v>1443.14</v>
      </c>
      <c r="X27" s="57">
        <f ca="1">IFERROR(IF($M27="S",(ROUNDDOWN($Y27*$W27,2)),IF($M27="M",SUMIFS($X:$X,$M:$M,"N1",$E:$E,I27),IF(AND(M27="N1",OFFSET(M27,1,0)="S"),SUMIFS($X:$X,$M:$M,"S",$J:$J,CONCATENATE(E27,".",F27,".")),IF(AND(M27="N1",OFFSET(M27,1,0)="N2",$A$6&gt;=3),SUMIFS($X:$X,$M:$M,"N2",$J:$J,CONCATENATE(E27,".",F27,".")),IF(AND(M27="N2",OFFSET(M27,1,0)="S",$A$6&gt;=3),SUMIFS($X:$X,$M:$M,"S",$K:$K,CONCATENATE(E27,".",F27,".",G27,"."))))))),0)</f>
        <v>1443.14</v>
      </c>
      <c r="Y27" s="58">
        <f t="shared" si="21"/>
        <v>1</v>
      </c>
      <c r="Z27" s="59"/>
      <c r="AA27" s="59">
        <f>MATCH((CONCATENATE($P27," ",$Q27)),[1]Banco!$A:$A,0)</f>
        <v>10398</v>
      </c>
      <c r="AB27" s="59"/>
      <c r="AC27" s="3" t="s">
        <v>0</v>
      </c>
      <c r="AD27" s="11"/>
      <c r="AE27" s="60"/>
    </row>
    <row r="28" spans="1:31" x14ac:dyDescent="0.25">
      <c r="A28">
        <f t="shared" si="0"/>
        <v>3</v>
      </c>
      <c r="B28">
        <f t="shared" ca="1" si="12"/>
        <v>3</v>
      </c>
      <c r="C28">
        <f t="shared" ca="1" si="13"/>
        <v>3</v>
      </c>
      <c r="D28" t="str">
        <f t="shared" si="3"/>
        <v xml:space="preserve"> </v>
      </c>
      <c r="E28" s="47">
        <f t="shared" ca="1" si="4"/>
        <v>1</v>
      </c>
      <c r="F28">
        <f t="shared" ca="1" si="5"/>
        <v>3</v>
      </c>
      <c r="G28">
        <f t="shared" ca="1" si="6"/>
        <v>2</v>
      </c>
      <c r="H28">
        <f t="shared" ca="1" si="22"/>
        <v>0</v>
      </c>
      <c r="I28" t="str">
        <f t="shared" ca="1" si="15"/>
        <v>1</v>
      </c>
      <c r="J28" t="str">
        <f t="shared" ca="1" si="16"/>
        <v>1.3.</v>
      </c>
      <c r="K28" t="str">
        <f t="shared" ca="1" si="17"/>
        <v>1.3.2.</v>
      </c>
      <c r="L28" t="str">
        <f t="shared" ca="1" si="23"/>
        <v>F</v>
      </c>
      <c r="M28" s="48" t="s">
        <v>4</v>
      </c>
      <c r="N28" s="49"/>
      <c r="O28" s="50" t="s">
        <v>1010</v>
      </c>
      <c r="P28" s="51"/>
      <c r="Q28" s="51"/>
      <c r="R28" s="52" t="s">
        <v>129</v>
      </c>
      <c r="S28" s="53"/>
      <c r="T28" s="78"/>
      <c r="U28" s="79"/>
      <c r="V28" s="57">
        <f t="shared" si="25"/>
        <v>0</v>
      </c>
      <c r="W28" s="56">
        <f t="shared" si="20"/>
        <v>0</v>
      </c>
      <c r="X28" s="57">
        <f ca="1">IFERROR(IF($M28="S",(ROUNDDOWN($Y28*$W28,2)),IF($M28="M",SUMIFS($X:$X,$M:$M,"N1",$E:$E,I28),IF(AND(M28="N1",OFFSET(M28,1,0)="S"),SUMIFS($X:$X,$M:$M,"S",$J:$J,CONCATENATE(E28,".",F28,".")),IF(AND(M28="N1",OFFSET(M28,1,0)="N2",$A$6&gt;=3),SUMIFS($X:$X,$M:$M,"N2",$J:$J,CONCATENATE(E28,".",F28,".")),IF(AND(M28="N2",OFFSET(M28,1,0)="S",$A$6&gt;=3),SUMIFS($X:$X,$M:$M,"S",$K:$K,CONCATENATE(E28,".",F28,".",G28,"."))))))),0)</f>
        <v>26033.7</v>
      </c>
      <c r="Y28" s="58">
        <f t="shared" si="21"/>
        <v>0</v>
      </c>
      <c r="Z28" s="59"/>
      <c r="AA28" s="59" t="e">
        <f>MATCH((CONCATENATE($P28," ",$Q28)),[1]Banco!$A:$A,0)</f>
        <v>#N/A</v>
      </c>
      <c r="AB28" s="59"/>
      <c r="AC28" s="3" t="s">
        <v>0</v>
      </c>
      <c r="AD28" s="11"/>
      <c r="AE28" s="60"/>
    </row>
    <row r="29" spans="1:31" x14ac:dyDescent="0.25">
      <c r="A29" t="str">
        <f t="shared" si="0"/>
        <v>S</v>
      </c>
      <c r="B29">
        <f t="shared" ca="1" si="12"/>
        <v>3</v>
      </c>
      <c r="C29" t="str">
        <f t="shared" ca="1" si="13"/>
        <v>S</v>
      </c>
      <c r="D29" t="str">
        <f t="shared" si="3"/>
        <v xml:space="preserve"> </v>
      </c>
      <c r="E29" s="47">
        <f t="shared" ca="1" si="4"/>
        <v>1</v>
      </c>
      <c r="F29">
        <f t="shared" ca="1" si="5"/>
        <v>3</v>
      </c>
      <c r="G29">
        <f t="shared" ca="1" si="6"/>
        <v>2</v>
      </c>
      <c r="H29">
        <f t="shared" ca="1" si="22"/>
        <v>1</v>
      </c>
      <c r="I29" t="str">
        <f t="shared" ca="1" si="15"/>
        <v>1</v>
      </c>
      <c r="J29" t="str">
        <f t="shared" ca="1" si="16"/>
        <v>1.3.</v>
      </c>
      <c r="K29" t="str">
        <f t="shared" ca="1" si="17"/>
        <v>1.3.2.</v>
      </c>
      <c r="L29" t="str">
        <f t="shared" ca="1" si="23"/>
        <v>F</v>
      </c>
      <c r="M29" s="48" t="s">
        <v>6</v>
      </c>
      <c r="N29" s="49"/>
      <c r="O29" s="50" t="s">
        <v>1011</v>
      </c>
      <c r="P29" s="51" t="s">
        <v>32</v>
      </c>
      <c r="Q29" s="51">
        <v>98459</v>
      </c>
      <c r="R29" s="52" t="s">
        <v>64</v>
      </c>
      <c r="S29" s="53" t="s">
        <v>62</v>
      </c>
      <c r="T29" s="78">
        <v>253</v>
      </c>
      <c r="U29" s="79">
        <v>82.47</v>
      </c>
      <c r="V29" s="57">
        <f t="shared" si="25"/>
        <v>102.9</v>
      </c>
      <c r="W29" s="56">
        <f t="shared" si="20"/>
        <v>102.9</v>
      </c>
      <c r="X29" s="57">
        <f ca="1">IFERROR(IF($M29="S",(ROUNDDOWN($Y29*$W29,2)),IF($M29="M",SUMIFS($X:$X,$M:$M,"N1",$E:$E,I29),IF(AND(M29="N1",OFFSET(M29,1,0)="S"),SUMIFS($X:$X,$M:$M,"S",$J:$J,CONCATENATE(E29,".",F29,".")),IF(AND(M29="N1",OFFSET(M29,1,0)="N2",$A$6&gt;=3),SUMIFS($X:$X,$M:$M,"N2",$J:$J,CONCATENATE(E29,".",F29,".")),IF(AND(M29="N2",OFFSET(M29,1,0)="S",$A$6&gt;=3),SUMIFS($X:$X,$M:$M,"S",$K:$K,CONCATENATE(E29,".",F29,".",G29,"."))))))),0)</f>
        <v>26033.7</v>
      </c>
      <c r="Y29" s="58">
        <f t="shared" si="21"/>
        <v>253</v>
      </c>
      <c r="Z29" s="59"/>
      <c r="AA29" s="59">
        <f>MATCH((CONCATENATE($P29," ",$Q29)),[1]Banco!$A:$A,0)</f>
        <v>7018</v>
      </c>
      <c r="AB29" s="59"/>
      <c r="AC29" s="3" t="s">
        <v>0</v>
      </c>
      <c r="AD29" s="11"/>
      <c r="AE29" s="60"/>
    </row>
    <row r="30" spans="1:31" x14ac:dyDescent="0.25">
      <c r="A30">
        <f t="shared" si="0"/>
        <v>3</v>
      </c>
      <c r="B30">
        <f t="shared" ca="1" si="12"/>
        <v>3</v>
      </c>
      <c r="C30">
        <f t="shared" ca="1" si="13"/>
        <v>3</v>
      </c>
      <c r="D30" t="str">
        <f t="shared" si="3"/>
        <v xml:space="preserve"> </v>
      </c>
      <c r="E30" s="47">
        <f t="shared" ca="1" si="4"/>
        <v>1</v>
      </c>
      <c r="F30">
        <f t="shared" ca="1" si="5"/>
        <v>3</v>
      </c>
      <c r="G30">
        <f t="shared" ca="1" si="6"/>
        <v>3</v>
      </c>
      <c r="H30">
        <f t="shared" ca="1" si="22"/>
        <v>0</v>
      </c>
      <c r="I30" t="str">
        <f t="shared" ca="1" si="15"/>
        <v>1</v>
      </c>
      <c r="J30" t="str">
        <f t="shared" ca="1" si="16"/>
        <v>1.3.</v>
      </c>
      <c r="K30" t="str">
        <f t="shared" ca="1" si="17"/>
        <v>1.3.3.</v>
      </c>
      <c r="L30" t="str">
        <f t="shared" ca="1" si="23"/>
        <v>F</v>
      </c>
      <c r="M30" s="48" t="s">
        <v>4</v>
      </c>
      <c r="N30" s="49"/>
      <c r="O30" s="50" t="s">
        <v>1012</v>
      </c>
      <c r="P30" s="51"/>
      <c r="Q30" s="51"/>
      <c r="R30" s="52" t="s">
        <v>130</v>
      </c>
      <c r="S30" s="53"/>
      <c r="T30" s="78"/>
      <c r="U30" s="79"/>
      <c r="V30" s="57">
        <f t="shared" si="25"/>
        <v>0</v>
      </c>
      <c r="W30" s="56">
        <f t="shared" si="20"/>
        <v>0</v>
      </c>
      <c r="X30" s="57">
        <f ca="1">IFERROR(IF($M30="S",(ROUNDDOWN($Y30*$W30,2)),IF($M30="M",SUMIFS($X:$X,$M:$M,"N1",$E:$E,I30),IF(AND(M30="N1",OFFSET(M30,1,0)="S"),SUMIFS($X:$X,$M:$M,"S",$J:$J,CONCATENATE(E30,".",F30,".")),IF(AND(M30="N1",OFFSET(M30,1,0)="N2",$A$6&gt;=3),SUMIFS($X:$X,$M:$M,"N2",$J:$J,CONCATENATE(E30,".",F30,".")),IF(AND(M30="N2",OFFSET(M30,1,0)="S",$A$6&gt;=3),SUMIFS($X:$X,$M:$M,"S",$K:$K,CONCATENATE(E30,".",F30,".",G30,"."))))))),0)</f>
        <v>50416.62</v>
      </c>
      <c r="Y30" s="58">
        <f t="shared" si="21"/>
        <v>0</v>
      </c>
      <c r="Z30" s="59"/>
      <c r="AA30" s="59" t="e">
        <f>MATCH((CONCATENATE($P30," ",$Q30)),[1]Banco!$A:$A,0)</f>
        <v>#N/A</v>
      </c>
      <c r="AB30" s="59"/>
      <c r="AC30" s="3" t="s">
        <v>0</v>
      </c>
      <c r="AD30" s="11"/>
      <c r="AE30" s="60"/>
    </row>
    <row r="31" spans="1:31" x14ac:dyDescent="0.25">
      <c r="A31" t="str">
        <f t="shared" si="0"/>
        <v>S</v>
      </c>
      <c r="B31">
        <f t="shared" ca="1" si="12"/>
        <v>3</v>
      </c>
      <c r="C31" t="str">
        <f t="shared" ca="1" si="13"/>
        <v>S</v>
      </c>
      <c r="D31" t="str">
        <f t="shared" si="3"/>
        <v xml:space="preserve"> </v>
      </c>
      <c r="E31" s="47">
        <f t="shared" ca="1" si="4"/>
        <v>1</v>
      </c>
      <c r="F31">
        <f t="shared" ca="1" si="5"/>
        <v>3</v>
      </c>
      <c r="G31">
        <f t="shared" ca="1" si="6"/>
        <v>3</v>
      </c>
      <c r="H31">
        <f t="shared" ca="1" si="22"/>
        <v>1</v>
      </c>
      <c r="I31" t="str">
        <f t="shared" ca="1" si="15"/>
        <v>1</v>
      </c>
      <c r="J31" t="str">
        <f t="shared" ca="1" si="16"/>
        <v>1.3.</v>
      </c>
      <c r="K31" t="str">
        <f t="shared" ca="1" si="17"/>
        <v>1.3.3.</v>
      </c>
      <c r="L31" t="str">
        <f t="shared" ca="1" si="23"/>
        <v>F</v>
      </c>
      <c r="M31" s="48" t="s">
        <v>6</v>
      </c>
      <c r="N31" s="49"/>
      <c r="O31" s="50" t="s">
        <v>1013</v>
      </c>
      <c r="P31" s="51" t="s">
        <v>131</v>
      </c>
      <c r="Q31" s="51" t="s">
        <v>132</v>
      </c>
      <c r="R31" s="52" t="s">
        <v>133</v>
      </c>
      <c r="S31" s="53" t="s">
        <v>66</v>
      </c>
      <c r="T31" s="78">
        <v>2</v>
      </c>
      <c r="U31" s="79">
        <v>20202.21</v>
      </c>
      <c r="V31" s="57">
        <f t="shared" si="25"/>
        <v>25208.31</v>
      </c>
      <c r="W31" s="56">
        <f t="shared" si="20"/>
        <v>25208.31</v>
      </c>
      <c r="X31" s="57">
        <f ca="1">IFERROR(IF($M31="S",(ROUNDDOWN($Y31*$W31,2)),IF($M31="M",SUMIFS($X:$X,$M:$M,"N1",$E:$E,I31),IF(AND(M31="N1",OFFSET(M31,1,0)="S"),SUMIFS($X:$X,$M:$M,"S",$J:$J,CONCATENATE(E31,".",F31,".")),IF(AND(M31="N1",OFFSET(M31,1,0)="N2",$A$6&gt;=3),SUMIFS($X:$X,$M:$M,"N2",$J:$J,CONCATENATE(E31,".",F31,".")),IF(AND(M31="N2",OFFSET(M31,1,0)="S",$A$6&gt;=3),SUMIFS($X:$X,$M:$M,"S",$K:$K,CONCATENATE(E31,".",F31,".",G31,"."))))))),0)</f>
        <v>50416.62</v>
      </c>
      <c r="Y31" s="58">
        <f t="shared" si="21"/>
        <v>2</v>
      </c>
      <c r="Z31" s="59"/>
      <c r="AA31" s="59" t="e">
        <f>MATCH((CONCATENATE($P31," ",$Q31)),[1]Banco!$A:$A,0)</f>
        <v>#N/A</v>
      </c>
      <c r="AB31" s="59"/>
      <c r="AC31" s="3" t="s">
        <v>0</v>
      </c>
      <c r="AD31" s="11"/>
      <c r="AE31" s="60"/>
    </row>
    <row r="32" spans="1:31" x14ac:dyDescent="0.25">
      <c r="A32">
        <f t="shared" si="0"/>
        <v>3</v>
      </c>
      <c r="B32">
        <f t="shared" ca="1" si="12"/>
        <v>3</v>
      </c>
      <c r="C32">
        <f t="shared" ca="1" si="13"/>
        <v>3</v>
      </c>
      <c r="D32" t="str">
        <f t="shared" si="3"/>
        <v xml:space="preserve"> </v>
      </c>
      <c r="E32" s="47">
        <f t="shared" ca="1" si="4"/>
        <v>1</v>
      </c>
      <c r="F32">
        <f t="shared" ca="1" si="5"/>
        <v>3</v>
      </c>
      <c r="G32">
        <f t="shared" ca="1" si="6"/>
        <v>4</v>
      </c>
      <c r="H32">
        <f t="shared" ca="1" si="22"/>
        <v>0</v>
      </c>
      <c r="I32" t="str">
        <f t="shared" ca="1" si="15"/>
        <v>1</v>
      </c>
      <c r="J32" t="str">
        <f t="shared" ca="1" si="16"/>
        <v>1.3.</v>
      </c>
      <c r="K32" t="str">
        <f t="shared" ca="1" si="17"/>
        <v>1.3.4.</v>
      </c>
      <c r="L32" t="str">
        <f t="shared" ca="1" si="23"/>
        <v>F</v>
      </c>
      <c r="M32" s="48" t="s">
        <v>4</v>
      </c>
      <c r="N32" s="49"/>
      <c r="O32" s="50" t="s">
        <v>1014</v>
      </c>
      <c r="P32" s="51"/>
      <c r="Q32" s="51"/>
      <c r="R32" s="52" t="s">
        <v>134</v>
      </c>
      <c r="S32" s="53"/>
      <c r="T32" s="78"/>
      <c r="U32" s="79"/>
      <c r="V32" s="57">
        <f t="shared" si="25"/>
        <v>0</v>
      </c>
      <c r="W32" s="56">
        <f t="shared" si="20"/>
        <v>0</v>
      </c>
      <c r="X32" s="57">
        <f ca="1">IFERROR(IF($M32="S",(ROUNDDOWN($Y32*$W32,2)),IF($M32="M",SUMIFS($X:$X,$M:$M,"N1",$E:$E,I32),IF(AND(M32="N1",OFFSET(M32,1,0)="S"),SUMIFS($X:$X,$M:$M,"S",$J:$J,CONCATENATE(E32,".",F32,".")),IF(AND(M32="N1",OFFSET(M32,1,0)="N2",$A$6&gt;=3),SUMIFS($X:$X,$M:$M,"N2",$J:$J,CONCATENATE(E32,".",F32,".")),IF(AND(M32="N2",OFFSET(M32,1,0)="S",$A$6&gt;=3),SUMIFS($X:$X,$M:$M,"S",$K:$K,CONCATENATE(E32,".",F32,".",G32,"."))))))),0)</f>
        <v>55553.80999999999</v>
      </c>
      <c r="Y32" s="58">
        <f t="shared" si="21"/>
        <v>0</v>
      </c>
      <c r="Z32" s="59"/>
      <c r="AA32" s="59" t="e">
        <f>MATCH((CONCATENATE($P32," ",$Q32)),[1]Banco!$A:$A,0)</f>
        <v>#N/A</v>
      </c>
      <c r="AB32" s="59"/>
      <c r="AC32" s="3" t="s">
        <v>0</v>
      </c>
      <c r="AD32" s="11"/>
      <c r="AE32" s="60"/>
    </row>
    <row r="33" spans="1:31" ht="38.25" x14ac:dyDescent="0.25">
      <c r="A33" t="str">
        <f t="shared" si="0"/>
        <v>S</v>
      </c>
      <c r="B33">
        <f t="shared" ca="1" si="12"/>
        <v>3</v>
      </c>
      <c r="C33" t="str">
        <f t="shared" ca="1" si="13"/>
        <v>S</v>
      </c>
      <c r="D33" t="str">
        <f t="shared" si="3"/>
        <v xml:space="preserve"> </v>
      </c>
      <c r="E33" s="47">
        <f t="shared" ca="1" si="4"/>
        <v>1</v>
      </c>
      <c r="F33">
        <f t="shared" ca="1" si="5"/>
        <v>3</v>
      </c>
      <c r="G33">
        <f t="shared" ca="1" si="6"/>
        <v>4</v>
      </c>
      <c r="H33">
        <f t="shared" ca="1" si="22"/>
        <v>1</v>
      </c>
      <c r="I33" t="str">
        <f t="shared" ca="1" si="15"/>
        <v>1</v>
      </c>
      <c r="J33" t="str">
        <f t="shared" ca="1" si="16"/>
        <v>1.3.</v>
      </c>
      <c r="K33" t="str">
        <f t="shared" ca="1" si="17"/>
        <v>1.3.4.</v>
      </c>
      <c r="L33" t="str">
        <f t="shared" ca="1" si="23"/>
        <v>F</v>
      </c>
      <c r="M33" s="48" t="s">
        <v>6</v>
      </c>
      <c r="N33" s="49"/>
      <c r="O33" s="50" t="s">
        <v>1015</v>
      </c>
      <c r="P33" s="51" t="s">
        <v>51</v>
      </c>
      <c r="Q33" s="51" t="s">
        <v>135</v>
      </c>
      <c r="R33" s="52" t="s">
        <v>136</v>
      </c>
      <c r="S33" s="53" t="s">
        <v>61</v>
      </c>
      <c r="T33" s="78">
        <v>2</v>
      </c>
      <c r="U33" s="79">
        <v>1671.8</v>
      </c>
      <c r="V33" s="57">
        <f t="shared" si="25"/>
        <v>2086.0700000000002</v>
      </c>
      <c r="W33" s="56">
        <f t="shared" si="20"/>
        <v>2086.0700000000002</v>
      </c>
      <c r="X33" s="57">
        <f ca="1">IFERROR(IF($M33="S",(ROUNDDOWN($Y33*$W33,2)),IF($M33="M",SUMIFS($X:$X,$M:$M,"N1",$E:$E,I33),IF(AND(M33="N1",OFFSET(M33,1,0)="S"),SUMIFS($X:$X,$M:$M,"S",$J:$J,CONCATENATE(E33,".",F33,".")),IF(AND(M33="N1",OFFSET(M33,1,0)="N2",$A$6&gt;=3),SUMIFS($X:$X,$M:$M,"N2",$J:$J,CONCATENATE(E33,".",F33,".")),IF(AND(M33="N2",OFFSET(M33,1,0)="S",$A$6&gt;=3),SUMIFS($X:$X,$M:$M,"S",$K:$K,CONCATENATE(E33,".",F33,".",G33,"."))))))),0)</f>
        <v>4172.1400000000003</v>
      </c>
      <c r="Y33" s="58">
        <f t="shared" si="21"/>
        <v>2</v>
      </c>
      <c r="Z33" s="59"/>
      <c r="AA33" s="59">
        <f>MATCH((CONCATENATE($P33," ",$Q33)),[1]Banco!$A:$A,0)</f>
        <v>10441</v>
      </c>
      <c r="AB33" s="59"/>
      <c r="AC33" s="3" t="s">
        <v>0</v>
      </c>
      <c r="AD33" s="11"/>
      <c r="AE33" s="60"/>
    </row>
    <row r="34" spans="1:31" ht="76.5" x14ac:dyDescent="0.25">
      <c r="A34" t="str">
        <f t="shared" si="0"/>
        <v>S</v>
      </c>
      <c r="B34">
        <f t="shared" ca="1" si="12"/>
        <v>3</v>
      </c>
      <c r="C34" t="str">
        <f t="shared" ca="1" si="13"/>
        <v>S</v>
      </c>
      <c r="D34" t="str">
        <f t="shared" si="3"/>
        <v xml:space="preserve"> </v>
      </c>
      <c r="E34" s="47">
        <f t="shared" ca="1" si="4"/>
        <v>1</v>
      </c>
      <c r="F34">
        <f t="shared" ca="1" si="5"/>
        <v>3</v>
      </c>
      <c r="G34">
        <f t="shared" ca="1" si="6"/>
        <v>4</v>
      </c>
      <c r="H34">
        <f t="shared" ca="1" si="22"/>
        <v>2</v>
      </c>
      <c r="I34" t="str">
        <f t="shared" ca="1" si="15"/>
        <v>1</v>
      </c>
      <c r="J34" t="str">
        <f t="shared" ca="1" si="16"/>
        <v>1.3.</v>
      </c>
      <c r="K34" t="str">
        <f t="shared" ca="1" si="17"/>
        <v>1.3.4.</v>
      </c>
      <c r="L34" t="str">
        <f t="shared" ca="1" si="23"/>
        <v>F</v>
      </c>
      <c r="M34" s="48" t="s">
        <v>6</v>
      </c>
      <c r="N34" s="49"/>
      <c r="O34" s="50" t="s">
        <v>1016</v>
      </c>
      <c r="P34" s="51" t="s">
        <v>51</v>
      </c>
      <c r="Q34" s="51" t="s">
        <v>137</v>
      </c>
      <c r="R34" s="52" t="s">
        <v>138</v>
      </c>
      <c r="S34" s="53" t="s">
        <v>60</v>
      </c>
      <c r="T34" s="78">
        <v>10</v>
      </c>
      <c r="U34" s="79">
        <v>794.71</v>
      </c>
      <c r="V34" s="57">
        <f t="shared" si="25"/>
        <v>991.63</v>
      </c>
      <c r="W34" s="56">
        <f t="shared" si="20"/>
        <v>991.63</v>
      </c>
      <c r="X34" s="57">
        <f ca="1">IFERROR(IF($M34="S",(ROUNDDOWN($Y34*$W34,2)),IF($M34="M",SUMIFS($X:$X,$M:$M,"N1",$E:$E,I34),IF(AND(M34="N1",OFFSET(M34,1,0)="S"),SUMIFS($X:$X,$M:$M,"S",$J:$J,CONCATENATE(E34,".",F34,".")),IF(AND(M34="N1",OFFSET(M34,1,0)="N2",$A$6&gt;=3),SUMIFS($X:$X,$M:$M,"N2",$J:$J,CONCATENATE(E34,".",F34,".")),IF(AND(M34="N2",OFFSET(M34,1,0)="S",$A$6&gt;=3),SUMIFS($X:$X,$M:$M,"S",$K:$K,CONCATENATE(E34,".",F34,".",G34,"."))))))),0)</f>
        <v>9916.2999999999993</v>
      </c>
      <c r="Y34" s="58">
        <f t="shared" si="21"/>
        <v>10</v>
      </c>
      <c r="Z34" s="59"/>
      <c r="AA34" s="59">
        <f>MATCH((CONCATENATE($P34," ",$Q34)),[1]Banco!$A:$A,0)</f>
        <v>10435</v>
      </c>
      <c r="AB34" s="59"/>
      <c r="AC34" s="3" t="s">
        <v>0</v>
      </c>
      <c r="AD34" s="11"/>
      <c r="AE34" s="60"/>
    </row>
    <row r="35" spans="1:31" ht="76.5" x14ac:dyDescent="0.25">
      <c r="A35" t="str">
        <f t="shared" si="0"/>
        <v>S</v>
      </c>
      <c r="B35">
        <f t="shared" ca="1" si="12"/>
        <v>3</v>
      </c>
      <c r="C35" t="str">
        <f t="shared" ca="1" si="13"/>
        <v>S</v>
      </c>
      <c r="D35" t="str">
        <f t="shared" si="3"/>
        <v xml:space="preserve"> </v>
      </c>
      <c r="E35" s="47">
        <f t="shared" ca="1" si="4"/>
        <v>1</v>
      </c>
      <c r="F35">
        <f t="shared" ca="1" si="5"/>
        <v>3</v>
      </c>
      <c r="G35">
        <f t="shared" ca="1" si="6"/>
        <v>4</v>
      </c>
      <c r="H35">
        <f t="shared" ca="1" si="22"/>
        <v>3</v>
      </c>
      <c r="I35" t="str">
        <f t="shared" ca="1" si="15"/>
        <v>1</v>
      </c>
      <c r="J35" t="str">
        <f t="shared" ca="1" si="16"/>
        <v>1.3.</v>
      </c>
      <c r="K35" t="str">
        <f t="shared" ca="1" si="17"/>
        <v>1.3.4.</v>
      </c>
      <c r="L35" t="str">
        <f t="shared" ca="1" si="23"/>
        <v>F</v>
      </c>
      <c r="M35" s="48" t="s">
        <v>6</v>
      </c>
      <c r="N35" s="49"/>
      <c r="O35" s="50" t="s">
        <v>1017</v>
      </c>
      <c r="P35" s="51" t="s">
        <v>51</v>
      </c>
      <c r="Q35" s="51" t="s">
        <v>139</v>
      </c>
      <c r="R35" s="52" t="s">
        <v>140</v>
      </c>
      <c r="S35" s="53" t="s">
        <v>60</v>
      </c>
      <c r="T35" s="78">
        <v>10</v>
      </c>
      <c r="U35" s="79">
        <v>1503.78</v>
      </c>
      <c r="V35" s="57">
        <f t="shared" si="25"/>
        <v>1876.41</v>
      </c>
      <c r="W35" s="56">
        <f t="shared" si="20"/>
        <v>1876.41</v>
      </c>
      <c r="X35" s="57">
        <f ca="1">IFERROR(IF($M35="S",(ROUNDDOWN($Y35*$W35,2)),IF($M35="M",SUMIFS($X:$X,$M:$M,"N1",$E:$E,I35),IF(AND(M35="N1",OFFSET(M35,1,0)="S"),SUMIFS($X:$X,$M:$M,"S",$J:$J,CONCATENATE(E35,".",F35,".")),IF(AND(M35="N1",OFFSET(M35,1,0)="N2",$A$6&gt;=3),SUMIFS($X:$X,$M:$M,"N2",$J:$J,CONCATENATE(E35,".",F35,".")),IF(AND(M35="N2",OFFSET(M35,1,0)="S",$A$6&gt;=3),SUMIFS($X:$X,$M:$M,"S",$K:$K,CONCATENATE(E35,".",F35,".",G35,"."))))))),0)</f>
        <v>18764.099999999999</v>
      </c>
      <c r="Y35" s="58">
        <f t="shared" si="21"/>
        <v>10</v>
      </c>
      <c r="Z35" s="59"/>
      <c r="AA35" s="59">
        <f>MATCH((CONCATENATE($P35," ",$Q35)),[1]Banco!$A:$A,0)</f>
        <v>10433</v>
      </c>
      <c r="AB35" s="59"/>
      <c r="AC35" s="3" t="s">
        <v>0</v>
      </c>
      <c r="AD35" s="11"/>
      <c r="AE35" s="60"/>
    </row>
    <row r="36" spans="1:31" ht="25.5" x14ac:dyDescent="0.25">
      <c r="A36" t="str">
        <f t="shared" si="0"/>
        <v>S</v>
      </c>
      <c r="B36">
        <f t="shared" ca="1" si="12"/>
        <v>3</v>
      </c>
      <c r="C36" t="str">
        <f t="shared" ca="1" si="13"/>
        <v>S</v>
      </c>
      <c r="D36" t="str">
        <f t="shared" si="3"/>
        <v xml:space="preserve"> </v>
      </c>
      <c r="E36" s="47">
        <f t="shared" ca="1" si="4"/>
        <v>1</v>
      </c>
      <c r="F36">
        <f t="shared" ca="1" si="5"/>
        <v>3</v>
      </c>
      <c r="G36">
        <f t="shared" ca="1" si="6"/>
        <v>4</v>
      </c>
      <c r="H36">
        <f t="shared" ca="1" si="22"/>
        <v>4</v>
      </c>
      <c r="I36" t="str">
        <f t="shared" ca="1" si="15"/>
        <v>1</v>
      </c>
      <c r="J36" t="str">
        <f t="shared" ca="1" si="16"/>
        <v>1.3.</v>
      </c>
      <c r="K36" t="str">
        <f t="shared" ca="1" si="17"/>
        <v>1.3.4.</v>
      </c>
      <c r="L36" t="str">
        <f t="shared" ca="1" si="23"/>
        <v>F</v>
      </c>
      <c r="M36" s="48" t="s">
        <v>6</v>
      </c>
      <c r="N36" s="49"/>
      <c r="O36" s="50" t="s">
        <v>1018</v>
      </c>
      <c r="P36" s="51" t="s">
        <v>131</v>
      </c>
      <c r="Q36" s="51" t="s">
        <v>141</v>
      </c>
      <c r="R36" s="52" t="s">
        <v>142</v>
      </c>
      <c r="S36" s="53" t="s">
        <v>66</v>
      </c>
      <c r="T36" s="78">
        <v>10</v>
      </c>
      <c r="U36" s="79">
        <v>1595.15</v>
      </c>
      <c r="V36" s="57">
        <f t="shared" si="25"/>
        <v>1990.42</v>
      </c>
      <c r="W36" s="56">
        <f t="shared" si="20"/>
        <v>1990.42</v>
      </c>
      <c r="X36" s="57">
        <f ca="1">IFERROR(IF($M36="S",(ROUNDDOWN($Y36*$W36,2)),IF($M36="M",SUMIFS($X:$X,$M:$M,"N1",$E:$E,I36),IF(AND(M36="N1",OFFSET(M36,1,0)="S"),SUMIFS($X:$X,$M:$M,"S",$J:$J,CONCATENATE(E36,".",F36,".")),IF(AND(M36="N1",OFFSET(M36,1,0)="N2",$A$6&gt;=3),SUMIFS($X:$X,$M:$M,"N2",$J:$J,CONCATENATE(E36,".",F36,".")),IF(AND(M36="N2",OFFSET(M36,1,0)="S",$A$6&gt;=3),SUMIFS($X:$X,$M:$M,"S",$K:$K,CONCATENATE(E36,".",F36,".",G36,"."))))))),0)</f>
        <v>19904.2</v>
      </c>
      <c r="Y36" s="58">
        <f t="shared" si="21"/>
        <v>10</v>
      </c>
      <c r="Z36" s="59"/>
      <c r="AA36" s="59" t="e">
        <f>MATCH((CONCATENATE($P36," ",$Q36)),[1]Banco!$A:$A,0)</f>
        <v>#N/A</v>
      </c>
      <c r="AB36" s="59"/>
      <c r="AC36" s="3" t="s">
        <v>0</v>
      </c>
      <c r="AD36" s="11"/>
      <c r="AE36" s="60"/>
    </row>
    <row r="37" spans="1:31" x14ac:dyDescent="0.25">
      <c r="A37" t="str">
        <f t="shared" si="0"/>
        <v>S</v>
      </c>
      <c r="B37">
        <f t="shared" ca="1" si="12"/>
        <v>3</v>
      </c>
      <c r="C37" t="str">
        <f t="shared" ca="1" si="13"/>
        <v>S</v>
      </c>
      <c r="D37" t="str">
        <f t="shared" si="3"/>
        <v xml:space="preserve"> </v>
      </c>
      <c r="E37" s="47">
        <f t="shared" ca="1" si="4"/>
        <v>1</v>
      </c>
      <c r="F37">
        <f t="shared" ca="1" si="5"/>
        <v>3</v>
      </c>
      <c r="G37">
        <f t="shared" ca="1" si="6"/>
        <v>4</v>
      </c>
      <c r="H37">
        <f t="shared" ca="1" si="22"/>
        <v>5</v>
      </c>
      <c r="I37" t="str">
        <f t="shared" ca="1" si="15"/>
        <v>1</v>
      </c>
      <c r="J37" t="str">
        <f t="shared" ca="1" si="16"/>
        <v>1.3.</v>
      </c>
      <c r="K37" t="str">
        <f t="shared" ca="1" si="17"/>
        <v>1.3.4.</v>
      </c>
      <c r="L37" t="str">
        <f t="shared" ca="1" si="23"/>
        <v>F</v>
      </c>
      <c r="M37" s="48" t="s">
        <v>6</v>
      </c>
      <c r="N37" s="49"/>
      <c r="O37" s="50" t="s">
        <v>1019</v>
      </c>
      <c r="P37" s="51" t="s">
        <v>51</v>
      </c>
      <c r="Q37" s="51" t="s">
        <v>143</v>
      </c>
      <c r="R37" s="52" t="s">
        <v>144</v>
      </c>
      <c r="S37" s="53" t="s">
        <v>61</v>
      </c>
      <c r="T37" s="78">
        <v>1</v>
      </c>
      <c r="U37" s="79">
        <v>347.98</v>
      </c>
      <c r="V37" s="57">
        <f t="shared" si="25"/>
        <v>434.2</v>
      </c>
      <c r="W37" s="56">
        <f t="shared" si="20"/>
        <v>434.2</v>
      </c>
      <c r="X37" s="57">
        <f ca="1">IFERROR(IF($M37="S",(ROUNDDOWN($Y37*$W37,2)),IF($M37="M",SUMIFS($X:$X,$M:$M,"N1",$E:$E,I37),IF(AND(M37="N1",OFFSET(M37,1,0)="S"),SUMIFS($X:$X,$M:$M,"S",$J:$J,CONCATENATE(E37,".",F37,".")),IF(AND(M37="N1",OFFSET(M37,1,0)="N2",$A$6&gt;=3),SUMIFS($X:$X,$M:$M,"N2",$J:$J,CONCATENATE(E37,".",F37,".")),IF(AND(M37="N2",OFFSET(M37,1,0)="S",$A$6&gt;=3),SUMIFS($X:$X,$M:$M,"S",$K:$K,CONCATENATE(E37,".",F37,".",G37,"."))))))),0)</f>
        <v>434.2</v>
      </c>
      <c r="Y37" s="58">
        <f t="shared" si="21"/>
        <v>1</v>
      </c>
      <c r="Z37" s="59"/>
      <c r="AA37" s="59">
        <f>MATCH((CONCATENATE($P37," ",$Q37)),[1]Banco!$A:$A,0)</f>
        <v>10423</v>
      </c>
      <c r="AB37" s="59"/>
      <c r="AC37" s="3" t="s">
        <v>0</v>
      </c>
      <c r="AD37" s="11"/>
      <c r="AE37" s="60"/>
    </row>
    <row r="38" spans="1:31" ht="25.5" x14ac:dyDescent="0.25">
      <c r="A38" t="str">
        <f t="shared" si="0"/>
        <v>S</v>
      </c>
      <c r="B38">
        <f t="shared" ca="1" si="12"/>
        <v>3</v>
      </c>
      <c r="C38" t="str">
        <f t="shared" ca="1" si="13"/>
        <v>S</v>
      </c>
      <c r="D38" t="str">
        <f t="shared" si="3"/>
        <v xml:space="preserve"> </v>
      </c>
      <c r="E38" s="47">
        <f t="shared" ca="1" si="4"/>
        <v>1</v>
      </c>
      <c r="F38">
        <f t="shared" ca="1" si="5"/>
        <v>3</v>
      </c>
      <c r="G38">
        <f t="shared" ca="1" si="6"/>
        <v>4</v>
      </c>
      <c r="H38">
        <f t="shared" ca="1" si="22"/>
        <v>6</v>
      </c>
      <c r="I38" t="str">
        <f t="shared" ca="1" si="15"/>
        <v>1</v>
      </c>
      <c r="J38" t="str">
        <f t="shared" ca="1" si="16"/>
        <v>1.3.</v>
      </c>
      <c r="K38" t="str">
        <f t="shared" ca="1" si="17"/>
        <v>1.3.4.</v>
      </c>
      <c r="L38" t="str">
        <f t="shared" ca="1" si="23"/>
        <v>F</v>
      </c>
      <c r="M38" s="48" t="s">
        <v>6</v>
      </c>
      <c r="N38" s="49"/>
      <c r="O38" s="50" t="s">
        <v>1020</v>
      </c>
      <c r="P38" s="51" t="s">
        <v>51</v>
      </c>
      <c r="Q38" s="51" t="s">
        <v>145</v>
      </c>
      <c r="R38" s="52" t="s">
        <v>146</v>
      </c>
      <c r="S38" s="53" t="s">
        <v>61</v>
      </c>
      <c r="T38" s="78">
        <v>1</v>
      </c>
      <c r="U38" s="79">
        <v>330.07</v>
      </c>
      <c r="V38" s="57">
        <f t="shared" si="25"/>
        <v>411.86</v>
      </c>
      <c r="W38" s="56">
        <f t="shared" si="20"/>
        <v>411.86</v>
      </c>
      <c r="X38" s="57">
        <f ca="1">IFERROR(IF($M38="S",(ROUNDDOWN($Y38*$W38,2)),IF($M38="M",SUMIFS($X:$X,$M:$M,"N1",$E:$E,I38),IF(AND(M38="N1",OFFSET(M38,1,0)="S"),SUMIFS($X:$X,$M:$M,"S",$J:$J,CONCATENATE(E38,".",F38,".")),IF(AND(M38="N1",OFFSET(M38,1,0)="N2",$A$6&gt;=3),SUMIFS($X:$X,$M:$M,"N2",$J:$J,CONCATENATE(E38,".",F38,".")),IF(AND(M38="N2",OFFSET(M38,1,0)="S",$A$6&gt;=3),SUMIFS($X:$X,$M:$M,"S",$K:$K,CONCATENATE(E38,".",F38,".",G38,"."))))))),0)</f>
        <v>411.86</v>
      </c>
      <c r="Y38" s="58">
        <f t="shared" si="21"/>
        <v>1</v>
      </c>
      <c r="Z38" s="59"/>
      <c r="AA38" s="59">
        <f>MATCH((CONCATENATE($P38," ",$Q38)),[1]Banco!$A:$A,0)</f>
        <v>10421</v>
      </c>
      <c r="AB38" s="59"/>
      <c r="AC38" s="3" t="s">
        <v>0</v>
      </c>
      <c r="AD38" s="11"/>
      <c r="AE38" s="60"/>
    </row>
    <row r="39" spans="1:31" ht="51" x14ac:dyDescent="0.25">
      <c r="A39" t="str">
        <f t="shared" si="0"/>
        <v>S</v>
      </c>
      <c r="B39">
        <f t="shared" ca="1" si="12"/>
        <v>3</v>
      </c>
      <c r="C39" t="str">
        <f t="shared" ca="1" si="13"/>
        <v>S</v>
      </c>
      <c r="D39" t="str">
        <f t="shared" si="3"/>
        <v xml:space="preserve"> </v>
      </c>
      <c r="E39" s="47">
        <f t="shared" ca="1" si="4"/>
        <v>1</v>
      </c>
      <c r="F39">
        <f t="shared" ca="1" si="5"/>
        <v>3</v>
      </c>
      <c r="G39">
        <f t="shared" ca="1" si="6"/>
        <v>4</v>
      </c>
      <c r="H39">
        <f t="shared" ca="1" si="22"/>
        <v>7</v>
      </c>
      <c r="I39" t="str">
        <f t="shared" ca="1" si="15"/>
        <v>1</v>
      </c>
      <c r="J39" t="str">
        <f t="shared" ca="1" si="16"/>
        <v>1.3.</v>
      </c>
      <c r="K39" t="str">
        <f t="shared" ca="1" si="17"/>
        <v>1.3.4.</v>
      </c>
      <c r="L39" t="str">
        <f t="shared" ca="1" si="23"/>
        <v>F</v>
      </c>
      <c r="M39" s="48" t="s">
        <v>6</v>
      </c>
      <c r="N39" s="49"/>
      <c r="O39" s="50" t="s">
        <v>1021</v>
      </c>
      <c r="P39" s="51" t="s">
        <v>51</v>
      </c>
      <c r="Q39" s="51" t="s">
        <v>147</v>
      </c>
      <c r="R39" s="52" t="s">
        <v>148</v>
      </c>
      <c r="S39" s="53" t="s">
        <v>61</v>
      </c>
      <c r="T39" s="78">
        <v>1</v>
      </c>
      <c r="U39" s="79">
        <v>591.94000000000005</v>
      </c>
      <c r="V39" s="57">
        <f t="shared" si="25"/>
        <v>738.62</v>
      </c>
      <c r="W39" s="56">
        <f t="shared" si="20"/>
        <v>738.62</v>
      </c>
      <c r="X39" s="57">
        <f ca="1">IFERROR(IF($M39="S",(ROUNDDOWN($Y39*$W39,2)),IF($M39="M",SUMIFS($X:$X,$M:$M,"N1",$E:$E,I39),IF(AND(M39="N1",OFFSET(M39,1,0)="S"),SUMIFS($X:$X,$M:$M,"S",$J:$J,CONCATENATE(E39,".",F39,".")),IF(AND(M39="N1",OFFSET(M39,1,0)="N2",$A$6&gt;=3),SUMIFS($X:$X,$M:$M,"N2",$J:$J,CONCATENATE(E39,".",F39,".")),IF(AND(M39="N2",OFFSET(M39,1,0)="S",$A$6&gt;=3),SUMIFS($X:$X,$M:$M,"S",$K:$K,CONCATENATE(E39,".",F39,".",G39,"."))))))),0)</f>
        <v>738.62</v>
      </c>
      <c r="Y39" s="58">
        <f t="shared" si="21"/>
        <v>1</v>
      </c>
      <c r="Z39" s="59"/>
      <c r="AA39" s="59">
        <f>MATCH((CONCATENATE($P39," ",$Q39)),[1]Banco!$A:$A,0)</f>
        <v>10402</v>
      </c>
      <c r="AB39" s="59"/>
      <c r="AC39" s="3" t="s">
        <v>0</v>
      </c>
      <c r="AD39" s="11"/>
      <c r="AE39" s="60"/>
    </row>
    <row r="40" spans="1:31" ht="51" x14ac:dyDescent="0.25">
      <c r="A40" t="str">
        <f t="shared" si="0"/>
        <v>S</v>
      </c>
      <c r="B40">
        <f t="shared" ca="1" si="12"/>
        <v>3</v>
      </c>
      <c r="C40" t="str">
        <f t="shared" ca="1" si="13"/>
        <v>S</v>
      </c>
      <c r="D40" t="str">
        <f t="shared" si="3"/>
        <v xml:space="preserve"> </v>
      </c>
      <c r="E40" s="47">
        <f t="shared" ca="1" si="4"/>
        <v>1</v>
      </c>
      <c r="F40">
        <f t="shared" ca="1" si="5"/>
        <v>3</v>
      </c>
      <c r="G40">
        <f t="shared" ca="1" si="6"/>
        <v>4</v>
      </c>
      <c r="H40">
        <f t="shared" ca="1" si="22"/>
        <v>8</v>
      </c>
      <c r="I40" t="str">
        <f t="shared" ca="1" si="15"/>
        <v>1</v>
      </c>
      <c r="J40" t="str">
        <f t="shared" ca="1" si="16"/>
        <v>1.3.</v>
      </c>
      <c r="K40" t="str">
        <f t="shared" ca="1" si="17"/>
        <v>1.3.4.</v>
      </c>
      <c r="L40" t="str">
        <f t="shared" ca="1" si="23"/>
        <v>F</v>
      </c>
      <c r="M40" s="48" t="s">
        <v>6</v>
      </c>
      <c r="N40" s="49"/>
      <c r="O40" s="50" t="s">
        <v>1022</v>
      </c>
      <c r="P40" s="51" t="s">
        <v>51</v>
      </c>
      <c r="Q40" s="51" t="s">
        <v>149</v>
      </c>
      <c r="R40" s="52" t="s">
        <v>150</v>
      </c>
      <c r="S40" s="53" t="s">
        <v>61</v>
      </c>
      <c r="T40" s="78">
        <v>1</v>
      </c>
      <c r="U40" s="79">
        <v>971.63</v>
      </c>
      <c r="V40" s="57">
        <f t="shared" si="25"/>
        <v>1212.3900000000001</v>
      </c>
      <c r="W40" s="56">
        <f t="shared" si="20"/>
        <v>1212.3900000000001</v>
      </c>
      <c r="X40" s="57">
        <f ca="1">IFERROR(IF($M40="S",(ROUNDDOWN($Y40*$W40,2)),IF($M40="M",SUMIFS($X:$X,$M:$M,"N1",$E:$E,I40),IF(AND(M40="N1",OFFSET(M40,1,0)="S"),SUMIFS($X:$X,$M:$M,"S",$J:$J,CONCATENATE(E40,".",F40,".")),IF(AND(M40="N1",OFFSET(M40,1,0)="N2",$A$6&gt;=3),SUMIFS($X:$X,$M:$M,"N2",$J:$J,CONCATENATE(E40,".",F40,".")),IF(AND(M40="N2",OFFSET(M40,1,0)="S",$A$6&gt;=3),SUMIFS($X:$X,$M:$M,"S",$K:$K,CONCATENATE(E40,".",F40,".",G40,"."))))))),0)</f>
        <v>1212.3900000000001</v>
      </c>
      <c r="Y40" s="58">
        <f t="shared" si="21"/>
        <v>1</v>
      </c>
      <c r="Z40" s="59"/>
      <c r="AA40" s="59">
        <f>MATCH((CONCATENATE($P40," ",$Q40)),[1]Banco!$A:$A,0)</f>
        <v>10404</v>
      </c>
      <c r="AB40" s="59"/>
      <c r="AC40" s="3" t="s">
        <v>0</v>
      </c>
      <c r="AD40" s="11"/>
      <c r="AE40" s="60"/>
    </row>
    <row r="41" spans="1:31" x14ac:dyDescent="0.25">
      <c r="A41">
        <f t="shared" si="0"/>
        <v>3</v>
      </c>
      <c r="B41">
        <f t="shared" ca="1" si="12"/>
        <v>3</v>
      </c>
      <c r="C41">
        <f t="shared" ca="1" si="13"/>
        <v>3</v>
      </c>
      <c r="D41" t="str">
        <f t="shared" si="3"/>
        <v xml:space="preserve"> </v>
      </c>
      <c r="E41" s="47">
        <f t="shared" ca="1" si="4"/>
        <v>1</v>
      </c>
      <c r="F41">
        <f t="shared" ca="1" si="5"/>
        <v>3</v>
      </c>
      <c r="G41">
        <f t="shared" ca="1" si="6"/>
        <v>5</v>
      </c>
      <c r="H41">
        <f t="shared" ca="1" si="22"/>
        <v>0</v>
      </c>
      <c r="I41" t="str">
        <f t="shared" ca="1" si="15"/>
        <v>1</v>
      </c>
      <c r="J41" t="str">
        <f t="shared" ca="1" si="16"/>
        <v>1.3.</v>
      </c>
      <c r="K41" t="str">
        <f t="shared" ca="1" si="17"/>
        <v>1.3.5.</v>
      </c>
      <c r="L41" t="str">
        <f t="shared" ca="1" si="23"/>
        <v>F</v>
      </c>
      <c r="M41" s="48" t="s">
        <v>4</v>
      </c>
      <c r="N41" s="49"/>
      <c r="O41" s="50" t="s">
        <v>1023</v>
      </c>
      <c r="P41" s="51"/>
      <c r="Q41" s="51"/>
      <c r="R41" s="52" t="s">
        <v>1865</v>
      </c>
      <c r="S41" s="53"/>
      <c r="T41" s="78"/>
      <c r="U41" s="79"/>
      <c r="V41" s="57">
        <f t="shared" si="25"/>
        <v>0</v>
      </c>
      <c r="W41" s="56">
        <f t="shared" si="20"/>
        <v>0</v>
      </c>
      <c r="X41" s="57">
        <f ca="1">IFERROR(IF($M41="S",(ROUNDDOWN($Y41*$W41,2)),IF($M41="M",SUMIFS($X:$X,$M:$M,"N1",$E:$E,I41),IF(AND(M41="N1",OFFSET(M41,1,0)="S"),SUMIFS($X:$X,$M:$M,"S",$J:$J,CONCATENATE(E41,".",F41,".")),IF(AND(M41="N1",OFFSET(M41,1,0)="N2",$A$6&gt;=3),SUMIFS($X:$X,$M:$M,"N2",$J:$J,CONCATENATE(E41,".",F41,".")),IF(AND(M41="N2",OFFSET(M41,1,0)="S",$A$6&gt;=3),SUMIFS($X:$X,$M:$M,"S",$K:$K,CONCATENATE(E41,".",F41,".",G41,"."))))))),0)</f>
        <v>1131.96</v>
      </c>
      <c r="Y41" s="58">
        <f t="shared" si="21"/>
        <v>0</v>
      </c>
      <c r="Z41" s="59"/>
      <c r="AA41" s="59" t="e">
        <f>MATCH((CONCATENATE($P41," ",$Q41)),[1]Banco!$A:$A,0)</f>
        <v>#N/A</v>
      </c>
      <c r="AB41" s="59"/>
      <c r="AC41" s="3" t="s">
        <v>0</v>
      </c>
      <c r="AD41" s="11"/>
      <c r="AE41" s="60"/>
    </row>
    <row r="42" spans="1:31" ht="25.5" x14ac:dyDescent="0.25">
      <c r="A42" t="str">
        <f t="shared" si="0"/>
        <v>S</v>
      </c>
      <c r="B42">
        <f t="shared" ca="1" si="12"/>
        <v>3</v>
      </c>
      <c r="C42" t="str">
        <f t="shared" ca="1" si="13"/>
        <v>S</v>
      </c>
      <c r="D42" t="str">
        <f t="shared" si="3"/>
        <v xml:space="preserve"> </v>
      </c>
      <c r="E42" s="47">
        <f t="shared" ca="1" si="4"/>
        <v>1</v>
      </c>
      <c r="F42">
        <f t="shared" ca="1" si="5"/>
        <v>3</v>
      </c>
      <c r="G42">
        <f t="shared" ca="1" si="6"/>
        <v>5</v>
      </c>
      <c r="H42">
        <f t="shared" ca="1" si="22"/>
        <v>1</v>
      </c>
      <c r="I42" t="str">
        <f t="shared" ca="1" si="15"/>
        <v>1</v>
      </c>
      <c r="J42" t="str">
        <f t="shared" ca="1" si="16"/>
        <v>1.3.</v>
      </c>
      <c r="K42" t="str">
        <f t="shared" ca="1" si="17"/>
        <v>1.3.5.</v>
      </c>
      <c r="L42" t="str">
        <f t="shared" ca="1" si="23"/>
        <v>F</v>
      </c>
      <c r="M42" s="48" t="s">
        <v>6</v>
      </c>
      <c r="N42" s="49"/>
      <c r="O42" s="50" t="s">
        <v>1024</v>
      </c>
      <c r="P42" s="51" t="s">
        <v>32</v>
      </c>
      <c r="Q42" s="51">
        <v>101115</v>
      </c>
      <c r="R42" s="52" t="s">
        <v>152</v>
      </c>
      <c r="S42" s="53" t="s">
        <v>68</v>
      </c>
      <c r="T42" s="78">
        <v>66.37</v>
      </c>
      <c r="U42" s="79">
        <v>4</v>
      </c>
      <c r="V42" s="57">
        <f t="shared" si="25"/>
        <v>4.99</v>
      </c>
      <c r="W42" s="56">
        <f t="shared" si="20"/>
        <v>4.99</v>
      </c>
      <c r="X42" s="57">
        <f ca="1">IFERROR(IF($M42="S",(ROUNDDOWN($Y42*$W42,2)),IF($M42="M",SUMIFS($X:$X,$M:$M,"N1",$E:$E,I42),IF(AND(M42="N1",OFFSET(M42,1,0)="S"),SUMIFS($X:$X,$M:$M,"S",$J:$J,CONCATENATE(E42,".",F42,".")),IF(AND(M42="N1",OFFSET(M42,1,0)="N2",$A$6&gt;=3),SUMIFS($X:$X,$M:$M,"N2",$J:$J,CONCATENATE(E42,".",F42,".")),IF(AND(M42="N2",OFFSET(M42,1,0)="S",$A$6&gt;=3),SUMIFS($X:$X,$M:$M,"S",$K:$K,CONCATENATE(E42,".",F42,".",G42,"."))))))),0)</f>
        <v>331.18</v>
      </c>
      <c r="Y42" s="58">
        <f t="shared" si="21"/>
        <v>66.37</v>
      </c>
      <c r="Z42" s="59"/>
      <c r="AA42" s="59">
        <f>MATCH((CONCATENATE($P42," ",$Q42)),[1]Banco!$A:$A,0)</f>
        <v>3467</v>
      </c>
      <c r="AB42" s="59"/>
      <c r="AC42" s="3" t="s">
        <v>0</v>
      </c>
      <c r="AD42" s="11"/>
      <c r="AE42" s="60"/>
    </row>
    <row r="43" spans="1:31" x14ac:dyDescent="0.25">
      <c r="A43" t="str">
        <f t="shared" si="0"/>
        <v>S</v>
      </c>
      <c r="B43">
        <f t="shared" ca="1" si="12"/>
        <v>3</v>
      </c>
      <c r="C43" t="str">
        <f t="shared" ca="1" si="13"/>
        <v>S</v>
      </c>
      <c r="D43" t="str">
        <f t="shared" si="3"/>
        <v xml:space="preserve"> </v>
      </c>
      <c r="E43" s="47">
        <f t="shared" ca="1" si="4"/>
        <v>1</v>
      </c>
      <c r="F43">
        <f t="shared" ca="1" si="5"/>
        <v>3</v>
      </c>
      <c r="G43">
        <f t="shared" ca="1" si="6"/>
        <v>5</v>
      </c>
      <c r="H43">
        <f t="shared" ca="1" si="22"/>
        <v>2</v>
      </c>
      <c r="I43" t="str">
        <f t="shared" ca="1" si="15"/>
        <v>1</v>
      </c>
      <c r="J43" t="str">
        <f t="shared" ca="1" si="16"/>
        <v>1.3.</v>
      </c>
      <c r="K43" t="str">
        <f t="shared" ca="1" si="17"/>
        <v>1.3.5.</v>
      </c>
      <c r="L43" t="str">
        <f t="shared" ca="1" si="23"/>
        <v>F</v>
      </c>
      <c r="M43" s="48" t="s">
        <v>6</v>
      </c>
      <c r="N43" s="49"/>
      <c r="O43" s="50" t="s">
        <v>1025</v>
      </c>
      <c r="P43" s="51" t="s">
        <v>153</v>
      </c>
      <c r="Q43" s="51">
        <v>5502993</v>
      </c>
      <c r="R43" s="52" t="s">
        <v>154</v>
      </c>
      <c r="S43" s="53" t="s">
        <v>63</v>
      </c>
      <c r="T43" s="78">
        <v>6.6370000000000005</v>
      </c>
      <c r="U43" s="79">
        <v>27.37</v>
      </c>
      <c r="V43" s="57">
        <f t="shared" si="25"/>
        <v>34.15</v>
      </c>
      <c r="W43" s="56">
        <f t="shared" si="20"/>
        <v>34.15</v>
      </c>
      <c r="X43" s="57">
        <f ca="1">IFERROR(IF($M43="S",(ROUNDDOWN($Y43*$W43,2)),IF($M43="M",SUMIFS($X:$X,$M:$M,"N1",$E:$E,I43),IF(AND(M43="N1",OFFSET(M43,1,0)="S"),SUMIFS($X:$X,$M:$M,"S",$J:$J,CONCATENATE(E43,".",F43,".")),IF(AND(M43="N1",OFFSET(M43,1,0)="N2",$A$6&gt;=3),SUMIFS($X:$X,$M:$M,"N2",$J:$J,CONCATENATE(E43,".",F43,".")),IF(AND(M43="N2",OFFSET(M43,1,0)="S",$A$6&gt;=3),SUMIFS($X:$X,$M:$M,"S",$K:$K,CONCATENATE(E43,".",F43,".",G43,"."))))))),0)</f>
        <v>226.65</v>
      </c>
      <c r="Y43" s="58">
        <f t="shared" si="21"/>
        <v>6.6370000000000005</v>
      </c>
      <c r="Z43" s="59"/>
      <c r="AA43" s="59" t="e">
        <f>MATCH((CONCATENATE($P43," ",$Q43)),[1]Banco!$A:$A,0)</f>
        <v>#N/A</v>
      </c>
      <c r="AB43" s="59"/>
      <c r="AC43" s="3" t="s">
        <v>0</v>
      </c>
      <c r="AD43" s="11"/>
      <c r="AE43" s="60"/>
    </row>
    <row r="44" spans="1:31" ht="25.5" x14ac:dyDescent="0.25">
      <c r="A44" t="str">
        <f t="shared" si="0"/>
        <v>S</v>
      </c>
      <c r="B44">
        <f t="shared" ca="1" si="12"/>
        <v>3</v>
      </c>
      <c r="C44" t="str">
        <f t="shared" ca="1" si="13"/>
        <v>S</v>
      </c>
      <c r="D44" t="str">
        <f t="shared" si="3"/>
        <v xml:space="preserve"> </v>
      </c>
      <c r="E44" s="47">
        <f t="shared" ca="1" si="4"/>
        <v>1</v>
      </c>
      <c r="F44">
        <f t="shared" ca="1" si="5"/>
        <v>3</v>
      </c>
      <c r="G44">
        <f t="shared" ca="1" si="6"/>
        <v>5</v>
      </c>
      <c r="H44">
        <f t="shared" ca="1" si="22"/>
        <v>3</v>
      </c>
      <c r="I44" t="str">
        <f t="shared" ca="1" si="15"/>
        <v>1</v>
      </c>
      <c r="J44" t="str">
        <f t="shared" ca="1" si="16"/>
        <v>1.3.</v>
      </c>
      <c r="K44" t="str">
        <f t="shared" ca="1" si="17"/>
        <v>1.3.5.</v>
      </c>
      <c r="L44" t="str">
        <f t="shared" ca="1" si="23"/>
        <v>F</v>
      </c>
      <c r="M44" s="48" t="s">
        <v>6</v>
      </c>
      <c r="N44" s="49"/>
      <c r="O44" s="50" t="s">
        <v>1026</v>
      </c>
      <c r="P44" s="51" t="s">
        <v>51</v>
      </c>
      <c r="Q44" s="51" t="s">
        <v>155</v>
      </c>
      <c r="R44" s="52" t="s">
        <v>156</v>
      </c>
      <c r="S44" s="53" t="s">
        <v>68</v>
      </c>
      <c r="T44" s="78">
        <v>101.08</v>
      </c>
      <c r="U44" s="79">
        <v>4.5599999999999996</v>
      </c>
      <c r="V44" s="57">
        <f t="shared" si="25"/>
        <v>5.68</v>
      </c>
      <c r="W44" s="56">
        <f t="shared" si="20"/>
        <v>5.68</v>
      </c>
      <c r="X44" s="57">
        <f ca="1">IFERROR(IF($M44="S",(ROUNDDOWN($Y44*$W44,2)),IF($M44="M",SUMIFS($X:$X,$M:$M,"N1",$E:$E,I44),IF(AND(M44="N1",OFFSET(M44,1,0)="S"),SUMIFS($X:$X,$M:$M,"S",$J:$J,CONCATENATE(E44,".",F44,".")),IF(AND(M44="N1",OFFSET(M44,1,0)="N2",$A$6&gt;=3),SUMIFS($X:$X,$M:$M,"N2",$J:$J,CONCATENATE(E44,".",F44,".")),IF(AND(M44="N2",OFFSET(M44,1,0)="S",$A$6&gt;=3),SUMIFS($X:$X,$M:$M,"S",$K:$K,CONCATENATE(E44,".",F44,".",G44,"."))))))),0)</f>
        <v>574.13</v>
      </c>
      <c r="Y44" s="58">
        <f t="shared" si="21"/>
        <v>101.08</v>
      </c>
      <c r="Z44" s="59"/>
      <c r="AA44" s="59">
        <f>MATCH((CONCATENATE($P44," ",$Q44)),[1]Banco!$A:$A,0)</f>
        <v>10507</v>
      </c>
      <c r="AB44" s="59"/>
      <c r="AC44" s="3" t="s">
        <v>0</v>
      </c>
      <c r="AD44" s="11"/>
      <c r="AE44" s="60"/>
    </row>
    <row r="45" spans="1:31" x14ac:dyDescent="0.25">
      <c r="A45">
        <f t="shared" si="0"/>
        <v>3</v>
      </c>
      <c r="B45">
        <f t="shared" ca="1" si="12"/>
        <v>3</v>
      </c>
      <c r="C45">
        <f t="shared" ca="1" si="13"/>
        <v>3</v>
      </c>
      <c r="D45" t="str">
        <f t="shared" si="3"/>
        <v xml:space="preserve"> </v>
      </c>
      <c r="E45" s="47">
        <f t="shared" ca="1" si="4"/>
        <v>1</v>
      </c>
      <c r="F45">
        <f t="shared" ca="1" si="5"/>
        <v>3</v>
      </c>
      <c r="G45">
        <f t="shared" ca="1" si="6"/>
        <v>6</v>
      </c>
      <c r="H45">
        <f t="shared" ca="1" si="22"/>
        <v>0</v>
      </c>
      <c r="I45" t="str">
        <f t="shared" ca="1" si="15"/>
        <v>1</v>
      </c>
      <c r="J45" t="str">
        <f t="shared" ca="1" si="16"/>
        <v>1.3.</v>
      </c>
      <c r="K45" t="str">
        <f t="shared" ca="1" si="17"/>
        <v>1.3.6.</v>
      </c>
      <c r="L45" t="str">
        <f t="shared" ca="1" si="23"/>
        <v>F</v>
      </c>
      <c r="M45" s="48" t="s">
        <v>4</v>
      </c>
      <c r="N45" s="49"/>
      <c r="O45" s="50" t="s">
        <v>1027</v>
      </c>
      <c r="P45" s="51"/>
      <c r="Q45" s="51"/>
      <c r="R45" s="52" t="s">
        <v>157</v>
      </c>
      <c r="S45" s="53"/>
      <c r="T45" s="78"/>
      <c r="U45" s="79"/>
      <c r="V45" s="57">
        <f t="shared" si="25"/>
        <v>0</v>
      </c>
      <c r="W45" s="56">
        <f t="shared" si="20"/>
        <v>0</v>
      </c>
      <c r="X45" s="57">
        <f ca="1">IFERROR(IF($M45="S",(ROUNDDOWN($Y45*$W45,2)),IF($M45="M",SUMIFS($X:$X,$M:$M,"N1",$E:$E,I45),IF(AND(M45="N1",OFFSET(M45,1,0)="S"),SUMIFS($X:$X,$M:$M,"S",$J:$J,CONCATENATE(E45,".",F45,".")),IF(AND(M45="N1",OFFSET(M45,1,0)="N2",$A$6&gt;=3),SUMIFS($X:$X,$M:$M,"N2",$J:$J,CONCATENATE(E45,".",F45,".")),IF(AND(M45="N2",OFFSET(M45,1,0)="S",$A$6&gt;=3),SUMIFS($X:$X,$M:$M,"S",$K:$K,CONCATENATE(E45,".",F45,".",G45,"."))))))),0)</f>
        <v>1567.4499999999998</v>
      </c>
      <c r="Y45" s="58">
        <f t="shared" si="21"/>
        <v>0</v>
      </c>
      <c r="Z45" s="59"/>
      <c r="AA45" s="59" t="e">
        <f>MATCH((CONCATENATE($P45," ",$Q45)),[1]Banco!$A:$A,0)</f>
        <v>#N/A</v>
      </c>
      <c r="AB45" s="59"/>
      <c r="AC45" s="3" t="s">
        <v>0</v>
      </c>
      <c r="AD45" s="11"/>
      <c r="AE45" s="60"/>
    </row>
    <row r="46" spans="1:31" ht="25.5" x14ac:dyDescent="0.25">
      <c r="A46" t="str">
        <f t="shared" si="0"/>
        <v>S</v>
      </c>
      <c r="B46">
        <f t="shared" ca="1" si="12"/>
        <v>3</v>
      </c>
      <c r="C46" t="str">
        <f t="shared" ca="1" si="13"/>
        <v>S</v>
      </c>
      <c r="D46" t="str">
        <f t="shared" si="3"/>
        <v xml:space="preserve"> </v>
      </c>
      <c r="E46" s="47">
        <f t="shared" ca="1" si="4"/>
        <v>1</v>
      </c>
      <c r="F46">
        <f t="shared" ca="1" si="5"/>
        <v>3</v>
      </c>
      <c r="G46">
        <f t="shared" ca="1" si="6"/>
        <v>6</v>
      </c>
      <c r="H46">
        <f t="shared" ca="1" si="22"/>
        <v>1</v>
      </c>
      <c r="I46" t="str">
        <f t="shared" ca="1" si="15"/>
        <v>1</v>
      </c>
      <c r="J46" t="str">
        <f t="shared" ca="1" si="16"/>
        <v>1.3.</v>
      </c>
      <c r="K46" t="str">
        <f t="shared" ca="1" si="17"/>
        <v>1.3.6.</v>
      </c>
      <c r="L46" t="str">
        <f t="shared" ca="1" si="23"/>
        <v>F</v>
      </c>
      <c r="M46" s="48" t="s">
        <v>6</v>
      </c>
      <c r="N46" s="49"/>
      <c r="O46" s="50" t="s">
        <v>1028</v>
      </c>
      <c r="P46" s="51" t="s">
        <v>32</v>
      </c>
      <c r="Q46" s="51">
        <v>101115</v>
      </c>
      <c r="R46" s="52" t="s">
        <v>152</v>
      </c>
      <c r="S46" s="53" t="s">
        <v>68</v>
      </c>
      <c r="T46" s="78">
        <v>20.02</v>
      </c>
      <c r="U46" s="79">
        <v>4</v>
      </c>
      <c r="V46" s="57">
        <f t="shared" si="25"/>
        <v>4.99</v>
      </c>
      <c r="W46" s="56">
        <f t="shared" si="20"/>
        <v>4.99</v>
      </c>
      <c r="X46" s="57">
        <f ca="1">IFERROR(IF($M46="S",(ROUNDDOWN($Y46*$W46,2)),IF($M46="M",SUMIFS($X:$X,$M:$M,"N1",$E:$E,I46),IF(AND(M46="N1",OFFSET(M46,1,0)="S"),SUMIFS($X:$X,$M:$M,"S",$J:$J,CONCATENATE(E46,".",F46,".")),IF(AND(M46="N1",OFFSET(M46,1,0)="N2",$A$6&gt;=3),SUMIFS($X:$X,$M:$M,"N2",$J:$J,CONCATENATE(E46,".",F46,".")),IF(AND(M46="N2",OFFSET(M46,1,0)="S",$A$6&gt;=3),SUMIFS($X:$X,$M:$M,"S",$K:$K,CONCATENATE(E46,".",F46,".",G46,"."))))))),0)</f>
        <v>99.89</v>
      </c>
      <c r="Y46" s="58">
        <f t="shared" si="21"/>
        <v>20.02</v>
      </c>
      <c r="Z46" s="59"/>
      <c r="AA46" s="59">
        <f>MATCH((CONCATENATE($P46," ",$Q46)),[1]Banco!$A:$A,0)</f>
        <v>3467</v>
      </c>
      <c r="AB46" s="59"/>
      <c r="AC46" s="3" t="s">
        <v>0</v>
      </c>
      <c r="AD46" s="11"/>
      <c r="AE46" s="60"/>
    </row>
    <row r="47" spans="1:31" ht="51" x14ac:dyDescent="0.25">
      <c r="A47" t="str">
        <f t="shared" si="0"/>
        <v>S</v>
      </c>
      <c r="B47">
        <f t="shared" ca="1" si="12"/>
        <v>3</v>
      </c>
      <c r="C47" t="str">
        <f t="shared" ca="1" si="13"/>
        <v>S</v>
      </c>
      <c r="D47" t="str">
        <f t="shared" si="3"/>
        <v xml:space="preserve"> </v>
      </c>
      <c r="E47" s="47">
        <f t="shared" ca="1" si="4"/>
        <v>1</v>
      </c>
      <c r="F47">
        <f t="shared" ca="1" si="5"/>
        <v>3</v>
      </c>
      <c r="G47">
        <f t="shared" ca="1" si="6"/>
        <v>6</v>
      </c>
      <c r="H47">
        <f t="shared" ca="1" si="22"/>
        <v>2</v>
      </c>
      <c r="I47" t="str">
        <f t="shared" ca="1" si="15"/>
        <v>1</v>
      </c>
      <c r="J47" t="str">
        <f t="shared" ca="1" si="16"/>
        <v>1.3.</v>
      </c>
      <c r="K47" t="str">
        <f t="shared" ca="1" si="17"/>
        <v>1.3.6.</v>
      </c>
      <c r="L47" t="str">
        <f t="shared" ca="1" si="23"/>
        <v>F</v>
      </c>
      <c r="M47" s="48" t="s">
        <v>6</v>
      </c>
      <c r="N47" s="49"/>
      <c r="O47" s="50" t="s">
        <v>1029</v>
      </c>
      <c r="P47" s="51" t="s">
        <v>32</v>
      </c>
      <c r="Q47" s="51">
        <v>100978</v>
      </c>
      <c r="R47" s="52" t="s">
        <v>158</v>
      </c>
      <c r="S47" s="53" t="s">
        <v>68</v>
      </c>
      <c r="T47" s="78">
        <v>26.03</v>
      </c>
      <c r="U47" s="79">
        <v>7.2</v>
      </c>
      <c r="V47" s="57">
        <f t="shared" si="25"/>
        <v>8.98</v>
      </c>
      <c r="W47" s="56">
        <f t="shared" si="20"/>
        <v>8.98</v>
      </c>
      <c r="X47" s="57">
        <f ca="1">IFERROR(IF($M47="S",(ROUNDDOWN($Y47*$W47,2)),IF($M47="M",SUMIFS($X:$X,$M:$M,"N1",$E:$E,I47),IF(AND(M47="N1",OFFSET(M47,1,0)="S"),SUMIFS($X:$X,$M:$M,"S",$J:$J,CONCATENATE(E47,".",F47,".")),IF(AND(M47="N1",OFFSET(M47,1,0)="N2",$A$6&gt;=3),SUMIFS($X:$X,$M:$M,"N2",$J:$J,CONCATENATE(E47,".",F47,".")),IF(AND(M47="N2",OFFSET(M47,1,0)="S",$A$6&gt;=3),SUMIFS($X:$X,$M:$M,"S",$K:$K,CONCATENATE(E47,".",F47,".",G47,"."))))))),0)</f>
        <v>233.74</v>
      </c>
      <c r="Y47" s="58">
        <f t="shared" si="21"/>
        <v>26.03</v>
      </c>
      <c r="Z47" s="59"/>
      <c r="AA47" s="59">
        <f>MATCH((CONCATENATE($P47," ",$Q47)),[1]Banco!$A:$A,0)</f>
        <v>9760</v>
      </c>
      <c r="AB47" s="59"/>
      <c r="AC47" s="3" t="s">
        <v>0</v>
      </c>
      <c r="AD47" s="11"/>
      <c r="AE47" s="60"/>
    </row>
    <row r="48" spans="1:31" ht="25.5" x14ac:dyDescent="0.25">
      <c r="A48" t="str">
        <f t="shared" si="0"/>
        <v>S</v>
      </c>
      <c r="B48">
        <f t="shared" ca="1" si="12"/>
        <v>3</v>
      </c>
      <c r="C48" t="str">
        <f t="shared" ca="1" si="13"/>
        <v>S</v>
      </c>
      <c r="D48" t="str">
        <f t="shared" si="3"/>
        <v xml:space="preserve"> </v>
      </c>
      <c r="E48" s="47">
        <f t="shared" ca="1" si="4"/>
        <v>1</v>
      </c>
      <c r="F48">
        <f t="shared" ca="1" si="5"/>
        <v>3</v>
      </c>
      <c r="G48">
        <f t="shared" ca="1" si="6"/>
        <v>6</v>
      </c>
      <c r="H48">
        <f t="shared" ca="1" si="22"/>
        <v>3</v>
      </c>
      <c r="I48" t="str">
        <f t="shared" ca="1" si="15"/>
        <v>1</v>
      </c>
      <c r="J48" t="str">
        <f t="shared" ca="1" si="16"/>
        <v>1.3.</v>
      </c>
      <c r="K48" t="str">
        <f t="shared" ca="1" si="17"/>
        <v>1.3.6.</v>
      </c>
      <c r="L48" t="str">
        <f t="shared" ca="1" si="23"/>
        <v>F</v>
      </c>
      <c r="M48" s="48" t="s">
        <v>6</v>
      </c>
      <c r="N48" s="49"/>
      <c r="O48" s="50" t="s">
        <v>1030</v>
      </c>
      <c r="P48" s="51" t="s">
        <v>32</v>
      </c>
      <c r="Q48" s="51">
        <v>95875</v>
      </c>
      <c r="R48" s="52" t="s">
        <v>159</v>
      </c>
      <c r="S48" s="53" t="s">
        <v>160</v>
      </c>
      <c r="T48" s="78">
        <v>390.45</v>
      </c>
      <c r="U48" s="79">
        <v>2.54</v>
      </c>
      <c r="V48" s="57">
        <f t="shared" si="25"/>
        <v>3.16</v>
      </c>
      <c r="W48" s="56">
        <f t="shared" si="20"/>
        <v>3.16</v>
      </c>
      <c r="X48" s="57">
        <f ca="1">IFERROR(IF($M48="S",(ROUNDDOWN($Y48*$W48,2)),IF($M48="M",SUMIFS($X:$X,$M:$M,"N1",$E:$E,I48),IF(AND(M48="N1",OFFSET(M48,1,0)="S"),SUMIFS($X:$X,$M:$M,"S",$J:$J,CONCATENATE(E48,".",F48,".")),IF(AND(M48="N1",OFFSET(M48,1,0)="N2",$A$6&gt;=3),SUMIFS($X:$X,$M:$M,"N2",$J:$J,CONCATENATE(E48,".",F48,".")),IF(AND(M48="N2",OFFSET(M48,1,0)="S",$A$6&gt;=3),SUMIFS($X:$X,$M:$M,"S",$K:$K,CONCATENATE(E48,".",F48,".",G48,"."))))))),0)</f>
        <v>1233.82</v>
      </c>
      <c r="Y48" s="58">
        <f t="shared" si="21"/>
        <v>390.45</v>
      </c>
      <c r="Z48" s="59"/>
      <c r="AA48" s="59">
        <f>MATCH((CONCATENATE($P48," ",$Q48)),[1]Banco!$A:$A,0)</f>
        <v>9820</v>
      </c>
      <c r="AB48" s="59"/>
      <c r="AC48" s="3" t="s">
        <v>0</v>
      </c>
      <c r="AD48" s="11"/>
      <c r="AE48" s="60"/>
    </row>
    <row r="49" spans="1:31" x14ac:dyDescent="0.25">
      <c r="A49">
        <f t="shared" si="0"/>
        <v>3</v>
      </c>
      <c r="B49">
        <f t="shared" ca="1" si="12"/>
        <v>3</v>
      </c>
      <c r="C49">
        <f t="shared" ca="1" si="13"/>
        <v>3</v>
      </c>
      <c r="D49" t="str">
        <f t="shared" si="3"/>
        <v xml:space="preserve"> </v>
      </c>
      <c r="E49" s="47">
        <f t="shared" ca="1" si="4"/>
        <v>1</v>
      </c>
      <c r="F49">
        <f t="shared" ca="1" si="5"/>
        <v>3</v>
      </c>
      <c r="G49">
        <f t="shared" ca="1" si="6"/>
        <v>7</v>
      </c>
      <c r="H49">
        <f t="shared" ca="1" si="22"/>
        <v>0</v>
      </c>
      <c r="I49" t="str">
        <f t="shared" ca="1" si="15"/>
        <v>1</v>
      </c>
      <c r="J49" t="str">
        <f t="shared" ca="1" si="16"/>
        <v>1.3.</v>
      </c>
      <c r="K49" t="str">
        <f t="shared" ca="1" si="17"/>
        <v>1.3.7.</v>
      </c>
      <c r="L49" t="str">
        <f t="shared" ca="1" si="23"/>
        <v>F</v>
      </c>
      <c r="M49" s="48" t="s">
        <v>4</v>
      </c>
      <c r="N49" s="49"/>
      <c r="O49" s="50" t="s">
        <v>1031</v>
      </c>
      <c r="P49" s="51"/>
      <c r="Q49" s="51"/>
      <c r="R49" s="52" t="s">
        <v>161</v>
      </c>
      <c r="S49" s="53"/>
      <c r="T49" s="78"/>
      <c r="U49" s="79"/>
      <c r="V49" s="57">
        <f t="shared" si="25"/>
        <v>0</v>
      </c>
      <c r="W49" s="56">
        <f t="shared" si="20"/>
        <v>0</v>
      </c>
      <c r="X49" s="57">
        <f ca="1">IFERROR(IF($M49="S",(ROUNDDOWN($Y49*$W49,2)),IF($M49="M",SUMIFS($X:$X,$M:$M,"N1",$E:$E,I49),IF(AND(M49="N1",OFFSET(M49,1,0)="S"),SUMIFS($X:$X,$M:$M,"S",$J:$J,CONCATENATE(E49,".",F49,".")),IF(AND(M49="N1",OFFSET(M49,1,0)="N2",$A$6&gt;=3),SUMIFS($X:$X,$M:$M,"N2",$J:$J,CONCATENATE(E49,".",F49,".")),IF(AND(M49="N2",OFFSET(M49,1,0)="S",$A$6&gt;=3),SUMIFS($X:$X,$M:$M,"S",$K:$K,CONCATENATE(E49,".",F49,".",G49,"."))))))),0)</f>
        <v>1733.05</v>
      </c>
      <c r="Y49" s="58">
        <f t="shared" si="21"/>
        <v>0</v>
      </c>
      <c r="Z49" s="59"/>
      <c r="AA49" s="59" t="e">
        <f>MATCH((CONCATENATE($P49," ",$Q49)),[1]Banco!$A:$A,0)</f>
        <v>#N/A</v>
      </c>
      <c r="AB49" s="59"/>
      <c r="AC49" s="3" t="s">
        <v>0</v>
      </c>
      <c r="AD49" s="11"/>
      <c r="AE49" s="60"/>
    </row>
    <row r="50" spans="1:31" ht="25.5" x14ac:dyDescent="0.25">
      <c r="A50" t="str">
        <f t="shared" si="0"/>
        <v>S</v>
      </c>
      <c r="B50">
        <f t="shared" ca="1" si="12"/>
        <v>3</v>
      </c>
      <c r="C50" t="str">
        <f t="shared" ca="1" si="13"/>
        <v>S</v>
      </c>
      <c r="D50" t="str">
        <f t="shared" si="3"/>
        <v xml:space="preserve"> </v>
      </c>
      <c r="E50" s="47">
        <f t="shared" ca="1" si="4"/>
        <v>1</v>
      </c>
      <c r="F50">
        <f t="shared" ca="1" si="5"/>
        <v>3</v>
      </c>
      <c r="G50">
        <f t="shared" ca="1" si="6"/>
        <v>7</v>
      </c>
      <c r="H50">
        <f t="shared" ca="1" si="22"/>
        <v>1</v>
      </c>
      <c r="I50" t="str">
        <f t="shared" ca="1" si="15"/>
        <v>1</v>
      </c>
      <c r="J50" t="str">
        <f t="shared" ca="1" si="16"/>
        <v>1.3.</v>
      </c>
      <c r="K50" t="str">
        <f t="shared" ca="1" si="17"/>
        <v>1.3.7.</v>
      </c>
      <c r="L50" t="str">
        <f t="shared" ca="1" si="23"/>
        <v>F</v>
      </c>
      <c r="M50" s="48" t="s">
        <v>6</v>
      </c>
      <c r="N50" s="49"/>
      <c r="O50" s="50" t="s">
        <v>1032</v>
      </c>
      <c r="P50" s="51" t="s">
        <v>51</v>
      </c>
      <c r="Q50" s="51" t="s">
        <v>162</v>
      </c>
      <c r="R50" s="52" t="s">
        <v>163</v>
      </c>
      <c r="S50" s="53" t="s">
        <v>62</v>
      </c>
      <c r="T50" s="78">
        <v>518.88</v>
      </c>
      <c r="U50" s="79">
        <v>2.68</v>
      </c>
      <c r="V50" s="57">
        <f t="shared" si="25"/>
        <v>3.34</v>
      </c>
      <c r="W50" s="56">
        <f t="shared" si="20"/>
        <v>3.34</v>
      </c>
      <c r="X50" s="57">
        <f ca="1">IFERROR(IF($M50="S",(ROUNDDOWN($Y50*$W50,2)),IF($M50="M",SUMIFS($X:$X,$M:$M,"N1",$E:$E,I50),IF(AND(M50="N1",OFFSET(M50,1,0)="S"),SUMIFS($X:$X,$M:$M,"S",$J:$J,CONCATENATE(E50,".",F50,".")),IF(AND(M50="N1",OFFSET(M50,1,0)="N2",$A$6&gt;=3),SUMIFS($X:$X,$M:$M,"N2",$J:$J,CONCATENATE(E50,".",F50,".")),IF(AND(M50="N2",OFFSET(M50,1,0)="S",$A$6&gt;=3),SUMIFS($X:$X,$M:$M,"S",$K:$K,CONCATENATE(E50,".",F50,".",G50,"."))))))),0)</f>
        <v>1733.05</v>
      </c>
      <c r="Y50" s="58">
        <f t="shared" si="21"/>
        <v>518.88</v>
      </c>
      <c r="Z50" s="59"/>
      <c r="AA50" s="59">
        <f>MATCH((CONCATENATE($P50," ",$Q50)),[1]Banco!$A:$A,0)</f>
        <v>10293</v>
      </c>
      <c r="AB50" s="59"/>
      <c r="AC50" s="3" t="s">
        <v>0</v>
      </c>
      <c r="AD50" s="11"/>
      <c r="AE50" s="60"/>
    </row>
    <row r="51" spans="1:31" x14ac:dyDescent="0.25">
      <c r="A51">
        <f t="shared" si="0"/>
        <v>3</v>
      </c>
      <c r="B51">
        <f t="shared" ca="1" si="12"/>
        <v>3</v>
      </c>
      <c r="C51">
        <f t="shared" ca="1" si="13"/>
        <v>3</v>
      </c>
      <c r="D51" t="str">
        <f t="shared" si="3"/>
        <v xml:space="preserve"> </v>
      </c>
      <c r="E51" s="47">
        <f t="shared" ca="1" si="4"/>
        <v>1</v>
      </c>
      <c r="F51">
        <f t="shared" ca="1" si="5"/>
        <v>3</v>
      </c>
      <c r="G51">
        <f t="shared" ca="1" si="6"/>
        <v>8</v>
      </c>
      <c r="H51">
        <f t="shared" ca="1" si="22"/>
        <v>0</v>
      </c>
      <c r="I51" t="str">
        <f t="shared" ca="1" si="15"/>
        <v>1</v>
      </c>
      <c r="J51" t="str">
        <f t="shared" ca="1" si="16"/>
        <v>1.3.</v>
      </c>
      <c r="K51" t="str">
        <f t="shared" ca="1" si="17"/>
        <v>1.3.8.</v>
      </c>
      <c r="L51" t="str">
        <f t="shared" ca="1" si="23"/>
        <v>F</v>
      </c>
      <c r="M51" s="48" t="s">
        <v>4</v>
      </c>
      <c r="N51" s="49"/>
      <c r="O51" s="50" t="s">
        <v>1033</v>
      </c>
      <c r="P51" s="51"/>
      <c r="Q51" s="51"/>
      <c r="R51" s="52" t="s">
        <v>164</v>
      </c>
      <c r="S51" s="53"/>
      <c r="T51" s="78"/>
      <c r="U51" s="79"/>
      <c r="V51" s="57">
        <f t="shared" si="25"/>
        <v>0</v>
      </c>
      <c r="W51" s="56">
        <f t="shared" si="20"/>
        <v>0</v>
      </c>
      <c r="X51" s="57">
        <f ca="1">IFERROR(IF($M51="S",(ROUNDDOWN($Y51*$W51,2)),IF($M51="M",SUMIFS($X:$X,$M:$M,"N1",$E:$E,I51),IF(AND(M51="N1",OFFSET(M51,1,0)="S"),SUMIFS($X:$X,$M:$M,"S",$J:$J,CONCATENATE(E51,".",F51,".")),IF(AND(M51="N1",OFFSET(M51,1,0)="N2",$A$6&gt;=3),SUMIFS($X:$X,$M:$M,"N2",$J:$J,CONCATENATE(E51,".",F51,".")),IF(AND(M51="N2",OFFSET(M51,1,0)="S",$A$6&gt;=3),SUMIFS($X:$X,$M:$M,"S",$K:$K,CONCATENATE(E51,".",F51,".",G51,"."))))))),0)</f>
        <v>1513.56</v>
      </c>
      <c r="Y51" s="58">
        <f t="shared" si="21"/>
        <v>0</v>
      </c>
      <c r="Z51" s="59"/>
      <c r="AA51" s="59" t="e">
        <f>MATCH((CONCATENATE($P51," ",$Q51)),[1]Banco!$A:$A,0)</f>
        <v>#N/A</v>
      </c>
      <c r="AB51" s="59"/>
      <c r="AC51" s="3" t="s">
        <v>0</v>
      </c>
      <c r="AD51" s="11"/>
      <c r="AE51" s="60"/>
    </row>
    <row r="52" spans="1:31" ht="51" x14ac:dyDescent="0.25">
      <c r="A52" t="str">
        <f t="shared" si="0"/>
        <v>S</v>
      </c>
      <c r="B52">
        <f t="shared" ca="1" si="12"/>
        <v>3</v>
      </c>
      <c r="C52" t="str">
        <f t="shared" ca="1" si="13"/>
        <v>S</v>
      </c>
      <c r="D52" t="str">
        <f t="shared" si="3"/>
        <v xml:space="preserve"> </v>
      </c>
      <c r="E52" s="47">
        <f t="shared" ca="1" si="4"/>
        <v>1</v>
      </c>
      <c r="F52">
        <f t="shared" ca="1" si="5"/>
        <v>3</v>
      </c>
      <c r="G52">
        <f t="shared" ca="1" si="6"/>
        <v>8</v>
      </c>
      <c r="H52">
        <f t="shared" ca="1" si="22"/>
        <v>1</v>
      </c>
      <c r="I52" t="str">
        <f t="shared" ca="1" si="15"/>
        <v>1</v>
      </c>
      <c r="J52" t="str">
        <f t="shared" ca="1" si="16"/>
        <v>1.3.</v>
      </c>
      <c r="K52" t="str">
        <f t="shared" ca="1" si="17"/>
        <v>1.3.8.</v>
      </c>
      <c r="L52" t="str">
        <f t="shared" ca="1" si="23"/>
        <v>F</v>
      </c>
      <c r="M52" s="48" t="s">
        <v>6</v>
      </c>
      <c r="N52" s="49"/>
      <c r="O52" s="50" t="s">
        <v>1034</v>
      </c>
      <c r="P52" s="51" t="s">
        <v>32</v>
      </c>
      <c r="Q52" s="51">
        <v>100974</v>
      </c>
      <c r="R52" s="52" t="s">
        <v>165</v>
      </c>
      <c r="S52" s="53" t="s">
        <v>68</v>
      </c>
      <c r="T52" s="78">
        <v>25.944000000000003</v>
      </c>
      <c r="U52" s="79">
        <v>8.77</v>
      </c>
      <c r="V52" s="57">
        <f t="shared" si="25"/>
        <v>10.94</v>
      </c>
      <c r="W52" s="56">
        <f t="shared" si="20"/>
        <v>10.94</v>
      </c>
      <c r="X52" s="57">
        <f ca="1">IFERROR(IF($M52="S",(ROUNDDOWN($Y52*$W52,2)),IF($M52="M",SUMIFS($X:$X,$M:$M,"N1",$E:$E,I52),IF(AND(M52="N1",OFFSET(M52,1,0)="S"),SUMIFS($X:$X,$M:$M,"S",$J:$J,CONCATENATE(E52,".",F52,".")),IF(AND(M52="N1",OFFSET(M52,1,0)="N2",$A$6&gt;=3),SUMIFS($X:$X,$M:$M,"N2",$J:$J,CONCATENATE(E52,".",F52,".")),IF(AND(M52="N2",OFFSET(M52,1,0)="S",$A$6&gt;=3),SUMIFS($X:$X,$M:$M,"S",$K:$K,CONCATENATE(E52,".",F52,".",G52,"."))))))),0)</f>
        <v>283.82</v>
      </c>
      <c r="Y52" s="58">
        <f t="shared" si="21"/>
        <v>25.944000000000003</v>
      </c>
      <c r="Z52" s="59"/>
      <c r="AA52" s="59">
        <f>MATCH((CONCATENATE($P52," ",$Q52)),[1]Banco!$A:$A,0)</f>
        <v>9762</v>
      </c>
      <c r="AB52" s="59"/>
      <c r="AC52" s="3" t="s">
        <v>0</v>
      </c>
      <c r="AD52" s="11"/>
      <c r="AE52" s="60"/>
    </row>
    <row r="53" spans="1:31" ht="25.5" x14ac:dyDescent="0.25">
      <c r="A53" t="str">
        <f t="shared" si="0"/>
        <v>S</v>
      </c>
      <c r="B53">
        <f t="shared" ca="1" si="12"/>
        <v>3</v>
      </c>
      <c r="C53" t="str">
        <f t="shared" ca="1" si="13"/>
        <v>S</v>
      </c>
      <c r="D53" t="str">
        <f t="shared" si="3"/>
        <v xml:space="preserve"> </v>
      </c>
      <c r="E53" s="47">
        <f t="shared" ca="1" si="4"/>
        <v>1</v>
      </c>
      <c r="F53">
        <f t="shared" ca="1" si="5"/>
        <v>3</v>
      </c>
      <c r="G53">
        <f t="shared" ca="1" si="6"/>
        <v>8</v>
      </c>
      <c r="H53">
        <f t="shared" ca="1" si="22"/>
        <v>2</v>
      </c>
      <c r="I53" t="str">
        <f t="shared" ca="1" si="15"/>
        <v>1</v>
      </c>
      <c r="J53" t="str">
        <f t="shared" ca="1" si="16"/>
        <v>1.3.</v>
      </c>
      <c r="K53" t="str">
        <f t="shared" ca="1" si="17"/>
        <v>1.3.8.</v>
      </c>
      <c r="L53" t="str">
        <f t="shared" ca="1" si="23"/>
        <v>F</v>
      </c>
      <c r="M53" s="48" t="s">
        <v>6</v>
      </c>
      <c r="N53" s="49"/>
      <c r="O53" s="50" t="s">
        <v>1035</v>
      </c>
      <c r="P53" s="51" t="s">
        <v>32</v>
      </c>
      <c r="Q53" s="51">
        <v>95875</v>
      </c>
      <c r="R53" s="52" t="s">
        <v>159</v>
      </c>
      <c r="S53" s="53" t="s">
        <v>160</v>
      </c>
      <c r="T53" s="78">
        <v>389.16</v>
      </c>
      <c r="U53" s="79">
        <v>2.54</v>
      </c>
      <c r="V53" s="57">
        <f t="shared" si="25"/>
        <v>3.16</v>
      </c>
      <c r="W53" s="56">
        <f t="shared" si="20"/>
        <v>3.16</v>
      </c>
      <c r="X53" s="57">
        <f ca="1">IFERROR(IF($M53="S",(ROUNDDOWN($Y53*$W53,2)),IF($M53="M",SUMIFS($X:$X,$M:$M,"N1",$E:$E,I53),IF(AND(M53="N1",OFFSET(M53,1,0)="S"),SUMIFS($X:$X,$M:$M,"S",$J:$J,CONCATENATE(E53,".",F53,".")),IF(AND(M53="N1",OFFSET(M53,1,0)="N2",$A$6&gt;=3),SUMIFS($X:$X,$M:$M,"N2",$J:$J,CONCATENATE(E53,".",F53,".")),IF(AND(M53="N2",OFFSET(M53,1,0)="S",$A$6&gt;=3),SUMIFS($X:$X,$M:$M,"S",$K:$K,CONCATENATE(E53,".",F53,".",G53,"."))))))),0)</f>
        <v>1229.74</v>
      </c>
      <c r="Y53" s="58">
        <f t="shared" si="21"/>
        <v>389.16</v>
      </c>
      <c r="Z53" s="59"/>
      <c r="AA53" s="59">
        <f>MATCH((CONCATENATE($P53," ",$Q53)),[1]Banco!$A:$A,0)</f>
        <v>9820</v>
      </c>
      <c r="AB53" s="59"/>
      <c r="AC53" s="3" t="s">
        <v>0</v>
      </c>
      <c r="AD53" s="11"/>
      <c r="AE53" s="60"/>
    </row>
    <row r="54" spans="1:31" x14ac:dyDescent="0.25">
      <c r="A54">
        <f t="shared" si="0"/>
        <v>2</v>
      </c>
      <c r="B54">
        <f t="shared" ca="1" si="12"/>
        <v>2</v>
      </c>
      <c r="C54">
        <f t="shared" ca="1" si="13"/>
        <v>2</v>
      </c>
      <c r="D54" t="str">
        <f t="shared" si="3"/>
        <v xml:space="preserve"> </v>
      </c>
      <c r="E54" s="47">
        <f t="shared" ca="1" si="4"/>
        <v>1</v>
      </c>
      <c r="F54">
        <f t="shared" ca="1" si="5"/>
        <v>4</v>
      </c>
      <c r="G54">
        <f t="shared" ca="1" si="6"/>
        <v>0</v>
      </c>
      <c r="H54">
        <f t="shared" ca="1" si="22"/>
        <v>0</v>
      </c>
      <c r="I54" t="str">
        <f t="shared" ca="1" si="15"/>
        <v>1</v>
      </c>
      <c r="J54" t="str">
        <f t="shared" ca="1" si="16"/>
        <v>1.4.</v>
      </c>
      <c r="K54" t="str">
        <f t="shared" ca="1" si="17"/>
        <v>1.4.0.</v>
      </c>
      <c r="L54" t="str">
        <f t="shared" ca="1" si="23"/>
        <v>F</v>
      </c>
      <c r="M54" s="48" t="s">
        <v>3</v>
      </c>
      <c r="N54" s="49"/>
      <c r="O54" s="50" t="s">
        <v>1036</v>
      </c>
      <c r="P54" s="51"/>
      <c r="Q54" s="51"/>
      <c r="R54" s="52" t="s">
        <v>1866</v>
      </c>
      <c r="S54" s="53"/>
      <c r="T54" s="78"/>
      <c r="U54" s="79"/>
      <c r="V54" s="57">
        <f t="shared" si="25"/>
        <v>0</v>
      </c>
      <c r="W54" s="56">
        <f t="shared" si="20"/>
        <v>0</v>
      </c>
      <c r="X54" s="57">
        <f ca="1">IFERROR(IF($M54="S",(ROUNDDOWN($Y54*$W54,2)),IF($M54="M",SUMIFS($X:$X,$M:$M,"N1",$E:$E,I54),IF(AND(M54="N1",OFFSET(M54,1,0)="S"),SUMIFS($X:$X,$M:$M,"S",$J:$J,CONCATENATE(E54,".",F54,".")),IF(AND(M54="N1",OFFSET(M54,1,0)="N2",$A$6&gt;=3),SUMIFS($X:$X,$M:$M,"N2",$J:$J,CONCATENATE(E54,".",F54,".")),IF(AND(M54="N2",OFFSET(M54,1,0)="S",$A$6&gt;=3),SUMIFS($X:$X,$M:$M,"S",$K:$K,CONCATENATE(E54,".",F54,".",G54,"."))))))),0)</f>
        <v>332827.82000000007</v>
      </c>
      <c r="Y54" s="58">
        <f t="shared" si="21"/>
        <v>0</v>
      </c>
      <c r="Z54" s="59"/>
      <c r="AA54" s="59" t="e">
        <f>MATCH((CONCATENATE($P54," ",$Q54)),[1]Banco!$A:$A,0)</f>
        <v>#N/A</v>
      </c>
      <c r="AB54" s="59"/>
      <c r="AC54" s="3" t="s">
        <v>0</v>
      </c>
      <c r="AD54" s="11"/>
      <c r="AE54" s="60"/>
    </row>
    <row r="55" spans="1:31" x14ac:dyDescent="0.25">
      <c r="A55">
        <f t="shared" si="0"/>
        <v>3</v>
      </c>
      <c r="B55">
        <f t="shared" ca="1" si="12"/>
        <v>3</v>
      </c>
      <c r="C55">
        <f t="shared" ca="1" si="13"/>
        <v>3</v>
      </c>
      <c r="D55" t="str">
        <f t="shared" si="3"/>
        <v xml:space="preserve"> </v>
      </c>
      <c r="E55" s="47">
        <f t="shared" ca="1" si="4"/>
        <v>1</v>
      </c>
      <c r="F55">
        <f t="shared" ca="1" si="5"/>
        <v>4</v>
      </c>
      <c r="G55">
        <f t="shared" ca="1" si="6"/>
        <v>1</v>
      </c>
      <c r="H55">
        <f t="shared" ca="1" si="22"/>
        <v>0</v>
      </c>
      <c r="I55" t="str">
        <f t="shared" ca="1" si="15"/>
        <v>1</v>
      </c>
      <c r="J55" t="str">
        <f t="shared" ca="1" si="16"/>
        <v>1.4.</v>
      </c>
      <c r="K55" t="str">
        <f t="shared" ca="1" si="17"/>
        <v>1.4.1.</v>
      </c>
      <c r="L55" t="str">
        <f t="shared" ca="1" si="23"/>
        <v>F</v>
      </c>
      <c r="M55" s="48" t="s">
        <v>4</v>
      </c>
      <c r="N55" s="49"/>
      <c r="O55" s="50" t="s">
        <v>1037</v>
      </c>
      <c r="P55" s="51"/>
      <c r="Q55" s="51"/>
      <c r="R55" s="52" t="s">
        <v>166</v>
      </c>
      <c r="S55" s="53"/>
      <c r="T55" s="78"/>
      <c r="U55" s="79"/>
      <c r="V55" s="57">
        <f t="shared" si="25"/>
        <v>0</v>
      </c>
      <c r="W55" s="56">
        <f t="shared" si="20"/>
        <v>0</v>
      </c>
      <c r="X55" s="57">
        <f ca="1">IFERROR(IF($M55="S",(ROUNDDOWN($Y55*$W55,2)),IF($M55="M",SUMIFS($X:$X,$M:$M,"N1",$E:$E,I55),IF(AND(M55="N1",OFFSET(M55,1,0)="S"),SUMIFS($X:$X,$M:$M,"S",$J:$J,CONCATENATE(E55,".",F55,".")),IF(AND(M55="N1",OFFSET(M55,1,0)="N2",$A$6&gt;=3),SUMIFS($X:$X,$M:$M,"N2",$J:$J,CONCATENATE(E55,".",F55,".")),IF(AND(M55="N2",OFFSET(M55,1,0)="S",$A$6&gt;=3),SUMIFS($X:$X,$M:$M,"S",$K:$K,CONCATENATE(E55,".",F55,".",G55,"."))))))),0)</f>
        <v>83727.87</v>
      </c>
      <c r="Y55" s="58">
        <f t="shared" si="21"/>
        <v>0</v>
      </c>
      <c r="Z55" s="59"/>
      <c r="AA55" s="59" t="e">
        <f>MATCH((CONCATENATE($P55," ",$Q55)),[1]Banco!$A:$A,0)</f>
        <v>#N/A</v>
      </c>
      <c r="AB55" s="59"/>
      <c r="AC55" s="3" t="s">
        <v>0</v>
      </c>
      <c r="AD55" s="11"/>
      <c r="AE55" s="60"/>
    </row>
    <row r="56" spans="1:31" x14ac:dyDescent="0.25">
      <c r="A56" t="str">
        <f t="shared" si="0"/>
        <v>S</v>
      </c>
      <c r="B56">
        <f t="shared" ca="1" si="12"/>
        <v>3</v>
      </c>
      <c r="C56" t="str">
        <f t="shared" ca="1" si="13"/>
        <v>S</v>
      </c>
      <c r="D56" t="str">
        <f t="shared" si="3"/>
        <v xml:space="preserve"> </v>
      </c>
      <c r="E56" s="47">
        <f t="shared" ca="1" si="4"/>
        <v>1</v>
      </c>
      <c r="F56">
        <f t="shared" ca="1" si="5"/>
        <v>4</v>
      </c>
      <c r="G56">
        <f t="shared" ca="1" si="6"/>
        <v>1</v>
      </c>
      <c r="H56">
        <f t="shared" ca="1" si="22"/>
        <v>1</v>
      </c>
      <c r="I56" t="str">
        <f t="shared" ca="1" si="15"/>
        <v>1</v>
      </c>
      <c r="J56" t="str">
        <f t="shared" ca="1" si="16"/>
        <v>1.4.</v>
      </c>
      <c r="K56" t="str">
        <f t="shared" ca="1" si="17"/>
        <v>1.4.1.</v>
      </c>
      <c r="L56" t="str">
        <f t="shared" ca="1" si="23"/>
        <v>F</v>
      </c>
      <c r="M56" s="48" t="s">
        <v>6</v>
      </c>
      <c r="N56" s="49"/>
      <c r="O56" s="50" t="s">
        <v>1038</v>
      </c>
      <c r="P56" s="51" t="s">
        <v>131</v>
      </c>
      <c r="Q56" s="51" t="s">
        <v>167</v>
      </c>
      <c r="R56" s="52" t="s">
        <v>168</v>
      </c>
      <c r="S56" s="53" t="s">
        <v>61</v>
      </c>
      <c r="T56" s="78">
        <v>1</v>
      </c>
      <c r="U56" s="79">
        <v>1868.24</v>
      </c>
      <c r="V56" s="57">
        <f t="shared" si="25"/>
        <v>2331.1799999999998</v>
      </c>
      <c r="W56" s="56">
        <f t="shared" si="20"/>
        <v>2331.1799999999998</v>
      </c>
      <c r="X56" s="57">
        <f ca="1">IFERROR(IF($M56="S",(ROUNDDOWN($Y56*$W56,2)),IF($M56="M",SUMIFS($X:$X,$M:$M,"N1",$E:$E,I56),IF(AND(M56="N1",OFFSET(M56,1,0)="S"),SUMIFS($X:$X,$M:$M,"S",$J:$J,CONCATENATE(E56,".",F56,".")),IF(AND(M56="N1",OFFSET(M56,1,0)="N2",$A$6&gt;=3),SUMIFS($X:$X,$M:$M,"N2",$J:$J,CONCATENATE(E56,".",F56,".")),IF(AND(M56="N2",OFFSET(M56,1,0)="S",$A$6&gt;=3),SUMIFS($X:$X,$M:$M,"S",$K:$K,CONCATENATE(E56,".",F56,".",G56,"."))))))),0)</f>
        <v>2331.1799999999998</v>
      </c>
      <c r="Y56" s="58">
        <f t="shared" si="21"/>
        <v>1</v>
      </c>
      <c r="Z56" s="59"/>
      <c r="AA56" s="59" t="e">
        <f>MATCH((CONCATENATE($P56," ",$Q56)),[1]Banco!$A:$A,0)</f>
        <v>#N/A</v>
      </c>
      <c r="AB56" s="59"/>
      <c r="AC56" s="3" t="s">
        <v>0</v>
      </c>
      <c r="AD56" s="11"/>
      <c r="AE56" s="60"/>
    </row>
    <row r="57" spans="1:31" ht="38.25" x14ac:dyDescent="0.25">
      <c r="A57" t="str">
        <f t="shared" si="0"/>
        <v>S</v>
      </c>
      <c r="B57">
        <f t="shared" ca="1" si="12"/>
        <v>3</v>
      </c>
      <c r="C57" t="str">
        <f t="shared" ca="1" si="13"/>
        <v>S</v>
      </c>
      <c r="D57" t="str">
        <f t="shared" si="3"/>
        <v xml:space="preserve"> </v>
      </c>
      <c r="E57" s="47">
        <f t="shared" ca="1" si="4"/>
        <v>1</v>
      </c>
      <c r="F57">
        <f t="shared" ca="1" si="5"/>
        <v>4</v>
      </c>
      <c r="G57">
        <f t="shared" ca="1" si="6"/>
        <v>1</v>
      </c>
      <c r="H57">
        <f t="shared" ca="1" si="22"/>
        <v>2</v>
      </c>
      <c r="I57" t="str">
        <f t="shared" ca="1" si="15"/>
        <v>1</v>
      </c>
      <c r="J57" t="str">
        <f t="shared" ca="1" si="16"/>
        <v>1.4.</v>
      </c>
      <c r="K57" t="str">
        <f t="shared" ca="1" si="17"/>
        <v>1.4.1.</v>
      </c>
      <c r="L57" t="str">
        <f t="shared" ca="1" si="23"/>
        <v>F</v>
      </c>
      <c r="M57" s="48" t="s">
        <v>6</v>
      </c>
      <c r="N57" s="49"/>
      <c r="O57" s="50" t="s">
        <v>1039</v>
      </c>
      <c r="P57" s="51" t="s">
        <v>51</v>
      </c>
      <c r="Q57" s="51" t="s">
        <v>169</v>
      </c>
      <c r="R57" s="52" t="s">
        <v>170</v>
      </c>
      <c r="S57" s="53" t="s">
        <v>68</v>
      </c>
      <c r="T57" s="78">
        <v>36.19</v>
      </c>
      <c r="U57" s="79">
        <v>84.04</v>
      </c>
      <c r="V57" s="57">
        <f t="shared" si="25"/>
        <v>104.86</v>
      </c>
      <c r="W57" s="56">
        <f t="shared" si="20"/>
        <v>104.86</v>
      </c>
      <c r="X57" s="57">
        <f ca="1">IFERROR(IF($M57="S",(ROUNDDOWN($Y57*$W57,2)),IF($M57="M",SUMIFS($X:$X,$M:$M,"N1",$E:$E,I57),IF(AND(M57="N1",OFFSET(M57,1,0)="S"),SUMIFS($X:$X,$M:$M,"S",$J:$J,CONCATENATE(E57,".",F57,".")),IF(AND(M57="N1",OFFSET(M57,1,0)="N2",$A$6&gt;=3),SUMIFS($X:$X,$M:$M,"N2",$J:$J,CONCATENATE(E57,".",F57,".")),IF(AND(M57="N2",OFFSET(M57,1,0)="S",$A$6&gt;=3),SUMIFS($X:$X,$M:$M,"S",$K:$K,CONCATENATE(E57,".",F57,".",G57,"."))))))),0)</f>
        <v>3794.88</v>
      </c>
      <c r="Y57" s="58">
        <f t="shared" si="21"/>
        <v>36.19</v>
      </c>
      <c r="Z57" s="59"/>
      <c r="AA57" s="59">
        <f>MATCH((CONCATENATE($P57," ",$Q57)),[1]Banco!$A:$A,0)</f>
        <v>10568</v>
      </c>
      <c r="AB57" s="59"/>
      <c r="AC57" s="3" t="s">
        <v>0</v>
      </c>
      <c r="AD57" s="11"/>
      <c r="AE57" s="60"/>
    </row>
    <row r="58" spans="1:31" ht="38.25" x14ac:dyDescent="0.25">
      <c r="A58" t="str">
        <f t="shared" si="0"/>
        <v>S</v>
      </c>
      <c r="B58">
        <f t="shared" ca="1" si="12"/>
        <v>3</v>
      </c>
      <c r="C58" t="str">
        <f t="shared" ca="1" si="13"/>
        <v>S</v>
      </c>
      <c r="D58" t="str">
        <f t="shared" si="3"/>
        <v xml:space="preserve"> </v>
      </c>
      <c r="E58" s="47">
        <f t="shared" ca="1" si="4"/>
        <v>1</v>
      </c>
      <c r="F58">
        <f t="shared" ca="1" si="5"/>
        <v>4</v>
      </c>
      <c r="G58">
        <f t="shared" ca="1" si="6"/>
        <v>1</v>
      </c>
      <c r="H58">
        <f t="shared" ca="1" si="22"/>
        <v>3</v>
      </c>
      <c r="I58" t="str">
        <f t="shared" ca="1" si="15"/>
        <v>1</v>
      </c>
      <c r="J58" t="str">
        <f t="shared" ca="1" si="16"/>
        <v>1.4.</v>
      </c>
      <c r="K58" t="str">
        <f t="shared" ca="1" si="17"/>
        <v>1.4.1.</v>
      </c>
      <c r="L58" t="str">
        <f t="shared" ca="1" si="23"/>
        <v>F</v>
      </c>
      <c r="M58" s="48" t="s">
        <v>6</v>
      </c>
      <c r="N58" s="49"/>
      <c r="O58" s="50" t="s">
        <v>1040</v>
      </c>
      <c r="P58" s="51" t="s">
        <v>51</v>
      </c>
      <c r="Q58" s="51" t="s">
        <v>171</v>
      </c>
      <c r="R58" s="52" t="s">
        <v>172</v>
      </c>
      <c r="S58" s="53" t="s">
        <v>68</v>
      </c>
      <c r="T58" s="78">
        <v>37.1</v>
      </c>
      <c r="U58" s="79">
        <v>705.97</v>
      </c>
      <c r="V58" s="57">
        <f t="shared" si="25"/>
        <v>880.9</v>
      </c>
      <c r="W58" s="56">
        <f t="shared" si="20"/>
        <v>880.9</v>
      </c>
      <c r="X58" s="57">
        <f ca="1">IFERROR(IF($M58="S",(ROUNDDOWN($Y58*$W58,2)),IF($M58="M",SUMIFS($X:$X,$M:$M,"N1",$E:$E,I58),IF(AND(M58="N1",OFFSET(M58,1,0)="S"),SUMIFS($X:$X,$M:$M,"S",$J:$J,CONCATENATE(E58,".",F58,".")),IF(AND(M58="N1",OFFSET(M58,1,0)="N2",$A$6&gt;=3),SUMIFS($X:$X,$M:$M,"N2",$J:$J,CONCATENATE(E58,".",F58,".")),IF(AND(M58="N2",OFFSET(M58,1,0)="S",$A$6&gt;=3),SUMIFS($X:$X,$M:$M,"S",$K:$K,CONCATENATE(E58,".",F58,".",G58,"."))))))),0)</f>
        <v>32681.39</v>
      </c>
      <c r="Y58" s="58">
        <f t="shared" si="21"/>
        <v>37.1</v>
      </c>
      <c r="Z58" s="59"/>
      <c r="AA58" s="59">
        <f>MATCH((CONCATENATE($P58," ",$Q58)),[1]Banco!$A:$A,0)</f>
        <v>10575</v>
      </c>
      <c r="AB58" s="59"/>
      <c r="AC58" s="3" t="s">
        <v>0</v>
      </c>
      <c r="AD58" s="11"/>
      <c r="AE58" s="60"/>
    </row>
    <row r="59" spans="1:31" x14ac:dyDescent="0.25">
      <c r="A59" t="str">
        <f t="shared" si="0"/>
        <v>S</v>
      </c>
      <c r="B59">
        <f t="shared" ca="1" si="12"/>
        <v>3</v>
      </c>
      <c r="C59" t="str">
        <f t="shared" ca="1" si="13"/>
        <v>S</v>
      </c>
      <c r="D59" t="str">
        <f t="shared" si="3"/>
        <v xml:space="preserve"> </v>
      </c>
      <c r="E59" s="47">
        <f t="shared" ca="1" si="4"/>
        <v>1</v>
      </c>
      <c r="F59">
        <f t="shared" ca="1" si="5"/>
        <v>4</v>
      </c>
      <c r="G59">
        <f t="shared" ca="1" si="6"/>
        <v>1</v>
      </c>
      <c r="H59">
        <f t="shared" ca="1" si="22"/>
        <v>4</v>
      </c>
      <c r="I59" t="str">
        <f t="shared" ca="1" si="15"/>
        <v>1</v>
      </c>
      <c r="J59" t="str">
        <f t="shared" ca="1" si="16"/>
        <v>1.4.</v>
      </c>
      <c r="K59" t="str">
        <f t="shared" ca="1" si="17"/>
        <v>1.4.1.</v>
      </c>
      <c r="L59" t="str">
        <f t="shared" ca="1" si="23"/>
        <v>F</v>
      </c>
      <c r="M59" s="48" t="s">
        <v>6</v>
      </c>
      <c r="N59" s="49"/>
      <c r="O59" s="50" t="s">
        <v>1041</v>
      </c>
      <c r="P59" s="51" t="s">
        <v>51</v>
      </c>
      <c r="Q59" s="51" t="s">
        <v>173</v>
      </c>
      <c r="R59" s="52" t="s">
        <v>174</v>
      </c>
      <c r="S59" s="53" t="s">
        <v>70</v>
      </c>
      <c r="T59" s="78">
        <v>2312.9499999999998</v>
      </c>
      <c r="U59" s="79">
        <v>14</v>
      </c>
      <c r="V59" s="57">
        <f t="shared" si="25"/>
        <v>17.46</v>
      </c>
      <c r="W59" s="56">
        <f t="shared" si="20"/>
        <v>17.46</v>
      </c>
      <c r="X59" s="57">
        <f ca="1">IFERROR(IF($M59="S",(ROUNDDOWN($Y59*$W59,2)),IF($M59="M",SUMIFS($X:$X,$M:$M,"N1",$E:$E,I59),IF(AND(M59="N1",OFFSET(M59,1,0)="S"),SUMIFS($X:$X,$M:$M,"S",$J:$J,CONCATENATE(E59,".",F59,".")),IF(AND(M59="N1",OFFSET(M59,1,0)="N2",$A$6&gt;=3),SUMIFS($X:$X,$M:$M,"N2",$J:$J,CONCATENATE(E59,".",F59,".")),IF(AND(M59="N2",OFFSET(M59,1,0)="S",$A$6&gt;=3),SUMIFS($X:$X,$M:$M,"S",$K:$K,CONCATENATE(E59,".",F59,".",G59,"."))))))),0)</f>
        <v>40384.1</v>
      </c>
      <c r="Y59" s="58">
        <f t="shared" si="21"/>
        <v>2312.9499999999998</v>
      </c>
      <c r="Z59" s="59"/>
      <c r="AA59" s="59">
        <f>MATCH((CONCATENATE($P59," ",$Q59)),[1]Banco!$A:$A,0)</f>
        <v>10626</v>
      </c>
      <c r="AB59" s="59"/>
      <c r="AC59" s="3" t="s">
        <v>0</v>
      </c>
      <c r="AD59" s="11"/>
      <c r="AE59" s="60"/>
    </row>
    <row r="60" spans="1:31" ht="51" x14ac:dyDescent="0.25">
      <c r="A60" t="str">
        <f t="shared" si="0"/>
        <v>S</v>
      </c>
      <c r="B60">
        <f t="shared" ca="1" si="12"/>
        <v>3</v>
      </c>
      <c r="C60" t="str">
        <f t="shared" ca="1" si="13"/>
        <v>S</v>
      </c>
      <c r="D60" t="str">
        <f t="shared" si="3"/>
        <v xml:space="preserve"> </v>
      </c>
      <c r="E60" s="47">
        <f t="shared" ca="1" si="4"/>
        <v>1</v>
      </c>
      <c r="F60">
        <f t="shared" ca="1" si="5"/>
        <v>4</v>
      </c>
      <c r="G60">
        <f t="shared" ca="1" si="6"/>
        <v>1</v>
      </c>
      <c r="H60">
        <f t="shared" ca="1" si="22"/>
        <v>5</v>
      </c>
      <c r="I60" t="str">
        <f t="shared" ca="1" si="15"/>
        <v>1</v>
      </c>
      <c r="J60" t="str">
        <f t="shared" ca="1" si="16"/>
        <v>1.4.</v>
      </c>
      <c r="K60" t="str">
        <f t="shared" ca="1" si="17"/>
        <v>1.4.1.</v>
      </c>
      <c r="L60" t="str">
        <f t="shared" ca="1" si="23"/>
        <v>F</v>
      </c>
      <c r="M60" s="48" t="s">
        <v>6</v>
      </c>
      <c r="N60" s="49"/>
      <c r="O60" s="50" t="s">
        <v>1042</v>
      </c>
      <c r="P60" s="51" t="s">
        <v>32</v>
      </c>
      <c r="Q60" s="51">
        <v>100974</v>
      </c>
      <c r="R60" s="52" t="s">
        <v>165</v>
      </c>
      <c r="S60" s="53" t="s">
        <v>68</v>
      </c>
      <c r="T60" s="78">
        <v>48.22</v>
      </c>
      <c r="U60" s="79">
        <v>8.77</v>
      </c>
      <c r="V60" s="57">
        <f t="shared" si="25"/>
        <v>10.94</v>
      </c>
      <c r="W60" s="56">
        <f t="shared" si="20"/>
        <v>10.94</v>
      </c>
      <c r="X60" s="57">
        <f ca="1">IFERROR(IF($M60="S",(ROUNDDOWN($Y60*$W60,2)),IF($M60="M",SUMIFS($X:$X,$M:$M,"N1",$E:$E,I60),IF(AND(M60="N1",OFFSET(M60,1,0)="S"),SUMIFS($X:$X,$M:$M,"S",$J:$J,CONCATENATE(E60,".",F60,".")),IF(AND(M60="N1",OFFSET(M60,1,0)="N2",$A$6&gt;=3),SUMIFS($X:$X,$M:$M,"N2",$J:$J,CONCATENATE(E60,".",F60,".")),IF(AND(M60="N2",OFFSET(M60,1,0)="S",$A$6&gt;=3),SUMIFS($X:$X,$M:$M,"S",$K:$K,CONCATENATE(E60,".",F60,".",G60,"."))))))),0)</f>
        <v>527.52</v>
      </c>
      <c r="Y60" s="58">
        <f t="shared" si="21"/>
        <v>48.22</v>
      </c>
      <c r="Z60" s="59"/>
      <c r="AA60" s="59">
        <f>MATCH((CONCATENATE($P60," ",$Q60)),[1]Banco!$A:$A,0)</f>
        <v>9762</v>
      </c>
      <c r="AB60" s="59"/>
      <c r="AC60" s="3" t="s">
        <v>0</v>
      </c>
      <c r="AD60" s="11"/>
      <c r="AE60" s="60"/>
    </row>
    <row r="61" spans="1:31" ht="25.5" x14ac:dyDescent="0.25">
      <c r="A61" t="str">
        <f t="shared" si="0"/>
        <v>S</v>
      </c>
      <c r="B61">
        <f t="shared" ca="1" si="12"/>
        <v>3</v>
      </c>
      <c r="C61" t="str">
        <f t="shared" ca="1" si="13"/>
        <v>S</v>
      </c>
      <c r="D61" t="str">
        <f t="shared" si="3"/>
        <v xml:space="preserve"> </v>
      </c>
      <c r="E61" s="47">
        <f t="shared" ca="1" si="4"/>
        <v>1</v>
      </c>
      <c r="F61">
        <f t="shared" ca="1" si="5"/>
        <v>4</v>
      </c>
      <c r="G61">
        <f t="shared" ca="1" si="6"/>
        <v>1</v>
      </c>
      <c r="H61">
        <f t="shared" ca="1" si="22"/>
        <v>6</v>
      </c>
      <c r="I61" t="str">
        <f t="shared" ca="1" si="15"/>
        <v>1</v>
      </c>
      <c r="J61" t="str">
        <f t="shared" ca="1" si="16"/>
        <v>1.4.</v>
      </c>
      <c r="K61" t="str">
        <f t="shared" ca="1" si="17"/>
        <v>1.4.1.</v>
      </c>
      <c r="L61" t="str">
        <f t="shared" ca="1" si="23"/>
        <v>F</v>
      </c>
      <c r="M61" s="48" t="s">
        <v>6</v>
      </c>
      <c r="N61" s="49"/>
      <c r="O61" s="50" t="s">
        <v>1043</v>
      </c>
      <c r="P61" s="51" t="s">
        <v>32</v>
      </c>
      <c r="Q61" s="51">
        <v>95875</v>
      </c>
      <c r="R61" s="52" t="s">
        <v>159</v>
      </c>
      <c r="S61" s="53" t="s">
        <v>160</v>
      </c>
      <c r="T61" s="78">
        <v>723.37</v>
      </c>
      <c r="U61" s="79">
        <v>2.54</v>
      </c>
      <c r="V61" s="57">
        <f t="shared" si="25"/>
        <v>3.16</v>
      </c>
      <c r="W61" s="56">
        <f t="shared" si="20"/>
        <v>3.16</v>
      </c>
      <c r="X61" s="57">
        <f ca="1">IFERROR(IF($M61="S",(ROUNDDOWN($Y61*$W61,2)),IF($M61="M",SUMIFS($X:$X,$M:$M,"N1",$E:$E,I61),IF(AND(M61="N1",OFFSET(M61,1,0)="S"),SUMIFS($X:$X,$M:$M,"S",$J:$J,CONCATENATE(E61,".",F61,".")),IF(AND(M61="N1",OFFSET(M61,1,0)="N2",$A$6&gt;=3),SUMIFS($X:$X,$M:$M,"N2",$J:$J,CONCATENATE(E61,".",F61,".")),IF(AND(M61="N2",OFFSET(M61,1,0)="S",$A$6&gt;=3),SUMIFS($X:$X,$M:$M,"S",$K:$K,CONCATENATE(E61,".",F61,".",G61,"."))))))),0)</f>
        <v>2285.84</v>
      </c>
      <c r="Y61" s="58">
        <f t="shared" si="21"/>
        <v>723.37</v>
      </c>
      <c r="Z61" s="59"/>
      <c r="AA61" s="59">
        <f>MATCH((CONCATENATE($P61," ",$Q61)),[1]Banco!$A:$A,0)</f>
        <v>9820</v>
      </c>
      <c r="AB61" s="59"/>
      <c r="AC61" s="3" t="s">
        <v>0</v>
      </c>
      <c r="AD61" s="11"/>
      <c r="AE61" s="60"/>
    </row>
    <row r="62" spans="1:31" ht="25.5" x14ac:dyDescent="0.25">
      <c r="A62" t="str">
        <f t="shared" si="0"/>
        <v>S</v>
      </c>
      <c r="B62">
        <f t="shared" ca="1" si="12"/>
        <v>3</v>
      </c>
      <c r="C62" t="str">
        <f t="shared" ca="1" si="13"/>
        <v>S</v>
      </c>
      <c r="D62" t="str">
        <f t="shared" si="3"/>
        <v xml:space="preserve"> </v>
      </c>
      <c r="E62" s="47">
        <f t="shared" ca="1" si="4"/>
        <v>1</v>
      </c>
      <c r="F62">
        <f t="shared" ca="1" si="5"/>
        <v>4</v>
      </c>
      <c r="G62">
        <f t="shared" ca="1" si="6"/>
        <v>1</v>
      </c>
      <c r="H62">
        <f t="shared" ca="1" si="22"/>
        <v>7</v>
      </c>
      <c r="I62" t="str">
        <f t="shared" ca="1" si="15"/>
        <v>1</v>
      </c>
      <c r="J62" t="str">
        <f t="shared" ca="1" si="16"/>
        <v>1.4.</v>
      </c>
      <c r="K62" t="str">
        <f t="shared" ca="1" si="17"/>
        <v>1.4.1.</v>
      </c>
      <c r="L62" t="str">
        <f t="shared" ca="1" si="23"/>
        <v>F</v>
      </c>
      <c r="M62" s="48" t="s">
        <v>6</v>
      </c>
      <c r="N62" s="49"/>
      <c r="O62" s="50" t="s">
        <v>1044</v>
      </c>
      <c r="P62" s="51" t="s">
        <v>32</v>
      </c>
      <c r="Q62" s="51">
        <v>95601</v>
      </c>
      <c r="R62" s="52" t="s">
        <v>175</v>
      </c>
      <c r="S62" s="53" t="s">
        <v>61</v>
      </c>
      <c r="T62" s="78">
        <v>72</v>
      </c>
      <c r="U62" s="79">
        <v>19.18</v>
      </c>
      <c r="V62" s="57">
        <f t="shared" si="25"/>
        <v>23.93</v>
      </c>
      <c r="W62" s="56">
        <f t="shared" si="20"/>
        <v>23.93</v>
      </c>
      <c r="X62" s="57">
        <f ca="1">IFERROR(IF($M62="S",(ROUNDDOWN($Y62*$W62,2)),IF($M62="M",SUMIFS($X:$X,$M:$M,"N1",$E:$E,I62),IF(AND(M62="N1",OFFSET(M62,1,0)="S"),SUMIFS($X:$X,$M:$M,"S",$J:$J,CONCATENATE(E62,".",F62,".")),IF(AND(M62="N1",OFFSET(M62,1,0)="N2",$A$6&gt;=3),SUMIFS($X:$X,$M:$M,"N2",$J:$J,CONCATENATE(E62,".",F62,".")),IF(AND(M62="N2",OFFSET(M62,1,0)="S",$A$6&gt;=3),SUMIFS($X:$X,$M:$M,"S",$K:$K,CONCATENATE(E62,".",F62,".",G62,"."))))))),0)</f>
        <v>1722.96</v>
      </c>
      <c r="Y62" s="58">
        <f t="shared" si="21"/>
        <v>72</v>
      </c>
      <c r="Z62" s="59"/>
      <c r="AA62" s="59">
        <f>MATCH((CONCATENATE($P62," ",$Q62)),[1]Banco!$A:$A,0)</f>
        <v>484</v>
      </c>
      <c r="AB62" s="59"/>
      <c r="AC62" s="3" t="s">
        <v>0</v>
      </c>
      <c r="AD62" s="11"/>
      <c r="AE62" s="60"/>
    </row>
    <row r="63" spans="1:31" x14ac:dyDescent="0.25">
      <c r="A63">
        <f t="shared" si="0"/>
        <v>3</v>
      </c>
      <c r="B63">
        <f t="shared" ca="1" si="12"/>
        <v>3</v>
      </c>
      <c r="C63">
        <f t="shared" ca="1" si="13"/>
        <v>3</v>
      </c>
      <c r="D63" t="str">
        <f t="shared" si="3"/>
        <v xml:space="preserve"> </v>
      </c>
      <c r="E63" s="47">
        <f t="shared" ca="1" si="4"/>
        <v>1</v>
      </c>
      <c r="F63">
        <f t="shared" ca="1" si="5"/>
        <v>4</v>
      </c>
      <c r="G63">
        <f t="shared" ca="1" si="6"/>
        <v>2</v>
      </c>
      <c r="H63">
        <f t="shared" ca="1" si="22"/>
        <v>0</v>
      </c>
      <c r="I63" t="str">
        <f t="shared" ca="1" si="15"/>
        <v>1</v>
      </c>
      <c r="J63" t="str">
        <f t="shared" ca="1" si="16"/>
        <v>1.4.</v>
      </c>
      <c r="K63" t="str">
        <f t="shared" ca="1" si="17"/>
        <v>1.4.2.</v>
      </c>
      <c r="L63" t="str">
        <f t="shared" ca="1" si="23"/>
        <v>F</v>
      </c>
      <c r="M63" s="48" t="s">
        <v>4</v>
      </c>
      <c r="N63" s="49"/>
      <c r="O63" s="50" t="s">
        <v>1045</v>
      </c>
      <c r="P63" s="51"/>
      <c r="Q63" s="51"/>
      <c r="R63" s="52" t="s">
        <v>176</v>
      </c>
      <c r="S63" s="53"/>
      <c r="T63" s="78"/>
      <c r="U63" s="79"/>
      <c r="V63" s="57">
        <f t="shared" si="25"/>
        <v>0</v>
      </c>
      <c r="W63" s="56">
        <f t="shared" si="20"/>
        <v>0</v>
      </c>
      <c r="X63" s="57">
        <f ca="1">IFERROR(IF($M63="S",(ROUNDDOWN($Y63*$W63,2)),IF($M63="M",SUMIFS($X:$X,$M:$M,"N1",$E:$E,I63),IF(AND(M63="N1",OFFSET(M63,1,0)="S"),SUMIFS($X:$X,$M:$M,"S",$J:$J,CONCATENATE(E63,".",F63,".")),IF(AND(M63="N1",OFFSET(M63,1,0)="N2",$A$6&gt;=3),SUMIFS($X:$X,$M:$M,"N2",$J:$J,CONCATENATE(E63,".",F63,".")),IF(AND(M63="N2",OFFSET(M63,1,0)="S",$A$6&gt;=3),SUMIFS($X:$X,$M:$M,"S",$K:$K,CONCATENATE(E63,".",F63,".",G63,"."))))))),0)</f>
        <v>113826.73</v>
      </c>
      <c r="Y63" s="58">
        <f t="shared" si="21"/>
        <v>0</v>
      </c>
      <c r="Z63" s="59"/>
      <c r="AA63" s="59" t="e">
        <f>MATCH((CONCATENATE($P63," ",$Q63)),[1]Banco!$A:$A,0)</f>
        <v>#N/A</v>
      </c>
      <c r="AB63" s="59"/>
      <c r="AC63" s="3" t="s">
        <v>0</v>
      </c>
      <c r="AD63" s="11"/>
      <c r="AE63" s="60"/>
    </row>
    <row r="64" spans="1:31" ht="25.5" x14ac:dyDescent="0.25">
      <c r="A64" t="str">
        <f t="shared" si="0"/>
        <v>S</v>
      </c>
      <c r="B64">
        <f t="shared" ca="1" si="12"/>
        <v>3</v>
      </c>
      <c r="C64" t="str">
        <f t="shared" ca="1" si="13"/>
        <v>S</v>
      </c>
      <c r="D64" t="str">
        <f t="shared" si="3"/>
        <v xml:space="preserve"> </v>
      </c>
      <c r="E64" s="47">
        <f t="shared" ca="1" si="4"/>
        <v>1</v>
      </c>
      <c r="F64">
        <f t="shared" ca="1" si="5"/>
        <v>4</v>
      </c>
      <c r="G64">
        <f t="shared" ca="1" si="6"/>
        <v>2</v>
      </c>
      <c r="H64">
        <f t="shared" ca="1" si="22"/>
        <v>1</v>
      </c>
      <c r="I64" t="str">
        <f t="shared" ca="1" si="15"/>
        <v>1</v>
      </c>
      <c r="J64" t="str">
        <f t="shared" ca="1" si="16"/>
        <v>1.4.</v>
      </c>
      <c r="K64" t="str">
        <f t="shared" ca="1" si="17"/>
        <v>1.4.2.</v>
      </c>
      <c r="L64" t="str">
        <f t="shared" ca="1" si="23"/>
        <v>F</v>
      </c>
      <c r="M64" s="48" t="s">
        <v>6</v>
      </c>
      <c r="N64" s="49"/>
      <c r="O64" s="50" t="s">
        <v>1046</v>
      </c>
      <c r="P64" s="51" t="s">
        <v>32</v>
      </c>
      <c r="Q64" s="51">
        <v>96523</v>
      </c>
      <c r="R64" s="52" t="s">
        <v>177</v>
      </c>
      <c r="S64" s="53" t="s">
        <v>68</v>
      </c>
      <c r="T64" s="78">
        <v>146.94</v>
      </c>
      <c r="U64" s="79">
        <v>100.91</v>
      </c>
      <c r="V64" s="57">
        <f t="shared" si="25"/>
        <v>125.91</v>
      </c>
      <c r="W64" s="56">
        <f t="shared" si="20"/>
        <v>125.91</v>
      </c>
      <c r="X64" s="57">
        <f ca="1">IFERROR(IF($M64="S",(ROUNDDOWN($Y64*$W64,2)),IF($M64="M",SUMIFS($X:$X,$M:$M,"N1",$E:$E,I64),IF(AND(M64="N1",OFFSET(M64,1,0)="S"),SUMIFS($X:$X,$M:$M,"S",$J:$J,CONCATENATE(E64,".",F64,".")),IF(AND(M64="N1",OFFSET(M64,1,0)="N2",$A$6&gt;=3),SUMIFS($X:$X,$M:$M,"N2",$J:$J,CONCATENATE(E64,".",F64,".")),IF(AND(M64="N2",OFFSET(M64,1,0)="S",$A$6&gt;=3),SUMIFS($X:$X,$M:$M,"S",$K:$K,CONCATENATE(E64,".",F64,".",G64,"."))))))),0)</f>
        <v>18501.21</v>
      </c>
      <c r="Y64" s="58">
        <f t="shared" si="21"/>
        <v>146.94</v>
      </c>
      <c r="Z64" s="59"/>
      <c r="AA64" s="59">
        <f>MATCH((CONCATENATE($P64," ",$Q64)),[1]Banco!$A:$A,0)</f>
        <v>4323</v>
      </c>
      <c r="AB64" s="59"/>
      <c r="AC64" s="3" t="s">
        <v>0</v>
      </c>
      <c r="AD64" s="11"/>
      <c r="AE64" s="60"/>
    </row>
    <row r="65" spans="1:31" ht="25.5" x14ac:dyDescent="0.25">
      <c r="A65" t="str">
        <f t="shared" si="0"/>
        <v>S</v>
      </c>
      <c r="B65">
        <f t="shared" ca="1" si="12"/>
        <v>3</v>
      </c>
      <c r="C65" t="str">
        <f t="shared" ca="1" si="13"/>
        <v>S</v>
      </c>
      <c r="D65" t="str">
        <f t="shared" si="3"/>
        <v xml:space="preserve"> </v>
      </c>
      <c r="E65" s="47">
        <f t="shared" ca="1" si="4"/>
        <v>1</v>
      </c>
      <c r="F65">
        <f t="shared" ca="1" si="5"/>
        <v>4</v>
      </c>
      <c r="G65">
        <f t="shared" ca="1" si="6"/>
        <v>2</v>
      </c>
      <c r="H65">
        <f t="shared" ca="1" si="22"/>
        <v>2</v>
      </c>
      <c r="I65" t="str">
        <f t="shared" ca="1" si="15"/>
        <v>1</v>
      </c>
      <c r="J65" t="str">
        <f t="shared" ca="1" si="16"/>
        <v>1.4.</v>
      </c>
      <c r="K65" t="str">
        <f t="shared" ca="1" si="17"/>
        <v>1.4.2.</v>
      </c>
      <c r="L65" t="str">
        <f t="shared" ca="1" si="23"/>
        <v>F</v>
      </c>
      <c r="M65" s="48" t="s">
        <v>6</v>
      </c>
      <c r="N65" s="49"/>
      <c r="O65" s="50" t="s">
        <v>1047</v>
      </c>
      <c r="P65" s="51" t="s">
        <v>32</v>
      </c>
      <c r="Q65" s="51">
        <v>101616</v>
      </c>
      <c r="R65" s="52" t="s">
        <v>178</v>
      </c>
      <c r="S65" s="53" t="s">
        <v>62</v>
      </c>
      <c r="T65" s="78">
        <v>54.51</v>
      </c>
      <c r="U65" s="79">
        <v>6.94</v>
      </c>
      <c r="V65" s="57">
        <f t="shared" si="25"/>
        <v>8.65</v>
      </c>
      <c r="W65" s="56">
        <f t="shared" si="20"/>
        <v>8.65</v>
      </c>
      <c r="X65" s="57">
        <f ca="1">IFERROR(IF($M65="S",(ROUNDDOWN($Y65*$W65,2)),IF($M65="M",SUMIFS($X:$X,$M:$M,"N1",$E:$E,I65),IF(AND(M65="N1",OFFSET(M65,1,0)="S"),SUMIFS($X:$X,$M:$M,"S",$J:$J,CONCATENATE(E65,".",F65,".")),IF(AND(M65="N1",OFFSET(M65,1,0)="N2",$A$6&gt;=3),SUMIFS($X:$X,$M:$M,"N2",$J:$J,CONCATENATE(E65,".",F65,".")),IF(AND(M65="N2",OFFSET(M65,1,0)="S",$A$6&gt;=3),SUMIFS($X:$X,$M:$M,"S",$K:$K,CONCATENATE(E65,".",F65,".",G65,"."))))))),0)</f>
        <v>471.51</v>
      </c>
      <c r="Y65" s="58">
        <f t="shared" si="21"/>
        <v>54.51</v>
      </c>
      <c r="Z65" s="59"/>
      <c r="AA65" s="59">
        <f>MATCH((CONCATENATE($P65," ",$Q65)),[1]Banco!$A:$A,0)</f>
        <v>3716</v>
      </c>
      <c r="AB65" s="59"/>
      <c r="AC65" s="3" t="s">
        <v>0</v>
      </c>
      <c r="AD65" s="11"/>
      <c r="AE65" s="60"/>
    </row>
    <row r="66" spans="1:31" x14ac:dyDescent="0.25">
      <c r="A66" t="str">
        <f t="shared" si="0"/>
        <v>S</v>
      </c>
      <c r="B66">
        <f t="shared" ca="1" si="12"/>
        <v>3</v>
      </c>
      <c r="C66" t="str">
        <f t="shared" ca="1" si="13"/>
        <v>S</v>
      </c>
      <c r="D66" t="str">
        <f t="shared" si="3"/>
        <v xml:space="preserve"> </v>
      </c>
      <c r="E66" s="47">
        <f t="shared" ca="1" si="4"/>
        <v>1</v>
      </c>
      <c r="F66">
        <f t="shared" ca="1" si="5"/>
        <v>4</v>
      </c>
      <c r="G66">
        <f t="shared" ca="1" si="6"/>
        <v>2</v>
      </c>
      <c r="H66">
        <f t="shared" ca="1" si="22"/>
        <v>3</v>
      </c>
      <c r="I66" t="str">
        <f t="shared" ca="1" si="15"/>
        <v>1</v>
      </c>
      <c r="J66" t="str">
        <f t="shared" ca="1" si="16"/>
        <v>1.4.</v>
      </c>
      <c r="K66" t="str">
        <f t="shared" ca="1" si="17"/>
        <v>1.4.2.</v>
      </c>
      <c r="L66" t="str">
        <f t="shared" ca="1" si="23"/>
        <v>F</v>
      </c>
      <c r="M66" s="48" t="s">
        <v>6</v>
      </c>
      <c r="N66" s="49"/>
      <c r="O66" s="50" t="s">
        <v>1048</v>
      </c>
      <c r="P66" s="51" t="s">
        <v>51</v>
      </c>
      <c r="Q66" s="51" t="s">
        <v>173</v>
      </c>
      <c r="R66" s="52" t="s">
        <v>174</v>
      </c>
      <c r="S66" s="53" t="s">
        <v>70</v>
      </c>
      <c r="T66" s="78">
        <v>1219.5999999999999</v>
      </c>
      <c r="U66" s="79">
        <v>14</v>
      </c>
      <c r="V66" s="57">
        <f t="shared" si="25"/>
        <v>17.46</v>
      </c>
      <c r="W66" s="56">
        <f t="shared" si="20"/>
        <v>17.46</v>
      </c>
      <c r="X66" s="57">
        <f ca="1">IFERROR(IF($M66="S",(ROUNDDOWN($Y66*$W66,2)),IF($M66="M",SUMIFS($X:$X,$M:$M,"N1",$E:$E,I66),IF(AND(M66="N1",OFFSET(M66,1,0)="S"),SUMIFS($X:$X,$M:$M,"S",$J:$J,CONCATENATE(E66,".",F66,".")),IF(AND(M66="N1",OFFSET(M66,1,0)="N2",$A$6&gt;=3),SUMIFS($X:$X,$M:$M,"N2",$J:$J,CONCATENATE(E66,".",F66,".")),IF(AND(M66="N2",OFFSET(M66,1,0)="S",$A$6&gt;=3),SUMIFS($X:$X,$M:$M,"S",$K:$K,CONCATENATE(E66,".",F66,".",G66,"."))))))),0)</f>
        <v>21294.21</v>
      </c>
      <c r="Y66" s="58">
        <f t="shared" si="21"/>
        <v>1219.5999999999999</v>
      </c>
      <c r="Z66" s="59"/>
      <c r="AA66" s="59">
        <f>MATCH((CONCATENATE($P66," ",$Q66)),[1]Banco!$A:$A,0)</f>
        <v>10626</v>
      </c>
      <c r="AB66" s="59"/>
      <c r="AC66" s="3" t="s">
        <v>0</v>
      </c>
      <c r="AD66" s="11"/>
      <c r="AE66" s="60"/>
    </row>
    <row r="67" spans="1:31" ht="38.25" x14ac:dyDescent="0.25">
      <c r="A67" t="str">
        <f t="shared" si="0"/>
        <v>S</v>
      </c>
      <c r="B67">
        <f t="shared" ca="1" si="12"/>
        <v>3</v>
      </c>
      <c r="C67" t="str">
        <f t="shared" ca="1" si="13"/>
        <v>S</v>
      </c>
      <c r="D67" t="str">
        <f t="shared" si="3"/>
        <v xml:space="preserve"> </v>
      </c>
      <c r="E67" s="47">
        <f t="shared" ca="1" si="4"/>
        <v>1</v>
      </c>
      <c r="F67">
        <f t="shared" ca="1" si="5"/>
        <v>4</v>
      </c>
      <c r="G67">
        <f t="shared" ca="1" si="6"/>
        <v>2</v>
      </c>
      <c r="H67">
        <f t="shared" ca="1" si="22"/>
        <v>4</v>
      </c>
      <c r="I67" t="str">
        <f t="shared" ca="1" si="15"/>
        <v>1</v>
      </c>
      <c r="J67" t="str">
        <f t="shared" ca="1" si="16"/>
        <v>1.4.</v>
      </c>
      <c r="K67" t="str">
        <f t="shared" ca="1" si="17"/>
        <v>1.4.2.</v>
      </c>
      <c r="L67" t="str">
        <f t="shared" ca="1" si="23"/>
        <v>F</v>
      </c>
      <c r="M67" s="48" t="s">
        <v>6</v>
      </c>
      <c r="N67" s="49"/>
      <c r="O67" s="50" t="s">
        <v>1049</v>
      </c>
      <c r="P67" s="51" t="s">
        <v>32</v>
      </c>
      <c r="Q67" s="51">
        <v>96540</v>
      </c>
      <c r="R67" s="52" t="s">
        <v>179</v>
      </c>
      <c r="S67" s="53" t="s">
        <v>62</v>
      </c>
      <c r="T67" s="78">
        <v>127.8</v>
      </c>
      <c r="U67" s="79">
        <v>136.47999999999999</v>
      </c>
      <c r="V67" s="57">
        <f t="shared" si="25"/>
        <v>170.29</v>
      </c>
      <c r="W67" s="56">
        <f t="shared" si="20"/>
        <v>170.29</v>
      </c>
      <c r="X67" s="57">
        <f ca="1">IFERROR(IF($M67="S",(ROUNDDOWN($Y67*$W67,2)),IF($M67="M",SUMIFS($X:$X,$M:$M,"N1",$E:$E,I67),IF(AND(M67="N1",OFFSET(M67,1,0)="S"),SUMIFS($X:$X,$M:$M,"S",$J:$J,CONCATENATE(E67,".",F67,".")),IF(AND(M67="N1",OFFSET(M67,1,0)="N2",$A$6&gt;=3),SUMIFS($X:$X,$M:$M,"N2",$J:$J,CONCATENATE(E67,".",F67,".")),IF(AND(M67="N2",OFFSET(M67,1,0)="S",$A$6&gt;=3),SUMIFS($X:$X,$M:$M,"S",$K:$K,CONCATENATE(E67,".",F67,".",G67,"."))))))),0)</f>
        <v>21763.06</v>
      </c>
      <c r="Y67" s="58">
        <f t="shared" si="21"/>
        <v>127.8</v>
      </c>
      <c r="Z67" s="59"/>
      <c r="AA67" s="59">
        <f>MATCH((CONCATENATE($P67," ",$Q67)),[1]Banco!$A:$A,0)</f>
        <v>4332</v>
      </c>
      <c r="AB67" s="59"/>
      <c r="AC67" s="3" t="s">
        <v>0</v>
      </c>
      <c r="AD67" s="11"/>
      <c r="AE67" s="60"/>
    </row>
    <row r="68" spans="1:31" ht="25.5" x14ac:dyDescent="0.25">
      <c r="A68" t="str">
        <f t="shared" si="0"/>
        <v>S</v>
      </c>
      <c r="B68">
        <f t="shared" ca="1" si="12"/>
        <v>3</v>
      </c>
      <c r="C68" t="str">
        <f t="shared" ca="1" si="13"/>
        <v>S</v>
      </c>
      <c r="D68" t="str">
        <f t="shared" si="3"/>
        <v xml:space="preserve"> </v>
      </c>
      <c r="E68" s="47">
        <f t="shared" ca="1" si="4"/>
        <v>1</v>
      </c>
      <c r="F68">
        <f t="shared" ca="1" si="5"/>
        <v>4</v>
      </c>
      <c r="G68">
        <f t="shared" ca="1" si="6"/>
        <v>2</v>
      </c>
      <c r="H68">
        <f t="shared" ca="1" si="22"/>
        <v>5</v>
      </c>
      <c r="I68" t="str">
        <f t="shared" ca="1" si="15"/>
        <v>1</v>
      </c>
      <c r="J68" t="str">
        <f t="shared" ca="1" si="16"/>
        <v>1.4.</v>
      </c>
      <c r="K68" t="str">
        <f t="shared" ca="1" si="17"/>
        <v>1.4.2.</v>
      </c>
      <c r="L68" t="str">
        <f t="shared" ca="1" si="23"/>
        <v>F</v>
      </c>
      <c r="M68" s="48" t="s">
        <v>6</v>
      </c>
      <c r="N68" s="49"/>
      <c r="O68" s="50" t="s">
        <v>1050</v>
      </c>
      <c r="P68" s="51" t="s">
        <v>32</v>
      </c>
      <c r="Q68" s="51">
        <v>96616</v>
      </c>
      <c r="R68" s="52" t="s">
        <v>180</v>
      </c>
      <c r="S68" s="53" t="s">
        <v>68</v>
      </c>
      <c r="T68" s="78">
        <v>2.73</v>
      </c>
      <c r="U68" s="79">
        <v>908.52</v>
      </c>
      <c r="V68" s="57">
        <f t="shared" si="25"/>
        <v>1133.6500000000001</v>
      </c>
      <c r="W68" s="56">
        <f t="shared" si="20"/>
        <v>1133.6500000000001</v>
      </c>
      <c r="X68" s="57">
        <f ca="1">IFERROR(IF($M68="S",(ROUNDDOWN($Y68*$W68,2)),IF($M68="M",SUMIFS($X:$X,$M:$M,"N1",$E:$E,I68),IF(AND(M68="N1",OFFSET(M68,1,0)="S"),SUMIFS($X:$X,$M:$M,"S",$J:$J,CONCATENATE(E68,".",F68,".")),IF(AND(M68="N1",OFFSET(M68,1,0)="N2",$A$6&gt;=3),SUMIFS($X:$X,$M:$M,"N2",$J:$J,CONCATENATE(E68,".",F68,".")),IF(AND(M68="N2",OFFSET(M68,1,0)="S",$A$6&gt;=3),SUMIFS($X:$X,$M:$M,"S",$K:$K,CONCATENATE(E68,".",F68,".",G68,"."))))))),0)</f>
        <v>3094.86</v>
      </c>
      <c r="Y68" s="58">
        <f t="shared" si="21"/>
        <v>2.73</v>
      </c>
      <c r="Z68" s="59"/>
      <c r="AA68" s="59">
        <f>MATCH((CONCATENATE($P68," ",$Q68)),[1]Banco!$A:$A,0)</f>
        <v>7073</v>
      </c>
      <c r="AB68" s="59"/>
      <c r="AC68" s="3" t="s">
        <v>0</v>
      </c>
      <c r="AD68" s="11"/>
      <c r="AE68" s="60"/>
    </row>
    <row r="69" spans="1:31" ht="25.5" x14ac:dyDescent="0.25">
      <c r="A69" t="str">
        <f t="shared" si="0"/>
        <v>S</v>
      </c>
      <c r="B69">
        <f t="shared" ca="1" si="12"/>
        <v>3</v>
      </c>
      <c r="C69" t="str">
        <f t="shared" ca="1" si="13"/>
        <v>S</v>
      </c>
      <c r="D69" t="str">
        <f t="shared" si="3"/>
        <v xml:space="preserve"> </v>
      </c>
      <c r="E69" s="47">
        <f t="shared" ca="1" si="4"/>
        <v>1</v>
      </c>
      <c r="F69">
        <f t="shared" ca="1" si="5"/>
        <v>4</v>
      </c>
      <c r="G69">
        <f t="shared" ca="1" si="6"/>
        <v>2</v>
      </c>
      <c r="H69">
        <f t="shared" ca="1" si="22"/>
        <v>6</v>
      </c>
      <c r="I69" t="str">
        <f t="shared" ca="1" si="15"/>
        <v>1</v>
      </c>
      <c r="J69" t="str">
        <f t="shared" ca="1" si="16"/>
        <v>1.4.</v>
      </c>
      <c r="K69" t="str">
        <f t="shared" ca="1" si="17"/>
        <v>1.4.2.</v>
      </c>
      <c r="L69" t="str">
        <f t="shared" ca="1" si="23"/>
        <v>F</v>
      </c>
      <c r="M69" s="48" t="s">
        <v>6</v>
      </c>
      <c r="N69" s="49"/>
      <c r="O69" s="50" t="s">
        <v>1051</v>
      </c>
      <c r="P69" s="51" t="s">
        <v>32</v>
      </c>
      <c r="Q69" s="51">
        <v>98557</v>
      </c>
      <c r="R69" s="52" t="s">
        <v>72</v>
      </c>
      <c r="S69" s="53" t="s">
        <v>62</v>
      </c>
      <c r="T69" s="78">
        <v>199.54</v>
      </c>
      <c r="U69" s="79">
        <v>40.96</v>
      </c>
      <c r="V69" s="57">
        <f t="shared" si="25"/>
        <v>51.1</v>
      </c>
      <c r="W69" s="56">
        <f t="shared" si="20"/>
        <v>51.1</v>
      </c>
      <c r="X69" s="57">
        <f ca="1">IFERROR(IF($M69="S",(ROUNDDOWN($Y69*$W69,2)),IF($M69="M",SUMIFS($X:$X,$M:$M,"N1",$E:$E,I69),IF(AND(M69="N1",OFFSET(M69,1,0)="S"),SUMIFS($X:$X,$M:$M,"S",$J:$J,CONCATENATE(E69,".",F69,".")),IF(AND(M69="N1",OFFSET(M69,1,0)="N2",$A$6&gt;=3),SUMIFS($X:$X,$M:$M,"N2",$J:$J,CONCATENATE(E69,".",F69,".")),IF(AND(M69="N2",OFFSET(M69,1,0)="S",$A$6&gt;=3),SUMIFS($X:$X,$M:$M,"S",$K:$K,CONCATENATE(E69,".",F69,".",G69,"."))))))),0)</f>
        <v>10196.49</v>
      </c>
      <c r="Y69" s="58">
        <f t="shared" si="21"/>
        <v>199.54</v>
      </c>
      <c r="Z69" s="59"/>
      <c r="AA69" s="59">
        <f>MATCH((CONCATENATE($P69," ",$Q69)),[1]Banco!$A:$A,0)</f>
        <v>4665</v>
      </c>
      <c r="AB69" s="59"/>
      <c r="AC69" s="3" t="s">
        <v>0</v>
      </c>
      <c r="AD69" s="11"/>
      <c r="AE69" s="60"/>
    </row>
    <row r="70" spans="1:31" ht="38.25" x14ac:dyDescent="0.25">
      <c r="A70" t="str">
        <f t="shared" si="0"/>
        <v>S</v>
      </c>
      <c r="B70">
        <f t="shared" ca="1" si="12"/>
        <v>3</v>
      </c>
      <c r="C70" t="str">
        <f t="shared" ca="1" si="13"/>
        <v>S</v>
      </c>
      <c r="D70" t="str">
        <f t="shared" si="3"/>
        <v xml:space="preserve"> </v>
      </c>
      <c r="E70" s="47">
        <f t="shared" ca="1" si="4"/>
        <v>1</v>
      </c>
      <c r="F70">
        <f t="shared" ca="1" si="5"/>
        <v>4</v>
      </c>
      <c r="G70">
        <f t="shared" ca="1" si="6"/>
        <v>2</v>
      </c>
      <c r="H70">
        <f t="shared" ca="1" si="22"/>
        <v>7</v>
      </c>
      <c r="I70" t="str">
        <f t="shared" ca="1" si="15"/>
        <v>1</v>
      </c>
      <c r="J70" t="str">
        <f t="shared" ca="1" si="16"/>
        <v>1.4.</v>
      </c>
      <c r="K70" t="str">
        <f t="shared" ca="1" si="17"/>
        <v>1.4.2.</v>
      </c>
      <c r="L70" t="str">
        <f t="shared" ca="1" si="23"/>
        <v>F</v>
      </c>
      <c r="M70" s="48" t="s">
        <v>6</v>
      </c>
      <c r="N70" s="49"/>
      <c r="O70" s="50" t="s">
        <v>1052</v>
      </c>
      <c r="P70" s="51" t="s">
        <v>51</v>
      </c>
      <c r="Q70" s="51" t="s">
        <v>171</v>
      </c>
      <c r="R70" s="52" t="s">
        <v>172</v>
      </c>
      <c r="S70" s="53" t="s">
        <v>68</v>
      </c>
      <c r="T70" s="78">
        <v>35.700000000000003</v>
      </c>
      <c r="U70" s="79">
        <v>705.97</v>
      </c>
      <c r="V70" s="57">
        <f t="shared" si="25"/>
        <v>880.9</v>
      </c>
      <c r="W70" s="56">
        <f t="shared" si="20"/>
        <v>880.9</v>
      </c>
      <c r="X70" s="57">
        <f ca="1">IFERROR(IF($M70="S",(ROUNDDOWN($Y70*$W70,2)),IF($M70="M",SUMIFS($X:$X,$M:$M,"N1",$E:$E,I70),IF(AND(M70="N1",OFFSET(M70,1,0)="S"),SUMIFS($X:$X,$M:$M,"S",$J:$J,CONCATENATE(E70,".",F70,".")),IF(AND(M70="N1",OFFSET(M70,1,0)="N2",$A$6&gt;=3),SUMIFS($X:$X,$M:$M,"N2",$J:$J,CONCATENATE(E70,".",F70,".")),IF(AND(M70="N2",OFFSET(M70,1,0)="S",$A$6&gt;=3),SUMIFS($X:$X,$M:$M,"S",$K:$K,CONCATENATE(E70,".",F70,".",G70,"."))))))),0)</f>
        <v>31448.13</v>
      </c>
      <c r="Y70" s="58">
        <f t="shared" si="21"/>
        <v>35.700000000000003</v>
      </c>
      <c r="Z70" s="59"/>
      <c r="AA70" s="59">
        <f>MATCH((CONCATENATE($P70," ",$Q70)),[1]Banco!$A:$A,0)</f>
        <v>10575</v>
      </c>
      <c r="AB70" s="59"/>
      <c r="AC70" s="3" t="s">
        <v>0</v>
      </c>
      <c r="AD70" s="11"/>
      <c r="AE70" s="60"/>
    </row>
    <row r="71" spans="1:31" ht="25.5" x14ac:dyDescent="0.25">
      <c r="A71" t="str">
        <f t="shared" si="0"/>
        <v>S</v>
      </c>
      <c r="B71">
        <f t="shared" ca="1" si="12"/>
        <v>3</v>
      </c>
      <c r="C71" t="str">
        <f t="shared" ca="1" si="13"/>
        <v>S</v>
      </c>
      <c r="D71" t="str">
        <f t="shared" si="3"/>
        <v xml:space="preserve"> </v>
      </c>
      <c r="E71" s="47">
        <f t="shared" ca="1" si="4"/>
        <v>1</v>
      </c>
      <c r="F71">
        <f t="shared" ca="1" si="5"/>
        <v>4</v>
      </c>
      <c r="G71">
        <f t="shared" ca="1" si="6"/>
        <v>2</v>
      </c>
      <c r="H71">
        <f t="shared" ca="1" si="22"/>
        <v>8</v>
      </c>
      <c r="I71" t="str">
        <f t="shared" ca="1" si="15"/>
        <v>1</v>
      </c>
      <c r="J71" t="str">
        <f t="shared" ca="1" si="16"/>
        <v>1.4.</v>
      </c>
      <c r="K71" t="str">
        <f t="shared" ca="1" si="17"/>
        <v>1.4.2.</v>
      </c>
      <c r="L71" t="str">
        <f t="shared" ca="1" si="23"/>
        <v>F</v>
      </c>
      <c r="M71" s="48" t="s">
        <v>6</v>
      </c>
      <c r="N71" s="49"/>
      <c r="O71" s="50" t="s">
        <v>1053</v>
      </c>
      <c r="P71" s="51" t="s">
        <v>32</v>
      </c>
      <c r="Q71" s="51">
        <v>93382</v>
      </c>
      <c r="R71" s="52" t="s">
        <v>71</v>
      </c>
      <c r="S71" s="53" t="s">
        <v>68</v>
      </c>
      <c r="T71" s="78">
        <v>101.66</v>
      </c>
      <c r="U71" s="79">
        <v>28.57</v>
      </c>
      <c r="V71" s="57">
        <f t="shared" si="25"/>
        <v>35.64</v>
      </c>
      <c r="W71" s="56">
        <f t="shared" si="20"/>
        <v>35.64</v>
      </c>
      <c r="X71" s="57">
        <f ca="1">IFERROR(IF($M71="S",(ROUNDDOWN($Y71*$W71,2)),IF($M71="M",SUMIFS($X:$X,$M:$M,"N1",$E:$E,I71),IF(AND(M71="N1",OFFSET(M71,1,0)="S"),SUMIFS($X:$X,$M:$M,"S",$J:$J,CONCATENATE(E71,".",F71,".")),IF(AND(M71="N1",OFFSET(M71,1,0)="N2",$A$6&gt;=3),SUMIFS($X:$X,$M:$M,"N2",$J:$J,CONCATENATE(E71,".",F71,".")),IF(AND(M71="N2",OFFSET(M71,1,0)="S",$A$6&gt;=3),SUMIFS($X:$X,$M:$M,"S",$K:$K,CONCATENATE(E71,".",F71,".",G71,"."))))))),0)</f>
        <v>3623.16</v>
      </c>
      <c r="Y71" s="58">
        <f t="shared" si="21"/>
        <v>101.66</v>
      </c>
      <c r="Z71" s="59"/>
      <c r="AA71" s="59">
        <f>MATCH((CONCATENATE($P71," ",$Q71)),[1]Banco!$A:$A,0)</f>
        <v>886</v>
      </c>
      <c r="AB71" s="59"/>
      <c r="AC71" s="3" t="s">
        <v>0</v>
      </c>
      <c r="AD71" s="11"/>
      <c r="AE71" s="60"/>
    </row>
    <row r="72" spans="1:31" ht="51" x14ac:dyDescent="0.25">
      <c r="A72" t="str">
        <f t="shared" si="0"/>
        <v>S</v>
      </c>
      <c r="B72">
        <f t="shared" ca="1" si="12"/>
        <v>3</v>
      </c>
      <c r="C72" t="str">
        <f t="shared" ca="1" si="13"/>
        <v>S</v>
      </c>
      <c r="D72" t="str">
        <f t="shared" si="3"/>
        <v xml:space="preserve"> </v>
      </c>
      <c r="E72" s="47">
        <f t="shared" ca="1" si="4"/>
        <v>1</v>
      </c>
      <c r="F72">
        <f t="shared" ca="1" si="5"/>
        <v>4</v>
      </c>
      <c r="G72">
        <f t="shared" ca="1" si="6"/>
        <v>2</v>
      </c>
      <c r="H72">
        <f t="shared" ca="1" si="22"/>
        <v>9</v>
      </c>
      <c r="I72" t="str">
        <f t="shared" ca="1" si="15"/>
        <v>1</v>
      </c>
      <c r="J72" t="str">
        <f t="shared" ca="1" si="16"/>
        <v>1.4.</v>
      </c>
      <c r="K72" t="str">
        <f t="shared" ca="1" si="17"/>
        <v>1.4.2.</v>
      </c>
      <c r="L72" t="str">
        <f t="shared" ca="1" si="23"/>
        <v>F</v>
      </c>
      <c r="M72" s="48" t="s">
        <v>6</v>
      </c>
      <c r="N72" s="49"/>
      <c r="O72" s="50" t="s">
        <v>1054</v>
      </c>
      <c r="P72" s="51" t="s">
        <v>32</v>
      </c>
      <c r="Q72" s="51">
        <v>100974</v>
      </c>
      <c r="R72" s="52" t="s">
        <v>165</v>
      </c>
      <c r="S72" s="53" t="s">
        <v>68</v>
      </c>
      <c r="T72" s="78">
        <v>58.86</v>
      </c>
      <c r="U72" s="79">
        <v>8.77</v>
      </c>
      <c r="V72" s="57">
        <f t="shared" si="25"/>
        <v>10.94</v>
      </c>
      <c r="W72" s="56">
        <f t="shared" si="20"/>
        <v>10.94</v>
      </c>
      <c r="X72" s="57">
        <f ca="1">IFERROR(IF($M72="S",(ROUNDDOWN($Y72*$W72,2)),IF($M72="M",SUMIFS($X:$X,$M:$M,"N1",$E:$E,I72),IF(AND(M72="N1",OFFSET(M72,1,0)="S"),SUMIFS($X:$X,$M:$M,"S",$J:$J,CONCATENATE(E72,".",F72,".")),IF(AND(M72="N1",OFFSET(M72,1,0)="N2",$A$6&gt;=3),SUMIFS($X:$X,$M:$M,"N2",$J:$J,CONCATENATE(E72,".",F72,".")),IF(AND(M72="N2",OFFSET(M72,1,0)="S",$A$6&gt;=3),SUMIFS($X:$X,$M:$M,"S",$K:$K,CONCATENATE(E72,".",F72,".",G72,"."))))))),0)</f>
        <v>643.91999999999996</v>
      </c>
      <c r="Y72" s="58">
        <f t="shared" si="21"/>
        <v>58.86</v>
      </c>
      <c r="Z72" s="59"/>
      <c r="AA72" s="59">
        <f>MATCH((CONCATENATE($P72," ",$Q72)),[1]Banco!$A:$A,0)</f>
        <v>9762</v>
      </c>
      <c r="AB72" s="59"/>
      <c r="AC72" s="3" t="s">
        <v>0</v>
      </c>
      <c r="AD72" s="11"/>
      <c r="AE72" s="60"/>
    </row>
    <row r="73" spans="1:31" ht="25.5" x14ac:dyDescent="0.25">
      <c r="A73" t="str">
        <f t="shared" si="0"/>
        <v>S</v>
      </c>
      <c r="B73">
        <f t="shared" ca="1" si="12"/>
        <v>3</v>
      </c>
      <c r="C73" t="str">
        <f t="shared" ca="1" si="13"/>
        <v>S</v>
      </c>
      <c r="D73" t="str">
        <f t="shared" si="3"/>
        <v xml:space="preserve"> </v>
      </c>
      <c r="E73" s="47">
        <f t="shared" ca="1" si="4"/>
        <v>1</v>
      </c>
      <c r="F73">
        <f t="shared" ca="1" si="5"/>
        <v>4</v>
      </c>
      <c r="G73">
        <f t="shared" ca="1" si="6"/>
        <v>2</v>
      </c>
      <c r="H73">
        <f t="shared" ca="1" si="22"/>
        <v>10</v>
      </c>
      <c r="I73" t="str">
        <f t="shared" ca="1" si="15"/>
        <v>1</v>
      </c>
      <c r="J73" t="str">
        <f t="shared" ca="1" si="16"/>
        <v>1.4.</v>
      </c>
      <c r="K73" t="str">
        <f t="shared" ca="1" si="17"/>
        <v>1.4.2.</v>
      </c>
      <c r="L73" t="str">
        <f t="shared" ca="1" si="23"/>
        <v>F</v>
      </c>
      <c r="M73" s="48" t="s">
        <v>6</v>
      </c>
      <c r="N73" s="49"/>
      <c r="O73" s="50" t="s">
        <v>1055</v>
      </c>
      <c r="P73" s="51" t="s">
        <v>32</v>
      </c>
      <c r="Q73" s="51">
        <v>95875</v>
      </c>
      <c r="R73" s="52" t="s">
        <v>159</v>
      </c>
      <c r="S73" s="53" t="s">
        <v>160</v>
      </c>
      <c r="T73" s="78">
        <v>882.97</v>
      </c>
      <c r="U73" s="79">
        <v>2.54</v>
      </c>
      <c r="V73" s="57">
        <f t="shared" si="25"/>
        <v>3.16</v>
      </c>
      <c r="W73" s="56">
        <f t="shared" si="20"/>
        <v>3.16</v>
      </c>
      <c r="X73" s="57">
        <f ca="1">IFERROR(IF($M73="S",(ROUNDDOWN($Y73*$W73,2)),IF($M73="M",SUMIFS($X:$X,$M:$M,"N1",$E:$E,I73),IF(AND(M73="N1",OFFSET(M73,1,0)="S"),SUMIFS($X:$X,$M:$M,"S",$J:$J,CONCATENATE(E73,".",F73,".")),IF(AND(M73="N1",OFFSET(M73,1,0)="N2",$A$6&gt;=3),SUMIFS($X:$X,$M:$M,"N2",$J:$J,CONCATENATE(E73,".",F73,".")),IF(AND(M73="N2",OFFSET(M73,1,0)="S",$A$6&gt;=3),SUMIFS($X:$X,$M:$M,"S",$K:$K,CONCATENATE(E73,".",F73,".",G73,"."))))))),0)</f>
        <v>2790.18</v>
      </c>
      <c r="Y73" s="58">
        <f t="shared" si="21"/>
        <v>882.97</v>
      </c>
      <c r="Z73" s="59"/>
      <c r="AA73" s="59">
        <f>MATCH((CONCATENATE($P73," ",$Q73)),[1]Banco!$A:$A,0)</f>
        <v>9820</v>
      </c>
      <c r="AB73" s="59"/>
      <c r="AC73" s="3" t="s">
        <v>0</v>
      </c>
      <c r="AD73" s="11"/>
      <c r="AE73" s="60"/>
    </row>
    <row r="74" spans="1:31" x14ac:dyDescent="0.25">
      <c r="A74">
        <f t="shared" si="0"/>
        <v>3</v>
      </c>
      <c r="B74">
        <f t="shared" ca="1" si="12"/>
        <v>3</v>
      </c>
      <c r="C74">
        <f t="shared" ca="1" si="13"/>
        <v>3</v>
      </c>
      <c r="D74" t="str">
        <f t="shared" si="3"/>
        <v xml:space="preserve"> </v>
      </c>
      <c r="E74" s="47">
        <f t="shared" ca="1" si="4"/>
        <v>1</v>
      </c>
      <c r="F74">
        <f t="shared" ca="1" si="5"/>
        <v>4</v>
      </c>
      <c r="G74">
        <f t="shared" ca="1" si="6"/>
        <v>3</v>
      </c>
      <c r="H74">
        <f t="shared" ca="1" si="22"/>
        <v>0</v>
      </c>
      <c r="I74" t="str">
        <f t="shared" ca="1" si="15"/>
        <v>1</v>
      </c>
      <c r="J74" t="str">
        <f t="shared" ca="1" si="16"/>
        <v>1.4.</v>
      </c>
      <c r="K74" t="str">
        <f t="shared" ca="1" si="17"/>
        <v>1.4.3.</v>
      </c>
      <c r="L74" t="str">
        <f t="shared" ca="1" si="23"/>
        <v>F</v>
      </c>
      <c r="M74" s="48" t="s">
        <v>4</v>
      </c>
      <c r="N74" s="49"/>
      <c r="O74" s="50" t="s">
        <v>1056</v>
      </c>
      <c r="P74" s="51"/>
      <c r="Q74" s="51"/>
      <c r="R74" s="52" t="s">
        <v>181</v>
      </c>
      <c r="S74" s="53"/>
      <c r="T74" s="78"/>
      <c r="U74" s="79"/>
      <c r="V74" s="57">
        <f t="shared" si="25"/>
        <v>0</v>
      </c>
      <c r="W74" s="56">
        <f t="shared" si="20"/>
        <v>0</v>
      </c>
      <c r="X74" s="57">
        <f ca="1">IFERROR(IF($M74="S",(ROUNDDOWN($Y74*$W74,2)),IF($M74="M",SUMIFS($X:$X,$M:$M,"N1",$E:$E,I74),IF(AND(M74="N1",OFFSET(M74,1,0)="S"),SUMIFS($X:$X,$M:$M,"S",$J:$J,CONCATENATE(E74,".",F74,".")),IF(AND(M74="N1",OFFSET(M74,1,0)="N2",$A$6&gt;=3),SUMIFS($X:$X,$M:$M,"N2",$J:$J,CONCATENATE(E74,".",F74,".")),IF(AND(M74="N2",OFFSET(M74,1,0)="S",$A$6&gt;=3),SUMIFS($X:$X,$M:$M,"S",$K:$K,CONCATENATE(E74,".",F74,".",G74,"."))))))),0)</f>
        <v>90796.020000000019</v>
      </c>
      <c r="Y74" s="58">
        <f t="shared" si="21"/>
        <v>0</v>
      </c>
      <c r="Z74" s="59"/>
      <c r="AA74" s="59" t="e">
        <f>MATCH((CONCATENATE($P74," ",$Q74)),[1]Banco!$A:$A,0)</f>
        <v>#N/A</v>
      </c>
      <c r="AB74" s="59"/>
      <c r="AC74" s="3" t="s">
        <v>0</v>
      </c>
      <c r="AD74" s="11"/>
      <c r="AE74" s="60"/>
    </row>
    <row r="75" spans="1:31" ht="25.5" x14ac:dyDescent="0.25">
      <c r="A75" t="str">
        <f t="shared" si="0"/>
        <v>S</v>
      </c>
      <c r="B75">
        <f t="shared" ca="1" si="12"/>
        <v>3</v>
      </c>
      <c r="C75" t="str">
        <f t="shared" ca="1" si="13"/>
        <v>S</v>
      </c>
      <c r="D75" t="str">
        <f t="shared" si="3"/>
        <v xml:space="preserve"> </v>
      </c>
      <c r="E75" s="47">
        <f t="shared" ca="1" si="4"/>
        <v>1</v>
      </c>
      <c r="F75">
        <f t="shared" ca="1" si="5"/>
        <v>4</v>
      </c>
      <c r="G75">
        <f t="shared" ca="1" si="6"/>
        <v>3</v>
      </c>
      <c r="H75">
        <f t="shared" ca="1" si="22"/>
        <v>1</v>
      </c>
      <c r="I75" t="str">
        <f t="shared" ca="1" si="15"/>
        <v>1</v>
      </c>
      <c r="J75" t="str">
        <f t="shared" ca="1" si="16"/>
        <v>1.4.</v>
      </c>
      <c r="K75" t="str">
        <f t="shared" ca="1" si="17"/>
        <v>1.4.3.</v>
      </c>
      <c r="L75" t="str">
        <f t="shared" ca="1" si="23"/>
        <v>F</v>
      </c>
      <c r="M75" s="48" t="s">
        <v>6</v>
      </c>
      <c r="N75" s="49"/>
      <c r="O75" s="50" t="s">
        <v>1057</v>
      </c>
      <c r="P75" s="51" t="s">
        <v>32</v>
      </c>
      <c r="Q75" s="51">
        <v>96527</v>
      </c>
      <c r="R75" s="52" t="s">
        <v>182</v>
      </c>
      <c r="S75" s="53" t="s">
        <v>68</v>
      </c>
      <c r="T75" s="78">
        <v>65.7</v>
      </c>
      <c r="U75" s="79">
        <v>110.9</v>
      </c>
      <c r="V75" s="57">
        <f t="shared" si="25"/>
        <v>138.38</v>
      </c>
      <c r="W75" s="56">
        <f t="shared" si="20"/>
        <v>138.38</v>
      </c>
      <c r="X75" s="57">
        <f ca="1">IFERROR(IF($M75="S",(ROUNDDOWN($Y75*$W75,2)),IF($M75="M",SUMIFS($X:$X,$M:$M,"N1",$E:$E,I75),IF(AND(M75="N1",OFFSET(M75,1,0)="S"),SUMIFS($X:$X,$M:$M,"S",$J:$J,CONCATENATE(E75,".",F75,".")),IF(AND(M75="N1",OFFSET(M75,1,0)="N2",$A$6&gt;=3),SUMIFS($X:$X,$M:$M,"N2",$J:$J,CONCATENATE(E75,".",F75,".")),IF(AND(M75="N2",OFFSET(M75,1,0)="S",$A$6&gt;=3),SUMIFS($X:$X,$M:$M,"S",$K:$K,CONCATENATE(E75,".",F75,".",G75,"."))))))),0)</f>
        <v>9091.56</v>
      </c>
      <c r="Y75" s="58">
        <f t="shared" ref="Y75:Y138" si="26">IF(T75="-",0,T75)</f>
        <v>65.7</v>
      </c>
      <c r="Z75" s="59"/>
      <c r="AA75" s="59">
        <f>MATCH((CONCATENATE($P75," ",$Q75)),[1]Banco!$A:$A,0)</f>
        <v>4325</v>
      </c>
      <c r="AB75" s="59"/>
      <c r="AC75" s="3" t="s">
        <v>0</v>
      </c>
      <c r="AD75" s="11"/>
      <c r="AE75" s="60"/>
    </row>
    <row r="76" spans="1:31" ht="25.5" x14ac:dyDescent="0.25">
      <c r="A76" t="str">
        <f t="shared" si="0"/>
        <v>S</v>
      </c>
      <c r="B76">
        <f t="shared" ca="1" si="12"/>
        <v>3</v>
      </c>
      <c r="C76" t="str">
        <f t="shared" ca="1" si="13"/>
        <v>S</v>
      </c>
      <c r="D76" t="str">
        <f t="shared" si="3"/>
        <v xml:space="preserve"> </v>
      </c>
      <c r="E76" s="47">
        <f t="shared" ca="1" si="4"/>
        <v>1</v>
      </c>
      <c r="F76">
        <f t="shared" ca="1" si="5"/>
        <v>4</v>
      </c>
      <c r="G76">
        <f t="shared" ca="1" si="6"/>
        <v>3</v>
      </c>
      <c r="H76">
        <f t="shared" ca="1" si="22"/>
        <v>2</v>
      </c>
      <c r="I76" t="str">
        <f t="shared" ca="1" si="15"/>
        <v>1</v>
      </c>
      <c r="J76" t="str">
        <f t="shared" ca="1" si="16"/>
        <v>1.4.</v>
      </c>
      <c r="K76" t="str">
        <f t="shared" ca="1" si="17"/>
        <v>1.4.3.</v>
      </c>
      <c r="L76" t="str">
        <f t="shared" ca="1" si="23"/>
        <v>F</v>
      </c>
      <c r="M76" s="48" t="s">
        <v>6</v>
      </c>
      <c r="N76" s="49"/>
      <c r="O76" s="50" t="s">
        <v>1058</v>
      </c>
      <c r="P76" s="51" t="s">
        <v>32</v>
      </c>
      <c r="Q76" s="51">
        <v>101616</v>
      </c>
      <c r="R76" s="52" t="s">
        <v>178</v>
      </c>
      <c r="S76" s="53" t="s">
        <v>62</v>
      </c>
      <c r="T76" s="78">
        <v>23.51</v>
      </c>
      <c r="U76" s="79">
        <v>6.94</v>
      </c>
      <c r="V76" s="57">
        <f t="shared" si="25"/>
        <v>8.65</v>
      </c>
      <c r="W76" s="56">
        <f t="shared" si="20"/>
        <v>8.65</v>
      </c>
      <c r="X76" s="57">
        <f ca="1">IFERROR(IF($M76="S",(ROUNDDOWN($Y76*$W76,2)),IF($M76="M",SUMIFS($X:$X,$M:$M,"N1",$E:$E,I76),IF(AND(M76="N1",OFFSET(M76,1,0)="S"),SUMIFS($X:$X,$M:$M,"S",$J:$J,CONCATENATE(E76,".",F76,".")),IF(AND(M76="N1",OFFSET(M76,1,0)="N2",$A$6&gt;=3),SUMIFS($X:$X,$M:$M,"N2",$J:$J,CONCATENATE(E76,".",F76,".")),IF(AND(M76="N2",OFFSET(M76,1,0)="S",$A$6&gt;=3),SUMIFS($X:$X,$M:$M,"S",$K:$K,CONCATENATE(E76,".",F76,".",G76,"."))))))),0)</f>
        <v>203.36</v>
      </c>
      <c r="Y76" s="58">
        <f t="shared" si="26"/>
        <v>23.51</v>
      </c>
      <c r="Z76" s="59"/>
      <c r="AA76" s="59">
        <f>MATCH((CONCATENATE($P76," ",$Q76)),[1]Banco!$A:$A,0)</f>
        <v>3716</v>
      </c>
      <c r="AB76" s="59"/>
      <c r="AC76" s="3" t="s">
        <v>0</v>
      </c>
      <c r="AD76" s="11"/>
      <c r="AE76" s="60"/>
    </row>
    <row r="77" spans="1:31" ht="25.5" x14ac:dyDescent="0.25">
      <c r="A77" t="str">
        <f t="shared" si="0"/>
        <v>S</v>
      </c>
      <c r="B77">
        <f t="shared" ca="1" si="12"/>
        <v>3</v>
      </c>
      <c r="C77" t="str">
        <f t="shared" ca="1" si="13"/>
        <v>S</v>
      </c>
      <c r="D77" t="str">
        <f t="shared" si="3"/>
        <v xml:space="preserve"> </v>
      </c>
      <c r="E77" s="47">
        <f t="shared" ca="1" si="4"/>
        <v>1</v>
      </c>
      <c r="F77">
        <f t="shared" ca="1" si="5"/>
        <v>4</v>
      </c>
      <c r="G77">
        <f t="shared" ca="1" si="6"/>
        <v>3</v>
      </c>
      <c r="H77">
        <f t="shared" ca="1" si="22"/>
        <v>3</v>
      </c>
      <c r="I77" t="str">
        <f t="shared" ca="1" si="15"/>
        <v>1</v>
      </c>
      <c r="J77" t="str">
        <f t="shared" ca="1" si="16"/>
        <v>1.4.</v>
      </c>
      <c r="K77" t="str">
        <f t="shared" ca="1" si="17"/>
        <v>1.4.3.</v>
      </c>
      <c r="L77" t="str">
        <f t="shared" ca="1" si="23"/>
        <v>F</v>
      </c>
      <c r="M77" s="48" t="s">
        <v>6</v>
      </c>
      <c r="N77" s="49"/>
      <c r="O77" s="50" t="s">
        <v>1059</v>
      </c>
      <c r="P77" s="51" t="s">
        <v>32</v>
      </c>
      <c r="Q77" s="51">
        <v>96616</v>
      </c>
      <c r="R77" s="52" t="s">
        <v>180</v>
      </c>
      <c r="S77" s="53" t="s">
        <v>68</v>
      </c>
      <c r="T77" s="78">
        <v>1.18</v>
      </c>
      <c r="U77" s="79">
        <v>908.52</v>
      </c>
      <c r="V77" s="57">
        <f t="shared" si="25"/>
        <v>1133.6500000000001</v>
      </c>
      <c r="W77" s="56">
        <f t="shared" si="20"/>
        <v>1133.6500000000001</v>
      </c>
      <c r="X77" s="57">
        <f ca="1">IFERROR(IF($M77="S",(ROUNDDOWN($Y77*$W77,2)),IF($M77="M",SUMIFS($X:$X,$M:$M,"N1",$E:$E,I77),IF(AND(M77="N1",OFFSET(M77,1,0)="S"),SUMIFS($X:$X,$M:$M,"S",$J:$J,CONCATENATE(E77,".",F77,".")),IF(AND(M77="N1",OFFSET(M77,1,0)="N2",$A$6&gt;=3),SUMIFS($X:$X,$M:$M,"N2",$J:$J,CONCATENATE(E77,".",F77,".")),IF(AND(M77="N2",OFFSET(M77,1,0)="S",$A$6&gt;=3),SUMIFS($X:$X,$M:$M,"S",$K:$K,CONCATENATE(E77,".",F77,".",G77,"."))))))),0)</f>
        <v>1337.7</v>
      </c>
      <c r="Y77" s="58">
        <f t="shared" si="26"/>
        <v>1.18</v>
      </c>
      <c r="Z77" s="59"/>
      <c r="AA77" s="59">
        <f>MATCH((CONCATENATE($P77," ",$Q77)),[1]Banco!$A:$A,0)</f>
        <v>7073</v>
      </c>
      <c r="AB77" s="59"/>
      <c r="AC77" s="3" t="s">
        <v>0</v>
      </c>
      <c r="AD77" s="11"/>
      <c r="AE77" s="60"/>
    </row>
    <row r="78" spans="1:31" x14ac:dyDescent="0.25">
      <c r="A78" t="str">
        <f t="shared" si="0"/>
        <v>S</v>
      </c>
      <c r="B78">
        <f t="shared" ca="1" si="12"/>
        <v>3</v>
      </c>
      <c r="C78" t="str">
        <f t="shared" ca="1" si="13"/>
        <v>S</v>
      </c>
      <c r="D78" t="str">
        <f t="shared" si="3"/>
        <v xml:space="preserve"> </v>
      </c>
      <c r="E78" s="47">
        <f t="shared" ca="1" si="4"/>
        <v>1</v>
      </c>
      <c r="F78">
        <f t="shared" ca="1" si="5"/>
        <v>4</v>
      </c>
      <c r="G78">
        <f t="shared" ca="1" si="6"/>
        <v>3</v>
      </c>
      <c r="H78">
        <f t="shared" ca="1" si="22"/>
        <v>4</v>
      </c>
      <c r="I78" t="str">
        <f t="shared" ca="1" si="15"/>
        <v>1</v>
      </c>
      <c r="J78" t="str">
        <f t="shared" ca="1" si="16"/>
        <v>1.4.</v>
      </c>
      <c r="K78" t="str">
        <f t="shared" ca="1" si="17"/>
        <v>1.4.3.</v>
      </c>
      <c r="L78" t="str">
        <f t="shared" ca="1" si="23"/>
        <v>F</v>
      </c>
      <c r="M78" s="48" t="s">
        <v>6</v>
      </c>
      <c r="N78" s="49"/>
      <c r="O78" s="50" t="s">
        <v>1060</v>
      </c>
      <c r="P78" s="51" t="s">
        <v>51</v>
      </c>
      <c r="Q78" s="51" t="s">
        <v>173</v>
      </c>
      <c r="R78" s="52" t="s">
        <v>174</v>
      </c>
      <c r="S78" s="53" t="s">
        <v>70</v>
      </c>
      <c r="T78" s="78">
        <v>471.4</v>
      </c>
      <c r="U78" s="79">
        <v>14</v>
      </c>
      <c r="V78" s="57">
        <f t="shared" si="25"/>
        <v>17.46</v>
      </c>
      <c r="W78" s="56">
        <f t="shared" si="20"/>
        <v>17.46</v>
      </c>
      <c r="X78" s="57">
        <f ca="1">IFERROR(IF($M78="S",(ROUNDDOWN($Y78*$W78,2)),IF($M78="M",SUMIFS($X:$X,$M:$M,"N1",$E:$E,I78),IF(AND(M78="N1",OFFSET(M78,1,0)="S"),SUMIFS($X:$X,$M:$M,"S",$J:$J,CONCATENATE(E78,".",F78,".")),IF(AND(M78="N1",OFFSET(M78,1,0)="N2",$A$6&gt;=3),SUMIFS($X:$X,$M:$M,"N2",$J:$J,CONCATENATE(E78,".",F78,".")),IF(AND(M78="N2",OFFSET(M78,1,0)="S",$A$6&gt;=3),SUMIFS($X:$X,$M:$M,"S",$K:$K,CONCATENATE(E78,".",F78,".",G78,"."))))))),0)</f>
        <v>8230.64</v>
      </c>
      <c r="Y78" s="58">
        <f t="shared" si="26"/>
        <v>471.4</v>
      </c>
      <c r="Z78" s="59"/>
      <c r="AA78" s="59">
        <f>MATCH((CONCATENATE($P78," ",$Q78)),[1]Banco!$A:$A,0)</f>
        <v>10626</v>
      </c>
      <c r="AB78" s="59"/>
      <c r="AC78" s="3" t="s">
        <v>0</v>
      </c>
      <c r="AD78" s="11"/>
      <c r="AE78" s="60"/>
    </row>
    <row r="79" spans="1:31" ht="38.25" x14ac:dyDescent="0.25">
      <c r="A79" t="str">
        <f t="shared" si="0"/>
        <v>S</v>
      </c>
      <c r="B79">
        <f t="shared" ca="1" si="12"/>
        <v>3</v>
      </c>
      <c r="C79" t="str">
        <f t="shared" ca="1" si="13"/>
        <v>S</v>
      </c>
      <c r="D79" t="str">
        <f t="shared" si="3"/>
        <v xml:space="preserve"> </v>
      </c>
      <c r="E79" s="47">
        <f t="shared" ca="1" si="4"/>
        <v>1</v>
      </c>
      <c r="F79">
        <f t="shared" ca="1" si="5"/>
        <v>4</v>
      </c>
      <c r="G79">
        <f t="shared" ca="1" si="6"/>
        <v>3</v>
      </c>
      <c r="H79">
        <f t="shared" ca="1" si="22"/>
        <v>5</v>
      </c>
      <c r="I79" t="str">
        <f t="shared" ca="1" si="15"/>
        <v>1</v>
      </c>
      <c r="J79" t="str">
        <f t="shared" ca="1" si="16"/>
        <v>1.4.</v>
      </c>
      <c r="K79" t="str">
        <f t="shared" ca="1" si="17"/>
        <v>1.4.3.</v>
      </c>
      <c r="L79" t="str">
        <f t="shared" ca="1" si="23"/>
        <v>F</v>
      </c>
      <c r="M79" s="48" t="s">
        <v>6</v>
      </c>
      <c r="N79" s="49"/>
      <c r="O79" s="50" t="s">
        <v>1061</v>
      </c>
      <c r="P79" s="51" t="s">
        <v>32</v>
      </c>
      <c r="Q79" s="51">
        <v>96542</v>
      </c>
      <c r="R79" s="52" t="s">
        <v>183</v>
      </c>
      <c r="S79" s="53" t="s">
        <v>62</v>
      </c>
      <c r="T79" s="78">
        <v>134.80000000000001</v>
      </c>
      <c r="U79" s="79">
        <v>102.34</v>
      </c>
      <c r="V79" s="57">
        <f t="shared" si="25"/>
        <v>127.69</v>
      </c>
      <c r="W79" s="56">
        <f t="shared" si="20"/>
        <v>127.69</v>
      </c>
      <c r="X79" s="57">
        <f ca="1">IFERROR(IF($M79="S",(ROUNDDOWN($Y79*$W79,2)),IF($M79="M",SUMIFS($X:$X,$M:$M,"N1",$E:$E,I79),IF(AND(M79="N1",OFFSET(M79,1,0)="S"),SUMIFS($X:$X,$M:$M,"S",$J:$J,CONCATENATE(E79,".",F79,".")),IF(AND(M79="N1",OFFSET(M79,1,0)="N2",$A$6&gt;=3),SUMIFS($X:$X,$M:$M,"N2",$J:$J,CONCATENATE(E79,".",F79,".")),IF(AND(M79="N2",OFFSET(M79,1,0)="S",$A$6&gt;=3),SUMIFS($X:$X,$M:$M,"S",$K:$K,CONCATENATE(E79,".",F79,".",G79,"."))))))),0)</f>
        <v>17212.61</v>
      </c>
      <c r="Y79" s="58">
        <f t="shared" si="26"/>
        <v>134.80000000000001</v>
      </c>
      <c r="Z79" s="59"/>
      <c r="AA79" s="59">
        <f>MATCH((CONCATENATE($P79," ",$Q79)),[1]Banco!$A:$A,0)</f>
        <v>4347</v>
      </c>
      <c r="AB79" s="59"/>
      <c r="AC79" s="3" t="s">
        <v>0</v>
      </c>
      <c r="AD79" s="11"/>
      <c r="AE79" s="60"/>
    </row>
    <row r="80" spans="1:31" ht="38.25" x14ac:dyDescent="0.25">
      <c r="A80" t="str">
        <f t="shared" si="0"/>
        <v>S</v>
      </c>
      <c r="B80">
        <f t="shared" ca="1" si="12"/>
        <v>3</v>
      </c>
      <c r="C80" t="str">
        <f t="shared" ca="1" si="13"/>
        <v>S</v>
      </c>
      <c r="D80" t="str">
        <f t="shared" si="3"/>
        <v xml:space="preserve"> </v>
      </c>
      <c r="E80" s="47">
        <f t="shared" ca="1" si="4"/>
        <v>1</v>
      </c>
      <c r="F80">
        <f t="shared" ca="1" si="5"/>
        <v>4</v>
      </c>
      <c r="G80">
        <f t="shared" ca="1" si="6"/>
        <v>3</v>
      </c>
      <c r="H80">
        <f t="shared" ca="1" si="22"/>
        <v>6</v>
      </c>
      <c r="I80" t="str">
        <f t="shared" ca="1" si="15"/>
        <v>1</v>
      </c>
      <c r="J80" t="str">
        <f t="shared" ca="1" si="16"/>
        <v>1.4.</v>
      </c>
      <c r="K80" t="str">
        <f t="shared" ca="1" si="17"/>
        <v>1.4.3.</v>
      </c>
      <c r="L80" t="str">
        <f t="shared" ca="1" si="23"/>
        <v>F</v>
      </c>
      <c r="M80" s="48" t="s">
        <v>6</v>
      </c>
      <c r="N80" s="49"/>
      <c r="O80" s="50" t="s">
        <v>1062</v>
      </c>
      <c r="P80" s="51" t="s">
        <v>51</v>
      </c>
      <c r="Q80" s="51" t="s">
        <v>184</v>
      </c>
      <c r="R80" s="52" t="s">
        <v>185</v>
      </c>
      <c r="S80" s="53" t="s">
        <v>68</v>
      </c>
      <c r="T80" s="78">
        <v>10.6</v>
      </c>
      <c r="U80" s="79">
        <v>750.89</v>
      </c>
      <c r="V80" s="57">
        <f t="shared" si="25"/>
        <v>936.96</v>
      </c>
      <c r="W80" s="56">
        <f t="shared" si="20"/>
        <v>936.96</v>
      </c>
      <c r="X80" s="57">
        <f ca="1">IFERROR(IF($M80="S",(ROUNDDOWN($Y80*$W80,2)),IF($M80="M",SUMIFS($X:$X,$M:$M,"N1",$E:$E,I80),IF(AND(M80="N1",OFFSET(M80,1,0)="S"),SUMIFS($X:$X,$M:$M,"S",$J:$J,CONCATENATE(E80,".",F80,".")),IF(AND(M80="N1",OFFSET(M80,1,0)="N2",$A$6&gt;=3),SUMIFS($X:$X,$M:$M,"N2",$J:$J,CONCATENATE(E80,".",F80,".")),IF(AND(M80="N2",OFFSET(M80,1,0)="S",$A$6&gt;=3),SUMIFS($X:$X,$M:$M,"S",$K:$K,CONCATENATE(E80,".",F80,".",G80,"."))))))),0)</f>
        <v>9931.77</v>
      </c>
      <c r="Y80" s="58">
        <f t="shared" si="26"/>
        <v>10.6</v>
      </c>
      <c r="Z80" s="59"/>
      <c r="AA80" s="59">
        <f>MATCH((CONCATENATE($P80," ",$Q80)),[1]Banco!$A:$A,0)</f>
        <v>10589</v>
      </c>
      <c r="AB80" s="59"/>
      <c r="AC80" s="3" t="s">
        <v>0</v>
      </c>
      <c r="AD80" s="11"/>
      <c r="AE80" s="60"/>
    </row>
    <row r="81" spans="1:31" ht="25.5" x14ac:dyDescent="0.25">
      <c r="A81" t="str">
        <f t="shared" si="0"/>
        <v>S</v>
      </c>
      <c r="B81">
        <f t="shared" ca="1" si="12"/>
        <v>3</v>
      </c>
      <c r="C81" t="str">
        <f t="shared" ca="1" si="13"/>
        <v>S</v>
      </c>
      <c r="D81" t="str">
        <f t="shared" si="3"/>
        <v xml:space="preserve"> </v>
      </c>
      <c r="E81" s="47">
        <f t="shared" ca="1" si="4"/>
        <v>1</v>
      </c>
      <c r="F81">
        <f t="shared" ca="1" si="5"/>
        <v>4</v>
      </c>
      <c r="G81">
        <f t="shared" ca="1" si="6"/>
        <v>3</v>
      </c>
      <c r="H81">
        <f t="shared" ca="1" si="22"/>
        <v>7</v>
      </c>
      <c r="I81" t="str">
        <f t="shared" ca="1" si="15"/>
        <v>1</v>
      </c>
      <c r="J81" t="str">
        <f t="shared" ca="1" si="16"/>
        <v>1.4.</v>
      </c>
      <c r="K81" t="str">
        <f t="shared" ca="1" si="17"/>
        <v>1.4.3.</v>
      </c>
      <c r="L81" t="str">
        <f t="shared" ca="1" si="23"/>
        <v>F</v>
      </c>
      <c r="M81" s="48" t="s">
        <v>6</v>
      </c>
      <c r="N81" s="49"/>
      <c r="O81" s="50" t="s">
        <v>1063</v>
      </c>
      <c r="P81" s="51" t="s">
        <v>32</v>
      </c>
      <c r="Q81" s="51">
        <v>98557</v>
      </c>
      <c r="R81" s="52" t="s">
        <v>72</v>
      </c>
      <c r="S81" s="53" t="s">
        <v>62</v>
      </c>
      <c r="T81" s="78">
        <v>134.87</v>
      </c>
      <c r="U81" s="79">
        <v>40.96</v>
      </c>
      <c r="V81" s="57">
        <f t="shared" ref="V81:V144" si="27">IFERROR(ROUNDDOWN(U81*(1+$V$11),2),"-")</f>
        <v>51.1</v>
      </c>
      <c r="W81" s="56">
        <f t="shared" si="20"/>
        <v>51.1</v>
      </c>
      <c r="X81" s="57">
        <f ca="1">IFERROR(IF($M81="S",(ROUNDDOWN($Y81*$W81,2)),IF($M81="M",SUMIFS($X:$X,$M:$M,"N1",$E:$E,I81),IF(AND(M81="N1",OFFSET(M81,1,0)="S"),SUMIFS($X:$X,$M:$M,"S",$J:$J,CONCATENATE(E81,".",F81,".")),IF(AND(M81="N1",OFFSET(M81,1,0)="N2",$A$6&gt;=3),SUMIFS($X:$X,$M:$M,"N2",$J:$J,CONCATENATE(E81,".",F81,".")),IF(AND(M81="N2",OFFSET(M81,1,0)="S",$A$6&gt;=3),SUMIFS($X:$X,$M:$M,"S",$K:$K,CONCATENATE(E81,".",F81,".",G81,"."))))))),0)</f>
        <v>6891.85</v>
      </c>
      <c r="Y81" s="58">
        <f t="shared" si="26"/>
        <v>134.87</v>
      </c>
      <c r="Z81" s="59"/>
      <c r="AA81" s="59">
        <f>MATCH((CONCATENATE($P81," ",$Q81)),[1]Banco!$A:$A,0)</f>
        <v>4665</v>
      </c>
      <c r="AB81" s="59"/>
      <c r="AC81" s="3" t="s">
        <v>0</v>
      </c>
      <c r="AD81" s="11"/>
      <c r="AE81" s="60"/>
    </row>
    <row r="82" spans="1:31" ht="25.5" x14ac:dyDescent="0.25">
      <c r="A82" t="str">
        <f t="shared" si="0"/>
        <v>S</v>
      </c>
      <c r="B82">
        <f t="shared" ca="1" si="12"/>
        <v>3</v>
      </c>
      <c r="C82" t="str">
        <f t="shared" ca="1" si="13"/>
        <v>S</v>
      </c>
      <c r="D82" t="str">
        <f t="shared" si="3"/>
        <v xml:space="preserve"> </v>
      </c>
      <c r="E82" s="47">
        <f t="shared" ca="1" si="4"/>
        <v>1</v>
      </c>
      <c r="F82">
        <f t="shared" ca="1" si="5"/>
        <v>4</v>
      </c>
      <c r="G82">
        <f t="shared" ca="1" si="6"/>
        <v>3</v>
      </c>
      <c r="H82">
        <f t="shared" ca="1" si="22"/>
        <v>8</v>
      </c>
      <c r="I82" t="str">
        <f t="shared" ca="1" si="15"/>
        <v>1</v>
      </c>
      <c r="J82" t="str">
        <f t="shared" ca="1" si="16"/>
        <v>1.4.</v>
      </c>
      <c r="K82" t="str">
        <f t="shared" ca="1" si="17"/>
        <v>1.4.3.</v>
      </c>
      <c r="L82" t="str">
        <f t="shared" ca="1" si="23"/>
        <v>F</v>
      </c>
      <c r="M82" s="48" t="s">
        <v>6</v>
      </c>
      <c r="N82" s="49"/>
      <c r="O82" s="50" t="s">
        <v>1064</v>
      </c>
      <c r="P82" s="51" t="s">
        <v>32</v>
      </c>
      <c r="Q82" s="51">
        <v>93382</v>
      </c>
      <c r="R82" s="52" t="s">
        <v>71</v>
      </c>
      <c r="S82" s="53" t="s">
        <v>68</v>
      </c>
      <c r="T82" s="78">
        <v>53.64</v>
      </c>
      <c r="U82" s="79">
        <v>28.57</v>
      </c>
      <c r="V82" s="57">
        <f t="shared" si="27"/>
        <v>35.64</v>
      </c>
      <c r="W82" s="56">
        <f t="shared" si="20"/>
        <v>35.64</v>
      </c>
      <c r="X82" s="57">
        <f ca="1">IFERROR(IF($M82="S",(ROUNDDOWN($Y82*$W82,2)),IF($M82="M",SUMIFS($X:$X,$M:$M,"N1",$E:$E,I82),IF(AND(M82="N1",OFFSET(M82,1,0)="S"),SUMIFS($X:$X,$M:$M,"S",$J:$J,CONCATENATE(E82,".",F82,".")),IF(AND(M82="N1",OFFSET(M82,1,0)="N2",$A$6&gt;=3),SUMIFS($X:$X,$M:$M,"N2",$J:$J,CONCATENATE(E82,".",F82,".")),IF(AND(M82="N2",OFFSET(M82,1,0)="S",$A$6&gt;=3),SUMIFS($X:$X,$M:$M,"S",$K:$K,CONCATENATE(E82,".",F82,".",G82,"."))))))),0)</f>
        <v>1911.72</v>
      </c>
      <c r="Y82" s="58">
        <f t="shared" si="26"/>
        <v>53.64</v>
      </c>
      <c r="Z82" s="59"/>
      <c r="AA82" s="59">
        <f>MATCH((CONCATENATE($P82," ",$Q82)),[1]Banco!$A:$A,0)</f>
        <v>886</v>
      </c>
      <c r="AB82" s="59"/>
      <c r="AC82" s="3" t="s">
        <v>0</v>
      </c>
      <c r="AD82" s="11"/>
      <c r="AE82" s="60"/>
    </row>
    <row r="83" spans="1:31" ht="38.25" x14ac:dyDescent="0.25">
      <c r="A83" t="str">
        <f t="shared" si="0"/>
        <v>S</v>
      </c>
      <c r="B83">
        <f t="shared" ca="1" si="12"/>
        <v>3</v>
      </c>
      <c r="C83" t="str">
        <f t="shared" ca="1" si="13"/>
        <v>S</v>
      </c>
      <c r="D83" t="str">
        <f t="shared" si="3"/>
        <v xml:space="preserve"> </v>
      </c>
      <c r="E83" s="47">
        <f t="shared" ca="1" si="4"/>
        <v>1</v>
      </c>
      <c r="F83">
        <f t="shared" ca="1" si="5"/>
        <v>4</v>
      </c>
      <c r="G83">
        <f t="shared" ca="1" si="6"/>
        <v>3</v>
      </c>
      <c r="H83">
        <f t="shared" ca="1" si="22"/>
        <v>9</v>
      </c>
      <c r="I83" t="str">
        <f t="shared" ca="1" si="15"/>
        <v>1</v>
      </c>
      <c r="J83" t="str">
        <f t="shared" ca="1" si="16"/>
        <v>1.4.</v>
      </c>
      <c r="K83" t="str">
        <f t="shared" ca="1" si="17"/>
        <v>1.4.3.</v>
      </c>
      <c r="L83" t="str">
        <f t="shared" ca="1" si="23"/>
        <v>F</v>
      </c>
      <c r="M83" s="48" t="s">
        <v>6</v>
      </c>
      <c r="N83" s="49"/>
      <c r="O83" s="50" t="s">
        <v>1065</v>
      </c>
      <c r="P83" s="51" t="s">
        <v>51</v>
      </c>
      <c r="Q83" s="51" t="s">
        <v>186</v>
      </c>
      <c r="R83" s="52" t="s">
        <v>187</v>
      </c>
      <c r="S83" s="53" t="s">
        <v>68</v>
      </c>
      <c r="T83" s="78">
        <v>15.68</v>
      </c>
      <c r="U83" s="79">
        <v>44.91</v>
      </c>
      <c r="V83" s="57">
        <f t="shared" si="27"/>
        <v>56.03</v>
      </c>
      <c r="W83" s="56">
        <f t="shared" si="20"/>
        <v>56.03</v>
      </c>
      <c r="X83" s="57">
        <f ca="1">IFERROR(IF($M83="S",(ROUNDDOWN($Y83*$W83,2)),IF($M83="M",SUMIFS($X:$X,$M:$M,"N1",$E:$E,I83),IF(AND(M83="N1",OFFSET(M83,1,0)="S"),SUMIFS($X:$X,$M:$M,"S",$J:$J,CONCATENATE(E83,".",F83,".")),IF(AND(M83="N1",OFFSET(M83,1,0)="N2",$A$6&gt;=3),SUMIFS($X:$X,$M:$M,"N2",$J:$J,CONCATENATE(E83,".",F83,".")),IF(AND(M83="N2",OFFSET(M83,1,0)="S",$A$6&gt;=3),SUMIFS($X:$X,$M:$M,"S",$K:$K,CONCATENATE(E83,".",F83,".",G83,"."))))))),0)</f>
        <v>878.55</v>
      </c>
      <c r="Y83" s="58">
        <f t="shared" si="26"/>
        <v>15.68</v>
      </c>
      <c r="Z83" s="59"/>
      <c r="AA83" s="59">
        <f>MATCH((CONCATENATE($P83," ",$Q83)),[1]Banco!$A:$A,0)</f>
        <v>13183</v>
      </c>
      <c r="AB83" s="59"/>
      <c r="AC83" s="3" t="s">
        <v>0</v>
      </c>
      <c r="AD83" s="11"/>
      <c r="AE83" s="60"/>
    </row>
    <row r="84" spans="1:31" ht="25.5" x14ac:dyDescent="0.25">
      <c r="A84" t="str">
        <f t="shared" si="0"/>
        <v>S</v>
      </c>
      <c r="B84">
        <f t="shared" ca="1" si="12"/>
        <v>3</v>
      </c>
      <c r="C84" t="str">
        <f t="shared" ca="1" si="13"/>
        <v>S</v>
      </c>
      <c r="D84" t="str">
        <f t="shared" si="3"/>
        <v xml:space="preserve"> </v>
      </c>
      <c r="E84" s="47">
        <f t="shared" ca="1" si="4"/>
        <v>1</v>
      </c>
      <c r="F84">
        <f t="shared" ca="1" si="5"/>
        <v>4</v>
      </c>
      <c r="G84">
        <f t="shared" ca="1" si="6"/>
        <v>3</v>
      </c>
      <c r="H84">
        <f t="shared" ca="1" si="22"/>
        <v>10</v>
      </c>
      <c r="I84" t="str">
        <f t="shared" ca="1" si="15"/>
        <v>1</v>
      </c>
      <c r="J84" t="str">
        <f t="shared" ca="1" si="16"/>
        <v>1.4.</v>
      </c>
      <c r="K84" t="str">
        <f t="shared" ca="1" si="17"/>
        <v>1.4.3.</v>
      </c>
      <c r="L84" t="str">
        <f t="shared" ca="1" si="23"/>
        <v>F</v>
      </c>
      <c r="M84" s="48" t="s">
        <v>6</v>
      </c>
      <c r="N84" s="49"/>
      <c r="O84" s="50" t="s">
        <v>1066</v>
      </c>
      <c r="P84" s="51" t="s">
        <v>51</v>
      </c>
      <c r="Q84" s="51" t="s">
        <v>188</v>
      </c>
      <c r="R84" s="52" t="s">
        <v>189</v>
      </c>
      <c r="S84" s="53" t="s">
        <v>68</v>
      </c>
      <c r="T84" s="78">
        <v>235.24</v>
      </c>
      <c r="U84" s="79">
        <v>83</v>
      </c>
      <c r="V84" s="57">
        <f t="shared" si="27"/>
        <v>103.56</v>
      </c>
      <c r="W84" s="56">
        <f t="shared" si="20"/>
        <v>103.56</v>
      </c>
      <c r="X84" s="57">
        <f ca="1">IFERROR(IF($M84="S",(ROUNDDOWN($Y84*$W84,2)),IF($M84="M",SUMIFS($X:$X,$M:$M,"N1",$E:$E,I84),IF(AND(M84="N1",OFFSET(M84,1,0)="S"),SUMIFS($X:$X,$M:$M,"S",$J:$J,CONCATENATE(E84,".",F84,".")),IF(AND(M84="N1",OFFSET(M84,1,0)="N2",$A$6&gt;=3),SUMIFS($X:$X,$M:$M,"N2",$J:$J,CONCATENATE(E84,".",F84,".")),IF(AND(M84="N2",OFFSET(M84,1,0)="S",$A$6&gt;=3),SUMIFS($X:$X,$M:$M,"S",$K:$K,CONCATENATE(E84,".",F84,".",G84,"."))))))),0)</f>
        <v>24361.45</v>
      </c>
      <c r="Y84" s="58">
        <f t="shared" si="26"/>
        <v>235.24</v>
      </c>
      <c r="Z84" s="59"/>
      <c r="AA84" s="59">
        <f>MATCH((CONCATENATE($P84," ",$Q84)),[1]Banco!$A:$A,0)</f>
        <v>13192</v>
      </c>
      <c r="AB84" s="59"/>
      <c r="AC84" s="3" t="s">
        <v>0</v>
      </c>
      <c r="AD84" s="11"/>
      <c r="AE84" s="60"/>
    </row>
    <row r="85" spans="1:31" ht="25.5" x14ac:dyDescent="0.25">
      <c r="A85" t="str">
        <f t="shared" si="0"/>
        <v>S</v>
      </c>
      <c r="B85">
        <f t="shared" ca="1" si="12"/>
        <v>3</v>
      </c>
      <c r="C85" t="str">
        <f t="shared" ca="1" si="13"/>
        <v>S</v>
      </c>
      <c r="D85" t="str">
        <f t="shared" si="3"/>
        <v xml:space="preserve"> </v>
      </c>
      <c r="E85" s="47">
        <f t="shared" ca="1" si="4"/>
        <v>1</v>
      </c>
      <c r="F85">
        <f t="shared" ca="1" si="5"/>
        <v>4</v>
      </c>
      <c r="G85">
        <f t="shared" ca="1" si="6"/>
        <v>3</v>
      </c>
      <c r="H85">
        <f t="shared" ca="1" si="22"/>
        <v>11</v>
      </c>
      <c r="I85" t="str">
        <f t="shared" ca="1" si="15"/>
        <v>1</v>
      </c>
      <c r="J85" t="str">
        <f t="shared" ca="1" si="16"/>
        <v>1.4.</v>
      </c>
      <c r="K85" t="str">
        <f t="shared" ca="1" si="17"/>
        <v>1.4.3.</v>
      </c>
      <c r="L85" t="str">
        <f t="shared" ca="1" si="23"/>
        <v>F</v>
      </c>
      <c r="M85" s="48" t="s">
        <v>6</v>
      </c>
      <c r="N85" s="49"/>
      <c r="O85" s="50" t="s">
        <v>1067</v>
      </c>
      <c r="P85" s="51" t="s">
        <v>51</v>
      </c>
      <c r="Q85" s="51" t="s">
        <v>190</v>
      </c>
      <c r="R85" s="52" t="s">
        <v>191</v>
      </c>
      <c r="S85" s="53" t="s">
        <v>62</v>
      </c>
      <c r="T85" s="78">
        <v>49.49</v>
      </c>
      <c r="U85" s="79">
        <v>89.58</v>
      </c>
      <c r="V85" s="57">
        <f t="shared" si="27"/>
        <v>111.77</v>
      </c>
      <c r="W85" s="56">
        <f t="shared" si="20"/>
        <v>111.77</v>
      </c>
      <c r="X85" s="57">
        <f ca="1">IFERROR(IF($M85="S",(ROUNDDOWN($Y85*$W85,2)),IF($M85="M",SUMIFS($X:$X,$M:$M,"N1",$E:$E,I85),IF(AND(M85="N1",OFFSET(M85,1,0)="S"),SUMIFS($X:$X,$M:$M,"S",$J:$J,CONCATENATE(E85,".",F85,".")),IF(AND(M85="N1",OFFSET(M85,1,0)="N2",$A$6&gt;=3),SUMIFS($X:$X,$M:$M,"N2",$J:$J,CONCATENATE(E85,".",F85,".")),IF(AND(M85="N2",OFFSET(M85,1,0)="S",$A$6&gt;=3),SUMIFS($X:$X,$M:$M,"S",$K:$K,CONCATENATE(E85,".",F85,".",G85,"."))))))),0)</f>
        <v>5531.49</v>
      </c>
      <c r="Y85" s="58">
        <f t="shared" si="26"/>
        <v>49.49</v>
      </c>
      <c r="Z85" s="59"/>
      <c r="AA85" s="59">
        <f>MATCH((CONCATENATE($P85," ",$Q85)),[1]Banco!$A:$A,0)</f>
        <v>10762</v>
      </c>
      <c r="AB85" s="59"/>
      <c r="AC85" s="3" t="s">
        <v>0</v>
      </c>
      <c r="AD85" s="11"/>
      <c r="AE85" s="60"/>
    </row>
    <row r="86" spans="1:31" x14ac:dyDescent="0.25">
      <c r="A86" t="str">
        <f t="shared" si="0"/>
        <v>S</v>
      </c>
      <c r="B86">
        <f t="shared" ca="1" si="12"/>
        <v>3</v>
      </c>
      <c r="C86" t="str">
        <f t="shared" ca="1" si="13"/>
        <v>S</v>
      </c>
      <c r="D86" t="str">
        <f t="shared" si="3"/>
        <v xml:space="preserve"> </v>
      </c>
      <c r="E86" s="47">
        <f t="shared" ca="1" si="4"/>
        <v>1</v>
      </c>
      <c r="F86">
        <f t="shared" ca="1" si="5"/>
        <v>4</v>
      </c>
      <c r="G86">
        <f t="shared" ca="1" si="6"/>
        <v>3</v>
      </c>
      <c r="H86">
        <f t="shared" ca="1" si="22"/>
        <v>12</v>
      </c>
      <c r="I86" t="str">
        <f t="shared" ca="1" si="15"/>
        <v>1</v>
      </c>
      <c r="J86" t="str">
        <f t="shared" ca="1" si="16"/>
        <v>1.4.</v>
      </c>
      <c r="K86" t="str">
        <f t="shared" ca="1" si="17"/>
        <v>1.4.3.</v>
      </c>
      <c r="L86" t="str">
        <f t="shared" ca="1" si="23"/>
        <v>F</v>
      </c>
      <c r="M86" s="48" t="s">
        <v>6</v>
      </c>
      <c r="N86" s="49"/>
      <c r="O86" s="50" t="s">
        <v>1068</v>
      </c>
      <c r="P86" s="51" t="s">
        <v>51</v>
      </c>
      <c r="Q86" s="51" t="s">
        <v>192</v>
      </c>
      <c r="R86" s="52" t="s">
        <v>193</v>
      </c>
      <c r="S86" s="53" t="s">
        <v>62</v>
      </c>
      <c r="T86" s="78">
        <v>126.2</v>
      </c>
      <c r="U86" s="79">
        <v>33.11</v>
      </c>
      <c r="V86" s="57">
        <f t="shared" si="27"/>
        <v>41.31</v>
      </c>
      <c r="W86" s="56">
        <f t="shared" si="20"/>
        <v>41.31</v>
      </c>
      <c r="X86" s="57">
        <f ca="1">IFERROR(IF($M86="S",(ROUNDDOWN($Y86*$W86,2)),IF($M86="M",SUMIFS($X:$X,$M:$M,"N1",$E:$E,I86),IF(AND(M86="N1",OFFSET(M86,1,0)="S"),SUMIFS($X:$X,$M:$M,"S",$J:$J,CONCATENATE(E86,".",F86,".")),IF(AND(M86="N1",OFFSET(M86,1,0)="N2",$A$6&gt;=3),SUMIFS($X:$X,$M:$M,"N2",$J:$J,CONCATENATE(E86,".",F86,".")),IF(AND(M86="N2",OFFSET(M86,1,0)="S",$A$6&gt;=3),SUMIFS($X:$X,$M:$M,"S",$K:$K,CONCATENATE(E86,".",F86,".",G86,"."))))))),0)</f>
        <v>5213.32</v>
      </c>
      <c r="Y86" s="58">
        <f t="shared" si="26"/>
        <v>126.2</v>
      </c>
      <c r="Z86" s="59"/>
      <c r="AA86" s="59">
        <f>MATCH((CONCATENATE($P86," ",$Q86)),[1]Banco!$A:$A,0)</f>
        <v>11003</v>
      </c>
      <c r="AB86" s="59"/>
      <c r="AC86" s="3" t="s">
        <v>0</v>
      </c>
      <c r="AD86" s="11"/>
      <c r="AE86" s="60"/>
    </row>
    <row r="87" spans="1:31" x14ac:dyDescent="0.25">
      <c r="A87">
        <f t="shared" si="0"/>
        <v>3</v>
      </c>
      <c r="B87">
        <f t="shared" ca="1" si="12"/>
        <v>3</v>
      </c>
      <c r="C87">
        <f t="shared" ca="1" si="13"/>
        <v>3</v>
      </c>
      <c r="D87" t="str">
        <f t="shared" si="3"/>
        <v xml:space="preserve"> </v>
      </c>
      <c r="E87" s="47">
        <f t="shared" ca="1" si="4"/>
        <v>1</v>
      </c>
      <c r="F87">
        <f t="shared" ca="1" si="5"/>
        <v>4</v>
      </c>
      <c r="G87">
        <f t="shared" ca="1" si="6"/>
        <v>4</v>
      </c>
      <c r="H87">
        <f t="shared" ca="1" si="22"/>
        <v>0</v>
      </c>
      <c r="I87" t="str">
        <f t="shared" ca="1" si="15"/>
        <v>1</v>
      </c>
      <c r="J87" t="str">
        <f t="shared" ca="1" si="16"/>
        <v>1.4.</v>
      </c>
      <c r="K87" t="str">
        <f t="shared" ca="1" si="17"/>
        <v>1.4.4.</v>
      </c>
      <c r="L87" t="str">
        <f t="shared" ca="1" si="23"/>
        <v>F</v>
      </c>
      <c r="M87" s="48" t="s">
        <v>4</v>
      </c>
      <c r="N87" s="49"/>
      <c r="O87" s="50" t="s">
        <v>1069</v>
      </c>
      <c r="P87" s="51"/>
      <c r="Q87" s="51"/>
      <c r="R87" s="52" t="s">
        <v>194</v>
      </c>
      <c r="S87" s="53"/>
      <c r="T87" s="78"/>
      <c r="U87" s="79"/>
      <c r="V87" s="57">
        <f t="shared" si="27"/>
        <v>0</v>
      </c>
      <c r="W87" s="56">
        <f t="shared" si="20"/>
        <v>0</v>
      </c>
      <c r="X87" s="57">
        <f ca="1">IFERROR(IF($M87="S",(ROUNDDOWN($Y87*$W87,2)),IF($M87="M",SUMIFS($X:$X,$M:$M,"N1",$E:$E,I87),IF(AND(M87="N1",OFFSET(M87,1,0)="S"),SUMIFS($X:$X,$M:$M,"S",$J:$J,CONCATENATE(E87,".",F87,".")),IF(AND(M87="N1",OFFSET(M87,1,0)="N2",$A$6&gt;=3),SUMIFS($X:$X,$M:$M,"N2",$J:$J,CONCATENATE(E87,".",F87,".")),IF(AND(M87="N2",OFFSET(M87,1,0)="S",$A$6&gt;=3),SUMIFS($X:$X,$M:$M,"S",$K:$K,CONCATENATE(E87,".",F87,".",G87,"."))))))),0)</f>
        <v>851.53</v>
      </c>
      <c r="Y87" s="58">
        <f t="shared" si="26"/>
        <v>0</v>
      </c>
      <c r="Z87" s="59"/>
      <c r="AA87" s="59" t="e">
        <f>MATCH((CONCATENATE($P87," ",$Q87)),[1]Banco!$A:$A,0)</f>
        <v>#N/A</v>
      </c>
      <c r="AB87" s="59"/>
      <c r="AC87" s="3" t="s">
        <v>0</v>
      </c>
      <c r="AD87" s="11"/>
      <c r="AE87" s="60"/>
    </row>
    <row r="88" spans="1:31" ht="25.5" x14ac:dyDescent="0.25">
      <c r="A88" t="str">
        <f t="shared" si="0"/>
        <v>S</v>
      </c>
      <c r="B88">
        <f t="shared" ca="1" si="12"/>
        <v>3</v>
      </c>
      <c r="C88" t="str">
        <f t="shared" ca="1" si="13"/>
        <v>S</v>
      </c>
      <c r="D88" t="str">
        <f t="shared" si="3"/>
        <v xml:space="preserve"> </v>
      </c>
      <c r="E88" s="47">
        <f t="shared" ca="1" si="4"/>
        <v>1</v>
      </c>
      <c r="F88">
        <f t="shared" ca="1" si="5"/>
        <v>4</v>
      </c>
      <c r="G88">
        <f t="shared" ca="1" si="6"/>
        <v>4</v>
      </c>
      <c r="H88">
        <f t="shared" ca="1" si="22"/>
        <v>1</v>
      </c>
      <c r="I88" t="str">
        <f t="shared" ca="1" si="15"/>
        <v>1</v>
      </c>
      <c r="J88" t="str">
        <f t="shared" ca="1" si="16"/>
        <v>1.4.</v>
      </c>
      <c r="K88" t="str">
        <f t="shared" ca="1" si="17"/>
        <v>1.4.4.</v>
      </c>
      <c r="L88" t="str">
        <f t="shared" ca="1" si="23"/>
        <v>F</v>
      </c>
      <c r="M88" s="48" t="s">
        <v>6</v>
      </c>
      <c r="N88" s="49"/>
      <c r="O88" s="50" t="s">
        <v>1070</v>
      </c>
      <c r="P88" s="51" t="s">
        <v>51</v>
      </c>
      <c r="Q88" s="51" t="s">
        <v>195</v>
      </c>
      <c r="R88" s="52" t="s">
        <v>196</v>
      </c>
      <c r="S88" s="53" t="s">
        <v>68</v>
      </c>
      <c r="T88" s="78">
        <v>0.16</v>
      </c>
      <c r="U88" s="79">
        <v>574.62</v>
      </c>
      <c r="V88" s="57">
        <f t="shared" si="27"/>
        <v>717.01</v>
      </c>
      <c r="W88" s="56">
        <f t="shared" si="20"/>
        <v>717.01</v>
      </c>
      <c r="X88" s="57">
        <f ca="1">IFERROR(IF($M88="S",(ROUNDDOWN($Y88*$W88,2)),IF($M88="M",SUMIFS($X:$X,$M:$M,"N1",$E:$E,I88),IF(AND(M88="N1",OFFSET(M88,1,0)="S"),SUMIFS($X:$X,$M:$M,"S",$J:$J,CONCATENATE(E88,".",F88,".")),IF(AND(M88="N1",OFFSET(M88,1,0)="N2",$A$6&gt;=3),SUMIFS($X:$X,$M:$M,"N2",$J:$J,CONCATENATE(E88,".",F88,".")),IF(AND(M88="N2",OFFSET(M88,1,0)="S",$A$6&gt;=3),SUMIFS($X:$X,$M:$M,"S",$K:$K,CONCATENATE(E88,".",F88,".",G88,"."))))))),0)</f>
        <v>114.72</v>
      </c>
      <c r="Y88" s="58">
        <f t="shared" si="26"/>
        <v>0.16</v>
      </c>
      <c r="Z88" s="59"/>
      <c r="AA88" s="59">
        <f>MATCH((CONCATENATE($P88," ",$Q88)),[1]Banco!$A:$A,0)</f>
        <v>10606</v>
      </c>
      <c r="AB88" s="59"/>
      <c r="AC88" s="3" t="s">
        <v>0</v>
      </c>
      <c r="AD88" s="11"/>
      <c r="AE88" s="60"/>
    </row>
    <row r="89" spans="1:31" ht="25.5" x14ac:dyDescent="0.25">
      <c r="A89" t="str">
        <f t="shared" si="0"/>
        <v>S</v>
      </c>
      <c r="B89">
        <f t="shared" ca="1" si="12"/>
        <v>3</v>
      </c>
      <c r="C89" t="str">
        <f t="shared" ca="1" si="13"/>
        <v>S</v>
      </c>
      <c r="D89" t="str">
        <f t="shared" si="3"/>
        <v xml:space="preserve"> </v>
      </c>
      <c r="E89" s="47">
        <f t="shared" ca="1" si="4"/>
        <v>1</v>
      </c>
      <c r="F89">
        <f t="shared" ca="1" si="5"/>
        <v>4</v>
      </c>
      <c r="G89">
        <f t="shared" ca="1" si="6"/>
        <v>4</v>
      </c>
      <c r="H89">
        <f t="shared" ca="1" si="22"/>
        <v>2</v>
      </c>
      <c r="I89" t="str">
        <f t="shared" ca="1" si="15"/>
        <v>1</v>
      </c>
      <c r="J89" t="str">
        <f t="shared" ca="1" si="16"/>
        <v>1.4.</v>
      </c>
      <c r="K89" t="str">
        <f t="shared" ca="1" si="17"/>
        <v>1.4.4.</v>
      </c>
      <c r="L89" t="str">
        <f t="shared" ca="1" si="23"/>
        <v>F</v>
      </c>
      <c r="M89" s="48" t="s">
        <v>6</v>
      </c>
      <c r="N89" s="49"/>
      <c r="O89" s="50" t="s">
        <v>1071</v>
      </c>
      <c r="P89" s="51" t="s">
        <v>51</v>
      </c>
      <c r="Q89" s="51" t="s">
        <v>197</v>
      </c>
      <c r="R89" s="52" t="s">
        <v>198</v>
      </c>
      <c r="S89" s="53" t="s">
        <v>62</v>
      </c>
      <c r="T89" s="78">
        <v>1.99</v>
      </c>
      <c r="U89" s="79">
        <v>54.57</v>
      </c>
      <c r="V89" s="57">
        <f t="shared" si="27"/>
        <v>68.09</v>
      </c>
      <c r="W89" s="56">
        <f t="shared" si="20"/>
        <v>68.09</v>
      </c>
      <c r="X89" s="57">
        <f ca="1">IFERROR(IF($M89="S",(ROUNDDOWN($Y89*$W89,2)),IF($M89="M",SUMIFS($X:$X,$M:$M,"N1",$E:$E,I89),IF(AND(M89="N1",OFFSET(M89,1,0)="S"),SUMIFS($X:$X,$M:$M,"S",$J:$J,CONCATENATE(E89,".",F89,".")),IF(AND(M89="N1",OFFSET(M89,1,0)="N2",$A$6&gt;=3),SUMIFS($X:$X,$M:$M,"N2",$J:$J,CONCATENATE(E89,".",F89,".")),IF(AND(M89="N2",OFFSET(M89,1,0)="S",$A$6&gt;=3),SUMIFS($X:$X,$M:$M,"S",$K:$K,CONCATENATE(E89,".",F89,".",G89,"."))))))),0)</f>
        <v>135.49</v>
      </c>
      <c r="Y89" s="58">
        <f t="shared" si="26"/>
        <v>1.99</v>
      </c>
      <c r="Z89" s="59"/>
      <c r="AA89" s="59">
        <f>MATCH((CONCATENATE($P89," ",$Q89)),[1]Banco!$A:$A,0)</f>
        <v>10981</v>
      </c>
      <c r="AB89" s="59"/>
      <c r="AC89" s="3" t="s">
        <v>0</v>
      </c>
      <c r="AD89" s="11"/>
      <c r="AE89" s="60"/>
    </row>
    <row r="90" spans="1:31" ht="25.5" x14ac:dyDescent="0.25">
      <c r="A90" t="str">
        <f t="shared" si="0"/>
        <v>S</v>
      </c>
      <c r="B90">
        <f t="shared" ca="1" si="12"/>
        <v>3</v>
      </c>
      <c r="C90" t="str">
        <f t="shared" ca="1" si="13"/>
        <v>S</v>
      </c>
      <c r="D90" t="str">
        <f t="shared" si="3"/>
        <v xml:space="preserve"> </v>
      </c>
      <c r="E90" s="47">
        <f t="shared" ca="1" si="4"/>
        <v>1</v>
      </c>
      <c r="F90">
        <f t="shared" ca="1" si="5"/>
        <v>4</v>
      </c>
      <c r="G90">
        <f t="shared" ca="1" si="6"/>
        <v>4</v>
      </c>
      <c r="H90">
        <f t="shared" ca="1" si="22"/>
        <v>3</v>
      </c>
      <c r="I90" t="str">
        <f t="shared" ca="1" si="15"/>
        <v>1</v>
      </c>
      <c r="J90" t="str">
        <f t="shared" ca="1" si="16"/>
        <v>1.4.</v>
      </c>
      <c r="K90" t="str">
        <f t="shared" ca="1" si="17"/>
        <v>1.4.4.</v>
      </c>
      <c r="L90" t="str">
        <f t="shared" ca="1" si="23"/>
        <v>F</v>
      </c>
      <c r="M90" s="48" t="s">
        <v>6</v>
      </c>
      <c r="N90" s="49"/>
      <c r="O90" s="50" t="s">
        <v>1072</v>
      </c>
      <c r="P90" s="51" t="s">
        <v>51</v>
      </c>
      <c r="Q90" s="51" t="s">
        <v>190</v>
      </c>
      <c r="R90" s="52" t="s">
        <v>191</v>
      </c>
      <c r="S90" s="53" t="s">
        <v>62</v>
      </c>
      <c r="T90" s="78">
        <v>3.3800000000000003</v>
      </c>
      <c r="U90" s="79">
        <v>89.58</v>
      </c>
      <c r="V90" s="57">
        <f t="shared" si="27"/>
        <v>111.77</v>
      </c>
      <c r="W90" s="56">
        <f t="shared" si="20"/>
        <v>111.77</v>
      </c>
      <c r="X90" s="57">
        <f ca="1">IFERROR(IF($M90="S",(ROUNDDOWN($Y90*$W90,2)),IF($M90="M",SUMIFS($X:$X,$M:$M,"N1",$E:$E,I90),IF(AND(M90="N1",OFFSET(M90,1,0)="S"),SUMIFS($X:$X,$M:$M,"S",$J:$J,CONCATENATE(E90,".",F90,".")),IF(AND(M90="N1",OFFSET(M90,1,0)="N2",$A$6&gt;=3),SUMIFS($X:$X,$M:$M,"N2",$J:$J,CONCATENATE(E90,".",F90,".")),IF(AND(M90="N2",OFFSET(M90,1,0)="S",$A$6&gt;=3),SUMIFS($X:$X,$M:$M,"S",$K:$K,CONCATENATE(E90,".",F90,".",G90,"."))))))),0)</f>
        <v>377.78</v>
      </c>
      <c r="Y90" s="58">
        <f t="shared" si="26"/>
        <v>3.3800000000000003</v>
      </c>
      <c r="Z90" s="59"/>
      <c r="AA90" s="59">
        <f>MATCH((CONCATENATE($P90," ",$Q90)),[1]Banco!$A:$A,0)</f>
        <v>10762</v>
      </c>
      <c r="AB90" s="59"/>
      <c r="AC90" s="3" t="s">
        <v>0</v>
      </c>
      <c r="AD90" s="11"/>
      <c r="AE90" s="60"/>
    </row>
    <row r="91" spans="1:31" x14ac:dyDescent="0.25">
      <c r="A91" t="str">
        <f t="shared" si="0"/>
        <v>S</v>
      </c>
      <c r="B91">
        <f t="shared" ca="1" si="12"/>
        <v>3</v>
      </c>
      <c r="C91" t="str">
        <f t="shared" ca="1" si="13"/>
        <v>S</v>
      </c>
      <c r="D91" t="str">
        <f t="shared" si="3"/>
        <v xml:space="preserve"> </v>
      </c>
      <c r="E91" s="47">
        <f t="shared" ca="1" si="4"/>
        <v>1</v>
      </c>
      <c r="F91">
        <f t="shared" ca="1" si="5"/>
        <v>4</v>
      </c>
      <c r="G91">
        <f t="shared" ca="1" si="6"/>
        <v>4</v>
      </c>
      <c r="H91">
        <f t="shared" ca="1" si="22"/>
        <v>4</v>
      </c>
      <c r="I91" t="str">
        <f t="shared" ca="1" si="15"/>
        <v>1</v>
      </c>
      <c r="J91" t="str">
        <f t="shared" ca="1" si="16"/>
        <v>1.4.</v>
      </c>
      <c r="K91" t="str">
        <f t="shared" ca="1" si="17"/>
        <v>1.4.4.</v>
      </c>
      <c r="L91" t="str">
        <f t="shared" ca="1" si="23"/>
        <v>F</v>
      </c>
      <c r="M91" s="48" t="s">
        <v>6</v>
      </c>
      <c r="N91" s="49"/>
      <c r="O91" s="50" t="s">
        <v>1073</v>
      </c>
      <c r="P91" s="51" t="s">
        <v>51</v>
      </c>
      <c r="Q91" s="51" t="s">
        <v>173</v>
      </c>
      <c r="R91" s="52" t="s">
        <v>174</v>
      </c>
      <c r="S91" s="53" t="s">
        <v>70</v>
      </c>
      <c r="T91" s="78">
        <v>3</v>
      </c>
      <c r="U91" s="79">
        <v>14</v>
      </c>
      <c r="V91" s="57">
        <f t="shared" si="27"/>
        <v>17.46</v>
      </c>
      <c r="W91" s="56">
        <f t="shared" si="20"/>
        <v>17.46</v>
      </c>
      <c r="X91" s="57">
        <f ca="1">IFERROR(IF($M91="S",(ROUNDDOWN($Y91*$W91,2)),IF($M91="M",SUMIFS($X:$X,$M:$M,"N1",$E:$E,I91),IF(AND(M91="N1",OFFSET(M91,1,0)="S"),SUMIFS($X:$X,$M:$M,"S",$J:$J,CONCATENATE(E91,".",F91,".")),IF(AND(M91="N1",OFFSET(M91,1,0)="N2",$A$6&gt;=3),SUMIFS($X:$X,$M:$M,"N2",$J:$J,CONCATENATE(E91,".",F91,".")),IF(AND(M91="N2",OFFSET(M91,1,0)="S",$A$6&gt;=3),SUMIFS($X:$X,$M:$M,"S",$K:$K,CONCATENATE(E91,".",F91,".",G91,"."))))))),0)</f>
        <v>52.38</v>
      </c>
      <c r="Y91" s="58">
        <f t="shared" si="26"/>
        <v>3</v>
      </c>
      <c r="Z91" s="59"/>
      <c r="AA91" s="59">
        <f>MATCH((CONCATENATE($P91," ",$Q91)),[1]Banco!$A:$A,0)</f>
        <v>10626</v>
      </c>
      <c r="AB91" s="59"/>
      <c r="AC91" s="3" t="s">
        <v>0</v>
      </c>
      <c r="AD91" s="11"/>
      <c r="AE91" s="60"/>
    </row>
    <row r="92" spans="1:31" ht="25.5" x14ac:dyDescent="0.25">
      <c r="A92" t="str">
        <f t="shared" si="0"/>
        <v>S</v>
      </c>
      <c r="B92">
        <f t="shared" ca="1" si="12"/>
        <v>3</v>
      </c>
      <c r="C92" t="str">
        <f t="shared" ca="1" si="13"/>
        <v>S</v>
      </c>
      <c r="D92" t="str">
        <f t="shared" si="3"/>
        <v xml:space="preserve"> </v>
      </c>
      <c r="E92" s="47">
        <f t="shared" ca="1" si="4"/>
        <v>1</v>
      </c>
      <c r="F92">
        <f t="shared" ca="1" si="5"/>
        <v>4</v>
      </c>
      <c r="G92">
        <f t="shared" ca="1" si="6"/>
        <v>4</v>
      </c>
      <c r="H92">
        <f t="shared" ca="1" si="22"/>
        <v>5</v>
      </c>
      <c r="I92" t="str">
        <f t="shared" ca="1" si="15"/>
        <v>1</v>
      </c>
      <c r="J92" t="str">
        <f t="shared" ca="1" si="16"/>
        <v>1.4.</v>
      </c>
      <c r="K92" t="str">
        <f t="shared" ca="1" si="17"/>
        <v>1.4.4.</v>
      </c>
      <c r="L92" t="str">
        <f t="shared" ca="1" si="23"/>
        <v>F</v>
      </c>
      <c r="M92" s="48" t="s">
        <v>6</v>
      </c>
      <c r="N92" s="49"/>
      <c r="O92" s="50" t="s">
        <v>1074</v>
      </c>
      <c r="P92" s="51" t="s">
        <v>51</v>
      </c>
      <c r="Q92" s="51" t="s">
        <v>199</v>
      </c>
      <c r="R92" s="52" t="s">
        <v>200</v>
      </c>
      <c r="S92" s="53" t="s">
        <v>68</v>
      </c>
      <c r="T92" s="78">
        <v>0.19</v>
      </c>
      <c r="U92" s="79">
        <v>721.96</v>
      </c>
      <c r="V92" s="57">
        <f t="shared" si="27"/>
        <v>900.86</v>
      </c>
      <c r="W92" s="56">
        <f t="shared" si="20"/>
        <v>900.86</v>
      </c>
      <c r="X92" s="57">
        <f ca="1">IFERROR(IF($M92="S",(ROUNDDOWN($Y92*$W92,2)),IF($M92="M",SUMIFS($X:$X,$M:$M,"N1",$E:$E,I92),IF(AND(M92="N1",OFFSET(M92,1,0)="S"),SUMIFS($X:$X,$M:$M,"S",$J:$J,CONCATENATE(E92,".",F92,".")),IF(AND(M92="N1",OFFSET(M92,1,0)="N2",$A$6&gt;=3),SUMIFS($X:$X,$M:$M,"N2",$J:$J,CONCATENATE(E92,".",F92,".")),IF(AND(M92="N2",OFFSET(M92,1,0)="S",$A$6&gt;=3),SUMIFS($X:$X,$M:$M,"S",$K:$K,CONCATENATE(E92,".",F92,".",G92,"."))))))),0)</f>
        <v>171.16</v>
      </c>
      <c r="Y92" s="58">
        <f t="shared" si="26"/>
        <v>0.19</v>
      </c>
      <c r="Z92" s="59"/>
      <c r="AA92" s="59">
        <f>MATCH((CONCATENATE($P92," ",$Q92)),[1]Banco!$A:$A,0)</f>
        <v>10671</v>
      </c>
      <c r="AB92" s="59"/>
      <c r="AC92" s="3" t="s">
        <v>0</v>
      </c>
      <c r="AD92" s="11"/>
      <c r="AE92" s="60"/>
    </row>
    <row r="93" spans="1:31" x14ac:dyDescent="0.25">
      <c r="A93">
        <f t="shared" si="0"/>
        <v>3</v>
      </c>
      <c r="B93">
        <f t="shared" ca="1" si="12"/>
        <v>3</v>
      </c>
      <c r="C93">
        <f t="shared" ca="1" si="13"/>
        <v>3</v>
      </c>
      <c r="D93" t="str">
        <f t="shared" si="3"/>
        <v xml:space="preserve"> </v>
      </c>
      <c r="E93" s="47">
        <f t="shared" ca="1" si="4"/>
        <v>1</v>
      </c>
      <c r="F93">
        <f t="shared" ca="1" si="5"/>
        <v>4</v>
      </c>
      <c r="G93">
        <f t="shared" ca="1" si="6"/>
        <v>5</v>
      </c>
      <c r="H93">
        <f t="shared" ca="1" si="22"/>
        <v>0</v>
      </c>
      <c r="I93" t="str">
        <f t="shared" ca="1" si="15"/>
        <v>1</v>
      </c>
      <c r="J93" t="str">
        <f t="shared" ca="1" si="16"/>
        <v>1.4.</v>
      </c>
      <c r="K93" t="str">
        <f t="shared" ca="1" si="17"/>
        <v>1.4.5.</v>
      </c>
      <c r="L93" t="str">
        <f t="shared" ca="1" si="23"/>
        <v>F</v>
      </c>
      <c r="M93" s="48" t="s">
        <v>4</v>
      </c>
      <c r="N93" s="49"/>
      <c r="O93" s="50" t="s">
        <v>1075</v>
      </c>
      <c r="P93" s="51"/>
      <c r="Q93" s="51"/>
      <c r="R93" s="52" t="s">
        <v>201</v>
      </c>
      <c r="S93" s="53"/>
      <c r="T93" s="78"/>
      <c r="U93" s="79"/>
      <c r="V93" s="57">
        <f t="shared" si="27"/>
        <v>0</v>
      </c>
      <c r="W93" s="56">
        <f t="shared" si="20"/>
        <v>0</v>
      </c>
      <c r="X93" s="57">
        <f ca="1">IFERROR(IF($M93="S",(ROUNDDOWN($Y93*$W93,2)),IF($M93="M",SUMIFS($X:$X,$M:$M,"N1",$E:$E,I93),IF(AND(M93="N1",OFFSET(M93,1,0)="S"),SUMIFS($X:$X,$M:$M,"S",$J:$J,CONCATENATE(E93,".",F93,".")),IF(AND(M93="N1",OFFSET(M93,1,0)="N2",$A$6&gt;=3),SUMIFS($X:$X,$M:$M,"N2",$J:$J,CONCATENATE(E93,".",F93,".")),IF(AND(M93="N2",OFFSET(M93,1,0)="S",$A$6&gt;=3),SUMIFS($X:$X,$M:$M,"S",$K:$K,CONCATENATE(E93,".",F93,".",G93,"."))))))),0)</f>
        <v>1903.63</v>
      </c>
      <c r="Y93" s="58">
        <f t="shared" si="26"/>
        <v>0</v>
      </c>
      <c r="Z93" s="59"/>
      <c r="AA93" s="59" t="e">
        <f>MATCH((CONCATENATE($P93," ",$Q93)),[1]Banco!$A:$A,0)</f>
        <v>#N/A</v>
      </c>
      <c r="AB93" s="59"/>
      <c r="AC93" s="3" t="s">
        <v>0</v>
      </c>
      <c r="AD93" s="11"/>
      <c r="AE93" s="60"/>
    </row>
    <row r="94" spans="1:31" ht="25.5" x14ac:dyDescent="0.25">
      <c r="A94" t="str">
        <f t="shared" si="0"/>
        <v>S</v>
      </c>
      <c r="B94">
        <f t="shared" ca="1" si="12"/>
        <v>3</v>
      </c>
      <c r="C94" t="str">
        <f t="shared" ca="1" si="13"/>
        <v>S</v>
      </c>
      <c r="D94" t="str">
        <f t="shared" si="3"/>
        <v xml:space="preserve"> </v>
      </c>
      <c r="E94" s="47">
        <f t="shared" ca="1" si="4"/>
        <v>1</v>
      </c>
      <c r="F94">
        <f t="shared" ca="1" si="5"/>
        <v>4</v>
      </c>
      <c r="G94">
        <f t="shared" ca="1" si="6"/>
        <v>5</v>
      </c>
      <c r="H94">
        <f t="shared" ca="1" si="22"/>
        <v>1</v>
      </c>
      <c r="I94" t="str">
        <f t="shared" ca="1" si="15"/>
        <v>1</v>
      </c>
      <c r="J94" t="str">
        <f t="shared" ca="1" si="16"/>
        <v>1.4.</v>
      </c>
      <c r="K94" t="str">
        <f t="shared" ca="1" si="17"/>
        <v>1.4.5.</v>
      </c>
      <c r="L94" t="str">
        <f t="shared" ca="1" si="23"/>
        <v>F</v>
      </c>
      <c r="M94" s="48" t="s">
        <v>6</v>
      </c>
      <c r="N94" s="49"/>
      <c r="O94" s="50" t="s">
        <v>1076</v>
      </c>
      <c r="P94" s="51" t="s">
        <v>51</v>
      </c>
      <c r="Q94" s="51" t="s">
        <v>197</v>
      </c>
      <c r="R94" s="52" t="s">
        <v>198</v>
      </c>
      <c r="S94" s="53" t="s">
        <v>62</v>
      </c>
      <c r="T94" s="78">
        <v>7.120000000000001</v>
      </c>
      <c r="U94" s="79">
        <v>54.57</v>
      </c>
      <c r="V94" s="57">
        <f t="shared" si="27"/>
        <v>68.09</v>
      </c>
      <c r="W94" s="56">
        <f t="shared" si="20"/>
        <v>68.09</v>
      </c>
      <c r="X94" s="57">
        <f ca="1">IFERROR(IF($M94="S",(ROUNDDOWN($Y94*$W94,2)),IF($M94="M",SUMIFS($X:$X,$M:$M,"N1",$E:$E,I94),IF(AND(M94="N1",OFFSET(M94,1,0)="S"),SUMIFS($X:$X,$M:$M,"S",$J:$J,CONCATENATE(E94,".",F94,".")),IF(AND(M94="N1",OFFSET(M94,1,0)="N2",$A$6&gt;=3),SUMIFS($X:$X,$M:$M,"N2",$J:$J,CONCATENATE(E94,".",F94,".")),IF(AND(M94="N2",OFFSET(M94,1,0)="S",$A$6&gt;=3),SUMIFS($X:$X,$M:$M,"S",$K:$K,CONCATENATE(E94,".",F94,".",G94,"."))))))),0)</f>
        <v>484.8</v>
      </c>
      <c r="Y94" s="58">
        <f t="shared" si="26"/>
        <v>7.120000000000001</v>
      </c>
      <c r="Z94" s="59"/>
      <c r="AA94" s="59">
        <f>MATCH((CONCATENATE($P94," ",$Q94)),[1]Banco!$A:$A,0)</f>
        <v>10981</v>
      </c>
      <c r="AB94" s="59"/>
      <c r="AC94" s="3" t="s">
        <v>0</v>
      </c>
      <c r="AD94" s="11"/>
      <c r="AE94" s="60"/>
    </row>
    <row r="95" spans="1:31" ht="25.5" x14ac:dyDescent="0.25">
      <c r="A95" t="str">
        <f t="shared" si="0"/>
        <v>S</v>
      </c>
      <c r="B95">
        <f t="shared" ca="1" si="12"/>
        <v>3</v>
      </c>
      <c r="C95" t="str">
        <f t="shared" ca="1" si="13"/>
        <v>S</v>
      </c>
      <c r="D95" t="str">
        <f t="shared" si="3"/>
        <v xml:space="preserve"> </v>
      </c>
      <c r="E95" s="47">
        <f t="shared" ca="1" si="4"/>
        <v>1</v>
      </c>
      <c r="F95">
        <f t="shared" ca="1" si="5"/>
        <v>4</v>
      </c>
      <c r="G95">
        <f t="shared" ca="1" si="6"/>
        <v>5</v>
      </c>
      <c r="H95">
        <f t="shared" ca="1" si="22"/>
        <v>2</v>
      </c>
      <c r="I95" t="str">
        <f t="shared" ca="1" si="15"/>
        <v>1</v>
      </c>
      <c r="J95" t="str">
        <f t="shared" ca="1" si="16"/>
        <v>1.4.</v>
      </c>
      <c r="K95" t="str">
        <f t="shared" ca="1" si="17"/>
        <v>1.4.5.</v>
      </c>
      <c r="L95" t="str">
        <f t="shared" ca="1" si="23"/>
        <v>F</v>
      </c>
      <c r="M95" s="48" t="s">
        <v>6</v>
      </c>
      <c r="N95" s="49"/>
      <c r="O95" s="50" t="s">
        <v>1077</v>
      </c>
      <c r="P95" s="51" t="s">
        <v>51</v>
      </c>
      <c r="Q95" s="51" t="s">
        <v>190</v>
      </c>
      <c r="R95" s="52" t="s">
        <v>191</v>
      </c>
      <c r="S95" s="53" t="s">
        <v>62</v>
      </c>
      <c r="T95" s="78">
        <v>6.15</v>
      </c>
      <c r="U95" s="79">
        <v>89.58</v>
      </c>
      <c r="V95" s="57">
        <f t="shared" si="27"/>
        <v>111.77</v>
      </c>
      <c r="W95" s="56">
        <f t="shared" si="20"/>
        <v>111.77</v>
      </c>
      <c r="X95" s="57">
        <f ca="1">IFERROR(IF($M95="S",(ROUNDDOWN($Y95*$W95,2)),IF($M95="M",SUMIFS($X:$X,$M:$M,"N1",$E:$E,I95),IF(AND(M95="N1",OFFSET(M95,1,0)="S"),SUMIFS($X:$X,$M:$M,"S",$J:$J,CONCATENATE(E95,".",F95,".")),IF(AND(M95="N1",OFFSET(M95,1,0)="N2",$A$6&gt;=3),SUMIFS($X:$X,$M:$M,"N2",$J:$J,CONCATENATE(E95,".",F95,".")),IF(AND(M95="N2",OFFSET(M95,1,0)="S",$A$6&gt;=3),SUMIFS($X:$X,$M:$M,"S",$K:$K,CONCATENATE(E95,".",F95,".",G95,"."))))))),0)</f>
        <v>687.38</v>
      </c>
      <c r="Y95" s="58">
        <f t="shared" si="26"/>
        <v>6.15</v>
      </c>
      <c r="Z95" s="59"/>
      <c r="AA95" s="59">
        <f>MATCH((CONCATENATE($P95," ",$Q95)),[1]Banco!$A:$A,0)</f>
        <v>10762</v>
      </c>
      <c r="AB95" s="59"/>
      <c r="AC95" s="3" t="s">
        <v>0</v>
      </c>
      <c r="AD95" s="11"/>
      <c r="AE95" s="60"/>
    </row>
    <row r="96" spans="1:31" x14ac:dyDescent="0.25">
      <c r="A96" t="str">
        <f t="shared" si="0"/>
        <v>S</v>
      </c>
      <c r="B96">
        <f t="shared" ca="1" si="12"/>
        <v>3</v>
      </c>
      <c r="C96" t="str">
        <f t="shared" ca="1" si="13"/>
        <v>S</v>
      </c>
      <c r="D96" t="str">
        <f t="shared" si="3"/>
        <v xml:space="preserve"> </v>
      </c>
      <c r="E96" s="47">
        <f t="shared" ca="1" si="4"/>
        <v>1</v>
      </c>
      <c r="F96">
        <f t="shared" ca="1" si="5"/>
        <v>4</v>
      </c>
      <c r="G96">
        <f t="shared" ca="1" si="6"/>
        <v>5</v>
      </c>
      <c r="H96">
        <f t="shared" ca="1" si="22"/>
        <v>3</v>
      </c>
      <c r="I96" t="str">
        <f t="shared" ca="1" si="15"/>
        <v>1</v>
      </c>
      <c r="J96" t="str">
        <f t="shared" ca="1" si="16"/>
        <v>1.4.</v>
      </c>
      <c r="K96" t="str">
        <f t="shared" ca="1" si="17"/>
        <v>1.4.5.</v>
      </c>
      <c r="L96" t="str">
        <f t="shared" ca="1" si="23"/>
        <v>F</v>
      </c>
      <c r="M96" s="48" t="s">
        <v>6</v>
      </c>
      <c r="N96" s="49"/>
      <c r="O96" s="50" t="s">
        <v>1078</v>
      </c>
      <c r="P96" s="51" t="s">
        <v>51</v>
      </c>
      <c r="Q96" s="51" t="s">
        <v>173</v>
      </c>
      <c r="R96" s="52" t="s">
        <v>174</v>
      </c>
      <c r="S96" s="53" t="s">
        <v>70</v>
      </c>
      <c r="T96" s="78">
        <v>15.579999999999998</v>
      </c>
      <c r="U96" s="79">
        <v>14</v>
      </c>
      <c r="V96" s="57">
        <f t="shared" si="27"/>
        <v>17.46</v>
      </c>
      <c r="W96" s="56">
        <f t="shared" si="20"/>
        <v>17.46</v>
      </c>
      <c r="X96" s="57">
        <f ca="1">IFERROR(IF($M96="S",(ROUNDDOWN($Y96*$W96,2)),IF($M96="M",SUMIFS($X:$X,$M:$M,"N1",$E:$E,I96),IF(AND(M96="N1",OFFSET(M96,1,0)="S"),SUMIFS($X:$X,$M:$M,"S",$J:$J,CONCATENATE(E96,".",F96,".")),IF(AND(M96="N1",OFFSET(M96,1,0)="N2",$A$6&gt;=3),SUMIFS($X:$X,$M:$M,"N2",$J:$J,CONCATENATE(E96,".",F96,".")),IF(AND(M96="N2",OFFSET(M96,1,0)="S",$A$6&gt;=3),SUMIFS($X:$X,$M:$M,"S",$K:$K,CONCATENATE(E96,".",F96,".",G96,"."))))))),0)</f>
        <v>272.02</v>
      </c>
      <c r="Y96" s="58">
        <f t="shared" si="26"/>
        <v>15.579999999999998</v>
      </c>
      <c r="Z96" s="59"/>
      <c r="AA96" s="59">
        <f>MATCH((CONCATENATE($P96," ",$Q96)),[1]Banco!$A:$A,0)</f>
        <v>10626</v>
      </c>
      <c r="AB96" s="59"/>
      <c r="AC96" s="3" t="s">
        <v>0</v>
      </c>
      <c r="AD96" s="11"/>
      <c r="AE96" s="60"/>
    </row>
    <row r="97" spans="1:31" ht="25.5" x14ac:dyDescent="0.25">
      <c r="A97" t="str">
        <f t="shared" si="0"/>
        <v>S</v>
      </c>
      <c r="B97">
        <f t="shared" ca="1" si="12"/>
        <v>3</v>
      </c>
      <c r="C97" t="str">
        <f t="shared" ca="1" si="13"/>
        <v>S</v>
      </c>
      <c r="D97" t="str">
        <f t="shared" si="3"/>
        <v xml:space="preserve"> </v>
      </c>
      <c r="E97" s="47">
        <f t="shared" ca="1" si="4"/>
        <v>1</v>
      </c>
      <c r="F97">
        <f t="shared" ca="1" si="5"/>
        <v>4</v>
      </c>
      <c r="G97">
        <f t="shared" ca="1" si="6"/>
        <v>5</v>
      </c>
      <c r="H97">
        <f t="shared" ca="1" si="22"/>
        <v>4</v>
      </c>
      <c r="I97" t="str">
        <f t="shared" ca="1" si="15"/>
        <v>1</v>
      </c>
      <c r="J97" t="str">
        <f t="shared" ca="1" si="16"/>
        <v>1.4.</v>
      </c>
      <c r="K97" t="str">
        <f t="shared" ca="1" si="17"/>
        <v>1.4.5.</v>
      </c>
      <c r="L97" t="str">
        <f t="shared" ca="1" si="23"/>
        <v>F</v>
      </c>
      <c r="M97" s="48" t="s">
        <v>6</v>
      </c>
      <c r="N97" s="49"/>
      <c r="O97" s="50" t="s">
        <v>1079</v>
      </c>
      <c r="P97" s="51" t="s">
        <v>51</v>
      </c>
      <c r="Q97" s="51" t="s">
        <v>199</v>
      </c>
      <c r="R97" s="52" t="s">
        <v>200</v>
      </c>
      <c r="S97" s="53" t="s">
        <v>68</v>
      </c>
      <c r="T97" s="78">
        <v>0.51</v>
      </c>
      <c r="U97" s="79">
        <v>721.96</v>
      </c>
      <c r="V97" s="57">
        <f t="shared" si="27"/>
        <v>900.86</v>
      </c>
      <c r="W97" s="56">
        <f t="shared" si="20"/>
        <v>900.86</v>
      </c>
      <c r="X97" s="57">
        <f ca="1">IFERROR(IF($M97="S",(ROUNDDOWN($Y97*$W97,2)),IF($M97="M",SUMIFS($X:$X,$M:$M,"N1",$E:$E,I97),IF(AND(M97="N1",OFFSET(M97,1,0)="S"),SUMIFS($X:$X,$M:$M,"S",$J:$J,CONCATENATE(E97,".",F97,".")),IF(AND(M97="N1",OFFSET(M97,1,0)="N2",$A$6&gt;=3),SUMIFS($X:$X,$M:$M,"N2",$J:$J,CONCATENATE(E97,".",F97,".")),IF(AND(M97="N2",OFFSET(M97,1,0)="S",$A$6&gt;=3),SUMIFS($X:$X,$M:$M,"S",$K:$K,CONCATENATE(E97,".",F97,".",G97,"."))))))),0)</f>
        <v>459.43</v>
      </c>
      <c r="Y97" s="58">
        <f t="shared" si="26"/>
        <v>0.51</v>
      </c>
      <c r="Z97" s="59"/>
      <c r="AA97" s="59">
        <f>MATCH((CONCATENATE($P97," ",$Q97)),[1]Banco!$A:$A,0)</f>
        <v>10671</v>
      </c>
      <c r="AB97" s="59"/>
      <c r="AC97" s="3" t="s">
        <v>0</v>
      </c>
      <c r="AD97" s="11"/>
      <c r="AE97" s="60"/>
    </row>
    <row r="98" spans="1:31" x14ac:dyDescent="0.25">
      <c r="A98">
        <f t="shared" si="0"/>
        <v>3</v>
      </c>
      <c r="B98">
        <f t="shared" ca="1" si="12"/>
        <v>3</v>
      </c>
      <c r="C98">
        <f t="shared" ca="1" si="13"/>
        <v>3</v>
      </c>
      <c r="D98" t="str">
        <f t="shared" si="3"/>
        <v xml:space="preserve"> </v>
      </c>
      <c r="E98" s="47">
        <f t="shared" ca="1" si="4"/>
        <v>1</v>
      </c>
      <c r="F98">
        <f t="shared" ca="1" si="5"/>
        <v>4</v>
      </c>
      <c r="G98">
        <f t="shared" ca="1" si="6"/>
        <v>6</v>
      </c>
      <c r="H98">
        <f t="shared" ca="1" si="22"/>
        <v>0</v>
      </c>
      <c r="I98" t="str">
        <f t="shared" ca="1" si="15"/>
        <v>1</v>
      </c>
      <c r="J98" t="str">
        <f t="shared" ca="1" si="16"/>
        <v>1.4.</v>
      </c>
      <c r="K98" t="str">
        <f t="shared" ca="1" si="17"/>
        <v>1.4.6.</v>
      </c>
      <c r="L98" t="str">
        <f t="shared" ca="1" si="23"/>
        <v>F</v>
      </c>
      <c r="M98" s="48" t="s">
        <v>4</v>
      </c>
      <c r="N98" s="49"/>
      <c r="O98" s="50" t="s">
        <v>1080</v>
      </c>
      <c r="P98" s="51"/>
      <c r="Q98" s="51"/>
      <c r="R98" s="52" t="s">
        <v>202</v>
      </c>
      <c r="S98" s="53"/>
      <c r="T98" s="78"/>
      <c r="U98" s="79"/>
      <c r="V98" s="57">
        <f t="shared" si="27"/>
        <v>0</v>
      </c>
      <c r="W98" s="56">
        <f t="shared" si="20"/>
        <v>0</v>
      </c>
      <c r="X98" s="57">
        <f ca="1">IFERROR(IF($M98="S",(ROUNDDOWN($Y98*$W98,2)),IF($M98="M",SUMIFS($X:$X,$M:$M,"N1",$E:$E,I98),IF(AND(M98="N1",OFFSET(M98,1,0)="S"),SUMIFS($X:$X,$M:$M,"S",$J:$J,CONCATENATE(E98,".",F98,".")),IF(AND(M98="N1",OFFSET(M98,1,0)="N2",$A$6&gt;=3),SUMIFS($X:$X,$M:$M,"N2",$J:$J,CONCATENATE(E98,".",F98,".")),IF(AND(M98="N2",OFFSET(M98,1,0)="S",$A$6&gt;=3),SUMIFS($X:$X,$M:$M,"S",$K:$K,CONCATENATE(E98,".",F98,".",G98,"."))))))),0)</f>
        <v>2095.5800000000004</v>
      </c>
      <c r="Y98" s="58">
        <f t="shared" si="26"/>
        <v>0</v>
      </c>
      <c r="Z98" s="59"/>
      <c r="AA98" s="59" t="e">
        <f>MATCH((CONCATENATE($P98," ",$Q98)),[1]Banco!$A:$A,0)</f>
        <v>#N/A</v>
      </c>
      <c r="AB98" s="59"/>
      <c r="AC98" s="3" t="s">
        <v>0</v>
      </c>
      <c r="AD98" s="11"/>
      <c r="AE98" s="60"/>
    </row>
    <row r="99" spans="1:31" ht="25.5" x14ac:dyDescent="0.25">
      <c r="A99" t="str">
        <f t="shared" si="0"/>
        <v>S</v>
      </c>
      <c r="B99">
        <f t="shared" ca="1" si="12"/>
        <v>3</v>
      </c>
      <c r="C99" t="str">
        <f t="shared" ca="1" si="13"/>
        <v>S</v>
      </c>
      <c r="D99" t="str">
        <f t="shared" si="3"/>
        <v xml:space="preserve"> </v>
      </c>
      <c r="E99" s="47">
        <f t="shared" ca="1" si="4"/>
        <v>1</v>
      </c>
      <c r="F99">
        <f t="shared" ca="1" si="5"/>
        <v>4</v>
      </c>
      <c r="G99">
        <f t="shared" ca="1" si="6"/>
        <v>6</v>
      </c>
      <c r="H99">
        <f t="shared" ca="1" si="22"/>
        <v>1</v>
      </c>
      <c r="I99" t="str">
        <f t="shared" ca="1" si="15"/>
        <v>1</v>
      </c>
      <c r="J99" t="str">
        <f t="shared" ca="1" si="16"/>
        <v>1.4.</v>
      </c>
      <c r="K99" t="str">
        <f t="shared" ca="1" si="17"/>
        <v>1.4.6.</v>
      </c>
      <c r="L99" t="str">
        <f t="shared" ca="1" si="23"/>
        <v>F</v>
      </c>
      <c r="M99" s="48" t="s">
        <v>6</v>
      </c>
      <c r="N99" s="49"/>
      <c r="O99" s="50" t="s">
        <v>1081</v>
      </c>
      <c r="P99" s="51" t="s">
        <v>32</v>
      </c>
      <c r="Q99" s="51">
        <v>96523</v>
      </c>
      <c r="R99" s="52" t="s">
        <v>177</v>
      </c>
      <c r="S99" s="53" t="s">
        <v>68</v>
      </c>
      <c r="T99" s="78">
        <v>1.87</v>
      </c>
      <c r="U99" s="79">
        <v>100.91</v>
      </c>
      <c r="V99" s="57">
        <f t="shared" si="27"/>
        <v>125.91</v>
      </c>
      <c r="W99" s="56">
        <f t="shared" si="20"/>
        <v>125.91</v>
      </c>
      <c r="X99" s="57">
        <f ca="1">IFERROR(IF($M99="S",(ROUNDDOWN($Y99*$W99,2)),IF($M99="M",SUMIFS($X:$X,$M:$M,"N1",$E:$E,I99),IF(AND(M99="N1",OFFSET(M99,1,0)="S"),SUMIFS($X:$X,$M:$M,"S",$J:$J,CONCATENATE(E99,".",F99,".")),IF(AND(M99="N1",OFFSET(M99,1,0)="N2",$A$6&gt;=3),SUMIFS($X:$X,$M:$M,"N2",$J:$J,CONCATENATE(E99,".",F99,".")),IF(AND(M99="N2",OFFSET(M99,1,0)="S",$A$6&gt;=3),SUMIFS($X:$X,$M:$M,"S",$K:$K,CONCATENATE(E99,".",F99,".",G99,"."))))))),0)</f>
        <v>235.45</v>
      </c>
      <c r="Y99" s="58">
        <f t="shared" si="26"/>
        <v>1.87</v>
      </c>
      <c r="Z99" s="59"/>
      <c r="AA99" s="59">
        <f>MATCH((CONCATENATE($P99," ",$Q99)),[1]Banco!$A:$A,0)</f>
        <v>4323</v>
      </c>
      <c r="AB99" s="59"/>
      <c r="AC99" s="3" t="s">
        <v>0</v>
      </c>
      <c r="AD99" s="11"/>
      <c r="AE99" s="60"/>
    </row>
    <row r="100" spans="1:31" ht="25.5" x14ac:dyDescent="0.25">
      <c r="A100" t="str">
        <f t="shared" si="0"/>
        <v>S</v>
      </c>
      <c r="B100">
        <f t="shared" ca="1" si="12"/>
        <v>3</v>
      </c>
      <c r="C100" t="str">
        <f t="shared" ca="1" si="13"/>
        <v>S</v>
      </c>
      <c r="D100" t="str">
        <f t="shared" si="3"/>
        <v xml:space="preserve"> </v>
      </c>
      <c r="E100" s="47">
        <f t="shared" ca="1" si="4"/>
        <v>1</v>
      </c>
      <c r="F100">
        <f t="shared" ca="1" si="5"/>
        <v>4</v>
      </c>
      <c r="G100">
        <f t="shared" ca="1" si="6"/>
        <v>6</v>
      </c>
      <c r="H100">
        <f t="shared" ca="1" si="22"/>
        <v>2</v>
      </c>
      <c r="I100" t="str">
        <f t="shared" ca="1" si="15"/>
        <v>1</v>
      </c>
      <c r="J100" t="str">
        <f t="shared" ca="1" si="16"/>
        <v>1.4.</v>
      </c>
      <c r="K100" t="str">
        <f t="shared" ca="1" si="17"/>
        <v>1.4.6.</v>
      </c>
      <c r="L100" t="str">
        <f t="shared" ca="1" si="23"/>
        <v>F</v>
      </c>
      <c r="M100" s="48" t="s">
        <v>6</v>
      </c>
      <c r="N100" s="49"/>
      <c r="O100" s="50" t="s">
        <v>1082</v>
      </c>
      <c r="P100" s="51" t="s">
        <v>32</v>
      </c>
      <c r="Q100" s="51">
        <v>101616</v>
      </c>
      <c r="R100" s="52" t="s">
        <v>178</v>
      </c>
      <c r="S100" s="53" t="s">
        <v>62</v>
      </c>
      <c r="T100" s="78">
        <v>2.11</v>
      </c>
      <c r="U100" s="79">
        <v>6.94</v>
      </c>
      <c r="V100" s="57">
        <f t="shared" si="27"/>
        <v>8.65</v>
      </c>
      <c r="W100" s="56">
        <f t="shared" si="20"/>
        <v>8.65</v>
      </c>
      <c r="X100" s="57">
        <f ca="1">IFERROR(IF($M100="S",(ROUNDDOWN($Y100*$W100,2)),IF($M100="M",SUMIFS($X:$X,$M:$M,"N1",$E:$E,I100),IF(AND(M100="N1",OFFSET(M100,1,0)="S"),SUMIFS($X:$X,$M:$M,"S",$J:$J,CONCATENATE(E100,".",F100,".")),IF(AND(M100="N1",OFFSET(M100,1,0)="N2",$A$6&gt;=3),SUMIFS($X:$X,$M:$M,"N2",$J:$J,CONCATENATE(E100,".",F100,".")),IF(AND(M100="N2",OFFSET(M100,1,0)="S",$A$6&gt;=3),SUMIFS($X:$X,$M:$M,"S",$K:$K,CONCATENATE(E100,".",F100,".",G100,"."))))))),0)</f>
        <v>18.25</v>
      </c>
      <c r="Y100" s="58">
        <f t="shared" si="26"/>
        <v>2.11</v>
      </c>
      <c r="Z100" s="59"/>
      <c r="AA100" s="59">
        <f>MATCH((CONCATENATE($P100," ",$Q100)),[1]Banco!$A:$A,0)</f>
        <v>3716</v>
      </c>
      <c r="AB100" s="59"/>
      <c r="AC100" s="3" t="s">
        <v>0</v>
      </c>
      <c r="AD100" s="11"/>
      <c r="AE100" s="60"/>
    </row>
    <row r="101" spans="1:31" x14ac:dyDescent="0.25">
      <c r="A101" t="str">
        <f t="shared" si="0"/>
        <v>S</v>
      </c>
      <c r="B101">
        <f t="shared" ca="1" si="12"/>
        <v>3</v>
      </c>
      <c r="C101" t="str">
        <f t="shared" ca="1" si="13"/>
        <v>S</v>
      </c>
      <c r="D101" t="str">
        <f t="shared" si="3"/>
        <v xml:space="preserve"> </v>
      </c>
      <c r="E101" s="47">
        <f t="shared" ca="1" si="4"/>
        <v>1</v>
      </c>
      <c r="F101">
        <f t="shared" ca="1" si="5"/>
        <v>4</v>
      </c>
      <c r="G101">
        <f t="shared" ca="1" si="6"/>
        <v>6</v>
      </c>
      <c r="H101">
        <f t="shared" ca="1" si="22"/>
        <v>3</v>
      </c>
      <c r="I101" t="str">
        <f t="shared" ca="1" si="15"/>
        <v>1</v>
      </c>
      <c r="J101" t="str">
        <f t="shared" ca="1" si="16"/>
        <v>1.4.</v>
      </c>
      <c r="K101" t="str">
        <f t="shared" ca="1" si="17"/>
        <v>1.4.6.</v>
      </c>
      <c r="L101" t="str">
        <f t="shared" ca="1" si="23"/>
        <v>F</v>
      </c>
      <c r="M101" s="48" t="s">
        <v>6</v>
      </c>
      <c r="N101" s="49"/>
      <c r="O101" s="50" t="s">
        <v>1083</v>
      </c>
      <c r="P101" s="51" t="s">
        <v>51</v>
      </c>
      <c r="Q101" s="51" t="s">
        <v>173</v>
      </c>
      <c r="R101" s="52" t="s">
        <v>174</v>
      </c>
      <c r="S101" s="53" t="s">
        <v>70</v>
      </c>
      <c r="T101" s="78">
        <v>6.81</v>
      </c>
      <c r="U101" s="79">
        <v>14</v>
      </c>
      <c r="V101" s="57">
        <f t="shared" si="27"/>
        <v>17.46</v>
      </c>
      <c r="W101" s="56">
        <f t="shared" si="20"/>
        <v>17.46</v>
      </c>
      <c r="X101" s="57">
        <f ca="1">IFERROR(IF($M101="S",(ROUNDDOWN($Y101*$W101,2)),IF($M101="M",SUMIFS($X:$X,$M:$M,"N1",$E:$E,I101),IF(AND(M101="N1",OFFSET(M101,1,0)="S"),SUMIFS($X:$X,$M:$M,"S",$J:$J,CONCATENATE(E101,".",F101,".")),IF(AND(M101="N1",OFFSET(M101,1,0)="N2",$A$6&gt;=3),SUMIFS($X:$X,$M:$M,"N2",$J:$J,CONCATENATE(E101,".",F101,".")),IF(AND(M101="N2",OFFSET(M101,1,0)="S",$A$6&gt;=3),SUMIFS($X:$X,$M:$M,"S",$K:$K,CONCATENATE(E101,".",F101,".",G101,"."))))))),0)</f>
        <v>118.9</v>
      </c>
      <c r="Y101" s="58">
        <f t="shared" si="26"/>
        <v>6.81</v>
      </c>
      <c r="Z101" s="59"/>
      <c r="AA101" s="59">
        <f>MATCH((CONCATENATE($P101," ",$Q101)),[1]Banco!$A:$A,0)</f>
        <v>10626</v>
      </c>
      <c r="AB101" s="59"/>
      <c r="AC101" s="3" t="s">
        <v>0</v>
      </c>
      <c r="AD101" s="11"/>
      <c r="AE101" s="60"/>
    </row>
    <row r="102" spans="1:31" ht="38.25" x14ac:dyDescent="0.25">
      <c r="A102" t="str">
        <f t="shared" si="0"/>
        <v>S</v>
      </c>
      <c r="B102">
        <f t="shared" ca="1" si="12"/>
        <v>3</v>
      </c>
      <c r="C102" t="str">
        <f t="shared" ca="1" si="13"/>
        <v>S</v>
      </c>
      <c r="D102" t="str">
        <f t="shared" si="3"/>
        <v xml:space="preserve"> </v>
      </c>
      <c r="E102" s="47">
        <f t="shared" ca="1" si="4"/>
        <v>1</v>
      </c>
      <c r="F102">
        <f t="shared" ca="1" si="5"/>
        <v>4</v>
      </c>
      <c r="G102">
        <f t="shared" ca="1" si="6"/>
        <v>6</v>
      </c>
      <c r="H102">
        <f t="shared" ca="1" si="22"/>
        <v>4</v>
      </c>
      <c r="I102" t="str">
        <f t="shared" ca="1" si="15"/>
        <v>1</v>
      </c>
      <c r="J102" t="str">
        <f t="shared" ca="1" si="16"/>
        <v>1.4.</v>
      </c>
      <c r="K102" t="str">
        <f t="shared" ca="1" si="17"/>
        <v>1.4.6.</v>
      </c>
      <c r="L102" t="str">
        <f t="shared" ca="1" si="23"/>
        <v>F</v>
      </c>
      <c r="M102" s="48" t="s">
        <v>6</v>
      </c>
      <c r="N102" s="49"/>
      <c r="O102" s="50" t="s">
        <v>1084</v>
      </c>
      <c r="P102" s="51" t="s">
        <v>32</v>
      </c>
      <c r="Q102" s="51">
        <v>104929</v>
      </c>
      <c r="R102" s="52" t="s">
        <v>203</v>
      </c>
      <c r="S102" s="53" t="s">
        <v>62</v>
      </c>
      <c r="T102" s="78">
        <v>3.77</v>
      </c>
      <c r="U102" s="79">
        <v>96.47</v>
      </c>
      <c r="V102" s="57">
        <f t="shared" si="27"/>
        <v>120.37</v>
      </c>
      <c r="W102" s="56">
        <f t="shared" si="20"/>
        <v>120.37</v>
      </c>
      <c r="X102" s="57">
        <f ca="1">IFERROR(IF($M102="S",(ROUNDDOWN($Y102*$W102,2)),IF($M102="M",SUMIFS($X:$X,$M:$M,"N1",$E:$E,I102),IF(AND(M102="N1",OFFSET(M102,1,0)="S"),SUMIFS($X:$X,$M:$M,"S",$J:$J,CONCATENATE(E102,".",F102,".")),IF(AND(M102="N1",OFFSET(M102,1,0)="N2",$A$6&gt;=3),SUMIFS($X:$X,$M:$M,"N2",$J:$J,CONCATENATE(E102,".",F102,".")),IF(AND(M102="N2",OFFSET(M102,1,0)="S",$A$6&gt;=3),SUMIFS($X:$X,$M:$M,"S",$K:$K,CONCATENATE(E102,".",F102,".",G102,"."))))))),0)</f>
        <v>453.79</v>
      </c>
      <c r="Y102" s="58">
        <f t="shared" si="26"/>
        <v>3.77</v>
      </c>
      <c r="Z102" s="59"/>
      <c r="AA102" s="59">
        <f>MATCH((CONCATENATE($P102," ",$Q102)),[1]Banco!$A:$A,0)</f>
        <v>4337</v>
      </c>
      <c r="AB102" s="59"/>
      <c r="AC102" s="3" t="s">
        <v>0</v>
      </c>
      <c r="AD102" s="11"/>
      <c r="AE102" s="60"/>
    </row>
    <row r="103" spans="1:31" ht="25.5" x14ac:dyDescent="0.25">
      <c r="A103" t="str">
        <f t="shared" si="0"/>
        <v>S</v>
      </c>
      <c r="B103">
        <f t="shared" ca="1" si="12"/>
        <v>3</v>
      </c>
      <c r="C103" t="str">
        <f t="shared" ca="1" si="13"/>
        <v>S</v>
      </c>
      <c r="D103" t="str">
        <f t="shared" si="3"/>
        <v xml:space="preserve"> </v>
      </c>
      <c r="E103" s="47">
        <f t="shared" ca="1" si="4"/>
        <v>1</v>
      </c>
      <c r="F103">
        <f t="shared" ca="1" si="5"/>
        <v>4</v>
      </c>
      <c r="G103">
        <f t="shared" ca="1" si="6"/>
        <v>6</v>
      </c>
      <c r="H103">
        <f t="shared" ca="1" si="22"/>
        <v>5</v>
      </c>
      <c r="I103" t="str">
        <f t="shared" ca="1" si="15"/>
        <v>1</v>
      </c>
      <c r="J103" t="str">
        <f t="shared" ca="1" si="16"/>
        <v>1.4.</v>
      </c>
      <c r="K103" t="str">
        <f t="shared" ca="1" si="17"/>
        <v>1.4.6.</v>
      </c>
      <c r="L103" t="str">
        <f t="shared" ca="1" si="23"/>
        <v>F</v>
      </c>
      <c r="M103" s="48" t="s">
        <v>6</v>
      </c>
      <c r="N103" s="49"/>
      <c r="O103" s="50" t="s">
        <v>1085</v>
      </c>
      <c r="P103" s="51" t="s">
        <v>32</v>
      </c>
      <c r="Q103" s="51">
        <v>96616</v>
      </c>
      <c r="R103" s="52" t="s">
        <v>180</v>
      </c>
      <c r="S103" s="53" t="s">
        <v>68</v>
      </c>
      <c r="T103" s="78">
        <v>0.11</v>
      </c>
      <c r="U103" s="79">
        <v>908.52</v>
      </c>
      <c r="V103" s="57">
        <f t="shared" si="27"/>
        <v>1133.6500000000001</v>
      </c>
      <c r="W103" s="56">
        <f t="shared" si="20"/>
        <v>1133.6500000000001</v>
      </c>
      <c r="X103" s="57">
        <f ca="1">IFERROR(IF($M103="S",(ROUNDDOWN($Y103*$W103,2)),IF($M103="M",SUMIFS($X:$X,$M:$M,"N1",$E:$E,I103),IF(AND(M103="N1",OFFSET(M103,1,0)="S"),SUMIFS($X:$X,$M:$M,"S",$J:$J,CONCATENATE(E103,".",F103,".")),IF(AND(M103="N1",OFFSET(M103,1,0)="N2",$A$6&gt;=3),SUMIFS($X:$X,$M:$M,"N2",$J:$J,CONCATENATE(E103,".",F103,".")),IF(AND(M103="N2",OFFSET(M103,1,0)="S",$A$6&gt;=3),SUMIFS($X:$X,$M:$M,"S",$K:$K,CONCATENATE(E103,".",F103,".",G103,"."))))))),0)</f>
        <v>124.7</v>
      </c>
      <c r="Y103" s="58">
        <f t="shared" si="26"/>
        <v>0.11</v>
      </c>
      <c r="Z103" s="59"/>
      <c r="AA103" s="59">
        <f>MATCH((CONCATENATE($P103," ",$Q103)),[1]Banco!$A:$A,0)</f>
        <v>7073</v>
      </c>
      <c r="AB103" s="59"/>
      <c r="AC103" s="3" t="s">
        <v>0</v>
      </c>
      <c r="AD103" s="11"/>
      <c r="AE103" s="60"/>
    </row>
    <row r="104" spans="1:31" ht="25.5" x14ac:dyDescent="0.25">
      <c r="A104" t="str">
        <f t="shared" si="0"/>
        <v>S</v>
      </c>
      <c r="B104">
        <f t="shared" ca="1" si="12"/>
        <v>3</v>
      </c>
      <c r="C104" t="str">
        <f t="shared" ca="1" si="13"/>
        <v>S</v>
      </c>
      <c r="D104" t="str">
        <f t="shared" si="3"/>
        <v xml:space="preserve"> </v>
      </c>
      <c r="E104" s="47">
        <f t="shared" ca="1" si="4"/>
        <v>1</v>
      </c>
      <c r="F104">
        <f t="shared" ca="1" si="5"/>
        <v>4</v>
      </c>
      <c r="G104">
        <f t="shared" ca="1" si="6"/>
        <v>6</v>
      </c>
      <c r="H104">
        <f t="shared" ca="1" si="22"/>
        <v>6</v>
      </c>
      <c r="I104" t="str">
        <f t="shared" ca="1" si="15"/>
        <v>1</v>
      </c>
      <c r="J104" t="str">
        <f t="shared" ca="1" si="16"/>
        <v>1.4.</v>
      </c>
      <c r="K104" t="str">
        <f t="shared" ca="1" si="17"/>
        <v>1.4.6.</v>
      </c>
      <c r="L104" t="str">
        <f t="shared" ca="1" si="23"/>
        <v>F</v>
      </c>
      <c r="M104" s="48" t="s">
        <v>6</v>
      </c>
      <c r="N104" s="49"/>
      <c r="O104" s="50" t="s">
        <v>1086</v>
      </c>
      <c r="P104" s="51" t="s">
        <v>32</v>
      </c>
      <c r="Q104" s="51">
        <v>98557</v>
      </c>
      <c r="R104" s="52" t="s">
        <v>72</v>
      </c>
      <c r="S104" s="53" t="s">
        <v>62</v>
      </c>
      <c r="T104" s="78">
        <v>5.87</v>
      </c>
      <c r="U104" s="79">
        <v>40.96</v>
      </c>
      <c r="V104" s="57">
        <f t="shared" si="27"/>
        <v>51.1</v>
      </c>
      <c r="W104" s="56">
        <f t="shared" si="20"/>
        <v>51.1</v>
      </c>
      <c r="X104" s="57">
        <f ca="1">IFERROR(IF($M104="S",(ROUNDDOWN($Y104*$W104,2)),IF($M104="M",SUMIFS($X:$X,$M:$M,"N1",$E:$E,I104),IF(AND(M104="N1",OFFSET(M104,1,0)="S"),SUMIFS($X:$X,$M:$M,"S",$J:$J,CONCATENATE(E104,".",F104,".")),IF(AND(M104="N1",OFFSET(M104,1,0)="N2",$A$6&gt;=3),SUMIFS($X:$X,$M:$M,"N2",$J:$J,CONCATENATE(E104,".",F104,".")),IF(AND(M104="N2",OFFSET(M104,1,0)="S",$A$6&gt;=3),SUMIFS($X:$X,$M:$M,"S",$K:$K,CONCATENATE(E104,".",F104,".",G104,"."))))))),0)</f>
        <v>299.95</v>
      </c>
      <c r="Y104" s="58">
        <f t="shared" si="26"/>
        <v>5.87</v>
      </c>
      <c r="Z104" s="59"/>
      <c r="AA104" s="59">
        <f>MATCH((CONCATENATE($P104," ",$Q104)),[1]Banco!$A:$A,0)</f>
        <v>4665</v>
      </c>
      <c r="AB104" s="59"/>
      <c r="AC104" s="3" t="s">
        <v>0</v>
      </c>
      <c r="AD104" s="11"/>
      <c r="AE104" s="60"/>
    </row>
    <row r="105" spans="1:31" ht="38.25" x14ac:dyDescent="0.25">
      <c r="A105" t="str">
        <f t="shared" si="0"/>
        <v>S</v>
      </c>
      <c r="B105">
        <f t="shared" ca="1" si="12"/>
        <v>3</v>
      </c>
      <c r="C105" t="str">
        <f t="shared" ca="1" si="13"/>
        <v>S</v>
      </c>
      <c r="D105" t="str">
        <f t="shared" si="3"/>
        <v xml:space="preserve"> </v>
      </c>
      <c r="E105" s="47">
        <f t="shared" ca="1" si="4"/>
        <v>1</v>
      </c>
      <c r="F105">
        <f t="shared" ca="1" si="5"/>
        <v>4</v>
      </c>
      <c r="G105">
        <f t="shared" ca="1" si="6"/>
        <v>6</v>
      </c>
      <c r="H105">
        <f t="shared" ca="1" si="22"/>
        <v>7</v>
      </c>
      <c r="I105" t="str">
        <f t="shared" ca="1" si="15"/>
        <v>1</v>
      </c>
      <c r="J105" t="str">
        <f t="shared" ca="1" si="16"/>
        <v>1.4.</v>
      </c>
      <c r="K105" t="str">
        <f t="shared" ca="1" si="17"/>
        <v>1.4.6.</v>
      </c>
      <c r="L105" t="str">
        <f t="shared" ca="1" si="23"/>
        <v>F</v>
      </c>
      <c r="M105" s="48" t="s">
        <v>6</v>
      </c>
      <c r="N105" s="49"/>
      <c r="O105" s="50" t="s">
        <v>1087</v>
      </c>
      <c r="P105" s="51" t="s">
        <v>51</v>
      </c>
      <c r="Q105" s="51" t="s">
        <v>171</v>
      </c>
      <c r="R105" s="52" t="s">
        <v>172</v>
      </c>
      <c r="S105" s="53" t="s">
        <v>68</v>
      </c>
      <c r="T105" s="78">
        <v>0.84</v>
      </c>
      <c r="U105" s="79">
        <v>705.97</v>
      </c>
      <c r="V105" s="57">
        <f t="shared" si="27"/>
        <v>880.9</v>
      </c>
      <c r="W105" s="56">
        <f t="shared" si="20"/>
        <v>880.9</v>
      </c>
      <c r="X105" s="57">
        <f ca="1">IFERROR(IF($M105="S",(ROUNDDOWN($Y105*$W105,2)),IF($M105="M",SUMIFS($X:$X,$M:$M,"N1",$E:$E,I105),IF(AND(M105="N1",OFFSET(M105,1,0)="S"),SUMIFS($X:$X,$M:$M,"S",$J:$J,CONCATENATE(E105,".",F105,".")),IF(AND(M105="N1",OFFSET(M105,1,0)="N2",$A$6&gt;=3),SUMIFS($X:$X,$M:$M,"N2",$J:$J,CONCATENATE(E105,".",F105,".")),IF(AND(M105="N2",OFFSET(M105,1,0)="S",$A$6&gt;=3),SUMIFS($X:$X,$M:$M,"S",$K:$K,CONCATENATE(E105,".",F105,".",G105,"."))))))),0)</f>
        <v>739.95</v>
      </c>
      <c r="Y105" s="58">
        <f t="shared" si="26"/>
        <v>0.84</v>
      </c>
      <c r="Z105" s="59"/>
      <c r="AA105" s="59">
        <f>MATCH((CONCATENATE($P105," ",$Q105)),[1]Banco!$A:$A,0)</f>
        <v>10575</v>
      </c>
      <c r="AB105" s="59"/>
      <c r="AC105" s="3" t="s">
        <v>0</v>
      </c>
      <c r="AD105" s="11"/>
      <c r="AE105" s="60"/>
    </row>
    <row r="106" spans="1:31" ht="25.5" x14ac:dyDescent="0.25">
      <c r="A106" t="str">
        <f t="shared" si="0"/>
        <v>S</v>
      </c>
      <c r="B106">
        <f t="shared" ca="1" si="12"/>
        <v>3</v>
      </c>
      <c r="C106" t="str">
        <f t="shared" ca="1" si="13"/>
        <v>S</v>
      </c>
      <c r="D106" t="str">
        <f t="shared" si="3"/>
        <v xml:space="preserve"> </v>
      </c>
      <c r="E106" s="47">
        <f t="shared" ca="1" si="4"/>
        <v>1</v>
      </c>
      <c r="F106">
        <f t="shared" ca="1" si="5"/>
        <v>4</v>
      </c>
      <c r="G106">
        <f t="shared" ca="1" si="6"/>
        <v>6</v>
      </c>
      <c r="H106">
        <f t="shared" ca="1" si="22"/>
        <v>8</v>
      </c>
      <c r="I106" t="str">
        <f t="shared" ca="1" si="15"/>
        <v>1</v>
      </c>
      <c r="J106" t="str">
        <f t="shared" ca="1" si="16"/>
        <v>1.4.</v>
      </c>
      <c r="K106" t="str">
        <f t="shared" ca="1" si="17"/>
        <v>1.4.6.</v>
      </c>
      <c r="L106" t="str">
        <f t="shared" ca="1" si="23"/>
        <v>F</v>
      </c>
      <c r="M106" s="48" t="s">
        <v>6</v>
      </c>
      <c r="N106" s="49"/>
      <c r="O106" s="50" t="s">
        <v>1088</v>
      </c>
      <c r="P106" s="51" t="s">
        <v>32</v>
      </c>
      <c r="Q106" s="51">
        <v>93382</v>
      </c>
      <c r="R106" s="52" t="s">
        <v>71</v>
      </c>
      <c r="S106" s="53" t="s">
        <v>68</v>
      </c>
      <c r="T106" s="78">
        <v>0.92</v>
      </c>
      <c r="U106" s="79">
        <v>28.57</v>
      </c>
      <c r="V106" s="57">
        <f t="shared" si="27"/>
        <v>35.64</v>
      </c>
      <c r="W106" s="56">
        <f t="shared" si="20"/>
        <v>35.64</v>
      </c>
      <c r="X106" s="57">
        <f ca="1">IFERROR(IF($M106="S",(ROUNDDOWN($Y106*$W106,2)),IF($M106="M",SUMIFS($X:$X,$M:$M,"N1",$E:$E,I106),IF(AND(M106="N1",OFFSET(M106,1,0)="S"),SUMIFS($X:$X,$M:$M,"S",$J:$J,CONCATENATE(E106,".",F106,".")),IF(AND(M106="N1",OFFSET(M106,1,0)="N2",$A$6&gt;=3),SUMIFS($X:$X,$M:$M,"N2",$J:$J,CONCATENATE(E106,".",F106,".")),IF(AND(M106="N2",OFFSET(M106,1,0)="S",$A$6&gt;=3),SUMIFS($X:$X,$M:$M,"S",$K:$K,CONCATENATE(E106,".",F106,".",G106,"."))))))),0)</f>
        <v>32.78</v>
      </c>
      <c r="Y106" s="58">
        <f t="shared" si="26"/>
        <v>0.92</v>
      </c>
      <c r="Z106" s="59"/>
      <c r="AA106" s="59">
        <f>MATCH((CONCATENATE($P106," ",$Q106)),[1]Banco!$A:$A,0)</f>
        <v>886</v>
      </c>
      <c r="AB106" s="59"/>
      <c r="AC106" s="3" t="s">
        <v>0</v>
      </c>
      <c r="AD106" s="11"/>
      <c r="AE106" s="60"/>
    </row>
    <row r="107" spans="1:31" ht="51" x14ac:dyDescent="0.25">
      <c r="A107" t="str">
        <f t="shared" si="0"/>
        <v>S</v>
      </c>
      <c r="B107">
        <f t="shared" ca="1" si="12"/>
        <v>3</v>
      </c>
      <c r="C107" t="str">
        <f t="shared" ca="1" si="13"/>
        <v>S</v>
      </c>
      <c r="D107" t="str">
        <f t="shared" si="3"/>
        <v xml:space="preserve"> </v>
      </c>
      <c r="E107" s="47">
        <f t="shared" ca="1" si="4"/>
        <v>1</v>
      </c>
      <c r="F107">
        <f t="shared" ca="1" si="5"/>
        <v>4</v>
      </c>
      <c r="G107">
        <f t="shared" ca="1" si="6"/>
        <v>6</v>
      </c>
      <c r="H107">
        <f t="shared" ca="1" si="22"/>
        <v>9</v>
      </c>
      <c r="I107" t="str">
        <f t="shared" ca="1" si="15"/>
        <v>1</v>
      </c>
      <c r="J107" t="str">
        <f t="shared" ca="1" si="16"/>
        <v>1.4.</v>
      </c>
      <c r="K107" t="str">
        <f t="shared" ca="1" si="17"/>
        <v>1.4.6.</v>
      </c>
      <c r="L107" t="str">
        <f t="shared" ca="1" si="23"/>
        <v>F</v>
      </c>
      <c r="M107" s="48" t="s">
        <v>6</v>
      </c>
      <c r="N107" s="49"/>
      <c r="O107" s="50" t="s">
        <v>1089</v>
      </c>
      <c r="P107" s="51" t="s">
        <v>32</v>
      </c>
      <c r="Q107" s="51">
        <v>100974</v>
      </c>
      <c r="R107" s="52" t="s">
        <v>165</v>
      </c>
      <c r="S107" s="53" t="s">
        <v>68</v>
      </c>
      <c r="T107" s="78">
        <v>1.23</v>
      </c>
      <c r="U107" s="79">
        <v>8.77</v>
      </c>
      <c r="V107" s="57">
        <f t="shared" si="27"/>
        <v>10.94</v>
      </c>
      <c r="W107" s="56">
        <f t="shared" si="20"/>
        <v>10.94</v>
      </c>
      <c r="X107" s="57">
        <f ca="1">IFERROR(IF($M107="S",(ROUNDDOWN($Y107*$W107,2)),IF($M107="M",SUMIFS($X:$X,$M:$M,"N1",$E:$E,I107),IF(AND(M107="N1",OFFSET(M107,1,0)="S"),SUMIFS($X:$X,$M:$M,"S",$J:$J,CONCATENATE(E107,".",F107,".")),IF(AND(M107="N1",OFFSET(M107,1,0)="N2",$A$6&gt;=3),SUMIFS($X:$X,$M:$M,"N2",$J:$J,CONCATENATE(E107,".",F107,".")),IF(AND(M107="N2",OFFSET(M107,1,0)="S",$A$6&gt;=3),SUMIFS($X:$X,$M:$M,"S",$K:$K,CONCATENATE(E107,".",F107,".",G107,"."))))))),0)</f>
        <v>13.45</v>
      </c>
      <c r="Y107" s="58">
        <f t="shared" si="26"/>
        <v>1.23</v>
      </c>
      <c r="Z107" s="59"/>
      <c r="AA107" s="59">
        <f>MATCH((CONCATENATE($P107," ",$Q107)),[1]Banco!$A:$A,0)</f>
        <v>9762</v>
      </c>
      <c r="AB107" s="59"/>
      <c r="AC107" s="3" t="s">
        <v>0</v>
      </c>
      <c r="AD107" s="11"/>
      <c r="AE107" s="60"/>
    </row>
    <row r="108" spans="1:31" ht="25.5" x14ac:dyDescent="0.25">
      <c r="A108" t="str">
        <f t="shared" si="0"/>
        <v>S</v>
      </c>
      <c r="B108">
        <f t="shared" ca="1" si="12"/>
        <v>3</v>
      </c>
      <c r="C108" t="str">
        <f t="shared" ca="1" si="13"/>
        <v>S</v>
      </c>
      <c r="D108" t="str">
        <f t="shared" si="3"/>
        <v xml:space="preserve"> </v>
      </c>
      <c r="E108" s="47">
        <f t="shared" ca="1" si="4"/>
        <v>1</v>
      </c>
      <c r="F108">
        <f t="shared" ca="1" si="5"/>
        <v>4</v>
      </c>
      <c r="G108">
        <f t="shared" ca="1" si="6"/>
        <v>6</v>
      </c>
      <c r="H108">
        <f t="shared" ca="1" si="22"/>
        <v>10</v>
      </c>
      <c r="I108" t="str">
        <f t="shared" ca="1" si="15"/>
        <v>1</v>
      </c>
      <c r="J108" t="str">
        <f t="shared" ca="1" si="16"/>
        <v>1.4.</v>
      </c>
      <c r="K108" t="str">
        <f t="shared" ca="1" si="17"/>
        <v>1.4.6.</v>
      </c>
      <c r="L108" t="str">
        <f t="shared" ca="1" si="23"/>
        <v>F</v>
      </c>
      <c r="M108" s="48" t="s">
        <v>6</v>
      </c>
      <c r="N108" s="49"/>
      <c r="O108" s="50" t="s">
        <v>1090</v>
      </c>
      <c r="P108" s="51" t="s">
        <v>32</v>
      </c>
      <c r="Q108" s="51">
        <v>95875</v>
      </c>
      <c r="R108" s="52" t="s">
        <v>159</v>
      </c>
      <c r="S108" s="53" t="s">
        <v>160</v>
      </c>
      <c r="T108" s="78">
        <v>18.47</v>
      </c>
      <c r="U108" s="79">
        <v>2.54</v>
      </c>
      <c r="V108" s="57">
        <f t="shared" si="27"/>
        <v>3.16</v>
      </c>
      <c r="W108" s="56">
        <f t="shared" si="20"/>
        <v>3.16</v>
      </c>
      <c r="X108" s="57">
        <f ca="1">IFERROR(IF($M108="S",(ROUNDDOWN($Y108*$W108,2)),IF($M108="M",SUMIFS($X:$X,$M:$M,"N1",$E:$E,I108),IF(AND(M108="N1",OFFSET(M108,1,0)="S"),SUMIFS($X:$X,$M:$M,"S",$J:$J,CONCATENATE(E108,".",F108,".")),IF(AND(M108="N1",OFFSET(M108,1,0)="N2",$A$6&gt;=3),SUMIFS($X:$X,$M:$M,"N2",$J:$J,CONCATENATE(E108,".",F108,".")),IF(AND(M108="N2",OFFSET(M108,1,0)="S",$A$6&gt;=3),SUMIFS($X:$X,$M:$M,"S",$K:$K,CONCATENATE(E108,".",F108,".",G108,"."))))))),0)</f>
        <v>58.36</v>
      </c>
      <c r="Y108" s="58">
        <f t="shared" si="26"/>
        <v>18.47</v>
      </c>
      <c r="Z108" s="59"/>
      <c r="AA108" s="59">
        <f>MATCH((CONCATENATE($P108," ",$Q108)),[1]Banco!$A:$A,0)</f>
        <v>9820</v>
      </c>
      <c r="AB108" s="59"/>
      <c r="AC108" s="3" t="s">
        <v>0</v>
      </c>
      <c r="AD108" s="11"/>
      <c r="AE108" s="60"/>
    </row>
    <row r="109" spans="1:31" x14ac:dyDescent="0.25">
      <c r="A109">
        <f t="shared" si="0"/>
        <v>3</v>
      </c>
      <c r="B109">
        <f t="shared" ca="1" si="12"/>
        <v>3</v>
      </c>
      <c r="C109">
        <f t="shared" ca="1" si="13"/>
        <v>3</v>
      </c>
      <c r="D109" t="str">
        <f t="shared" si="3"/>
        <v xml:space="preserve"> </v>
      </c>
      <c r="E109" s="47">
        <f t="shared" ca="1" si="4"/>
        <v>1</v>
      </c>
      <c r="F109">
        <f t="shared" ca="1" si="5"/>
        <v>4</v>
      </c>
      <c r="G109">
        <f t="shared" ca="1" si="6"/>
        <v>7</v>
      </c>
      <c r="H109">
        <f t="shared" ca="1" si="22"/>
        <v>0</v>
      </c>
      <c r="I109" t="str">
        <f t="shared" ca="1" si="15"/>
        <v>1</v>
      </c>
      <c r="J109" t="str">
        <f t="shared" ca="1" si="16"/>
        <v>1.4.</v>
      </c>
      <c r="K109" t="str">
        <f t="shared" ca="1" si="17"/>
        <v>1.4.7.</v>
      </c>
      <c r="L109" t="str">
        <f t="shared" ca="1" si="23"/>
        <v>F</v>
      </c>
      <c r="M109" s="48" t="s">
        <v>4</v>
      </c>
      <c r="N109" s="49"/>
      <c r="O109" s="50" t="s">
        <v>1091</v>
      </c>
      <c r="P109" s="51"/>
      <c r="Q109" s="51"/>
      <c r="R109" s="52" t="s">
        <v>204</v>
      </c>
      <c r="S109" s="53"/>
      <c r="T109" s="78"/>
      <c r="U109" s="79"/>
      <c r="V109" s="57">
        <f t="shared" si="27"/>
        <v>0</v>
      </c>
      <c r="W109" s="56">
        <f t="shared" si="20"/>
        <v>0</v>
      </c>
      <c r="X109" s="57">
        <f ca="1">IFERROR(IF($M109="S",(ROUNDDOWN($Y109*$W109,2)),IF($M109="M",SUMIFS($X:$X,$M:$M,"N1",$E:$E,I109),IF(AND(M109="N1",OFFSET(M109,1,0)="S"),SUMIFS($X:$X,$M:$M,"S",$J:$J,CONCATENATE(E109,".",F109,".")),IF(AND(M109="N1",OFFSET(M109,1,0)="N2",$A$6&gt;=3),SUMIFS($X:$X,$M:$M,"N2",$J:$J,CONCATENATE(E109,".",F109,".")),IF(AND(M109="N2",OFFSET(M109,1,0)="S",$A$6&gt;=3),SUMIFS($X:$X,$M:$M,"S",$K:$K,CONCATENATE(E109,".",F109,".",G109,"."))))))),0)</f>
        <v>11566.35</v>
      </c>
      <c r="Y109" s="58">
        <f t="shared" si="26"/>
        <v>0</v>
      </c>
      <c r="Z109" s="59"/>
      <c r="AA109" s="59" t="e">
        <f>MATCH((CONCATENATE($P109," ",$Q109)),[1]Banco!$A:$A,0)</f>
        <v>#N/A</v>
      </c>
      <c r="AB109" s="59"/>
      <c r="AC109" s="3" t="s">
        <v>0</v>
      </c>
      <c r="AD109" s="11"/>
      <c r="AE109" s="60"/>
    </row>
    <row r="110" spans="1:31" ht="38.25" x14ac:dyDescent="0.25">
      <c r="A110" t="str">
        <f t="shared" si="0"/>
        <v>S</v>
      </c>
      <c r="B110">
        <f t="shared" ca="1" si="12"/>
        <v>3</v>
      </c>
      <c r="C110" t="str">
        <f t="shared" ca="1" si="13"/>
        <v>S</v>
      </c>
      <c r="D110" t="str">
        <f t="shared" si="3"/>
        <v xml:space="preserve"> </v>
      </c>
      <c r="E110" s="47">
        <f t="shared" ca="1" si="4"/>
        <v>1</v>
      </c>
      <c r="F110">
        <f t="shared" ca="1" si="5"/>
        <v>4</v>
      </c>
      <c r="G110">
        <f t="shared" ca="1" si="6"/>
        <v>7</v>
      </c>
      <c r="H110">
        <f t="shared" ca="1" si="22"/>
        <v>1</v>
      </c>
      <c r="I110" t="str">
        <f t="shared" ca="1" si="15"/>
        <v>1</v>
      </c>
      <c r="J110" t="str">
        <f t="shared" ca="1" si="16"/>
        <v>1.4.</v>
      </c>
      <c r="K110" t="str">
        <f t="shared" ca="1" si="17"/>
        <v>1.4.7.</v>
      </c>
      <c r="L110" t="str">
        <f t="shared" ca="1" si="23"/>
        <v>F</v>
      </c>
      <c r="M110" s="48" t="s">
        <v>6</v>
      </c>
      <c r="N110" s="49"/>
      <c r="O110" s="50" t="s">
        <v>1092</v>
      </c>
      <c r="P110" s="51" t="s">
        <v>51</v>
      </c>
      <c r="Q110" s="51" t="s">
        <v>169</v>
      </c>
      <c r="R110" s="52" t="s">
        <v>170</v>
      </c>
      <c r="S110" s="53" t="s">
        <v>68</v>
      </c>
      <c r="T110" s="78">
        <v>2.2599999999999998</v>
      </c>
      <c r="U110" s="79">
        <v>84.04</v>
      </c>
      <c r="V110" s="57">
        <f t="shared" si="27"/>
        <v>104.86</v>
      </c>
      <c r="W110" s="56">
        <f t="shared" si="20"/>
        <v>104.86</v>
      </c>
      <c r="X110" s="57">
        <f ca="1">IFERROR(IF($M110="S",(ROUNDDOWN($Y110*$W110,2)),IF($M110="M",SUMIFS($X:$X,$M:$M,"N1",$E:$E,I110),IF(AND(M110="N1",OFFSET(M110,1,0)="S"),SUMIFS($X:$X,$M:$M,"S",$J:$J,CONCATENATE(E110,".",F110,".")),IF(AND(M110="N1",OFFSET(M110,1,0)="N2",$A$6&gt;=3),SUMIFS($X:$X,$M:$M,"N2",$J:$J,CONCATENATE(E110,".",F110,".")),IF(AND(M110="N2",OFFSET(M110,1,0)="S",$A$6&gt;=3),SUMIFS($X:$X,$M:$M,"S",$K:$K,CONCATENATE(E110,".",F110,".",G110,"."))))))),0)</f>
        <v>236.98</v>
      </c>
      <c r="Y110" s="58">
        <f t="shared" si="26"/>
        <v>2.2599999999999998</v>
      </c>
      <c r="Z110" s="59"/>
      <c r="AA110" s="59">
        <f>MATCH((CONCATENATE($P110," ",$Q110)),[1]Banco!$A:$A,0)</f>
        <v>10568</v>
      </c>
      <c r="AB110" s="59"/>
      <c r="AC110" s="3" t="s">
        <v>0</v>
      </c>
      <c r="AD110" s="11"/>
      <c r="AE110" s="60"/>
    </row>
    <row r="111" spans="1:31" ht="38.25" x14ac:dyDescent="0.25">
      <c r="A111" t="str">
        <f t="shared" si="0"/>
        <v>S</v>
      </c>
      <c r="B111">
        <f t="shared" ca="1" si="12"/>
        <v>3</v>
      </c>
      <c r="C111" t="str">
        <f t="shared" ca="1" si="13"/>
        <v>S</v>
      </c>
      <c r="D111" t="str">
        <f t="shared" si="3"/>
        <v xml:space="preserve"> </v>
      </c>
      <c r="E111" s="47">
        <f t="shared" ca="1" si="4"/>
        <v>1</v>
      </c>
      <c r="F111">
        <f t="shared" ca="1" si="5"/>
        <v>4</v>
      </c>
      <c r="G111">
        <f t="shared" ca="1" si="6"/>
        <v>7</v>
      </c>
      <c r="H111">
        <f t="shared" ca="1" si="22"/>
        <v>2</v>
      </c>
      <c r="I111" t="str">
        <f t="shared" ca="1" si="15"/>
        <v>1</v>
      </c>
      <c r="J111" t="str">
        <f t="shared" ca="1" si="16"/>
        <v>1.4.</v>
      </c>
      <c r="K111" t="str">
        <f t="shared" ca="1" si="17"/>
        <v>1.4.7.</v>
      </c>
      <c r="L111" t="str">
        <f t="shared" ca="1" si="23"/>
        <v>F</v>
      </c>
      <c r="M111" s="48" t="s">
        <v>6</v>
      </c>
      <c r="N111" s="49"/>
      <c r="O111" s="50" t="s">
        <v>1093</v>
      </c>
      <c r="P111" s="51" t="s">
        <v>51</v>
      </c>
      <c r="Q111" s="51" t="s">
        <v>184</v>
      </c>
      <c r="R111" s="52" t="s">
        <v>185</v>
      </c>
      <c r="S111" s="53" t="s">
        <v>68</v>
      </c>
      <c r="T111" s="78">
        <v>2.319</v>
      </c>
      <c r="U111" s="79">
        <v>750.89</v>
      </c>
      <c r="V111" s="57">
        <f t="shared" si="27"/>
        <v>936.96</v>
      </c>
      <c r="W111" s="56">
        <f t="shared" si="20"/>
        <v>936.96</v>
      </c>
      <c r="X111" s="57">
        <f ca="1">IFERROR(IF($M111="S",(ROUNDDOWN($Y111*$W111,2)),IF($M111="M",SUMIFS($X:$X,$M:$M,"N1",$E:$E,I111),IF(AND(M111="N1",OFFSET(M111,1,0)="S"),SUMIFS($X:$X,$M:$M,"S",$J:$J,CONCATENATE(E111,".",F111,".")),IF(AND(M111="N1",OFFSET(M111,1,0)="N2",$A$6&gt;=3),SUMIFS($X:$X,$M:$M,"N2",$J:$J,CONCATENATE(E111,".",F111,".")),IF(AND(M111="N2",OFFSET(M111,1,0)="S",$A$6&gt;=3),SUMIFS($X:$X,$M:$M,"S",$K:$K,CONCATENATE(E111,".",F111,".",G111,"."))))))),0)</f>
        <v>2172.81</v>
      </c>
      <c r="Y111" s="58">
        <f t="shared" si="26"/>
        <v>2.319</v>
      </c>
      <c r="Z111" s="59"/>
      <c r="AA111" s="59">
        <f>MATCH((CONCATENATE($P111," ",$Q111)),[1]Banco!$A:$A,0)</f>
        <v>10589</v>
      </c>
      <c r="AB111" s="59"/>
      <c r="AC111" s="3" t="s">
        <v>0</v>
      </c>
      <c r="AD111" s="11"/>
      <c r="AE111" s="60"/>
    </row>
    <row r="112" spans="1:31" x14ac:dyDescent="0.25">
      <c r="A112" t="str">
        <f t="shared" si="0"/>
        <v>S</v>
      </c>
      <c r="B112">
        <f t="shared" ca="1" si="12"/>
        <v>3</v>
      </c>
      <c r="C112" t="str">
        <f t="shared" ca="1" si="13"/>
        <v>S</v>
      </c>
      <c r="D112" t="str">
        <f t="shared" si="3"/>
        <v xml:space="preserve"> </v>
      </c>
      <c r="E112" s="47">
        <f t="shared" ca="1" si="4"/>
        <v>1</v>
      </c>
      <c r="F112">
        <f t="shared" ca="1" si="5"/>
        <v>4</v>
      </c>
      <c r="G112">
        <f t="shared" ca="1" si="6"/>
        <v>7</v>
      </c>
      <c r="H112">
        <f t="shared" ca="1" si="22"/>
        <v>3</v>
      </c>
      <c r="I112" t="str">
        <f t="shared" ca="1" si="15"/>
        <v>1</v>
      </c>
      <c r="J112" t="str">
        <f t="shared" ca="1" si="16"/>
        <v>1.4.</v>
      </c>
      <c r="K112" t="str">
        <f t="shared" ca="1" si="17"/>
        <v>1.4.7.</v>
      </c>
      <c r="L112" t="str">
        <f t="shared" ca="1" si="23"/>
        <v>F</v>
      </c>
      <c r="M112" s="48" t="s">
        <v>6</v>
      </c>
      <c r="N112" s="49"/>
      <c r="O112" s="50" t="s">
        <v>1094</v>
      </c>
      <c r="P112" s="51" t="s">
        <v>51</v>
      </c>
      <c r="Q112" s="51" t="s">
        <v>173</v>
      </c>
      <c r="R112" s="52" t="s">
        <v>174</v>
      </c>
      <c r="S112" s="53" t="s">
        <v>70</v>
      </c>
      <c r="T112" s="78">
        <v>235.655</v>
      </c>
      <c r="U112" s="79">
        <v>14</v>
      </c>
      <c r="V112" s="57">
        <f t="shared" si="27"/>
        <v>17.46</v>
      </c>
      <c r="W112" s="56">
        <f t="shared" si="20"/>
        <v>17.46</v>
      </c>
      <c r="X112" s="57">
        <f ca="1">IFERROR(IF($M112="S",(ROUNDDOWN($Y112*$W112,2)),IF($M112="M",SUMIFS($X:$X,$M:$M,"N1",$E:$E,I112),IF(AND(M112="N1",OFFSET(M112,1,0)="S"),SUMIFS($X:$X,$M:$M,"S",$J:$J,CONCATENATE(E112,".",F112,".")),IF(AND(M112="N1",OFFSET(M112,1,0)="N2",$A$6&gt;=3),SUMIFS($X:$X,$M:$M,"N2",$J:$J,CONCATENATE(E112,".",F112,".")),IF(AND(M112="N2",OFFSET(M112,1,0)="S",$A$6&gt;=3),SUMIFS($X:$X,$M:$M,"S",$K:$K,CONCATENATE(E112,".",F112,".",G112,"."))))))),0)</f>
        <v>4114.53</v>
      </c>
      <c r="Y112" s="58">
        <f t="shared" si="26"/>
        <v>235.655</v>
      </c>
      <c r="Z112" s="59"/>
      <c r="AA112" s="59">
        <f>MATCH((CONCATENATE($P112," ",$Q112)),[1]Banco!$A:$A,0)</f>
        <v>10626</v>
      </c>
      <c r="AB112" s="59"/>
      <c r="AC112" s="3" t="s">
        <v>0</v>
      </c>
      <c r="AD112" s="11"/>
      <c r="AE112" s="60"/>
    </row>
    <row r="113" spans="1:31" ht="38.25" x14ac:dyDescent="0.25">
      <c r="A113" t="str">
        <f t="shared" si="0"/>
        <v>S</v>
      </c>
      <c r="B113">
        <f t="shared" ca="1" si="12"/>
        <v>3</v>
      </c>
      <c r="C113" t="str">
        <f t="shared" ca="1" si="13"/>
        <v>S</v>
      </c>
      <c r="D113" t="str">
        <f t="shared" si="3"/>
        <v xml:space="preserve"> </v>
      </c>
      <c r="E113" s="47">
        <f t="shared" ca="1" si="4"/>
        <v>1</v>
      </c>
      <c r="F113">
        <f t="shared" ca="1" si="5"/>
        <v>4</v>
      </c>
      <c r="G113">
        <f t="shared" ca="1" si="6"/>
        <v>7</v>
      </c>
      <c r="H113">
        <f t="shared" ca="1" si="22"/>
        <v>4</v>
      </c>
      <c r="I113" t="str">
        <f t="shared" ca="1" si="15"/>
        <v>1</v>
      </c>
      <c r="J113" t="str">
        <f t="shared" ca="1" si="16"/>
        <v>1.4.</v>
      </c>
      <c r="K113" t="str">
        <f t="shared" ca="1" si="17"/>
        <v>1.4.7.</v>
      </c>
      <c r="L113" t="str">
        <f t="shared" ca="1" si="23"/>
        <v>F</v>
      </c>
      <c r="M113" s="48" t="s">
        <v>6</v>
      </c>
      <c r="N113" s="49"/>
      <c r="O113" s="50" t="s">
        <v>1095</v>
      </c>
      <c r="P113" s="51" t="s">
        <v>51</v>
      </c>
      <c r="Q113" s="51" t="s">
        <v>186</v>
      </c>
      <c r="R113" s="52" t="s">
        <v>187</v>
      </c>
      <c r="S113" s="53" t="s">
        <v>68</v>
      </c>
      <c r="T113" s="78">
        <v>3.01</v>
      </c>
      <c r="U113" s="79">
        <v>44.91</v>
      </c>
      <c r="V113" s="57">
        <f t="shared" si="27"/>
        <v>56.03</v>
      </c>
      <c r="W113" s="56">
        <f t="shared" si="20"/>
        <v>56.03</v>
      </c>
      <c r="X113" s="57">
        <f ca="1">IFERROR(IF($M113="S",(ROUNDDOWN($Y113*$W113,2)),IF($M113="M",SUMIFS($X:$X,$M:$M,"N1",$E:$E,I113),IF(AND(M113="N1",OFFSET(M113,1,0)="S"),SUMIFS($X:$X,$M:$M,"S",$J:$J,CONCATENATE(E113,".",F113,".")),IF(AND(M113="N1",OFFSET(M113,1,0)="N2",$A$6&gt;=3),SUMIFS($X:$X,$M:$M,"N2",$J:$J,CONCATENATE(E113,".",F113,".")),IF(AND(M113="N2",OFFSET(M113,1,0)="S",$A$6&gt;=3),SUMIFS($X:$X,$M:$M,"S",$K:$K,CONCATENATE(E113,".",F113,".",G113,"."))))))),0)</f>
        <v>168.65</v>
      </c>
      <c r="Y113" s="58">
        <f t="shared" si="26"/>
        <v>3.01</v>
      </c>
      <c r="Z113" s="59"/>
      <c r="AA113" s="59">
        <f>MATCH((CONCATENATE($P113," ",$Q113)),[1]Banco!$A:$A,0)</f>
        <v>13183</v>
      </c>
      <c r="AB113" s="59"/>
      <c r="AC113" s="3" t="s">
        <v>0</v>
      </c>
      <c r="AD113" s="11"/>
      <c r="AE113" s="60"/>
    </row>
    <row r="114" spans="1:31" ht="25.5" x14ac:dyDescent="0.25">
      <c r="A114" t="str">
        <f t="shared" si="0"/>
        <v>S</v>
      </c>
      <c r="B114">
        <f t="shared" ca="1" si="12"/>
        <v>3</v>
      </c>
      <c r="C114" t="str">
        <f t="shared" ca="1" si="13"/>
        <v>S</v>
      </c>
      <c r="D114" t="str">
        <f t="shared" si="3"/>
        <v xml:space="preserve"> </v>
      </c>
      <c r="E114" s="47">
        <f t="shared" ca="1" si="4"/>
        <v>1</v>
      </c>
      <c r="F114">
        <f t="shared" ca="1" si="5"/>
        <v>4</v>
      </c>
      <c r="G114">
        <f t="shared" ca="1" si="6"/>
        <v>7</v>
      </c>
      <c r="H114">
        <f t="shared" ca="1" si="22"/>
        <v>5</v>
      </c>
      <c r="I114" t="str">
        <f t="shared" ca="1" si="15"/>
        <v>1</v>
      </c>
      <c r="J114" t="str">
        <f t="shared" ca="1" si="16"/>
        <v>1.4.</v>
      </c>
      <c r="K114" t="str">
        <f t="shared" ca="1" si="17"/>
        <v>1.4.7.</v>
      </c>
      <c r="L114" t="str">
        <f t="shared" ca="1" si="23"/>
        <v>F</v>
      </c>
      <c r="M114" s="48" t="s">
        <v>6</v>
      </c>
      <c r="N114" s="49"/>
      <c r="O114" s="50" t="s">
        <v>1096</v>
      </c>
      <c r="P114" s="51" t="s">
        <v>51</v>
      </c>
      <c r="Q114" s="51" t="s">
        <v>188</v>
      </c>
      <c r="R114" s="52" t="s">
        <v>189</v>
      </c>
      <c r="S114" s="53" t="s">
        <v>68</v>
      </c>
      <c r="T114" s="78">
        <v>45.21</v>
      </c>
      <c r="U114" s="79">
        <v>83</v>
      </c>
      <c r="V114" s="57">
        <f t="shared" si="27"/>
        <v>103.56</v>
      </c>
      <c r="W114" s="56">
        <f t="shared" si="20"/>
        <v>103.56</v>
      </c>
      <c r="X114" s="57">
        <f ca="1">IFERROR(IF($M114="S",(ROUNDDOWN($Y114*$W114,2)),IF($M114="M",SUMIFS($X:$X,$M:$M,"N1",$E:$E,I114),IF(AND(M114="N1",OFFSET(M114,1,0)="S"),SUMIFS($X:$X,$M:$M,"S",$J:$J,CONCATENATE(E114,".",F114,".")),IF(AND(M114="N1",OFFSET(M114,1,0)="N2",$A$6&gt;=3),SUMIFS($X:$X,$M:$M,"N2",$J:$J,CONCATENATE(E114,".",F114,".")),IF(AND(M114="N2",OFFSET(M114,1,0)="S",$A$6&gt;=3),SUMIFS($X:$X,$M:$M,"S",$K:$K,CONCATENATE(E114,".",F114,".",G114,"."))))))),0)</f>
        <v>4681.9399999999996</v>
      </c>
      <c r="Y114" s="58">
        <f t="shared" si="26"/>
        <v>45.21</v>
      </c>
      <c r="Z114" s="59"/>
      <c r="AA114" s="59">
        <f>MATCH((CONCATENATE($P114," ",$Q114)),[1]Banco!$A:$A,0)</f>
        <v>13192</v>
      </c>
      <c r="AB114" s="59"/>
      <c r="AC114" s="3" t="s">
        <v>0</v>
      </c>
      <c r="AD114" s="11"/>
      <c r="AE114" s="60"/>
    </row>
    <row r="115" spans="1:31" ht="25.5" x14ac:dyDescent="0.25">
      <c r="A115" t="str">
        <f t="shared" si="0"/>
        <v>S</v>
      </c>
      <c r="B115">
        <f t="shared" ca="1" si="12"/>
        <v>3</v>
      </c>
      <c r="C115" t="str">
        <f t="shared" ca="1" si="13"/>
        <v>S</v>
      </c>
      <c r="D115" t="str">
        <f t="shared" si="3"/>
        <v xml:space="preserve"> </v>
      </c>
      <c r="E115" s="47">
        <f t="shared" ca="1" si="4"/>
        <v>1</v>
      </c>
      <c r="F115">
        <f t="shared" ca="1" si="5"/>
        <v>4</v>
      </c>
      <c r="G115">
        <f t="shared" ca="1" si="6"/>
        <v>7</v>
      </c>
      <c r="H115">
        <f t="shared" ca="1" si="22"/>
        <v>6</v>
      </c>
      <c r="I115" t="str">
        <f t="shared" ca="1" si="15"/>
        <v>1</v>
      </c>
      <c r="J115" t="str">
        <f t="shared" ca="1" si="16"/>
        <v>1.4.</v>
      </c>
      <c r="K115" t="str">
        <f t="shared" ca="1" si="17"/>
        <v>1.4.7.</v>
      </c>
      <c r="L115" t="str">
        <f t="shared" ca="1" si="23"/>
        <v>F</v>
      </c>
      <c r="M115" s="48" t="s">
        <v>6</v>
      </c>
      <c r="N115" s="49"/>
      <c r="O115" s="50" t="s">
        <v>1097</v>
      </c>
      <c r="P115" s="51" t="s">
        <v>32</v>
      </c>
      <c r="Q115" s="51">
        <v>95601</v>
      </c>
      <c r="R115" s="52" t="s">
        <v>175</v>
      </c>
      <c r="S115" s="53" t="s">
        <v>61</v>
      </c>
      <c r="T115" s="78">
        <v>8</v>
      </c>
      <c r="U115" s="79">
        <v>19.18</v>
      </c>
      <c r="V115" s="57">
        <f t="shared" si="27"/>
        <v>23.93</v>
      </c>
      <c r="W115" s="56">
        <f t="shared" si="20"/>
        <v>23.93</v>
      </c>
      <c r="X115" s="57">
        <f ca="1">IFERROR(IF($M115="S",(ROUNDDOWN($Y115*$W115,2)),IF($M115="M",SUMIFS($X:$X,$M:$M,"N1",$E:$E,I115),IF(AND(M115="N1",OFFSET(M115,1,0)="S"),SUMIFS($X:$X,$M:$M,"S",$J:$J,CONCATENATE(E115,".",F115,".")),IF(AND(M115="N1",OFFSET(M115,1,0)="N2",$A$6&gt;=3),SUMIFS($X:$X,$M:$M,"N2",$J:$J,CONCATENATE(E115,".",F115,".")),IF(AND(M115="N2",OFFSET(M115,1,0)="S",$A$6&gt;=3),SUMIFS($X:$X,$M:$M,"S",$K:$K,CONCATENATE(E115,".",F115,".",G115,"."))))))),0)</f>
        <v>191.44</v>
      </c>
      <c r="Y115" s="58">
        <f t="shared" si="26"/>
        <v>8</v>
      </c>
      <c r="Z115" s="59"/>
      <c r="AA115" s="59">
        <f>MATCH((CONCATENATE($P115," ",$Q115)),[1]Banco!$A:$A,0)</f>
        <v>484</v>
      </c>
      <c r="AB115" s="59"/>
      <c r="AC115" s="3" t="s">
        <v>0</v>
      </c>
      <c r="AD115" s="11"/>
      <c r="AE115" s="60"/>
    </row>
    <row r="116" spans="1:31" x14ac:dyDescent="0.25">
      <c r="A116">
        <f t="shared" si="0"/>
        <v>3</v>
      </c>
      <c r="B116">
        <f t="shared" ca="1" si="12"/>
        <v>3</v>
      </c>
      <c r="C116">
        <f t="shared" ca="1" si="13"/>
        <v>3</v>
      </c>
      <c r="D116" t="str">
        <f t="shared" si="3"/>
        <v xml:space="preserve"> </v>
      </c>
      <c r="E116" s="47">
        <f t="shared" ca="1" si="4"/>
        <v>1</v>
      </c>
      <c r="F116">
        <f t="shared" ca="1" si="5"/>
        <v>4</v>
      </c>
      <c r="G116">
        <f t="shared" ca="1" si="6"/>
        <v>8</v>
      </c>
      <c r="H116">
        <f t="shared" ca="1" si="22"/>
        <v>0</v>
      </c>
      <c r="I116" t="str">
        <f t="shared" ca="1" si="15"/>
        <v>1</v>
      </c>
      <c r="J116" t="str">
        <f t="shared" ca="1" si="16"/>
        <v>1.4.</v>
      </c>
      <c r="K116" t="str">
        <f t="shared" ca="1" si="17"/>
        <v>1.4.8.</v>
      </c>
      <c r="L116" t="str">
        <f t="shared" ca="1" si="23"/>
        <v>F</v>
      </c>
      <c r="M116" s="48" t="s">
        <v>4</v>
      </c>
      <c r="N116" s="49"/>
      <c r="O116" s="50" t="s">
        <v>1098</v>
      </c>
      <c r="P116" s="51"/>
      <c r="Q116" s="51"/>
      <c r="R116" s="52" t="s">
        <v>205</v>
      </c>
      <c r="S116" s="53"/>
      <c r="T116" s="78"/>
      <c r="U116" s="79"/>
      <c r="V116" s="57">
        <f t="shared" si="27"/>
        <v>0</v>
      </c>
      <c r="W116" s="56">
        <f t="shared" si="20"/>
        <v>0</v>
      </c>
      <c r="X116" s="57">
        <f ca="1">IFERROR(IF($M116="S",(ROUNDDOWN($Y116*$W116,2)),IF($M116="M",SUMIFS($X:$X,$M:$M,"N1",$E:$E,I116),IF(AND(M116="N1",OFFSET(M116,1,0)="S"),SUMIFS($X:$X,$M:$M,"S",$J:$J,CONCATENATE(E116,".",F116,".")),IF(AND(M116="N1",OFFSET(M116,1,0)="N2",$A$6&gt;=3),SUMIFS($X:$X,$M:$M,"N2",$J:$J,CONCATENATE(E116,".",F116,".")),IF(AND(M116="N2",OFFSET(M116,1,0)="S",$A$6&gt;=3),SUMIFS($X:$X,$M:$M,"S",$K:$K,CONCATENATE(E116,".",F116,".",G116,"."))))))),0)</f>
        <v>1385.2099999999998</v>
      </c>
      <c r="Y116" s="58">
        <f t="shared" si="26"/>
        <v>0</v>
      </c>
      <c r="Z116" s="59"/>
      <c r="AA116" s="59" t="e">
        <f>MATCH((CONCATENATE($P116," ",$Q116)),[1]Banco!$A:$A,0)</f>
        <v>#N/A</v>
      </c>
      <c r="AB116" s="59"/>
      <c r="AC116" s="3" t="s">
        <v>0</v>
      </c>
      <c r="AD116" s="11"/>
      <c r="AE116" s="60"/>
    </row>
    <row r="117" spans="1:31" ht="25.5" x14ac:dyDescent="0.25">
      <c r="A117" t="str">
        <f t="shared" si="0"/>
        <v>S</v>
      </c>
      <c r="B117">
        <f t="shared" ca="1" si="12"/>
        <v>3</v>
      </c>
      <c r="C117" t="str">
        <f t="shared" ca="1" si="13"/>
        <v>S</v>
      </c>
      <c r="D117" t="str">
        <f t="shared" si="3"/>
        <v xml:space="preserve"> </v>
      </c>
      <c r="E117" s="47">
        <f t="shared" ca="1" si="4"/>
        <v>1</v>
      </c>
      <c r="F117">
        <f t="shared" ca="1" si="5"/>
        <v>4</v>
      </c>
      <c r="G117">
        <f t="shared" ca="1" si="6"/>
        <v>8</v>
      </c>
      <c r="H117">
        <f t="shared" ca="1" si="22"/>
        <v>1</v>
      </c>
      <c r="I117" t="str">
        <f t="shared" ca="1" si="15"/>
        <v>1</v>
      </c>
      <c r="J117" t="str">
        <f t="shared" ca="1" si="16"/>
        <v>1.4.</v>
      </c>
      <c r="K117" t="str">
        <f t="shared" ca="1" si="17"/>
        <v>1.4.8.</v>
      </c>
      <c r="L117" t="str">
        <f t="shared" ca="1" si="23"/>
        <v>F</v>
      </c>
      <c r="M117" s="48" t="s">
        <v>6</v>
      </c>
      <c r="N117" s="49"/>
      <c r="O117" s="50" t="s">
        <v>1099</v>
      </c>
      <c r="P117" s="51" t="s">
        <v>32</v>
      </c>
      <c r="Q117" s="51">
        <v>96527</v>
      </c>
      <c r="R117" s="52" t="s">
        <v>182</v>
      </c>
      <c r="S117" s="53" t="s">
        <v>68</v>
      </c>
      <c r="T117" s="78">
        <v>0.98</v>
      </c>
      <c r="U117" s="79">
        <v>110.9</v>
      </c>
      <c r="V117" s="57">
        <f t="shared" si="27"/>
        <v>138.38</v>
      </c>
      <c r="W117" s="56">
        <f t="shared" si="20"/>
        <v>138.38</v>
      </c>
      <c r="X117" s="57">
        <f ca="1">IFERROR(IF($M117="S",(ROUNDDOWN($Y117*$W117,2)),IF($M117="M",SUMIFS($X:$X,$M:$M,"N1",$E:$E,I117),IF(AND(M117="N1",OFFSET(M117,1,0)="S"),SUMIFS($X:$X,$M:$M,"S",$J:$J,CONCATENATE(E117,".",F117,".")),IF(AND(M117="N1",OFFSET(M117,1,0)="N2",$A$6&gt;=3),SUMIFS($X:$X,$M:$M,"N2",$J:$J,CONCATENATE(E117,".",F117,".")),IF(AND(M117="N2",OFFSET(M117,1,0)="S",$A$6&gt;=3),SUMIFS($X:$X,$M:$M,"S",$K:$K,CONCATENATE(E117,".",F117,".",G117,"."))))))),0)</f>
        <v>135.61000000000001</v>
      </c>
      <c r="Y117" s="58">
        <f t="shared" si="26"/>
        <v>0.98</v>
      </c>
      <c r="Z117" s="59"/>
      <c r="AA117" s="59">
        <f>MATCH((CONCATENATE($P117," ",$Q117)),[1]Banco!$A:$A,0)</f>
        <v>4325</v>
      </c>
      <c r="AB117" s="59"/>
      <c r="AC117" s="3" t="s">
        <v>0</v>
      </c>
      <c r="AD117" s="11"/>
      <c r="AE117" s="60"/>
    </row>
    <row r="118" spans="1:31" ht="25.5" x14ac:dyDescent="0.25">
      <c r="A118" t="str">
        <f t="shared" si="0"/>
        <v>S</v>
      </c>
      <c r="B118">
        <f t="shared" ca="1" si="12"/>
        <v>3</v>
      </c>
      <c r="C118" t="str">
        <f t="shared" ca="1" si="13"/>
        <v>S</v>
      </c>
      <c r="D118" t="str">
        <f t="shared" si="3"/>
        <v xml:space="preserve"> </v>
      </c>
      <c r="E118" s="47">
        <f t="shared" ca="1" si="4"/>
        <v>1</v>
      </c>
      <c r="F118">
        <f t="shared" ca="1" si="5"/>
        <v>4</v>
      </c>
      <c r="G118">
        <f t="shared" ca="1" si="6"/>
        <v>8</v>
      </c>
      <c r="H118">
        <f t="shared" ca="1" si="22"/>
        <v>2</v>
      </c>
      <c r="I118" t="str">
        <f t="shared" ca="1" si="15"/>
        <v>1</v>
      </c>
      <c r="J118" t="str">
        <f t="shared" ca="1" si="16"/>
        <v>1.4.</v>
      </c>
      <c r="K118" t="str">
        <f t="shared" ca="1" si="17"/>
        <v>1.4.8.</v>
      </c>
      <c r="L118" t="str">
        <f t="shared" ca="1" si="23"/>
        <v>F</v>
      </c>
      <c r="M118" s="48" t="s">
        <v>6</v>
      </c>
      <c r="N118" s="49"/>
      <c r="O118" s="50" t="s">
        <v>1100</v>
      </c>
      <c r="P118" s="51" t="s">
        <v>32</v>
      </c>
      <c r="Q118" s="51">
        <v>101616</v>
      </c>
      <c r="R118" s="52" t="s">
        <v>178</v>
      </c>
      <c r="S118" s="53" t="s">
        <v>62</v>
      </c>
      <c r="T118" s="78">
        <v>0.94</v>
      </c>
      <c r="U118" s="79">
        <v>6.94</v>
      </c>
      <c r="V118" s="57">
        <f t="shared" si="27"/>
        <v>8.65</v>
      </c>
      <c r="W118" s="56">
        <f t="shared" si="20"/>
        <v>8.65</v>
      </c>
      <c r="X118" s="57">
        <f ca="1">IFERROR(IF($M118="S",(ROUNDDOWN($Y118*$W118,2)),IF($M118="M",SUMIFS($X:$X,$M:$M,"N1",$E:$E,I118),IF(AND(M118="N1",OFFSET(M118,1,0)="S"),SUMIFS($X:$X,$M:$M,"S",$J:$J,CONCATENATE(E118,".",F118,".")),IF(AND(M118="N1",OFFSET(M118,1,0)="N2",$A$6&gt;=3),SUMIFS($X:$X,$M:$M,"N2",$J:$J,CONCATENATE(E118,".",F118,".")),IF(AND(M118="N2",OFFSET(M118,1,0)="S",$A$6&gt;=3),SUMIFS($X:$X,$M:$M,"S",$K:$K,CONCATENATE(E118,".",F118,".",G118,"."))))))),0)</f>
        <v>8.1300000000000008</v>
      </c>
      <c r="Y118" s="58">
        <f t="shared" si="26"/>
        <v>0.94</v>
      </c>
      <c r="Z118" s="59"/>
      <c r="AA118" s="59">
        <f>MATCH((CONCATENATE($P118," ",$Q118)),[1]Banco!$A:$A,0)</f>
        <v>3716</v>
      </c>
      <c r="AB118" s="59"/>
      <c r="AC118" s="3" t="s">
        <v>0</v>
      </c>
      <c r="AD118" s="11"/>
      <c r="AE118" s="60"/>
    </row>
    <row r="119" spans="1:31" ht="25.5" x14ac:dyDescent="0.25">
      <c r="A119" t="str">
        <f t="shared" si="0"/>
        <v>S</v>
      </c>
      <c r="B119">
        <f t="shared" ca="1" si="12"/>
        <v>3</v>
      </c>
      <c r="C119" t="str">
        <f t="shared" ca="1" si="13"/>
        <v>S</v>
      </c>
      <c r="D119" t="str">
        <f t="shared" si="3"/>
        <v xml:space="preserve"> </v>
      </c>
      <c r="E119" s="47">
        <f t="shared" ca="1" si="4"/>
        <v>1</v>
      </c>
      <c r="F119">
        <f t="shared" ca="1" si="5"/>
        <v>4</v>
      </c>
      <c r="G119">
        <f t="shared" ca="1" si="6"/>
        <v>8</v>
      </c>
      <c r="H119">
        <f t="shared" ca="1" si="22"/>
        <v>3</v>
      </c>
      <c r="I119" t="str">
        <f t="shared" ca="1" si="15"/>
        <v>1</v>
      </c>
      <c r="J119" t="str">
        <f t="shared" ca="1" si="16"/>
        <v>1.4.</v>
      </c>
      <c r="K119" t="str">
        <f t="shared" ca="1" si="17"/>
        <v>1.4.8.</v>
      </c>
      <c r="L119" t="str">
        <f t="shared" ca="1" si="23"/>
        <v>F</v>
      </c>
      <c r="M119" s="48" t="s">
        <v>6</v>
      </c>
      <c r="N119" s="49"/>
      <c r="O119" s="50" t="s">
        <v>1101</v>
      </c>
      <c r="P119" s="51" t="s">
        <v>32</v>
      </c>
      <c r="Q119" s="51">
        <v>96616</v>
      </c>
      <c r="R119" s="52" t="s">
        <v>180</v>
      </c>
      <c r="S119" s="53" t="s">
        <v>68</v>
      </c>
      <c r="T119" s="78">
        <v>0.05</v>
      </c>
      <c r="U119" s="79">
        <v>908.52</v>
      </c>
      <c r="V119" s="57">
        <f t="shared" si="27"/>
        <v>1133.6500000000001</v>
      </c>
      <c r="W119" s="56">
        <f t="shared" si="20"/>
        <v>1133.6500000000001</v>
      </c>
      <c r="X119" s="57">
        <f ca="1">IFERROR(IF($M119="S",(ROUNDDOWN($Y119*$W119,2)),IF($M119="M",SUMIFS($X:$X,$M:$M,"N1",$E:$E,I119),IF(AND(M119="N1",OFFSET(M119,1,0)="S"),SUMIFS($X:$X,$M:$M,"S",$J:$J,CONCATENATE(E119,".",F119,".")),IF(AND(M119="N1",OFFSET(M119,1,0)="N2",$A$6&gt;=3),SUMIFS($X:$X,$M:$M,"N2",$J:$J,CONCATENATE(E119,".",F119,".")),IF(AND(M119="N2",OFFSET(M119,1,0)="S",$A$6&gt;=3),SUMIFS($X:$X,$M:$M,"S",$K:$K,CONCATENATE(E119,".",F119,".",G119,"."))))))),0)</f>
        <v>56.68</v>
      </c>
      <c r="Y119" s="58">
        <f t="shared" si="26"/>
        <v>0.05</v>
      </c>
      <c r="Z119" s="59"/>
      <c r="AA119" s="59">
        <f>MATCH((CONCATENATE($P119," ",$Q119)),[1]Banco!$A:$A,0)</f>
        <v>7073</v>
      </c>
      <c r="AB119" s="59"/>
      <c r="AC119" s="3" t="s">
        <v>0</v>
      </c>
      <c r="AD119" s="11"/>
      <c r="AE119" s="60"/>
    </row>
    <row r="120" spans="1:31" x14ac:dyDescent="0.25">
      <c r="A120" t="str">
        <f t="shared" si="0"/>
        <v>S</v>
      </c>
      <c r="B120">
        <f t="shared" ca="1" si="12"/>
        <v>3</v>
      </c>
      <c r="C120" t="str">
        <f t="shared" ca="1" si="13"/>
        <v>S</v>
      </c>
      <c r="D120" t="str">
        <f t="shared" si="3"/>
        <v xml:space="preserve"> </v>
      </c>
      <c r="E120" s="47">
        <f t="shared" ca="1" si="4"/>
        <v>1</v>
      </c>
      <c r="F120">
        <f t="shared" ca="1" si="5"/>
        <v>4</v>
      </c>
      <c r="G120">
        <f t="shared" ca="1" si="6"/>
        <v>8</v>
      </c>
      <c r="H120">
        <f t="shared" ca="1" si="22"/>
        <v>4</v>
      </c>
      <c r="I120" t="str">
        <f t="shared" ca="1" si="15"/>
        <v>1</v>
      </c>
      <c r="J120" t="str">
        <f t="shared" ca="1" si="16"/>
        <v>1.4.</v>
      </c>
      <c r="K120" t="str">
        <f t="shared" ca="1" si="17"/>
        <v>1.4.8.</v>
      </c>
      <c r="L120" t="str">
        <f t="shared" ca="1" si="23"/>
        <v>F</v>
      </c>
      <c r="M120" s="48" t="s">
        <v>6</v>
      </c>
      <c r="N120" s="49"/>
      <c r="O120" s="50" t="s">
        <v>1102</v>
      </c>
      <c r="P120" s="51" t="s">
        <v>51</v>
      </c>
      <c r="Q120" s="51" t="s">
        <v>173</v>
      </c>
      <c r="R120" s="52" t="s">
        <v>174</v>
      </c>
      <c r="S120" s="53" t="s">
        <v>70</v>
      </c>
      <c r="T120" s="78">
        <v>20.309999999999999</v>
      </c>
      <c r="U120" s="79">
        <v>14</v>
      </c>
      <c r="V120" s="57">
        <f t="shared" si="27"/>
        <v>17.46</v>
      </c>
      <c r="W120" s="56">
        <f t="shared" si="20"/>
        <v>17.46</v>
      </c>
      <c r="X120" s="57">
        <f ca="1">IFERROR(IF($M120="S",(ROUNDDOWN($Y120*$W120,2)),IF($M120="M",SUMIFS($X:$X,$M:$M,"N1",$E:$E,I120),IF(AND(M120="N1",OFFSET(M120,1,0)="S"),SUMIFS($X:$X,$M:$M,"S",$J:$J,CONCATENATE(E120,".",F120,".")),IF(AND(M120="N1",OFFSET(M120,1,0)="N2",$A$6&gt;=3),SUMIFS($X:$X,$M:$M,"N2",$J:$J,CONCATENATE(E120,".",F120,".")),IF(AND(M120="N2",OFFSET(M120,1,0)="S",$A$6&gt;=3),SUMIFS($X:$X,$M:$M,"S",$K:$K,CONCATENATE(E120,".",F120,".",G120,"."))))))),0)</f>
        <v>354.61</v>
      </c>
      <c r="Y120" s="58">
        <f t="shared" si="26"/>
        <v>20.309999999999999</v>
      </c>
      <c r="Z120" s="59"/>
      <c r="AA120" s="59">
        <f>MATCH((CONCATENATE($P120," ",$Q120)),[1]Banco!$A:$A,0)</f>
        <v>10626</v>
      </c>
      <c r="AB120" s="59"/>
      <c r="AC120" s="3" t="s">
        <v>0</v>
      </c>
      <c r="AD120" s="11"/>
      <c r="AE120" s="60"/>
    </row>
    <row r="121" spans="1:31" ht="38.25" x14ac:dyDescent="0.25">
      <c r="A121" t="str">
        <f t="shared" si="0"/>
        <v>S</v>
      </c>
      <c r="B121">
        <f t="shared" ca="1" si="12"/>
        <v>3</v>
      </c>
      <c r="C121" t="str">
        <f t="shared" ca="1" si="13"/>
        <v>S</v>
      </c>
      <c r="D121" t="str">
        <f t="shared" si="3"/>
        <v xml:space="preserve"> </v>
      </c>
      <c r="E121" s="47">
        <f t="shared" ca="1" si="4"/>
        <v>1</v>
      </c>
      <c r="F121">
        <f t="shared" ca="1" si="5"/>
        <v>4</v>
      </c>
      <c r="G121">
        <f t="shared" ca="1" si="6"/>
        <v>8</v>
      </c>
      <c r="H121">
        <f t="shared" ca="1" si="22"/>
        <v>5</v>
      </c>
      <c r="I121" t="str">
        <f t="shared" ca="1" si="15"/>
        <v>1</v>
      </c>
      <c r="J121" t="str">
        <f t="shared" ca="1" si="16"/>
        <v>1.4.</v>
      </c>
      <c r="K121" t="str">
        <f t="shared" ca="1" si="17"/>
        <v>1.4.8.</v>
      </c>
      <c r="L121" t="str">
        <f t="shared" ca="1" si="23"/>
        <v>F</v>
      </c>
      <c r="M121" s="48" t="s">
        <v>6</v>
      </c>
      <c r="N121" s="49"/>
      <c r="O121" s="50" t="s">
        <v>1103</v>
      </c>
      <c r="P121" s="51" t="s">
        <v>32</v>
      </c>
      <c r="Q121" s="51">
        <v>96542</v>
      </c>
      <c r="R121" s="52" t="s">
        <v>183</v>
      </c>
      <c r="S121" s="53" t="s">
        <v>62</v>
      </c>
      <c r="T121" s="78">
        <v>2.36</v>
      </c>
      <c r="U121" s="79">
        <v>102.34</v>
      </c>
      <c r="V121" s="57">
        <f t="shared" si="27"/>
        <v>127.69</v>
      </c>
      <c r="W121" s="56">
        <f t="shared" si="20"/>
        <v>127.69</v>
      </c>
      <c r="X121" s="57">
        <f ca="1">IFERROR(IF($M121="S",(ROUNDDOWN($Y121*$W121,2)),IF($M121="M",SUMIFS($X:$X,$M:$M,"N1",$E:$E,I121),IF(AND(M121="N1",OFFSET(M121,1,0)="S"),SUMIFS($X:$X,$M:$M,"S",$J:$J,CONCATENATE(E121,".",F121,".")),IF(AND(M121="N1",OFFSET(M121,1,0)="N2",$A$6&gt;=3),SUMIFS($X:$X,$M:$M,"N2",$J:$J,CONCATENATE(E121,".",F121,".")),IF(AND(M121="N2",OFFSET(M121,1,0)="S",$A$6&gt;=3),SUMIFS($X:$X,$M:$M,"S",$K:$K,CONCATENATE(E121,".",F121,".",G121,"."))))))),0)</f>
        <v>301.33999999999997</v>
      </c>
      <c r="Y121" s="58">
        <f t="shared" si="26"/>
        <v>2.36</v>
      </c>
      <c r="Z121" s="59"/>
      <c r="AA121" s="59">
        <f>MATCH((CONCATENATE($P121," ",$Q121)),[1]Banco!$A:$A,0)</f>
        <v>4347</v>
      </c>
      <c r="AB121" s="59"/>
      <c r="AC121" s="3" t="s">
        <v>0</v>
      </c>
      <c r="AD121" s="11"/>
      <c r="AE121" s="60"/>
    </row>
    <row r="122" spans="1:31" ht="38.25" x14ac:dyDescent="0.25">
      <c r="A122" t="str">
        <f t="shared" si="0"/>
        <v>S</v>
      </c>
      <c r="B122">
        <f t="shared" ca="1" si="12"/>
        <v>3</v>
      </c>
      <c r="C122" t="str">
        <f t="shared" ca="1" si="13"/>
        <v>S</v>
      </c>
      <c r="D122" t="str">
        <f t="shared" si="3"/>
        <v xml:space="preserve"> </v>
      </c>
      <c r="E122" s="47">
        <f t="shared" ca="1" si="4"/>
        <v>1</v>
      </c>
      <c r="F122">
        <f t="shared" ca="1" si="5"/>
        <v>4</v>
      </c>
      <c r="G122">
        <f t="shared" ca="1" si="6"/>
        <v>8</v>
      </c>
      <c r="H122">
        <f t="shared" ca="1" si="22"/>
        <v>6</v>
      </c>
      <c r="I122" t="str">
        <f t="shared" ca="1" si="15"/>
        <v>1</v>
      </c>
      <c r="J122" t="str">
        <f t="shared" ca="1" si="16"/>
        <v>1.4.</v>
      </c>
      <c r="K122" t="str">
        <f t="shared" ca="1" si="17"/>
        <v>1.4.8.</v>
      </c>
      <c r="L122" t="str">
        <f t="shared" ca="1" si="23"/>
        <v>F</v>
      </c>
      <c r="M122" s="48" t="s">
        <v>6</v>
      </c>
      <c r="N122" s="49"/>
      <c r="O122" s="50" t="s">
        <v>1104</v>
      </c>
      <c r="P122" s="51" t="s">
        <v>51</v>
      </c>
      <c r="Q122" s="51" t="s">
        <v>184</v>
      </c>
      <c r="R122" s="52" t="s">
        <v>185</v>
      </c>
      <c r="S122" s="53" t="s">
        <v>68</v>
      </c>
      <c r="T122" s="78">
        <v>0.22</v>
      </c>
      <c r="U122" s="79">
        <v>750.89</v>
      </c>
      <c r="V122" s="57">
        <f t="shared" si="27"/>
        <v>936.96</v>
      </c>
      <c r="W122" s="56">
        <f t="shared" si="20"/>
        <v>936.96</v>
      </c>
      <c r="X122" s="57">
        <f ca="1">IFERROR(IF($M122="S",(ROUNDDOWN($Y122*$W122,2)),IF($M122="M",SUMIFS($X:$X,$M:$M,"N1",$E:$E,I122),IF(AND(M122="N1",OFFSET(M122,1,0)="S"),SUMIFS($X:$X,$M:$M,"S",$J:$J,CONCATENATE(E122,".",F122,".")),IF(AND(M122="N1",OFFSET(M122,1,0)="N2",$A$6&gt;=3),SUMIFS($X:$X,$M:$M,"N2",$J:$J,CONCATENATE(E122,".",F122,".")),IF(AND(M122="N2",OFFSET(M122,1,0)="S",$A$6&gt;=3),SUMIFS($X:$X,$M:$M,"S",$K:$K,CONCATENATE(E122,".",F122,".",G122,"."))))))),0)</f>
        <v>206.13</v>
      </c>
      <c r="Y122" s="58">
        <f t="shared" si="26"/>
        <v>0.22</v>
      </c>
      <c r="Z122" s="59"/>
      <c r="AA122" s="59">
        <f>MATCH((CONCATENATE($P122," ",$Q122)),[1]Banco!$A:$A,0)</f>
        <v>10589</v>
      </c>
      <c r="AB122" s="59"/>
      <c r="AC122" s="3" t="s">
        <v>0</v>
      </c>
      <c r="AD122" s="11"/>
      <c r="AE122" s="60"/>
    </row>
    <row r="123" spans="1:31" ht="25.5" x14ac:dyDescent="0.25">
      <c r="A123" t="str">
        <f t="shared" si="0"/>
        <v>S</v>
      </c>
      <c r="B123">
        <f t="shared" ca="1" si="12"/>
        <v>3</v>
      </c>
      <c r="C123" t="str">
        <f t="shared" ca="1" si="13"/>
        <v>S</v>
      </c>
      <c r="D123" t="str">
        <f t="shared" si="3"/>
        <v xml:space="preserve"> </v>
      </c>
      <c r="E123" s="47">
        <f t="shared" ca="1" si="4"/>
        <v>1</v>
      </c>
      <c r="F123">
        <f t="shared" ca="1" si="5"/>
        <v>4</v>
      </c>
      <c r="G123">
        <f t="shared" ca="1" si="6"/>
        <v>8</v>
      </c>
      <c r="H123">
        <f t="shared" ca="1" si="22"/>
        <v>7</v>
      </c>
      <c r="I123" t="str">
        <f t="shared" ca="1" si="15"/>
        <v>1</v>
      </c>
      <c r="J123" t="str">
        <f t="shared" ca="1" si="16"/>
        <v>1.4.</v>
      </c>
      <c r="K123" t="str">
        <f t="shared" ca="1" si="17"/>
        <v>1.4.8.</v>
      </c>
      <c r="L123" t="str">
        <f t="shared" ca="1" si="23"/>
        <v>F</v>
      </c>
      <c r="M123" s="48" t="s">
        <v>6</v>
      </c>
      <c r="N123" s="49"/>
      <c r="O123" s="50" t="s">
        <v>1105</v>
      </c>
      <c r="P123" s="51" t="s">
        <v>32</v>
      </c>
      <c r="Q123" s="51">
        <v>98557</v>
      </c>
      <c r="R123" s="52" t="s">
        <v>72</v>
      </c>
      <c r="S123" s="53" t="s">
        <v>62</v>
      </c>
      <c r="T123" s="78">
        <v>3.75</v>
      </c>
      <c r="U123" s="79">
        <v>40.96</v>
      </c>
      <c r="V123" s="57">
        <f t="shared" si="27"/>
        <v>51.1</v>
      </c>
      <c r="W123" s="56">
        <f t="shared" si="20"/>
        <v>51.1</v>
      </c>
      <c r="X123" s="57">
        <f ca="1">IFERROR(IF($M123="S",(ROUNDDOWN($Y123*$W123,2)),IF($M123="M",SUMIFS($X:$X,$M:$M,"N1",$E:$E,I123),IF(AND(M123="N1",OFFSET(M123,1,0)="S"),SUMIFS($X:$X,$M:$M,"S",$J:$J,CONCATENATE(E123,".",F123,".")),IF(AND(M123="N1",OFFSET(M123,1,0)="N2",$A$6&gt;=3),SUMIFS($X:$X,$M:$M,"N2",$J:$J,CONCATENATE(E123,".",F123,".")),IF(AND(M123="N2",OFFSET(M123,1,0)="S",$A$6&gt;=3),SUMIFS($X:$X,$M:$M,"S",$K:$K,CONCATENATE(E123,".",F123,".",G123,"."))))))),0)</f>
        <v>191.62</v>
      </c>
      <c r="Y123" s="58">
        <f t="shared" si="26"/>
        <v>3.75</v>
      </c>
      <c r="Z123" s="59"/>
      <c r="AA123" s="59">
        <f>MATCH((CONCATENATE($P123," ",$Q123)),[1]Banco!$A:$A,0)</f>
        <v>4665</v>
      </c>
      <c r="AB123" s="59"/>
      <c r="AC123" s="3" t="s">
        <v>0</v>
      </c>
      <c r="AD123" s="11"/>
      <c r="AE123" s="60"/>
    </row>
    <row r="124" spans="1:31" ht="25.5" x14ac:dyDescent="0.25">
      <c r="A124" t="str">
        <f t="shared" si="0"/>
        <v>S</v>
      </c>
      <c r="B124">
        <f t="shared" ca="1" si="12"/>
        <v>3</v>
      </c>
      <c r="C124" t="str">
        <f t="shared" ca="1" si="13"/>
        <v>S</v>
      </c>
      <c r="D124" t="str">
        <f t="shared" si="3"/>
        <v xml:space="preserve"> </v>
      </c>
      <c r="E124" s="47">
        <f t="shared" ca="1" si="4"/>
        <v>1</v>
      </c>
      <c r="F124">
        <f t="shared" ca="1" si="5"/>
        <v>4</v>
      </c>
      <c r="G124">
        <f t="shared" ca="1" si="6"/>
        <v>8</v>
      </c>
      <c r="H124">
        <f t="shared" ca="1" si="22"/>
        <v>8</v>
      </c>
      <c r="I124" t="str">
        <f t="shared" ca="1" si="15"/>
        <v>1</v>
      </c>
      <c r="J124" t="str">
        <f t="shared" ca="1" si="16"/>
        <v>1.4.</v>
      </c>
      <c r="K124" t="str">
        <f t="shared" ca="1" si="17"/>
        <v>1.4.8.</v>
      </c>
      <c r="L124" t="str">
        <f t="shared" ca="1" si="23"/>
        <v>F</v>
      </c>
      <c r="M124" s="48" t="s">
        <v>6</v>
      </c>
      <c r="N124" s="49"/>
      <c r="O124" s="50" t="s">
        <v>1106</v>
      </c>
      <c r="P124" s="51" t="s">
        <v>32</v>
      </c>
      <c r="Q124" s="51">
        <v>93382</v>
      </c>
      <c r="R124" s="52" t="s">
        <v>71</v>
      </c>
      <c r="S124" s="53" t="s">
        <v>68</v>
      </c>
      <c r="T124" s="78">
        <v>0.94</v>
      </c>
      <c r="U124" s="79">
        <v>28.57</v>
      </c>
      <c r="V124" s="57">
        <f t="shared" si="27"/>
        <v>35.64</v>
      </c>
      <c r="W124" s="56">
        <f t="shared" si="20"/>
        <v>35.64</v>
      </c>
      <c r="X124" s="57">
        <f ca="1">IFERROR(IF($M124="S",(ROUNDDOWN($Y124*$W124,2)),IF($M124="M",SUMIFS($X:$X,$M:$M,"N1",$E:$E,I124),IF(AND(M124="N1",OFFSET(M124,1,0)="S"),SUMIFS($X:$X,$M:$M,"S",$J:$J,CONCATENATE(E124,".",F124,".")),IF(AND(M124="N1",OFFSET(M124,1,0)="N2",$A$6&gt;=3),SUMIFS($X:$X,$M:$M,"N2",$J:$J,CONCATENATE(E124,".",F124,".")),IF(AND(M124="N2",OFFSET(M124,1,0)="S",$A$6&gt;=3),SUMIFS($X:$X,$M:$M,"S",$K:$K,CONCATENATE(E124,".",F124,".",G124,"."))))))),0)</f>
        <v>33.5</v>
      </c>
      <c r="Y124" s="58">
        <f t="shared" si="26"/>
        <v>0.94</v>
      </c>
      <c r="Z124" s="59"/>
      <c r="AA124" s="59">
        <f>MATCH((CONCATENATE($P124," ",$Q124)),[1]Banco!$A:$A,0)</f>
        <v>886</v>
      </c>
      <c r="AB124" s="59"/>
      <c r="AC124" s="3" t="s">
        <v>0</v>
      </c>
      <c r="AD124" s="11"/>
      <c r="AE124" s="60"/>
    </row>
    <row r="125" spans="1:31" ht="38.25" x14ac:dyDescent="0.25">
      <c r="A125" t="str">
        <f t="shared" si="0"/>
        <v>S</v>
      </c>
      <c r="B125">
        <f t="shared" ca="1" si="12"/>
        <v>3</v>
      </c>
      <c r="C125" t="str">
        <f t="shared" ca="1" si="13"/>
        <v>S</v>
      </c>
      <c r="D125" t="str">
        <f t="shared" si="3"/>
        <v xml:space="preserve"> </v>
      </c>
      <c r="E125" s="47">
        <f t="shared" ca="1" si="4"/>
        <v>1</v>
      </c>
      <c r="F125">
        <f t="shared" ca="1" si="5"/>
        <v>4</v>
      </c>
      <c r="G125">
        <f t="shared" ca="1" si="6"/>
        <v>8</v>
      </c>
      <c r="H125">
        <f t="shared" ca="1" si="22"/>
        <v>9</v>
      </c>
      <c r="I125" t="str">
        <f t="shared" ca="1" si="15"/>
        <v>1</v>
      </c>
      <c r="J125" t="str">
        <f t="shared" ca="1" si="16"/>
        <v>1.4.</v>
      </c>
      <c r="K125" t="str">
        <f t="shared" ca="1" si="17"/>
        <v>1.4.8.</v>
      </c>
      <c r="L125" t="str">
        <f t="shared" ca="1" si="23"/>
        <v>F</v>
      </c>
      <c r="M125" s="48" t="s">
        <v>6</v>
      </c>
      <c r="N125" s="49"/>
      <c r="O125" s="50" t="s">
        <v>1107</v>
      </c>
      <c r="P125" s="51" t="s">
        <v>51</v>
      </c>
      <c r="Q125" s="51" t="s">
        <v>186</v>
      </c>
      <c r="R125" s="52" t="s">
        <v>187</v>
      </c>
      <c r="S125" s="53" t="s">
        <v>68</v>
      </c>
      <c r="T125" s="78">
        <v>0.06</v>
      </c>
      <c r="U125" s="79">
        <v>44.91</v>
      </c>
      <c r="V125" s="57">
        <f t="shared" si="27"/>
        <v>56.03</v>
      </c>
      <c r="W125" s="56">
        <f t="shared" si="20"/>
        <v>56.03</v>
      </c>
      <c r="X125" s="57">
        <f ca="1">IFERROR(IF($M125="S",(ROUNDDOWN($Y125*$W125,2)),IF($M125="M",SUMIFS($X:$X,$M:$M,"N1",$E:$E,I125),IF(AND(M125="N1",OFFSET(M125,1,0)="S"),SUMIFS($X:$X,$M:$M,"S",$J:$J,CONCATENATE(E125,".",F125,".")),IF(AND(M125="N1",OFFSET(M125,1,0)="N2",$A$6&gt;=3),SUMIFS($X:$X,$M:$M,"N2",$J:$J,CONCATENATE(E125,".",F125,".")),IF(AND(M125="N2",OFFSET(M125,1,0)="S",$A$6&gt;=3),SUMIFS($X:$X,$M:$M,"S",$K:$K,CONCATENATE(E125,".",F125,".",G125,"."))))))),0)</f>
        <v>3.36</v>
      </c>
      <c r="Y125" s="58">
        <f t="shared" si="26"/>
        <v>0.06</v>
      </c>
      <c r="Z125" s="59"/>
      <c r="AA125" s="59">
        <f>MATCH((CONCATENATE($P125," ",$Q125)),[1]Banco!$A:$A,0)</f>
        <v>13183</v>
      </c>
      <c r="AB125" s="59"/>
      <c r="AC125" s="3" t="s">
        <v>0</v>
      </c>
      <c r="AD125" s="11"/>
      <c r="AE125" s="60"/>
    </row>
    <row r="126" spans="1:31" ht="25.5" x14ac:dyDescent="0.25">
      <c r="A126" t="str">
        <f t="shared" si="0"/>
        <v>S</v>
      </c>
      <c r="B126">
        <f t="shared" ca="1" si="12"/>
        <v>3</v>
      </c>
      <c r="C126" t="str">
        <f t="shared" ca="1" si="13"/>
        <v>S</v>
      </c>
      <c r="D126" t="str">
        <f t="shared" si="3"/>
        <v xml:space="preserve"> </v>
      </c>
      <c r="E126" s="47">
        <f t="shared" ca="1" si="4"/>
        <v>1</v>
      </c>
      <c r="F126">
        <f t="shared" ca="1" si="5"/>
        <v>4</v>
      </c>
      <c r="G126">
        <f t="shared" ca="1" si="6"/>
        <v>8</v>
      </c>
      <c r="H126">
        <f t="shared" ca="1" si="22"/>
        <v>10</v>
      </c>
      <c r="I126" t="str">
        <f t="shared" ca="1" si="15"/>
        <v>1</v>
      </c>
      <c r="J126" t="str">
        <f t="shared" ca="1" si="16"/>
        <v>1.4.</v>
      </c>
      <c r="K126" t="str">
        <f t="shared" ca="1" si="17"/>
        <v>1.4.8.</v>
      </c>
      <c r="L126" t="str">
        <f t="shared" ca="1" si="23"/>
        <v>F</v>
      </c>
      <c r="M126" s="48" t="s">
        <v>6</v>
      </c>
      <c r="N126" s="49"/>
      <c r="O126" s="50" t="s">
        <v>1108</v>
      </c>
      <c r="P126" s="51" t="s">
        <v>51</v>
      </c>
      <c r="Q126" s="51" t="s">
        <v>188</v>
      </c>
      <c r="R126" s="52" t="s">
        <v>189</v>
      </c>
      <c r="S126" s="53" t="s">
        <v>68</v>
      </c>
      <c r="T126" s="78">
        <v>0.91</v>
      </c>
      <c r="U126" s="79">
        <v>83</v>
      </c>
      <c r="V126" s="57">
        <f t="shared" si="27"/>
        <v>103.56</v>
      </c>
      <c r="W126" s="56">
        <f t="shared" si="20"/>
        <v>103.56</v>
      </c>
      <c r="X126" s="57">
        <f ca="1">IFERROR(IF($M126="S",(ROUNDDOWN($Y126*$W126,2)),IF($M126="M",SUMIFS($X:$X,$M:$M,"N1",$E:$E,I126),IF(AND(M126="N1",OFFSET(M126,1,0)="S"),SUMIFS($X:$X,$M:$M,"S",$J:$J,CONCATENATE(E126,".",F126,".")),IF(AND(M126="N1",OFFSET(M126,1,0)="N2",$A$6&gt;=3),SUMIFS($X:$X,$M:$M,"N2",$J:$J,CONCATENATE(E126,".",F126,".")),IF(AND(M126="N2",OFFSET(M126,1,0)="S",$A$6&gt;=3),SUMIFS($X:$X,$M:$M,"S",$K:$K,CONCATENATE(E126,".",F126,".",G126,"."))))))),0)</f>
        <v>94.23</v>
      </c>
      <c r="Y126" s="58">
        <f t="shared" si="26"/>
        <v>0.91</v>
      </c>
      <c r="Z126" s="59"/>
      <c r="AA126" s="59">
        <f>MATCH((CONCATENATE($P126," ",$Q126)),[1]Banco!$A:$A,0)</f>
        <v>13192</v>
      </c>
      <c r="AB126" s="59"/>
      <c r="AC126" s="3" t="s">
        <v>0</v>
      </c>
      <c r="AD126" s="11"/>
      <c r="AE126" s="60"/>
    </row>
    <row r="127" spans="1:31" x14ac:dyDescent="0.25">
      <c r="A127">
        <f t="shared" si="0"/>
        <v>3</v>
      </c>
      <c r="B127">
        <f t="shared" ca="1" si="12"/>
        <v>3</v>
      </c>
      <c r="C127">
        <f t="shared" ca="1" si="13"/>
        <v>3</v>
      </c>
      <c r="D127" t="str">
        <f t="shared" si="3"/>
        <v xml:space="preserve"> </v>
      </c>
      <c r="E127" s="47">
        <f t="shared" ca="1" si="4"/>
        <v>1</v>
      </c>
      <c r="F127">
        <f t="shared" ca="1" si="5"/>
        <v>4</v>
      </c>
      <c r="G127">
        <f t="shared" ca="1" si="6"/>
        <v>9</v>
      </c>
      <c r="H127">
        <f t="shared" ca="1" si="22"/>
        <v>0</v>
      </c>
      <c r="I127" t="str">
        <f t="shared" ca="1" si="15"/>
        <v>1</v>
      </c>
      <c r="J127" t="str">
        <f t="shared" ca="1" si="16"/>
        <v>1.4.</v>
      </c>
      <c r="K127" t="str">
        <f t="shared" ca="1" si="17"/>
        <v>1.4.9.</v>
      </c>
      <c r="L127" t="str">
        <f t="shared" ca="1" si="23"/>
        <v>F</v>
      </c>
      <c r="M127" s="48" t="s">
        <v>4</v>
      </c>
      <c r="N127" s="49"/>
      <c r="O127" s="50" t="s">
        <v>1109</v>
      </c>
      <c r="P127" s="51"/>
      <c r="Q127" s="51"/>
      <c r="R127" s="52" t="s">
        <v>206</v>
      </c>
      <c r="S127" s="53"/>
      <c r="T127" s="78"/>
      <c r="U127" s="79"/>
      <c r="V127" s="57">
        <f t="shared" si="27"/>
        <v>0</v>
      </c>
      <c r="W127" s="56">
        <f t="shared" si="20"/>
        <v>0</v>
      </c>
      <c r="X127" s="57">
        <f ca="1">IFERROR(IF($M127="S",(ROUNDDOWN($Y127*$W127,2)),IF($M127="M",SUMIFS($X:$X,$M:$M,"N1",$E:$E,I127),IF(AND(M127="N1",OFFSET(M127,1,0)="S"),SUMIFS($X:$X,$M:$M,"S",$J:$J,CONCATENATE(E127,".",F127,".")),IF(AND(M127="N1",OFFSET(M127,1,0)="N2",$A$6&gt;=3),SUMIFS($X:$X,$M:$M,"N2",$J:$J,CONCATENATE(E127,".",F127,".")),IF(AND(M127="N2",OFFSET(M127,1,0)="S",$A$6&gt;=3),SUMIFS($X:$X,$M:$M,"S",$K:$K,CONCATENATE(E127,".",F127,".",G127,"."))))))),0)</f>
        <v>10871.05</v>
      </c>
      <c r="Y127" s="58">
        <f t="shared" si="26"/>
        <v>0</v>
      </c>
      <c r="Z127" s="59"/>
      <c r="AA127" s="59" t="e">
        <f>MATCH((CONCATENATE($P127," ",$Q127)),[1]Banco!$A:$A,0)</f>
        <v>#N/A</v>
      </c>
      <c r="AB127" s="59"/>
      <c r="AC127" s="3" t="s">
        <v>0</v>
      </c>
      <c r="AD127" s="11"/>
      <c r="AE127" s="60"/>
    </row>
    <row r="128" spans="1:31" ht="25.5" x14ac:dyDescent="0.25">
      <c r="A128" t="str">
        <f t="shared" si="0"/>
        <v>S</v>
      </c>
      <c r="B128">
        <f t="shared" ca="1" si="12"/>
        <v>3</v>
      </c>
      <c r="C128" t="str">
        <f t="shared" ca="1" si="13"/>
        <v>S</v>
      </c>
      <c r="D128" t="str">
        <f t="shared" si="3"/>
        <v xml:space="preserve"> </v>
      </c>
      <c r="E128" s="47">
        <f t="shared" ca="1" si="4"/>
        <v>1</v>
      </c>
      <c r="F128">
        <f t="shared" ca="1" si="5"/>
        <v>4</v>
      </c>
      <c r="G128">
        <f t="shared" ca="1" si="6"/>
        <v>9</v>
      </c>
      <c r="H128">
        <f t="shared" ca="1" si="22"/>
        <v>1</v>
      </c>
      <c r="I128" t="str">
        <f t="shared" ca="1" si="15"/>
        <v>1</v>
      </c>
      <c r="J128" t="str">
        <f t="shared" ca="1" si="16"/>
        <v>1.4.</v>
      </c>
      <c r="K128" t="str">
        <f t="shared" ca="1" si="17"/>
        <v>1.4.9.</v>
      </c>
      <c r="L128" t="str">
        <f t="shared" ca="1" si="23"/>
        <v>F</v>
      </c>
      <c r="M128" s="48" t="s">
        <v>6</v>
      </c>
      <c r="N128" s="49"/>
      <c r="O128" s="50" t="s">
        <v>1110</v>
      </c>
      <c r="P128" s="51" t="s">
        <v>32</v>
      </c>
      <c r="Q128" s="51">
        <v>96523</v>
      </c>
      <c r="R128" s="52" t="s">
        <v>177</v>
      </c>
      <c r="S128" s="53" t="s">
        <v>68</v>
      </c>
      <c r="T128" s="78">
        <v>4.5599999999999996</v>
      </c>
      <c r="U128" s="79">
        <v>100.91</v>
      </c>
      <c r="V128" s="57">
        <f t="shared" si="27"/>
        <v>125.91</v>
      </c>
      <c r="W128" s="56">
        <f t="shared" si="20"/>
        <v>125.91</v>
      </c>
      <c r="X128" s="57">
        <f ca="1">IFERROR(IF($M128="S",(ROUNDDOWN($Y128*$W128,2)),IF($M128="M",SUMIFS($X:$X,$M:$M,"N1",$E:$E,I128),IF(AND(M128="N1",OFFSET(M128,1,0)="S"),SUMIFS($X:$X,$M:$M,"S",$J:$J,CONCATENATE(E128,".",F128,".")),IF(AND(M128="N1",OFFSET(M128,1,0)="N2",$A$6&gt;=3),SUMIFS($X:$X,$M:$M,"N2",$J:$J,CONCATENATE(E128,".",F128,".")),IF(AND(M128="N2",OFFSET(M128,1,0)="S",$A$6&gt;=3),SUMIFS($X:$X,$M:$M,"S",$K:$K,CONCATENATE(E128,".",F128,".",G128,"."))))))),0)</f>
        <v>574.14</v>
      </c>
      <c r="Y128" s="58">
        <f t="shared" si="26"/>
        <v>4.5599999999999996</v>
      </c>
      <c r="Z128" s="59"/>
      <c r="AA128" s="59">
        <f>MATCH((CONCATENATE($P128," ",$Q128)),[1]Banco!$A:$A,0)</f>
        <v>4323</v>
      </c>
      <c r="AB128" s="59"/>
      <c r="AC128" s="3" t="s">
        <v>0</v>
      </c>
      <c r="AD128" s="11"/>
      <c r="AE128" s="60"/>
    </row>
    <row r="129" spans="1:31" ht="25.5" x14ac:dyDescent="0.25">
      <c r="A129" t="str">
        <f t="shared" si="0"/>
        <v>S</v>
      </c>
      <c r="B129">
        <f t="shared" ca="1" si="12"/>
        <v>3</v>
      </c>
      <c r="C129" t="str">
        <f t="shared" ca="1" si="13"/>
        <v>S</v>
      </c>
      <c r="D129" t="str">
        <f t="shared" si="3"/>
        <v xml:space="preserve"> </v>
      </c>
      <c r="E129" s="47">
        <f t="shared" ca="1" si="4"/>
        <v>1</v>
      </c>
      <c r="F129">
        <f t="shared" ca="1" si="5"/>
        <v>4</v>
      </c>
      <c r="G129">
        <f t="shared" ca="1" si="6"/>
        <v>9</v>
      </c>
      <c r="H129">
        <f t="shared" ca="1" si="22"/>
        <v>2</v>
      </c>
      <c r="I129" t="str">
        <f t="shared" ca="1" si="15"/>
        <v>1</v>
      </c>
      <c r="J129" t="str">
        <f t="shared" ca="1" si="16"/>
        <v>1.4.</v>
      </c>
      <c r="K129" t="str">
        <f t="shared" ca="1" si="17"/>
        <v>1.4.9.</v>
      </c>
      <c r="L129" t="str">
        <f t="shared" ca="1" si="23"/>
        <v>F</v>
      </c>
      <c r="M129" s="48" t="s">
        <v>6</v>
      </c>
      <c r="N129" s="49"/>
      <c r="O129" s="50" t="s">
        <v>1111</v>
      </c>
      <c r="P129" s="51" t="s">
        <v>32</v>
      </c>
      <c r="Q129" s="51">
        <v>101616</v>
      </c>
      <c r="R129" s="52" t="s">
        <v>178</v>
      </c>
      <c r="S129" s="53" t="s">
        <v>62</v>
      </c>
      <c r="T129" s="78">
        <v>3.6</v>
      </c>
      <c r="U129" s="79">
        <v>6.94</v>
      </c>
      <c r="V129" s="57">
        <f t="shared" si="27"/>
        <v>8.65</v>
      </c>
      <c r="W129" s="56">
        <f t="shared" si="20"/>
        <v>8.65</v>
      </c>
      <c r="X129" s="57">
        <f ca="1">IFERROR(IF($M129="S",(ROUNDDOWN($Y129*$W129,2)),IF($M129="M",SUMIFS($X:$X,$M:$M,"N1",$E:$E,I129),IF(AND(M129="N1",OFFSET(M129,1,0)="S"),SUMIFS($X:$X,$M:$M,"S",$J:$J,CONCATENATE(E129,".",F129,".")),IF(AND(M129="N1",OFFSET(M129,1,0)="N2",$A$6&gt;=3),SUMIFS($X:$X,$M:$M,"N2",$J:$J,CONCATENATE(E129,".",F129,".")),IF(AND(M129="N2",OFFSET(M129,1,0)="S",$A$6&gt;=3),SUMIFS($X:$X,$M:$M,"S",$K:$K,CONCATENATE(E129,".",F129,".",G129,"."))))))),0)</f>
        <v>31.14</v>
      </c>
      <c r="Y129" s="58">
        <f t="shared" si="26"/>
        <v>3.6</v>
      </c>
      <c r="Z129" s="59"/>
      <c r="AA129" s="59">
        <f>MATCH((CONCATENATE($P129," ",$Q129)),[1]Banco!$A:$A,0)</f>
        <v>3716</v>
      </c>
      <c r="AB129" s="59"/>
      <c r="AC129" s="3" t="s">
        <v>0</v>
      </c>
      <c r="AD129" s="11"/>
      <c r="AE129" s="60"/>
    </row>
    <row r="130" spans="1:31" x14ac:dyDescent="0.25">
      <c r="A130" t="str">
        <f t="shared" si="0"/>
        <v>S</v>
      </c>
      <c r="B130">
        <f t="shared" ca="1" si="12"/>
        <v>3</v>
      </c>
      <c r="C130" t="str">
        <f t="shared" ca="1" si="13"/>
        <v>S</v>
      </c>
      <c r="D130" t="str">
        <f t="shared" si="3"/>
        <v xml:space="preserve"> </v>
      </c>
      <c r="E130" s="47">
        <f t="shared" ca="1" si="4"/>
        <v>1</v>
      </c>
      <c r="F130">
        <f t="shared" ca="1" si="5"/>
        <v>4</v>
      </c>
      <c r="G130">
        <f t="shared" ca="1" si="6"/>
        <v>9</v>
      </c>
      <c r="H130">
        <f t="shared" ca="1" si="22"/>
        <v>3</v>
      </c>
      <c r="I130" t="str">
        <f t="shared" ca="1" si="15"/>
        <v>1</v>
      </c>
      <c r="J130" t="str">
        <f t="shared" ca="1" si="16"/>
        <v>1.4.</v>
      </c>
      <c r="K130" t="str">
        <f t="shared" ca="1" si="17"/>
        <v>1.4.9.</v>
      </c>
      <c r="L130" t="str">
        <f t="shared" ca="1" si="23"/>
        <v>F</v>
      </c>
      <c r="M130" s="48" t="s">
        <v>6</v>
      </c>
      <c r="N130" s="49"/>
      <c r="O130" s="50" t="s">
        <v>1112</v>
      </c>
      <c r="P130" s="51" t="s">
        <v>51</v>
      </c>
      <c r="Q130" s="51" t="s">
        <v>173</v>
      </c>
      <c r="R130" s="52" t="s">
        <v>174</v>
      </c>
      <c r="S130" s="53" t="s">
        <v>70</v>
      </c>
      <c r="T130" s="78">
        <v>105</v>
      </c>
      <c r="U130" s="79">
        <v>14</v>
      </c>
      <c r="V130" s="57">
        <f t="shared" si="27"/>
        <v>17.46</v>
      </c>
      <c r="W130" s="56">
        <f t="shared" si="20"/>
        <v>17.46</v>
      </c>
      <c r="X130" s="57">
        <f ca="1">IFERROR(IF($M130="S",(ROUNDDOWN($Y130*$W130,2)),IF($M130="M",SUMIFS($X:$X,$M:$M,"N1",$E:$E,I130),IF(AND(M130="N1",OFFSET(M130,1,0)="S"),SUMIFS($X:$X,$M:$M,"S",$J:$J,CONCATENATE(E130,".",F130,".")),IF(AND(M130="N1",OFFSET(M130,1,0)="N2",$A$6&gt;=3),SUMIFS($X:$X,$M:$M,"N2",$J:$J,CONCATENATE(E130,".",F130,".")),IF(AND(M130="N2",OFFSET(M130,1,0)="S",$A$6&gt;=3),SUMIFS($X:$X,$M:$M,"S",$K:$K,CONCATENATE(E130,".",F130,".",G130,"."))))))),0)</f>
        <v>1833.3</v>
      </c>
      <c r="Y130" s="58">
        <f t="shared" si="26"/>
        <v>105</v>
      </c>
      <c r="Z130" s="59"/>
      <c r="AA130" s="59">
        <f>MATCH((CONCATENATE($P130," ",$Q130)),[1]Banco!$A:$A,0)</f>
        <v>10626</v>
      </c>
      <c r="AB130" s="59"/>
      <c r="AC130" s="3" t="s">
        <v>0</v>
      </c>
      <c r="AD130" s="11"/>
      <c r="AE130" s="60"/>
    </row>
    <row r="131" spans="1:31" ht="38.25" x14ac:dyDescent="0.25">
      <c r="A131" t="str">
        <f t="shared" si="0"/>
        <v>S</v>
      </c>
      <c r="B131">
        <f t="shared" ca="1" si="12"/>
        <v>3</v>
      </c>
      <c r="C131" t="str">
        <f t="shared" ca="1" si="13"/>
        <v>S</v>
      </c>
      <c r="D131" t="str">
        <f t="shared" si="3"/>
        <v xml:space="preserve"> </v>
      </c>
      <c r="E131" s="47">
        <f t="shared" ca="1" si="4"/>
        <v>1</v>
      </c>
      <c r="F131">
        <f t="shared" ca="1" si="5"/>
        <v>4</v>
      </c>
      <c r="G131">
        <f t="shared" ca="1" si="6"/>
        <v>9</v>
      </c>
      <c r="H131">
        <f t="shared" ca="1" si="22"/>
        <v>4</v>
      </c>
      <c r="I131" t="str">
        <f t="shared" ca="1" si="15"/>
        <v>1</v>
      </c>
      <c r="J131" t="str">
        <f t="shared" ca="1" si="16"/>
        <v>1.4.</v>
      </c>
      <c r="K131" t="str">
        <f t="shared" ca="1" si="17"/>
        <v>1.4.9.</v>
      </c>
      <c r="L131" t="str">
        <f t="shared" ca="1" si="23"/>
        <v>F</v>
      </c>
      <c r="M131" s="48" t="s">
        <v>6</v>
      </c>
      <c r="N131" s="49"/>
      <c r="O131" s="50" t="s">
        <v>1113</v>
      </c>
      <c r="P131" s="51" t="s">
        <v>32</v>
      </c>
      <c r="Q131" s="51">
        <v>104929</v>
      </c>
      <c r="R131" s="52" t="s">
        <v>203</v>
      </c>
      <c r="S131" s="53" t="s">
        <v>62</v>
      </c>
      <c r="T131" s="78">
        <v>9.24</v>
      </c>
      <c r="U131" s="79">
        <v>96.47</v>
      </c>
      <c r="V131" s="57">
        <f t="shared" si="27"/>
        <v>120.37</v>
      </c>
      <c r="W131" s="56">
        <f t="shared" si="20"/>
        <v>120.37</v>
      </c>
      <c r="X131" s="57">
        <f ca="1">IFERROR(IF($M131="S",(ROUNDDOWN($Y131*$W131,2)),IF($M131="M",SUMIFS($X:$X,$M:$M,"N1",$E:$E,I131),IF(AND(M131="N1",OFFSET(M131,1,0)="S"),SUMIFS($X:$X,$M:$M,"S",$J:$J,CONCATENATE(E131,".",F131,".")),IF(AND(M131="N1",OFFSET(M131,1,0)="N2",$A$6&gt;=3),SUMIFS($X:$X,$M:$M,"N2",$J:$J,CONCATENATE(E131,".",F131,".")),IF(AND(M131="N2",OFFSET(M131,1,0)="S",$A$6&gt;=3),SUMIFS($X:$X,$M:$M,"S",$K:$K,CONCATENATE(E131,".",F131,".",G131,"."))))))),0)</f>
        <v>1112.21</v>
      </c>
      <c r="Y131" s="58">
        <f t="shared" si="26"/>
        <v>9.24</v>
      </c>
      <c r="Z131" s="59"/>
      <c r="AA131" s="59">
        <f>MATCH((CONCATENATE($P131," ",$Q131)),[1]Banco!$A:$A,0)</f>
        <v>4337</v>
      </c>
      <c r="AB131" s="59"/>
      <c r="AC131" s="3" t="s">
        <v>0</v>
      </c>
      <c r="AD131" s="11"/>
      <c r="AE131" s="60"/>
    </row>
    <row r="132" spans="1:31" ht="25.5" x14ac:dyDescent="0.25">
      <c r="A132" t="str">
        <f t="shared" si="0"/>
        <v>S</v>
      </c>
      <c r="B132">
        <f t="shared" ca="1" si="12"/>
        <v>3</v>
      </c>
      <c r="C132" t="str">
        <f t="shared" ca="1" si="13"/>
        <v>S</v>
      </c>
      <c r="D132" t="str">
        <f t="shared" si="3"/>
        <v xml:space="preserve"> </v>
      </c>
      <c r="E132" s="47">
        <f t="shared" ca="1" si="4"/>
        <v>1</v>
      </c>
      <c r="F132">
        <f t="shared" ca="1" si="5"/>
        <v>4</v>
      </c>
      <c r="G132">
        <f t="shared" ca="1" si="6"/>
        <v>9</v>
      </c>
      <c r="H132">
        <f t="shared" ca="1" si="22"/>
        <v>5</v>
      </c>
      <c r="I132" t="str">
        <f t="shared" ca="1" si="15"/>
        <v>1</v>
      </c>
      <c r="J132" t="str">
        <f t="shared" ca="1" si="16"/>
        <v>1.4.</v>
      </c>
      <c r="K132" t="str">
        <f t="shared" ca="1" si="17"/>
        <v>1.4.9.</v>
      </c>
      <c r="L132" t="str">
        <f t="shared" ca="1" si="23"/>
        <v>F</v>
      </c>
      <c r="M132" s="48" t="s">
        <v>6</v>
      </c>
      <c r="N132" s="49"/>
      <c r="O132" s="50" t="s">
        <v>1114</v>
      </c>
      <c r="P132" s="51" t="s">
        <v>32</v>
      </c>
      <c r="Q132" s="51">
        <v>96616</v>
      </c>
      <c r="R132" s="52" t="s">
        <v>180</v>
      </c>
      <c r="S132" s="53" t="s">
        <v>68</v>
      </c>
      <c r="T132" s="78">
        <v>0.18</v>
      </c>
      <c r="U132" s="79">
        <v>908.52</v>
      </c>
      <c r="V132" s="57">
        <f t="shared" si="27"/>
        <v>1133.6500000000001</v>
      </c>
      <c r="W132" s="56">
        <f t="shared" si="20"/>
        <v>1133.6500000000001</v>
      </c>
      <c r="X132" s="57">
        <f ca="1">IFERROR(IF($M132="S",(ROUNDDOWN($Y132*$W132,2)),IF($M132="M",SUMIFS($X:$X,$M:$M,"N1",$E:$E,I132),IF(AND(M132="N1",OFFSET(M132,1,0)="S"),SUMIFS($X:$X,$M:$M,"S",$J:$J,CONCATENATE(E132,".",F132,".")),IF(AND(M132="N1",OFFSET(M132,1,0)="N2",$A$6&gt;=3),SUMIFS($X:$X,$M:$M,"N2",$J:$J,CONCATENATE(E132,".",F132,".")),IF(AND(M132="N2",OFFSET(M132,1,0)="S",$A$6&gt;=3),SUMIFS($X:$X,$M:$M,"S",$K:$K,CONCATENATE(E132,".",F132,".",G132,"."))))))),0)</f>
        <v>204.05</v>
      </c>
      <c r="Y132" s="58">
        <f t="shared" si="26"/>
        <v>0.18</v>
      </c>
      <c r="Z132" s="59"/>
      <c r="AA132" s="59">
        <f>MATCH((CONCATENATE($P132," ",$Q132)),[1]Banco!$A:$A,0)</f>
        <v>7073</v>
      </c>
      <c r="AB132" s="59"/>
      <c r="AC132" s="3" t="s">
        <v>0</v>
      </c>
      <c r="AD132" s="11"/>
      <c r="AE132" s="60"/>
    </row>
    <row r="133" spans="1:31" ht="25.5" x14ac:dyDescent="0.25">
      <c r="A133" t="str">
        <f t="shared" si="0"/>
        <v>S</v>
      </c>
      <c r="B133">
        <f t="shared" ca="1" si="12"/>
        <v>3</v>
      </c>
      <c r="C133" t="str">
        <f t="shared" ca="1" si="13"/>
        <v>S</v>
      </c>
      <c r="D133" t="str">
        <f t="shared" si="3"/>
        <v xml:space="preserve"> </v>
      </c>
      <c r="E133" s="47">
        <f t="shared" ca="1" si="4"/>
        <v>1</v>
      </c>
      <c r="F133">
        <f t="shared" ca="1" si="5"/>
        <v>4</v>
      </c>
      <c r="G133">
        <f t="shared" ca="1" si="6"/>
        <v>9</v>
      </c>
      <c r="H133">
        <f t="shared" ca="1" si="22"/>
        <v>6</v>
      </c>
      <c r="I133" t="str">
        <f t="shared" ca="1" si="15"/>
        <v>1</v>
      </c>
      <c r="J133" t="str">
        <f t="shared" ca="1" si="16"/>
        <v>1.4.</v>
      </c>
      <c r="K133" t="str">
        <f t="shared" ca="1" si="17"/>
        <v>1.4.9.</v>
      </c>
      <c r="L133" t="str">
        <f t="shared" ca="1" si="23"/>
        <v>F</v>
      </c>
      <c r="M133" s="48" t="s">
        <v>6</v>
      </c>
      <c r="N133" s="49"/>
      <c r="O133" s="50" t="s">
        <v>1115</v>
      </c>
      <c r="P133" s="51" t="s">
        <v>32</v>
      </c>
      <c r="Q133" s="51">
        <v>98557</v>
      </c>
      <c r="R133" s="52" t="s">
        <v>72</v>
      </c>
      <c r="S133" s="53" t="s">
        <v>62</v>
      </c>
      <c r="T133" s="78">
        <v>12.84</v>
      </c>
      <c r="U133" s="79">
        <v>40.96</v>
      </c>
      <c r="V133" s="57">
        <f t="shared" si="27"/>
        <v>51.1</v>
      </c>
      <c r="W133" s="56">
        <f t="shared" si="20"/>
        <v>51.1</v>
      </c>
      <c r="X133" s="57">
        <f ca="1">IFERROR(IF($M133="S",(ROUNDDOWN($Y133*$W133,2)),IF($M133="M",SUMIFS($X:$X,$M:$M,"N1",$E:$E,I133),IF(AND(M133="N1",OFFSET(M133,1,0)="S"),SUMIFS($X:$X,$M:$M,"S",$J:$J,CONCATENATE(E133,".",F133,".")),IF(AND(M133="N1",OFFSET(M133,1,0)="N2",$A$6&gt;=3),SUMIFS($X:$X,$M:$M,"N2",$J:$J,CONCATENATE(E133,".",F133,".")),IF(AND(M133="N2",OFFSET(M133,1,0)="S",$A$6&gt;=3),SUMIFS($X:$X,$M:$M,"S",$K:$K,CONCATENATE(E133,".",F133,".",G133,"."))))))),0)</f>
        <v>656.12</v>
      </c>
      <c r="Y133" s="58">
        <f t="shared" si="26"/>
        <v>12.84</v>
      </c>
      <c r="Z133" s="59"/>
      <c r="AA133" s="59">
        <f>MATCH((CONCATENATE($P133," ",$Q133)),[1]Banco!$A:$A,0)</f>
        <v>4665</v>
      </c>
      <c r="AB133" s="59"/>
      <c r="AC133" s="3" t="s">
        <v>0</v>
      </c>
      <c r="AD133" s="11"/>
      <c r="AE133" s="60"/>
    </row>
    <row r="134" spans="1:31" ht="38.25" x14ac:dyDescent="0.25">
      <c r="A134" t="str">
        <f t="shared" si="0"/>
        <v>S</v>
      </c>
      <c r="B134">
        <f t="shared" ca="1" si="12"/>
        <v>3</v>
      </c>
      <c r="C134" t="str">
        <f t="shared" ca="1" si="13"/>
        <v>S</v>
      </c>
      <c r="D134" t="str">
        <f t="shared" si="3"/>
        <v xml:space="preserve"> </v>
      </c>
      <c r="E134" s="47">
        <f t="shared" ca="1" si="4"/>
        <v>1</v>
      </c>
      <c r="F134">
        <f t="shared" ca="1" si="5"/>
        <v>4</v>
      </c>
      <c r="G134">
        <f t="shared" ca="1" si="6"/>
        <v>9</v>
      </c>
      <c r="H134">
        <f t="shared" ca="1" si="22"/>
        <v>7</v>
      </c>
      <c r="I134" t="str">
        <f t="shared" ca="1" si="15"/>
        <v>1</v>
      </c>
      <c r="J134" t="str">
        <f t="shared" ca="1" si="16"/>
        <v>1.4.</v>
      </c>
      <c r="K134" t="str">
        <f t="shared" ca="1" si="17"/>
        <v>1.4.9.</v>
      </c>
      <c r="L134" t="str">
        <f t="shared" ca="1" si="23"/>
        <v>F</v>
      </c>
      <c r="M134" s="48" t="s">
        <v>6</v>
      </c>
      <c r="N134" s="49"/>
      <c r="O134" s="50" t="s">
        <v>1116</v>
      </c>
      <c r="P134" s="51" t="s">
        <v>51</v>
      </c>
      <c r="Q134" s="51" t="s">
        <v>184</v>
      </c>
      <c r="R134" s="52" t="s">
        <v>185</v>
      </c>
      <c r="S134" s="53" t="s">
        <v>68</v>
      </c>
      <c r="T134" s="78">
        <v>1.98</v>
      </c>
      <c r="U134" s="79">
        <v>750.89</v>
      </c>
      <c r="V134" s="57">
        <f t="shared" si="27"/>
        <v>936.96</v>
      </c>
      <c r="W134" s="56">
        <f t="shared" si="20"/>
        <v>936.96</v>
      </c>
      <c r="X134" s="57">
        <f ca="1">IFERROR(IF($M134="S",(ROUNDDOWN($Y134*$W134,2)),IF($M134="M",SUMIFS($X:$X,$M:$M,"N1",$E:$E,I134),IF(AND(M134="N1",OFFSET(M134,1,0)="S"),SUMIFS($X:$X,$M:$M,"S",$J:$J,CONCATENATE(E134,".",F134,".")),IF(AND(M134="N1",OFFSET(M134,1,0)="N2",$A$6&gt;=3),SUMIFS($X:$X,$M:$M,"N2",$J:$J,CONCATENATE(E134,".",F134,".")),IF(AND(M134="N2",OFFSET(M134,1,0)="S",$A$6&gt;=3),SUMIFS($X:$X,$M:$M,"S",$K:$K,CONCATENATE(E134,".",F134,".",G134,"."))))))),0)</f>
        <v>1855.18</v>
      </c>
      <c r="Y134" s="58">
        <f t="shared" si="26"/>
        <v>1.98</v>
      </c>
      <c r="Z134" s="59"/>
      <c r="AA134" s="59">
        <f>MATCH((CONCATENATE($P134," ",$Q134)),[1]Banco!$A:$A,0)</f>
        <v>10589</v>
      </c>
      <c r="AB134" s="59"/>
      <c r="AC134" s="3" t="s">
        <v>0</v>
      </c>
      <c r="AD134" s="11"/>
      <c r="AE134" s="60"/>
    </row>
    <row r="135" spans="1:31" ht="25.5" x14ac:dyDescent="0.25">
      <c r="A135" t="str">
        <f t="shared" si="0"/>
        <v>S</v>
      </c>
      <c r="B135">
        <f t="shared" ca="1" si="12"/>
        <v>3</v>
      </c>
      <c r="C135" t="str">
        <f t="shared" ca="1" si="13"/>
        <v>S</v>
      </c>
      <c r="D135" t="str">
        <f t="shared" si="3"/>
        <v xml:space="preserve"> </v>
      </c>
      <c r="E135" s="47">
        <f t="shared" ca="1" si="4"/>
        <v>1</v>
      </c>
      <c r="F135">
        <f t="shared" ca="1" si="5"/>
        <v>4</v>
      </c>
      <c r="G135">
        <f t="shared" ca="1" si="6"/>
        <v>9</v>
      </c>
      <c r="H135">
        <f t="shared" ca="1" si="22"/>
        <v>8</v>
      </c>
      <c r="I135" t="str">
        <f t="shared" ca="1" si="15"/>
        <v>1</v>
      </c>
      <c r="J135" t="str">
        <f t="shared" ca="1" si="16"/>
        <v>1.4.</v>
      </c>
      <c r="K135" t="str">
        <f t="shared" ca="1" si="17"/>
        <v>1.4.9.</v>
      </c>
      <c r="L135" t="str">
        <f t="shared" ca="1" si="23"/>
        <v>F</v>
      </c>
      <c r="M135" s="48" t="s">
        <v>6</v>
      </c>
      <c r="N135" s="49"/>
      <c r="O135" s="50" t="s">
        <v>1117</v>
      </c>
      <c r="P135" s="51" t="s">
        <v>32</v>
      </c>
      <c r="Q135" s="51">
        <v>93382</v>
      </c>
      <c r="R135" s="52" t="s">
        <v>71</v>
      </c>
      <c r="S135" s="53" t="s">
        <v>68</v>
      </c>
      <c r="T135" s="78">
        <v>2.4</v>
      </c>
      <c r="U135" s="79">
        <v>28.57</v>
      </c>
      <c r="V135" s="57">
        <f t="shared" si="27"/>
        <v>35.64</v>
      </c>
      <c r="W135" s="56">
        <f t="shared" si="20"/>
        <v>35.64</v>
      </c>
      <c r="X135" s="57">
        <f ca="1">IFERROR(IF($M135="S",(ROUNDDOWN($Y135*$W135,2)),IF($M135="M",SUMIFS($X:$X,$M:$M,"N1",$E:$E,I135),IF(AND(M135="N1",OFFSET(M135,1,0)="S"),SUMIFS($X:$X,$M:$M,"S",$J:$J,CONCATENATE(E135,".",F135,".")),IF(AND(M135="N1",OFFSET(M135,1,0)="N2",$A$6&gt;=3),SUMIFS($X:$X,$M:$M,"N2",$J:$J,CONCATENATE(E135,".",F135,".")),IF(AND(M135="N2",OFFSET(M135,1,0)="S",$A$6&gt;=3),SUMIFS($X:$X,$M:$M,"S",$K:$K,CONCATENATE(E135,".",F135,".",G135,"."))))))),0)</f>
        <v>85.53</v>
      </c>
      <c r="Y135" s="58">
        <f t="shared" si="26"/>
        <v>2.4</v>
      </c>
      <c r="Z135" s="59"/>
      <c r="AA135" s="59">
        <f>MATCH((CONCATENATE($P135," ",$Q135)),[1]Banco!$A:$A,0)</f>
        <v>886</v>
      </c>
      <c r="AB135" s="59"/>
      <c r="AC135" s="3" t="s">
        <v>0</v>
      </c>
      <c r="AD135" s="11"/>
      <c r="AE135" s="60"/>
    </row>
    <row r="136" spans="1:31" ht="38.25" x14ac:dyDescent="0.25">
      <c r="A136" t="str">
        <f t="shared" si="0"/>
        <v>S</v>
      </c>
      <c r="B136">
        <f t="shared" ca="1" si="12"/>
        <v>3</v>
      </c>
      <c r="C136" t="str">
        <f t="shared" ca="1" si="13"/>
        <v>S</v>
      </c>
      <c r="D136" t="str">
        <f t="shared" si="3"/>
        <v xml:space="preserve"> </v>
      </c>
      <c r="E136" s="47">
        <f t="shared" ca="1" si="4"/>
        <v>1</v>
      </c>
      <c r="F136">
        <f t="shared" ca="1" si="5"/>
        <v>4</v>
      </c>
      <c r="G136">
        <f t="shared" ca="1" si="6"/>
        <v>9</v>
      </c>
      <c r="H136">
        <f t="shared" ca="1" si="22"/>
        <v>9</v>
      </c>
      <c r="I136" t="str">
        <f t="shared" ca="1" si="15"/>
        <v>1</v>
      </c>
      <c r="J136" t="str">
        <f t="shared" ca="1" si="16"/>
        <v>1.4.</v>
      </c>
      <c r="K136" t="str">
        <f t="shared" ca="1" si="17"/>
        <v>1.4.9.</v>
      </c>
      <c r="L136" t="str">
        <f t="shared" ca="1" si="23"/>
        <v>F</v>
      </c>
      <c r="M136" s="48" t="s">
        <v>6</v>
      </c>
      <c r="N136" s="49"/>
      <c r="O136" s="50" t="s">
        <v>1118</v>
      </c>
      <c r="P136" s="51" t="s">
        <v>51</v>
      </c>
      <c r="Q136" s="51" t="s">
        <v>186</v>
      </c>
      <c r="R136" s="52" t="s">
        <v>187</v>
      </c>
      <c r="S136" s="53" t="s">
        <v>68</v>
      </c>
      <c r="T136" s="78">
        <v>2.81</v>
      </c>
      <c r="U136" s="79">
        <v>44.91</v>
      </c>
      <c r="V136" s="57">
        <f t="shared" si="27"/>
        <v>56.03</v>
      </c>
      <c r="W136" s="56">
        <f t="shared" si="20"/>
        <v>56.03</v>
      </c>
      <c r="X136" s="57">
        <f ca="1">IFERROR(IF($M136="S",(ROUNDDOWN($Y136*$W136,2)),IF($M136="M",SUMIFS($X:$X,$M:$M,"N1",$E:$E,I136),IF(AND(M136="N1",OFFSET(M136,1,0)="S"),SUMIFS($X:$X,$M:$M,"S",$J:$J,CONCATENATE(E136,".",F136,".")),IF(AND(M136="N1",OFFSET(M136,1,0)="N2",$A$6&gt;=3),SUMIFS($X:$X,$M:$M,"N2",$J:$J,CONCATENATE(E136,".",F136,".")),IF(AND(M136="N2",OFFSET(M136,1,0)="S",$A$6&gt;=3),SUMIFS($X:$X,$M:$M,"S",$K:$K,CONCATENATE(E136,".",F136,".",G136,"."))))))),0)</f>
        <v>157.44</v>
      </c>
      <c r="Y136" s="58">
        <f t="shared" si="26"/>
        <v>2.81</v>
      </c>
      <c r="Z136" s="59"/>
      <c r="AA136" s="59">
        <f>MATCH((CONCATENATE($P136," ",$Q136)),[1]Banco!$A:$A,0)</f>
        <v>13183</v>
      </c>
      <c r="AB136" s="59"/>
      <c r="AC136" s="3" t="s">
        <v>0</v>
      </c>
      <c r="AD136" s="11"/>
      <c r="AE136" s="60"/>
    </row>
    <row r="137" spans="1:31" ht="25.5" x14ac:dyDescent="0.25">
      <c r="A137" t="str">
        <f t="shared" si="0"/>
        <v>S</v>
      </c>
      <c r="B137">
        <f t="shared" ca="1" si="12"/>
        <v>3</v>
      </c>
      <c r="C137" t="str">
        <f t="shared" ca="1" si="13"/>
        <v>S</v>
      </c>
      <c r="D137" t="str">
        <f t="shared" si="3"/>
        <v xml:space="preserve"> </v>
      </c>
      <c r="E137" s="47">
        <f t="shared" ca="1" si="4"/>
        <v>1</v>
      </c>
      <c r="F137">
        <f t="shared" ca="1" si="5"/>
        <v>4</v>
      </c>
      <c r="G137">
        <f t="shared" ca="1" si="6"/>
        <v>9</v>
      </c>
      <c r="H137">
        <f t="shared" ca="1" si="22"/>
        <v>10</v>
      </c>
      <c r="I137" t="str">
        <f t="shared" ca="1" si="15"/>
        <v>1</v>
      </c>
      <c r="J137" t="str">
        <f t="shared" ca="1" si="16"/>
        <v>1.4.</v>
      </c>
      <c r="K137" t="str">
        <f t="shared" ca="1" si="17"/>
        <v>1.4.9.</v>
      </c>
      <c r="L137" t="str">
        <f t="shared" ca="1" si="23"/>
        <v>F</v>
      </c>
      <c r="M137" s="48" t="s">
        <v>6</v>
      </c>
      <c r="N137" s="49"/>
      <c r="O137" s="50" t="s">
        <v>1119</v>
      </c>
      <c r="P137" s="51" t="s">
        <v>51</v>
      </c>
      <c r="Q137" s="51" t="s">
        <v>188</v>
      </c>
      <c r="R137" s="52" t="s">
        <v>189</v>
      </c>
      <c r="S137" s="53" t="s">
        <v>68</v>
      </c>
      <c r="T137" s="78">
        <v>42.12</v>
      </c>
      <c r="U137" s="79">
        <v>83</v>
      </c>
      <c r="V137" s="57">
        <f t="shared" si="27"/>
        <v>103.56</v>
      </c>
      <c r="W137" s="56">
        <f t="shared" si="20"/>
        <v>103.56</v>
      </c>
      <c r="X137" s="57">
        <f ca="1">IFERROR(IF($M137="S",(ROUNDDOWN($Y137*$W137,2)),IF($M137="M",SUMIFS($X:$X,$M:$M,"N1",$E:$E,I137),IF(AND(M137="N1",OFFSET(M137,1,0)="S"),SUMIFS($X:$X,$M:$M,"S",$J:$J,CONCATENATE(E137,".",F137,".")),IF(AND(M137="N1",OFFSET(M137,1,0)="N2",$A$6&gt;=3),SUMIFS($X:$X,$M:$M,"N2",$J:$J,CONCATENATE(E137,".",F137,".")),IF(AND(M137="N2",OFFSET(M137,1,0)="S",$A$6&gt;=3),SUMIFS($X:$X,$M:$M,"S",$K:$K,CONCATENATE(E137,".",F137,".",G137,"."))))))),0)</f>
        <v>4361.9399999999996</v>
      </c>
      <c r="Y137" s="58">
        <f t="shared" si="26"/>
        <v>42.12</v>
      </c>
      <c r="Z137" s="59"/>
      <c r="AA137" s="59">
        <f>MATCH((CONCATENATE($P137," ",$Q137)),[1]Banco!$A:$A,0)</f>
        <v>13192</v>
      </c>
      <c r="AB137" s="59"/>
      <c r="AC137" s="3" t="s">
        <v>0</v>
      </c>
      <c r="AD137" s="11"/>
      <c r="AE137" s="60"/>
    </row>
    <row r="138" spans="1:31" x14ac:dyDescent="0.25">
      <c r="A138">
        <f t="shared" si="0"/>
        <v>3</v>
      </c>
      <c r="B138">
        <f t="shared" ca="1" si="12"/>
        <v>3</v>
      </c>
      <c r="C138">
        <f t="shared" ca="1" si="13"/>
        <v>3</v>
      </c>
      <c r="D138" t="str">
        <f t="shared" si="3"/>
        <v xml:space="preserve"> </v>
      </c>
      <c r="E138" s="47">
        <f t="shared" ca="1" si="4"/>
        <v>1</v>
      </c>
      <c r="F138">
        <f t="shared" ca="1" si="5"/>
        <v>4</v>
      </c>
      <c r="G138">
        <f t="shared" ca="1" si="6"/>
        <v>10</v>
      </c>
      <c r="H138">
        <f t="shared" ca="1" si="22"/>
        <v>0</v>
      </c>
      <c r="I138" t="str">
        <f t="shared" ca="1" si="15"/>
        <v>1</v>
      </c>
      <c r="J138" t="str">
        <f t="shared" ca="1" si="16"/>
        <v>1.4.</v>
      </c>
      <c r="K138" t="str">
        <f t="shared" ca="1" si="17"/>
        <v>1.4.10.</v>
      </c>
      <c r="L138" t="str">
        <f t="shared" ca="1" si="23"/>
        <v>F</v>
      </c>
      <c r="M138" s="48" t="s">
        <v>4</v>
      </c>
      <c r="N138" s="49"/>
      <c r="O138" s="50" t="s">
        <v>1120</v>
      </c>
      <c r="P138" s="51"/>
      <c r="Q138" s="51"/>
      <c r="R138" s="52" t="s">
        <v>207</v>
      </c>
      <c r="S138" s="53"/>
      <c r="T138" s="78"/>
      <c r="U138" s="79"/>
      <c r="V138" s="57">
        <f t="shared" si="27"/>
        <v>0</v>
      </c>
      <c r="W138" s="56">
        <f t="shared" si="20"/>
        <v>0</v>
      </c>
      <c r="X138" s="57">
        <f ca="1">IFERROR(IF($M138="S",(ROUNDDOWN($Y138*$W138,2)),IF($M138="M",SUMIFS($X:$X,$M:$M,"N1",$E:$E,I138),IF(AND(M138="N1",OFFSET(M138,1,0)="S"),SUMIFS($X:$X,$M:$M,"S",$J:$J,CONCATENATE(E138,".",F138,".")),IF(AND(M138="N1",OFFSET(M138,1,0)="N2",$A$6&gt;=3),SUMIFS($X:$X,$M:$M,"N2",$J:$J,CONCATENATE(E138,".",F138,".")),IF(AND(M138="N2",OFFSET(M138,1,0)="S",$A$6&gt;=3),SUMIFS($X:$X,$M:$M,"S",$K:$K,CONCATENATE(E138,".",F138,".",G138,"."))))))),0)</f>
        <v>5064.2800000000007</v>
      </c>
      <c r="Y138" s="58">
        <f t="shared" si="26"/>
        <v>0</v>
      </c>
      <c r="Z138" s="59"/>
      <c r="AA138" s="59" t="e">
        <f>MATCH((CONCATENATE($P138," ",$Q138)),[1]Banco!$A:$A,0)</f>
        <v>#N/A</v>
      </c>
      <c r="AB138" s="59"/>
      <c r="AC138" s="3" t="s">
        <v>0</v>
      </c>
      <c r="AD138" s="11"/>
      <c r="AE138" s="60"/>
    </row>
    <row r="139" spans="1:31" ht="38.25" x14ac:dyDescent="0.25">
      <c r="A139" t="str">
        <f t="shared" si="0"/>
        <v>S</v>
      </c>
      <c r="B139">
        <f t="shared" ca="1" si="12"/>
        <v>3</v>
      </c>
      <c r="C139" t="str">
        <f t="shared" ca="1" si="13"/>
        <v>S</v>
      </c>
      <c r="D139" t="str">
        <f t="shared" si="3"/>
        <v xml:space="preserve"> </v>
      </c>
      <c r="E139" s="47">
        <f t="shared" ca="1" si="4"/>
        <v>1</v>
      </c>
      <c r="F139">
        <f t="shared" ca="1" si="5"/>
        <v>4</v>
      </c>
      <c r="G139">
        <f t="shared" ca="1" si="6"/>
        <v>10</v>
      </c>
      <c r="H139">
        <f t="shared" ca="1" si="22"/>
        <v>1</v>
      </c>
      <c r="I139" t="str">
        <f t="shared" ca="1" si="15"/>
        <v>1</v>
      </c>
      <c r="J139" t="str">
        <f t="shared" ca="1" si="16"/>
        <v>1.4.</v>
      </c>
      <c r="K139" t="str">
        <f t="shared" ca="1" si="17"/>
        <v>1.4.10.</v>
      </c>
      <c r="L139" t="str">
        <f t="shared" ca="1" si="23"/>
        <v>F</v>
      </c>
      <c r="M139" s="48" t="s">
        <v>6</v>
      </c>
      <c r="N139" s="49"/>
      <c r="O139" s="50" t="s">
        <v>1121</v>
      </c>
      <c r="P139" s="51" t="s">
        <v>51</v>
      </c>
      <c r="Q139" s="51" t="s">
        <v>169</v>
      </c>
      <c r="R139" s="52" t="s">
        <v>170</v>
      </c>
      <c r="S139" s="53" t="s">
        <v>68</v>
      </c>
      <c r="T139" s="78">
        <v>1.01</v>
      </c>
      <c r="U139" s="79">
        <v>84.04</v>
      </c>
      <c r="V139" s="57">
        <f t="shared" si="27"/>
        <v>104.86</v>
      </c>
      <c r="W139" s="56">
        <f t="shared" si="20"/>
        <v>104.86</v>
      </c>
      <c r="X139" s="57">
        <f ca="1">IFERROR(IF($M139="S",(ROUNDDOWN($Y139*$W139,2)),IF($M139="M",SUMIFS($X:$X,$M:$M,"N1",$E:$E,I139),IF(AND(M139="N1",OFFSET(M139,1,0)="S"),SUMIFS($X:$X,$M:$M,"S",$J:$J,CONCATENATE(E139,".",F139,".")),IF(AND(M139="N1",OFFSET(M139,1,0)="N2",$A$6&gt;=3),SUMIFS($X:$X,$M:$M,"N2",$J:$J,CONCATENATE(E139,".",F139,".")),IF(AND(M139="N2",OFFSET(M139,1,0)="S",$A$6&gt;=3),SUMIFS($X:$X,$M:$M,"S",$K:$K,CONCATENATE(E139,".",F139,".",G139,"."))))))),0)</f>
        <v>105.9</v>
      </c>
      <c r="Y139" s="58">
        <f t="shared" ref="Y139:Y202" si="28">IF(T139="-",0,T139)</f>
        <v>1.01</v>
      </c>
      <c r="Z139" s="59"/>
      <c r="AA139" s="59">
        <f>MATCH((CONCATENATE($P139," ",$Q139)),[1]Banco!$A:$A,0)</f>
        <v>10568</v>
      </c>
      <c r="AB139" s="59"/>
      <c r="AC139" s="3" t="s">
        <v>0</v>
      </c>
      <c r="AD139" s="11"/>
      <c r="AE139" s="60"/>
    </row>
    <row r="140" spans="1:31" ht="38.25" x14ac:dyDescent="0.25">
      <c r="A140" t="str">
        <f t="shared" si="0"/>
        <v>S</v>
      </c>
      <c r="B140">
        <f t="shared" ca="1" si="12"/>
        <v>3</v>
      </c>
      <c r="C140" t="str">
        <f t="shared" ca="1" si="13"/>
        <v>S</v>
      </c>
      <c r="D140" t="str">
        <f t="shared" si="3"/>
        <v xml:space="preserve"> </v>
      </c>
      <c r="E140" s="47">
        <f t="shared" ca="1" si="4"/>
        <v>1</v>
      </c>
      <c r="F140">
        <f t="shared" ca="1" si="5"/>
        <v>4</v>
      </c>
      <c r="G140">
        <f t="shared" ca="1" si="6"/>
        <v>10</v>
      </c>
      <c r="H140">
        <f t="shared" ca="1" si="22"/>
        <v>2</v>
      </c>
      <c r="I140" t="str">
        <f t="shared" ca="1" si="15"/>
        <v>1</v>
      </c>
      <c r="J140" t="str">
        <f t="shared" ca="1" si="16"/>
        <v>1.4.</v>
      </c>
      <c r="K140" t="str">
        <f t="shared" ca="1" si="17"/>
        <v>1.4.10.</v>
      </c>
      <c r="L140" t="str">
        <f t="shared" ca="1" si="23"/>
        <v>F</v>
      </c>
      <c r="M140" s="48" t="s">
        <v>6</v>
      </c>
      <c r="N140" s="49"/>
      <c r="O140" s="50" t="s">
        <v>1122</v>
      </c>
      <c r="P140" s="51" t="s">
        <v>51</v>
      </c>
      <c r="Q140" s="51" t="s">
        <v>184</v>
      </c>
      <c r="R140" s="52" t="s">
        <v>185</v>
      </c>
      <c r="S140" s="53" t="s">
        <v>68</v>
      </c>
      <c r="T140" s="78">
        <v>1.0549999999999999</v>
      </c>
      <c r="U140" s="79">
        <v>750.89</v>
      </c>
      <c r="V140" s="57">
        <f t="shared" si="27"/>
        <v>936.96</v>
      </c>
      <c r="W140" s="56">
        <f t="shared" si="20"/>
        <v>936.96</v>
      </c>
      <c r="X140" s="57">
        <f ca="1">IFERROR(IF($M140="S",(ROUNDDOWN($Y140*$W140,2)),IF($M140="M",SUMIFS($X:$X,$M:$M,"N1",$E:$E,I140),IF(AND(M140="N1",OFFSET(M140,1,0)="S"),SUMIFS($X:$X,$M:$M,"S",$J:$J,CONCATENATE(E140,".",F140,".")),IF(AND(M140="N1",OFFSET(M140,1,0)="N2",$A$6&gt;=3),SUMIFS($X:$X,$M:$M,"N2",$J:$J,CONCATENATE(E140,".",F140,".")),IF(AND(M140="N2",OFFSET(M140,1,0)="S",$A$6&gt;=3),SUMIFS($X:$X,$M:$M,"S",$K:$K,CONCATENATE(E140,".",F140,".",G140,"."))))))),0)</f>
        <v>988.49</v>
      </c>
      <c r="Y140" s="58">
        <f t="shared" si="28"/>
        <v>1.0549999999999999</v>
      </c>
      <c r="Z140" s="59"/>
      <c r="AA140" s="59">
        <f>MATCH((CONCATENATE($P140," ",$Q140)),[1]Banco!$A:$A,0)</f>
        <v>10589</v>
      </c>
      <c r="AB140" s="59"/>
      <c r="AC140" s="3" t="s">
        <v>0</v>
      </c>
      <c r="AD140" s="11"/>
      <c r="AE140" s="60"/>
    </row>
    <row r="141" spans="1:31" x14ac:dyDescent="0.25">
      <c r="A141" t="str">
        <f t="shared" si="0"/>
        <v>S</v>
      </c>
      <c r="B141">
        <f t="shared" ca="1" si="12"/>
        <v>3</v>
      </c>
      <c r="C141" t="str">
        <f t="shared" ca="1" si="13"/>
        <v>S</v>
      </c>
      <c r="D141" t="str">
        <f t="shared" si="3"/>
        <v xml:space="preserve"> </v>
      </c>
      <c r="E141" s="47">
        <f t="shared" ca="1" si="4"/>
        <v>1</v>
      </c>
      <c r="F141">
        <f t="shared" ca="1" si="5"/>
        <v>4</v>
      </c>
      <c r="G141">
        <f t="shared" ca="1" si="6"/>
        <v>10</v>
      </c>
      <c r="H141">
        <f t="shared" ca="1" si="22"/>
        <v>3</v>
      </c>
      <c r="I141" t="str">
        <f t="shared" ca="1" si="15"/>
        <v>1</v>
      </c>
      <c r="J141" t="str">
        <f t="shared" ca="1" si="16"/>
        <v>1.4.</v>
      </c>
      <c r="K141" t="str">
        <f t="shared" ca="1" si="17"/>
        <v>1.4.10.</v>
      </c>
      <c r="L141" t="str">
        <f t="shared" ca="1" si="23"/>
        <v>F</v>
      </c>
      <c r="M141" s="48" t="s">
        <v>6</v>
      </c>
      <c r="N141" s="49"/>
      <c r="O141" s="50" t="s">
        <v>1123</v>
      </c>
      <c r="P141" s="51" t="s">
        <v>51</v>
      </c>
      <c r="Q141" s="51" t="s">
        <v>173</v>
      </c>
      <c r="R141" s="52" t="s">
        <v>174</v>
      </c>
      <c r="S141" s="53" t="s">
        <v>70</v>
      </c>
      <c r="T141" s="78">
        <v>78.98</v>
      </c>
      <c r="U141" s="79">
        <v>14</v>
      </c>
      <c r="V141" s="57">
        <f t="shared" si="27"/>
        <v>17.46</v>
      </c>
      <c r="W141" s="56">
        <f t="shared" si="20"/>
        <v>17.46</v>
      </c>
      <c r="X141" s="57">
        <f ca="1">IFERROR(IF($M141="S",(ROUNDDOWN($Y141*$W141,2)),IF($M141="M",SUMIFS($X:$X,$M:$M,"N1",$E:$E,I141),IF(AND(M141="N1",OFFSET(M141,1,0)="S"),SUMIFS($X:$X,$M:$M,"S",$J:$J,CONCATENATE(E141,".",F141,".")),IF(AND(M141="N1",OFFSET(M141,1,0)="N2",$A$6&gt;=3),SUMIFS($X:$X,$M:$M,"N2",$J:$J,CONCATENATE(E141,".",F141,".")),IF(AND(M141="N2",OFFSET(M141,1,0)="S",$A$6&gt;=3),SUMIFS($X:$X,$M:$M,"S",$K:$K,CONCATENATE(E141,".",F141,".",G141,"."))))))),0)</f>
        <v>1378.99</v>
      </c>
      <c r="Y141" s="58">
        <f t="shared" si="28"/>
        <v>78.98</v>
      </c>
      <c r="Z141" s="59"/>
      <c r="AA141" s="59">
        <f>MATCH((CONCATENATE($P141," ",$Q141)),[1]Banco!$A:$A,0)</f>
        <v>10626</v>
      </c>
      <c r="AB141" s="59"/>
      <c r="AC141" s="3" t="s">
        <v>0</v>
      </c>
      <c r="AD141" s="11"/>
      <c r="AE141" s="60"/>
    </row>
    <row r="142" spans="1:31" ht="38.25" x14ac:dyDescent="0.25">
      <c r="A142" t="str">
        <f t="shared" si="0"/>
        <v>S</v>
      </c>
      <c r="B142">
        <f t="shared" ca="1" si="12"/>
        <v>3</v>
      </c>
      <c r="C142" t="str">
        <f t="shared" ca="1" si="13"/>
        <v>S</v>
      </c>
      <c r="D142" t="str">
        <f t="shared" si="3"/>
        <v xml:space="preserve"> </v>
      </c>
      <c r="E142" s="47">
        <f t="shared" ca="1" si="4"/>
        <v>1</v>
      </c>
      <c r="F142">
        <f t="shared" ca="1" si="5"/>
        <v>4</v>
      </c>
      <c r="G142">
        <f t="shared" ca="1" si="6"/>
        <v>10</v>
      </c>
      <c r="H142">
        <f t="shared" ca="1" si="22"/>
        <v>4</v>
      </c>
      <c r="I142" t="str">
        <f t="shared" ca="1" si="15"/>
        <v>1</v>
      </c>
      <c r="J142" t="str">
        <f t="shared" ca="1" si="16"/>
        <v>1.4.</v>
      </c>
      <c r="K142" t="str">
        <f t="shared" ca="1" si="17"/>
        <v>1.4.10.</v>
      </c>
      <c r="L142" t="str">
        <f t="shared" ca="1" si="23"/>
        <v>F</v>
      </c>
      <c r="M142" s="48" t="s">
        <v>6</v>
      </c>
      <c r="N142" s="49"/>
      <c r="O142" s="50" t="s">
        <v>1124</v>
      </c>
      <c r="P142" s="51" t="s">
        <v>51</v>
      </c>
      <c r="Q142" s="51" t="s">
        <v>186</v>
      </c>
      <c r="R142" s="52" t="s">
        <v>187</v>
      </c>
      <c r="S142" s="53" t="s">
        <v>68</v>
      </c>
      <c r="T142" s="78">
        <v>1.37</v>
      </c>
      <c r="U142" s="79">
        <v>44.91</v>
      </c>
      <c r="V142" s="57">
        <f t="shared" si="27"/>
        <v>56.03</v>
      </c>
      <c r="W142" s="56">
        <f t="shared" si="20"/>
        <v>56.03</v>
      </c>
      <c r="X142" s="57">
        <f ca="1">IFERROR(IF($M142="S",(ROUNDDOWN($Y142*$W142,2)),IF($M142="M",SUMIFS($X:$X,$M:$M,"N1",$E:$E,I142),IF(AND(M142="N1",OFFSET(M142,1,0)="S"),SUMIFS($X:$X,$M:$M,"S",$J:$J,CONCATENATE(E142,".",F142,".")),IF(AND(M142="N1",OFFSET(M142,1,0)="N2",$A$6&gt;=3),SUMIFS($X:$X,$M:$M,"N2",$J:$J,CONCATENATE(E142,".",F142,".")),IF(AND(M142="N2",OFFSET(M142,1,0)="S",$A$6&gt;=3),SUMIFS($X:$X,$M:$M,"S",$K:$K,CONCATENATE(E142,".",F142,".",G142,"."))))))),0)</f>
        <v>76.760000000000005</v>
      </c>
      <c r="Y142" s="58">
        <f t="shared" si="28"/>
        <v>1.37</v>
      </c>
      <c r="Z142" s="59"/>
      <c r="AA142" s="59">
        <f>MATCH((CONCATENATE($P142," ",$Q142)),[1]Banco!$A:$A,0)</f>
        <v>13183</v>
      </c>
      <c r="AB142" s="59"/>
      <c r="AC142" s="3" t="s">
        <v>0</v>
      </c>
      <c r="AD142" s="11"/>
      <c r="AE142" s="60"/>
    </row>
    <row r="143" spans="1:31" ht="25.5" x14ac:dyDescent="0.25">
      <c r="A143" t="str">
        <f t="shared" si="0"/>
        <v>S</v>
      </c>
      <c r="B143">
        <f t="shared" ca="1" si="12"/>
        <v>3</v>
      </c>
      <c r="C143" t="str">
        <f t="shared" ca="1" si="13"/>
        <v>S</v>
      </c>
      <c r="D143" t="str">
        <f t="shared" si="3"/>
        <v xml:space="preserve"> </v>
      </c>
      <c r="E143" s="47">
        <f t="shared" ca="1" si="4"/>
        <v>1</v>
      </c>
      <c r="F143">
        <f t="shared" ca="1" si="5"/>
        <v>4</v>
      </c>
      <c r="G143">
        <f t="shared" ca="1" si="6"/>
        <v>10</v>
      </c>
      <c r="H143">
        <f t="shared" ca="1" si="22"/>
        <v>5</v>
      </c>
      <c r="I143" t="str">
        <f t="shared" ca="1" si="15"/>
        <v>1</v>
      </c>
      <c r="J143" t="str">
        <f t="shared" ca="1" si="16"/>
        <v>1.4.</v>
      </c>
      <c r="K143" t="str">
        <f t="shared" ca="1" si="17"/>
        <v>1.4.10.</v>
      </c>
      <c r="L143" t="str">
        <f t="shared" ca="1" si="23"/>
        <v>F</v>
      </c>
      <c r="M143" s="48" t="s">
        <v>6</v>
      </c>
      <c r="N143" s="49"/>
      <c r="O143" s="50" t="s">
        <v>1125</v>
      </c>
      <c r="P143" s="51" t="s">
        <v>51</v>
      </c>
      <c r="Q143" s="51" t="s">
        <v>188</v>
      </c>
      <c r="R143" s="52" t="s">
        <v>189</v>
      </c>
      <c r="S143" s="53" t="s">
        <v>68</v>
      </c>
      <c r="T143" s="78">
        <v>20.58</v>
      </c>
      <c r="U143" s="79">
        <v>83</v>
      </c>
      <c r="V143" s="57">
        <f t="shared" si="27"/>
        <v>103.56</v>
      </c>
      <c r="W143" s="56">
        <f t="shared" si="20"/>
        <v>103.56</v>
      </c>
      <c r="X143" s="57">
        <f ca="1">IFERROR(IF($M143="S",(ROUNDDOWN($Y143*$W143,2)),IF($M143="M",SUMIFS($X:$X,$M:$M,"N1",$E:$E,I143),IF(AND(M143="N1",OFFSET(M143,1,0)="S"),SUMIFS($X:$X,$M:$M,"S",$J:$J,CONCATENATE(E143,".",F143,".")),IF(AND(M143="N1",OFFSET(M143,1,0)="N2",$A$6&gt;=3),SUMIFS($X:$X,$M:$M,"N2",$J:$J,CONCATENATE(E143,".",F143,".")),IF(AND(M143="N2",OFFSET(M143,1,0)="S",$A$6&gt;=3),SUMIFS($X:$X,$M:$M,"S",$K:$K,CONCATENATE(E143,".",F143,".",G143,"."))))))),0)</f>
        <v>2131.2600000000002</v>
      </c>
      <c r="Y143" s="58">
        <f t="shared" si="28"/>
        <v>20.58</v>
      </c>
      <c r="Z143" s="59"/>
      <c r="AA143" s="59">
        <f>MATCH((CONCATENATE($P143," ",$Q143)),[1]Banco!$A:$A,0)</f>
        <v>13192</v>
      </c>
      <c r="AB143" s="59"/>
      <c r="AC143" s="3" t="s">
        <v>0</v>
      </c>
      <c r="AD143" s="11"/>
      <c r="AE143" s="60"/>
    </row>
    <row r="144" spans="1:31" ht="25.5" x14ac:dyDescent="0.25">
      <c r="A144" t="str">
        <f t="shared" si="0"/>
        <v>S</v>
      </c>
      <c r="B144">
        <f t="shared" ca="1" si="12"/>
        <v>3</v>
      </c>
      <c r="C144" t="str">
        <f t="shared" ca="1" si="13"/>
        <v>S</v>
      </c>
      <c r="D144" t="str">
        <f t="shared" si="3"/>
        <v xml:space="preserve"> </v>
      </c>
      <c r="E144" s="47">
        <f t="shared" ca="1" si="4"/>
        <v>1</v>
      </c>
      <c r="F144">
        <f t="shared" ca="1" si="5"/>
        <v>4</v>
      </c>
      <c r="G144">
        <f t="shared" ca="1" si="6"/>
        <v>10</v>
      </c>
      <c r="H144">
        <f t="shared" ca="1" si="22"/>
        <v>6</v>
      </c>
      <c r="I144" t="str">
        <f t="shared" ca="1" si="15"/>
        <v>1</v>
      </c>
      <c r="J144" t="str">
        <f t="shared" ca="1" si="16"/>
        <v>1.4.</v>
      </c>
      <c r="K144" t="str">
        <f t="shared" ca="1" si="17"/>
        <v>1.4.10.</v>
      </c>
      <c r="L144" t="str">
        <f t="shared" ca="1" si="23"/>
        <v>F</v>
      </c>
      <c r="M144" s="48" t="s">
        <v>6</v>
      </c>
      <c r="N144" s="49"/>
      <c r="O144" s="50" t="s">
        <v>1126</v>
      </c>
      <c r="P144" s="51" t="s">
        <v>32</v>
      </c>
      <c r="Q144" s="51">
        <v>95601</v>
      </c>
      <c r="R144" s="52" t="s">
        <v>175</v>
      </c>
      <c r="S144" s="53" t="s">
        <v>61</v>
      </c>
      <c r="T144" s="78">
        <v>16</v>
      </c>
      <c r="U144" s="79">
        <v>19.18</v>
      </c>
      <c r="V144" s="57">
        <f t="shared" si="27"/>
        <v>23.93</v>
      </c>
      <c r="W144" s="56">
        <f t="shared" si="20"/>
        <v>23.93</v>
      </c>
      <c r="X144" s="57">
        <f ca="1">IFERROR(IF($M144="S",(ROUNDDOWN($Y144*$W144,2)),IF($M144="M",SUMIFS($X:$X,$M:$M,"N1",$E:$E,I144),IF(AND(M144="N1",OFFSET(M144,1,0)="S"),SUMIFS($X:$X,$M:$M,"S",$J:$J,CONCATENATE(E144,".",F144,".")),IF(AND(M144="N1",OFFSET(M144,1,0)="N2",$A$6&gt;=3),SUMIFS($X:$X,$M:$M,"N2",$J:$J,CONCATENATE(E144,".",F144,".")),IF(AND(M144="N2",OFFSET(M144,1,0)="S",$A$6&gt;=3),SUMIFS($X:$X,$M:$M,"S",$K:$K,CONCATENATE(E144,".",F144,".",G144,"."))))))),0)</f>
        <v>382.88</v>
      </c>
      <c r="Y144" s="58">
        <f t="shared" si="28"/>
        <v>16</v>
      </c>
      <c r="Z144" s="59"/>
      <c r="AA144" s="59">
        <f>MATCH((CONCATENATE($P144," ",$Q144)),[1]Banco!$A:$A,0)</f>
        <v>484</v>
      </c>
      <c r="AB144" s="59"/>
      <c r="AC144" s="3" t="s">
        <v>0</v>
      </c>
      <c r="AD144" s="11"/>
      <c r="AE144" s="60"/>
    </row>
    <row r="145" spans="1:31" x14ac:dyDescent="0.25">
      <c r="A145">
        <f t="shared" si="0"/>
        <v>3</v>
      </c>
      <c r="B145">
        <f t="shared" ca="1" si="12"/>
        <v>3</v>
      </c>
      <c r="C145">
        <f t="shared" ca="1" si="13"/>
        <v>3</v>
      </c>
      <c r="D145" t="str">
        <f t="shared" si="3"/>
        <v xml:space="preserve"> </v>
      </c>
      <c r="E145" s="47">
        <f t="shared" ca="1" si="4"/>
        <v>1</v>
      </c>
      <c r="F145">
        <f t="shared" ca="1" si="5"/>
        <v>4</v>
      </c>
      <c r="G145">
        <f t="shared" ca="1" si="6"/>
        <v>11</v>
      </c>
      <c r="H145">
        <f t="shared" ca="1" si="22"/>
        <v>0</v>
      </c>
      <c r="I145" t="str">
        <f t="shared" ca="1" si="15"/>
        <v>1</v>
      </c>
      <c r="J145" t="str">
        <f t="shared" ca="1" si="16"/>
        <v>1.4.</v>
      </c>
      <c r="K145" t="str">
        <f t="shared" ca="1" si="17"/>
        <v>1.4.11.</v>
      </c>
      <c r="L145" t="str">
        <f t="shared" ca="1" si="23"/>
        <v>F</v>
      </c>
      <c r="M145" s="48" t="s">
        <v>4</v>
      </c>
      <c r="N145" s="49"/>
      <c r="O145" s="50" t="s">
        <v>1127</v>
      </c>
      <c r="P145" s="51"/>
      <c r="Q145" s="51"/>
      <c r="R145" s="52" t="s">
        <v>208</v>
      </c>
      <c r="S145" s="53"/>
      <c r="T145" s="78"/>
      <c r="U145" s="79"/>
      <c r="V145" s="57">
        <f t="shared" ref="V145:V208" si="29">IFERROR(ROUNDDOWN(U145*(1+$V$11),2),"-")</f>
        <v>0</v>
      </c>
      <c r="W145" s="56">
        <f t="shared" si="20"/>
        <v>0</v>
      </c>
      <c r="X145" s="57">
        <f ca="1">IFERROR(IF($M145="S",(ROUNDDOWN($Y145*$W145,2)),IF($M145="M",SUMIFS($X:$X,$M:$M,"N1",$E:$E,I145),IF(AND(M145="N1",OFFSET(M145,1,0)="S"),SUMIFS($X:$X,$M:$M,"S",$J:$J,CONCATENATE(E145,".",F145,".")),IF(AND(M145="N1",OFFSET(M145,1,0)="N2",$A$6&gt;=3),SUMIFS($X:$X,$M:$M,"N2",$J:$J,CONCATENATE(E145,".",F145,".")),IF(AND(M145="N2",OFFSET(M145,1,0)="S",$A$6&gt;=3),SUMIFS($X:$X,$M:$M,"S",$K:$K,CONCATENATE(E145,".",F145,".",G145,"."))))))),0)</f>
        <v>10739.570000000002</v>
      </c>
      <c r="Y145" s="58">
        <f t="shared" si="28"/>
        <v>0</v>
      </c>
      <c r="Z145" s="59"/>
      <c r="AA145" s="59" t="e">
        <f>MATCH((CONCATENATE($P145," ",$Q145)),[1]Banco!$A:$A,0)</f>
        <v>#N/A</v>
      </c>
      <c r="AB145" s="59"/>
      <c r="AC145" s="3" t="s">
        <v>0</v>
      </c>
      <c r="AD145" s="11"/>
      <c r="AE145" s="60"/>
    </row>
    <row r="146" spans="1:31" ht="25.5" x14ac:dyDescent="0.25">
      <c r="A146" t="str">
        <f t="shared" si="0"/>
        <v>S</v>
      </c>
      <c r="B146">
        <f t="shared" ca="1" si="12"/>
        <v>3</v>
      </c>
      <c r="C146" t="str">
        <f t="shared" ca="1" si="13"/>
        <v>S</v>
      </c>
      <c r="D146" t="str">
        <f t="shared" si="3"/>
        <v xml:space="preserve"> </v>
      </c>
      <c r="E146" s="47">
        <f t="shared" ca="1" si="4"/>
        <v>1</v>
      </c>
      <c r="F146">
        <f t="shared" ca="1" si="5"/>
        <v>4</v>
      </c>
      <c r="G146">
        <f t="shared" ca="1" si="6"/>
        <v>11</v>
      </c>
      <c r="H146">
        <f t="shared" ca="1" si="22"/>
        <v>1</v>
      </c>
      <c r="I146" t="str">
        <f t="shared" ca="1" si="15"/>
        <v>1</v>
      </c>
      <c r="J146" t="str">
        <f t="shared" ca="1" si="16"/>
        <v>1.4.</v>
      </c>
      <c r="K146" t="str">
        <f t="shared" ca="1" si="17"/>
        <v>1.4.11.</v>
      </c>
      <c r="L146" t="str">
        <f t="shared" ca="1" si="23"/>
        <v>F</v>
      </c>
      <c r="M146" s="48" t="s">
        <v>6</v>
      </c>
      <c r="N146" s="49"/>
      <c r="O146" s="50" t="s">
        <v>1128</v>
      </c>
      <c r="P146" s="51" t="s">
        <v>32</v>
      </c>
      <c r="Q146" s="51">
        <v>96527</v>
      </c>
      <c r="R146" s="52" t="s">
        <v>182</v>
      </c>
      <c r="S146" s="53" t="s">
        <v>68</v>
      </c>
      <c r="T146" s="78">
        <v>8.1300000000000008</v>
      </c>
      <c r="U146" s="79">
        <v>110.9</v>
      </c>
      <c r="V146" s="57">
        <f t="shared" si="29"/>
        <v>138.38</v>
      </c>
      <c r="W146" s="56">
        <f t="shared" si="20"/>
        <v>138.38</v>
      </c>
      <c r="X146" s="57">
        <f ca="1">IFERROR(IF($M146="S",(ROUNDDOWN($Y146*$W146,2)),IF($M146="M",SUMIFS($X:$X,$M:$M,"N1",$E:$E,I146),IF(AND(M146="N1",OFFSET(M146,1,0)="S"),SUMIFS($X:$X,$M:$M,"S",$J:$J,CONCATENATE(E146,".",F146,".")),IF(AND(M146="N1",OFFSET(M146,1,0)="N2",$A$6&gt;=3),SUMIFS($X:$X,$M:$M,"N2",$J:$J,CONCATENATE(E146,".",F146,".")),IF(AND(M146="N2",OFFSET(M146,1,0)="S",$A$6&gt;=3),SUMIFS($X:$X,$M:$M,"S",$K:$K,CONCATENATE(E146,".",F146,".",G146,"."))))))),0)</f>
        <v>1125.02</v>
      </c>
      <c r="Y146" s="58">
        <f t="shared" si="28"/>
        <v>8.1300000000000008</v>
      </c>
      <c r="Z146" s="59"/>
      <c r="AA146" s="59">
        <f>MATCH((CONCATENATE($P146," ",$Q146)),[1]Banco!$A:$A,0)</f>
        <v>4325</v>
      </c>
      <c r="AB146" s="59"/>
      <c r="AC146" s="3" t="s">
        <v>0</v>
      </c>
      <c r="AD146" s="11"/>
      <c r="AE146" s="60"/>
    </row>
    <row r="147" spans="1:31" ht="25.5" x14ac:dyDescent="0.25">
      <c r="A147" t="str">
        <f t="shared" si="0"/>
        <v>S</v>
      </c>
      <c r="B147">
        <f t="shared" ca="1" si="12"/>
        <v>3</v>
      </c>
      <c r="C147" t="str">
        <f t="shared" ca="1" si="13"/>
        <v>S</v>
      </c>
      <c r="D147" t="str">
        <f t="shared" si="3"/>
        <v xml:space="preserve"> </v>
      </c>
      <c r="E147" s="47">
        <f t="shared" ca="1" si="4"/>
        <v>1</v>
      </c>
      <c r="F147">
        <f t="shared" ca="1" si="5"/>
        <v>4</v>
      </c>
      <c r="G147">
        <f t="shared" ca="1" si="6"/>
        <v>11</v>
      </c>
      <c r="H147">
        <f t="shared" ca="1" si="22"/>
        <v>2</v>
      </c>
      <c r="I147" t="str">
        <f t="shared" ca="1" si="15"/>
        <v>1</v>
      </c>
      <c r="J147" t="str">
        <f t="shared" ca="1" si="16"/>
        <v>1.4.</v>
      </c>
      <c r="K147" t="str">
        <f t="shared" ca="1" si="17"/>
        <v>1.4.11.</v>
      </c>
      <c r="L147" t="str">
        <f t="shared" ca="1" si="23"/>
        <v>F</v>
      </c>
      <c r="M147" s="48" t="s">
        <v>6</v>
      </c>
      <c r="N147" s="49"/>
      <c r="O147" s="50" t="s">
        <v>1129</v>
      </c>
      <c r="P147" s="51" t="s">
        <v>32</v>
      </c>
      <c r="Q147" s="51">
        <v>101616</v>
      </c>
      <c r="R147" s="52" t="s">
        <v>178</v>
      </c>
      <c r="S147" s="53" t="s">
        <v>62</v>
      </c>
      <c r="T147" s="78">
        <v>7.48</v>
      </c>
      <c r="U147" s="79">
        <v>6.94</v>
      </c>
      <c r="V147" s="57">
        <f t="shared" si="29"/>
        <v>8.65</v>
      </c>
      <c r="W147" s="56">
        <f t="shared" si="20"/>
        <v>8.65</v>
      </c>
      <c r="X147" s="57">
        <f ca="1">IFERROR(IF($M147="S",(ROUNDDOWN($Y147*$W147,2)),IF($M147="M",SUMIFS($X:$X,$M:$M,"N1",$E:$E,I147),IF(AND(M147="N1",OFFSET(M147,1,0)="S"),SUMIFS($X:$X,$M:$M,"S",$J:$J,CONCATENATE(E147,".",F147,".")),IF(AND(M147="N1",OFFSET(M147,1,0)="N2",$A$6&gt;=3),SUMIFS($X:$X,$M:$M,"N2",$J:$J,CONCATENATE(E147,".",F147,".")),IF(AND(M147="N2",OFFSET(M147,1,0)="S",$A$6&gt;=3),SUMIFS($X:$X,$M:$M,"S",$K:$K,CONCATENATE(E147,".",F147,".",G147,"."))))))),0)</f>
        <v>64.7</v>
      </c>
      <c r="Y147" s="58">
        <f t="shared" si="28"/>
        <v>7.48</v>
      </c>
      <c r="Z147" s="59"/>
      <c r="AA147" s="59">
        <f>MATCH((CONCATENATE($P147," ",$Q147)),[1]Banco!$A:$A,0)</f>
        <v>3716</v>
      </c>
      <c r="AB147" s="59"/>
      <c r="AC147" s="3" t="s">
        <v>0</v>
      </c>
      <c r="AD147" s="11"/>
      <c r="AE147" s="60"/>
    </row>
    <row r="148" spans="1:31" ht="25.5" x14ac:dyDescent="0.25">
      <c r="A148" t="str">
        <f t="shared" si="0"/>
        <v>S</v>
      </c>
      <c r="B148">
        <f t="shared" ca="1" si="12"/>
        <v>3</v>
      </c>
      <c r="C148" t="str">
        <f t="shared" ca="1" si="13"/>
        <v>S</v>
      </c>
      <c r="D148" t="str">
        <f t="shared" si="3"/>
        <v xml:space="preserve"> </v>
      </c>
      <c r="E148" s="47">
        <f t="shared" ca="1" si="4"/>
        <v>1</v>
      </c>
      <c r="F148">
        <f t="shared" ca="1" si="5"/>
        <v>4</v>
      </c>
      <c r="G148">
        <f t="shared" ca="1" si="6"/>
        <v>11</v>
      </c>
      <c r="H148">
        <f ca="1">IF(AND($C148&lt;=4,$C148&lt;&gt;0),0,IF(AND($C148="S",$X148&gt;0),OFFSET(H148,-1,0)+1,OFFSET(H148,-1,0)))</f>
        <v>3</v>
      </c>
      <c r="I148" t="str">
        <f t="shared" ca="1" si="15"/>
        <v>1</v>
      </c>
      <c r="J148" t="str">
        <f t="shared" ca="1" si="16"/>
        <v>1.4.</v>
      </c>
      <c r="K148" t="str">
        <f t="shared" ca="1" si="17"/>
        <v>1.4.11.</v>
      </c>
      <c r="L148" t="str">
        <f ca="1">IF(OR($Y148&gt;0,$C148=1,$C148=2,$C148=3,$C148=4),"F","")</f>
        <v>F</v>
      </c>
      <c r="M148" s="48" t="s">
        <v>6</v>
      </c>
      <c r="N148" s="49"/>
      <c r="O148" s="50" t="s">
        <v>1130</v>
      </c>
      <c r="P148" s="51" t="s">
        <v>32</v>
      </c>
      <c r="Q148" s="51">
        <v>96616</v>
      </c>
      <c r="R148" s="52" t="s">
        <v>180</v>
      </c>
      <c r="S148" s="53" t="s">
        <v>68</v>
      </c>
      <c r="T148" s="78">
        <v>0.37</v>
      </c>
      <c r="U148" s="79">
        <v>908.52</v>
      </c>
      <c r="V148" s="57">
        <f t="shared" si="29"/>
        <v>1133.6500000000001</v>
      </c>
      <c r="W148" s="56">
        <f t="shared" si="20"/>
        <v>1133.6500000000001</v>
      </c>
      <c r="X148" s="57">
        <f ca="1">IFERROR(IF($M148="S",(ROUNDDOWN($Y148*$W148,2)),IF($M148="M",SUMIFS($X:$X,$M:$M,"N1",$E:$E,I148),IF(AND(M148="N1",OFFSET(M148,1,0)="S"),SUMIFS($X:$X,$M:$M,"S",$J:$J,CONCATENATE(E148,".",F148,".")),IF(AND(M148="N1",OFFSET(M148,1,0)="N2",$A$6&gt;=3),SUMIFS($X:$X,$M:$M,"N2",$J:$J,CONCATENATE(E148,".",F148,".")),IF(AND(M148="N2",OFFSET(M148,1,0)="S",$A$6&gt;=3),SUMIFS($X:$X,$M:$M,"S",$K:$K,CONCATENATE(E148,".",F148,".",G148,"."))))))),0)</f>
        <v>419.45</v>
      </c>
      <c r="Y148" s="58">
        <f t="shared" si="28"/>
        <v>0.37</v>
      </c>
      <c r="Z148" s="59"/>
      <c r="AA148" s="59">
        <f>MATCH((CONCATENATE($P148," ",$Q148)),[1]Banco!$A:$A,0)</f>
        <v>7073</v>
      </c>
      <c r="AB148" s="59"/>
      <c r="AC148" s="3" t="s">
        <v>0</v>
      </c>
      <c r="AD148" s="11"/>
      <c r="AE148" s="60"/>
    </row>
    <row r="149" spans="1:31" x14ac:dyDescent="0.25">
      <c r="A149" t="str">
        <f t="shared" si="0"/>
        <v>S</v>
      </c>
      <c r="B149">
        <f t="shared" ca="1" si="12"/>
        <v>3</v>
      </c>
      <c r="C149" t="str">
        <f t="shared" ca="1" si="13"/>
        <v>S</v>
      </c>
      <c r="D149" t="str">
        <f t="shared" si="3"/>
        <v xml:space="preserve"> </v>
      </c>
      <c r="E149" s="47">
        <f t="shared" ca="1" si="4"/>
        <v>1</v>
      </c>
      <c r="F149">
        <f t="shared" ca="1" si="5"/>
        <v>4</v>
      </c>
      <c r="G149">
        <f t="shared" ca="1" si="6"/>
        <v>11</v>
      </c>
      <c r="H149">
        <f t="shared" ref="H149:H315" ca="1" si="30">IF(AND($C149&lt;=4,$C149&lt;&gt;0),0,IF(AND($C149="S",$X149&gt;0),OFFSET(H149,-1,0)+1,OFFSET(H149,-1,0)))</f>
        <v>4</v>
      </c>
      <c r="I149" t="str">
        <f t="shared" ca="1" si="15"/>
        <v>1</v>
      </c>
      <c r="J149" t="str">
        <f t="shared" ca="1" si="16"/>
        <v>1.4.</v>
      </c>
      <c r="K149" t="str">
        <f t="shared" ca="1" si="17"/>
        <v>1.4.11.</v>
      </c>
      <c r="L149" t="str">
        <f t="shared" ref="L149:L315" ca="1" si="31">IF(OR($Y149&gt;0,$C149=1,$C149=2,$C149=3,$C149=4),"F","")</f>
        <v>F</v>
      </c>
      <c r="M149" s="48" t="s">
        <v>6</v>
      </c>
      <c r="N149" s="49"/>
      <c r="O149" s="50" t="s">
        <v>1131</v>
      </c>
      <c r="P149" s="51" t="s">
        <v>51</v>
      </c>
      <c r="Q149" s="51" t="s">
        <v>173</v>
      </c>
      <c r="R149" s="52" t="s">
        <v>174</v>
      </c>
      <c r="S149" s="53" t="s">
        <v>70</v>
      </c>
      <c r="T149" s="78">
        <v>100.75</v>
      </c>
      <c r="U149" s="79">
        <v>14</v>
      </c>
      <c r="V149" s="57">
        <f t="shared" si="29"/>
        <v>17.46</v>
      </c>
      <c r="W149" s="56">
        <f t="shared" si="20"/>
        <v>17.46</v>
      </c>
      <c r="X149" s="57">
        <f ca="1">IFERROR(IF($M149="S",(ROUNDDOWN($Y149*$W149,2)),IF($M149="M",SUMIFS($X:$X,$M:$M,"N1",$E:$E,I149),IF(AND(M149="N1",OFFSET(M149,1,0)="S"),SUMIFS($X:$X,$M:$M,"S",$J:$J,CONCATENATE(E149,".",F149,".")),IF(AND(M149="N1",OFFSET(M149,1,0)="N2",$A$6&gt;=3),SUMIFS($X:$X,$M:$M,"N2",$J:$J,CONCATENATE(E149,".",F149,".")),IF(AND(M149="N2",OFFSET(M149,1,0)="S",$A$6&gt;=3),SUMIFS($X:$X,$M:$M,"S",$K:$K,CONCATENATE(E149,".",F149,".",G149,"."))))))),0)</f>
        <v>1759.09</v>
      </c>
      <c r="Y149" s="58">
        <f t="shared" si="28"/>
        <v>100.75</v>
      </c>
      <c r="Z149" s="59"/>
      <c r="AA149" s="59">
        <f>MATCH((CONCATENATE($P149," ",$Q149)),[1]Banco!$A:$A,0)</f>
        <v>10626</v>
      </c>
      <c r="AB149" s="59"/>
      <c r="AC149" s="3" t="s">
        <v>0</v>
      </c>
      <c r="AD149" s="11"/>
      <c r="AE149" s="60"/>
    </row>
    <row r="150" spans="1:31" ht="38.25" x14ac:dyDescent="0.25">
      <c r="A150" t="str">
        <f t="shared" si="0"/>
        <v>S</v>
      </c>
      <c r="B150">
        <f t="shared" ca="1" si="12"/>
        <v>3</v>
      </c>
      <c r="C150" t="str">
        <f t="shared" ca="1" si="13"/>
        <v>S</v>
      </c>
      <c r="D150" t="str">
        <f t="shared" si="3"/>
        <v xml:space="preserve"> </v>
      </c>
      <c r="E150" s="47">
        <f t="shared" ca="1" si="4"/>
        <v>1</v>
      </c>
      <c r="F150">
        <f t="shared" ca="1" si="5"/>
        <v>4</v>
      </c>
      <c r="G150">
        <f t="shared" ca="1" si="6"/>
        <v>11</v>
      </c>
      <c r="H150">
        <f t="shared" ca="1" si="30"/>
        <v>5</v>
      </c>
      <c r="I150" t="str">
        <f t="shared" ca="1" si="15"/>
        <v>1</v>
      </c>
      <c r="J150" t="str">
        <f t="shared" ca="1" si="16"/>
        <v>1.4.</v>
      </c>
      <c r="K150" t="str">
        <f t="shared" ca="1" si="17"/>
        <v>1.4.11.</v>
      </c>
      <c r="L150" t="str">
        <f t="shared" ca="1" si="31"/>
        <v>F</v>
      </c>
      <c r="M150" s="48" t="s">
        <v>6</v>
      </c>
      <c r="N150" s="49"/>
      <c r="O150" s="50" t="s">
        <v>1132</v>
      </c>
      <c r="P150" s="51" t="s">
        <v>32</v>
      </c>
      <c r="Q150" s="51">
        <v>96542</v>
      </c>
      <c r="R150" s="52" t="s">
        <v>183</v>
      </c>
      <c r="S150" s="53" t="s">
        <v>62</v>
      </c>
      <c r="T150" s="78">
        <v>21.8</v>
      </c>
      <c r="U150" s="79">
        <v>102.34</v>
      </c>
      <c r="V150" s="57">
        <f t="shared" si="29"/>
        <v>127.69</v>
      </c>
      <c r="W150" s="56">
        <f t="shared" si="20"/>
        <v>127.69</v>
      </c>
      <c r="X150" s="57">
        <f ca="1">IFERROR(IF($M150="S",(ROUNDDOWN($Y150*$W150,2)),IF($M150="M",SUMIFS($X:$X,$M:$M,"N1",$E:$E,I150),IF(AND(M150="N1",OFFSET(M150,1,0)="S"),SUMIFS($X:$X,$M:$M,"S",$J:$J,CONCATENATE(E150,".",F150,".")),IF(AND(M150="N1",OFFSET(M150,1,0)="N2",$A$6&gt;=3),SUMIFS($X:$X,$M:$M,"N2",$J:$J,CONCATENATE(E150,".",F150,".")),IF(AND(M150="N2",OFFSET(M150,1,0)="S",$A$6&gt;=3),SUMIFS($X:$X,$M:$M,"S",$K:$K,CONCATENATE(E150,".",F150,".",G150,"."))))))),0)</f>
        <v>2783.64</v>
      </c>
      <c r="Y150" s="58">
        <f t="shared" si="28"/>
        <v>21.8</v>
      </c>
      <c r="Z150" s="59"/>
      <c r="AA150" s="59">
        <f>MATCH((CONCATENATE($P150," ",$Q150)),[1]Banco!$A:$A,0)</f>
        <v>4347</v>
      </c>
      <c r="AB150" s="59"/>
      <c r="AC150" s="3" t="s">
        <v>0</v>
      </c>
      <c r="AD150" s="11"/>
      <c r="AE150" s="60"/>
    </row>
    <row r="151" spans="1:31" ht="38.25" x14ac:dyDescent="0.25">
      <c r="A151" t="str">
        <f t="shared" si="0"/>
        <v>S</v>
      </c>
      <c r="B151">
        <f t="shared" ca="1" si="12"/>
        <v>3</v>
      </c>
      <c r="C151" t="str">
        <f t="shared" ca="1" si="13"/>
        <v>S</v>
      </c>
      <c r="D151" t="str">
        <f t="shared" si="3"/>
        <v xml:space="preserve"> </v>
      </c>
      <c r="E151" s="47">
        <f t="shared" ca="1" si="4"/>
        <v>1</v>
      </c>
      <c r="F151">
        <f t="shared" ca="1" si="5"/>
        <v>4</v>
      </c>
      <c r="G151">
        <f t="shared" ca="1" si="6"/>
        <v>11</v>
      </c>
      <c r="H151">
        <f t="shared" ca="1" si="30"/>
        <v>6</v>
      </c>
      <c r="I151" t="str">
        <f t="shared" ca="1" si="15"/>
        <v>1</v>
      </c>
      <c r="J151" t="str">
        <f t="shared" ca="1" si="16"/>
        <v>1.4.</v>
      </c>
      <c r="K151" t="str">
        <f t="shared" ca="1" si="17"/>
        <v>1.4.11.</v>
      </c>
      <c r="L151" t="str">
        <f t="shared" ca="1" si="31"/>
        <v>F</v>
      </c>
      <c r="M151" s="48" t="s">
        <v>6</v>
      </c>
      <c r="N151" s="49"/>
      <c r="O151" s="50" t="s">
        <v>1133</v>
      </c>
      <c r="P151" s="51" t="s">
        <v>51</v>
      </c>
      <c r="Q151" s="51" t="s">
        <v>184</v>
      </c>
      <c r="R151" s="52" t="s">
        <v>185</v>
      </c>
      <c r="S151" s="53" t="s">
        <v>68</v>
      </c>
      <c r="T151" s="78">
        <v>2.0699999999999998</v>
      </c>
      <c r="U151" s="79">
        <v>750.89</v>
      </c>
      <c r="V151" s="57">
        <f t="shared" si="29"/>
        <v>936.96</v>
      </c>
      <c r="W151" s="56">
        <f t="shared" si="20"/>
        <v>936.96</v>
      </c>
      <c r="X151" s="57">
        <f ca="1">IFERROR(IF($M151="S",(ROUNDDOWN($Y151*$W151,2)),IF($M151="M",SUMIFS($X:$X,$M:$M,"N1",$E:$E,I151),IF(AND(M151="N1",OFFSET(M151,1,0)="S"),SUMIFS($X:$X,$M:$M,"S",$J:$J,CONCATENATE(E151,".",F151,".")),IF(AND(M151="N1",OFFSET(M151,1,0)="N2",$A$6&gt;=3),SUMIFS($X:$X,$M:$M,"N2",$J:$J,CONCATENATE(E151,".",F151,".")),IF(AND(M151="N2",OFFSET(M151,1,0)="S",$A$6&gt;=3),SUMIFS($X:$X,$M:$M,"S",$K:$K,CONCATENATE(E151,".",F151,".",G151,"."))))))),0)</f>
        <v>1939.5</v>
      </c>
      <c r="Y151" s="58">
        <f t="shared" si="28"/>
        <v>2.0699999999999998</v>
      </c>
      <c r="Z151" s="59"/>
      <c r="AA151" s="59">
        <f>MATCH((CONCATENATE($P151," ",$Q151)),[1]Banco!$A:$A,0)</f>
        <v>10589</v>
      </c>
      <c r="AB151" s="59"/>
      <c r="AC151" s="3" t="s">
        <v>0</v>
      </c>
      <c r="AD151" s="11"/>
      <c r="AE151" s="60"/>
    </row>
    <row r="152" spans="1:31" ht="25.5" x14ac:dyDescent="0.25">
      <c r="A152" t="str">
        <f t="shared" si="0"/>
        <v>S</v>
      </c>
      <c r="B152">
        <f t="shared" ca="1" si="12"/>
        <v>3</v>
      </c>
      <c r="C152" t="str">
        <f t="shared" ca="1" si="13"/>
        <v>S</v>
      </c>
      <c r="D152" t="str">
        <f t="shared" si="3"/>
        <v xml:space="preserve"> </v>
      </c>
      <c r="E152" s="47">
        <f t="shared" ca="1" si="4"/>
        <v>1</v>
      </c>
      <c r="F152">
        <f t="shared" ca="1" si="5"/>
        <v>4</v>
      </c>
      <c r="G152">
        <f t="shared" ca="1" si="6"/>
        <v>11</v>
      </c>
      <c r="H152">
        <f t="shared" ca="1" si="30"/>
        <v>7</v>
      </c>
      <c r="I152" t="str">
        <f t="shared" ca="1" si="15"/>
        <v>1</v>
      </c>
      <c r="J152" t="str">
        <f t="shared" ca="1" si="16"/>
        <v>1.4.</v>
      </c>
      <c r="K152" t="str">
        <f t="shared" ca="1" si="17"/>
        <v>1.4.11.</v>
      </c>
      <c r="L152" t="str">
        <f t="shared" ca="1" si="31"/>
        <v>F</v>
      </c>
      <c r="M152" s="48" t="s">
        <v>6</v>
      </c>
      <c r="N152" s="49"/>
      <c r="O152" s="50" t="s">
        <v>1134</v>
      </c>
      <c r="P152" s="51" t="s">
        <v>32</v>
      </c>
      <c r="Q152" s="51">
        <v>98557</v>
      </c>
      <c r="R152" s="52" t="s">
        <v>72</v>
      </c>
      <c r="S152" s="53" t="s">
        <v>62</v>
      </c>
      <c r="T152" s="78">
        <v>31.1</v>
      </c>
      <c r="U152" s="79">
        <v>40.96</v>
      </c>
      <c r="V152" s="57">
        <f t="shared" si="29"/>
        <v>51.1</v>
      </c>
      <c r="W152" s="56">
        <f t="shared" si="20"/>
        <v>51.1</v>
      </c>
      <c r="X152" s="57">
        <f ca="1">IFERROR(IF($M152="S",(ROUNDDOWN($Y152*$W152,2)),IF($M152="M",SUMIFS($X:$X,$M:$M,"N1",$E:$E,I152),IF(AND(M152="N1",OFFSET(M152,1,0)="S"),SUMIFS($X:$X,$M:$M,"S",$J:$J,CONCATENATE(E152,".",F152,".")),IF(AND(M152="N1",OFFSET(M152,1,0)="N2",$A$6&gt;=3),SUMIFS($X:$X,$M:$M,"N2",$J:$J,CONCATENATE(E152,".",F152,".")),IF(AND(M152="N2",OFFSET(M152,1,0)="S",$A$6&gt;=3),SUMIFS($X:$X,$M:$M,"S",$K:$K,CONCATENATE(E152,".",F152,".",G152,"."))))))),0)</f>
        <v>1589.21</v>
      </c>
      <c r="Y152" s="58">
        <f t="shared" si="28"/>
        <v>31.1</v>
      </c>
      <c r="Z152" s="59"/>
      <c r="AA152" s="59">
        <f>MATCH((CONCATENATE($P152," ",$Q152)),[1]Banco!$A:$A,0)</f>
        <v>4665</v>
      </c>
      <c r="AB152" s="59"/>
      <c r="AC152" s="3" t="s">
        <v>0</v>
      </c>
      <c r="AD152" s="11"/>
      <c r="AE152" s="60"/>
    </row>
    <row r="153" spans="1:31" ht="25.5" x14ac:dyDescent="0.25">
      <c r="A153" t="str">
        <f t="shared" si="0"/>
        <v>S</v>
      </c>
      <c r="B153">
        <f t="shared" ca="1" si="12"/>
        <v>3</v>
      </c>
      <c r="C153" t="str">
        <f t="shared" ca="1" si="13"/>
        <v>S</v>
      </c>
      <c r="D153" t="str">
        <f t="shared" si="3"/>
        <v xml:space="preserve"> </v>
      </c>
      <c r="E153" s="47">
        <f t="shared" ca="1" si="4"/>
        <v>1</v>
      </c>
      <c r="F153">
        <f t="shared" ca="1" si="5"/>
        <v>4</v>
      </c>
      <c r="G153">
        <f t="shared" ca="1" si="6"/>
        <v>11</v>
      </c>
      <c r="H153">
        <f t="shared" ca="1" si="30"/>
        <v>8</v>
      </c>
      <c r="I153" t="str">
        <f t="shared" ca="1" si="15"/>
        <v>1</v>
      </c>
      <c r="J153" t="str">
        <f t="shared" ca="1" si="16"/>
        <v>1.4.</v>
      </c>
      <c r="K153" t="str">
        <f t="shared" ca="1" si="17"/>
        <v>1.4.11.</v>
      </c>
      <c r="L153" t="str">
        <f t="shared" ca="1" si="31"/>
        <v>F</v>
      </c>
      <c r="M153" s="48" t="s">
        <v>6</v>
      </c>
      <c r="N153" s="49"/>
      <c r="O153" s="50" t="s">
        <v>1135</v>
      </c>
      <c r="P153" s="51" t="s">
        <v>32</v>
      </c>
      <c r="Q153" s="51">
        <v>93382</v>
      </c>
      <c r="R153" s="52" t="s">
        <v>71</v>
      </c>
      <c r="S153" s="53" t="s">
        <v>68</v>
      </c>
      <c r="T153" s="78">
        <v>7.76</v>
      </c>
      <c r="U153" s="79">
        <v>28.57</v>
      </c>
      <c r="V153" s="57">
        <f t="shared" si="29"/>
        <v>35.64</v>
      </c>
      <c r="W153" s="56">
        <f t="shared" si="20"/>
        <v>35.64</v>
      </c>
      <c r="X153" s="57">
        <f ca="1">IFERROR(IF($M153="S",(ROUNDDOWN($Y153*$W153,2)),IF($M153="M",SUMIFS($X:$X,$M:$M,"N1",$E:$E,I153),IF(AND(M153="N1",OFFSET(M153,1,0)="S"),SUMIFS($X:$X,$M:$M,"S",$J:$J,CONCATENATE(E153,".",F153,".")),IF(AND(M153="N1",OFFSET(M153,1,0)="N2",$A$6&gt;=3),SUMIFS($X:$X,$M:$M,"N2",$J:$J,CONCATENATE(E153,".",F153,".")),IF(AND(M153="N2",OFFSET(M153,1,0)="S",$A$6&gt;=3),SUMIFS($X:$X,$M:$M,"S",$K:$K,CONCATENATE(E153,".",F153,".",G153,"."))))))),0)</f>
        <v>276.56</v>
      </c>
      <c r="Y153" s="58">
        <f t="shared" si="28"/>
        <v>7.76</v>
      </c>
      <c r="Z153" s="59"/>
      <c r="AA153" s="59">
        <f>MATCH((CONCATENATE($P153," ",$Q153)),[1]Banco!$A:$A,0)</f>
        <v>886</v>
      </c>
      <c r="AB153" s="59"/>
      <c r="AC153" s="3" t="s">
        <v>0</v>
      </c>
      <c r="AD153" s="11"/>
      <c r="AE153" s="60"/>
    </row>
    <row r="154" spans="1:31" ht="38.25" x14ac:dyDescent="0.25">
      <c r="A154" t="str">
        <f t="shared" si="0"/>
        <v>S</v>
      </c>
      <c r="B154">
        <f t="shared" ca="1" si="12"/>
        <v>3</v>
      </c>
      <c r="C154" t="str">
        <f t="shared" ca="1" si="13"/>
        <v>S</v>
      </c>
      <c r="D154" t="str">
        <f t="shared" si="3"/>
        <v xml:space="preserve"> </v>
      </c>
      <c r="E154" s="47">
        <f t="shared" ca="1" si="4"/>
        <v>1</v>
      </c>
      <c r="F154">
        <f t="shared" ca="1" si="5"/>
        <v>4</v>
      </c>
      <c r="G154">
        <f t="shared" ca="1" si="6"/>
        <v>11</v>
      </c>
      <c r="H154">
        <f t="shared" ca="1" si="30"/>
        <v>9</v>
      </c>
      <c r="I154" t="str">
        <f t="shared" ca="1" si="15"/>
        <v>1</v>
      </c>
      <c r="J154" t="str">
        <f t="shared" ca="1" si="16"/>
        <v>1.4.</v>
      </c>
      <c r="K154" t="str">
        <f t="shared" ca="1" si="17"/>
        <v>1.4.11.</v>
      </c>
      <c r="L154" t="str">
        <f t="shared" ca="1" si="31"/>
        <v>F</v>
      </c>
      <c r="M154" s="48" t="s">
        <v>6</v>
      </c>
      <c r="N154" s="49"/>
      <c r="O154" s="50" t="s">
        <v>1136</v>
      </c>
      <c r="P154" s="51" t="s">
        <v>51</v>
      </c>
      <c r="Q154" s="51" t="s">
        <v>186</v>
      </c>
      <c r="R154" s="52" t="s">
        <v>187</v>
      </c>
      <c r="S154" s="53" t="s">
        <v>68</v>
      </c>
      <c r="T154" s="78">
        <v>0.49</v>
      </c>
      <c r="U154" s="79">
        <v>44.91</v>
      </c>
      <c r="V154" s="57">
        <f t="shared" si="29"/>
        <v>56.03</v>
      </c>
      <c r="W154" s="56">
        <f t="shared" si="20"/>
        <v>56.03</v>
      </c>
      <c r="X154" s="57">
        <f ca="1">IFERROR(IF($M154="S",(ROUNDDOWN($Y154*$W154,2)),IF($M154="M",SUMIFS($X:$X,$M:$M,"N1",$E:$E,I154),IF(AND(M154="N1",OFFSET(M154,1,0)="S"),SUMIFS($X:$X,$M:$M,"S",$J:$J,CONCATENATE(E154,".",F154,".")),IF(AND(M154="N1",OFFSET(M154,1,0)="N2",$A$6&gt;=3),SUMIFS($X:$X,$M:$M,"N2",$J:$J,CONCATENATE(E154,".",F154,".")),IF(AND(M154="N2",OFFSET(M154,1,0)="S",$A$6&gt;=3),SUMIFS($X:$X,$M:$M,"S",$K:$K,CONCATENATE(E154,".",F154,".",G154,"."))))))),0)</f>
        <v>27.45</v>
      </c>
      <c r="Y154" s="58">
        <f t="shared" si="28"/>
        <v>0.49</v>
      </c>
      <c r="Z154" s="59"/>
      <c r="AA154" s="59">
        <f>MATCH((CONCATENATE($P154," ",$Q154)),[1]Banco!$A:$A,0)</f>
        <v>13183</v>
      </c>
      <c r="AB154" s="59"/>
      <c r="AC154" s="3" t="s">
        <v>0</v>
      </c>
      <c r="AD154" s="11"/>
      <c r="AE154" s="60"/>
    </row>
    <row r="155" spans="1:31" ht="25.5" x14ac:dyDescent="0.25">
      <c r="A155" t="str">
        <f t="shared" si="0"/>
        <v>S</v>
      </c>
      <c r="B155">
        <f t="shared" ca="1" si="12"/>
        <v>3</v>
      </c>
      <c r="C155" t="str">
        <f t="shared" ca="1" si="13"/>
        <v>S</v>
      </c>
      <c r="D155" t="str">
        <f t="shared" si="3"/>
        <v xml:space="preserve"> </v>
      </c>
      <c r="E155" s="47">
        <f t="shared" ca="1" si="4"/>
        <v>1</v>
      </c>
      <c r="F155">
        <f t="shared" ca="1" si="5"/>
        <v>4</v>
      </c>
      <c r="G155">
        <f t="shared" ca="1" si="6"/>
        <v>11</v>
      </c>
      <c r="H155">
        <f t="shared" ca="1" si="30"/>
        <v>10</v>
      </c>
      <c r="I155" t="str">
        <f t="shared" ca="1" si="15"/>
        <v>1</v>
      </c>
      <c r="J155" t="str">
        <f t="shared" ca="1" si="16"/>
        <v>1.4.</v>
      </c>
      <c r="K155" t="str">
        <f t="shared" ca="1" si="17"/>
        <v>1.4.11.</v>
      </c>
      <c r="L155" t="str">
        <f t="shared" ca="1" si="31"/>
        <v>F</v>
      </c>
      <c r="M155" s="48" t="s">
        <v>6</v>
      </c>
      <c r="N155" s="49"/>
      <c r="O155" s="50" t="s">
        <v>1137</v>
      </c>
      <c r="P155" s="51" t="s">
        <v>51</v>
      </c>
      <c r="Q155" s="51" t="s">
        <v>188</v>
      </c>
      <c r="R155" s="52" t="s">
        <v>189</v>
      </c>
      <c r="S155" s="53" t="s">
        <v>68</v>
      </c>
      <c r="T155" s="78">
        <v>7.29</v>
      </c>
      <c r="U155" s="79">
        <v>83</v>
      </c>
      <c r="V155" s="57">
        <f t="shared" si="29"/>
        <v>103.56</v>
      </c>
      <c r="W155" s="56">
        <f t="shared" si="20"/>
        <v>103.56</v>
      </c>
      <c r="X155" s="57">
        <f ca="1">IFERROR(IF($M155="S",(ROUNDDOWN($Y155*$W155,2)),IF($M155="M",SUMIFS($X:$X,$M:$M,"N1",$E:$E,I155),IF(AND(M155="N1",OFFSET(M155,1,0)="S"),SUMIFS($X:$X,$M:$M,"S",$J:$J,CONCATENATE(E155,".",F155,".")),IF(AND(M155="N1",OFFSET(M155,1,0)="N2",$A$6&gt;=3),SUMIFS($X:$X,$M:$M,"N2",$J:$J,CONCATENATE(E155,".",F155,".")),IF(AND(M155="N2",OFFSET(M155,1,0)="S",$A$6&gt;=3),SUMIFS($X:$X,$M:$M,"S",$K:$K,CONCATENATE(E155,".",F155,".",G155,"."))))))),0)</f>
        <v>754.95</v>
      </c>
      <c r="Y155" s="58">
        <f t="shared" si="28"/>
        <v>7.29</v>
      </c>
      <c r="Z155" s="59"/>
      <c r="AA155" s="59">
        <f>MATCH((CONCATENATE($P155," ",$Q155)),[1]Banco!$A:$A,0)</f>
        <v>13192</v>
      </c>
      <c r="AB155" s="59"/>
      <c r="AC155" s="3" t="s">
        <v>0</v>
      </c>
      <c r="AD155" s="11"/>
      <c r="AE155" s="60"/>
    </row>
    <row r="156" spans="1:31" x14ac:dyDescent="0.25">
      <c r="A156">
        <f t="shared" si="0"/>
        <v>2</v>
      </c>
      <c r="B156">
        <f t="shared" ca="1" si="12"/>
        <v>2</v>
      </c>
      <c r="C156">
        <f t="shared" ca="1" si="13"/>
        <v>2</v>
      </c>
      <c r="D156" t="str">
        <f t="shared" si="3"/>
        <v xml:space="preserve"> </v>
      </c>
      <c r="E156" s="47">
        <f t="shared" ca="1" si="4"/>
        <v>1</v>
      </c>
      <c r="F156">
        <f t="shared" ca="1" si="5"/>
        <v>5</v>
      </c>
      <c r="G156">
        <f t="shared" ca="1" si="6"/>
        <v>0</v>
      </c>
      <c r="H156">
        <f t="shared" ca="1" si="30"/>
        <v>0</v>
      </c>
      <c r="I156" t="str">
        <f t="shared" ca="1" si="15"/>
        <v>1</v>
      </c>
      <c r="J156" t="str">
        <f t="shared" ca="1" si="16"/>
        <v>1.5.</v>
      </c>
      <c r="K156" t="str">
        <f t="shared" ca="1" si="17"/>
        <v>1.5.0.</v>
      </c>
      <c r="L156" t="str">
        <f t="shared" ca="1" si="31"/>
        <v>F</v>
      </c>
      <c r="M156" s="48" t="s">
        <v>3</v>
      </c>
      <c r="N156" s="49"/>
      <c r="O156" s="50" t="s">
        <v>1138</v>
      </c>
      <c r="P156" s="51"/>
      <c r="Q156" s="51"/>
      <c r="R156" s="52" t="s">
        <v>209</v>
      </c>
      <c r="S156" s="53"/>
      <c r="T156" s="78"/>
      <c r="U156" s="79"/>
      <c r="V156" s="57">
        <f t="shared" si="29"/>
        <v>0</v>
      </c>
      <c r="W156" s="56">
        <f t="shared" si="20"/>
        <v>0</v>
      </c>
      <c r="X156" s="57">
        <f ca="1">IFERROR(IF($M156="S",(ROUNDDOWN($Y156*$W156,2)),IF($M156="M",SUMIFS($X:$X,$M:$M,"N1",$E:$E,I156),IF(AND(M156="N1",OFFSET(M156,1,0)="S"),SUMIFS($X:$X,$M:$M,"S",$J:$J,CONCATENATE(E156,".",F156,".")),IF(AND(M156="N1",OFFSET(M156,1,0)="N2",$A$6&gt;=3),SUMIFS($X:$X,$M:$M,"N2",$J:$J,CONCATENATE(E156,".",F156,".")),IF(AND(M156="N2",OFFSET(M156,1,0)="S",$A$6&gt;=3),SUMIFS($X:$X,$M:$M,"S",$K:$K,CONCATENATE(E156,".",F156,".",G156,"."))))))),0)</f>
        <v>483251.37</v>
      </c>
      <c r="Y156" s="58">
        <f t="shared" si="28"/>
        <v>0</v>
      </c>
      <c r="Z156" s="59"/>
      <c r="AA156" s="59" t="e">
        <f>MATCH((CONCATENATE($P156," ",$Q156)),[1]Banco!$A:$A,0)</f>
        <v>#N/A</v>
      </c>
      <c r="AB156" s="59"/>
      <c r="AC156" s="3" t="s">
        <v>0</v>
      </c>
      <c r="AD156" s="11"/>
      <c r="AE156" s="60"/>
    </row>
    <row r="157" spans="1:31" x14ac:dyDescent="0.25">
      <c r="A157">
        <f t="shared" si="0"/>
        <v>3</v>
      </c>
      <c r="B157">
        <f t="shared" ca="1" si="12"/>
        <v>3</v>
      </c>
      <c r="C157">
        <f t="shared" ca="1" si="13"/>
        <v>3</v>
      </c>
      <c r="D157" t="str">
        <f t="shared" si="3"/>
        <v xml:space="preserve"> </v>
      </c>
      <c r="E157" s="47">
        <f t="shared" ca="1" si="4"/>
        <v>1</v>
      </c>
      <c r="F157">
        <f t="shared" ca="1" si="5"/>
        <v>5</v>
      </c>
      <c r="G157">
        <f t="shared" ca="1" si="6"/>
        <v>1</v>
      </c>
      <c r="H157">
        <f t="shared" ca="1" si="30"/>
        <v>0</v>
      </c>
      <c r="I157" t="str">
        <f t="shared" ca="1" si="15"/>
        <v>1</v>
      </c>
      <c r="J157" t="str">
        <f t="shared" ca="1" si="16"/>
        <v>1.5.</v>
      </c>
      <c r="K157" t="str">
        <f t="shared" ca="1" si="17"/>
        <v>1.5.1.</v>
      </c>
      <c r="L157" t="str">
        <f t="shared" ca="1" si="31"/>
        <v>F</v>
      </c>
      <c r="M157" s="48" t="s">
        <v>4</v>
      </c>
      <c r="N157" s="49"/>
      <c r="O157" s="50" t="s">
        <v>1139</v>
      </c>
      <c r="P157" s="51"/>
      <c r="Q157" s="51"/>
      <c r="R157" s="52" t="s">
        <v>36</v>
      </c>
      <c r="S157" s="53"/>
      <c r="T157" s="78"/>
      <c r="U157" s="79"/>
      <c r="V157" s="57">
        <f t="shared" si="29"/>
        <v>0</v>
      </c>
      <c r="W157" s="56">
        <f t="shared" si="20"/>
        <v>0</v>
      </c>
      <c r="X157" s="57">
        <f ca="1">IFERROR(IF($M157="S",(ROUNDDOWN($Y157*$W157,2)),IF($M157="M",SUMIFS($X:$X,$M:$M,"N1",$E:$E,I157),IF(AND(M157="N1",OFFSET(M157,1,0)="S"),SUMIFS($X:$X,$M:$M,"S",$J:$J,CONCATENATE(E157,".",F157,".")),IF(AND(M157="N1",OFFSET(M157,1,0)="N2",$A$6&gt;=3),SUMIFS($X:$X,$M:$M,"N2",$J:$J,CONCATENATE(E157,".",F157,".")),IF(AND(M157="N2",OFFSET(M157,1,0)="S",$A$6&gt;=3),SUMIFS($X:$X,$M:$M,"S",$K:$K,CONCATENATE(E157,".",F157,".",G157,"."))))))),0)</f>
        <v>148976.15000000002</v>
      </c>
      <c r="Y157" s="58">
        <f t="shared" si="28"/>
        <v>0</v>
      </c>
      <c r="Z157" s="59"/>
      <c r="AA157" s="59" t="e">
        <f>MATCH((CONCATENATE($P157," ",$Q157)),[1]Banco!$A:$A,0)</f>
        <v>#N/A</v>
      </c>
      <c r="AB157" s="59"/>
      <c r="AC157" s="3" t="s">
        <v>0</v>
      </c>
      <c r="AD157" s="11"/>
      <c r="AE157" s="60"/>
    </row>
    <row r="158" spans="1:31" ht="25.5" x14ac:dyDescent="0.25">
      <c r="A158" t="str">
        <f t="shared" si="0"/>
        <v>S</v>
      </c>
      <c r="B158">
        <f t="shared" ca="1" si="12"/>
        <v>3</v>
      </c>
      <c r="C158" t="str">
        <f t="shared" ca="1" si="13"/>
        <v>S</v>
      </c>
      <c r="D158" t="str">
        <f t="shared" si="3"/>
        <v xml:space="preserve"> </v>
      </c>
      <c r="E158" s="47">
        <f t="shared" ca="1" si="4"/>
        <v>1</v>
      </c>
      <c r="F158">
        <f t="shared" ca="1" si="5"/>
        <v>5</v>
      </c>
      <c r="G158">
        <f t="shared" ca="1" si="6"/>
        <v>1</v>
      </c>
      <c r="H158">
        <f t="shared" ca="1" si="30"/>
        <v>1</v>
      </c>
      <c r="I158" t="str">
        <f t="shared" ca="1" si="15"/>
        <v>1</v>
      </c>
      <c r="J158" t="str">
        <f t="shared" ca="1" si="16"/>
        <v>1.5.</v>
      </c>
      <c r="K158" t="str">
        <f t="shared" ca="1" si="17"/>
        <v>1.5.1.</v>
      </c>
      <c r="L158" t="str">
        <f t="shared" ca="1" si="31"/>
        <v>F</v>
      </c>
      <c r="M158" s="48" t="s">
        <v>6</v>
      </c>
      <c r="N158" s="49"/>
      <c r="O158" s="50" t="s">
        <v>1140</v>
      </c>
      <c r="P158" s="51" t="s">
        <v>51</v>
      </c>
      <c r="Q158" s="51" t="s">
        <v>199</v>
      </c>
      <c r="R158" s="52" t="s">
        <v>200</v>
      </c>
      <c r="S158" s="53" t="s">
        <v>68</v>
      </c>
      <c r="T158" s="78">
        <v>42.5</v>
      </c>
      <c r="U158" s="79">
        <v>721.96</v>
      </c>
      <c r="V158" s="57">
        <f t="shared" si="29"/>
        <v>900.86</v>
      </c>
      <c r="W158" s="56">
        <f t="shared" si="20"/>
        <v>900.86</v>
      </c>
      <c r="X158" s="57">
        <f ca="1">IFERROR(IF($M158="S",(ROUNDDOWN($Y158*$W158,2)),IF($M158="M",SUMIFS($X:$X,$M:$M,"N1",$E:$E,I158),IF(AND(M158="N1",OFFSET(M158,1,0)="S"),SUMIFS($X:$X,$M:$M,"S",$J:$J,CONCATENATE(E158,".",F158,".")),IF(AND(M158="N1",OFFSET(M158,1,0)="N2",$A$6&gt;=3),SUMIFS($X:$X,$M:$M,"N2",$J:$J,CONCATENATE(E158,".",F158,".")),IF(AND(M158="N2",OFFSET(M158,1,0)="S",$A$6&gt;=3),SUMIFS($X:$X,$M:$M,"S",$K:$K,CONCATENATE(E158,".",F158,".",G158,"."))))))),0)</f>
        <v>38286.550000000003</v>
      </c>
      <c r="Y158" s="58">
        <f t="shared" si="28"/>
        <v>42.5</v>
      </c>
      <c r="Z158" s="59"/>
      <c r="AA158" s="59">
        <f>MATCH((CONCATENATE($P158," ",$Q158)),[1]Banco!$A:$A,0)</f>
        <v>10671</v>
      </c>
      <c r="AB158" s="59"/>
      <c r="AC158" s="3" t="s">
        <v>0</v>
      </c>
      <c r="AD158" s="11"/>
      <c r="AE158" s="60"/>
    </row>
    <row r="159" spans="1:31" x14ac:dyDescent="0.25">
      <c r="A159" t="str">
        <f t="shared" si="0"/>
        <v>S</v>
      </c>
      <c r="B159">
        <f t="shared" ca="1" si="12"/>
        <v>3</v>
      </c>
      <c r="C159" t="str">
        <f t="shared" ca="1" si="13"/>
        <v>S</v>
      </c>
      <c r="D159" t="str">
        <f t="shared" si="3"/>
        <v xml:space="preserve"> </v>
      </c>
      <c r="E159" s="47">
        <f t="shared" ca="1" si="4"/>
        <v>1</v>
      </c>
      <c r="F159">
        <f t="shared" ca="1" si="5"/>
        <v>5</v>
      </c>
      <c r="G159">
        <f t="shared" ca="1" si="6"/>
        <v>1</v>
      </c>
      <c r="H159">
        <f t="shared" ca="1" si="30"/>
        <v>2</v>
      </c>
      <c r="I159" t="str">
        <f t="shared" ca="1" si="15"/>
        <v>1</v>
      </c>
      <c r="J159" t="str">
        <f t="shared" ca="1" si="16"/>
        <v>1.5.</v>
      </c>
      <c r="K159" t="str">
        <f t="shared" ca="1" si="17"/>
        <v>1.5.1.</v>
      </c>
      <c r="L159" t="str">
        <f t="shared" ca="1" si="31"/>
        <v>F</v>
      </c>
      <c r="M159" s="48" t="s">
        <v>6</v>
      </c>
      <c r="N159" s="49"/>
      <c r="O159" s="50" t="s">
        <v>1141</v>
      </c>
      <c r="P159" s="51" t="s">
        <v>51</v>
      </c>
      <c r="Q159" s="51" t="s">
        <v>173</v>
      </c>
      <c r="R159" s="52" t="s">
        <v>174</v>
      </c>
      <c r="S159" s="53" t="s">
        <v>70</v>
      </c>
      <c r="T159" s="78">
        <v>2886.1000000000004</v>
      </c>
      <c r="U159" s="79">
        <v>14</v>
      </c>
      <c r="V159" s="57">
        <f t="shared" si="29"/>
        <v>17.46</v>
      </c>
      <c r="W159" s="56">
        <f t="shared" si="20"/>
        <v>17.46</v>
      </c>
      <c r="X159" s="57">
        <f ca="1">IFERROR(IF($M159="S",(ROUNDDOWN($Y159*$W159,2)),IF($M159="M",SUMIFS($X:$X,$M:$M,"N1",$E:$E,I159),IF(AND(M159="N1",OFFSET(M159,1,0)="S"),SUMIFS($X:$X,$M:$M,"S",$J:$J,CONCATENATE(E159,".",F159,".")),IF(AND(M159="N1",OFFSET(M159,1,0)="N2",$A$6&gt;=3),SUMIFS($X:$X,$M:$M,"N2",$J:$J,CONCATENATE(E159,".",F159,".")),IF(AND(M159="N2",OFFSET(M159,1,0)="S",$A$6&gt;=3),SUMIFS($X:$X,$M:$M,"S",$K:$K,CONCATENATE(E159,".",F159,".",G159,"."))))))),0)</f>
        <v>50391.3</v>
      </c>
      <c r="Y159" s="58">
        <f t="shared" si="28"/>
        <v>2886.1000000000004</v>
      </c>
      <c r="Z159" s="59"/>
      <c r="AA159" s="59">
        <f>MATCH((CONCATENATE($P159," ",$Q159)),[1]Banco!$A:$A,0)</f>
        <v>10626</v>
      </c>
      <c r="AB159" s="59"/>
      <c r="AC159" s="3" t="s">
        <v>0</v>
      </c>
      <c r="AD159" s="11"/>
      <c r="AE159" s="60"/>
    </row>
    <row r="160" spans="1:31" ht="38.25" x14ac:dyDescent="0.25">
      <c r="A160" t="str">
        <f t="shared" si="0"/>
        <v>S</v>
      </c>
      <c r="B160">
        <f t="shared" ca="1" si="12"/>
        <v>3</v>
      </c>
      <c r="C160" t="str">
        <f t="shared" ca="1" si="13"/>
        <v>S</v>
      </c>
      <c r="D160" t="str">
        <f t="shared" si="3"/>
        <v xml:space="preserve"> </v>
      </c>
      <c r="E160" s="47">
        <f t="shared" ca="1" si="4"/>
        <v>1</v>
      </c>
      <c r="F160">
        <f t="shared" ca="1" si="5"/>
        <v>5</v>
      </c>
      <c r="G160">
        <f t="shared" ca="1" si="6"/>
        <v>1</v>
      </c>
      <c r="H160">
        <f t="shared" ca="1" si="30"/>
        <v>3</v>
      </c>
      <c r="I160" t="str">
        <f t="shared" ca="1" si="15"/>
        <v>1</v>
      </c>
      <c r="J160" t="str">
        <f t="shared" ca="1" si="16"/>
        <v>1.5.</v>
      </c>
      <c r="K160" t="str">
        <f t="shared" ca="1" si="17"/>
        <v>1.5.1.</v>
      </c>
      <c r="L160" t="str">
        <f t="shared" ca="1" si="31"/>
        <v>F</v>
      </c>
      <c r="M160" s="48" t="s">
        <v>6</v>
      </c>
      <c r="N160" s="49"/>
      <c r="O160" s="50" t="s">
        <v>1142</v>
      </c>
      <c r="P160" s="51" t="s">
        <v>32</v>
      </c>
      <c r="Q160" s="51">
        <v>92476</v>
      </c>
      <c r="R160" s="52" t="s">
        <v>210</v>
      </c>
      <c r="S160" s="53" t="s">
        <v>62</v>
      </c>
      <c r="T160" s="78">
        <v>468.29999999999995</v>
      </c>
      <c r="U160" s="79">
        <v>103.19</v>
      </c>
      <c r="V160" s="57">
        <f t="shared" si="29"/>
        <v>128.76</v>
      </c>
      <c r="W160" s="56">
        <f t="shared" si="20"/>
        <v>128.76</v>
      </c>
      <c r="X160" s="57">
        <f ca="1">IFERROR(IF($M160="S",(ROUNDDOWN($Y160*$W160,2)),IF($M160="M",SUMIFS($X:$X,$M:$M,"N1",$E:$E,I160),IF(AND(M160="N1",OFFSET(M160,1,0)="S"),SUMIFS($X:$X,$M:$M,"S",$J:$J,CONCATENATE(E160,".",F160,".")),IF(AND(M160="N1",OFFSET(M160,1,0)="N2",$A$6&gt;=3),SUMIFS($X:$X,$M:$M,"N2",$J:$J,CONCATENATE(E160,".",F160,".")),IF(AND(M160="N2",OFFSET(M160,1,0)="S",$A$6&gt;=3),SUMIFS($X:$X,$M:$M,"S",$K:$K,CONCATENATE(E160,".",F160,".",G160,"."))))))),0)</f>
        <v>60298.3</v>
      </c>
      <c r="Y160" s="58">
        <f t="shared" si="28"/>
        <v>468.29999999999995</v>
      </c>
      <c r="Z160" s="59"/>
      <c r="AA160" s="59">
        <f>MATCH((CONCATENATE($P160," ",$Q160)),[1]Banco!$A:$A,0)</f>
        <v>4450</v>
      </c>
      <c r="AB160" s="59"/>
      <c r="AC160" s="3" t="s">
        <v>0</v>
      </c>
      <c r="AD160" s="11"/>
      <c r="AE160" s="60"/>
    </row>
    <row r="161" spans="1:31" x14ac:dyDescent="0.25">
      <c r="A161">
        <f t="shared" si="0"/>
        <v>3</v>
      </c>
      <c r="B161">
        <f t="shared" ca="1" si="12"/>
        <v>3</v>
      </c>
      <c r="C161">
        <f t="shared" ca="1" si="13"/>
        <v>3</v>
      </c>
      <c r="D161" t="str">
        <f t="shared" si="3"/>
        <v xml:space="preserve"> </v>
      </c>
      <c r="E161" s="47">
        <f t="shared" ca="1" si="4"/>
        <v>1</v>
      </c>
      <c r="F161">
        <f t="shared" ca="1" si="5"/>
        <v>5</v>
      </c>
      <c r="G161">
        <f t="shared" ca="1" si="6"/>
        <v>2</v>
      </c>
      <c r="H161">
        <f t="shared" ca="1" si="30"/>
        <v>0</v>
      </c>
      <c r="I161" t="str">
        <f t="shared" ca="1" si="15"/>
        <v>1</v>
      </c>
      <c r="J161" t="str">
        <f t="shared" ca="1" si="16"/>
        <v>1.5.</v>
      </c>
      <c r="K161" t="str">
        <f t="shared" ca="1" si="17"/>
        <v>1.5.2.</v>
      </c>
      <c r="L161" t="str">
        <f t="shared" ca="1" si="31"/>
        <v>F</v>
      </c>
      <c r="M161" s="48" t="s">
        <v>4</v>
      </c>
      <c r="N161" s="49"/>
      <c r="O161" s="50" t="s">
        <v>1143</v>
      </c>
      <c r="P161" s="51"/>
      <c r="Q161" s="51"/>
      <c r="R161" s="52" t="s">
        <v>35</v>
      </c>
      <c r="S161" s="53"/>
      <c r="T161" s="78"/>
      <c r="U161" s="79"/>
      <c r="V161" s="57">
        <f t="shared" si="29"/>
        <v>0</v>
      </c>
      <c r="W161" s="56">
        <f t="shared" si="20"/>
        <v>0</v>
      </c>
      <c r="X161" s="57">
        <f ca="1">IFERROR(IF($M161="S",(ROUNDDOWN($Y161*$W161,2)),IF($M161="M",SUMIFS($X:$X,$M:$M,"N1",$E:$E,I161),IF(AND(M161="N1",OFFSET(M161,1,0)="S"),SUMIFS($X:$X,$M:$M,"S",$J:$J,CONCATENATE(E161,".",F161,".")),IF(AND(M161="N1",OFFSET(M161,1,0)="N2",$A$6&gt;=3),SUMIFS($X:$X,$M:$M,"N2",$J:$J,CONCATENATE(E161,".",F161,".")),IF(AND(M161="N2",OFFSET(M161,1,0)="S",$A$6&gt;=3),SUMIFS($X:$X,$M:$M,"S",$K:$K,CONCATENATE(E161,".",F161,".",G161,"."))))))),0)</f>
        <v>80122.25</v>
      </c>
      <c r="Y161" s="58">
        <f t="shared" si="28"/>
        <v>0</v>
      </c>
      <c r="Z161" s="59"/>
      <c r="AA161" s="59" t="e">
        <f>MATCH((CONCATENATE($P161," ",$Q161)),[1]Banco!$A:$A,0)</f>
        <v>#N/A</v>
      </c>
      <c r="AB161" s="59"/>
      <c r="AC161" s="3" t="s">
        <v>0</v>
      </c>
      <c r="AD161" s="11"/>
      <c r="AE161" s="60"/>
    </row>
    <row r="162" spans="1:31" ht="25.5" x14ac:dyDescent="0.25">
      <c r="A162" t="str">
        <f t="shared" si="0"/>
        <v>S</v>
      </c>
      <c r="B162">
        <f t="shared" ca="1" si="12"/>
        <v>3</v>
      </c>
      <c r="C162" t="str">
        <f t="shared" ca="1" si="13"/>
        <v>S</v>
      </c>
      <c r="D162" t="str">
        <f t="shared" si="3"/>
        <v xml:space="preserve"> </v>
      </c>
      <c r="E162" s="47">
        <f t="shared" ca="1" si="4"/>
        <v>1</v>
      </c>
      <c r="F162">
        <f t="shared" ca="1" si="5"/>
        <v>5</v>
      </c>
      <c r="G162">
        <f t="shared" ca="1" si="6"/>
        <v>2</v>
      </c>
      <c r="H162">
        <f t="shared" ca="1" si="30"/>
        <v>1</v>
      </c>
      <c r="I162" t="str">
        <f t="shared" ca="1" si="15"/>
        <v>1</v>
      </c>
      <c r="J162" t="str">
        <f t="shared" ca="1" si="16"/>
        <v>1.5.</v>
      </c>
      <c r="K162" t="str">
        <f t="shared" ca="1" si="17"/>
        <v>1.5.2.</v>
      </c>
      <c r="L162" t="str">
        <f t="shared" ca="1" si="31"/>
        <v>F</v>
      </c>
      <c r="M162" s="48" t="s">
        <v>6</v>
      </c>
      <c r="N162" s="49"/>
      <c r="O162" s="50" t="s">
        <v>1144</v>
      </c>
      <c r="P162" s="51" t="s">
        <v>51</v>
      </c>
      <c r="Q162" s="51" t="s">
        <v>199</v>
      </c>
      <c r="R162" s="52" t="s">
        <v>200</v>
      </c>
      <c r="S162" s="53" t="s">
        <v>68</v>
      </c>
      <c r="T162" s="78">
        <v>18.5</v>
      </c>
      <c r="U162" s="79">
        <v>721.96</v>
      </c>
      <c r="V162" s="57">
        <f t="shared" si="29"/>
        <v>900.86</v>
      </c>
      <c r="W162" s="56">
        <f t="shared" si="20"/>
        <v>900.86</v>
      </c>
      <c r="X162" s="57">
        <f ca="1">IFERROR(IF($M162="S",(ROUNDDOWN($Y162*$W162,2)),IF($M162="M",SUMIFS($X:$X,$M:$M,"N1",$E:$E,I162),IF(AND(M162="N1",OFFSET(M162,1,0)="S"),SUMIFS($X:$X,$M:$M,"S",$J:$J,CONCATENATE(E162,".",F162,".")),IF(AND(M162="N1",OFFSET(M162,1,0)="N2",$A$6&gt;=3),SUMIFS($X:$X,$M:$M,"N2",$J:$J,CONCATENATE(E162,".",F162,".")),IF(AND(M162="N2",OFFSET(M162,1,0)="S",$A$6&gt;=3),SUMIFS($X:$X,$M:$M,"S",$K:$K,CONCATENATE(E162,".",F162,".",G162,"."))))))),0)</f>
        <v>16665.91</v>
      </c>
      <c r="Y162" s="58">
        <f t="shared" si="28"/>
        <v>18.5</v>
      </c>
      <c r="Z162" s="59"/>
      <c r="AA162" s="59">
        <f>MATCH((CONCATENATE($P162," ",$Q162)),[1]Banco!$A:$A,0)</f>
        <v>10671</v>
      </c>
      <c r="AB162" s="59"/>
      <c r="AC162" s="3" t="s">
        <v>0</v>
      </c>
      <c r="AD162" s="11"/>
      <c r="AE162" s="60"/>
    </row>
    <row r="163" spans="1:31" x14ac:dyDescent="0.25">
      <c r="A163" t="str">
        <f t="shared" si="0"/>
        <v>S</v>
      </c>
      <c r="B163">
        <f t="shared" ca="1" si="12"/>
        <v>3</v>
      </c>
      <c r="C163" t="str">
        <f t="shared" ca="1" si="13"/>
        <v>S</v>
      </c>
      <c r="D163" t="str">
        <f t="shared" si="3"/>
        <v xml:space="preserve"> </v>
      </c>
      <c r="E163" s="47">
        <f t="shared" ca="1" si="4"/>
        <v>1</v>
      </c>
      <c r="F163">
        <f t="shared" ca="1" si="5"/>
        <v>5</v>
      </c>
      <c r="G163">
        <f t="shared" ca="1" si="6"/>
        <v>2</v>
      </c>
      <c r="H163">
        <f t="shared" ca="1" si="30"/>
        <v>2</v>
      </c>
      <c r="I163" t="str">
        <f t="shared" ca="1" si="15"/>
        <v>1</v>
      </c>
      <c r="J163" t="str">
        <f t="shared" ca="1" si="16"/>
        <v>1.5.</v>
      </c>
      <c r="K163" t="str">
        <f t="shared" ca="1" si="17"/>
        <v>1.5.2.</v>
      </c>
      <c r="L163" t="str">
        <f t="shared" ca="1" si="31"/>
        <v>F</v>
      </c>
      <c r="M163" s="48" t="s">
        <v>6</v>
      </c>
      <c r="N163" s="49"/>
      <c r="O163" s="50" t="s">
        <v>1145</v>
      </c>
      <c r="P163" s="51" t="s">
        <v>51</v>
      </c>
      <c r="Q163" s="51" t="s">
        <v>173</v>
      </c>
      <c r="R163" s="52" t="s">
        <v>174</v>
      </c>
      <c r="S163" s="53" t="s">
        <v>70</v>
      </c>
      <c r="T163" s="78">
        <v>1640.3999999999999</v>
      </c>
      <c r="U163" s="79">
        <v>14</v>
      </c>
      <c r="V163" s="57">
        <f t="shared" si="29"/>
        <v>17.46</v>
      </c>
      <c r="W163" s="56">
        <f t="shared" si="20"/>
        <v>17.46</v>
      </c>
      <c r="X163" s="57">
        <f ca="1">IFERROR(IF($M163="S",(ROUNDDOWN($Y163*$W163,2)),IF($M163="M",SUMIFS($X:$X,$M:$M,"N1",$E:$E,I163),IF(AND(M163="N1",OFFSET(M163,1,0)="S"),SUMIFS($X:$X,$M:$M,"S",$J:$J,CONCATENATE(E163,".",F163,".")),IF(AND(M163="N1",OFFSET(M163,1,0)="N2",$A$6&gt;=3),SUMIFS($X:$X,$M:$M,"N2",$J:$J,CONCATENATE(E163,".",F163,".")),IF(AND(M163="N2",OFFSET(M163,1,0)="S",$A$6&gt;=3),SUMIFS($X:$X,$M:$M,"S",$K:$K,CONCATENATE(E163,".",F163,".",G163,"."))))))),0)</f>
        <v>28641.38</v>
      </c>
      <c r="Y163" s="58">
        <f t="shared" si="28"/>
        <v>1640.3999999999999</v>
      </c>
      <c r="Z163" s="59"/>
      <c r="AA163" s="59">
        <f>MATCH((CONCATENATE($P163," ",$Q163)),[1]Banco!$A:$A,0)</f>
        <v>10626</v>
      </c>
      <c r="AB163" s="59"/>
      <c r="AC163" s="3" t="s">
        <v>0</v>
      </c>
      <c r="AD163" s="11"/>
      <c r="AE163" s="60"/>
    </row>
    <row r="164" spans="1:31" ht="38.25" x14ac:dyDescent="0.25">
      <c r="A164" t="str">
        <f t="shared" si="0"/>
        <v>S</v>
      </c>
      <c r="B164">
        <f t="shared" ca="1" si="12"/>
        <v>3</v>
      </c>
      <c r="C164" t="str">
        <f t="shared" ca="1" si="13"/>
        <v>S</v>
      </c>
      <c r="D164" t="str">
        <f t="shared" si="3"/>
        <v xml:space="preserve"> </v>
      </c>
      <c r="E164" s="47">
        <f t="shared" ca="1" si="4"/>
        <v>1</v>
      </c>
      <c r="F164">
        <f t="shared" ca="1" si="5"/>
        <v>5</v>
      </c>
      <c r="G164">
        <f t="shared" ca="1" si="6"/>
        <v>2</v>
      </c>
      <c r="H164">
        <f t="shared" ca="1" si="30"/>
        <v>3</v>
      </c>
      <c r="I164" t="str">
        <f t="shared" ca="1" si="15"/>
        <v>1</v>
      </c>
      <c r="J164" t="str">
        <f t="shared" ca="1" si="16"/>
        <v>1.5.</v>
      </c>
      <c r="K164" t="str">
        <f t="shared" ca="1" si="17"/>
        <v>1.5.2.</v>
      </c>
      <c r="L164" t="str">
        <f t="shared" ca="1" si="31"/>
        <v>F</v>
      </c>
      <c r="M164" s="48" t="s">
        <v>6</v>
      </c>
      <c r="N164" s="49"/>
      <c r="O164" s="50" t="s">
        <v>1146</v>
      </c>
      <c r="P164" s="51" t="s">
        <v>32</v>
      </c>
      <c r="Q164" s="51">
        <v>92419</v>
      </c>
      <c r="R164" s="52" t="s">
        <v>211</v>
      </c>
      <c r="S164" s="53" t="s">
        <v>62</v>
      </c>
      <c r="T164" s="78">
        <v>305.10000000000002</v>
      </c>
      <c r="U164" s="79">
        <v>91.45</v>
      </c>
      <c r="V164" s="57">
        <f t="shared" si="29"/>
        <v>114.11</v>
      </c>
      <c r="W164" s="56">
        <f t="shared" si="20"/>
        <v>114.11</v>
      </c>
      <c r="X164" s="57">
        <f ca="1">IFERROR(IF($M164="S",(ROUNDDOWN($Y164*$W164,2)),IF($M164="M",SUMIFS($X:$X,$M:$M,"N1",$E:$E,I164),IF(AND(M164="N1",OFFSET(M164,1,0)="S"),SUMIFS($X:$X,$M:$M,"S",$J:$J,CONCATENATE(E164,".",F164,".")),IF(AND(M164="N1",OFFSET(M164,1,0)="N2",$A$6&gt;=3),SUMIFS($X:$X,$M:$M,"N2",$J:$J,CONCATENATE(E164,".",F164,".")),IF(AND(M164="N2",OFFSET(M164,1,0)="S",$A$6&gt;=3),SUMIFS($X:$X,$M:$M,"S",$K:$K,CONCATENATE(E164,".",F164,".",G164,"."))))))),0)</f>
        <v>34814.959999999999</v>
      </c>
      <c r="Y164" s="58">
        <f t="shared" si="28"/>
        <v>305.10000000000002</v>
      </c>
      <c r="Z164" s="59"/>
      <c r="AA164" s="59">
        <f>MATCH((CONCATENATE($P164," ",$Q164)),[1]Banco!$A:$A,0)</f>
        <v>4415</v>
      </c>
      <c r="AB164" s="59"/>
      <c r="AC164" s="3" t="s">
        <v>0</v>
      </c>
      <c r="AD164" s="11"/>
      <c r="AE164" s="60"/>
    </row>
    <row r="165" spans="1:31" x14ac:dyDescent="0.25">
      <c r="A165">
        <f t="shared" si="0"/>
        <v>3</v>
      </c>
      <c r="B165">
        <f t="shared" ca="1" si="12"/>
        <v>3</v>
      </c>
      <c r="C165">
        <f t="shared" ca="1" si="13"/>
        <v>3</v>
      </c>
      <c r="D165" t="str">
        <f t="shared" si="3"/>
        <v xml:space="preserve"> </v>
      </c>
      <c r="E165" s="47">
        <f t="shared" ca="1" si="4"/>
        <v>1</v>
      </c>
      <c r="F165">
        <f t="shared" ca="1" si="5"/>
        <v>5</v>
      </c>
      <c r="G165">
        <f t="shared" ca="1" si="6"/>
        <v>3</v>
      </c>
      <c r="H165">
        <f t="shared" ca="1" si="30"/>
        <v>0</v>
      </c>
      <c r="I165" t="str">
        <f t="shared" ca="1" si="15"/>
        <v>1</v>
      </c>
      <c r="J165" t="str">
        <f t="shared" ca="1" si="16"/>
        <v>1.5.</v>
      </c>
      <c r="K165" t="str">
        <f t="shared" ca="1" si="17"/>
        <v>1.5.3.</v>
      </c>
      <c r="L165" t="str">
        <f t="shared" ca="1" si="31"/>
        <v>F</v>
      </c>
      <c r="M165" s="48" t="s">
        <v>4</v>
      </c>
      <c r="N165" s="49"/>
      <c r="O165" s="50" t="s">
        <v>1147</v>
      </c>
      <c r="P165" s="51"/>
      <c r="Q165" s="51"/>
      <c r="R165" s="52" t="s">
        <v>37</v>
      </c>
      <c r="S165" s="53"/>
      <c r="T165" s="78"/>
      <c r="U165" s="79"/>
      <c r="V165" s="57">
        <f t="shared" si="29"/>
        <v>0</v>
      </c>
      <c r="W165" s="56">
        <f t="shared" si="20"/>
        <v>0</v>
      </c>
      <c r="X165" s="57">
        <f ca="1">IFERROR(IF($M165="S",(ROUNDDOWN($Y165*$W165,2)),IF($M165="M",SUMIFS($X:$X,$M:$M,"N1",$E:$E,I165),IF(AND(M165="N1",OFFSET(M165,1,0)="S"),SUMIFS($X:$X,$M:$M,"S",$J:$J,CONCATENATE(E165,".",F165,".")),IF(AND(M165="N1",OFFSET(M165,1,0)="N2",$A$6&gt;=3),SUMIFS($X:$X,$M:$M,"N2",$J:$J,CONCATENATE(E165,".",F165,".")),IF(AND(M165="N2",OFFSET(M165,1,0)="S",$A$6&gt;=3),SUMIFS($X:$X,$M:$M,"S",$K:$K,CONCATENATE(E165,".",F165,".",G165,"."))))))),0)</f>
        <v>221511.15000000002</v>
      </c>
      <c r="Y165" s="58">
        <f t="shared" si="28"/>
        <v>0</v>
      </c>
      <c r="Z165" s="59"/>
      <c r="AA165" s="59" t="e">
        <f>MATCH((CONCATENATE($P165," ",$Q165)),[1]Banco!$A:$A,0)</f>
        <v>#N/A</v>
      </c>
      <c r="AB165" s="59"/>
      <c r="AC165" s="3" t="s">
        <v>0</v>
      </c>
      <c r="AD165" s="11"/>
      <c r="AE165" s="60"/>
    </row>
    <row r="166" spans="1:31" ht="25.5" x14ac:dyDescent="0.25">
      <c r="A166" t="str">
        <f t="shared" si="0"/>
        <v>S</v>
      </c>
      <c r="B166">
        <f t="shared" ca="1" si="12"/>
        <v>3</v>
      </c>
      <c r="C166" t="str">
        <f t="shared" ca="1" si="13"/>
        <v>S</v>
      </c>
      <c r="D166" t="str">
        <f t="shared" si="3"/>
        <v xml:space="preserve"> </v>
      </c>
      <c r="E166" s="47">
        <f t="shared" ca="1" si="4"/>
        <v>1</v>
      </c>
      <c r="F166">
        <f t="shared" ca="1" si="5"/>
        <v>5</v>
      </c>
      <c r="G166">
        <f t="shared" ca="1" si="6"/>
        <v>3</v>
      </c>
      <c r="H166">
        <f t="shared" ca="1" si="30"/>
        <v>1</v>
      </c>
      <c r="I166" t="str">
        <f t="shared" ca="1" si="15"/>
        <v>1</v>
      </c>
      <c r="J166" t="str">
        <f t="shared" ca="1" si="16"/>
        <v>1.5.</v>
      </c>
      <c r="K166" t="str">
        <f t="shared" ca="1" si="17"/>
        <v>1.5.3.</v>
      </c>
      <c r="L166" t="str">
        <f t="shared" ca="1" si="31"/>
        <v>F</v>
      </c>
      <c r="M166" s="48" t="s">
        <v>6</v>
      </c>
      <c r="N166" s="49"/>
      <c r="O166" s="50" t="s">
        <v>1148</v>
      </c>
      <c r="P166" s="51" t="s">
        <v>51</v>
      </c>
      <c r="Q166" s="51" t="s">
        <v>199</v>
      </c>
      <c r="R166" s="52" t="s">
        <v>200</v>
      </c>
      <c r="S166" s="53" t="s">
        <v>68</v>
      </c>
      <c r="T166" s="78">
        <v>74.900000000000006</v>
      </c>
      <c r="U166" s="79">
        <v>721.96</v>
      </c>
      <c r="V166" s="57">
        <f t="shared" si="29"/>
        <v>900.86</v>
      </c>
      <c r="W166" s="56">
        <f t="shared" si="20"/>
        <v>900.86</v>
      </c>
      <c r="X166" s="57">
        <f ca="1">IFERROR(IF($M166="S",(ROUNDDOWN($Y166*$W166,2)),IF($M166="M",SUMIFS($X:$X,$M:$M,"N1",$E:$E,I166),IF(AND(M166="N1",OFFSET(M166,1,0)="S"),SUMIFS($X:$X,$M:$M,"S",$J:$J,CONCATENATE(E166,".",F166,".")),IF(AND(M166="N1",OFFSET(M166,1,0)="N2",$A$6&gt;=3),SUMIFS($X:$X,$M:$M,"N2",$J:$J,CONCATENATE(E166,".",F166,".")),IF(AND(M166="N2",OFFSET(M166,1,0)="S",$A$6&gt;=3),SUMIFS($X:$X,$M:$M,"S",$K:$K,CONCATENATE(E166,".",F166,".",G166,"."))))))),0)</f>
        <v>67474.41</v>
      </c>
      <c r="Y166" s="58">
        <f t="shared" si="28"/>
        <v>74.900000000000006</v>
      </c>
      <c r="Z166" s="59"/>
      <c r="AA166" s="59">
        <f>MATCH((CONCATENATE($P166," ",$Q166)),[1]Banco!$A:$A,0)</f>
        <v>10671</v>
      </c>
      <c r="AB166" s="59"/>
      <c r="AC166" s="3" t="s">
        <v>0</v>
      </c>
      <c r="AD166" s="11"/>
      <c r="AE166" s="60"/>
    </row>
    <row r="167" spans="1:31" x14ac:dyDescent="0.25">
      <c r="A167" t="str">
        <f t="shared" si="0"/>
        <v>S</v>
      </c>
      <c r="B167">
        <f t="shared" ca="1" si="12"/>
        <v>3</v>
      </c>
      <c r="C167" t="str">
        <f t="shared" ca="1" si="13"/>
        <v>S</v>
      </c>
      <c r="D167" t="str">
        <f t="shared" si="3"/>
        <v xml:space="preserve"> </v>
      </c>
      <c r="E167" s="47">
        <f t="shared" ca="1" si="4"/>
        <v>1</v>
      </c>
      <c r="F167">
        <f t="shared" ca="1" si="5"/>
        <v>5</v>
      </c>
      <c r="G167">
        <f t="shared" ca="1" si="6"/>
        <v>3</v>
      </c>
      <c r="H167">
        <f t="shared" ca="1" si="30"/>
        <v>2</v>
      </c>
      <c r="I167" t="str">
        <f t="shared" ca="1" si="15"/>
        <v>1</v>
      </c>
      <c r="J167" t="str">
        <f t="shared" ca="1" si="16"/>
        <v>1.5.</v>
      </c>
      <c r="K167" t="str">
        <f t="shared" ca="1" si="17"/>
        <v>1.5.3.</v>
      </c>
      <c r="L167" t="str">
        <f t="shared" ca="1" si="31"/>
        <v>F</v>
      </c>
      <c r="M167" s="48" t="s">
        <v>6</v>
      </c>
      <c r="N167" s="49"/>
      <c r="O167" s="50" t="s">
        <v>1149</v>
      </c>
      <c r="P167" s="51" t="s">
        <v>51</v>
      </c>
      <c r="Q167" s="51" t="s">
        <v>173</v>
      </c>
      <c r="R167" s="52" t="s">
        <v>174</v>
      </c>
      <c r="S167" s="53" t="s">
        <v>70</v>
      </c>
      <c r="T167" s="78">
        <v>4899.2</v>
      </c>
      <c r="U167" s="79">
        <v>14</v>
      </c>
      <c r="V167" s="57">
        <f t="shared" si="29"/>
        <v>17.46</v>
      </c>
      <c r="W167" s="56">
        <f t="shared" si="20"/>
        <v>17.46</v>
      </c>
      <c r="X167" s="57">
        <f ca="1">IFERROR(IF($M167="S",(ROUNDDOWN($Y167*$W167,2)),IF($M167="M",SUMIFS($X:$X,$M:$M,"N1",$E:$E,I167),IF(AND(M167="N1",OFFSET(M167,1,0)="S"),SUMIFS($X:$X,$M:$M,"S",$J:$J,CONCATENATE(E167,".",F167,".")),IF(AND(M167="N1",OFFSET(M167,1,0)="N2",$A$6&gt;=3),SUMIFS($X:$X,$M:$M,"N2",$J:$J,CONCATENATE(E167,".",F167,".")),IF(AND(M167="N2",OFFSET(M167,1,0)="S",$A$6&gt;=3),SUMIFS($X:$X,$M:$M,"S",$K:$K,CONCATENATE(E167,".",F167,".",G167,"."))))))),0)</f>
        <v>85540.03</v>
      </c>
      <c r="Y167" s="58">
        <f t="shared" si="28"/>
        <v>4899.2</v>
      </c>
      <c r="Z167" s="59"/>
      <c r="AA167" s="59">
        <f>MATCH((CONCATENATE($P167," ",$Q167)),[1]Banco!$A:$A,0)</f>
        <v>10626</v>
      </c>
      <c r="AB167" s="59"/>
      <c r="AC167" s="3" t="s">
        <v>0</v>
      </c>
      <c r="AD167" s="11"/>
      <c r="AE167" s="60"/>
    </row>
    <row r="168" spans="1:31" ht="38.25" x14ac:dyDescent="0.25">
      <c r="A168" t="str">
        <f t="shared" si="0"/>
        <v>S</v>
      </c>
      <c r="B168">
        <f t="shared" ca="1" si="12"/>
        <v>3</v>
      </c>
      <c r="C168" t="str">
        <f t="shared" ca="1" si="13"/>
        <v>S</v>
      </c>
      <c r="D168" t="str">
        <f t="shared" si="3"/>
        <v xml:space="preserve"> </v>
      </c>
      <c r="E168" s="47">
        <f t="shared" ca="1" si="4"/>
        <v>1</v>
      </c>
      <c r="F168">
        <f t="shared" ca="1" si="5"/>
        <v>5</v>
      </c>
      <c r="G168">
        <f t="shared" ca="1" si="6"/>
        <v>3</v>
      </c>
      <c r="H168">
        <f t="shared" ca="1" si="30"/>
        <v>3</v>
      </c>
      <c r="I168" t="str">
        <f t="shared" ca="1" si="15"/>
        <v>1</v>
      </c>
      <c r="J168" t="str">
        <f t="shared" ca="1" si="16"/>
        <v>1.5.</v>
      </c>
      <c r="K168" t="str">
        <f t="shared" ca="1" si="17"/>
        <v>1.5.3.</v>
      </c>
      <c r="L168" t="str">
        <f t="shared" ca="1" si="31"/>
        <v>F</v>
      </c>
      <c r="M168" s="48" t="s">
        <v>6</v>
      </c>
      <c r="N168" s="49"/>
      <c r="O168" s="50" t="s">
        <v>1150</v>
      </c>
      <c r="P168" s="51" t="s">
        <v>32</v>
      </c>
      <c r="Q168" s="51">
        <v>103761</v>
      </c>
      <c r="R168" s="52" t="s">
        <v>212</v>
      </c>
      <c r="S168" s="53" t="s">
        <v>62</v>
      </c>
      <c r="T168" s="78">
        <v>614.1</v>
      </c>
      <c r="U168" s="79">
        <v>89.39</v>
      </c>
      <c r="V168" s="57">
        <f t="shared" si="29"/>
        <v>111.54</v>
      </c>
      <c r="W168" s="56">
        <f t="shared" si="20"/>
        <v>111.54</v>
      </c>
      <c r="X168" s="57">
        <f ca="1">IFERROR(IF($M168="S",(ROUNDDOWN($Y168*$W168,2)),IF($M168="M",SUMIFS($X:$X,$M:$M,"N1",$E:$E,I168),IF(AND(M168="N1",OFFSET(M168,1,0)="S"),SUMIFS($X:$X,$M:$M,"S",$J:$J,CONCATENATE(E168,".",F168,".")),IF(AND(M168="N1",OFFSET(M168,1,0)="N2",$A$6&gt;=3),SUMIFS($X:$X,$M:$M,"N2",$J:$J,CONCATENATE(E168,".",F168,".")),IF(AND(M168="N2",OFFSET(M168,1,0)="S",$A$6&gt;=3),SUMIFS($X:$X,$M:$M,"S",$K:$K,CONCATENATE(E168,".",F168,".",G168,"."))))))),0)</f>
        <v>68496.710000000006</v>
      </c>
      <c r="Y168" s="58">
        <f t="shared" si="28"/>
        <v>614.1</v>
      </c>
      <c r="Z168" s="59"/>
      <c r="AA168" s="59">
        <f>MATCH((CONCATENATE($P168," ",$Q168)),[1]Banco!$A:$A,0)</f>
        <v>4382</v>
      </c>
      <c r="AB168" s="59"/>
      <c r="AC168" s="3" t="s">
        <v>0</v>
      </c>
      <c r="AD168" s="11"/>
      <c r="AE168" s="60"/>
    </row>
    <row r="169" spans="1:31" x14ac:dyDescent="0.25">
      <c r="A169">
        <f t="shared" si="0"/>
        <v>3</v>
      </c>
      <c r="B169">
        <f t="shared" ca="1" si="12"/>
        <v>3</v>
      </c>
      <c r="C169">
        <f t="shared" ca="1" si="13"/>
        <v>3</v>
      </c>
      <c r="D169" t="str">
        <f t="shared" si="3"/>
        <v xml:space="preserve"> </v>
      </c>
      <c r="E169" s="47">
        <f t="shared" ca="1" si="4"/>
        <v>1</v>
      </c>
      <c r="F169">
        <f t="shared" ca="1" si="5"/>
        <v>5</v>
      </c>
      <c r="G169">
        <f t="shared" ca="1" si="6"/>
        <v>4</v>
      </c>
      <c r="H169">
        <f t="shared" ca="1" si="30"/>
        <v>0</v>
      </c>
      <c r="I169" t="str">
        <f t="shared" ca="1" si="15"/>
        <v>1</v>
      </c>
      <c r="J169" t="str">
        <f t="shared" ca="1" si="16"/>
        <v>1.5.</v>
      </c>
      <c r="K169" t="str">
        <f t="shared" ca="1" si="17"/>
        <v>1.5.4.</v>
      </c>
      <c r="L169" t="str">
        <f t="shared" ca="1" si="31"/>
        <v>F</v>
      </c>
      <c r="M169" s="48" t="s">
        <v>4</v>
      </c>
      <c r="N169" s="49"/>
      <c r="O169" s="50" t="s">
        <v>1151</v>
      </c>
      <c r="P169" s="51"/>
      <c r="Q169" s="51"/>
      <c r="R169" s="52" t="s">
        <v>213</v>
      </c>
      <c r="S169" s="53"/>
      <c r="T169" s="78"/>
      <c r="U169" s="79"/>
      <c r="V169" s="57">
        <f t="shared" si="29"/>
        <v>0</v>
      </c>
      <c r="W169" s="56">
        <f t="shared" si="20"/>
        <v>0</v>
      </c>
      <c r="X169" s="57">
        <f ca="1">IFERROR(IF($M169="S",(ROUNDDOWN($Y169*$W169,2)),IF($M169="M",SUMIFS($X:$X,$M:$M,"N1",$E:$E,I169),IF(AND(M169="N1",OFFSET(M169,1,0)="S"),SUMIFS($X:$X,$M:$M,"S",$J:$J,CONCATENATE(E169,".",F169,".")),IF(AND(M169="N1",OFFSET(M169,1,0)="N2",$A$6&gt;=3),SUMIFS($X:$X,$M:$M,"N2",$J:$J,CONCATENATE(E169,".",F169,".")),IF(AND(M169="N2",OFFSET(M169,1,0)="S",$A$6&gt;=3),SUMIFS($X:$X,$M:$M,"S",$K:$K,CONCATENATE(E169,".",F169,".",G169,"."))))))),0)</f>
        <v>7775.48</v>
      </c>
      <c r="Y169" s="58">
        <f t="shared" si="28"/>
        <v>0</v>
      </c>
      <c r="Z169" s="59"/>
      <c r="AA169" s="59" t="e">
        <f>MATCH((CONCATENATE($P169," ",$Q169)),[1]Banco!$A:$A,0)</f>
        <v>#N/A</v>
      </c>
      <c r="AB169" s="59"/>
      <c r="AC169" s="3" t="s">
        <v>0</v>
      </c>
      <c r="AD169" s="11"/>
      <c r="AE169" s="60"/>
    </row>
    <row r="170" spans="1:31" ht="25.5" x14ac:dyDescent="0.25">
      <c r="A170" t="str">
        <f t="shared" si="0"/>
        <v>S</v>
      </c>
      <c r="B170">
        <f t="shared" ca="1" si="12"/>
        <v>3</v>
      </c>
      <c r="C170" t="str">
        <f t="shared" ca="1" si="13"/>
        <v>S</v>
      </c>
      <c r="D170" t="str">
        <f t="shared" si="3"/>
        <v xml:space="preserve"> </v>
      </c>
      <c r="E170" s="47">
        <f t="shared" ca="1" si="4"/>
        <v>1</v>
      </c>
      <c r="F170">
        <f t="shared" ca="1" si="5"/>
        <v>5</v>
      </c>
      <c r="G170">
        <f t="shared" ca="1" si="6"/>
        <v>4</v>
      </c>
      <c r="H170">
        <f t="shared" ca="1" si="30"/>
        <v>1</v>
      </c>
      <c r="I170" t="str">
        <f t="shared" ca="1" si="15"/>
        <v>1</v>
      </c>
      <c r="J170" t="str">
        <f t="shared" ca="1" si="16"/>
        <v>1.5.</v>
      </c>
      <c r="K170" t="str">
        <f t="shared" ca="1" si="17"/>
        <v>1.5.4.</v>
      </c>
      <c r="L170" t="str">
        <f t="shared" ca="1" si="31"/>
        <v>F</v>
      </c>
      <c r="M170" s="48" t="s">
        <v>6</v>
      </c>
      <c r="N170" s="49"/>
      <c r="O170" s="50" t="s">
        <v>1152</v>
      </c>
      <c r="P170" s="51" t="s">
        <v>32</v>
      </c>
      <c r="Q170" s="51">
        <v>105025</v>
      </c>
      <c r="R170" s="52" t="s">
        <v>214</v>
      </c>
      <c r="S170" s="53" t="s">
        <v>1</v>
      </c>
      <c r="T170" s="78">
        <v>67</v>
      </c>
      <c r="U170" s="79">
        <v>62.79</v>
      </c>
      <c r="V170" s="57">
        <f t="shared" si="29"/>
        <v>78.34</v>
      </c>
      <c r="W170" s="56">
        <f t="shared" si="20"/>
        <v>78.34</v>
      </c>
      <c r="X170" s="57">
        <f ca="1">IFERROR(IF($M170="S",(ROUNDDOWN($Y170*$W170,2)),IF($M170="M",SUMIFS($X:$X,$M:$M,"N1",$E:$E,I170),IF(AND(M170="N1",OFFSET(M170,1,0)="S"),SUMIFS($X:$X,$M:$M,"S",$J:$J,CONCATENATE(E170,".",F170,".")),IF(AND(M170="N1",OFFSET(M170,1,0)="N2",$A$6&gt;=3),SUMIFS($X:$X,$M:$M,"N2",$J:$J,CONCATENATE(E170,".",F170,".")),IF(AND(M170="N2",OFFSET(M170,1,0)="S",$A$6&gt;=3),SUMIFS($X:$X,$M:$M,"S",$K:$K,CONCATENATE(E170,".",F170,".",G170,"."))))))),0)</f>
        <v>5248.78</v>
      </c>
      <c r="Y170" s="58">
        <f t="shared" si="28"/>
        <v>67</v>
      </c>
      <c r="Z170" s="59"/>
      <c r="AA170" s="59">
        <f>MATCH((CONCATENATE($P170," ",$Q170)),[1]Banco!$A:$A,0)</f>
        <v>10067</v>
      </c>
      <c r="AB170" s="59"/>
      <c r="AC170" s="3" t="s">
        <v>0</v>
      </c>
      <c r="AD170" s="11"/>
      <c r="AE170" s="60"/>
    </row>
    <row r="171" spans="1:31" ht="25.5" x14ac:dyDescent="0.25">
      <c r="A171" t="str">
        <f t="shared" si="0"/>
        <v>S</v>
      </c>
      <c r="B171">
        <f t="shared" ca="1" si="12"/>
        <v>3</v>
      </c>
      <c r="C171" t="str">
        <f t="shared" ca="1" si="13"/>
        <v>S</v>
      </c>
      <c r="D171" t="str">
        <f t="shared" si="3"/>
        <v xml:space="preserve"> </v>
      </c>
      <c r="E171" s="47">
        <f t="shared" ca="1" si="4"/>
        <v>1</v>
      </c>
      <c r="F171">
        <f t="shared" ca="1" si="5"/>
        <v>5</v>
      </c>
      <c r="G171">
        <f t="shared" ca="1" si="6"/>
        <v>4</v>
      </c>
      <c r="H171">
        <f t="shared" ca="1" si="30"/>
        <v>2</v>
      </c>
      <c r="I171" t="str">
        <f t="shared" ca="1" si="15"/>
        <v>1</v>
      </c>
      <c r="J171" t="str">
        <f t="shared" ca="1" si="16"/>
        <v>1.5.</v>
      </c>
      <c r="K171" t="str">
        <f t="shared" ca="1" si="17"/>
        <v>1.5.4.</v>
      </c>
      <c r="L171" t="str">
        <f t="shared" ca="1" si="31"/>
        <v>F</v>
      </c>
      <c r="M171" s="48" t="s">
        <v>6</v>
      </c>
      <c r="N171" s="49"/>
      <c r="O171" s="50" t="s">
        <v>1153</v>
      </c>
      <c r="P171" s="51" t="s">
        <v>32</v>
      </c>
      <c r="Q171" s="51">
        <v>105031</v>
      </c>
      <c r="R171" s="52" t="s">
        <v>215</v>
      </c>
      <c r="S171" s="53" t="s">
        <v>1</v>
      </c>
      <c r="T171" s="78">
        <v>40.1</v>
      </c>
      <c r="U171" s="79">
        <v>50.5</v>
      </c>
      <c r="V171" s="57">
        <f t="shared" si="29"/>
        <v>63.01</v>
      </c>
      <c r="W171" s="56">
        <f t="shared" si="20"/>
        <v>63.01</v>
      </c>
      <c r="X171" s="57">
        <f ca="1">IFERROR(IF($M171="S",(ROUNDDOWN($Y171*$W171,2)),IF($M171="M",SUMIFS($X:$X,$M:$M,"N1",$E:$E,I171),IF(AND(M171="N1",OFFSET(M171,1,0)="S"),SUMIFS($X:$X,$M:$M,"S",$J:$J,CONCATENATE(E171,".",F171,".")),IF(AND(M171="N1",OFFSET(M171,1,0)="N2",$A$6&gt;=3),SUMIFS($X:$X,$M:$M,"N2",$J:$J,CONCATENATE(E171,".",F171,".")),IF(AND(M171="N2",OFFSET(M171,1,0)="S",$A$6&gt;=3),SUMIFS($X:$X,$M:$M,"S",$K:$K,CONCATENATE(E171,".",F171,".",G171,"."))))))),0)</f>
        <v>2526.6999999999998</v>
      </c>
      <c r="Y171" s="58">
        <f t="shared" si="28"/>
        <v>40.1</v>
      </c>
      <c r="Z171" s="59"/>
      <c r="AA171" s="59">
        <f>MATCH((CONCATENATE($P171," ",$Q171)),[1]Banco!$A:$A,0)</f>
        <v>10052</v>
      </c>
      <c r="AB171" s="59"/>
      <c r="AC171" s="3" t="s">
        <v>0</v>
      </c>
      <c r="AD171" s="11"/>
      <c r="AE171" s="60"/>
    </row>
    <row r="172" spans="1:31" x14ac:dyDescent="0.25">
      <c r="A172">
        <f t="shared" si="0"/>
        <v>3</v>
      </c>
      <c r="B172">
        <f t="shared" ca="1" si="12"/>
        <v>3</v>
      </c>
      <c r="C172">
        <f t="shared" ca="1" si="13"/>
        <v>3</v>
      </c>
      <c r="D172" t="str">
        <f t="shared" si="3"/>
        <v xml:space="preserve"> </v>
      </c>
      <c r="E172" s="47">
        <f t="shared" ca="1" si="4"/>
        <v>1</v>
      </c>
      <c r="F172">
        <f t="shared" ca="1" si="5"/>
        <v>5</v>
      </c>
      <c r="G172">
        <f t="shared" ca="1" si="6"/>
        <v>5</v>
      </c>
      <c r="H172">
        <f t="shared" ca="1" si="30"/>
        <v>0</v>
      </c>
      <c r="I172" t="str">
        <f t="shared" ca="1" si="15"/>
        <v>1</v>
      </c>
      <c r="J172" t="str">
        <f t="shared" ca="1" si="16"/>
        <v>1.5.</v>
      </c>
      <c r="K172" t="str">
        <f t="shared" ca="1" si="17"/>
        <v>1.5.5.</v>
      </c>
      <c r="L172" t="str">
        <f t="shared" ca="1" si="31"/>
        <v>F</v>
      </c>
      <c r="M172" s="48" t="s">
        <v>4</v>
      </c>
      <c r="N172" s="49"/>
      <c r="O172" s="50" t="s">
        <v>1154</v>
      </c>
      <c r="P172" s="51"/>
      <c r="Q172" s="51"/>
      <c r="R172" s="52" t="s">
        <v>216</v>
      </c>
      <c r="S172" s="53"/>
      <c r="T172" s="78"/>
      <c r="U172" s="79"/>
      <c r="V172" s="57">
        <f t="shared" si="29"/>
        <v>0</v>
      </c>
      <c r="W172" s="56">
        <f t="shared" si="20"/>
        <v>0</v>
      </c>
      <c r="X172" s="57">
        <f ca="1">IFERROR(IF($M172="S",(ROUNDDOWN($Y172*$W172,2)),IF($M172="M",SUMIFS($X:$X,$M:$M,"N1",$E:$E,I172),IF(AND(M172="N1",OFFSET(M172,1,0)="S"),SUMIFS($X:$X,$M:$M,"S",$J:$J,CONCATENATE(E172,".",F172,".")),IF(AND(M172="N1",OFFSET(M172,1,0)="N2",$A$6&gt;=3),SUMIFS($X:$X,$M:$M,"N2",$J:$J,CONCATENATE(E172,".",F172,".")),IF(AND(M172="N2",OFFSET(M172,1,0)="S",$A$6&gt;=3),SUMIFS($X:$X,$M:$M,"S",$K:$K,CONCATENATE(E172,".",F172,".",G172,"."))))))),0)</f>
        <v>3773.18</v>
      </c>
      <c r="Y172" s="58">
        <f t="shared" si="28"/>
        <v>0</v>
      </c>
      <c r="Z172" s="59"/>
      <c r="AA172" s="59" t="e">
        <f>MATCH((CONCATENATE($P172," ",$Q172)),[1]Banco!$A:$A,0)</f>
        <v>#N/A</v>
      </c>
      <c r="AB172" s="59"/>
      <c r="AC172" s="3" t="s">
        <v>0</v>
      </c>
      <c r="AD172" s="11"/>
      <c r="AE172" s="60"/>
    </row>
    <row r="173" spans="1:31" ht="63.75" x14ac:dyDescent="0.25">
      <c r="A173" t="str">
        <f t="shared" si="0"/>
        <v>S</v>
      </c>
      <c r="B173">
        <f t="shared" ca="1" si="12"/>
        <v>3</v>
      </c>
      <c r="C173" t="str">
        <f t="shared" ca="1" si="13"/>
        <v>S</v>
      </c>
      <c r="D173" t="str">
        <f t="shared" si="3"/>
        <v xml:space="preserve"> </v>
      </c>
      <c r="E173" s="47">
        <f t="shared" ca="1" si="4"/>
        <v>1</v>
      </c>
      <c r="F173">
        <f t="shared" ca="1" si="5"/>
        <v>5</v>
      </c>
      <c r="G173">
        <f t="shared" ca="1" si="6"/>
        <v>5</v>
      </c>
      <c r="H173">
        <f t="shared" ca="1" si="30"/>
        <v>1</v>
      </c>
      <c r="I173" t="str">
        <f t="shared" ca="1" si="15"/>
        <v>1</v>
      </c>
      <c r="J173" t="str">
        <f t="shared" ca="1" si="16"/>
        <v>1.5.</v>
      </c>
      <c r="K173" t="str">
        <f t="shared" ca="1" si="17"/>
        <v>1.5.5.</v>
      </c>
      <c r="L173" t="str">
        <f t="shared" ca="1" si="31"/>
        <v>F</v>
      </c>
      <c r="M173" s="48" t="s">
        <v>6</v>
      </c>
      <c r="N173" s="49"/>
      <c r="O173" s="50" t="s">
        <v>1155</v>
      </c>
      <c r="P173" s="51" t="s">
        <v>120</v>
      </c>
      <c r="Q173" s="51" t="s">
        <v>217</v>
      </c>
      <c r="R173" s="52" t="s">
        <v>218</v>
      </c>
      <c r="S173" s="53" t="s">
        <v>70</v>
      </c>
      <c r="T173" s="78">
        <v>5.93</v>
      </c>
      <c r="U173" s="79">
        <v>72.69</v>
      </c>
      <c r="V173" s="57">
        <f t="shared" si="29"/>
        <v>90.7</v>
      </c>
      <c r="W173" s="56">
        <f t="shared" si="20"/>
        <v>90.7</v>
      </c>
      <c r="X173" s="57">
        <f ca="1">IFERROR(IF($M173="S",(ROUNDDOWN($Y173*$W173,2)),IF($M173="M",SUMIFS($X:$X,$M:$M,"N1",$E:$E,I173),IF(AND(M173="N1",OFFSET(M173,1,0)="S"),SUMIFS($X:$X,$M:$M,"S",$J:$J,CONCATENATE(E173,".",F173,".")),IF(AND(M173="N1",OFFSET(M173,1,0)="N2",$A$6&gt;=3),SUMIFS($X:$X,$M:$M,"N2",$J:$J,CONCATENATE(E173,".",F173,".")),IF(AND(M173="N2",OFFSET(M173,1,0)="S",$A$6&gt;=3),SUMIFS($X:$X,$M:$M,"S",$K:$K,CONCATENATE(E173,".",F173,".",G173,"."))))))),0)</f>
        <v>537.85</v>
      </c>
      <c r="Y173" s="58">
        <f t="shared" si="28"/>
        <v>5.93</v>
      </c>
      <c r="Z173" s="59"/>
      <c r="AA173" s="59" t="e">
        <f>MATCH((CONCATENATE($P173," ",$Q173)),[1]Banco!$A:$A,0)</f>
        <v>#N/A</v>
      </c>
      <c r="AB173" s="59"/>
      <c r="AC173" s="3" t="s">
        <v>0</v>
      </c>
      <c r="AD173" s="11"/>
      <c r="AE173" s="60"/>
    </row>
    <row r="174" spans="1:31" x14ac:dyDescent="0.25">
      <c r="A174" t="str">
        <f t="shared" si="0"/>
        <v>S</v>
      </c>
      <c r="B174">
        <f t="shared" ca="1" si="12"/>
        <v>3</v>
      </c>
      <c r="C174" t="str">
        <f t="shared" ca="1" si="13"/>
        <v>S</v>
      </c>
      <c r="D174" t="str">
        <f t="shared" si="3"/>
        <v xml:space="preserve"> </v>
      </c>
      <c r="E174" s="47">
        <f t="shared" ca="1" si="4"/>
        <v>1</v>
      </c>
      <c r="F174">
        <f t="shared" ca="1" si="5"/>
        <v>5</v>
      </c>
      <c r="G174">
        <f t="shared" ca="1" si="6"/>
        <v>5</v>
      </c>
      <c r="H174">
        <f t="shared" ca="1" si="30"/>
        <v>2</v>
      </c>
      <c r="I174" t="str">
        <f t="shared" ca="1" si="15"/>
        <v>1</v>
      </c>
      <c r="J174" t="str">
        <f t="shared" ca="1" si="16"/>
        <v>1.5.</v>
      </c>
      <c r="K174" t="str">
        <f t="shared" ca="1" si="17"/>
        <v>1.5.5.</v>
      </c>
      <c r="L174" t="str">
        <f t="shared" ca="1" si="31"/>
        <v>F</v>
      </c>
      <c r="M174" s="48" t="s">
        <v>6</v>
      </c>
      <c r="N174" s="49"/>
      <c r="O174" s="50" t="s">
        <v>1156</v>
      </c>
      <c r="P174" s="51" t="s">
        <v>153</v>
      </c>
      <c r="Q174" s="51">
        <v>1608019</v>
      </c>
      <c r="R174" s="52" t="s">
        <v>219</v>
      </c>
      <c r="S174" s="53" t="s">
        <v>1</v>
      </c>
      <c r="T174" s="78">
        <v>75</v>
      </c>
      <c r="U174" s="79">
        <v>19.72</v>
      </c>
      <c r="V174" s="57">
        <f t="shared" si="29"/>
        <v>24.6</v>
      </c>
      <c r="W174" s="56">
        <f t="shared" si="20"/>
        <v>24.6</v>
      </c>
      <c r="X174" s="57">
        <f ca="1">IFERROR(IF($M174="S",(ROUNDDOWN($Y174*$W174,2)),IF($M174="M",SUMIFS($X:$X,$M:$M,"N1",$E:$E,I174),IF(AND(M174="N1",OFFSET(M174,1,0)="S"),SUMIFS($X:$X,$M:$M,"S",$J:$J,CONCATENATE(E174,".",F174,".")),IF(AND(M174="N1",OFFSET(M174,1,0)="N2",$A$6&gt;=3),SUMIFS($X:$X,$M:$M,"N2",$J:$J,CONCATENATE(E174,".",F174,".")),IF(AND(M174="N2",OFFSET(M174,1,0)="S",$A$6&gt;=3),SUMIFS($X:$X,$M:$M,"S",$K:$K,CONCATENATE(E174,".",F174,".",G174,"."))))))),0)</f>
        <v>1845</v>
      </c>
      <c r="Y174" s="58">
        <f t="shared" si="28"/>
        <v>75</v>
      </c>
      <c r="Z174" s="59"/>
      <c r="AA174" s="59" t="e">
        <f>MATCH((CONCATENATE($P174," ",$Q174)),[1]Banco!$A:$A,0)</f>
        <v>#N/A</v>
      </c>
      <c r="AB174" s="59"/>
      <c r="AC174" s="3" t="s">
        <v>0</v>
      </c>
      <c r="AD174" s="11"/>
      <c r="AE174" s="60"/>
    </row>
    <row r="175" spans="1:31" x14ac:dyDescent="0.25">
      <c r="A175" t="str">
        <f t="shared" si="0"/>
        <v>S</v>
      </c>
      <c r="B175">
        <f t="shared" ca="1" si="12"/>
        <v>3</v>
      </c>
      <c r="C175" t="str">
        <f t="shared" ca="1" si="13"/>
        <v>S</v>
      </c>
      <c r="D175" t="str">
        <f t="shared" si="3"/>
        <v xml:space="preserve"> </v>
      </c>
      <c r="E175" s="47">
        <f t="shared" ca="1" si="4"/>
        <v>1</v>
      </c>
      <c r="F175">
        <f t="shared" ca="1" si="5"/>
        <v>5</v>
      </c>
      <c r="G175">
        <f t="shared" ca="1" si="6"/>
        <v>5</v>
      </c>
      <c r="H175">
        <f t="shared" ca="1" si="30"/>
        <v>3</v>
      </c>
      <c r="I175" t="str">
        <f t="shared" ca="1" si="15"/>
        <v>1</v>
      </c>
      <c r="J175" t="str">
        <f t="shared" ca="1" si="16"/>
        <v>1.5.</v>
      </c>
      <c r="K175" t="str">
        <f t="shared" ca="1" si="17"/>
        <v>1.5.5.</v>
      </c>
      <c r="L175" t="str">
        <f t="shared" ca="1" si="31"/>
        <v>F</v>
      </c>
      <c r="M175" s="48" t="s">
        <v>6</v>
      </c>
      <c r="N175" s="49"/>
      <c r="O175" s="50" t="s">
        <v>1157</v>
      </c>
      <c r="P175" s="51" t="s">
        <v>51</v>
      </c>
      <c r="Q175" s="51" t="s">
        <v>173</v>
      </c>
      <c r="R175" s="52" t="s">
        <v>174</v>
      </c>
      <c r="S175" s="53" t="s">
        <v>70</v>
      </c>
      <c r="T175" s="78">
        <v>79.63</v>
      </c>
      <c r="U175" s="79">
        <v>14</v>
      </c>
      <c r="V175" s="57">
        <f t="shared" si="29"/>
        <v>17.46</v>
      </c>
      <c r="W175" s="56">
        <f t="shared" si="20"/>
        <v>17.46</v>
      </c>
      <c r="X175" s="57">
        <f ca="1">IFERROR(IF($M175="S",(ROUNDDOWN($Y175*$W175,2)),IF($M175="M",SUMIFS($X:$X,$M:$M,"N1",$E:$E,I175),IF(AND(M175="N1",OFFSET(M175,1,0)="S"),SUMIFS($X:$X,$M:$M,"S",$J:$J,CONCATENATE(E175,".",F175,".")),IF(AND(M175="N1",OFFSET(M175,1,0)="N2",$A$6&gt;=3),SUMIFS($X:$X,$M:$M,"N2",$J:$J,CONCATENATE(E175,".",F175,".")),IF(AND(M175="N2",OFFSET(M175,1,0)="S",$A$6&gt;=3),SUMIFS($X:$X,$M:$M,"S",$K:$K,CONCATENATE(E175,".",F175,".",G175,"."))))))),0)</f>
        <v>1390.33</v>
      </c>
      <c r="Y175" s="58">
        <f t="shared" si="28"/>
        <v>79.63</v>
      </c>
      <c r="Z175" s="59"/>
      <c r="AA175" s="59">
        <f>MATCH((CONCATENATE($P175," ",$Q175)),[1]Banco!$A:$A,0)</f>
        <v>10626</v>
      </c>
      <c r="AB175" s="59"/>
      <c r="AC175" s="3" t="s">
        <v>0</v>
      </c>
      <c r="AD175" s="11"/>
      <c r="AE175" s="60"/>
    </row>
    <row r="176" spans="1:31" x14ac:dyDescent="0.25">
      <c r="A176">
        <f t="shared" si="0"/>
        <v>3</v>
      </c>
      <c r="B176">
        <f t="shared" ca="1" si="12"/>
        <v>3</v>
      </c>
      <c r="C176">
        <f t="shared" ca="1" si="13"/>
        <v>3</v>
      </c>
      <c r="D176" t="str">
        <f t="shared" si="3"/>
        <v xml:space="preserve"> </v>
      </c>
      <c r="E176" s="47">
        <f t="shared" ca="1" si="4"/>
        <v>1</v>
      </c>
      <c r="F176">
        <f t="shared" ca="1" si="5"/>
        <v>5</v>
      </c>
      <c r="G176">
        <f t="shared" ca="1" si="6"/>
        <v>6</v>
      </c>
      <c r="H176">
        <f t="shared" ca="1" si="30"/>
        <v>0</v>
      </c>
      <c r="I176" t="str">
        <f t="shared" ca="1" si="15"/>
        <v>1</v>
      </c>
      <c r="J176" t="str">
        <f t="shared" ca="1" si="16"/>
        <v>1.5.</v>
      </c>
      <c r="K176" t="str">
        <f t="shared" ca="1" si="17"/>
        <v>1.5.6.</v>
      </c>
      <c r="L176" t="str">
        <f t="shared" ca="1" si="31"/>
        <v>F</v>
      </c>
      <c r="M176" s="48" t="s">
        <v>4</v>
      </c>
      <c r="N176" s="49"/>
      <c r="O176" s="50" t="s">
        <v>1158</v>
      </c>
      <c r="P176" s="51"/>
      <c r="Q176" s="51"/>
      <c r="R176" s="52" t="s">
        <v>220</v>
      </c>
      <c r="S176" s="53"/>
      <c r="T176" s="78"/>
      <c r="U176" s="79"/>
      <c r="V176" s="57">
        <f t="shared" si="29"/>
        <v>0</v>
      </c>
      <c r="W176" s="56">
        <f t="shared" si="20"/>
        <v>0</v>
      </c>
      <c r="X176" s="57">
        <f ca="1">IFERROR(IF($M176="S",(ROUNDDOWN($Y176*$W176,2)),IF($M176="M",SUMIFS($X:$X,$M:$M,"N1",$E:$E,I176),IF(AND(M176="N1",OFFSET(M176,1,0)="S"),SUMIFS($X:$X,$M:$M,"S",$J:$J,CONCATENATE(E176,".",F176,".")),IF(AND(M176="N1",OFFSET(M176,1,0)="N2",$A$6&gt;=3),SUMIFS($X:$X,$M:$M,"N2",$J:$J,CONCATENATE(E176,".",F176,".")),IF(AND(M176="N2",OFFSET(M176,1,0)="S",$A$6&gt;=3),SUMIFS($X:$X,$M:$M,"S",$K:$K,CONCATENATE(E176,".",F176,".",G176,"."))))))),0)</f>
        <v>5215.3799999999992</v>
      </c>
      <c r="Y176" s="58">
        <f t="shared" si="28"/>
        <v>0</v>
      </c>
      <c r="Z176" s="59"/>
      <c r="AA176" s="59" t="e">
        <f>MATCH((CONCATENATE($P176," ",$Q176)),[1]Banco!$A:$A,0)</f>
        <v>#N/A</v>
      </c>
      <c r="AB176" s="59"/>
      <c r="AC176" s="3" t="s">
        <v>0</v>
      </c>
      <c r="AD176" s="11"/>
      <c r="AE176" s="60"/>
    </row>
    <row r="177" spans="1:31" ht="25.5" x14ac:dyDescent="0.25">
      <c r="A177" t="str">
        <f t="shared" si="0"/>
        <v>S</v>
      </c>
      <c r="B177">
        <f t="shared" ca="1" si="12"/>
        <v>3</v>
      </c>
      <c r="C177" t="str">
        <f t="shared" ca="1" si="13"/>
        <v>S</v>
      </c>
      <c r="D177" t="str">
        <f t="shared" si="3"/>
        <v xml:space="preserve"> </v>
      </c>
      <c r="E177" s="47">
        <f t="shared" ca="1" si="4"/>
        <v>1</v>
      </c>
      <c r="F177">
        <f t="shared" ca="1" si="5"/>
        <v>5</v>
      </c>
      <c r="G177">
        <f t="shared" ca="1" si="6"/>
        <v>6</v>
      </c>
      <c r="H177">
        <f t="shared" ca="1" si="30"/>
        <v>1</v>
      </c>
      <c r="I177" t="str">
        <f t="shared" ca="1" si="15"/>
        <v>1</v>
      </c>
      <c r="J177" t="str">
        <f t="shared" ca="1" si="16"/>
        <v>1.5.</v>
      </c>
      <c r="K177" t="str">
        <f t="shared" ca="1" si="17"/>
        <v>1.5.6.</v>
      </c>
      <c r="L177" t="str">
        <f t="shared" ca="1" si="31"/>
        <v>F</v>
      </c>
      <c r="M177" s="48" t="s">
        <v>6</v>
      </c>
      <c r="N177" s="49"/>
      <c r="O177" s="50" t="s">
        <v>1159</v>
      </c>
      <c r="P177" s="51" t="s">
        <v>51</v>
      </c>
      <c r="Q177" s="51" t="s">
        <v>199</v>
      </c>
      <c r="R177" s="52" t="s">
        <v>200</v>
      </c>
      <c r="S177" s="53" t="s">
        <v>68</v>
      </c>
      <c r="T177" s="78">
        <v>2</v>
      </c>
      <c r="U177" s="79">
        <v>721.96</v>
      </c>
      <c r="V177" s="57">
        <f t="shared" si="29"/>
        <v>900.86</v>
      </c>
      <c r="W177" s="56">
        <f t="shared" si="20"/>
        <v>900.86</v>
      </c>
      <c r="X177" s="57">
        <f ca="1">IFERROR(IF($M177="S",(ROUNDDOWN($Y177*$W177,2)),IF($M177="M",SUMIFS($X:$X,$M:$M,"N1",$E:$E,I177),IF(AND(M177="N1",OFFSET(M177,1,0)="S"),SUMIFS($X:$X,$M:$M,"S",$J:$J,CONCATENATE(E177,".",F177,".")),IF(AND(M177="N1",OFFSET(M177,1,0)="N2",$A$6&gt;=3),SUMIFS($X:$X,$M:$M,"N2",$J:$J,CONCATENATE(E177,".",F177,".")),IF(AND(M177="N2",OFFSET(M177,1,0)="S",$A$6&gt;=3),SUMIFS($X:$X,$M:$M,"S",$K:$K,CONCATENATE(E177,".",F177,".",G177,"."))))))),0)</f>
        <v>1801.72</v>
      </c>
      <c r="Y177" s="58">
        <f t="shared" si="28"/>
        <v>2</v>
      </c>
      <c r="Z177" s="59"/>
      <c r="AA177" s="59">
        <f>MATCH((CONCATENATE($P177," ",$Q177)),[1]Banco!$A:$A,0)</f>
        <v>10671</v>
      </c>
      <c r="AB177" s="59"/>
      <c r="AC177" s="3" t="s">
        <v>0</v>
      </c>
      <c r="AD177" s="11"/>
      <c r="AE177" s="60"/>
    </row>
    <row r="178" spans="1:31" x14ac:dyDescent="0.25">
      <c r="A178" t="str">
        <f t="shared" si="0"/>
        <v>S</v>
      </c>
      <c r="B178">
        <f t="shared" ca="1" si="12"/>
        <v>3</v>
      </c>
      <c r="C178" t="str">
        <f t="shared" ca="1" si="13"/>
        <v>S</v>
      </c>
      <c r="D178" t="str">
        <f t="shared" si="3"/>
        <v xml:space="preserve"> </v>
      </c>
      <c r="E178" s="47">
        <f t="shared" ca="1" si="4"/>
        <v>1</v>
      </c>
      <c r="F178">
        <f t="shared" ca="1" si="5"/>
        <v>5</v>
      </c>
      <c r="G178">
        <f t="shared" ca="1" si="6"/>
        <v>6</v>
      </c>
      <c r="H178">
        <f t="shared" ca="1" si="30"/>
        <v>2</v>
      </c>
      <c r="I178" t="str">
        <f t="shared" ca="1" si="15"/>
        <v>1</v>
      </c>
      <c r="J178" t="str">
        <f t="shared" ca="1" si="16"/>
        <v>1.5.</v>
      </c>
      <c r="K178" t="str">
        <f t="shared" ca="1" si="17"/>
        <v>1.5.6.</v>
      </c>
      <c r="L178" t="str">
        <f t="shared" ca="1" si="31"/>
        <v>F</v>
      </c>
      <c r="M178" s="48" t="s">
        <v>6</v>
      </c>
      <c r="N178" s="49"/>
      <c r="O178" s="50" t="s">
        <v>1160</v>
      </c>
      <c r="P178" s="51" t="s">
        <v>51</v>
      </c>
      <c r="Q178" s="51" t="s">
        <v>173</v>
      </c>
      <c r="R178" s="52" t="s">
        <v>174</v>
      </c>
      <c r="S178" s="53" t="s">
        <v>70</v>
      </c>
      <c r="T178" s="78">
        <v>73.3</v>
      </c>
      <c r="U178" s="79">
        <v>14</v>
      </c>
      <c r="V178" s="57">
        <f t="shared" si="29"/>
        <v>17.46</v>
      </c>
      <c r="W178" s="56">
        <f t="shared" si="20"/>
        <v>17.46</v>
      </c>
      <c r="X178" s="57">
        <f ca="1">IFERROR(IF($M178="S",(ROUNDDOWN($Y178*$W178,2)),IF($M178="M",SUMIFS($X:$X,$M:$M,"N1",$E:$E,I178),IF(AND(M178="N1",OFFSET(M178,1,0)="S"),SUMIFS($X:$X,$M:$M,"S",$J:$J,CONCATENATE(E178,".",F178,".")),IF(AND(M178="N1",OFFSET(M178,1,0)="N2",$A$6&gt;=3),SUMIFS($X:$X,$M:$M,"N2",$J:$J,CONCATENATE(E178,".",F178,".")),IF(AND(M178="N2",OFFSET(M178,1,0)="S",$A$6&gt;=3),SUMIFS($X:$X,$M:$M,"S",$K:$K,CONCATENATE(E178,".",F178,".",G178,"."))))))),0)</f>
        <v>1279.81</v>
      </c>
      <c r="Y178" s="58">
        <f t="shared" si="28"/>
        <v>73.3</v>
      </c>
      <c r="Z178" s="59"/>
      <c r="AA178" s="59">
        <f>MATCH((CONCATENATE($P178," ",$Q178)),[1]Banco!$A:$A,0)</f>
        <v>10626</v>
      </c>
      <c r="AB178" s="59"/>
      <c r="AC178" s="3" t="s">
        <v>0</v>
      </c>
      <c r="AD178" s="11"/>
      <c r="AE178" s="60"/>
    </row>
    <row r="179" spans="1:31" ht="38.25" x14ac:dyDescent="0.25">
      <c r="A179" t="str">
        <f t="shared" si="0"/>
        <v>S</v>
      </c>
      <c r="B179">
        <f t="shared" ca="1" si="12"/>
        <v>3</v>
      </c>
      <c r="C179" t="str">
        <f t="shared" ca="1" si="13"/>
        <v>S</v>
      </c>
      <c r="D179" t="str">
        <f t="shared" si="3"/>
        <v xml:space="preserve"> </v>
      </c>
      <c r="E179" s="47">
        <f t="shared" ca="1" si="4"/>
        <v>1</v>
      </c>
      <c r="F179">
        <f t="shared" ca="1" si="5"/>
        <v>5</v>
      </c>
      <c r="G179">
        <f t="shared" ca="1" si="6"/>
        <v>6</v>
      </c>
      <c r="H179">
        <f t="shared" ca="1" si="30"/>
        <v>3</v>
      </c>
      <c r="I179" t="str">
        <f t="shared" ca="1" si="15"/>
        <v>1</v>
      </c>
      <c r="J179" t="str">
        <f t="shared" ca="1" si="16"/>
        <v>1.5.</v>
      </c>
      <c r="K179" t="str">
        <f t="shared" ca="1" si="17"/>
        <v>1.5.6.</v>
      </c>
      <c r="L179" t="str">
        <f t="shared" ca="1" si="31"/>
        <v>F</v>
      </c>
      <c r="M179" s="48" t="s">
        <v>6</v>
      </c>
      <c r="N179" s="49"/>
      <c r="O179" s="50" t="s">
        <v>1161</v>
      </c>
      <c r="P179" s="51" t="s">
        <v>32</v>
      </c>
      <c r="Q179" s="51">
        <v>92419</v>
      </c>
      <c r="R179" s="52" t="s">
        <v>211</v>
      </c>
      <c r="S179" s="53" t="s">
        <v>62</v>
      </c>
      <c r="T179" s="78">
        <v>18.7</v>
      </c>
      <c r="U179" s="79">
        <v>91.45</v>
      </c>
      <c r="V179" s="57">
        <f t="shared" si="29"/>
        <v>114.11</v>
      </c>
      <c r="W179" s="56">
        <f t="shared" si="20"/>
        <v>114.11</v>
      </c>
      <c r="X179" s="57">
        <f ca="1">IFERROR(IF($M179="S",(ROUNDDOWN($Y179*$W179,2)),IF($M179="M",SUMIFS($X:$X,$M:$M,"N1",$E:$E,I179),IF(AND(M179="N1",OFFSET(M179,1,0)="S"),SUMIFS($X:$X,$M:$M,"S",$J:$J,CONCATENATE(E179,".",F179,".")),IF(AND(M179="N1",OFFSET(M179,1,0)="N2",$A$6&gt;=3),SUMIFS($X:$X,$M:$M,"N2",$J:$J,CONCATENATE(E179,".",F179,".")),IF(AND(M179="N2",OFFSET(M179,1,0)="S",$A$6&gt;=3),SUMIFS($X:$X,$M:$M,"S",$K:$K,CONCATENATE(E179,".",F179,".",G179,"."))))))),0)</f>
        <v>2133.85</v>
      </c>
      <c r="Y179" s="58">
        <f t="shared" si="28"/>
        <v>18.7</v>
      </c>
      <c r="Z179" s="59"/>
      <c r="AA179" s="59">
        <f>MATCH((CONCATENATE($P179," ",$Q179)),[1]Banco!$A:$A,0)</f>
        <v>4415</v>
      </c>
      <c r="AB179" s="59"/>
      <c r="AC179" s="3" t="s">
        <v>0</v>
      </c>
      <c r="AD179" s="11"/>
      <c r="AE179" s="60"/>
    </row>
    <row r="180" spans="1:31" x14ac:dyDescent="0.25">
      <c r="A180">
        <f t="shared" si="0"/>
        <v>3</v>
      </c>
      <c r="B180">
        <f t="shared" ca="1" si="12"/>
        <v>3</v>
      </c>
      <c r="C180">
        <f t="shared" ca="1" si="13"/>
        <v>3</v>
      </c>
      <c r="D180" t="str">
        <f t="shared" si="3"/>
        <v xml:space="preserve"> </v>
      </c>
      <c r="E180" s="47">
        <f t="shared" ca="1" si="4"/>
        <v>1</v>
      </c>
      <c r="F180">
        <f t="shared" ca="1" si="5"/>
        <v>5</v>
      </c>
      <c r="G180">
        <f t="shared" ca="1" si="6"/>
        <v>7</v>
      </c>
      <c r="H180">
        <f t="shared" ca="1" si="30"/>
        <v>0</v>
      </c>
      <c r="I180" t="str">
        <f t="shared" ca="1" si="15"/>
        <v>1</v>
      </c>
      <c r="J180" t="str">
        <f t="shared" ca="1" si="16"/>
        <v>1.5.</v>
      </c>
      <c r="K180" t="str">
        <f t="shared" ca="1" si="17"/>
        <v>1.5.7.</v>
      </c>
      <c r="L180" t="str">
        <f t="shared" ca="1" si="31"/>
        <v>F</v>
      </c>
      <c r="M180" s="48" t="s">
        <v>4</v>
      </c>
      <c r="N180" s="49"/>
      <c r="O180" s="50" t="s">
        <v>1162</v>
      </c>
      <c r="P180" s="51"/>
      <c r="Q180" s="51"/>
      <c r="R180" s="52" t="s">
        <v>221</v>
      </c>
      <c r="S180" s="53"/>
      <c r="T180" s="78"/>
      <c r="U180" s="79"/>
      <c r="V180" s="57">
        <f t="shared" si="29"/>
        <v>0</v>
      </c>
      <c r="W180" s="56">
        <f t="shared" si="20"/>
        <v>0</v>
      </c>
      <c r="X180" s="57">
        <f ca="1">IFERROR(IF($M180="S",(ROUNDDOWN($Y180*$W180,2)),IF($M180="M",SUMIFS($X:$X,$M:$M,"N1",$E:$E,I180),IF(AND(M180="N1",OFFSET(M180,1,0)="S"),SUMIFS($X:$X,$M:$M,"S",$J:$J,CONCATENATE(E180,".",F180,".")),IF(AND(M180="N1",OFFSET(M180,1,0)="N2",$A$6&gt;=3),SUMIFS($X:$X,$M:$M,"N2",$J:$J,CONCATENATE(E180,".",F180,".")),IF(AND(M180="N2",OFFSET(M180,1,0)="S",$A$6&gt;=3),SUMIFS($X:$X,$M:$M,"S",$K:$K,CONCATENATE(E180,".",F180,".",G180,"."))))))),0)</f>
        <v>15877.779999999999</v>
      </c>
      <c r="Y180" s="58">
        <f t="shared" si="28"/>
        <v>0</v>
      </c>
      <c r="Z180" s="59"/>
      <c r="AA180" s="59" t="e">
        <f>MATCH((CONCATENATE($P180," ",$Q180)),[1]Banco!$A:$A,0)</f>
        <v>#N/A</v>
      </c>
      <c r="AB180" s="59"/>
      <c r="AC180" s="3" t="s">
        <v>0</v>
      </c>
      <c r="AD180" s="11"/>
      <c r="AE180" s="60"/>
    </row>
    <row r="181" spans="1:31" ht="38.25" x14ac:dyDescent="0.25">
      <c r="A181" t="str">
        <f t="shared" si="0"/>
        <v>S</v>
      </c>
      <c r="B181">
        <f t="shared" ca="1" si="12"/>
        <v>3</v>
      </c>
      <c r="C181" t="str">
        <f t="shared" ca="1" si="13"/>
        <v>S</v>
      </c>
      <c r="D181" t="str">
        <f t="shared" si="3"/>
        <v xml:space="preserve"> </v>
      </c>
      <c r="E181" s="47">
        <f t="shared" ca="1" si="4"/>
        <v>1</v>
      </c>
      <c r="F181">
        <f t="shared" ca="1" si="5"/>
        <v>5</v>
      </c>
      <c r="G181">
        <f t="shared" ca="1" si="6"/>
        <v>7</v>
      </c>
      <c r="H181">
        <f t="shared" ca="1" si="30"/>
        <v>1</v>
      </c>
      <c r="I181" t="str">
        <f t="shared" ca="1" si="15"/>
        <v>1</v>
      </c>
      <c r="J181" t="str">
        <f t="shared" ca="1" si="16"/>
        <v>1.5.</v>
      </c>
      <c r="K181" t="str">
        <f t="shared" ca="1" si="17"/>
        <v>1.5.7.</v>
      </c>
      <c r="L181" t="str">
        <f t="shared" ca="1" si="31"/>
        <v>F</v>
      </c>
      <c r="M181" s="48" t="s">
        <v>6</v>
      </c>
      <c r="N181" s="49"/>
      <c r="O181" s="50" t="s">
        <v>1163</v>
      </c>
      <c r="P181" s="51" t="s">
        <v>32</v>
      </c>
      <c r="Q181" s="51">
        <v>98575</v>
      </c>
      <c r="R181" s="52" t="s">
        <v>222</v>
      </c>
      <c r="S181" s="53" t="s">
        <v>1</v>
      </c>
      <c r="T181" s="78">
        <v>116.5</v>
      </c>
      <c r="U181" s="79">
        <v>71.400000000000006</v>
      </c>
      <c r="V181" s="57">
        <f t="shared" si="29"/>
        <v>89.09</v>
      </c>
      <c r="W181" s="56">
        <f t="shared" si="20"/>
        <v>89.09</v>
      </c>
      <c r="X181" s="57">
        <f ca="1">IFERROR(IF($M181="S",(ROUNDDOWN($Y181*$W181,2)),IF($M181="M",SUMIFS($X:$X,$M:$M,"N1",$E:$E,I181),IF(AND(M181="N1",OFFSET(M181,1,0)="S"),SUMIFS($X:$X,$M:$M,"S",$J:$J,CONCATENATE(E181,".",F181,".")),IF(AND(M181="N1",OFFSET(M181,1,0)="N2",$A$6&gt;=3),SUMIFS($X:$X,$M:$M,"N2",$J:$J,CONCATENATE(E181,".",F181,".")),IF(AND(M181="N2",OFFSET(M181,1,0)="S",$A$6&gt;=3),SUMIFS($X:$X,$M:$M,"S",$K:$K,CONCATENATE(E181,".",F181,".",G181,"."))))))),0)</f>
        <v>10378.98</v>
      </c>
      <c r="Y181" s="58">
        <f t="shared" si="28"/>
        <v>116.5</v>
      </c>
      <c r="Z181" s="59"/>
      <c r="AA181" s="59">
        <f>MATCH((CONCATENATE($P181," ",$Q181)),[1]Banco!$A:$A,0)</f>
        <v>4684</v>
      </c>
      <c r="AB181" s="59"/>
      <c r="AC181" s="3" t="s">
        <v>0</v>
      </c>
      <c r="AD181" s="11"/>
      <c r="AE181" s="60"/>
    </row>
    <row r="182" spans="1:31" ht="38.25" x14ac:dyDescent="0.25">
      <c r="A182" t="str">
        <f t="shared" si="0"/>
        <v>S</v>
      </c>
      <c r="B182">
        <f t="shared" ca="1" si="12"/>
        <v>3</v>
      </c>
      <c r="C182" t="str">
        <f t="shared" ca="1" si="13"/>
        <v>S</v>
      </c>
      <c r="D182" t="str">
        <f t="shared" si="3"/>
        <v xml:space="preserve"> </v>
      </c>
      <c r="E182" s="47">
        <f t="shared" ca="1" si="4"/>
        <v>1</v>
      </c>
      <c r="F182">
        <f t="shared" ca="1" si="5"/>
        <v>5</v>
      </c>
      <c r="G182">
        <f t="shared" ca="1" si="6"/>
        <v>7</v>
      </c>
      <c r="H182">
        <f t="shared" ca="1" si="30"/>
        <v>2</v>
      </c>
      <c r="I182" t="str">
        <f t="shared" ca="1" si="15"/>
        <v>1</v>
      </c>
      <c r="J182" t="str">
        <f t="shared" ca="1" si="16"/>
        <v>1.5.</v>
      </c>
      <c r="K182" t="str">
        <f t="shared" ca="1" si="17"/>
        <v>1.5.7.</v>
      </c>
      <c r="L182" t="str">
        <f t="shared" ca="1" si="31"/>
        <v>F</v>
      </c>
      <c r="M182" s="48" t="s">
        <v>6</v>
      </c>
      <c r="N182" s="49"/>
      <c r="O182" s="50" t="s">
        <v>1164</v>
      </c>
      <c r="P182" s="51" t="s">
        <v>51</v>
      </c>
      <c r="Q182" s="51" t="s">
        <v>223</v>
      </c>
      <c r="R182" s="52" t="s">
        <v>224</v>
      </c>
      <c r="S182" s="53" t="s">
        <v>1</v>
      </c>
      <c r="T182" s="78">
        <v>116.5</v>
      </c>
      <c r="U182" s="79">
        <v>37.83</v>
      </c>
      <c r="V182" s="57">
        <f t="shared" si="29"/>
        <v>47.2</v>
      </c>
      <c r="W182" s="56">
        <f t="shared" si="20"/>
        <v>47.2</v>
      </c>
      <c r="X182" s="57">
        <f ca="1">IFERROR(IF($M182="S",(ROUNDDOWN($Y182*$W182,2)),IF($M182="M",SUMIFS($X:$X,$M:$M,"N1",$E:$E,I182),IF(AND(M182="N1",OFFSET(M182,1,0)="S"),SUMIFS($X:$X,$M:$M,"S",$J:$J,CONCATENATE(E182,".",F182,".")),IF(AND(M182="N1",OFFSET(M182,1,0)="N2",$A$6&gt;=3),SUMIFS($X:$X,$M:$M,"N2",$J:$J,CONCATENATE(E182,".",F182,".")),IF(AND(M182="N2",OFFSET(M182,1,0)="S",$A$6&gt;=3),SUMIFS($X:$X,$M:$M,"S",$K:$K,CONCATENATE(E182,".",F182,".",G182,"."))))))),0)</f>
        <v>5498.8</v>
      </c>
      <c r="Y182" s="58">
        <f t="shared" si="28"/>
        <v>116.5</v>
      </c>
      <c r="Z182" s="59"/>
      <c r="AA182" s="59">
        <f>MATCH((CONCATENATE($P182," ",$Q182)),[1]Banco!$A:$A,0)</f>
        <v>11131</v>
      </c>
      <c r="AB182" s="59"/>
      <c r="AC182" s="3" t="s">
        <v>0</v>
      </c>
      <c r="AD182" s="11"/>
      <c r="AE182" s="60"/>
    </row>
    <row r="183" spans="1:31" x14ac:dyDescent="0.25">
      <c r="A183">
        <f t="shared" si="0"/>
        <v>2</v>
      </c>
      <c r="B183">
        <f t="shared" ca="1" si="12"/>
        <v>2</v>
      </c>
      <c r="C183">
        <f t="shared" ca="1" si="13"/>
        <v>2</v>
      </c>
      <c r="D183" t="str">
        <f t="shared" si="3"/>
        <v xml:space="preserve"> </v>
      </c>
      <c r="E183" s="47">
        <f t="shared" ca="1" si="4"/>
        <v>1</v>
      </c>
      <c r="F183">
        <f t="shared" ca="1" si="5"/>
        <v>6</v>
      </c>
      <c r="G183">
        <f t="shared" ca="1" si="6"/>
        <v>0</v>
      </c>
      <c r="H183">
        <f t="shared" ca="1" si="30"/>
        <v>0</v>
      </c>
      <c r="I183" t="str">
        <f t="shared" ca="1" si="15"/>
        <v>1</v>
      </c>
      <c r="J183" t="str">
        <f t="shared" ca="1" si="16"/>
        <v>1.6.</v>
      </c>
      <c r="K183" t="str">
        <f t="shared" ca="1" si="17"/>
        <v>1.6.0.</v>
      </c>
      <c r="L183" t="str">
        <f t="shared" ca="1" si="31"/>
        <v>F</v>
      </c>
      <c r="M183" s="48" t="s">
        <v>3</v>
      </c>
      <c r="N183" s="49"/>
      <c r="O183" s="50" t="s">
        <v>1165</v>
      </c>
      <c r="P183" s="51"/>
      <c r="Q183" s="51"/>
      <c r="R183" s="52" t="s">
        <v>225</v>
      </c>
      <c r="S183" s="53"/>
      <c r="T183" s="78"/>
      <c r="U183" s="79"/>
      <c r="V183" s="57">
        <f t="shared" si="29"/>
        <v>0</v>
      </c>
      <c r="W183" s="56">
        <f t="shared" si="20"/>
        <v>0</v>
      </c>
      <c r="X183" s="57">
        <f ca="1">IFERROR(IF($M183="S",(ROUNDDOWN($Y183*$W183,2)),IF($M183="M",SUMIFS($X:$X,$M:$M,"N1",$E:$E,I183),IF(AND(M183="N1",OFFSET(M183,1,0)="S"),SUMIFS($X:$X,$M:$M,"S",$J:$J,CONCATENATE(E183,".",F183,".")),IF(AND(M183="N1",OFFSET(M183,1,0)="N2",$A$6&gt;=3),SUMIFS($X:$X,$M:$M,"N2",$J:$J,CONCATENATE(E183,".",F183,".")),IF(AND(M183="N2",OFFSET(M183,1,0)="S",$A$6&gt;=3),SUMIFS($X:$X,$M:$M,"S",$K:$K,CONCATENATE(E183,".",F183,".",G183,"."))))))),0)</f>
        <v>3642.7</v>
      </c>
      <c r="Y183" s="58">
        <f t="shared" si="28"/>
        <v>0</v>
      </c>
      <c r="Z183" s="59"/>
      <c r="AA183" s="59" t="e">
        <f>MATCH((CONCATENATE($P183," ",$Q183)),[1]Banco!$A:$A,0)</f>
        <v>#N/A</v>
      </c>
      <c r="AB183" s="59"/>
      <c r="AC183" s="3" t="s">
        <v>0</v>
      </c>
      <c r="AD183" s="11"/>
      <c r="AE183" s="60"/>
    </row>
    <row r="184" spans="1:31" x14ac:dyDescent="0.25">
      <c r="A184">
        <f t="shared" si="0"/>
        <v>3</v>
      </c>
      <c r="B184">
        <f t="shared" ca="1" si="12"/>
        <v>3</v>
      </c>
      <c r="C184">
        <f t="shared" ca="1" si="13"/>
        <v>3</v>
      </c>
      <c r="D184" t="str">
        <f t="shared" si="3"/>
        <v xml:space="preserve"> </v>
      </c>
      <c r="E184" s="47">
        <f t="shared" ca="1" si="4"/>
        <v>1</v>
      </c>
      <c r="F184">
        <f t="shared" ca="1" si="5"/>
        <v>6</v>
      </c>
      <c r="G184">
        <f t="shared" ca="1" si="6"/>
        <v>1</v>
      </c>
      <c r="H184">
        <f t="shared" ca="1" si="30"/>
        <v>0</v>
      </c>
      <c r="I184" t="str">
        <f t="shared" ca="1" si="15"/>
        <v>1</v>
      </c>
      <c r="J184" t="str">
        <f t="shared" ca="1" si="16"/>
        <v>1.6.</v>
      </c>
      <c r="K184" t="str">
        <f t="shared" ca="1" si="17"/>
        <v>1.6.1.</v>
      </c>
      <c r="L184" t="str">
        <f t="shared" ca="1" si="31"/>
        <v>F</v>
      </c>
      <c r="M184" s="48" t="s">
        <v>4</v>
      </c>
      <c r="N184" s="49"/>
      <c r="O184" s="50" t="s">
        <v>1166</v>
      </c>
      <c r="P184" s="51"/>
      <c r="Q184" s="51"/>
      <c r="R184" s="52" t="s">
        <v>36</v>
      </c>
      <c r="S184" s="53"/>
      <c r="T184" s="78"/>
      <c r="U184" s="79"/>
      <c r="V184" s="57">
        <f t="shared" si="29"/>
        <v>0</v>
      </c>
      <c r="W184" s="56">
        <f t="shared" si="20"/>
        <v>0</v>
      </c>
      <c r="X184" s="57">
        <f ca="1">IFERROR(IF($M184="S",(ROUNDDOWN($Y184*$W184,2)),IF($M184="M",SUMIFS($X:$X,$M:$M,"N1",$E:$E,I184),IF(AND(M184="N1",OFFSET(M184,1,0)="S"),SUMIFS($X:$X,$M:$M,"S",$J:$J,CONCATENATE(E184,".",F184,".")),IF(AND(M184="N1",OFFSET(M184,1,0)="N2",$A$6&gt;=3),SUMIFS($X:$X,$M:$M,"N2",$J:$J,CONCATENATE(E184,".",F184,".")),IF(AND(M184="N2",OFFSET(M184,1,0)="S",$A$6&gt;=3),SUMIFS($X:$X,$M:$M,"S",$K:$K,CONCATENATE(E184,".",F184,".",G184,"."))))))),0)</f>
        <v>912.81999999999994</v>
      </c>
      <c r="Y184" s="58">
        <f t="shared" si="28"/>
        <v>0</v>
      </c>
      <c r="Z184" s="59"/>
      <c r="AA184" s="59" t="e">
        <f>MATCH((CONCATENATE($P184," ",$Q184)),[1]Banco!$A:$A,0)</f>
        <v>#N/A</v>
      </c>
      <c r="AB184" s="59"/>
      <c r="AC184" s="3" t="s">
        <v>0</v>
      </c>
      <c r="AD184" s="11"/>
      <c r="AE184" s="60"/>
    </row>
    <row r="185" spans="1:31" ht="25.5" x14ac:dyDescent="0.25">
      <c r="A185" t="str">
        <f t="shared" si="0"/>
        <v>S</v>
      </c>
      <c r="B185">
        <f t="shared" ca="1" si="12"/>
        <v>3</v>
      </c>
      <c r="C185" t="str">
        <f t="shared" ca="1" si="13"/>
        <v>S</v>
      </c>
      <c r="D185" t="str">
        <f t="shared" si="3"/>
        <v xml:space="preserve"> </v>
      </c>
      <c r="E185" s="47">
        <f t="shared" ca="1" si="4"/>
        <v>1</v>
      </c>
      <c r="F185">
        <f t="shared" ca="1" si="5"/>
        <v>6</v>
      </c>
      <c r="G185">
        <f t="shared" ca="1" si="6"/>
        <v>1</v>
      </c>
      <c r="H185">
        <f t="shared" ca="1" si="30"/>
        <v>1</v>
      </c>
      <c r="I185" t="str">
        <f t="shared" ca="1" si="15"/>
        <v>1</v>
      </c>
      <c r="J185" t="str">
        <f t="shared" ca="1" si="16"/>
        <v>1.6.</v>
      </c>
      <c r="K185" t="str">
        <f t="shared" ca="1" si="17"/>
        <v>1.6.1.</v>
      </c>
      <c r="L185" t="str">
        <f t="shared" ca="1" si="31"/>
        <v>F</v>
      </c>
      <c r="M185" s="48" t="s">
        <v>6</v>
      </c>
      <c r="N185" s="49"/>
      <c r="O185" s="50" t="s">
        <v>1167</v>
      </c>
      <c r="P185" s="51" t="s">
        <v>51</v>
      </c>
      <c r="Q185" s="51" t="s">
        <v>199</v>
      </c>
      <c r="R185" s="52" t="s">
        <v>200</v>
      </c>
      <c r="S185" s="53" t="s">
        <v>68</v>
      </c>
      <c r="T185" s="78">
        <v>0.23</v>
      </c>
      <c r="U185" s="79">
        <v>721.96</v>
      </c>
      <c r="V185" s="57">
        <f t="shared" si="29"/>
        <v>900.86</v>
      </c>
      <c r="W185" s="56">
        <f t="shared" si="20"/>
        <v>900.86</v>
      </c>
      <c r="X185" s="57">
        <f ca="1">IFERROR(IF($M185="S",(ROUNDDOWN($Y185*$W185,2)),IF($M185="M",SUMIFS($X:$X,$M:$M,"N1",$E:$E,I185),IF(AND(M185="N1",OFFSET(M185,1,0)="S"),SUMIFS($X:$X,$M:$M,"S",$J:$J,CONCATENATE(E185,".",F185,".")),IF(AND(M185="N1",OFFSET(M185,1,0)="N2",$A$6&gt;=3),SUMIFS($X:$X,$M:$M,"N2",$J:$J,CONCATENATE(E185,".",F185,".")),IF(AND(M185="N2",OFFSET(M185,1,0)="S",$A$6&gt;=3),SUMIFS($X:$X,$M:$M,"S",$K:$K,CONCATENATE(E185,".",F185,".",G185,"."))))))),0)</f>
        <v>207.19</v>
      </c>
      <c r="Y185" s="58">
        <f t="shared" si="28"/>
        <v>0.23</v>
      </c>
      <c r="Z185" s="59"/>
      <c r="AA185" s="59">
        <f>MATCH((CONCATENATE($P185," ",$Q185)),[1]Banco!$A:$A,0)</f>
        <v>10671</v>
      </c>
      <c r="AB185" s="59"/>
      <c r="AC185" s="3" t="s">
        <v>0</v>
      </c>
      <c r="AD185" s="11"/>
      <c r="AE185" s="60"/>
    </row>
    <row r="186" spans="1:31" x14ac:dyDescent="0.25">
      <c r="A186" t="str">
        <f t="shared" si="0"/>
        <v>S</v>
      </c>
      <c r="B186">
        <f t="shared" ca="1" si="12"/>
        <v>3</v>
      </c>
      <c r="C186" t="str">
        <f t="shared" ca="1" si="13"/>
        <v>S</v>
      </c>
      <c r="D186" t="str">
        <f t="shared" si="3"/>
        <v xml:space="preserve"> </v>
      </c>
      <c r="E186" s="47">
        <f t="shared" ca="1" si="4"/>
        <v>1</v>
      </c>
      <c r="F186">
        <f t="shared" ca="1" si="5"/>
        <v>6</v>
      </c>
      <c r="G186">
        <f t="shared" ca="1" si="6"/>
        <v>1</v>
      </c>
      <c r="H186">
        <f t="shared" ca="1" si="30"/>
        <v>2</v>
      </c>
      <c r="I186" t="str">
        <f t="shared" ca="1" si="15"/>
        <v>1</v>
      </c>
      <c r="J186" t="str">
        <f t="shared" ca="1" si="16"/>
        <v>1.6.</v>
      </c>
      <c r="K186" t="str">
        <f t="shared" ca="1" si="17"/>
        <v>1.6.1.</v>
      </c>
      <c r="L186" t="str">
        <f t="shared" ca="1" si="31"/>
        <v>F</v>
      </c>
      <c r="M186" s="48" t="s">
        <v>6</v>
      </c>
      <c r="N186" s="49"/>
      <c r="O186" s="50" t="s">
        <v>1168</v>
      </c>
      <c r="P186" s="51" t="s">
        <v>51</v>
      </c>
      <c r="Q186" s="51" t="s">
        <v>173</v>
      </c>
      <c r="R186" s="52" t="s">
        <v>174</v>
      </c>
      <c r="S186" s="53" t="s">
        <v>70</v>
      </c>
      <c r="T186" s="78">
        <v>20.43</v>
      </c>
      <c r="U186" s="79">
        <v>14</v>
      </c>
      <c r="V186" s="57">
        <f t="shared" si="29"/>
        <v>17.46</v>
      </c>
      <c r="W186" s="56">
        <f t="shared" si="20"/>
        <v>17.46</v>
      </c>
      <c r="X186" s="57">
        <f ca="1">IFERROR(IF($M186="S",(ROUNDDOWN($Y186*$W186,2)),IF($M186="M",SUMIFS($X:$X,$M:$M,"N1",$E:$E,I186),IF(AND(M186="N1",OFFSET(M186,1,0)="S"),SUMIFS($X:$X,$M:$M,"S",$J:$J,CONCATENATE(E186,".",F186,".")),IF(AND(M186="N1",OFFSET(M186,1,0)="N2",$A$6&gt;=3),SUMIFS($X:$X,$M:$M,"N2",$J:$J,CONCATENATE(E186,".",F186,".")),IF(AND(M186="N2",OFFSET(M186,1,0)="S",$A$6&gt;=3),SUMIFS($X:$X,$M:$M,"S",$K:$K,CONCATENATE(E186,".",F186,".",G186,"."))))))),0)</f>
        <v>356.7</v>
      </c>
      <c r="Y186" s="58">
        <f t="shared" si="28"/>
        <v>20.43</v>
      </c>
      <c r="Z186" s="59"/>
      <c r="AA186" s="59">
        <f>MATCH((CONCATENATE($P186," ",$Q186)),[1]Banco!$A:$A,0)</f>
        <v>10626</v>
      </c>
      <c r="AB186" s="59"/>
      <c r="AC186" s="3" t="s">
        <v>0</v>
      </c>
      <c r="AD186" s="11"/>
      <c r="AE186" s="60"/>
    </row>
    <row r="187" spans="1:31" ht="38.25" x14ac:dyDescent="0.25">
      <c r="A187" t="str">
        <f t="shared" si="0"/>
        <v>S</v>
      </c>
      <c r="B187">
        <f t="shared" ca="1" si="12"/>
        <v>3</v>
      </c>
      <c r="C187" t="str">
        <f t="shared" ca="1" si="13"/>
        <v>S</v>
      </c>
      <c r="D187" t="str">
        <f t="shared" si="3"/>
        <v xml:space="preserve"> </v>
      </c>
      <c r="E187" s="47">
        <f t="shared" ca="1" si="4"/>
        <v>1</v>
      </c>
      <c r="F187">
        <f t="shared" ca="1" si="5"/>
        <v>6</v>
      </c>
      <c r="G187">
        <f t="shared" ca="1" si="6"/>
        <v>1</v>
      </c>
      <c r="H187">
        <f t="shared" ca="1" si="30"/>
        <v>3</v>
      </c>
      <c r="I187" t="str">
        <f t="shared" ca="1" si="15"/>
        <v>1</v>
      </c>
      <c r="J187" t="str">
        <f t="shared" ca="1" si="16"/>
        <v>1.6.</v>
      </c>
      <c r="K187" t="str">
        <f t="shared" ca="1" si="17"/>
        <v>1.6.1.</v>
      </c>
      <c r="L187" t="str">
        <f t="shared" ca="1" si="31"/>
        <v>F</v>
      </c>
      <c r="M187" s="48" t="s">
        <v>6</v>
      </c>
      <c r="N187" s="49"/>
      <c r="O187" s="50" t="s">
        <v>1169</v>
      </c>
      <c r="P187" s="51" t="s">
        <v>32</v>
      </c>
      <c r="Q187" s="51">
        <v>92476</v>
      </c>
      <c r="R187" s="52" t="s">
        <v>210</v>
      </c>
      <c r="S187" s="53" t="s">
        <v>62</v>
      </c>
      <c r="T187" s="78">
        <v>2.71</v>
      </c>
      <c r="U187" s="79">
        <v>103.19</v>
      </c>
      <c r="V187" s="57">
        <f t="shared" si="29"/>
        <v>128.76</v>
      </c>
      <c r="W187" s="56">
        <f t="shared" si="20"/>
        <v>128.76</v>
      </c>
      <c r="X187" s="57">
        <f ca="1">IFERROR(IF($M187="S",(ROUNDDOWN($Y187*$W187,2)),IF($M187="M",SUMIFS($X:$X,$M:$M,"N1",$E:$E,I187),IF(AND(M187="N1",OFFSET(M187,1,0)="S"),SUMIFS($X:$X,$M:$M,"S",$J:$J,CONCATENATE(E187,".",F187,".")),IF(AND(M187="N1",OFFSET(M187,1,0)="N2",$A$6&gt;=3),SUMIFS($X:$X,$M:$M,"N2",$J:$J,CONCATENATE(E187,".",F187,".")),IF(AND(M187="N2",OFFSET(M187,1,0)="S",$A$6&gt;=3),SUMIFS($X:$X,$M:$M,"S",$K:$K,CONCATENATE(E187,".",F187,".",G187,"."))))))),0)</f>
        <v>348.93</v>
      </c>
      <c r="Y187" s="58">
        <f t="shared" si="28"/>
        <v>2.71</v>
      </c>
      <c r="Z187" s="59"/>
      <c r="AA187" s="59">
        <f>MATCH((CONCATENATE($P187," ",$Q187)),[1]Banco!$A:$A,0)</f>
        <v>4450</v>
      </c>
      <c r="AB187" s="59"/>
      <c r="AC187" s="3" t="s">
        <v>0</v>
      </c>
      <c r="AD187" s="11"/>
      <c r="AE187" s="60"/>
    </row>
    <row r="188" spans="1:31" x14ac:dyDescent="0.25">
      <c r="A188">
        <f t="shared" si="0"/>
        <v>3</v>
      </c>
      <c r="B188">
        <f t="shared" ca="1" si="12"/>
        <v>3</v>
      </c>
      <c r="C188">
        <f t="shared" ca="1" si="13"/>
        <v>3</v>
      </c>
      <c r="D188" t="str">
        <f t="shared" si="3"/>
        <v xml:space="preserve"> </v>
      </c>
      <c r="E188" s="47">
        <f t="shared" ca="1" si="4"/>
        <v>1</v>
      </c>
      <c r="F188">
        <f t="shared" ca="1" si="5"/>
        <v>6</v>
      </c>
      <c r="G188">
        <f t="shared" ca="1" si="6"/>
        <v>2</v>
      </c>
      <c r="H188">
        <f t="shared" ca="1" si="30"/>
        <v>0</v>
      </c>
      <c r="I188" t="str">
        <f t="shared" ca="1" si="15"/>
        <v>1</v>
      </c>
      <c r="J188" t="str">
        <f t="shared" ca="1" si="16"/>
        <v>1.6.</v>
      </c>
      <c r="K188" t="str">
        <f t="shared" ca="1" si="17"/>
        <v>1.6.2.</v>
      </c>
      <c r="L188" t="str">
        <f t="shared" ca="1" si="31"/>
        <v>F</v>
      </c>
      <c r="M188" s="48" t="s">
        <v>4</v>
      </c>
      <c r="N188" s="49"/>
      <c r="O188" s="50" t="s">
        <v>1170</v>
      </c>
      <c r="P188" s="51"/>
      <c r="Q188" s="51"/>
      <c r="R188" s="52" t="s">
        <v>35</v>
      </c>
      <c r="S188" s="53"/>
      <c r="T188" s="78"/>
      <c r="U188" s="79"/>
      <c r="V188" s="57">
        <f t="shared" si="29"/>
        <v>0</v>
      </c>
      <c r="W188" s="56">
        <f t="shared" si="20"/>
        <v>0</v>
      </c>
      <c r="X188" s="57">
        <f ca="1">IFERROR(IF($M188="S",(ROUNDDOWN($Y188*$W188,2)),IF($M188="M",SUMIFS($X:$X,$M:$M,"N1",$E:$E,I188),IF(AND(M188="N1",OFFSET(M188,1,0)="S"),SUMIFS($X:$X,$M:$M,"S",$J:$J,CONCATENATE(E188,".",F188,".")),IF(AND(M188="N1",OFFSET(M188,1,0)="N2",$A$6&gt;=3),SUMIFS($X:$X,$M:$M,"N2",$J:$J,CONCATENATE(E188,".",F188,".")),IF(AND(M188="N2",OFFSET(M188,1,0)="S",$A$6&gt;=3),SUMIFS($X:$X,$M:$M,"S",$K:$K,CONCATENATE(E188,".",F188,".",G188,"."))))))),0)</f>
        <v>2729.88</v>
      </c>
      <c r="Y188" s="58">
        <f t="shared" si="28"/>
        <v>0</v>
      </c>
      <c r="Z188" s="59"/>
      <c r="AA188" s="59" t="e">
        <f>MATCH((CONCATENATE($P188," ",$Q188)),[1]Banco!$A:$A,0)</f>
        <v>#N/A</v>
      </c>
      <c r="AB188" s="59"/>
      <c r="AC188" s="3" t="s">
        <v>0</v>
      </c>
      <c r="AD188" s="11"/>
      <c r="AE188" s="60"/>
    </row>
    <row r="189" spans="1:31" ht="25.5" x14ac:dyDescent="0.25">
      <c r="A189" t="str">
        <f t="shared" si="0"/>
        <v>S</v>
      </c>
      <c r="B189">
        <f t="shared" ca="1" si="12"/>
        <v>3</v>
      </c>
      <c r="C189" t="str">
        <f t="shared" ca="1" si="13"/>
        <v>S</v>
      </c>
      <c r="D189" t="str">
        <f t="shared" si="3"/>
        <v xml:space="preserve"> </v>
      </c>
      <c r="E189" s="47">
        <f t="shared" ca="1" si="4"/>
        <v>1</v>
      </c>
      <c r="F189">
        <f t="shared" ca="1" si="5"/>
        <v>6</v>
      </c>
      <c r="G189">
        <f t="shared" ca="1" si="6"/>
        <v>2</v>
      </c>
      <c r="H189">
        <f t="shared" ca="1" si="30"/>
        <v>1</v>
      </c>
      <c r="I189" t="str">
        <f t="shared" ca="1" si="15"/>
        <v>1</v>
      </c>
      <c r="J189" t="str">
        <f t="shared" ca="1" si="16"/>
        <v>1.6.</v>
      </c>
      <c r="K189" t="str">
        <f t="shared" ca="1" si="17"/>
        <v>1.6.2.</v>
      </c>
      <c r="L189" t="str">
        <f t="shared" ca="1" si="31"/>
        <v>F</v>
      </c>
      <c r="M189" s="48" t="s">
        <v>6</v>
      </c>
      <c r="N189" s="49"/>
      <c r="O189" s="50" t="s">
        <v>1171</v>
      </c>
      <c r="P189" s="51" t="s">
        <v>51</v>
      </c>
      <c r="Q189" s="51" t="s">
        <v>199</v>
      </c>
      <c r="R189" s="52" t="s">
        <v>200</v>
      </c>
      <c r="S189" s="53" t="s">
        <v>68</v>
      </c>
      <c r="T189" s="78">
        <v>0.38</v>
      </c>
      <c r="U189" s="79">
        <v>721.96</v>
      </c>
      <c r="V189" s="57">
        <f t="shared" si="29"/>
        <v>900.86</v>
      </c>
      <c r="W189" s="56">
        <f t="shared" si="20"/>
        <v>900.86</v>
      </c>
      <c r="X189" s="57">
        <f ca="1">IFERROR(IF($M189="S",(ROUNDDOWN($Y189*$W189,2)),IF($M189="M",SUMIFS($X:$X,$M:$M,"N1",$E:$E,I189),IF(AND(M189="N1",OFFSET(M189,1,0)="S"),SUMIFS($X:$X,$M:$M,"S",$J:$J,CONCATENATE(E189,".",F189,".")),IF(AND(M189="N1",OFFSET(M189,1,0)="N2",$A$6&gt;=3),SUMIFS($X:$X,$M:$M,"N2",$J:$J,CONCATENATE(E189,".",F189,".")),IF(AND(M189="N2",OFFSET(M189,1,0)="S",$A$6&gt;=3),SUMIFS($X:$X,$M:$M,"S",$K:$K,CONCATENATE(E189,".",F189,".",G189,"."))))))),0)</f>
        <v>342.32</v>
      </c>
      <c r="Y189" s="58">
        <f t="shared" si="28"/>
        <v>0.38</v>
      </c>
      <c r="Z189" s="59"/>
      <c r="AA189" s="59">
        <f>MATCH((CONCATENATE($P189," ",$Q189)),[1]Banco!$A:$A,0)</f>
        <v>10671</v>
      </c>
      <c r="AB189" s="59"/>
      <c r="AC189" s="3" t="s">
        <v>0</v>
      </c>
      <c r="AD189" s="11"/>
      <c r="AE189" s="60"/>
    </row>
    <row r="190" spans="1:31" x14ac:dyDescent="0.25">
      <c r="A190" t="str">
        <f t="shared" si="0"/>
        <v>S</v>
      </c>
      <c r="B190">
        <f t="shared" ca="1" si="12"/>
        <v>3</v>
      </c>
      <c r="C190" t="str">
        <f t="shared" ca="1" si="13"/>
        <v>S</v>
      </c>
      <c r="D190" t="str">
        <f t="shared" si="3"/>
        <v xml:space="preserve"> </v>
      </c>
      <c r="E190" s="47">
        <f t="shared" ca="1" si="4"/>
        <v>1</v>
      </c>
      <c r="F190">
        <f t="shared" ca="1" si="5"/>
        <v>6</v>
      </c>
      <c r="G190">
        <f t="shared" ca="1" si="6"/>
        <v>2</v>
      </c>
      <c r="H190">
        <f t="shared" ca="1" si="30"/>
        <v>2</v>
      </c>
      <c r="I190" t="str">
        <f t="shared" ca="1" si="15"/>
        <v>1</v>
      </c>
      <c r="J190" t="str">
        <f t="shared" ca="1" si="16"/>
        <v>1.6.</v>
      </c>
      <c r="K190" t="str">
        <f t="shared" ca="1" si="17"/>
        <v>1.6.2.</v>
      </c>
      <c r="L190" t="str">
        <f t="shared" ca="1" si="31"/>
        <v>F</v>
      </c>
      <c r="M190" s="48" t="s">
        <v>6</v>
      </c>
      <c r="N190" s="49"/>
      <c r="O190" s="50" t="s">
        <v>1172</v>
      </c>
      <c r="P190" s="51" t="s">
        <v>51</v>
      </c>
      <c r="Q190" s="51" t="s">
        <v>173</v>
      </c>
      <c r="R190" s="52" t="s">
        <v>174</v>
      </c>
      <c r="S190" s="53" t="s">
        <v>70</v>
      </c>
      <c r="T190" s="78">
        <v>94.46</v>
      </c>
      <c r="U190" s="79">
        <v>14</v>
      </c>
      <c r="V190" s="57">
        <f t="shared" si="29"/>
        <v>17.46</v>
      </c>
      <c r="W190" s="56">
        <f t="shared" si="20"/>
        <v>17.46</v>
      </c>
      <c r="X190" s="57">
        <f ca="1">IFERROR(IF($M190="S",(ROUNDDOWN($Y190*$W190,2)),IF($M190="M",SUMIFS($X:$X,$M:$M,"N1",$E:$E,I190),IF(AND(M190="N1",OFFSET(M190,1,0)="S"),SUMIFS($X:$X,$M:$M,"S",$J:$J,CONCATENATE(E190,".",F190,".")),IF(AND(M190="N1",OFFSET(M190,1,0)="N2",$A$6&gt;=3),SUMIFS($X:$X,$M:$M,"N2",$J:$J,CONCATENATE(E190,".",F190,".")),IF(AND(M190="N2",OFFSET(M190,1,0)="S",$A$6&gt;=3),SUMIFS($X:$X,$M:$M,"S",$K:$K,CONCATENATE(E190,".",F190,".",G190,"."))))))),0)</f>
        <v>1649.27</v>
      </c>
      <c r="Y190" s="58">
        <f t="shared" si="28"/>
        <v>94.46</v>
      </c>
      <c r="Z190" s="59"/>
      <c r="AA190" s="59">
        <f>MATCH((CONCATENATE($P190," ",$Q190)),[1]Banco!$A:$A,0)</f>
        <v>10626</v>
      </c>
      <c r="AB190" s="59"/>
      <c r="AC190" s="3" t="s">
        <v>0</v>
      </c>
      <c r="AD190" s="11"/>
      <c r="AE190" s="60"/>
    </row>
    <row r="191" spans="1:31" ht="38.25" x14ac:dyDescent="0.25">
      <c r="A191" t="str">
        <f t="shared" si="0"/>
        <v>S</v>
      </c>
      <c r="B191">
        <f t="shared" ca="1" si="12"/>
        <v>3</v>
      </c>
      <c r="C191" t="str">
        <f t="shared" ca="1" si="13"/>
        <v>S</v>
      </c>
      <c r="D191" t="str">
        <f t="shared" si="3"/>
        <v xml:space="preserve"> </v>
      </c>
      <c r="E191" s="47">
        <f t="shared" ca="1" si="4"/>
        <v>1</v>
      </c>
      <c r="F191">
        <f t="shared" ca="1" si="5"/>
        <v>6</v>
      </c>
      <c r="G191">
        <f t="shared" ca="1" si="6"/>
        <v>2</v>
      </c>
      <c r="H191">
        <f t="shared" ca="1" si="30"/>
        <v>3</v>
      </c>
      <c r="I191" t="str">
        <f t="shared" ca="1" si="15"/>
        <v>1</v>
      </c>
      <c r="J191" t="str">
        <f t="shared" ca="1" si="16"/>
        <v>1.6.</v>
      </c>
      <c r="K191" t="str">
        <f t="shared" ca="1" si="17"/>
        <v>1.6.2.</v>
      </c>
      <c r="L191" t="str">
        <f t="shared" ca="1" si="31"/>
        <v>F</v>
      </c>
      <c r="M191" s="48" t="s">
        <v>6</v>
      </c>
      <c r="N191" s="49"/>
      <c r="O191" s="50" t="s">
        <v>1173</v>
      </c>
      <c r="P191" s="51" t="s">
        <v>32</v>
      </c>
      <c r="Q191" s="51">
        <v>92419</v>
      </c>
      <c r="R191" s="52" t="s">
        <v>211</v>
      </c>
      <c r="S191" s="53" t="s">
        <v>62</v>
      </c>
      <c r="T191" s="78">
        <v>6.47</v>
      </c>
      <c r="U191" s="79">
        <v>91.45</v>
      </c>
      <c r="V191" s="57">
        <f t="shared" si="29"/>
        <v>114.11</v>
      </c>
      <c r="W191" s="56">
        <f t="shared" si="20"/>
        <v>114.11</v>
      </c>
      <c r="X191" s="57">
        <f ca="1">IFERROR(IF($M191="S",(ROUNDDOWN($Y191*$W191,2)),IF($M191="M",SUMIFS($X:$X,$M:$M,"N1",$E:$E,I191),IF(AND(M191="N1",OFFSET(M191,1,0)="S"),SUMIFS($X:$X,$M:$M,"S",$J:$J,CONCATENATE(E191,".",F191,".")),IF(AND(M191="N1",OFFSET(M191,1,0)="N2",$A$6&gt;=3),SUMIFS($X:$X,$M:$M,"N2",$J:$J,CONCATENATE(E191,".",F191,".")),IF(AND(M191="N2",OFFSET(M191,1,0)="S",$A$6&gt;=3),SUMIFS($X:$X,$M:$M,"S",$K:$K,CONCATENATE(E191,".",F191,".",G191,"."))))))),0)</f>
        <v>738.29</v>
      </c>
      <c r="Y191" s="58">
        <f t="shared" si="28"/>
        <v>6.47</v>
      </c>
      <c r="Z191" s="59"/>
      <c r="AA191" s="59">
        <f>MATCH((CONCATENATE($P191," ",$Q191)),[1]Banco!$A:$A,0)</f>
        <v>4415</v>
      </c>
      <c r="AB191" s="59"/>
      <c r="AC191" s="3" t="s">
        <v>0</v>
      </c>
      <c r="AD191" s="11"/>
      <c r="AE191" s="60"/>
    </row>
    <row r="192" spans="1:31" x14ac:dyDescent="0.25">
      <c r="A192">
        <f t="shared" si="0"/>
        <v>2</v>
      </c>
      <c r="B192">
        <f t="shared" ca="1" si="12"/>
        <v>2</v>
      </c>
      <c r="C192">
        <f t="shared" ca="1" si="13"/>
        <v>2</v>
      </c>
      <c r="D192" t="str">
        <f t="shared" si="3"/>
        <v xml:space="preserve"> </v>
      </c>
      <c r="E192" s="47">
        <f t="shared" ca="1" si="4"/>
        <v>1</v>
      </c>
      <c r="F192">
        <f t="shared" ca="1" si="5"/>
        <v>7</v>
      </c>
      <c r="G192">
        <f t="shared" ca="1" si="6"/>
        <v>0</v>
      </c>
      <c r="H192">
        <f t="shared" ca="1" si="30"/>
        <v>0</v>
      </c>
      <c r="I192" t="str">
        <f t="shared" ca="1" si="15"/>
        <v>1</v>
      </c>
      <c r="J192" t="str">
        <f t="shared" ca="1" si="16"/>
        <v>1.7.</v>
      </c>
      <c r="K192" t="str">
        <f t="shared" ca="1" si="17"/>
        <v>1.7.0.</v>
      </c>
      <c r="L192" t="str">
        <f t="shared" ca="1" si="31"/>
        <v>F</v>
      </c>
      <c r="M192" s="48" t="s">
        <v>3</v>
      </c>
      <c r="N192" s="49"/>
      <c r="O192" s="50" t="s">
        <v>1174</v>
      </c>
      <c r="P192" s="51"/>
      <c r="Q192" s="51"/>
      <c r="R192" s="52" t="s">
        <v>226</v>
      </c>
      <c r="S192" s="53"/>
      <c r="T192" s="78"/>
      <c r="U192" s="79"/>
      <c r="V192" s="57">
        <f t="shared" si="29"/>
        <v>0</v>
      </c>
      <c r="W192" s="56">
        <f t="shared" si="20"/>
        <v>0</v>
      </c>
      <c r="X192" s="57">
        <f ca="1">IFERROR(IF($M192="S",(ROUNDDOWN($Y192*$W192,2)),IF($M192="M",SUMIFS($X:$X,$M:$M,"N1",$E:$E,I192),IF(AND(M192="N1",OFFSET(M192,1,0)="S"),SUMIFS($X:$X,$M:$M,"S",$J:$J,CONCATENATE(E192,".",F192,".")),IF(AND(M192="N1",OFFSET(M192,1,0)="N2",$A$6&gt;=3),SUMIFS($X:$X,$M:$M,"N2",$J:$J,CONCATENATE(E192,".",F192,".")),IF(AND(M192="N2",OFFSET(M192,1,0)="S",$A$6&gt;=3),SUMIFS($X:$X,$M:$M,"S",$K:$K,CONCATENATE(E192,".",F192,".",G192,"."))))))),0)</f>
        <v>2878.74</v>
      </c>
      <c r="Y192" s="58">
        <f t="shared" si="28"/>
        <v>0</v>
      </c>
      <c r="Z192" s="59"/>
      <c r="AA192" s="59" t="e">
        <f>MATCH((CONCATENATE($P192," ",$Q192)),[1]Banco!$A:$A,0)</f>
        <v>#N/A</v>
      </c>
      <c r="AB192" s="59"/>
      <c r="AC192" s="3" t="s">
        <v>0</v>
      </c>
      <c r="AD192" s="11"/>
      <c r="AE192" s="60"/>
    </row>
    <row r="193" spans="1:31" x14ac:dyDescent="0.25">
      <c r="A193">
        <f t="shared" si="0"/>
        <v>3</v>
      </c>
      <c r="B193">
        <f t="shared" ca="1" si="12"/>
        <v>3</v>
      </c>
      <c r="C193">
        <f t="shared" ca="1" si="13"/>
        <v>3</v>
      </c>
      <c r="D193" t="str">
        <f t="shared" si="3"/>
        <v xml:space="preserve"> </v>
      </c>
      <c r="E193" s="47">
        <f t="shared" ca="1" si="4"/>
        <v>1</v>
      </c>
      <c r="F193">
        <f t="shared" ca="1" si="5"/>
        <v>7</v>
      </c>
      <c r="G193">
        <f t="shared" ca="1" si="6"/>
        <v>1</v>
      </c>
      <c r="H193">
        <f t="shared" ca="1" si="30"/>
        <v>0</v>
      </c>
      <c r="I193" t="str">
        <f t="shared" ca="1" si="15"/>
        <v>1</v>
      </c>
      <c r="J193" t="str">
        <f t="shared" ca="1" si="16"/>
        <v>1.7.</v>
      </c>
      <c r="K193" t="str">
        <f t="shared" ca="1" si="17"/>
        <v>1.7.1.</v>
      </c>
      <c r="L193" t="str">
        <f t="shared" ca="1" si="31"/>
        <v>F</v>
      </c>
      <c r="M193" s="48" t="s">
        <v>4</v>
      </c>
      <c r="N193" s="49"/>
      <c r="O193" s="50" t="s">
        <v>1175</v>
      </c>
      <c r="P193" s="51"/>
      <c r="Q193" s="51"/>
      <c r="R193" s="52" t="s">
        <v>35</v>
      </c>
      <c r="S193" s="53"/>
      <c r="T193" s="78"/>
      <c r="U193" s="79"/>
      <c r="V193" s="57">
        <f t="shared" si="29"/>
        <v>0</v>
      </c>
      <c r="W193" s="56">
        <f t="shared" si="20"/>
        <v>0</v>
      </c>
      <c r="X193" s="57">
        <f ca="1">IFERROR(IF($M193="S",(ROUNDDOWN($Y193*$W193,2)),IF($M193="M",SUMIFS($X:$X,$M:$M,"N1",$E:$E,I193),IF(AND(M193="N1",OFFSET(M193,1,0)="S"),SUMIFS($X:$X,$M:$M,"S",$J:$J,CONCATENATE(E193,".",F193,".")),IF(AND(M193="N1",OFFSET(M193,1,0)="N2",$A$6&gt;=3),SUMIFS($X:$X,$M:$M,"N2",$J:$J,CONCATENATE(E193,".",F193,".")),IF(AND(M193="N2",OFFSET(M193,1,0)="S",$A$6&gt;=3),SUMIFS($X:$X,$M:$M,"S",$K:$K,CONCATENATE(E193,".",F193,".",G193,"."))))))),0)</f>
        <v>2878.74</v>
      </c>
      <c r="Y193" s="58">
        <f t="shared" si="28"/>
        <v>0</v>
      </c>
      <c r="Z193" s="59"/>
      <c r="AA193" s="59" t="e">
        <f>MATCH((CONCATENATE($P193," ",$Q193)),[1]Banco!$A:$A,0)</f>
        <v>#N/A</v>
      </c>
      <c r="AB193" s="59"/>
      <c r="AC193" s="3" t="s">
        <v>0</v>
      </c>
      <c r="AD193" s="11"/>
      <c r="AE193" s="60"/>
    </row>
    <row r="194" spans="1:31" ht="25.5" x14ac:dyDescent="0.25">
      <c r="A194" t="str">
        <f t="shared" si="0"/>
        <v>S</v>
      </c>
      <c r="B194">
        <f t="shared" ca="1" si="12"/>
        <v>3</v>
      </c>
      <c r="C194" t="str">
        <f t="shared" ca="1" si="13"/>
        <v>S</v>
      </c>
      <c r="D194" t="str">
        <f t="shared" si="3"/>
        <v xml:space="preserve"> </v>
      </c>
      <c r="E194" s="47">
        <f t="shared" ca="1" si="4"/>
        <v>1</v>
      </c>
      <c r="F194">
        <f t="shared" ca="1" si="5"/>
        <v>7</v>
      </c>
      <c r="G194">
        <f t="shared" ca="1" si="6"/>
        <v>1</v>
      </c>
      <c r="H194">
        <f t="shared" ca="1" si="30"/>
        <v>1</v>
      </c>
      <c r="I194" t="str">
        <f t="shared" ca="1" si="15"/>
        <v>1</v>
      </c>
      <c r="J194" t="str">
        <f t="shared" ca="1" si="16"/>
        <v>1.7.</v>
      </c>
      <c r="K194" t="str">
        <f t="shared" ca="1" si="17"/>
        <v>1.7.1.</v>
      </c>
      <c r="L194" t="str">
        <f t="shared" ca="1" si="31"/>
        <v>F</v>
      </c>
      <c r="M194" s="48" t="s">
        <v>6</v>
      </c>
      <c r="N194" s="49"/>
      <c r="O194" s="50" t="s">
        <v>1176</v>
      </c>
      <c r="P194" s="51" t="s">
        <v>51</v>
      </c>
      <c r="Q194" s="51" t="s">
        <v>199</v>
      </c>
      <c r="R194" s="52" t="s">
        <v>200</v>
      </c>
      <c r="S194" s="53" t="s">
        <v>68</v>
      </c>
      <c r="T194" s="78">
        <v>0.57999999999999996</v>
      </c>
      <c r="U194" s="79">
        <v>721.96</v>
      </c>
      <c r="V194" s="57">
        <f t="shared" si="29"/>
        <v>900.86</v>
      </c>
      <c r="W194" s="56">
        <f t="shared" si="20"/>
        <v>900.86</v>
      </c>
      <c r="X194" s="57">
        <f ca="1">IFERROR(IF($M194="S",(ROUNDDOWN($Y194*$W194,2)),IF($M194="M",SUMIFS($X:$X,$M:$M,"N1",$E:$E,I194),IF(AND(M194="N1",OFFSET(M194,1,0)="S"),SUMIFS($X:$X,$M:$M,"S",$J:$J,CONCATENATE(E194,".",F194,".")),IF(AND(M194="N1",OFFSET(M194,1,0)="N2",$A$6&gt;=3),SUMIFS($X:$X,$M:$M,"N2",$J:$J,CONCATENATE(E194,".",F194,".")),IF(AND(M194="N2",OFFSET(M194,1,0)="S",$A$6&gt;=3),SUMIFS($X:$X,$M:$M,"S",$K:$K,CONCATENATE(E194,".",F194,".",G194,"."))))))),0)</f>
        <v>522.49</v>
      </c>
      <c r="Y194" s="58">
        <f t="shared" si="28"/>
        <v>0.57999999999999996</v>
      </c>
      <c r="Z194" s="59"/>
      <c r="AA194" s="59">
        <f>MATCH((CONCATENATE($P194," ",$Q194)),[1]Banco!$A:$A,0)</f>
        <v>10671</v>
      </c>
      <c r="AB194" s="59"/>
      <c r="AC194" s="3" t="s">
        <v>0</v>
      </c>
      <c r="AD194" s="11"/>
      <c r="AE194" s="60"/>
    </row>
    <row r="195" spans="1:31" x14ac:dyDescent="0.25">
      <c r="A195" t="str">
        <f t="shared" si="0"/>
        <v>S</v>
      </c>
      <c r="B195">
        <f t="shared" ca="1" si="12"/>
        <v>3</v>
      </c>
      <c r="C195" t="str">
        <f t="shared" ca="1" si="13"/>
        <v>S</v>
      </c>
      <c r="D195" t="str">
        <f t="shared" si="3"/>
        <v xml:space="preserve"> </v>
      </c>
      <c r="E195" s="47">
        <f t="shared" ca="1" si="4"/>
        <v>1</v>
      </c>
      <c r="F195">
        <f t="shared" ca="1" si="5"/>
        <v>7</v>
      </c>
      <c r="G195">
        <f t="shared" ca="1" si="6"/>
        <v>1</v>
      </c>
      <c r="H195">
        <f t="shared" ca="1" si="30"/>
        <v>2</v>
      </c>
      <c r="I195" t="str">
        <f t="shared" ca="1" si="15"/>
        <v>1</v>
      </c>
      <c r="J195" t="str">
        <f t="shared" ca="1" si="16"/>
        <v>1.7.</v>
      </c>
      <c r="K195" t="str">
        <f t="shared" ca="1" si="17"/>
        <v>1.7.1.</v>
      </c>
      <c r="L195" t="str">
        <f t="shared" ca="1" si="31"/>
        <v>F</v>
      </c>
      <c r="M195" s="48" t="s">
        <v>6</v>
      </c>
      <c r="N195" s="49"/>
      <c r="O195" s="50" t="s">
        <v>1177</v>
      </c>
      <c r="P195" s="51" t="s">
        <v>51</v>
      </c>
      <c r="Q195" s="51" t="s">
        <v>173</v>
      </c>
      <c r="R195" s="52" t="s">
        <v>174</v>
      </c>
      <c r="S195" s="53" t="s">
        <v>70</v>
      </c>
      <c r="T195" s="78">
        <v>55.480000000000004</v>
      </c>
      <c r="U195" s="79">
        <v>14</v>
      </c>
      <c r="V195" s="57">
        <f t="shared" si="29"/>
        <v>17.46</v>
      </c>
      <c r="W195" s="56">
        <f t="shared" si="20"/>
        <v>17.46</v>
      </c>
      <c r="X195" s="57">
        <f ca="1">IFERROR(IF($M195="S",(ROUNDDOWN($Y195*$W195,2)),IF($M195="M",SUMIFS($X:$X,$M:$M,"N1",$E:$E,I195),IF(AND(M195="N1",OFFSET(M195,1,0)="S"),SUMIFS($X:$X,$M:$M,"S",$J:$J,CONCATENATE(E195,".",F195,".")),IF(AND(M195="N1",OFFSET(M195,1,0)="N2",$A$6&gt;=3),SUMIFS($X:$X,$M:$M,"N2",$J:$J,CONCATENATE(E195,".",F195,".")),IF(AND(M195="N2",OFFSET(M195,1,0)="S",$A$6&gt;=3),SUMIFS($X:$X,$M:$M,"S",$K:$K,CONCATENATE(E195,".",F195,".",G195,"."))))))),0)</f>
        <v>968.68</v>
      </c>
      <c r="Y195" s="58">
        <f t="shared" si="28"/>
        <v>55.480000000000004</v>
      </c>
      <c r="Z195" s="59"/>
      <c r="AA195" s="59">
        <f>MATCH((CONCATENATE($P195," ",$Q195)),[1]Banco!$A:$A,0)</f>
        <v>10626</v>
      </c>
      <c r="AB195" s="59"/>
      <c r="AC195" s="3" t="s">
        <v>0</v>
      </c>
      <c r="AD195" s="11"/>
      <c r="AE195" s="60"/>
    </row>
    <row r="196" spans="1:31" ht="38.25" x14ac:dyDescent="0.25">
      <c r="A196" t="str">
        <f t="shared" si="0"/>
        <v>S</v>
      </c>
      <c r="B196">
        <f t="shared" ca="1" si="12"/>
        <v>3</v>
      </c>
      <c r="C196" t="str">
        <f t="shared" ca="1" si="13"/>
        <v>S</v>
      </c>
      <c r="D196" t="str">
        <f t="shared" si="3"/>
        <v xml:space="preserve"> </v>
      </c>
      <c r="E196" s="47">
        <f t="shared" ca="1" si="4"/>
        <v>1</v>
      </c>
      <c r="F196">
        <f t="shared" ca="1" si="5"/>
        <v>7</v>
      </c>
      <c r="G196">
        <f t="shared" ca="1" si="6"/>
        <v>1</v>
      </c>
      <c r="H196">
        <f t="shared" ca="1" si="30"/>
        <v>3</v>
      </c>
      <c r="I196" t="str">
        <f t="shared" ca="1" si="15"/>
        <v>1</v>
      </c>
      <c r="J196" t="str">
        <f t="shared" ca="1" si="16"/>
        <v>1.7.</v>
      </c>
      <c r="K196" t="str">
        <f t="shared" ca="1" si="17"/>
        <v>1.7.1.</v>
      </c>
      <c r="L196" t="str">
        <f t="shared" ca="1" si="31"/>
        <v>F</v>
      </c>
      <c r="M196" s="48" t="s">
        <v>6</v>
      </c>
      <c r="N196" s="49"/>
      <c r="O196" s="50" t="s">
        <v>1178</v>
      </c>
      <c r="P196" s="51" t="s">
        <v>32</v>
      </c>
      <c r="Q196" s="51">
        <v>92419</v>
      </c>
      <c r="R196" s="52" t="s">
        <v>211</v>
      </c>
      <c r="S196" s="53" t="s">
        <v>62</v>
      </c>
      <c r="T196" s="78">
        <v>12.16</v>
      </c>
      <c r="U196" s="79">
        <v>91.45</v>
      </c>
      <c r="V196" s="57">
        <f t="shared" si="29"/>
        <v>114.11</v>
      </c>
      <c r="W196" s="56">
        <f t="shared" si="20"/>
        <v>114.11</v>
      </c>
      <c r="X196" s="57">
        <f ca="1">IFERROR(IF($M196="S",(ROUNDDOWN($Y196*$W196,2)),IF($M196="M",SUMIFS($X:$X,$M:$M,"N1",$E:$E,I196),IF(AND(M196="N1",OFFSET(M196,1,0)="S"),SUMIFS($X:$X,$M:$M,"S",$J:$J,CONCATENATE(E196,".",F196,".")),IF(AND(M196="N1",OFFSET(M196,1,0)="N2",$A$6&gt;=3),SUMIFS($X:$X,$M:$M,"N2",$J:$J,CONCATENATE(E196,".",F196,".")),IF(AND(M196="N2",OFFSET(M196,1,0)="S",$A$6&gt;=3),SUMIFS($X:$X,$M:$M,"S",$K:$K,CONCATENATE(E196,".",F196,".",G196,"."))))))),0)</f>
        <v>1387.57</v>
      </c>
      <c r="Y196" s="58">
        <f t="shared" si="28"/>
        <v>12.16</v>
      </c>
      <c r="Z196" s="59"/>
      <c r="AA196" s="59">
        <f>MATCH((CONCATENATE($P196," ",$Q196)),[1]Banco!$A:$A,0)</f>
        <v>4415</v>
      </c>
      <c r="AB196" s="59"/>
      <c r="AC196" s="3" t="s">
        <v>0</v>
      </c>
      <c r="AD196" s="11"/>
      <c r="AE196" s="60"/>
    </row>
    <row r="197" spans="1:31" x14ac:dyDescent="0.25">
      <c r="A197">
        <f t="shared" si="0"/>
        <v>2</v>
      </c>
      <c r="B197">
        <f t="shared" ca="1" si="12"/>
        <v>2</v>
      </c>
      <c r="C197">
        <f t="shared" ca="1" si="13"/>
        <v>2</v>
      </c>
      <c r="D197" t="str">
        <f t="shared" si="3"/>
        <v xml:space="preserve"> </v>
      </c>
      <c r="E197" s="47">
        <f t="shared" ca="1" si="4"/>
        <v>1</v>
      </c>
      <c r="F197">
        <f t="shared" ca="1" si="5"/>
        <v>8</v>
      </c>
      <c r="G197">
        <f t="shared" ca="1" si="6"/>
        <v>0</v>
      </c>
      <c r="H197">
        <f t="shared" ca="1" si="30"/>
        <v>0</v>
      </c>
      <c r="I197" t="str">
        <f t="shared" ca="1" si="15"/>
        <v>1</v>
      </c>
      <c r="J197" t="str">
        <f t="shared" ca="1" si="16"/>
        <v>1.8.</v>
      </c>
      <c r="K197" t="str">
        <f t="shared" ca="1" si="17"/>
        <v>1.8.0.</v>
      </c>
      <c r="L197" t="str">
        <f t="shared" ca="1" si="31"/>
        <v>F</v>
      </c>
      <c r="M197" s="48" t="s">
        <v>3</v>
      </c>
      <c r="N197" s="49"/>
      <c r="O197" s="50" t="s">
        <v>1179</v>
      </c>
      <c r="P197" s="51"/>
      <c r="Q197" s="51"/>
      <c r="R197" s="52" t="s">
        <v>227</v>
      </c>
      <c r="S197" s="53"/>
      <c r="T197" s="78"/>
      <c r="U197" s="79"/>
      <c r="V197" s="57">
        <f t="shared" si="29"/>
        <v>0</v>
      </c>
      <c r="W197" s="56">
        <f t="shared" si="20"/>
        <v>0</v>
      </c>
      <c r="X197" s="57">
        <f ca="1">IFERROR(IF($M197="S",(ROUNDDOWN($Y197*$W197,2)),IF($M197="M",SUMIFS($X:$X,$M:$M,"N1",$E:$E,I197),IF(AND(M197="N1",OFFSET(M197,1,0)="S"),SUMIFS($X:$X,$M:$M,"S",$J:$J,CONCATENATE(E197,".",F197,".")),IF(AND(M197="N1",OFFSET(M197,1,0)="N2",$A$6&gt;=3),SUMIFS($X:$X,$M:$M,"N2",$J:$J,CONCATENATE(E197,".",F197,".")),IF(AND(M197="N2",OFFSET(M197,1,0)="S",$A$6&gt;=3),SUMIFS($X:$X,$M:$M,"S",$K:$K,CONCATENATE(E197,".",F197,".",G197,"."))))))),0)</f>
        <v>30685.789999999997</v>
      </c>
      <c r="Y197" s="58">
        <f t="shared" si="28"/>
        <v>0</v>
      </c>
      <c r="Z197" s="59"/>
      <c r="AA197" s="59" t="e">
        <f>MATCH((CONCATENATE($P197," ",$Q197)),[1]Banco!$A:$A,0)</f>
        <v>#N/A</v>
      </c>
      <c r="AB197" s="59"/>
      <c r="AC197" s="3" t="s">
        <v>0</v>
      </c>
      <c r="AD197" s="11"/>
      <c r="AE197" s="60"/>
    </row>
    <row r="198" spans="1:31" x14ac:dyDescent="0.25">
      <c r="A198">
        <f t="shared" si="0"/>
        <v>3</v>
      </c>
      <c r="B198">
        <f t="shared" ca="1" si="12"/>
        <v>3</v>
      </c>
      <c r="C198">
        <f t="shared" ca="1" si="13"/>
        <v>3</v>
      </c>
      <c r="D198" t="str">
        <f t="shared" si="3"/>
        <v xml:space="preserve"> </v>
      </c>
      <c r="E198" s="47">
        <f t="shared" ca="1" si="4"/>
        <v>1</v>
      </c>
      <c r="F198">
        <f t="shared" ca="1" si="5"/>
        <v>8</v>
      </c>
      <c r="G198">
        <f t="shared" ca="1" si="6"/>
        <v>1</v>
      </c>
      <c r="H198">
        <f t="shared" ca="1" si="30"/>
        <v>0</v>
      </c>
      <c r="I198" t="str">
        <f t="shared" ca="1" si="15"/>
        <v>1</v>
      </c>
      <c r="J198" t="str">
        <f t="shared" ca="1" si="16"/>
        <v>1.8.</v>
      </c>
      <c r="K198" t="str">
        <f t="shared" ca="1" si="17"/>
        <v>1.8.1.</v>
      </c>
      <c r="L198" t="str">
        <f t="shared" ca="1" si="31"/>
        <v>F</v>
      </c>
      <c r="M198" s="48" t="s">
        <v>4</v>
      </c>
      <c r="N198" s="49"/>
      <c r="O198" s="50" t="s">
        <v>1180</v>
      </c>
      <c r="P198" s="51"/>
      <c r="Q198" s="51"/>
      <c r="R198" s="52" t="s">
        <v>227</v>
      </c>
      <c r="S198" s="53"/>
      <c r="T198" s="78"/>
      <c r="U198" s="79"/>
      <c r="V198" s="57">
        <f t="shared" si="29"/>
        <v>0</v>
      </c>
      <c r="W198" s="56">
        <f t="shared" si="20"/>
        <v>0</v>
      </c>
      <c r="X198" s="57">
        <f ca="1">IFERROR(IF($M198="S",(ROUNDDOWN($Y198*$W198,2)),IF($M198="M",SUMIFS($X:$X,$M:$M,"N1",$E:$E,I198),IF(AND(M198="N1",OFFSET(M198,1,0)="S"),SUMIFS($X:$X,$M:$M,"S",$J:$J,CONCATENATE(E198,".",F198,".")),IF(AND(M198="N1",OFFSET(M198,1,0)="N2",$A$6&gt;=3),SUMIFS($X:$X,$M:$M,"N2",$J:$J,CONCATENATE(E198,".",F198,".")),IF(AND(M198="N2",OFFSET(M198,1,0)="S",$A$6&gt;=3),SUMIFS($X:$X,$M:$M,"S",$K:$K,CONCATENATE(E198,".",F198,".",G198,"."))))))),0)</f>
        <v>29586.21</v>
      </c>
      <c r="Y198" s="58">
        <f t="shared" si="28"/>
        <v>0</v>
      </c>
      <c r="Z198" s="59"/>
      <c r="AA198" s="59" t="e">
        <f>MATCH((CONCATENATE($P198," ",$Q198)),[1]Banco!$A:$A,0)</f>
        <v>#N/A</v>
      </c>
      <c r="AB198" s="59"/>
      <c r="AC198" s="3" t="s">
        <v>0</v>
      </c>
      <c r="AD198" s="11"/>
      <c r="AE198" s="60"/>
    </row>
    <row r="199" spans="1:31" ht="38.25" x14ac:dyDescent="0.25">
      <c r="A199" t="str">
        <f t="shared" si="0"/>
        <v>S</v>
      </c>
      <c r="B199">
        <f t="shared" ca="1" si="12"/>
        <v>3</v>
      </c>
      <c r="C199" t="str">
        <f t="shared" ca="1" si="13"/>
        <v>S</v>
      </c>
      <c r="D199" t="str">
        <f t="shared" si="3"/>
        <v xml:space="preserve"> </v>
      </c>
      <c r="E199" s="47">
        <f t="shared" ca="1" si="4"/>
        <v>1</v>
      </c>
      <c r="F199">
        <f t="shared" ca="1" si="5"/>
        <v>8</v>
      </c>
      <c r="G199">
        <f t="shared" ca="1" si="6"/>
        <v>1</v>
      </c>
      <c r="H199">
        <f t="shared" ca="1" si="30"/>
        <v>1</v>
      </c>
      <c r="I199" t="str">
        <f t="shared" ca="1" si="15"/>
        <v>1</v>
      </c>
      <c r="J199" t="str">
        <f t="shared" ca="1" si="16"/>
        <v>1.8.</v>
      </c>
      <c r="K199" t="str">
        <f t="shared" ca="1" si="17"/>
        <v>1.8.1.</v>
      </c>
      <c r="L199" t="str">
        <f t="shared" ca="1" si="31"/>
        <v>F</v>
      </c>
      <c r="M199" s="48" t="s">
        <v>6</v>
      </c>
      <c r="N199" s="49"/>
      <c r="O199" s="50" t="s">
        <v>1181</v>
      </c>
      <c r="P199" s="51" t="s">
        <v>51</v>
      </c>
      <c r="Q199" s="51" t="s">
        <v>228</v>
      </c>
      <c r="R199" s="52" t="s">
        <v>229</v>
      </c>
      <c r="S199" s="53" t="s">
        <v>62</v>
      </c>
      <c r="T199" s="78">
        <v>208.7</v>
      </c>
      <c r="U199" s="79">
        <v>5.87</v>
      </c>
      <c r="V199" s="57">
        <f t="shared" si="29"/>
        <v>7.32</v>
      </c>
      <c r="W199" s="56">
        <f t="shared" si="20"/>
        <v>7.32</v>
      </c>
      <c r="X199" s="57">
        <f ca="1">IFERROR(IF($M199="S",(ROUNDDOWN($Y199*$W199,2)),IF($M199="M",SUMIFS($X:$X,$M:$M,"N1",$E:$E,I199),IF(AND(M199="N1",OFFSET(M199,1,0)="S"),SUMIFS($X:$X,$M:$M,"S",$J:$J,CONCATENATE(E199,".",F199,".")),IF(AND(M199="N1",OFFSET(M199,1,0)="N2",$A$6&gt;=3),SUMIFS($X:$X,$M:$M,"N2",$J:$J,CONCATENATE(E199,".",F199,".")),IF(AND(M199="N2",OFFSET(M199,1,0)="S",$A$6&gt;=3),SUMIFS($X:$X,$M:$M,"S",$K:$K,CONCATENATE(E199,".",F199,".",G199,"."))))))),0)</f>
        <v>1527.68</v>
      </c>
      <c r="Y199" s="58">
        <f t="shared" si="28"/>
        <v>208.7</v>
      </c>
      <c r="Z199" s="59"/>
      <c r="AA199" s="59">
        <f>MATCH((CONCATENATE($P199," ",$Q199)),[1]Banco!$A:$A,0)</f>
        <v>10482</v>
      </c>
      <c r="AB199" s="59"/>
      <c r="AC199" s="3" t="s">
        <v>0</v>
      </c>
      <c r="AD199" s="11"/>
      <c r="AE199" s="60"/>
    </row>
    <row r="200" spans="1:31" ht="25.5" x14ac:dyDescent="0.25">
      <c r="A200" t="str">
        <f t="shared" si="0"/>
        <v>S</v>
      </c>
      <c r="B200">
        <f t="shared" ca="1" si="12"/>
        <v>3</v>
      </c>
      <c r="C200" t="str">
        <f t="shared" ca="1" si="13"/>
        <v>S</v>
      </c>
      <c r="D200" t="str">
        <f t="shared" si="3"/>
        <v xml:space="preserve"> </v>
      </c>
      <c r="E200" s="47">
        <f t="shared" ca="1" si="4"/>
        <v>1</v>
      </c>
      <c r="F200">
        <f t="shared" ca="1" si="5"/>
        <v>8</v>
      </c>
      <c r="G200">
        <f t="shared" ca="1" si="6"/>
        <v>1</v>
      </c>
      <c r="H200">
        <f t="shared" ca="1" si="30"/>
        <v>2</v>
      </c>
      <c r="I200" t="str">
        <f t="shared" ca="1" si="15"/>
        <v>1</v>
      </c>
      <c r="J200" t="str">
        <f t="shared" ca="1" si="16"/>
        <v>1.8.</v>
      </c>
      <c r="K200" t="str">
        <f t="shared" ca="1" si="17"/>
        <v>1.8.1.</v>
      </c>
      <c r="L200" t="str">
        <f t="shared" ca="1" si="31"/>
        <v>F</v>
      </c>
      <c r="M200" s="48" t="s">
        <v>6</v>
      </c>
      <c r="N200" s="49"/>
      <c r="O200" s="50" t="s">
        <v>1182</v>
      </c>
      <c r="P200" s="51" t="s">
        <v>120</v>
      </c>
      <c r="Q200" s="51" t="s">
        <v>230</v>
      </c>
      <c r="R200" s="52" t="s">
        <v>231</v>
      </c>
      <c r="S200" s="53" t="s">
        <v>63</v>
      </c>
      <c r="T200" s="78">
        <v>10.44</v>
      </c>
      <c r="U200" s="79">
        <v>258.27</v>
      </c>
      <c r="V200" s="57">
        <f t="shared" si="29"/>
        <v>322.26</v>
      </c>
      <c r="W200" s="56">
        <f t="shared" si="20"/>
        <v>322.26</v>
      </c>
      <c r="X200" s="57">
        <f ca="1">IFERROR(IF($M200="S",(ROUNDDOWN($Y200*$W200,2)),IF($M200="M",SUMIFS($X:$X,$M:$M,"N1",$E:$E,I200),IF(AND(M200="N1",OFFSET(M200,1,0)="S"),SUMIFS($X:$X,$M:$M,"S",$J:$J,CONCATENATE(E200,".",F200,".")),IF(AND(M200="N1",OFFSET(M200,1,0)="N2",$A$6&gt;=3),SUMIFS($X:$X,$M:$M,"N2",$J:$J,CONCATENATE(E200,".",F200,".")),IF(AND(M200="N2",OFFSET(M200,1,0)="S",$A$6&gt;=3),SUMIFS($X:$X,$M:$M,"S",$K:$K,CONCATENATE(E200,".",F200,".",G200,"."))))))),0)</f>
        <v>3364.39</v>
      </c>
      <c r="Y200" s="58">
        <f t="shared" si="28"/>
        <v>10.44</v>
      </c>
      <c r="Z200" s="59"/>
      <c r="AA200" s="59" t="e">
        <f>MATCH((CONCATENATE($P200," ",$Q200)),[1]Banco!$A:$A,0)</f>
        <v>#N/A</v>
      </c>
      <c r="AB200" s="59"/>
      <c r="AC200" s="3" t="s">
        <v>0</v>
      </c>
      <c r="AD200" s="11"/>
      <c r="AE200" s="60"/>
    </row>
    <row r="201" spans="1:31" ht="25.5" x14ac:dyDescent="0.25">
      <c r="A201" t="str">
        <f t="shared" si="0"/>
        <v>S</v>
      </c>
      <c r="B201">
        <f t="shared" ca="1" si="12"/>
        <v>3</v>
      </c>
      <c r="C201" t="str">
        <f t="shared" ca="1" si="13"/>
        <v>S</v>
      </c>
      <c r="D201" t="str">
        <f t="shared" si="3"/>
        <v xml:space="preserve"> </v>
      </c>
      <c r="E201" s="47">
        <f t="shared" ca="1" si="4"/>
        <v>1</v>
      </c>
      <c r="F201">
        <f t="shared" ca="1" si="5"/>
        <v>8</v>
      </c>
      <c r="G201">
        <f t="shared" ca="1" si="6"/>
        <v>1</v>
      </c>
      <c r="H201">
        <f t="shared" ca="1" si="30"/>
        <v>3</v>
      </c>
      <c r="I201" t="str">
        <f t="shared" ca="1" si="15"/>
        <v>1</v>
      </c>
      <c r="J201" t="str">
        <f t="shared" ca="1" si="16"/>
        <v>1.8.</v>
      </c>
      <c r="K201" t="str">
        <f t="shared" ca="1" si="17"/>
        <v>1.8.1.</v>
      </c>
      <c r="L201" t="str">
        <f t="shared" ca="1" si="31"/>
        <v>F</v>
      </c>
      <c r="M201" s="48" t="s">
        <v>6</v>
      </c>
      <c r="N201" s="49"/>
      <c r="O201" s="50" t="s">
        <v>1183</v>
      </c>
      <c r="P201" s="51" t="s">
        <v>51</v>
      </c>
      <c r="Q201" s="51" t="s">
        <v>232</v>
      </c>
      <c r="R201" s="52" t="s">
        <v>233</v>
      </c>
      <c r="S201" s="53" t="s">
        <v>62</v>
      </c>
      <c r="T201" s="78">
        <v>208.7</v>
      </c>
      <c r="U201" s="79">
        <v>3.74</v>
      </c>
      <c r="V201" s="57">
        <f t="shared" si="29"/>
        <v>4.66</v>
      </c>
      <c r="W201" s="56">
        <f t="shared" si="20"/>
        <v>4.66</v>
      </c>
      <c r="X201" s="57">
        <f ca="1">IFERROR(IF($M201="S",(ROUNDDOWN($Y201*$W201,2)),IF($M201="M",SUMIFS($X:$X,$M:$M,"N1",$E:$E,I201),IF(AND(M201="N1",OFFSET(M201,1,0)="S"),SUMIFS($X:$X,$M:$M,"S",$J:$J,CONCATENATE(E201,".",F201,".")),IF(AND(M201="N1",OFFSET(M201,1,0)="N2",$A$6&gt;=3),SUMIFS($X:$X,$M:$M,"N2",$J:$J,CONCATENATE(E201,".",F201,".")),IF(AND(M201="N2",OFFSET(M201,1,0)="S",$A$6&gt;=3),SUMIFS($X:$X,$M:$M,"S",$K:$K,CONCATENATE(E201,".",F201,".",G201,"."))))))),0)</f>
        <v>972.54</v>
      </c>
      <c r="Y201" s="58">
        <f t="shared" si="28"/>
        <v>208.7</v>
      </c>
      <c r="Z201" s="59"/>
      <c r="AA201" s="59">
        <f>MATCH((CONCATENATE($P201," ",$Q201)),[1]Banco!$A:$A,0)</f>
        <v>11010</v>
      </c>
      <c r="AB201" s="59"/>
      <c r="AC201" s="3" t="s">
        <v>0</v>
      </c>
      <c r="AD201" s="11"/>
      <c r="AE201" s="60"/>
    </row>
    <row r="202" spans="1:31" ht="25.5" x14ac:dyDescent="0.25">
      <c r="A202" t="str">
        <f t="shared" si="0"/>
        <v>S</v>
      </c>
      <c r="B202">
        <f t="shared" ca="1" si="12"/>
        <v>3</v>
      </c>
      <c r="C202" t="str">
        <f t="shared" ca="1" si="13"/>
        <v>S</v>
      </c>
      <c r="D202" t="str">
        <f t="shared" si="3"/>
        <v xml:space="preserve"> </v>
      </c>
      <c r="E202" s="47">
        <f t="shared" ca="1" si="4"/>
        <v>1</v>
      </c>
      <c r="F202">
        <f t="shared" ca="1" si="5"/>
        <v>8</v>
      </c>
      <c r="G202">
        <f t="shared" ca="1" si="6"/>
        <v>1</v>
      </c>
      <c r="H202">
        <f t="shared" ca="1" si="30"/>
        <v>4</v>
      </c>
      <c r="I202" t="str">
        <f t="shared" ca="1" si="15"/>
        <v>1</v>
      </c>
      <c r="J202" t="str">
        <f t="shared" ca="1" si="16"/>
        <v>1.8.</v>
      </c>
      <c r="K202" t="str">
        <f t="shared" ca="1" si="17"/>
        <v>1.8.1.</v>
      </c>
      <c r="L202" t="str">
        <f t="shared" ca="1" si="31"/>
        <v>F</v>
      </c>
      <c r="M202" s="48" t="s">
        <v>6</v>
      </c>
      <c r="N202" s="49"/>
      <c r="O202" s="50" t="s">
        <v>1184</v>
      </c>
      <c r="P202" s="51" t="s">
        <v>32</v>
      </c>
      <c r="Q202" s="51">
        <v>97088</v>
      </c>
      <c r="R202" s="52" t="s">
        <v>234</v>
      </c>
      <c r="S202" s="53" t="s">
        <v>70</v>
      </c>
      <c r="T202" s="78">
        <v>308.88</v>
      </c>
      <c r="U202" s="79">
        <v>15.92</v>
      </c>
      <c r="V202" s="57">
        <f t="shared" si="29"/>
        <v>19.86</v>
      </c>
      <c r="W202" s="56">
        <f t="shared" si="20"/>
        <v>19.86</v>
      </c>
      <c r="X202" s="57">
        <f ca="1">IFERROR(IF($M202="S",(ROUNDDOWN($Y202*$W202,2)),IF($M202="M",SUMIFS($X:$X,$M:$M,"N1",$E:$E,I202),IF(AND(M202="N1",OFFSET(M202,1,0)="S"),SUMIFS($X:$X,$M:$M,"S",$J:$J,CONCATENATE(E202,".",F202,".")),IF(AND(M202="N1",OFFSET(M202,1,0)="N2",$A$6&gt;=3),SUMIFS($X:$X,$M:$M,"N2",$J:$J,CONCATENATE(E202,".",F202,".")),IF(AND(M202="N2",OFFSET(M202,1,0)="S",$A$6&gt;=3),SUMIFS($X:$X,$M:$M,"S",$K:$K,CONCATENATE(E202,".",F202,".",G202,"."))))))),0)</f>
        <v>6134.35</v>
      </c>
      <c r="Y202" s="58">
        <f t="shared" si="28"/>
        <v>308.88</v>
      </c>
      <c r="Z202" s="59"/>
      <c r="AA202" s="59">
        <f>MATCH((CONCATENATE($P202," ",$Q202)),[1]Banco!$A:$A,0)</f>
        <v>8788</v>
      </c>
      <c r="AB202" s="59"/>
      <c r="AC202" s="3" t="s">
        <v>0</v>
      </c>
      <c r="AD202" s="11"/>
      <c r="AE202" s="60"/>
    </row>
    <row r="203" spans="1:31" ht="25.5" x14ac:dyDescent="0.25">
      <c r="A203" t="str">
        <f t="shared" si="0"/>
        <v>S</v>
      </c>
      <c r="B203">
        <f t="shared" ca="1" si="12"/>
        <v>3</v>
      </c>
      <c r="C203" t="str">
        <f t="shared" ca="1" si="13"/>
        <v>S</v>
      </c>
      <c r="D203" t="str">
        <f t="shared" si="3"/>
        <v xml:space="preserve"> </v>
      </c>
      <c r="E203" s="47">
        <f t="shared" ca="1" si="4"/>
        <v>1</v>
      </c>
      <c r="F203">
        <f t="shared" ca="1" si="5"/>
        <v>8</v>
      </c>
      <c r="G203">
        <f t="shared" ca="1" si="6"/>
        <v>1</v>
      </c>
      <c r="H203">
        <f t="shared" ca="1" si="30"/>
        <v>5</v>
      </c>
      <c r="I203" t="str">
        <f t="shared" ca="1" si="15"/>
        <v>1</v>
      </c>
      <c r="J203" t="str">
        <f t="shared" ca="1" si="16"/>
        <v>1.8.</v>
      </c>
      <c r="K203" t="str">
        <f t="shared" ca="1" si="17"/>
        <v>1.8.1.</v>
      </c>
      <c r="L203" t="str">
        <f t="shared" ca="1" si="31"/>
        <v>F</v>
      </c>
      <c r="M203" s="48" t="s">
        <v>6</v>
      </c>
      <c r="N203" s="49"/>
      <c r="O203" s="50" t="s">
        <v>1185</v>
      </c>
      <c r="P203" s="51" t="s">
        <v>51</v>
      </c>
      <c r="Q203" s="51" t="s">
        <v>235</v>
      </c>
      <c r="R203" s="52" t="s">
        <v>236</v>
      </c>
      <c r="S203" s="53" t="s">
        <v>68</v>
      </c>
      <c r="T203" s="78">
        <v>16.7</v>
      </c>
      <c r="U203" s="79">
        <v>705.06</v>
      </c>
      <c r="V203" s="57">
        <f t="shared" si="29"/>
        <v>879.77</v>
      </c>
      <c r="W203" s="56">
        <f t="shared" si="20"/>
        <v>879.77</v>
      </c>
      <c r="X203" s="57">
        <f ca="1">IFERROR(IF($M203="S",(ROUNDDOWN($Y203*$W203,2)),IF($M203="M",SUMIFS($X:$X,$M:$M,"N1",$E:$E,I203),IF(AND(M203="N1",OFFSET(M203,1,0)="S"),SUMIFS($X:$X,$M:$M,"S",$J:$J,CONCATENATE(E203,".",F203,".")),IF(AND(M203="N1",OFFSET(M203,1,0)="N2",$A$6&gt;=3),SUMIFS($X:$X,$M:$M,"N2",$J:$J,CONCATENATE(E203,".",F203,".")),IF(AND(M203="N2",OFFSET(M203,1,0)="S",$A$6&gt;=3),SUMIFS($X:$X,$M:$M,"S",$K:$K,CONCATENATE(E203,".",F203,".",G203,"."))))))),0)</f>
        <v>14692.15</v>
      </c>
      <c r="Y203" s="58">
        <f t="shared" ref="Y203:Y262" si="32">IF(T203="-",0,T203)</f>
        <v>16.7</v>
      </c>
      <c r="Z203" s="59"/>
      <c r="AA203" s="59">
        <f>MATCH((CONCATENATE($P203," ",$Q203)),[1]Banco!$A:$A,0)</f>
        <v>10670</v>
      </c>
      <c r="AB203" s="59"/>
      <c r="AC203" s="3" t="s">
        <v>0</v>
      </c>
      <c r="AD203" s="11"/>
      <c r="AE203" s="60"/>
    </row>
    <row r="204" spans="1:31" ht="38.25" x14ac:dyDescent="0.25">
      <c r="A204" t="str">
        <f t="shared" si="0"/>
        <v>S</v>
      </c>
      <c r="B204">
        <f t="shared" ca="1" si="12"/>
        <v>3</v>
      </c>
      <c r="C204" t="str">
        <f t="shared" ca="1" si="13"/>
        <v>S</v>
      </c>
      <c r="D204" t="str">
        <f t="shared" si="3"/>
        <v xml:space="preserve"> </v>
      </c>
      <c r="E204" s="47">
        <f t="shared" ca="1" si="4"/>
        <v>1</v>
      </c>
      <c r="F204">
        <f t="shared" ca="1" si="5"/>
        <v>8</v>
      </c>
      <c r="G204">
        <f t="shared" ca="1" si="6"/>
        <v>1</v>
      </c>
      <c r="H204">
        <f t="shared" ca="1" si="30"/>
        <v>6</v>
      </c>
      <c r="I204" t="str">
        <f t="shared" ca="1" si="15"/>
        <v>1</v>
      </c>
      <c r="J204" t="str">
        <f t="shared" ca="1" si="16"/>
        <v>1.8.</v>
      </c>
      <c r="K204" t="str">
        <f t="shared" ca="1" si="17"/>
        <v>1.8.1.</v>
      </c>
      <c r="L204" t="str">
        <f t="shared" ca="1" si="31"/>
        <v>F</v>
      </c>
      <c r="M204" s="48" t="s">
        <v>6</v>
      </c>
      <c r="N204" s="49"/>
      <c r="O204" s="50" t="s">
        <v>1186</v>
      </c>
      <c r="P204" s="51" t="s">
        <v>32</v>
      </c>
      <c r="Q204" s="51">
        <v>97086</v>
      </c>
      <c r="R204" s="52" t="s">
        <v>237</v>
      </c>
      <c r="S204" s="53" t="s">
        <v>62</v>
      </c>
      <c r="T204" s="78">
        <v>15.54</v>
      </c>
      <c r="U204" s="79">
        <v>149.31</v>
      </c>
      <c r="V204" s="57">
        <f t="shared" si="29"/>
        <v>186.3</v>
      </c>
      <c r="W204" s="56">
        <f t="shared" si="20"/>
        <v>186.3</v>
      </c>
      <c r="X204" s="57">
        <f ca="1">IFERROR(IF($M204="S",(ROUNDDOWN($Y204*$W204,2)),IF($M204="M",SUMIFS($X:$X,$M:$M,"N1",$E:$E,I204),IF(AND(M204="N1",OFFSET(M204,1,0)="S"),SUMIFS($X:$X,$M:$M,"S",$J:$J,CONCATENATE(E204,".",F204,".")),IF(AND(M204="N1",OFFSET(M204,1,0)="N2",$A$6&gt;=3),SUMIFS($X:$X,$M:$M,"N2",$J:$J,CONCATENATE(E204,".",F204,".")),IF(AND(M204="N2",OFFSET(M204,1,0)="S",$A$6&gt;=3),SUMIFS($X:$X,$M:$M,"S",$K:$K,CONCATENATE(E204,".",F204,".",G204,"."))))))),0)</f>
        <v>2895.1</v>
      </c>
      <c r="Y204" s="58">
        <f t="shared" si="32"/>
        <v>15.54</v>
      </c>
      <c r="Z204" s="59"/>
      <c r="AA204" s="59">
        <f>MATCH((CONCATENATE($P204," ",$Q204)),[1]Banco!$A:$A,0)</f>
        <v>8826</v>
      </c>
      <c r="AB204" s="59"/>
      <c r="AC204" s="3" t="s">
        <v>0</v>
      </c>
      <c r="AD204" s="11"/>
      <c r="AE204" s="60"/>
    </row>
    <row r="205" spans="1:31" x14ac:dyDescent="0.25">
      <c r="A205">
        <f t="shared" si="0"/>
        <v>3</v>
      </c>
      <c r="B205">
        <f t="shared" ca="1" si="12"/>
        <v>3</v>
      </c>
      <c r="C205">
        <f t="shared" ca="1" si="13"/>
        <v>3</v>
      </c>
      <c r="D205" t="str">
        <f t="shared" si="3"/>
        <v xml:space="preserve"> </v>
      </c>
      <c r="E205" s="47">
        <f t="shared" ca="1" si="4"/>
        <v>1</v>
      </c>
      <c r="F205">
        <f t="shared" ca="1" si="5"/>
        <v>8</v>
      </c>
      <c r="G205">
        <f t="shared" ca="1" si="6"/>
        <v>2</v>
      </c>
      <c r="H205">
        <f t="shared" ca="1" si="30"/>
        <v>0</v>
      </c>
      <c r="I205" t="str">
        <f t="shared" ca="1" si="15"/>
        <v>1</v>
      </c>
      <c r="J205" t="str">
        <f t="shared" ca="1" si="16"/>
        <v>1.8.</v>
      </c>
      <c r="K205" t="str">
        <f t="shared" ca="1" si="17"/>
        <v>1.8.2.</v>
      </c>
      <c r="L205" t="str">
        <f t="shared" ca="1" si="31"/>
        <v>F</v>
      </c>
      <c r="M205" s="48" t="s">
        <v>4</v>
      </c>
      <c r="N205" s="49"/>
      <c r="O205" s="50" t="s">
        <v>1187</v>
      </c>
      <c r="P205" s="51"/>
      <c r="Q205" s="51"/>
      <c r="R205" s="52" t="s">
        <v>238</v>
      </c>
      <c r="S205" s="53"/>
      <c r="T205" s="78"/>
      <c r="U205" s="79"/>
      <c r="V205" s="57">
        <f t="shared" si="29"/>
        <v>0</v>
      </c>
      <c r="W205" s="56">
        <f t="shared" si="20"/>
        <v>0</v>
      </c>
      <c r="X205" s="57">
        <f ca="1">IFERROR(IF($M205="S",(ROUNDDOWN($Y205*$W205,2)),IF($M205="M",SUMIFS($X:$X,$M:$M,"N1",$E:$E,I205),IF(AND(M205="N1",OFFSET(M205,1,0)="S"),SUMIFS($X:$X,$M:$M,"S",$J:$J,CONCATENATE(E205,".",F205,".")),IF(AND(M205="N1",OFFSET(M205,1,0)="N2",$A$6&gt;=3),SUMIFS($X:$X,$M:$M,"N2",$J:$J,CONCATENATE(E205,".",F205,".")),IF(AND(M205="N2",OFFSET(M205,1,0)="S",$A$6&gt;=3),SUMIFS($X:$X,$M:$M,"S",$K:$K,CONCATENATE(E205,".",F205,".",G205,"."))))))),0)</f>
        <v>791.78</v>
      </c>
      <c r="Y205" s="58">
        <f t="shared" si="32"/>
        <v>0</v>
      </c>
      <c r="Z205" s="59"/>
      <c r="AA205" s="59" t="e">
        <f>MATCH((CONCATENATE($P205," ",$Q205)),[1]Banco!$A:$A,0)</f>
        <v>#N/A</v>
      </c>
      <c r="AB205" s="59"/>
      <c r="AC205" s="3" t="s">
        <v>0</v>
      </c>
      <c r="AD205" s="11"/>
      <c r="AE205" s="60"/>
    </row>
    <row r="206" spans="1:31" ht="51" x14ac:dyDescent="0.25">
      <c r="A206" t="str">
        <f t="shared" si="0"/>
        <v>S</v>
      </c>
      <c r="B206">
        <f t="shared" ca="1" si="12"/>
        <v>3</v>
      </c>
      <c r="C206" t="str">
        <f t="shared" ca="1" si="13"/>
        <v>S</v>
      </c>
      <c r="D206" t="str">
        <f t="shared" si="3"/>
        <v xml:space="preserve"> </v>
      </c>
      <c r="E206" s="47">
        <f t="shared" ca="1" si="4"/>
        <v>1</v>
      </c>
      <c r="F206">
        <f t="shared" ca="1" si="5"/>
        <v>8</v>
      </c>
      <c r="G206">
        <f t="shared" ca="1" si="6"/>
        <v>2</v>
      </c>
      <c r="H206">
        <f t="shared" ca="1" si="30"/>
        <v>1</v>
      </c>
      <c r="I206" t="str">
        <f t="shared" ca="1" si="15"/>
        <v>1</v>
      </c>
      <c r="J206" t="str">
        <f t="shared" ca="1" si="16"/>
        <v>1.8.</v>
      </c>
      <c r="K206" t="str">
        <f t="shared" ca="1" si="17"/>
        <v>1.8.2.</v>
      </c>
      <c r="L206" t="str">
        <f t="shared" ca="1" si="31"/>
        <v>F</v>
      </c>
      <c r="M206" s="48" t="s">
        <v>6</v>
      </c>
      <c r="N206" s="49"/>
      <c r="O206" s="50" t="s">
        <v>1188</v>
      </c>
      <c r="P206" s="51" t="s">
        <v>32</v>
      </c>
      <c r="Q206" s="51">
        <v>100974</v>
      </c>
      <c r="R206" s="52" t="s">
        <v>165</v>
      </c>
      <c r="S206" s="53" t="s">
        <v>68</v>
      </c>
      <c r="T206" s="78">
        <v>13.571999999999999</v>
      </c>
      <c r="U206" s="79">
        <v>8.77</v>
      </c>
      <c r="V206" s="57">
        <f t="shared" si="29"/>
        <v>10.94</v>
      </c>
      <c r="W206" s="56">
        <f t="shared" si="20"/>
        <v>10.94</v>
      </c>
      <c r="X206" s="57">
        <f ca="1">IFERROR(IF($M206="S",(ROUNDDOWN($Y206*$W206,2)),IF($M206="M",SUMIFS($X:$X,$M:$M,"N1",$E:$E,I206),IF(AND(M206="N1",OFFSET(M206,1,0)="S"),SUMIFS($X:$X,$M:$M,"S",$J:$J,CONCATENATE(E206,".",F206,".")),IF(AND(M206="N1",OFFSET(M206,1,0)="N2",$A$6&gt;=3),SUMIFS($X:$X,$M:$M,"N2",$J:$J,CONCATENATE(E206,".",F206,".")),IF(AND(M206="N2",OFFSET(M206,1,0)="S",$A$6&gt;=3),SUMIFS($X:$X,$M:$M,"S",$K:$K,CONCATENATE(E206,".",F206,".",G206,"."))))))),0)</f>
        <v>148.47</v>
      </c>
      <c r="Y206" s="58">
        <f t="shared" si="32"/>
        <v>13.571999999999999</v>
      </c>
      <c r="Z206" s="59"/>
      <c r="AA206" s="59">
        <f>MATCH((CONCATENATE($P206," ",$Q206)),[1]Banco!$A:$A,0)</f>
        <v>9762</v>
      </c>
      <c r="AB206" s="59"/>
      <c r="AC206" s="3" t="s">
        <v>0</v>
      </c>
      <c r="AD206" s="11"/>
      <c r="AE206" s="60"/>
    </row>
    <row r="207" spans="1:31" ht="25.5" x14ac:dyDescent="0.25">
      <c r="A207" t="str">
        <f t="shared" si="0"/>
        <v>S</v>
      </c>
      <c r="B207">
        <f t="shared" ca="1" si="12"/>
        <v>3</v>
      </c>
      <c r="C207" t="str">
        <f t="shared" ca="1" si="13"/>
        <v>S</v>
      </c>
      <c r="D207" t="str">
        <f t="shared" si="3"/>
        <v xml:space="preserve"> </v>
      </c>
      <c r="E207" s="47">
        <f t="shared" ca="1" si="4"/>
        <v>1</v>
      </c>
      <c r="F207">
        <f t="shared" ca="1" si="5"/>
        <v>8</v>
      </c>
      <c r="G207">
        <f t="shared" ca="1" si="6"/>
        <v>2</v>
      </c>
      <c r="H207">
        <f t="shared" ca="1" si="30"/>
        <v>2</v>
      </c>
      <c r="I207" t="str">
        <f t="shared" ca="1" si="15"/>
        <v>1</v>
      </c>
      <c r="J207" t="str">
        <f t="shared" ca="1" si="16"/>
        <v>1.8.</v>
      </c>
      <c r="K207" t="str">
        <f t="shared" ca="1" si="17"/>
        <v>1.8.2.</v>
      </c>
      <c r="L207" t="str">
        <f t="shared" ca="1" si="31"/>
        <v>F</v>
      </c>
      <c r="M207" s="48" t="s">
        <v>6</v>
      </c>
      <c r="N207" s="49"/>
      <c r="O207" s="50" t="s">
        <v>1189</v>
      </c>
      <c r="P207" s="51" t="s">
        <v>32</v>
      </c>
      <c r="Q207" s="51">
        <v>95875</v>
      </c>
      <c r="R207" s="52" t="s">
        <v>159</v>
      </c>
      <c r="S207" s="53" t="s">
        <v>160</v>
      </c>
      <c r="T207" s="78">
        <v>203.57999999999998</v>
      </c>
      <c r="U207" s="79">
        <v>2.54</v>
      </c>
      <c r="V207" s="57">
        <f t="shared" si="29"/>
        <v>3.16</v>
      </c>
      <c r="W207" s="56">
        <f t="shared" si="20"/>
        <v>3.16</v>
      </c>
      <c r="X207" s="57">
        <f ca="1">IFERROR(IF($M207="S",(ROUNDDOWN($Y207*$W207,2)),IF($M207="M",SUMIFS($X:$X,$M:$M,"N1",$E:$E,I207),IF(AND(M207="N1",OFFSET(M207,1,0)="S"),SUMIFS($X:$X,$M:$M,"S",$J:$J,CONCATENATE(E207,".",F207,".")),IF(AND(M207="N1",OFFSET(M207,1,0)="N2",$A$6&gt;=3),SUMIFS($X:$X,$M:$M,"N2",$J:$J,CONCATENATE(E207,".",F207,".")),IF(AND(M207="N2",OFFSET(M207,1,0)="S",$A$6&gt;=3),SUMIFS($X:$X,$M:$M,"S",$K:$K,CONCATENATE(E207,".",F207,".",G207,"."))))))),0)</f>
        <v>643.30999999999995</v>
      </c>
      <c r="Y207" s="58">
        <f t="shared" si="32"/>
        <v>203.57999999999998</v>
      </c>
      <c r="Z207" s="59"/>
      <c r="AA207" s="59">
        <f>MATCH((CONCATENATE($P207," ",$Q207)),[1]Banco!$A:$A,0)</f>
        <v>9820</v>
      </c>
      <c r="AB207" s="59"/>
      <c r="AC207" s="3" t="s">
        <v>0</v>
      </c>
      <c r="AD207" s="11"/>
      <c r="AE207" s="60"/>
    </row>
    <row r="208" spans="1:31" x14ac:dyDescent="0.25">
      <c r="A208">
        <f t="shared" si="0"/>
        <v>3</v>
      </c>
      <c r="B208">
        <f t="shared" ca="1" si="12"/>
        <v>3</v>
      </c>
      <c r="C208">
        <f t="shared" ca="1" si="13"/>
        <v>3</v>
      </c>
      <c r="D208" t="str">
        <f t="shared" si="3"/>
        <v xml:space="preserve"> </v>
      </c>
      <c r="E208" s="47">
        <f t="shared" ca="1" si="4"/>
        <v>1</v>
      </c>
      <c r="F208">
        <f t="shared" ca="1" si="5"/>
        <v>8</v>
      </c>
      <c r="G208">
        <f t="shared" ca="1" si="6"/>
        <v>3</v>
      </c>
      <c r="H208">
        <f t="shared" ca="1" si="30"/>
        <v>0</v>
      </c>
      <c r="I208" t="str">
        <f t="shared" ca="1" si="15"/>
        <v>1</v>
      </c>
      <c r="J208" t="str">
        <f t="shared" ca="1" si="16"/>
        <v>1.8.</v>
      </c>
      <c r="K208" t="str">
        <f t="shared" ca="1" si="17"/>
        <v>1.8.3.</v>
      </c>
      <c r="L208" t="str">
        <f t="shared" ca="1" si="31"/>
        <v>F</v>
      </c>
      <c r="M208" s="48" t="s">
        <v>4</v>
      </c>
      <c r="N208" s="49"/>
      <c r="O208" s="50" t="s">
        <v>1190</v>
      </c>
      <c r="P208" s="51"/>
      <c r="Q208" s="51"/>
      <c r="R208" s="52" t="s">
        <v>239</v>
      </c>
      <c r="S208" s="53"/>
      <c r="T208" s="78"/>
      <c r="U208" s="79"/>
      <c r="V208" s="57">
        <f t="shared" si="29"/>
        <v>0</v>
      </c>
      <c r="W208" s="56">
        <f t="shared" si="20"/>
        <v>0</v>
      </c>
      <c r="X208" s="57">
        <f ca="1">IFERROR(IF($M208="S",(ROUNDDOWN($Y208*$W208,2)),IF($M208="M",SUMIFS($X:$X,$M:$M,"N1",$E:$E,I208),IF(AND(M208="N1",OFFSET(M208,1,0)="S"),SUMIFS($X:$X,$M:$M,"S",$J:$J,CONCATENATE(E208,".",F208,".")),IF(AND(M208="N1",OFFSET(M208,1,0)="N2",$A$6&gt;=3),SUMIFS($X:$X,$M:$M,"N2",$J:$J,CONCATENATE(E208,".",F208,".")),IF(AND(M208="N2",OFFSET(M208,1,0)="S",$A$6&gt;=3),SUMIFS($X:$X,$M:$M,"S",$K:$K,CONCATENATE(E208,".",F208,".",G208,"."))))))),0)</f>
        <v>307.8</v>
      </c>
      <c r="Y208" s="58">
        <f t="shared" si="32"/>
        <v>0</v>
      </c>
      <c r="Z208" s="59"/>
      <c r="AA208" s="59" t="e">
        <f>MATCH((CONCATENATE($P208," ",$Q208)),[1]Banco!$A:$A,0)</f>
        <v>#N/A</v>
      </c>
      <c r="AB208" s="59"/>
      <c r="AC208" s="3" t="s">
        <v>0</v>
      </c>
      <c r="AD208" s="11"/>
      <c r="AE208" s="60"/>
    </row>
    <row r="209" spans="1:31" ht="25.5" x14ac:dyDescent="0.25">
      <c r="A209" t="str">
        <f t="shared" si="0"/>
        <v>S</v>
      </c>
      <c r="B209">
        <f t="shared" ca="1" si="12"/>
        <v>3</v>
      </c>
      <c r="C209" t="str">
        <f t="shared" ca="1" si="13"/>
        <v>S</v>
      </c>
      <c r="D209" t="str">
        <f t="shared" si="3"/>
        <v xml:space="preserve"> </v>
      </c>
      <c r="E209" s="47">
        <f t="shared" ca="1" si="4"/>
        <v>1</v>
      </c>
      <c r="F209">
        <f t="shared" ca="1" si="5"/>
        <v>8</v>
      </c>
      <c r="G209">
        <f t="shared" ca="1" si="6"/>
        <v>3</v>
      </c>
      <c r="H209">
        <f t="shared" ca="1" si="30"/>
        <v>1</v>
      </c>
      <c r="I209" t="str">
        <f t="shared" ca="1" si="15"/>
        <v>1</v>
      </c>
      <c r="J209" t="str">
        <f t="shared" ca="1" si="16"/>
        <v>1.8.</v>
      </c>
      <c r="K209" t="str">
        <f t="shared" ca="1" si="17"/>
        <v>1.8.3.</v>
      </c>
      <c r="L209" t="str">
        <f t="shared" ca="1" si="31"/>
        <v>F</v>
      </c>
      <c r="M209" s="48" t="s">
        <v>6</v>
      </c>
      <c r="N209" s="49"/>
      <c r="O209" s="50" t="s">
        <v>1191</v>
      </c>
      <c r="P209" s="51" t="s">
        <v>32</v>
      </c>
      <c r="Q209" s="51">
        <v>97114</v>
      </c>
      <c r="R209" s="52" t="s">
        <v>240</v>
      </c>
      <c r="S209" s="53" t="s">
        <v>1</v>
      </c>
      <c r="T209" s="78">
        <v>114</v>
      </c>
      <c r="U209" s="79">
        <v>0.41</v>
      </c>
      <c r="V209" s="57">
        <f t="shared" ref="V209:V268" si="33">IFERROR(ROUNDDOWN(U209*(1+$V$11),2),"-")</f>
        <v>0.51</v>
      </c>
      <c r="W209" s="56">
        <f t="shared" si="20"/>
        <v>0.51</v>
      </c>
      <c r="X209" s="57">
        <f ca="1">IFERROR(IF($M209="S",(ROUNDDOWN($Y209*$W209,2)),IF($M209="M",SUMIFS($X:$X,$M:$M,"N1",$E:$E,I209),IF(AND(M209="N1",OFFSET(M209,1,0)="S"),SUMIFS($X:$X,$M:$M,"S",$J:$J,CONCATENATE(E209,".",F209,".")),IF(AND(M209="N1",OFFSET(M209,1,0)="N2",$A$6&gt;=3),SUMIFS($X:$X,$M:$M,"N2",$J:$J,CONCATENATE(E209,".",F209,".")),IF(AND(M209="N2",OFFSET(M209,1,0)="S",$A$6&gt;=3),SUMIFS($X:$X,$M:$M,"S",$K:$K,CONCATENATE(E209,".",F209,".",G209,"."))))))),0)</f>
        <v>58.14</v>
      </c>
      <c r="Y209" s="58">
        <f t="shared" si="32"/>
        <v>114</v>
      </c>
      <c r="Z209" s="59"/>
      <c r="AA209" s="59">
        <f>MATCH((CONCATENATE($P209," ",$Q209)),[1]Banco!$A:$A,0)</f>
        <v>8085</v>
      </c>
      <c r="AB209" s="59"/>
      <c r="AC209" s="3" t="s">
        <v>0</v>
      </c>
      <c r="AD209" s="11"/>
      <c r="AE209" s="60"/>
    </row>
    <row r="210" spans="1:31" ht="25.5" x14ac:dyDescent="0.25">
      <c r="A210" t="str">
        <f t="shared" si="0"/>
        <v>S</v>
      </c>
      <c r="B210">
        <f t="shared" ca="1" si="12"/>
        <v>3</v>
      </c>
      <c r="C210" t="str">
        <f t="shared" ca="1" si="13"/>
        <v>S</v>
      </c>
      <c r="D210" t="str">
        <f t="shared" si="3"/>
        <v xml:space="preserve"> </v>
      </c>
      <c r="E210" s="47">
        <f t="shared" ca="1" si="4"/>
        <v>1</v>
      </c>
      <c r="F210">
        <f t="shared" ca="1" si="5"/>
        <v>8</v>
      </c>
      <c r="G210">
        <f t="shared" ca="1" si="6"/>
        <v>3</v>
      </c>
      <c r="H210">
        <f t="shared" ca="1" si="30"/>
        <v>2</v>
      </c>
      <c r="I210" t="str">
        <f t="shared" ca="1" si="15"/>
        <v>1</v>
      </c>
      <c r="J210" t="str">
        <f t="shared" ca="1" si="16"/>
        <v>1.8.</v>
      </c>
      <c r="K210" t="str">
        <f t="shared" ca="1" si="17"/>
        <v>1.8.3.</v>
      </c>
      <c r="L210" t="str">
        <f t="shared" ca="1" si="31"/>
        <v>F</v>
      </c>
      <c r="M210" s="48" t="s">
        <v>6</v>
      </c>
      <c r="N210" s="49"/>
      <c r="O210" s="50" t="s">
        <v>1192</v>
      </c>
      <c r="P210" s="51" t="s">
        <v>51</v>
      </c>
      <c r="Q210" s="51" t="s">
        <v>241</v>
      </c>
      <c r="R210" s="52" t="s">
        <v>242</v>
      </c>
      <c r="S210" s="53" t="s">
        <v>1</v>
      </c>
      <c r="T210" s="78">
        <v>114</v>
      </c>
      <c r="U210" s="79">
        <v>1.76</v>
      </c>
      <c r="V210" s="57">
        <f t="shared" si="33"/>
        <v>2.19</v>
      </c>
      <c r="W210" s="56">
        <f t="shared" si="20"/>
        <v>2.19</v>
      </c>
      <c r="X210" s="57">
        <f ca="1">IFERROR(IF($M210="S",(ROUNDDOWN($Y210*$W210,2)),IF($M210="M",SUMIFS($X:$X,$M:$M,"N1",$E:$E,I210),IF(AND(M210="N1",OFFSET(M210,1,0)="S"),SUMIFS($X:$X,$M:$M,"S",$J:$J,CONCATENATE(E210,".",F210,".")),IF(AND(M210="N1",OFFSET(M210,1,0)="N2",$A$6&gt;=3),SUMIFS($X:$X,$M:$M,"N2",$J:$J,CONCATENATE(E210,".",F210,".")),IF(AND(M210="N2",OFFSET(M210,1,0)="S",$A$6&gt;=3),SUMIFS($X:$X,$M:$M,"S",$K:$K,CONCATENATE(E210,".",F210,".",G210,"."))))))),0)</f>
        <v>249.66</v>
      </c>
      <c r="Y210" s="58">
        <f t="shared" si="32"/>
        <v>114</v>
      </c>
      <c r="Z210" s="59"/>
      <c r="AA210" s="59">
        <f>MATCH((CONCATENATE($P210," ",$Q210)),[1]Banco!$A:$A,0)</f>
        <v>13053</v>
      </c>
      <c r="AB210" s="59"/>
      <c r="AC210" s="3" t="s">
        <v>0</v>
      </c>
      <c r="AD210" s="11"/>
      <c r="AE210" s="60"/>
    </row>
    <row r="211" spans="1:31" x14ac:dyDescent="0.25">
      <c r="A211">
        <f t="shared" si="0"/>
        <v>2</v>
      </c>
      <c r="B211">
        <f t="shared" ca="1" si="12"/>
        <v>2</v>
      </c>
      <c r="C211">
        <f t="shared" ca="1" si="13"/>
        <v>2</v>
      </c>
      <c r="D211" t="str">
        <f t="shared" si="3"/>
        <v xml:space="preserve"> </v>
      </c>
      <c r="E211" s="47">
        <f t="shared" ca="1" si="4"/>
        <v>1</v>
      </c>
      <c r="F211">
        <f t="shared" ca="1" si="5"/>
        <v>9</v>
      </c>
      <c r="G211">
        <f t="shared" ca="1" si="6"/>
        <v>0</v>
      </c>
      <c r="H211">
        <f t="shared" ca="1" si="30"/>
        <v>0</v>
      </c>
      <c r="I211" t="str">
        <f t="shared" ca="1" si="15"/>
        <v>1</v>
      </c>
      <c r="J211" t="str">
        <f t="shared" ca="1" si="16"/>
        <v>1.9.</v>
      </c>
      <c r="K211" t="str">
        <f t="shared" ca="1" si="17"/>
        <v>1.9.0.</v>
      </c>
      <c r="L211" t="str">
        <f t="shared" ca="1" si="31"/>
        <v>F</v>
      </c>
      <c r="M211" s="48" t="s">
        <v>3</v>
      </c>
      <c r="N211" s="49"/>
      <c r="O211" s="50" t="s">
        <v>1193</v>
      </c>
      <c r="P211" s="51"/>
      <c r="Q211" s="51"/>
      <c r="R211" s="52" t="s">
        <v>243</v>
      </c>
      <c r="S211" s="53"/>
      <c r="T211" s="78"/>
      <c r="U211" s="79"/>
      <c r="V211" s="57">
        <f t="shared" si="33"/>
        <v>0</v>
      </c>
      <c r="W211" s="56">
        <f t="shared" si="20"/>
        <v>0</v>
      </c>
      <c r="X211" s="57">
        <f ca="1">IFERROR(IF($M211="S",(ROUNDDOWN($Y211*$W211,2)),IF($M211="M",SUMIFS($X:$X,$M:$M,"N1",$E:$E,I211),IF(AND(M211="N1",OFFSET(M211,1,0)="S"),SUMIFS($X:$X,$M:$M,"S",$J:$J,CONCATENATE(E211,".",F211,".")),IF(AND(M211="N1",OFFSET(M211,1,0)="N2",$A$6&gt;=3),SUMIFS($X:$X,$M:$M,"N2",$J:$J,CONCATENATE(E211,".",F211,".")),IF(AND(M211="N2",OFFSET(M211,1,0)="S",$A$6&gt;=3),SUMIFS($X:$X,$M:$M,"S",$K:$K,CONCATENATE(E211,".",F211,".",G211,"."))))))),0)</f>
        <v>155085.84999999998</v>
      </c>
      <c r="Y211" s="58">
        <f t="shared" si="32"/>
        <v>0</v>
      </c>
      <c r="Z211" s="59"/>
      <c r="AA211" s="59" t="e">
        <f>MATCH((CONCATENATE($P211," ",$Q211)),[1]Banco!$A:$A,0)</f>
        <v>#N/A</v>
      </c>
      <c r="AB211" s="59"/>
      <c r="AC211" s="3" t="s">
        <v>0</v>
      </c>
      <c r="AD211" s="11"/>
      <c r="AE211" s="60"/>
    </row>
    <row r="212" spans="1:31" x14ac:dyDescent="0.25">
      <c r="A212">
        <f t="shared" si="0"/>
        <v>3</v>
      </c>
      <c r="B212">
        <f t="shared" ca="1" si="12"/>
        <v>3</v>
      </c>
      <c r="C212">
        <f t="shared" ca="1" si="13"/>
        <v>3</v>
      </c>
      <c r="D212" t="str">
        <f t="shared" si="3"/>
        <v xml:space="preserve"> </v>
      </c>
      <c r="E212" s="47">
        <f t="shared" ca="1" si="4"/>
        <v>1</v>
      </c>
      <c r="F212">
        <f t="shared" ca="1" si="5"/>
        <v>9</v>
      </c>
      <c r="G212">
        <f t="shared" ca="1" si="6"/>
        <v>1</v>
      </c>
      <c r="H212">
        <f t="shared" ca="1" si="30"/>
        <v>0</v>
      </c>
      <c r="I212" t="str">
        <f t="shared" ca="1" si="15"/>
        <v>1</v>
      </c>
      <c r="J212" t="str">
        <f t="shared" ca="1" si="16"/>
        <v>1.9.</v>
      </c>
      <c r="K212" t="str">
        <f t="shared" ca="1" si="17"/>
        <v>1.9.1.</v>
      </c>
      <c r="L212" t="str">
        <f t="shared" ca="1" si="31"/>
        <v>F</v>
      </c>
      <c r="M212" s="48" t="s">
        <v>4</v>
      </c>
      <c r="N212" s="49"/>
      <c r="O212" s="50" t="s">
        <v>1194</v>
      </c>
      <c r="P212" s="51"/>
      <c r="Q212" s="51"/>
      <c r="R212" s="52" t="s">
        <v>244</v>
      </c>
      <c r="S212" s="53"/>
      <c r="T212" s="78"/>
      <c r="U212" s="79"/>
      <c r="V212" s="57">
        <f t="shared" si="33"/>
        <v>0</v>
      </c>
      <c r="W212" s="56">
        <f t="shared" si="20"/>
        <v>0</v>
      </c>
      <c r="X212" s="57">
        <f ca="1">IFERROR(IF($M212="S",(ROUNDDOWN($Y212*$W212,2)),IF($M212="M",SUMIFS($X:$X,$M:$M,"N1",$E:$E,I212),IF(AND(M212="N1",OFFSET(M212,1,0)="S"),SUMIFS($X:$X,$M:$M,"S",$J:$J,CONCATENATE(E212,".",F212,".")),IF(AND(M212="N1",OFFSET(M212,1,0)="N2",$A$6&gt;=3),SUMIFS($X:$X,$M:$M,"N2",$J:$J,CONCATENATE(E212,".",F212,".")),IF(AND(M212="N2",OFFSET(M212,1,0)="S",$A$6&gt;=3),SUMIFS($X:$X,$M:$M,"S",$K:$K,CONCATENATE(E212,".",F212,".",G212,"."))))))),0)</f>
        <v>155085.84999999998</v>
      </c>
      <c r="Y212" s="58">
        <f t="shared" si="32"/>
        <v>0</v>
      </c>
      <c r="Z212" s="59"/>
      <c r="AA212" s="59" t="e">
        <f>MATCH((CONCATENATE($P212," ",$Q212)),[1]Banco!$A:$A,0)</f>
        <v>#N/A</v>
      </c>
      <c r="AB212" s="59"/>
      <c r="AC212" s="3" t="s">
        <v>0</v>
      </c>
      <c r="AD212" s="11"/>
      <c r="AE212" s="60"/>
    </row>
    <row r="213" spans="1:31" ht="51" x14ac:dyDescent="0.25">
      <c r="A213" t="str">
        <f t="shared" si="0"/>
        <v>S</v>
      </c>
      <c r="B213">
        <f t="shared" ca="1" si="12"/>
        <v>3</v>
      </c>
      <c r="C213" t="str">
        <f t="shared" ca="1" si="13"/>
        <v>S</v>
      </c>
      <c r="D213" t="str">
        <f t="shared" si="3"/>
        <v xml:space="preserve"> </v>
      </c>
      <c r="E213" s="47">
        <f t="shared" ca="1" si="4"/>
        <v>1</v>
      </c>
      <c r="F213">
        <f t="shared" ca="1" si="5"/>
        <v>9</v>
      </c>
      <c r="G213">
        <f t="shared" ca="1" si="6"/>
        <v>1</v>
      </c>
      <c r="H213">
        <f t="shared" ca="1" si="30"/>
        <v>1</v>
      </c>
      <c r="I213" t="str">
        <f t="shared" ca="1" si="15"/>
        <v>1</v>
      </c>
      <c r="J213" t="str">
        <f t="shared" ca="1" si="16"/>
        <v>1.9.</v>
      </c>
      <c r="K213" t="str">
        <f t="shared" ca="1" si="17"/>
        <v>1.9.1.</v>
      </c>
      <c r="L213" t="str">
        <f t="shared" ca="1" si="31"/>
        <v>F</v>
      </c>
      <c r="M213" s="48" t="s">
        <v>6</v>
      </c>
      <c r="N213" s="49"/>
      <c r="O213" s="50" t="s">
        <v>1195</v>
      </c>
      <c r="P213" s="51" t="s">
        <v>51</v>
      </c>
      <c r="Q213" s="51" t="s">
        <v>245</v>
      </c>
      <c r="R213" s="52" t="s">
        <v>246</v>
      </c>
      <c r="S213" s="53" t="s">
        <v>70</v>
      </c>
      <c r="T213" s="78">
        <v>2613.59</v>
      </c>
      <c r="U213" s="79">
        <v>26.52</v>
      </c>
      <c r="V213" s="57">
        <f t="shared" si="33"/>
        <v>33.090000000000003</v>
      </c>
      <c r="W213" s="56">
        <f t="shared" si="20"/>
        <v>33.090000000000003</v>
      </c>
      <c r="X213" s="57">
        <f ca="1">IFERROR(IF($M213="S",(ROUNDDOWN($Y213*$W213,2)),IF($M213="M",SUMIFS($X:$X,$M:$M,"N1",$E:$E,I213),IF(AND(M213="N1",OFFSET(M213,1,0)="S"),SUMIFS($X:$X,$M:$M,"S",$J:$J,CONCATENATE(E213,".",F213,".")),IF(AND(M213="N1",OFFSET(M213,1,0)="N2",$A$6&gt;=3),SUMIFS($X:$X,$M:$M,"N2",$J:$J,CONCATENATE(E213,".",F213,".")),IF(AND(M213="N2",OFFSET(M213,1,0)="S",$A$6&gt;=3),SUMIFS($X:$X,$M:$M,"S",$K:$K,CONCATENATE(E213,".",F213,".",G213,"."))))))),0)</f>
        <v>86483.69</v>
      </c>
      <c r="Y213" s="58">
        <f t="shared" si="32"/>
        <v>2613.59</v>
      </c>
      <c r="Z213" s="59"/>
      <c r="AA213" s="59">
        <f>MATCH((CONCATENATE($P213," ",$Q213)),[1]Banco!$A:$A,0)</f>
        <v>10703</v>
      </c>
      <c r="AB213" s="59"/>
      <c r="AC213" s="3" t="s">
        <v>0</v>
      </c>
      <c r="AD213" s="11"/>
      <c r="AE213" s="60"/>
    </row>
    <row r="214" spans="1:31" ht="38.25" x14ac:dyDescent="0.25">
      <c r="A214" t="str">
        <f t="shared" si="0"/>
        <v>S</v>
      </c>
      <c r="B214">
        <f t="shared" ca="1" si="12"/>
        <v>3</v>
      </c>
      <c r="C214" t="str">
        <f t="shared" ca="1" si="13"/>
        <v>S</v>
      </c>
      <c r="D214" t="str">
        <f t="shared" si="3"/>
        <v xml:space="preserve"> </v>
      </c>
      <c r="E214" s="47">
        <f t="shared" ca="1" si="4"/>
        <v>1</v>
      </c>
      <c r="F214">
        <f t="shared" ca="1" si="5"/>
        <v>9</v>
      </c>
      <c r="G214">
        <f t="shared" ca="1" si="6"/>
        <v>1</v>
      </c>
      <c r="H214">
        <f t="shared" ca="1" si="30"/>
        <v>2</v>
      </c>
      <c r="I214" t="str">
        <f t="shared" ca="1" si="15"/>
        <v>1</v>
      </c>
      <c r="J214" t="str">
        <f t="shared" ca="1" si="16"/>
        <v>1.9.</v>
      </c>
      <c r="K214" t="str">
        <f t="shared" ca="1" si="17"/>
        <v>1.9.1.</v>
      </c>
      <c r="L214" t="str">
        <f t="shared" ca="1" si="31"/>
        <v>F</v>
      </c>
      <c r="M214" s="48" t="s">
        <v>6</v>
      </c>
      <c r="N214" s="49"/>
      <c r="O214" s="50" t="s">
        <v>1196</v>
      </c>
      <c r="P214" s="51" t="s">
        <v>51</v>
      </c>
      <c r="Q214" s="51" t="s">
        <v>247</v>
      </c>
      <c r="R214" s="52" t="s">
        <v>248</v>
      </c>
      <c r="S214" s="53" t="s">
        <v>62</v>
      </c>
      <c r="T214" s="78">
        <v>380.43999999999994</v>
      </c>
      <c r="U214" s="79">
        <v>36.29</v>
      </c>
      <c r="V214" s="57">
        <f t="shared" si="33"/>
        <v>45.28</v>
      </c>
      <c r="W214" s="56">
        <f t="shared" si="20"/>
        <v>45.28</v>
      </c>
      <c r="X214" s="57">
        <f ca="1">IFERROR(IF($M214="S",(ROUNDDOWN($Y214*$W214,2)),IF($M214="M",SUMIFS($X:$X,$M:$M,"N1",$E:$E,I214),IF(AND(M214="N1",OFFSET(M214,1,0)="S"),SUMIFS($X:$X,$M:$M,"S",$J:$J,CONCATENATE(E214,".",F214,".")),IF(AND(M214="N1",OFFSET(M214,1,0)="N2",$A$6&gt;=3),SUMIFS($X:$X,$M:$M,"N2",$J:$J,CONCATENATE(E214,".",F214,".")),IF(AND(M214="N2",OFFSET(M214,1,0)="S",$A$6&gt;=3),SUMIFS($X:$X,$M:$M,"S",$K:$K,CONCATENATE(E214,".",F214,".",G214,"."))))))),0)</f>
        <v>17226.32</v>
      </c>
      <c r="Y214" s="58">
        <f t="shared" si="32"/>
        <v>380.43999999999994</v>
      </c>
      <c r="Z214" s="59"/>
      <c r="AA214" s="59">
        <f>MATCH((CONCATENATE($P214," ",$Q214)),[1]Banco!$A:$A,0)</f>
        <v>11392</v>
      </c>
      <c r="AB214" s="59"/>
      <c r="AC214" s="3" t="s">
        <v>0</v>
      </c>
      <c r="AD214" s="11"/>
      <c r="AE214" s="60"/>
    </row>
    <row r="215" spans="1:31" ht="38.25" x14ac:dyDescent="0.25">
      <c r="A215" t="str">
        <f t="shared" si="0"/>
        <v>S</v>
      </c>
      <c r="B215">
        <f t="shared" ca="1" si="12"/>
        <v>3</v>
      </c>
      <c r="C215" t="str">
        <f t="shared" ca="1" si="13"/>
        <v>S</v>
      </c>
      <c r="D215" t="str">
        <f t="shared" si="3"/>
        <v xml:space="preserve"> </v>
      </c>
      <c r="E215" s="47">
        <f t="shared" ca="1" si="4"/>
        <v>1</v>
      </c>
      <c r="F215">
        <f t="shared" ca="1" si="5"/>
        <v>9</v>
      </c>
      <c r="G215">
        <f t="shared" ca="1" si="6"/>
        <v>1</v>
      </c>
      <c r="H215">
        <f t="shared" ca="1" si="30"/>
        <v>3</v>
      </c>
      <c r="I215" t="str">
        <f t="shared" ca="1" si="15"/>
        <v>1</v>
      </c>
      <c r="J215" t="str">
        <f t="shared" ca="1" si="16"/>
        <v>1.9.</v>
      </c>
      <c r="K215" t="str">
        <f t="shared" ca="1" si="17"/>
        <v>1.9.1.</v>
      </c>
      <c r="L215" t="str">
        <f t="shared" ca="1" si="31"/>
        <v>F</v>
      </c>
      <c r="M215" s="48" t="s">
        <v>6</v>
      </c>
      <c r="N215" s="49"/>
      <c r="O215" s="50" t="s">
        <v>1197</v>
      </c>
      <c r="P215" s="51" t="s">
        <v>51</v>
      </c>
      <c r="Q215" s="51" t="s">
        <v>249</v>
      </c>
      <c r="R215" s="52" t="s">
        <v>250</v>
      </c>
      <c r="S215" s="53" t="s">
        <v>62</v>
      </c>
      <c r="T215" s="78">
        <v>272.48</v>
      </c>
      <c r="U215" s="79">
        <v>98.07</v>
      </c>
      <c r="V215" s="57">
        <f t="shared" si="33"/>
        <v>122.37</v>
      </c>
      <c r="W215" s="56">
        <f t="shared" si="20"/>
        <v>122.37</v>
      </c>
      <c r="X215" s="57">
        <f ca="1">IFERROR(IF($M215="S",(ROUNDDOWN($Y215*$W215,2)),IF($M215="M",SUMIFS($X:$X,$M:$M,"N1",$E:$E,I215),IF(AND(M215="N1",OFFSET(M215,1,0)="S"),SUMIFS($X:$X,$M:$M,"S",$J:$J,CONCATENATE(E215,".",F215,".")),IF(AND(M215="N1",OFFSET(M215,1,0)="N2",$A$6&gt;=3),SUMIFS($X:$X,$M:$M,"N2",$J:$J,CONCATENATE(E215,".",F215,".")),IF(AND(M215="N2",OFFSET(M215,1,0)="S",$A$6&gt;=3),SUMIFS($X:$X,$M:$M,"S",$K:$K,CONCATENATE(E215,".",F215,".",G215,"."))))))),0)</f>
        <v>33343.370000000003</v>
      </c>
      <c r="Y215" s="58">
        <f t="shared" si="32"/>
        <v>272.48</v>
      </c>
      <c r="Z215" s="59"/>
      <c r="AA215" s="59">
        <f>MATCH((CONCATENATE($P215," ",$Q215)),[1]Banco!$A:$A,0)</f>
        <v>10915</v>
      </c>
      <c r="AB215" s="59"/>
      <c r="AC215" s="3" t="s">
        <v>0</v>
      </c>
      <c r="AD215" s="11"/>
      <c r="AE215" s="60"/>
    </row>
    <row r="216" spans="1:31" ht="25.5" x14ac:dyDescent="0.25">
      <c r="A216" t="str">
        <f t="shared" si="0"/>
        <v>S</v>
      </c>
      <c r="B216">
        <f t="shared" ca="1" si="12"/>
        <v>3</v>
      </c>
      <c r="C216" t="str">
        <f t="shared" ca="1" si="13"/>
        <v>S</v>
      </c>
      <c r="D216" t="str">
        <f t="shared" si="3"/>
        <v xml:space="preserve"> </v>
      </c>
      <c r="E216" s="47">
        <f t="shared" ca="1" si="4"/>
        <v>1</v>
      </c>
      <c r="F216">
        <f t="shared" ca="1" si="5"/>
        <v>9</v>
      </c>
      <c r="G216">
        <f t="shared" ca="1" si="6"/>
        <v>1</v>
      </c>
      <c r="H216">
        <f t="shared" ca="1" si="30"/>
        <v>4</v>
      </c>
      <c r="I216" t="str">
        <f t="shared" ca="1" si="15"/>
        <v>1</v>
      </c>
      <c r="J216" t="str">
        <f t="shared" ca="1" si="16"/>
        <v>1.9.</v>
      </c>
      <c r="K216" t="str">
        <f t="shared" ca="1" si="17"/>
        <v>1.9.1.</v>
      </c>
      <c r="L216" t="str">
        <f t="shared" ca="1" si="31"/>
        <v>F</v>
      </c>
      <c r="M216" s="48" t="s">
        <v>6</v>
      </c>
      <c r="N216" s="49"/>
      <c r="O216" s="50" t="s">
        <v>1198</v>
      </c>
      <c r="P216" s="51" t="s">
        <v>120</v>
      </c>
      <c r="Q216" s="51" t="s">
        <v>251</v>
      </c>
      <c r="R216" s="52" t="s">
        <v>252</v>
      </c>
      <c r="S216" s="53" t="s">
        <v>61</v>
      </c>
      <c r="T216" s="78">
        <v>372</v>
      </c>
      <c r="U216" s="79">
        <v>2.95</v>
      </c>
      <c r="V216" s="57">
        <f t="shared" si="33"/>
        <v>3.68</v>
      </c>
      <c r="W216" s="56">
        <f t="shared" si="20"/>
        <v>3.68</v>
      </c>
      <c r="X216" s="57">
        <f ca="1">IFERROR(IF($M216="S",(ROUNDDOWN($Y216*$W216,2)),IF($M216="M",SUMIFS($X:$X,$M:$M,"N1",$E:$E,I216),IF(AND(M216="N1",OFFSET(M216,1,0)="S"),SUMIFS($X:$X,$M:$M,"S",$J:$J,CONCATENATE(E216,".",F216,".")),IF(AND(M216="N1",OFFSET(M216,1,0)="N2",$A$6&gt;=3),SUMIFS($X:$X,$M:$M,"N2",$J:$J,CONCATENATE(E216,".",F216,".")),IF(AND(M216="N2",OFFSET(M216,1,0)="S",$A$6&gt;=3),SUMIFS($X:$X,$M:$M,"S",$K:$K,CONCATENATE(E216,".",F216,".",G216,"."))))))),0)</f>
        <v>1368.96</v>
      </c>
      <c r="Y216" s="58">
        <f t="shared" si="32"/>
        <v>372</v>
      </c>
      <c r="Z216" s="59"/>
      <c r="AA216" s="59" t="e">
        <f>MATCH((CONCATENATE($P216," ",$Q216)),[1]Banco!$A:$A,0)</f>
        <v>#N/A</v>
      </c>
      <c r="AB216" s="59"/>
      <c r="AC216" s="3" t="s">
        <v>0</v>
      </c>
      <c r="AD216" s="11"/>
      <c r="AE216" s="60"/>
    </row>
    <row r="217" spans="1:31" ht="25.5" x14ac:dyDescent="0.25">
      <c r="A217" t="str">
        <f t="shared" si="0"/>
        <v>S</v>
      </c>
      <c r="B217">
        <f t="shared" ca="1" si="12"/>
        <v>3</v>
      </c>
      <c r="C217" t="str">
        <f t="shared" ca="1" si="13"/>
        <v>S</v>
      </c>
      <c r="D217" t="str">
        <f t="shared" si="3"/>
        <v xml:space="preserve"> </v>
      </c>
      <c r="E217" s="47">
        <f t="shared" ca="1" si="4"/>
        <v>1</v>
      </c>
      <c r="F217">
        <f t="shared" ca="1" si="5"/>
        <v>9</v>
      </c>
      <c r="G217">
        <f t="shared" ca="1" si="6"/>
        <v>1</v>
      </c>
      <c r="H217">
        <f t="shared" ca="1" si="30"/>
        <v>5</v>
      </c>
      <c r="I217" t="str">
        <f t="shared" ca="1" si="15"/>
        <v>1</v>
      </c>
      <c r="J217" t="str">
        <f t="shared" ca="1" si="16"/>
        <v>1.9.</v>
      </c>
      <c r="K217" t="str">
        <f t="shared" ca="1" si="17"/>
        <v>1.9.1.</v>
      </c>
      <c r="L217" t="str">
        <f t="shared" ca="1" si="31"/>
        <v>F</v>
      </c>
      <c r="M217" s="48" t="s">
        <v>6</v>
      </c>
      <c r="N217" s="49"/>
      <c r="O217" s="50" t="s">
        <v>1199</v>
      </c>
      <c r="P217" s="51" t="s">
        <v>120</v>
      </c>
      <c r="Q217" s="51" t="s">
        <v>253</v>
      </c>
      <c r="R217" s="52" t="s">
        <v>254</v>
      </c>
      <c r="S217" s="53" t="s">
        <v>61</v>
      </c>
      <c r="T217" s="78">
        <v>1368</v>
      </c>
      <c r="U217" s="79">
        <v>3.09</v>
      </c>
      <c r="V217" s="57">
        <f t="shared" si="33"/>
        <v>3.85</v>
      </c>
      <c r="W217" s="56">
        <f t="shared" si="20"/>
        <v>3.85</v>
      </c>
      <c r="X217" s="57">
        <f ca="1">IFERROR(IF($M217="S",(ROUNDDOWN($Y217*$W217,2)),IF($M217="M",SUMIFS($X:$X,$M:$M,"N1",$E:$E,I217),IF(AND(M217="N1",OFFSET(M217,1,0)="S"),SUMIFS($X:$X,$M:$M,"S",$J:$J,CONCATENATE(E217,".",F217,".")),IF(AND(M217="N1",OFFSET(M217,1,0)="N2",$A$6&gt;=3),SUMIFS($X:$X,$M:$M,"N2",$J:$J,CONCATENATE(E217,".",F217,".")),IF(AND(M217="N2",OFFSET(M217,1,0)="S",$A$6&gt;=3),SUMIFS($X:$X,$M:$M,"S",$K:$K,CONCATENATE(E217,".",F217,".",G217,"."))))))),0)</f>
        <v>5266.8</v>
      </c>
      <c r="Y217" s="58">
        <f t="shared" si="32"/>
        <v>1368</v>
      </c>
      <c r="Z217" s="59"/>
      <c r="AA217" s="59" t="e">
        <f>MATCH((CONCATENATE($P217," ",$Q217)),[1]Banco!$A:$A,0)</f>
        <v>#N/A</v>
      </c>
      <c r="AB217" s="59"/>
      <c r="AC217" s="3" t="s">
        <v>0</v>
      </c>
      <c r="AD217" s="11"/>
      <c r="AE217" s="60"/>
    </row>
    <row r="218" spans="1:31" ht="25.5" x14ac:dyDescent="0.25">
      <c r="A218" t="str">
        <f t="shared" si="0"/>
        <v>S</v>
      </c>
      <c r="B218">
        <f t="shared" ca="1" si="12"/>
        <v>3</v>
      </c>
      <c r="C218" t="str">
        <f t="shared" ca="1" si="13"/>
        <v>S</v>
      </c>
      <c r="D218" t="str">
        <f t="shared" si="3"/>
        <v xml:space="preserve"> </v>
      </c>
      <c r="E218" s="47">
        <f t="shared" ca="1" si="4"/>
        <v>1</v>
      </c>
      <c r="F218">
        <f t="shared" ca="1" si="5"/>
        <v>9</v>
      </c>
      <c r="G218">
        <f t="shared" ca="1" si="6"/>
        <v>1</v>
      </c>
      <c r="H218">
        <f t="shared" ca="1" si="30"/>
        <v>6</v>
      </c>
      <c r="I218" t="str">
        <f t="shared" ca="1" si="15"/>
        <v>1</v>
      </c>
      <c r="J218" t="str">
        <f t="shared" ca="1" si="16"/>
        <v>1.9.</v>
      </c>
      <c r="K218" t="str">
        <f t="shared" ca="1" si="17"/>
        <v>1.9.1.</v>
      </c>
      <c r="L218" t="str">
        <f t="shared" ca="1" si="31"/>
        <v>F</v>
      </c>
      <c r="M218" s="48" t="s">
        <v>6</v>
      </c>
      <c r="N218" s="49"/>
      <c r="O218" s="50" t="s">
        <v>1200</v>
      </c>
      <c r="P218" s="51" t="s">
        <v>120</v>
      </c>
      <c r="Q218" s="51" t="s">
        <v>255</v>
      </c>
      <c r="R218" s="52" t="s">
        <v>256</v>
      </c>
      <c r="S218" s="53" t="s">
        <v>1</v>
      </c>
      <c r="T218" s="78">
        <v>277.45</v>
      </c>
      <c r="U218" s="79">
        <v>19.48</v>
      </c>
      <c r="V218" s="57">
        <f t="shared" si="33"/>
        <v>24.3</v>
      </c>
      <c r="W218" s="56">
        <f t="shared" si="20"/>
        <v>24.3</v>
      </c>
      <c r="X218" s="57">
        <f ca="1">IFERROR(IF($M218="S",(ROUNDDOWN($Y218*$W218,2)),IF($M218="M",SUMIFS($X:$X,$M:$M,"N1",$E:$E,I218),IF(AND(M218="N1",OFFSET(M218,1,0)="S"),SUMIFS($X:$X,$M:$M,"S",$J:$J,CONCATENATE(E218,".",F218,".")),IF(AND(M218="N1",OFFSET(M218,1,0)="N2",$A$6&gt;=3),SUMIFS($X:$X,$M:$M,"N2",$J:$J,CONCATENATE(E218,".",F218,".")),IF(AND(M218="N2",OFFSET(M218,1,0)="S",$A$6&gt;=3),SUMIFS($X:$X,$M:$M,"S",$K:$K,CONCATENATE(E218,".",F218,".",G218,"."))))))),0)</f>
        <v>6742.03</v>
      </c>
      <c r="Y218" s="58">
        <f t="shared" si="32"/>
        <v>277.45</v>
      </c>
      <c r="Z218" s="59"/>
      <c r="AA218" s="59" t="e">
        <f>MATCH((CONCATENATE($P218," ",$Q218)),[1]Banco!$A:$A,0)</f>
        <v>#N/A</v>
      </c>
      <c r="AB218" s="59"/>
      <c r="AC218" s="3" t="s">
        <v>0</v>
      </c>
      <c r="AD218" s="11"/>
      <c r="AE218" s="60"/>
    </row>
    <row r="219" spans="1:31" ht="25.5" x14ac:dyDescent="0.25">
      <c r="A219" t="str">
        <f t="shared" si="0"/>
        <v>S</v>
      </c>
      <c r="B219">
        <f t="shared" ca="1" si="12"/>
        <v>3</v>
      </c>
      <c r="C219" t="str">
        <f t="shared" ca="1" si="13"/>
        <v>S</v>
      </c>
      <c r="D219" t="str">
        <f t="shared" si="3"/>
        <v xml:space="preserve"> </v>
      </c>
      <c r="E219" s="47">
        <f t="shared" ca="1" si="4"/>
        <v>1</v>
      </c>
      <c r="F219">
        <f t="shared" ca="1" si="5"/>
        <v>9</v>
      </c>
      <c r="G219">
        <f t="shared" ca="1" si="6"/>
        <v>1</v>
      </c>
      <c r="H219">
        <f t="shared" ca="1" si="30"/>
        <v>7</v>
      </c>
      <c r="I219" t="str">
        <f t="shared" ca="1" si="15"/>
        <v>1</v>
      </c>
      <c r="J219" t="str">
        <f t="shared" ca="1" si="16"/>
        <v>1.9.</v>
      </c>
      <c r="K219" t="str">
        <f t="shared" ca="1" si="17"/>
        <v>1.9.1.</v>
      </c>
      <c r="L219" t="str">
        <f t="shared" ca="1" si="31"/>
        <v>F</v>
      </c>
      <c r="M219" s="48" t="s">
        <v>6</v>
      </c>
      <c r="N219" s="49"/>
      <c r="O219" s="50" t="s">
        <v>1201</v>
      </c>
      <c r="P219" s="51" t="s">
        <v>131</v>
      </c>
      <c r="Q219" s="51" t="s">
        <v>257</v>
      </c>
      <c r="R219" s="52" t="s">
        <v>258</v>
      </c>
      <c r="S219" s="53" t="s">
        <v>1</v>
      </c>
      <c r="T219" s="78">
        <v>42.74</v>
      </c>
      <c r="U219" s="79">
        <v>66.55</v>
      </c>
      <c r="V219" s="57">
        <f t="shared" si="33"/>
        <v>83.04</v>
      </c>
      <c r="W219" s="56">
        <f t="shared" si="20"/>
        <v>83.04</v>
      </c>
      <c r="X219" s="57">
        <f ca="1">IFERROR(IF($M219="S",(ROUNDDOWN($Y219*$W219,2)),IF($M219="M",SUMIFS($X:$X,$M:$M,"N1",$E:$E,I219),IF(AND(M219="N1",OFFSET(M219,1,0)="S"),SUMIFS($X:$X,$M:$M,"S",$J:$J,CONCATENATE(E219,".",F219,".")),IF(AND(M219="N1",OFFSET(M219,1,0)="N2",$A$6&gt;=3),SUMIFS($X:$X,$M:$M,"N2",$J:$J,CONCATENATE(E219,".",F219,".")),IF(AND(M219="N2",OFFSET(M219,1,0)="S",$A$6&gt;=3),SUMIFS($X:$X,$M:$M,"S",$K:$K,CONCATENATE(E219,".",F219,".",G219,"."))))))),0)</f>
        <v>3549.12</v>
      </c>
      <c r="Y219" s="58">
        <f t="shared" si="32"/>
        <v>42.74</v>
      </c>
      <c r="Z219" s="59"/>
      <c r="AA219" s="59" t="e">
        <f>MATCH((CONCATENATE($P219," ",$Q219)),[1]Banco!$A:$A,0)</f>
        <v>#N/A</v>
      </c>
      <c r="AB219" s="59"/>
      <c r="AC219" s="3" t="s">
        <v>0</v>
      </c>
      <c r="AD219" s="11"/>
      <c r="AE219" s="60"/>
    </row>
    <row r="220" spans="1:31" ht="25.5" x14ac:dyDescent="0.25">
      <c r="A220" t="str">
        <f t="shared" si="0"/>
        <v>S</v>
      </c>
      <c r="B220">
        <f t="shared" ca="1" si="12"/>
        <v>3</v>
      </c>
      <c r="C220" t="str">
        <f t="shared" ca="1" si="13"/>
        <v>S</v>
      </c>
      <c r="D220" t="str">
        <f t="shared" si="3"/>
        <v xml:space="preserve"> </v>
      </c>
      <c r="E220" s="47">
        <f t="shared" ca="1" si="4"/>
        <v>1</v>
      </c>
      <c r="F220">
        <f t="shared" ca="1" si="5"/>
        <v>9</v>
      </c>
      <c r="G220">
        <f t="shared" ca="1" si="6"/>
        <v>1</v>
      </c>
      <c r="H220">
        <f t="shared" ca="1" si="30"/>
        <v>8</v>
      </c>
      <c r="I220" t="str">
        <f t="shared" ca="1" si="15"/>
        <v>1</v>
      </c>
      <c r="J220" t="str">
        <f t="shared" ca="1" si="16"/>
        <v>1.9.</v>
      </c>
      <c r="K220" t="str">
        <f t="shared" ca="1" si="17"/>
        <v>1.9.1.</v>
      </c>
      <c r="L220" t="str">
        <f t="shared" ca="1" si="31"/>
        <v>F</v>
      </c>
      <c r="M220" s="48" t="s">
        <v>6</v>
      </c>
      <c r="N220" s="49"/>
      <c r="O220" s="50" t="s">
        <v>1202</v>
      </c>
      <c r="P220" s="51" t="s">
        <v>120</v>
      </c>
      <c r="Q220" s="51" t="s">
        <v>259</v>
      </c>
      <c r="R220" s="52" t="s">
        <v>260</v>
      </c>
      <c r="S220" s="53" t="s">
        <v>61</v>
      </c>
      <c r="T220" s="78">
        <v>531</v>
      </c>
      <c r="U220" s="79">
        <v>0.57999999999999996</v>
      </c>
      <c r="V220" s="57">
        <f t="shared" si="33"/>
        <v>0.72</v>
      </c>
      <c r="W220" s="56">
        <f t="shared" si="20"/>
        <v>0.72</v>
      </c>
      <c r="X220" s="57">
        <f ca="1">IFERROR(IF($M220="S",(ROUNDDOWN($Y220*$W220,2)),IF($M220="M",SUMIFS($X:$X,$M:$M,"N1",$E:$E,I220),IF(AND(M220="N1",OFFSET(M220,1,0)="S"),SUMIFS($X:$X,$M:$M,"S",$J:$J,CONCATENATE(E220,".",F220,".")),IF(AND(M220="N1",OFFSET(M220,1,0)="N2",$A$6&gt;=3),SUMIFS($X:$X,$M:$M,"N2",$J:$J,CONCATENATE(E220,".",F220,".")),IF(AND(M220="N2",OFFSET(M220,1,0)="S",$A$6&gt;=3),SUMIFS($X:$X,$M:$M,"S",$K:$K,CONCATENATE(E220,".",F220,".",G220,"."))))))),0)</f>
        <v>382.32</v>
      </c>
      <c r="Y220" s="58">
        <f t="shared" si="32"/>
        <v>531</v>
      </c>
      <c r="Z220" s="59"/>
      <c r="AA220" s="59" t="e">
        <f>MATCH((CONCATENATE($P220," ",$Q220)),[1]Banco!$A:$A,0)</f>
        <v>#N/A</v>
      </c>
      <c r="AB220" s="59"/>
      <c r="AC220" s="3" t="s">
        <v>0</v>
      </c>
      <c r="AD220" s="11"/>
      <c r="AE220" s="60"/>
    </row>
    <row r="221" spans="1:31" ht="25.5" x14ac:dyDescent="0.25">
      <c r="A221" t="str">
        <f t="shared" si="0"/>
        <v>S</v>
      </c>
      <c r="B221">
        <f t="shared" ca="1" si="12"/>
        <v>3</v>
      </c>
      <c r="C221" t="str">
        <f t="shared" ca="1" si="13"/>
        <v>S</v>
      </c>
      <c r="D221" t="str">
        <f t="shared" si="3"/>
        <v xml:space="preserve"> </v>
      </c>
      <c r="E221" s="47">
        <f t="shared" ca="1" si="4"/>
        <v>1</v>
      </c>
      <c r="F221">
        <f t="shared" ca="1" si="5"/>
        <v>9</v>
      </c>
      <c r="G221">
        <f t="shared" ca="1" si="6"/>
        <v>1</v>
      </c>
      <c r="H221">
        <f t="shared" ca="1" si="30"/>
        <v>9</v>
      </c>
      <c r="I221" t="str">
        <f t="shared" ca="1" si="15"/>
        <v>1</v>
      </c>
      <c r="J221" t="str">
        <f t="shared" ca="1" si="16"/>
        <v>1.9.</v>
      </c>
      <c r="K221" t="str">
        <f t="shared" ca="1" si="17"/>
        <v>1.9.1.</v>
      </c>
      <c r="L221" t="str">
        <f t="shared" ca="1" si="31"/>
        <v>F</v>
      </c>
      <c r="M221" s="48" t="s">
        <v>6</v>
      </c>
      <c r="N221" s="49"/>
      <c r="O221" s="50" t="s">
        <v>1203</v>
      </c>
      <c r="P221" s="51" t="s">
        <v>120</v>
      </c>
      <c r="Q221" s="51" t="s">
        <v>261</v>
      </c>
      <c r="R221" s="52" t="s">
        <v>262</v>
      </c>
      <c r="S221" s="53" t="s">
        <v>61</v>
      </c>
      <c r="T221" s="78">
        <v>738</v>
      </c>
      <c r="U221" s="79">
        <v>0.79</v>
      </c>
      <c r="V221" s="57">
        <f t="shared" si="33"/>
        <v>0.98</v>
      </c>
      <c r="W221" s="56">
        <f t="shared" si="20"/>
        <v>0.98</v>
      </c>
      <c r="X221" s="57">
        <f ca="1">IFERROR(IF($M221="S",(ROUNDDOWN($Y221*$W221,2)),IF($M221="M",SUMIFS($X:$X,$M:$M,"N1",$E:$E,I221),IF(AND(M221="N1",OFFSET(M221,1,0)="S"),SUMIFS($X:$X,$M:$M,"S",$J:$J,CONCATENATE(E221,".",F221,".")),IF(AND(M221="N1",OFFSET(M221,1,0)="N2",$A$6&gt;=3),SUMIFS($X:$X,$M:$M,"N2",$J:$J,CONCATENATE(E221,".",F221,".")),IF(AND(M221="N2",OFFSET(M221,1,0)="S",$A$6&gt;=3),SUMIFS($X:$X,$M:$M,"S",$K:$K,CONCATENATE(E221,".",F221,".",G221,"."))))))),0)</f>
        <v>723.24</v>
      </c>
      <c r="Y221" s="58">
        <f t="shared" si="32"/>
        <v>738</v>
      </c>
      <c r="Z221" s="59"/>
      <c r="AA221" s="59" t="e">
        <f>MATCH((CONCATENATE($P221," ",$Q221)),[1]Banco!$A:$A,0)</f>
        <v>#N/A</v>
      </c>
      <c r="AB221" s="59"/>
      <c r="AC221" s="3" t="s">
        <v>0</v>
      </c>
      <c r="AD221" s="11"/>
      <c r="AE221" s="60"/>
    </row>
    <row r="222" spans="1:31" x14ac:dyDescent="0.25">
      <c r="A222">
        <f t="shared" si="0"/>
        <v>2</v>
      </c>
      <c r="B222">
        <f t="shared" ca="1" si="12"/>
        <v>2</v>
      </c>
      <c r="C222">
        <f t="shared" ca="1" si="13"/>
        <v>2</v>
      </c>
      <c r="D222" t="str">
        <f t="shared" si="3"/>
        <v xml:space="preserve"> </v>
      </c>
      <c r="E222" s="47">
        <f t="shared" ca="1" si="4"/>
        <v>1</v>
      </c>
      <c r="F222">
        <f t="shared" ca="1" si="5"/>
        <v>10</v>
      </c>
      <c r="G222">
        <f t="shared" ca="1" si="6"/>
        <v>0</v>
      </c>
      <c r="H222">
        <f t="shared" ca="1" si="30"/>
        <v>0</v>
      </c>
      <c r="I222" t="str">
        <f t="shared" ca="1" si="15"/>
        <v>1</v>
      </c>
      <c r="J222" t="str">
        <f t="shared" ca="1" si="16"/>
        <v>1.10.</v>
      </c>
      <c r="K222" t="str">
        <f t="shared" ca="1" si="17"/>
        <v>1.10.0.</v>
      </c>
      <c r="L222" t="str">
        <f t="shared" ca="1" si="31"/>
        <v>F</v>
      </c>
      <c r="M222" s="81" t="s">
        <v>3</v>
      </c>
      <c r="N222" s="49"/>
      <c r="O222" s="50" t="s">
        <v>1204</v>
      </c>
      <c r="P222" s="51"/>
      <c r="Q222" s="51"/>
      <c r="R222" s="52" t="s">
        <v>263</v>
      </c>
      <c r="S222" s="53"/>
      <c r="T222" s="78"/>
      <c r="U222" s="79"/>
      <c r="V222" s="57">
        <f t="shared" si="33"/>
        <v>0</v>
      </c>
      <c r="W222" s="56">
        <f t="shared" si="20"/>
        <v>0</v>
      </c>
      <c r="X222" s="57">
        <f ca="1">IFERROR(IF($M222="S",(ROUNDDOWN($Y222*$W222,2)),IF($M222="M",SUMIFS($X:$X,$M:$M,"N1",$E:$E,I222),IF(AND(M222="N1",OFFSET(M222,1,0)="S"),SUMIFS($X:$X,$M:$M,"S",$J:$J,CONCATENATE(E222,".",F222,".")),IF(AND(M222="N1",OFFSET(M222,1,0)="N2",$A$6&gt;=3),SUMIFS($X:$X,$M:$M,"N2",$J:$J,CONCATENATE(E222,".",F222,".")),IF(AND(M222="N2",OFFSET(M222,1,0)="S",$A$6&gt;=3),SUMIFS($X:$X,$M:$M,"S",$K:$K,CONCATENATE(E222,".",F222,".",G222,"."))))))),0)</f>
        <v>433024.88</v>
      </c>
      <c r="Y222" s="58">
        <f t="shared" si="32"/>
        <v>0</v>
      </c>
      <c r="Z222" s="59"/>
      <c r="AA222" s="59" t="e">
        <f>MATCH((CONCATENATE($P222," ",$Q222)),[1]Banco!$A:$A,0)</f>
        <v>#N/A</v>
      </c>
      <c r="AB222" s="59"/>
      <c r="AC222" s="3" t="s">
        <v>0</v>
      </c>
      <c r="AD222" s="11"/>
      <c r="AE222" s="60"/>
    </row>
    <row r="223" spans="1:31" x14ac:dyDescent="0.25">
      <c r="A223">
        <f t="shared" si="0"/>
        <v>3</v>
      </c>
      <c r="B223">
        <f t="shared" ca="1" si="12"/>
        <v>3</v>
      </c>
      <c r="C223">
        <f t="shared" ca="1" si="13"/>
        <v>3</v>
      </c>
      <c r="D223" t="str">
        <f t="shared" si="3"/>
        <v xml:space="preserve"> </v>
      </c>
      <c r="E223" s="47">
        <f t="shared" ca="1" si="4"/>
        <v>1</v>
      </c>
      <c r="F223">
        <f t="shared" ca="1" si="5"/>
        <v>10</v>
      </c>
      <c r="G223">
        <f t="shared" ca="1" si="6"/>
        <v>1</v>
      </c>
      <c r="H223">
        <f t="shared" ca="1" si="30"/>
        <v>0</v>
      </c>
      <c r="I223" t="str">
        <f t="shared" ca="1" si="15"/>
        <v>1</v>
      </c>
      <c r="J223" t="str">
        <f t="shared" ca="1" si="16"/>
        <v>1.10.</v>
      </c>
      <c r="K223" t="str">
        <f t="shared" ca="1" si="17"/>
        <v>1.10.1.</v>
      </c>
      <c r="L223" t="str">
        <f t="shared" ca="1" si="31"/>
        <v>F</v>
      </c>
      <c r="M223" s="48" t="s">
        <v>4</v>
      </c>
      <c r="N223" s="49"/>
      <c r="O223" s="50" t="s">
        <v>1205</v>
      </c>
      <c r="P223" s="51"/>
      <c r="Q223" s="51"/>
      <c r="R223" s="52" t="s">
        <v>264</v>
      </c>
      <c r="S223" s="53"/>
      <c r="T223" s="78"/>
      <c r="U223" s="79"/>
      <c r="V223" s="57">
        <f t="shared" si="33"/>
        <v>0</v>
      </c>
      <c r="W223" s="56">
        <f t="shared" si="20"/>
        <v>0</v>
      </c>
      <c r="X223" s="57">
        <f ca="1">IFERROR(IF($M223="S",(ROUNDDOWN($Y223*$W223,2)),IF($M223="M",SUMIFS($X:$X,$M:$M,"N1",$E:$E,I223),IF(AND(M223="N1",OFFSET(M223,1,0)="S"),SUMIFS($X:$X,$M:$M,"S",$J:$J,CONCATENATE(E223,".",F223,".")),IF(AND(M223="N1",OFFSET(M223,1,0)="N2",$A$6&gt;=3),SUMIFS($X:$X,$M:$M,"N2",$J:$J,CONCATENATE(E223,".",F223,".")),IF(AND(M223="N2",OFFSET(M223,1,0)="S",$A$6&gt;=3),SUMIFS($X:$X,$M:$M,"S",$K:$K,CONCATENATE(E223,".",F223,".",G223,"."))))))),0)</f>
        <v>11883.310000000001</v>
      </c>
      <c r="Y223" s="58">
        <f t="shared" si="32"/>
        <v>0</v>
      </c>
      <c r="Z223" s="59"/>
      <c r="AA223" s="59" t="e">
        <f>MATCH((CONCATENATE($P223," ",$Q223)),[1]Banco!$A:$A,0)</f>
        <v>#N/A</v>
      </c>
      <c r="AB223" s="59"/>
      <c r="AC223" s="3" t="s">
        <v>0</v>
      </c>
      <c r="AD223" s="11"/>
      <c r="AE223" s="60"/>
    </row>
    <row r="224" spans="1:31" ht="38.25" x14ac:dyDescent="0.25">
      <c r="A224" t="str">
        <f t="shared" si="0"/>
        <v>S</v>
      </c>
      <c r="B224">
        <f t="shared" ca="1" si="12"/>
        <v>3</v>
      </c>
      <c r="C224" t="str">
        <f t="shared" ca="1" si="13"/>
        <v>S</v>
      </c>
      <c r="D224" t="str">
        <f t="shared" si="3"/>
        <v xml:space="preserve"> </v>
      </c>
      <c r="E224" s="47">
        <f t="shared" ca="1" si="4"/>
        <v>1</v>
      </c>
      <c r="F224">
        <f t="shared" ca="1" si="5"/>
        <v>10</v>
      </c>
      <c r="G224">
        <f t="shared" ca="1" si="6"/>
        <v>1</v>
      </c>
      <c r="H224">
        <f t="shared" ca="1" si="30"/>
        <v>1</v>
      </c>
      <c r="I224" t="str">
        <f t="shared" ca="1" si="15"/>
        <v>1</v>
      </c>
      <c r="J224" t="str">
        <f t="shared" ca="1" si="16"/>
        <v>1.10.</v>
      </c>
      <c r="K224" t="str">
        <f t="shared" ca="1" si="17"/>
        <v>1.10.1.</v>
      </c>
      <c r="L224" t="str">
        <f t="shared" ca="1" si="31"/>
        <v>F</v>
      </c>
      <c r="M224" s="48" t="s">
        <v>6</v>
      </c>
      <c r="N224" s="49"/>
      <c r="O224" s="50" t="s">
        <v>1206</v>
      </c>
      <c r="P224" s="51" t="s">
        <v>51</v>
      </c>
      <c r="Q224" s="51" t="s">
        <v>265</v>
      </c>
      <c r="R224" s="52" t="s">
        <v>266</v>
      </c>
      <c r="S224" s="53" t="s">
        <v>67</v>
      </c>
      <c r="T224" s="78">
        <v>424.48</v>
      </c>
      <c r="U224" s="79">
        <v>12.5</v>
      </c>
      <c r="V224" s="57">
        <f t="shared" si="33"/>
        <v>15.59</v>
      </c>
      <c r="W224" s="56">
        <f t="shared" si="20"/>
        <v>15.59</v>
      </c>
      <c r="X224" s="57">
        <f ca="1">IFERROR(IF($M224="S",(ROUNDDOWN($Y224*$W224,2)),IF($M224="M",SUMIFS($X:$X,$M:$M,"N1",$E:$E,I224),IF(AND(M224="N1",OFFSET(M224,1,0)="S"),SUMIFS($X:$X,$M:$M,"S",$J:$J,CONCATENATE(E224,".",F224,".")),IF(AND(M224="N1",OFFSET(M224,1,0)="N2",$A$6&gt;=3),SUMIFS($X:$X,$M:$M,"N2",$J:$J,CONCATENATE(E224,".",F224,".")),IF(AND(M224="N2",OFFSET(M224,1,0)="S",$A$6&gt;=3),SUMIFS($X:$X,$M:$M,"S",$K:$K,CONCATENATE(E224,".",F224,".",G224,"."))))))),0)</f>
        <v>6617.64</v>
      </c>
      <c r="Y224" s="58">
        <f t="shared" si="32"/>
        <v>424.48</v>
      </c>
      <c r="Z224" s="59"/>
      <c r="AA224" s="59">
        <f>MATCH((CONCATENATE($P224," ",$Q224)),[1]Banco!$A:$A,0)</f>
        <v>10464</v>
      </c>
      <c r="AB224" s="59"/>
      <c r="AC224" s="3" t="s">
        <v>0</v>
      </c>
      <c r="AD224" s="11"/>
      <c r="AE224" s="60"/>
    </row>
    <row r="225" spans="1:31" ht="38.25" x14ac:dyDescent="0.25">
      <c r="A225" t="str">
        <f t="shared" si="0"/>
        <v>S</v>
      </c>
      <c r="B225">
        <f t="shared" ca="1" si="12"/>
        <v>3</v>
      </c>
      <c r="C225" t="str">
        <f t="shared" ca="1" si="13"/>
        <v>S</v>
      </c>
      <c r="D225" t="str">
        <f t="shared" si="3"/>
        <v xml:space="preserve"> </v>
      </c>
      <c r="E225" s="47">
        <f t="shared" ca="1" si="4"/>
        <v>1</v>
      </c>
      <c r="F225">
        <f t="shared" ca="1" si="5"/>
        <v>10</v>
      </c>
      <c r="G225">
        <f t="shared" ca="1" si="6"/>
        <v>1</v>
      </c>
      <c r="H225">
        <f t="shared" ca="1" si="30"/>
        <v>2</v>
      </c>
      <c r="I225" t="str">
        <f t="shared" ca="1" si="15"/>
        <v>1</v>
      </c>
      <c r="J225" t="str">
        <f t="shared" ca="1" si="16"/>
        <v>1.10.</v>
      </c>
      <c r="K225" t="str">
        <f t="shared" ca="1" si="17"/>
        <v>1.10.1.</v>
      </c>
      <c r="L225" t="str">
        <f t="shared" ca="1" si="31"/>
        <v>F</v>
      </c>
      <c r="M225" s="48" t="s">
        <v>6</v>
      </c>
      <c r="N225" s="49"/>
      <c r="O225" s="50" t="s">
        <v>1207</v>
      </c>
      <c r="P225" s="51" t="s">
        <v>32</v>
      </c>
      <c r="Q225" s="51">
        <v>97063</v>
      </c>
      <c r="R225" s="52" t="s">
        <v>267</v>
      </c>
      <c r="S225" s="53" t="s">
        <v>62</v>
      </c>
      <c r="T225" s="78">
        <v>212.24</v>
      </c>
      <c r="U225" s="79">
        <v>19.89</v>
      </c>
      <c r="V225" s="57">
        <f t="shared" si="33"/>
        <v>24.81</v>
      </c>
      <c r="W225" s="56">
        <f t="shared" si="20"/>
        <v>24.81</v>
      </c>
      <c r="X225" s="57">
        <f ca="1">IFERROR(IF($M225="S",(ROUNDDOWN($Y225*$W225,2)),IF($M225="M",SUMIFS($X:$X,$M:$M,"N1",$E:$E,I225),IF(AND(M225="N1",OFFSET(M225,1,0)="S"),SUMIFS($X:$X,$M:$M,"S",$J:$J,CONCATENATE(E225,".",F225,".")),IF(AND(M225="N1",OFFSET(M225,1,0)="N2",$A$6&gt;=3),SUMIFS($X:$X,$M:$M,"N2",$J:$J,CONCATENATE(E225,".",F225,".")),IF(AND(M225="N2",OFFSET(M225,1,0)="S",$A$6&gt;=3),SUMIFS($X:$X,$M:$M,"S",$K:$K,CONCATENATE(E225,".",F225,".",G225,"."))))))),0)</f>
        <v>5265.67</v>
      </c>
      <c r="Y225" s="58">
        <f t="shared" si="32"/>
        <v>212.24</v>
      </c>
      <c r="Z225" s="59"/>
      <c r="AA225" s="59">
        <f>MATCH((CONCATENATE($P225," ",$Q225)),[1]Banco!$A:$A,0)</f>
        <v>3333</v>
      </c>
      <c r="AB225" s="59"/>
      <c r="AC225" s="3" t="s">
        <v>0</v>
      </c>
      <c r="AD225" s="11"/>
      <c r="AE225" s="60"/>
    </row>
    <row r="226" spans="1:31" x14ac:dyDescent="0.25">
      <c r="A226">
        <f t="shared" si="0"/>
        <v>3</v>
      </c>
      <c r="B226">
        <f t="shared" ca="1" si="12"/>
        <v>3</v>
      </c>
      <c r="C226">
        <f t="shared" ca="1" si="13"/>
        <v>3</v>
      </c>
      <c r="D226" t="str">
        <f t="shared" si="3"/>
        <v xml:space="preserve"> </v>
      </c>
      <c r="E226" s="47">
        <f t="shared" ca="1" si="4"/>
        <v>1</v>
      </c>
      <c r="F226">
        <f t="shared" ca="1" si="5"/>
        <v>10</v>
      </c>
      <c r="G226">
        <f t="shared" ca="1" si="6"/>
        <v>2</v>
      </c>
      <c r="H226">
        <f t="shared" ca="1" si="30"/>
        <v>0</v>
      </c>
      <c r="I226" t="str">
        <f t="shared" ca="1" si="15"/>
        <v>1</v>
      </c>
      <c r="J226" t="str">
        <f t="shared" ca="1" si="16"/>
        <v>1.10.</v>
      </c>
      <c r="K226" t="str">
        <f t="shared" ca="1" si="17"/>
        <v>1.10.2.</v>
      </c>
      <c r="L226" t="str">
        <f t="shared" ca="1" si="31"/>
        <v>F</v>
      </c>
      <c r="M226" s="48" t="s">
        <v>4</v>
      </c>
      <c r="N226" s="49"/>
      <c r="O226" s="50" t="s">
        <v>1208</v>
      </c>
      <c r="P226" s="51"/>
      <c r="Q226" s="51"/>
      <c r="R226" s="52" t="s">
        <v>268</v>
      </c>
      <c r="S226" s="53"/>
      <c r="T226" s="78"/>
      <c r="U226" s="79"/>
      <c r="V226" s="57">
        <f t="shared" si="33"/>
        <v>0</v>
      </c>
      <c r="W226" s="56">
        <f t="shared" si="20"/>
        <v>0</v>
      </c>
      <c r="X226" s="57">
        <f ca="1">IFERROR(IF($M226="S",(ROUNDDOWN($Y226*$W226,2)),IF($M226="M",SUMIFS($X:$X,$M:$M,"N1",$E:$E,I226),IF(AND(M226="N1",OFFSET(M226,1,0)="S"),SUMIFS($X:$X,$M:$M,"S",$J:$J,CONCATENATE(E226,".",F226,".")),IF(AND(M226="N1",OFFSET(M226,1,0)="N2",$A$6&gt;=3),SUMIFS($X:$X,$M:$M,"N2",$J:$J,CONCATENATE(E226,".",F226,".")),IF(AND(M226="N2",OFFSET(M226,1,0)="S",$A$6&gt;=3),SUMIFS($X:$X,$M:$M,"S",$K:$K,CONCATENATE(E226,".",F226,".",G226,"."))))))),0)</f>
        <v>994.42</v>
      </c>
      <c r="Y226" s="58">
        <f t="shared" si="32"/>
        <v>0</v>
      </c>
      <c r="Z226" s="59"/>
      <c r="AA226" s="59" t="e">
        <f>MATCH((CONCATENATE($P226," ",$Q226)),[1]Banco!$A:$A,0)</f>
        <v>#N/A</v>
      </c>
      <c r="AB226" s="59"/>
      <c r="AC226" s="3" t="s">
        <v>0</v>
      </c>
      <c r="AD226" s="11"/>
      <c r="AE226" s="60"/>
    </row>
    <row r="227" spans="1:31" ht="51" x14ac:dyDescent="0.25">
      <c r="A227" t="str">
        <f t="shared" si="0"/>
        <v>S</v>
      </c>
      <c r="B227">
        <f t="shared" ca="1" si="12"/>
        <v>3</v>
      </c>
      <c r="C227" t="str">
        <f t="shared" ca="1" si="13"/>
        <v>S</v>
      </c>
      <c r="D227" t="str">
        <f t="shared" si="3"/>
        <v xml:space="preserve"> </v>
      </c>
      <c r="E227" s="47">
        <f t="shared" ca="1" si="4"/>
        <v>1</v>
      </c>
      <c r="F227">
        <f t="shared" ca="1" si="5"/>
        <v>10</v>
      </c>
      <c r="G227">
        <f t="shared" ca="1" si="6"/>
        <v>2</v>
      </c>
      <c r="H227">
        <f t="shared" ca="1" si="30"/>
        <v>1</v>
      </c>
      <c r="I227" t="str">
        <f t="shared" ca="1" si="15"/>
        <v>1</v>
      </c>
      <c r="J227" t="str">
        <f t="shared" ca="1" si="16"/>
        <v>1.10.</v>
      </c>
      <c r="K227" t="str">
        <f t="shared" ca="1" si="17"/>
        <v>1.10.2.</v>
      </c>
      <c r="L227" t="str">
        <f t="shared" ca="1" si="31"/>
        <v>F</v>
      </c>
      <c r="M227" s="48" t="s">
        <v>6</v>
      </c>
      <c r="N227" s="49"/>
      <c r="O227" s="50" t="s">
        <v>1209</v>
      </c>
      <c r="P227" s="51" t="s">
        <v>51</v>
      </c>
      <c r="Q227" s="51" t="s">
        <v>269</v>
      </c>
      <c r="R227" s="52" t="s">
        <v>270</v>
      </c>
      <c r="S227" s="53" t="s">
        <v>62</v>
      </c>
      <c r="T227" s="78">
        <v>480.4</v>
      </c>
      <c r="U227" s="79">
        <v>1.66</v>
      </c>
      <c r="V227" s="57">
        <f t="shared" si="33"/>
        <v>2.0699999999999998</v>
      </c>
      <c r="W227" s="56">
        <f t="shared" si="20"/>
        <v>2.0699999999999998</v>
      </c>
      <c r="X227" s="57">
        <f ca="1">IFERROR(IF($M227="S",(ROUNDDOWN($Y227*$W227,2)),IF($M227="M",SUMIFS($X:$X,$M:$M,"N1",$E:$E,I227),IF(AND(M227="N1",OFFSET(M227,1,0)="S"),SUMIFS($X:$X,$M:$M,"S",$J:$J,CONCATENATE(E227,".",F227,".")),IF(AND(M227="N1",OFFSET(M227,1,0)="N2",$A$6&gt;=3),SUMIFS($X:$X,$M:$M,"N2",$J:$J,CONCATENATE(E227,".",F227,".")),IF(AND(M227="N2",OFFSET(M227,1,0)="S",$A$6&gt;=3),SUMIFS($X:$X,$M:$M,"S",$K:$K,CONCATENATE(E227,".",F227,".",G227,"."))))))),0)</f>
        <v>994.42</v>
      </c>
      <c r="Y227" s="58">
        <f t="shared" si="32"/>
        <v>480.4</v>
      </c>
      <c r="Z227" s="59"/>
      <c r="AA227" s="59">
        <f>MATCH((CONCATENATE($P227," ",$Q227)),[1]Banco!$A:$A,0)</f>
        <v>10462</v>
      </c>
      <c r="AB227" s="59"/>
      <c r="AC227" s="3" t="s">
        <v>0</v>
      </c>
      <c r="AD227" s="11"/>
      <c r="AE227" s="60"/>
    </row>
    <row r="228" spans="1:31" x14ac:dyDescent="0.25">
      <c r="A228">
        <f t="shared" si="0"/>
        <v>3</v>
      </c>
      <c r="B228">
        <f t="shared" ca="1" si="12"/>
        <v>3</v>
      </c>
      <c r="C228">
        <f t="shared" ca="1" si="13"/>
        <v>3</v>
      </c>
      <c r="D228" t="str">
        <f t="shared" si="3"/>
        <v xml:space="preserve"> </v>
      </c>
      <c r="E228" s="47">
        <f t="shared" ca="1" si="4"/>
        <v>1</v>
      </c>
      <c r="F228">
        <f t="shared" ca="1" si="5"/>
        <v>10</v>
      </c>
      <c r="G228">
        <f t="shared" ca="1" si="6"/>
        <v>3</v>
      </c>
      <c r="H228">
        <f t="shared" ca="1" si="30"/>
        <v>0</v>
      </c>
      <c r="I228" t="str">
        <f t="shared" ca="1" si="15"/>
        <v>1</v>
      </c>
      <c r="J228" t="str">
        <f t="shared" ca="1" si="16"/>
        <v>1.10.</v>
      </c>
      <c r="K228" t="str">
        <f t="shared" ca="1" si="17"/>
        <v>1.10.3.</v>
      </c>
      <c r="L228" t="str">
        <f t="shared" ca="1" si="31"/>
        <v>F</v>
      </c>
      <c r="M228" s="48" t="s">
        <v>4</v>
      </c>
      <c r="N228" s="49"/>
      <c r="O228" s="50" t="s">
        <v>1210</v>
      </c>
      <c r="P228" s="51"/>
      <c r="Q228" s="51"/>
      <c r="R228" s="52" t="s">
        <v>1867</v>
      </c>
      <c r="S228" s="53"/>
      <c r="T228" s="78"/>
      <c r="U228" s="79"/>
      <c r="V228" s="57">
        <f t="shared" si="33"/>
        <v>0</v>
      </c>
      <c r="W228" s="56">
        <f t="shared" si="20"/>
        <v>0</v>
      </c>
      <c r="X228" s="57">
        <f ca="1">IFERROR(IF($M228="S",(ROUNDDOWN($Y228*$W228,2)),IF($M228="M",SUMIFS($X:$X,$M:$M,"N1",$E:$E,I228),IF(AND(M228="N1",OFFSET(M228,1,0)="S"),SUMIFS($X:$X,$M:$M,"S",$J:$J,CONCATENATE(E228,".",F228,".")),IF(AND(M228="N1",OFFSET(M228,1,0)="N2",$A$6&gt;=3),SUMIFS($X:$X,$M:$M,"N2",$J:$J,CONCATENATE(E228,".",F228,".")),IF(AND(M228="N2",OFFSET(M228,1,0)="S",$A$6&gt;=3),SUMIFS($X:$X,$M:$M,"S",$K:$K,CONCATENATE(E228,".",F228,".",G228,"."))))))),0)</f>
        <v>122357.26</v>
      </c>
      <c r="Y228" s="58">
        <f t="shared" si="32"/>
        <v>0</v>
      </c>
      <c r="Z228" s="59"/>
      <c r="AA228" s="59" t="e">
        <f>MATCH((CONCATENATE($P228," ",$Q228)),[1]Banco!$A:$A,0)</f>
        <v>#N/A</v>
      </c>
      <c r="AB228" s="59"/>
      <c r="AC228" s="3" t="s">
        <v>0</v>
      </c>
      <c r="AD228" s="11"/>
      <c r="AE228" s="60"/>
    </row>
    <row r="229" spans="1:31" ht="38.25" x14ac:dyDescent="0.25">
      <c r="A229" t="str">
        <f t="shared" si="0"/>
        <v>S</v>
      </c>
      <c r="B229">
        <f t="shared" ca="1" si="12"/>
        <v>3</v>
      </c>
      <c r="C229" t="str">
        <f t="shared" ca="1" si="13"/>
        <v>S</v>
      </c>
      <c r="D229" t="str">
        <f t="shared" si="3"/>
        <v xml:space="preserve"> </v>
      </c>
      <c r="E229" s="47">
        <f t="shared" ca="1" si="4"/>
        <v>1</v>
      </c>
      <c r="F229">
        <f t="shared" ca="1" si="5"/>
        <v>10</v>
      </c>
      <c r="G229">
        <f t="shared" ca="1" si="6"/>
        <v>3</v>
      </c>
      <c r="H229">
        <f t="shared" ca="1" si="30"/>
        <v>1</v>
      </c>
      <c r="I229" t="str">
        <f t="shared" ca="1" si="15"/>
        <v>1</v>
      </c>
      <c r="J229" t="str">
        <f t="shared" ca="1" si="16"/>
        <v>1.10.</v>
      </c>
      <c r="K229" t="str">
        <f t="shared" ca="1" si="17"/>
        <v>1.10.3.</v>
      </c>
      <c r="L229" t="str">
        <f t="shared" ca="1" si="31"/>
        <v>F</v>
      </c>
      <c r="M229" s="48" t="s">
        <v>6</v>
      </c>
      <c r="N229" s="49"/>
      <c r="O229" s="50" t="s">
        <v>1211</v>
      </c>
      <c r="P229" s="51" t="s">
        <v>32</v>
      </c>
      <c r="Q229" s="51">
        <v>103322</v>
      </c>
      <c r="R229" s="52" t="s">
        <v>271</v>
      </c>
      <c r="S229" s="53" t="s">
        <v>62</v>
      </c>
      <c r="T229" s="78">
        <v>55.06</v>
      </c>
      <c r="U229" s="79">
        <v>62.15</v>
      </c>
      <c r="V229" s="57">
        <f t="shared" si="33"/>
        <v>77.55</v>
      </c>
      <c r="W229" s="56">
        <f t="shared" si="20"/>
        <v>77.55</v>
      </c>
      <c r="X229" s="57">
        <f ca="1">IFERROR(IF($M229="S",(ROUNDDOWN($Y229*$W229,2)),IF($M229="M",SUMIFS($X:$X,$M:$M,"N1",$E:$E,I229),IF(AND(M229="N1",OFFSET(M229,1,0)="S"),SUMIFS($X:$X,$M:$M,"S",$J:$J,CONCATENATE(E229,".",F229,".")),IF(AND(M229="N1",OFFSET(M229,1,0)="N2",$A$6&gt;=3),SUMIFS($X:$X,$M:$M,"N2",$J:$J,CONCATENATE(E229,".",F229,".")),IF(AND(M229="N2",OFFSET(M229,1,0)="S",$A$6&gt;=3),SUMIFS($X:$X,$M:$M,"S",$K:$K,CONCATENATE(E229,".",F229,".",G229,"."))))))),0)</f>
        <v>4269.8999999999996</v>
      </c>
      <c r="Y229" s="58">
        <f t="shared" si="32"/>
        <v>55.06</v>
      </c>
      <c r="Z229" s="59"/>
      <c r="AA229" s="59">
        <f>MATCH((CONCATENATE($P229," ",$Q229)),[1]Banco!$A:$A,0)</f>
        <v>219</v>
      </c>
      <c r="AB229" s="59"/>
      <c r="AC229" s="3" t="s">
        <v>0</v>
      </c>
      <c r="AD229" s="11"/>
      <c r="AE229" s="60"/>
    </row>
    <row r="230" spans="1:31" ht="38.25" x14ac:dyDescent="0.25">
      <c r="A230" t="str">
        <f t="shared" si="0"/>
        <v>S</v>
      </c>
      <c r="B230">
        <f t="shared" ca="1" si="12"/>
        <v>3</v>
      </c>
      <c r="C230" t="str">
        <f t="shared" ca="1" si="13"/>
        <v>S</v>
      </c>
      <c r="D230" t="str">
        <f t="shared" si="3"/>
        <v xml:space="preserve"> </v>
      </c>
      <c r="E230" s="47">
        <f t="shared" ca="1" si="4"/>
        <v>1</v>
      </c>
      <c r="F230">
        <f t="shared" ca="1" si="5"/>
        <v>10</v>
      </c>
      <c r="G230">
        <f t="shared" ca="1" si="6"/>
        <v>3</v>
      </c>
      <c r="H230">
        <f t="shared" ca="1" si="30"/>
        <v>2</v>
      </c>
      <c r="I230" t="str">
        <f t="shared" ca="1" si="15"/>
        <v>1</v>
      </c>
      <c r="J230" t="str">
        <f t="shared" ca="1" si="16"/>
        <v>1.10.</v>
      </c>
      <c r="K230" t="str">
        <f t="shared" ca="1" si="17"/>
        <v>1.10.3.</v>
      </c>
      <c r="L230" t="str">
        <f t="shared" ca="1" si="31"/>
        <v>F</v>
      </c>
      <c r="M230" s="48" t="s">
        <v>6</v>
      </c>
      <c r="N230" s="49"/>
      <c r="O230" s="50" t="s">
        <v>1212</v>
      </c>
      <c r="P230" s="51" t="s">
        <v>32</v>
      </c>
      <c r="Q230" s="51">
        <v>103324</v>
      </c>
      <c r="R230" s="52" t="s">
        <v>73</v>
      </c>
      <c r="S230" s="53" t="s">
        <v>62</v>
      </c>
      <c r="T230" s="78">
        <v>156.93</v>
      </c>
      <c r="U230" s="79">
        <v>83.06</v>
      </c>
      <c r="V230" s="57">
        <f t="shared" si="33"/>
        <v>103.64</v>
      </c>
      <c r="W230" s="56">
        <f t="shared" si="20"/>
        <v>103.64</v>
      </c>
      <c r="X230" s="57">
        <f ca="1">IFERROR(IF($M230="S",(ROUNDDOWN($Y230*$W230,2)),IF($M230="M",SUMIFS($X:$X,$M:$M,"N1",$E:$E,I230),IF(AND(M230="N1",OFFSET(M230,1,0)="S"),SUMIFS($X:$X,$M:$M,"S",$J:$J,CONCATENATE(E230,".",F230,".")),IF(AND(M230="N1",OFFSET(M230,1,0)="N2",$A$6&gt;=3),SUMIFS($X:$X,$M:$M,"N2",$J:$J,CONCATENATE(E230,".",F230,".")),IF(AND(M230="N2",OFFSET(M230,1,0)="S",$A$6&gt;=3),SUMIFS($X:$X,$M:$M,"S",$K:$K,CONCATENATE(E230,".",F230,".",G230,"."))))))),0)</f>
        <v>16264.22</v>
      </c>
      <c r="Y230" s="58">
        <f t="shared" si="32"/>
        <v>156.93</v>
      </c>
      <c r="Z230" s="59"/>
      <c r="AA230" s="59">
        <f>MATCH((CONCATENATE($P230," ",$Q230)),[1]Banco!$A:$A,0)</f>
        <v>215</v>
      </c>
      <c r="AB230" s="59"/>
      <c r="AC230" s="3" t="s">
        <v>0</v>
      </c>
      <c r="AD230" s="11"/>
      <c r="AE230" s="60"/>
    </row>
    <row r="231" spans="1:31" ht="38.25" x14ac:dyDescent="0.25">
      <c r="A231" t="str">
        <f t="shared" si="0"/>
        <v>S</v>
      </c>
      <c r="B231">
        <f t="shared" ca="1" si="12"/>
        <v>3</v>
      </c>
      <c r="C231" t="str">
        <f t="shared" ca="1" si="13"/>
        <v>S</v>
      </c>
      <c r="D231" t="str">
        <f t="shared" si="3"/>
        <v xml:space="preserve"> </v>
      </c>
      <c r="E231" s="47">
        <f t="shared" ca="1" si="4"/>
        <v>1</v>
      </c>
      <c r="F231">
        <f t="shared" ca="1" si="5"/>
        <v>10</v>
      </c>
      <c r="G231">
        <f t="shared" ca="1" si="6"/>
        <v>3</v>
      </c>
      <c r="H231">
        <f t="shared" ca="1" si="30"/>
        <v>3</v>
      </c>
      <c r="I231" t="str">
        <f t="shared" ca="1" si="15"/>
        <v>1</v>
      </c>
      <c r="J231" t="str">
        <f t="shared" ca="1" si="16"/>
        <v>1.10.</v>
      </c>
      <c r="K231" t="str">
        <f t="shared" ca="1" si="17"/>
        <v>1.10.3.</v>
      </c>
      <c r="L231" t="str">
        <f t="shared" ca="1" si="31"/>
        <v>F</v>
      </c>
      <c r="M231" s="48" t="s">
        <v>6</v>
      </c>
      <c r="N231" s="49"/>
      <c r="O231" s="50" t="s">
        <v>1213</v>
      </c>
      <c r="P231" s="51" t="s">
        <v>32</v>
      </c>
      <c r="Q231" s="51">
        <v>103326</v>
      </c>
      <c r="R231" s="52" t="s">
        <v>272</v>
      </c>
      <c r="S231" s="53" t="s">
        <v>62</v>
      </c>
      <c r="T231" s="78">
        <v>751.09</v>
      </c>
      <c r="U231" s="79">
        <v>97.74</v>
      </c>
      <c r="V231" s="57">
        <f t="shared" si="33"/>
        <v>121.95</v>
      </c>
      <c r="W231" s="56">
        <f t="shared" si="20"/>
        <v>121.95</v>
      </c>
      <c r="X231" s="57">
        <f ca="1">IFERROR(IF($M231="S",(ROUNDDOWN($Y231*$W231,2)),IF($M231="M",SUMIFS($X:$X,$M:$M,"N1",$E:$E,I231),IF(AND(M231="N1",OFFSET(M231,1,0)="S"),SUMIFS($X:$X,$M:$M,"S",$J:$J,CONCATENATE(E231,".",F231,".")),IF(AND(M231="N1",OFFSET(M231,1,0)="N2",$A$6&gt;=3),SUMIFS($X:$X,$M:$M,"N2",$J:$J,CONCATENATE(E231,".",F231,".")),IF(AND(M231="N2",OFFSET(M231,1,0)="S",$A$6&gt;=3),SUMIFS($X:$X,$M:$M,"S",$K:$K,CONCATENATE(E231,".",F231,".",G231,"."))))))),0)</f>
        <v>91595.42</v>
      </c>
      <c r="Y231" s="58">
        <f t="shared" si="32"/>
        <v>751.09</v>
      </c>
      <c r="Z231" s="59"/>
      <c r="AA231" s="59">
        <f>MATCH((CONCATENATE($P231," ",$Q231)),[1]Banco!$A:$A,0)</f>
        <v>217</v>
      </c>
      <c r="AB231" s="59"/>
      <c r="AC231" s="3" t="s">
        <v>0</v>
      </c>
      <c r="AD231" s="11"/>
      <c r="AE231" s="60"/>
    </row>
    <row r="232" spans="1:31" ht="38.25" x14ac:dyDescent="0.25">
      <c r="A232" t="str">
        <f t="shared" si="0"/>
        <v>S</v>
      </c>
      <c r="B232">
        <f t="shared" ca="1" si="12"/>
        <v>3</v>
      </c>
      <c r="C232" t="str">
        <f t="shared" ca="1" si="13"/>
        <v>S</v>
      </c>
      <c r="D232" t="str">
        <f t="shared" si="3"/>
        <v xml:space="preserve"> </v>
      </c>
      <c r="E232" s="47">
        <f t="shared" ca="1" si="4"/>
        <v>1</v>
      </c>
      <c r="F232">
        <f t="shared" ca="1" si="5"/>
        <v>10</v>
      </c>
      <c r="G232">
        <f t="shared" ca="1" si="6"/>
        <v>3</v>
      </c>
      <c r="H232">
        <f t="shared" ca="1" si="30"/>
        <v>4</v>
      </c>
      <c r="I232" t="str">
        <f t="shared" ca="1" si="15"/>
        <v>1</v>
      </c>
      <c r="J232" t="str">
        <f t="shared" ca="1" si="16"/>
        <v>1.10.</v>
      </c>
      <c r="K232" t="str">
        <f t="shared" ca="1" si="17"/>
        <v>1.10.3.</v>
      </c>
      <c r="L232" t="str">
        <f t="shared" ca="1" si="31"/>
        <v>F</v>
      </c>
      <c r="M232" s="48" t="s">
        <v>6</v>
      </c>
      <c r="N232" s="49"/>
      <c r="O232" s="50" t="s">
        <v>1214</v>
      </c>
      <c r="P232" s="51" t="s">
        <v>32</v>
      </c>
      <c r="Q232" s="51">
        <v>103318</v>
      </c>
      <c r="R232" s="52" t="s">
        <v>273</v>
      </c>
      <c r="S232" s="53" t="s">
        <v>62</v>
      </c>
      <c r="T232" s="78">
        <v>24.98</v>
      </c>
      <c r="U232" s="79">
        <v>108.87</v>
      </c>
      <c r="V232" s="57">
        <f t="shared" si="33"/>
        <v>135.84</v>
      </c>
      <c r="W232" s="56">
        <f t="shared" si="20"/>
        <v>135.84</v>
      </c>
      <c r="X232" s="57">
        <f ca="1">IFERROR(IF($M232="S",(ROUNDDOWN($Y232*$W232,2)),IF($M232="M",SUMIFS($X:$X,$M:$M,"N1",$E:$E,I232),IF(AND(M232="N1",OFFSET(M232,1,0)="S"),SUMIFS($X:$X,$M:$M,"S",$J:$J,CONCATENATE(E232,".",F232,".")),IF(AND(M232="N1",OFFSET(M232,1,0)="N2",$A$6&gt;=3),SUMIFS($X:$X,$M:$M,"N2",$J:$J,CONCATENATE(E232,".",F232,".")),IF(AND(M232="N2",OFFSET(M232,1,0)="S",$A$6&gt;=3),SUMIFS($X:$X,$M:$M,"S",$K:$K,CONCATENATE(E232,".",F232,".",G232,"."))))))),0)</f>
        <v>3393.28</v>
      </c>
      <c r="Y232" s="58">
        <f t="shared" si="32"/>
        <v>24.98</v>
      </c>
      <c r="Z232" s="59"/>
      <c r="AA232" s="59">
        <f>MATCH((CONCATENATE($P232," ",$Q232)),[1]Banco!$A:$A,0)</f>
        <v>229</v>
      </c>
      <c r="AB232" s="59"/>
      <c r="AC232" s="3" t="s">
        <v>0</v>
      </c>
      <c r="AD232" s="11"/>
      <c r="AE232" s="60"/>
    </row>
    <row r="233" spans="1:31" ht="25.5" x14ac:dyDescent="0.25">
      <c r="A233" t="str">
        <f t="shared" si="0"/>
        <v>S</v>
      </c>
      <c r="B233">
        <f t="shared" ca="1" si="12"/>
        <v>3</v>
      </c>
      <c r="C233" t="str">
        <f t="shared" ca="1" si="13"/>
        <v>S</v>
      </c>
      <c r="D233" t="str">
        <f t="shared" si="3"/>
        <v xml:space="preserve"> </v>
      </c>
      <c r="E233" s="47">
        <f t="shared" ca="1" si="4"/>
        <v>1</v>
      </c>
      <c r="F233">
        <f t="shared" ca="1" si="5"/>
        <v>10</v>
      </c>
      <c r="G233">
        <f t="shared" ca="1" si="6"/>
        <v>3</v>
      </c>
      <c r="H233">
        <f t="shared" ca="1" si="30"/>
        <v>5</v>
      </c>
      <c r="I233" t="str">
        <f t="shared" ca="1" si="15"/>
        <v>1</v>
      </c>
      <c r="J233" t="str">
        <f t="shared" ca="1" si="16"/>
        <v>1.10.</v>
      </c>
      <c r="K233" t="str">
        <f t="shared" ca="1" si="17"/>
        <v>1.10.3.</v>
      </c>
      <c r="L233" t="str">
        <f t="shared" ca="1" si="31"/>
        <v>F</v>
      </c>
      <c r="M233" s="48" t="s">
        <v>6</v>
      </c>
      <c r="N233" s="49"/>
      <c r="O233" s="50" t="s">
        <v>1215</v>
      </c>
      <c r="P233" s="51" t="s">
        <v>32</v>
      </c>
      <c r="Q233" s="51">
        <v>93200</v>
      </c>
      <c r="R233" s="52" t="s">
        <v>74</v>
      </c>
      <c r="S233" s="53" t="s">
        <v>1</v>
      </c>
      <c r="T233" s="78">
        <v>423.71</v>
      </c>
      <c r="U233" s="79">
        <v>12.93</v>
      </c>
      <c r="V233" s="57">
        <f t="shared" si="33"/>
        <v>16.13</v>
      </c>
      <c r="W233" s="56">
        <f t="shared" si="20"/>
        <v>16.13</v>
      </c>
      <c r="X233" s="57">
        <f ca="1">IFERROR(IF($M233="S",(ROUNDDOWN($Y233*$W233,2)),IF($M233="M",SUMIFS($X:$X,$M:$M,"N1",$E:$E,I233),IF(AND(M233="N1",OFFSET(M233,1,0)="S"),SUMIFS($X:$X,$M:$M,"S",$J:$J,CONCATENATE(E233,".",F233,".")),IF(AND(M233="N1",OFFSET(M233,1,0)="N2",$A$6&gt;=3),SUMIFS($X:$X,$M:$M,"N2",$J:$J,CONCATENATE(E233,".",F233,".")),IF(AND(M233="N2",OFFSET(M233,1,0)="S",$A$6&gt;=3),SUMIFS($X:$X,$M:$M,"S",$K:$K,CONCATENATE(E233,".",F233,".",G233,"."))))))),0)</f>
        <v>6834.44</v>
      </c>
      <c r="Y233" s="58">
        <f t="shared" si="32"/>
        <v>423.71</v>
      </c>
      <c r="Z233" s="59"/>
      <c r="AA233" s="59">
        <f>MATCH((CONCATENATE($P233," ",$Q233)),[1]Banco!$A:$A,0)</f>
        <v>10063</v>
      </c>
      <c r="AB233" s="59"/>
      <c r="AC233" s="3" t="s">
        <v>0</v>
      </c>
      <c r="AD233" s="11"/>
      <c r="AE233" s="60"/>
    </row>
    <row r="234" spans="1:31" x14ac:dyDescent="0.25">
      <c r="A234">
        <f t="shared" si="0"/>
        <v>3</v>
      </c>
      <c r="B234">
        <f t="shared" ca="1" si="12"/>
        <v>3</v>
      </c>
      <c r="C234">
        <f t="shared" ca="1" si="13"/>
        <v>3</v>
      </c>
      <c r="D234" t="str">
        <f t="shared" si="3"/>
        <v xml:space="preserve"> </v>
      </c>
      <c r="E234" s="47">
        <f t="shared" ca="1" si="4"/>
        <v>1</v>
      </c>
      <c r="F234">
        <f t="shared" ca="1" si="5"/>
        <v>10</v>
      </c>
      <c r="G234">
        <f t="shared" ca="1" si="6"/>
        <v>4</v>
      </c>
      <c r="H234">
        <f t="shared" ca="1" si="30"/>
        <v>0</v>
      </c>
      <c r="I234" t="str">
        <f t="shared" ca="1" si="15"/>
        <v>1</v>
      </c>
      <c r="J234" t="str">
        <f t="shared" ca="1" si="16"/>
        <v>1.10.</v>
      </c>
      <c r="K234" t="str">
        <f t="shared" ca="1" si="17"/>
        <v>1.10.4.</v>
      </c>
      <c r="L234" t="str">
        <f t="shared" ca="1" si="31"/>
        <v>F</v>
      </c>
      <c r="M234" s="48" t="s">
        <v>4</v>
      </c>
      <c r="N234" s="49"/>
      <c r="O234" s="50" t="s">
        <v>1216</v>
      </c>
      <c r="P234" s="51"/>
      <c r="Q234" s="51"/>
      <c r="R234" s="52" t="s">
        <v>38</v>
      </c>
      <c r="S234" s="53"/>
      <c r="T234" s="78"/>
      <c r="U234" s="79"/>
      <c r="V234" s="57">
        <f t="shared" si="33"/>
        <v>0</v>
      </c>
      <c r="W234" s="56">
        <f t="shared" si="20"/>
        <v>0</v>
      </c>
      <c r="X234" s="57">
        <f ca="1">IFERROR(IF($M234="S",(ROUNDDOWN($Y234*$W234,2)),IF($M234="M",SUMIFS($X:$X,$M:$M,"N1",$E:$E,I234),IF(AND(M234="N1",OFFSET(M234,1,0)="S"),SUMIFS($X:$X,$M:$M,"S",$J:$J,CONCATENATE(E234,".",F234,".")),IF(AND(M234="N1",OFFSET(M234,1,0)="N2",$A$6&gt;=3),SUMIFS($X:$X,$M:$M,"N2",$J:$J,CONCATENATE(E234,".",F234,".")),IF(AND(M234="N2",OFFSET(M234,1,0)="S",$A$6&gt;=3),SUMIFS($X:$X,$M:$M,"S",$K:$K,CONCATENATE(E234,".",F234,".",G234,"."))))))),0)</f>
        <v>26738.73</v>
      </c>
      <c r="Y234" s="58">
        <f t="shared" si="32"/>
        <v>0</v>
      </c>
      <c r="Z234" s="59"/>
      <c r="AA234" s="59" t="e">
        <f>MATCH((CONCATENATE($P234," ",$Q234)),[1]Banco!$A:$A,0)</f>
        <v>#N/A</v>
      </c>
      <c r="AB234" s="59"/>
      <c r="AC234" s="3" t="s">
        <v>0</v>
      </c>
      <c r="AD234" s="11"/>
      <c r="AE234" s="60"/>
    </row>
    <row r="235" spans="1:31" ht="38.25" x14ac:dyDescent="0.25">
      <c r="A235" t="str">
        <f t="shared" si="0"/>
        <v>S</v>
      </c>
      <c r="B235">
        <f t="shared" ca="1" si="12"/>
        <v>3</v>
      </c>
      <c r="C235" t="str">
        <f t="shared" ca="1" si="13"/>
        <v>S</v>
      </c>
      <c r="D235" t="str">
        <f t="shared" si="3"/>
        <v xml:space="preserve"> </v>
      </c>
      <c r="E235" s="47">
        <f t="shared" ca="1" si="4"/>
        <v>1</v>
      </c>
      <c r="F235">
        <f t="shared" ca="1" si="5"/>
        <v>10</v>
      </c>
      <c r="G235">
        <f t="shared" ca="1" si="6"/>
        <v>4</v>
      </c>
      <c r="H235">
        <f t="shared" ca="1" si="30"/>
        <v>1</v>
      </c>
      <c r="I235" t="str">
        <f t="shared" ca="1" si="15"/>
        <v>1</v>
      </c>
      <c r="J235" t="str">
        <f t="shared" ca="1" si="16"/>
        <v>1.10.</v>
      </c>
      <c r="K235" t="str">
        <f t="shared" ca="1" si="17"/>
        <v>1.10.4.</v>
      </c>
      <c r="L235" t="str">
        <f t="shared" ca="1" si="31"/>
        <v>F</v>
      </c>
      <c r="M235" s="48" t="s">
        <v>6</v>
      </c>
      <c r="N235" s="49"/>
      <c r="O235" s="50" t="s">
        <v>1217</v>
      </c>
      <c r="P235" s="51" t="s">
        <v>32</v>
      </c>
      <c r="Q235" s="51">
        <v>96358</v>
      </c>
      <c r="R235" s="52" t="s">
        <v>274</v>
      </c>
      <c r="S235" s="53" t="s">
        <v>62</v>
      </c>
      <c r="T235" s="78">
        <v>228.38</v>
      </c>
      <c r="U235" s="79">
        <v>93.83</v>
      </c>
      <c r="V235" s="57">
        <f t="shared" si="33"/>
        <v>117.08</v>
      </c>
      <c r="W235" s="56">
        <f t="shared" si="20"/>
        <v>117.08</v>
      </c>
      <c r="X235" s="57">
        <f ca="1">IFERROR(IF($M235="S",(ROUNDDOWN($Y235*$W235,2)),IF($M235="M",SUMIFS($X:$X,$M:$M,"N1",$E:$E,I235),IF(AND(M235="N1",OFFSET(M235,1,0)="S"),SUMIFS($X:$X,$M:$M,"S",$J:$J,CONCATENATE(E235,".",F235,".")),IF(AND(M235="N1",OFFSET(M235,1,0)="N2",$A$6&gt;=3),SUMIFS($X:$X,$M:$M,"N2",$J:$J,CONCATENATE(E235,".",F235,".")),IF(AND(M235="N2",OFFSET(M235,1,0)="S",$A$6&gt;=3),SUMIFS($X:$X,$M:$M,"S",$K:$K,CONCATENATE(E235,".",F235,".",G235,"."))))))),0)</f>
        <v>26738.73</v>
      </c>
      <c r="Y235" s="58">
        <f t="shared" si="32"/>
        <v>228.38</v>
      </c>
      <c r="Z235" s="59"/>
      <c r="AA235" s="59">
        <f>MATCH((CONCATENATE($P235," ",$Q235)),[1]Banco!$A:$A,0)</f>
        <v>7980</v>
      </c>
      <c r="AB235" s="59"/>
      <c r="AC235" s="3" t="s">
        <v>0</v>
      </c>
      <c r="AD235" s="11"/>
      <c r="AE235" s="60"/>
    </row>
    <row r="236" spans="1:31" x14ac:dyDescent="0.25">
      <c r="A236">
        <f t="shared" si="0"/>
        <v>3</v>
      </c>
      <c r="B236">
        <f t="shared" ca="1" si="12"/>
        <v>3</v>
      </c>
      <c r="C236">
        <f t="shared" ca="1" si="13"/>
        <v>3</v>
      </c>
      <c r="D236" t="str">
        <f t="shared" si="3"/>
        <v xml:space="preserve"> </v>
      </c>
      <c r="E236" s="47">
        <f t="shared" ca="1" si="4"/>
        <v>1</v>
      </c>
      <c r="F236">
        <f t="shared" ca="1" si="5"/>
        <v>10</v>
      </c>
      <c r="G236">
        <f t="shared" ca="1" si="6"/>
        <v>5</v>
      </c>
      <c r="H236">
        <f t="shared" ca="1" si="30"/>
        <v>0</v>
      </c>
      <c r="I236" t="str">
        <f t="shared" ca="1" si="15"/>
        <v>1</v>
      </c>
      <c r="J236" t="str">
        <f t="shared" ca="1" si="16"/>
        <v>1.10.</v>
      </c>
      <c r="K236" t="str">
        <f t="shared" ca="1" si="17"/>
        <v>1.10.5.</v>
      </c>
      <c r="L236" t="str">
        <f t="shared" ca="1" si="31"/>
        <v>F</v>
      </c>
      <c r="M236" s="48" t="s">
        <v>4</v>
      </c>
      <c r="N236" s="49"/>
      <c r="O236" s="50" t="s">
        <v>1218</v>
      </c>
      <c r="P236" s="51"/>
      <c r="Q236" s="51"/>
      <c r="R236" s="52" t="s">
        <v>275</v>
      </c>
      <c r="S236" s="53"/>
      <c r="T236" s="78"/>
      <c r="U236" s="79"/>
      <c r="V236" s="57">
        <f t="shared" si="33"/>
        <v>0</v>
      </c>
      <c r="W236" s="56">
        <f t="shared" si="20"/>
        <v>0</v>
      </c>
      <c r="X236" s="57">
        <f ca="1">IFERROR(IF($M236="S",(ROUNDDOWN($Y236*$W236,2)),IF($M236="M",SUMIFS($X:$X,$M:$M,"N1",$E:$E,I236),IF(AND(M236="N1",OFFSET(M236,1,0)="S"),SUMIFS($X:$X,$M:$M,"S",$J:$J,CONCATENATE(E236,".",F236,".")),IF(AND(M236="N1",OFFSET(M236,1,0)="N2",$A$6&gt;=3),SUMIFS($X:$X,$M:$M,"N2",$J:$J,CONCATENATE(E236,".",F236,".")),IF(AND(M236="N2",OFFSET(M236,1,0)="S",$A$6&gt;=3),SUMIFS($X:$X,$M:$M,"S",$K:$K,CONCATENATE(E236,".",F236,".",G236,"."))))))),0)</f>
        <v>6631.63</v>
      </c>
      <c r="Y236" s="58">
        <f t="shared" si="32"/>
        <v>0</v>
      </c>
      <c r="Z236" s="59"/>
      <c r="AA236" s="59" t="e">
        <f>MATCH((CONCATENATE($P236," ",$Q236)),[1]Banco!$A:$A,0)</f>
        <v>#N/A</v>
      </c>
      <c r="AB236" s="59"/>
      <c r="AC236" s="3" t="s">
        <v>0</v>
      </c>
      <c r="AD236" s="11"/>
      <c r="AE236" s="60"/>
    </row>
    <row r="237" spans="1:31" ht="38.25" x14ac:dyDescent="0.25">
      <c r="A237" t="str">
        <f t="shared" si="0"/>
        <v>S</v>
      </c>
      <c r="B237">
        <f t="shared" ca="1" si="12"/>
        <v>3</v>
      </c>
      <c r="C237" t="str">
        <f t="shared" ca="1" si="13"/>
        <v>S</v>
      </c>
      <c r="D237" t="str">
        <f t="shared" si="3"/>
        <v xml:space="preserve"> </v>
      </c>
      <c r="E237" s="47">
        <f t="shared" ca="1" si="4"/>
        <v>1</v>
      </c>
      <c r="F237">
        <f t="shared" ca="1" si="5"/>
        <v>10</v>
      </c>
      <c r="G237">
        <f t="shared" ca="1" si="6"/>
        <v>5</v>
      </c>
      <c r="H237">
        <f t="shared" ca="1" si="30"/>
        <v>1</v>
      </c>
      <c r="I237" t="str">
        <f t="shared" ca="1" si="15"/>
        <v>1</v>
      </c>
      <c r="J237" t="str">
        <f t="shared" ca="1" si="16"/>
        <v>1.10.</v>
      </c>
      <c r="K237" t="str">
        <f t="shared" ca="1" si="17"/>
        <v>1.10.5.</v>
      </c>
      <c r="L237" t="str">
        <f t="shared" ca="1" si="31"/>
        <v>F</v>
      </c>
      <c r="M237" s="48" t="s">
        <v>6</v>
      </c>
      <c r="N237" s="49"/>
      <c r="O237" s="50" t="s">
        <v>1219</v>
      </c>
      <c r="P237" s="51" t="s">
        <v>32</v>
      </c>
      <c r="Q237" s="51">
        <v>101162</v>
      </c>
      <c r="R237" s="52" t="s">
        <v>276</v>
      </c>
      <c r="S237" s="53" t="s">
        <v>62</v>
      </c>
      <c r="T237" s="78">
        <v>32.4</v>
      </c>
      <c r="U237" s="79">
        <v>164.04</v>
      </c>
      <c r="V237" s="57">
        <f t="shared" si="33"/>
        <v>204.68</v>
      </c>
      <c r="W237" s="56">
        <f t="shared" si="20"/>
        <v>204.68</v>
      </c>
      <c r="X237" s="57">
        <f ca="1">IFERROR(IF($M237="S",(ROUNDDOWN($Y237*$W237,2)),IF($M237="M",SUMIFS($X:$X,$M:$M,"N1",$E:$E,I237),IF(AND(M237="N1",OFFSET(M237,1,0)="S"),SUMIFS($X:$X,$M:$M,"S",$J:$J,CONCATENATE(E237,".",F237,".")),IF(AND(M237="N1",OFFSET(M237,1,0)="N2",$A$6&gt;=3),SUMIFS($X:$X,$M:$M,"N2",$J:$J,CONCATENATE(E237,".",F237,".")),IF(AND(M237="N2",OFFSET(M237,1,0)="S",$A$6&gt;=3),SUMIFS($X:$X,$M:$M,"S",$K:$K,CONCATENATE(E237,".",F237,".",G237,"."))))))),0)</f>
        <v>6631.63</v>
      </c>
      <c r="Y237" s="58">
        <f t="shared" si="32"/>
        <v>32.4</v>
      </c>
      <c r="Z237" s="59"/>
      <c r="AA237" s="59">
        <f>MATCH((CONCATENATE($P237," ",$Q237)),[1]Banco!$A:$A,0)</f>
        <v>239</v>
      </c>
      <c r="AB237" s="59"/>
      <c r="AC237" s="3" t="s">
        <v>0</v>
      </c>
      <c r="AD237" s="11"/>
      <c r="AE237" s="60"/>
    </row>
    <row r="238" spans="1:31" x14ac:dyDescent="0.25">
      <c r="A238">
        <f t="shared" si="0"/>
        <v>3</v>
      </c>
      <c r="B238">
        <f t="shared" ca="1" si="12"/>
        <v>3</v>
      </c>
      <c r="C238">
        <f t="shared" ca="1" si="13"/>
        <v>3</v>
      </c>
      <c r="D238" t="str">
        <f t="shared" si="3"/>
        <v xml:space="preserve"> </v>
      </c>
      <c r="E238" s="47">
        <f t="shared" ca="1" si="4"/>
        <v>1</v>
      </c>
      <c r="F238">
        <f t="shared" ca="1" si="5"/>
        <v>10</v>
      </c>
      <c r="G238">
        <f t="shared" ca="1" si="6"/>
        <v>6</v>
      </c>
      <c r="H238">
        <f t="shared" ca="1" si="30"/>
        <v>0</v>
      </c>
      <c r="I238" t="str">
        <f t="shared" ca="1" si="15"/>
        <v>1</v>
      </c>
      <c r="J238" t="str">
        <f t="shared" ca="1" si="16"/>
        <v>1.10.</v>
      </c>
      <c r="K238" t="str">
        <f t="shared" ca="1" si="17"/>
        <v>1.10.6.</v>
      </c>
      <c r="L238" t="str">
        <f t="shared" ca="1" si="31"/>
        <v>F</v>
      </c>
      <c r="M238" s="48" t="s">
        <v>4</v>
      </c>
      <c r="N238" s="49"/>
      <c r="O238" s="50" t="s">
        <v>1220</v>
      </c>
      <c r="P238" s="51"/>
      <c r="Q238" s="51"/>
      <c r="R238" s="52" t="s">
        <v>277</v>
      </c>
      <c r="S238" s="53"/>
      <c r="T238" s="78"/>
      <c r="U238" s="79"/>
      <c r="V238" s="57">
        <f t="shared" si="33"/>
        <v>0</v>
      </c>
      <c r="W238" s="56">
        <f t="shared" si="20"/>
        <v>0</v>
      </c>
      <c r="X238" s="57">
        <f ca="1">IFERROR(IF($M238="S",(ROUNDDOWN($Y238*$W238,2)),IF($M238="M",SUMIFS($X:$X,$M:$M,"N1",$E:$E,I238),IF(AND(M238="N1",OFFSET(M238,1,0)="S"),SUMIFS($X:$X,$M:$M,"S",$J:$J,CONCATENATE(E238,".",F238,".")),IF(AND(M238="N1",OFFSET(M238,1,0)="N2",$A$6&gt;=3),SUMIFS($X:$X,$M:$M,"N2",$J:$J,CONCATENATE(E238,".",F238,".")),IF(AND(M238="N2",OFFSET(M238,1,0)="S",$A$6&gt;=3),SUMIFS($X:$X,$M:$M,"S",$K:$K,CONCATENATE(E238,".",F238,".",G238,"."))))))),0)</f>
        <v>119417.70000000001</v>
      </c>
      <c r="Y238" s="58">
        <f t="shared" si="32"/>
        <v>0</v>
      </c>
      <c r="Z238" s="59"/>
      <c r="AA238" s="59" t="e">
        <f>MATCH((CONCATENATE($P238," ",$Q238)),[1]Banco!$A:$A,0)</f>
        <v>#N/A</v>
      </c>
      <c r="AB238" s="59"/>
      <c r="AC238" s="3" t="s">
        <v>0</v>
      </c>
      <c r="AD238" s="11"/>
      <c r="AE238" s="60"/>
    </row>
    <row r="239" spans="1:31" ht="38.25" x14ac:dyDescent="0.25">
      <c r="A239" t="str">
        <f t="shared" si="0"/>
        <v>S</v>
      </c>
      <c r="B239">
        <f t="shared" ca="1" si="12"/>
        <v>3</v>
      </c>
      <c r="C239" t="str">
        <f t="shared" ca="1" si="13"/>
        <v>S</v>
      </c>
      <c r="D239" t="str">
        <f t="shared" si="3"/>
        <v xml:space="preserve"> </v>
      </c>
      <c r="E239" s="47">
        <f t="shared" ca="1" si="4"/>
        <v>1</v>
      </c>
      <c r="F239">
        <f t="shared" ca="1" si="5"/>
        <v>10</v>
      </c>
      <c r="G239">
        <f t="shared" ca="1" si="6"/>
        <v>6</v>
      </c>
      <c r="H239">
        <f t="shared" ca="1" si="30"/>
        <v>1</v>
      </c>
      <c r="I239" t="str">
        <f t="shared" ca="1" si="15"/>
        <v>1</v>
      </c>
      <c r="J239" t="str">
        <f t="shared" ca="1" si="16"/>
        <v>1.10.</v>
      </c>
      <c r="K239" t="str">
        <f t="shared" ca="1" si="17"/>
        <v>1.10.6.</v>
      </c>
      <c r="L239" t="str">
        <f t="shared" ca="1" si="31"/>
        <v>F</v>
      </c>
      <c r="M239" s="48" t="s">
        <v>6</v>
      </c>
      <c r="N239" s="49"/>
      <c r="O239" s="50" t="s">
        <v>1221</v>
      </c>
      <c r="P239" s="51" t="s">
        <v>32</v>
      </c>
      <c r="Q239" s="51">
        <v>104411</v>
      </c>
      <c r="R239" s="52" t="s">
        <v>278</v>
      </c>
      <c r="S239" s="53" t="s">
        <v>62</v>
      </c>
      <c r="T239" s="78">
        <v>1976.12</v>
      </c>
      <c r="U239" s="79">
        <v>5.57</v>
      </c>
      <c r="V239" s="57">
        <f t="shared" si="33"/>
        <v>6.95</v>
      </c>
      <c r="W239" s="56">
        <f t="shared" si="20"/>
        <v>6.95</v>
      </c>
      <c r="X239" s="57">
        <f ca="1">IFERROR(IF($M239="S",(ROUNDDOWN($Y239*$W239,2)),IF($M239="M",SUMIFS($X:$X,$M:$M,"N1",$E:$E,I239),IF(AND(M239="N1",OFFSET(M239,1,0)="S"),SUMIFS($X:$X,$M:$M,"S",$J:$J,CONCATENATE(E239,".",F239,".")),IF(AND(M239="N1",OFFSET(M239,1,0)="N2",$A$6&gt;=3),SUMIFS($X:$X,$M:$M,"N2",$J:$J,CONCATENATE(E239,".",F239,".")),IF(AND(M239="N2",OFFSET(M239,1,0)="S",$A$6&gt;=3),SUMIFS($X:$X,$M:$M,"S",$K:$K,CONCATENATE(E239,".",F239,".",G239,"."))))))),0)</f>
        <v>13734.03</v>
      </c>
      <c r="Y239" s="58">
        <f t="shared" si="32"/>
        <v>1976.12</v>
      </c>
      <c r="Z239" s="59"/>
      <c r="AA239" s="59">
        <f>MATCH((CONCATENATE($P239," ",$Q239)),[1]Banco!$A:$A,0)</f>
        <v>1451</v>
      </c>
      <c r="AB239" s="59"/>
      <c r="AC239" s="3" t="s">
        <v>0</v>
      </c>
      <c r="AD239" s="11"/>
      <c r="AE239" s="60"/>
    </row>
    <row r="240" spans="1:31" ht="38.25" x14ac:dyDescent="0.25">
      <c r="A240" t="str">
        <f t="shared" si="0"/>
        <v>S</v>
      </c>
      <c r="B240">
        <f t="shared" ca="1" si="12"/>
        <v>3</v>
      </c>
      <c r="C240" t="str">
        <f t="shared" ca="1" si="13"/>
        <v>S</v>
      </c>
      <c r="D240" t="str">
        <f t="shared" si="3"/>
        <v xml:space="preserve"> </v>
      </c>
      <c r="E240" s="47">
        <f t="shared" ca="1" si="4"/>
        <v>1</v>
      </c>
      <c r="F240">
        <f t="shared" ca="1" si="5"/>
        <v>10</v>
      </c>
      <c r="G240">
        <f t="shared" ca="1" si="6"/>
        <v>6</v>
      </c>
      <c r="H240">
        <f t="shared" ca="1" si="30"/>
        <v>2</v>
      </c>
      <c r="I240" t="str">
        <f t="shared" ca="1" si="15"/>
        <v>1</v>
      </c>
      <c r="J240" t="str">
        <f t="shared" ca="1" si="16"/>
        <v>1.10.</v>
      </c>
      <c r="K240" t="str">
        <f t="shared" ca="1" si="17"/>
        <v>1.10.6.</v>
      </c>
      <c r="L240" t="str">
        <f t="shared" ca="1" si="31"/>
        <v>F</v>
      </c>
      <c r="M240" s="48" t="s">
        <v>6</v>
      </c>
      <c r="N240" s="49"/>
      <c r="O240" s="50" t="s">
        <v>1222</v>
      </c>
      <c r="P240" s="51" t="s">
        <v>51</v>
      </c>
      <c r="Q240" s="51" t="s">
        <v>279</v>
      </c>
      <c r="R240" s="52" t="s">
        <v>280</v>
      </c>
      <c r="S240" s="53" t="s">
        <v>62</v>
      </c>
      <c r="T240" s="78">
        <v>260.39999999999998</v>
      </c>
      <c r="U240" s="79">
        <v>36.74</v>
      </c>
      <c r="V240" s="57">
        <f t="shared" si="33"/>
        <v>45.84</v>
      </c>
      <c r="W240" s="56">
        <f t="shared" si="20"/>
        <v>45.84</v>
      </c>
      <c r="X240" s="57">
        <f ca="1">IFERROR(IF($M240="S",(ROUNDDOWN($Y240*$W240,2)),IF($M240="M",SUMIFS($X:$X,$M:$M,"N1",$E:$E,I240),IF(AND(M240="N1",OFFSET(M240,1,0)="S"),SUMIFS($X:$X,$M:$M,"S",$J:$J,CONCATENATE(E240,".",F240,".")),IF(AND(M240="N1",OFFSET(M240,1,0)="N2",$A$6&gt;=3),SUMIFS($X:$X,$M:$M,"N2",$J:$J,CONCATENATE(E240,".",F240,".")),IF(AND(M240="N2",OFFSET(M240,1,0)="S",$A$6&gt;=3),SUMIFS($X:$X,$M:$M,"S",$K:$K,CONCATENATE(E240,".",F240,".",G240,"."))))))),0)</f>
        <v>11936.73</v>
      </c>
      <c r="Y240" s="58">
        <f t="shared" si="32"/>
        <v>260.39999999999998</v>
      </c>
      <c r="Z240" s="59"/>
      <c r="AA240" s="59">
        <f>MATCH((CONCATENATE($P240," ",$Q240)),[1]Banco!$A:$A,0)</f>
        <v>11193</v>
      </c>
      <c r="AB240" s="59"/>
      <c r="AC240" s="3" t="s">
        <v>0</v>
      </c>
      <c r="AD240" s="11"/>
      <c r="AE240" s="60"/>
    </row>
    <row r="241" spans="1:31" ht="38.25" x14ac:dyDescent="0.25">
      <c r="A241" t="str">
        <f t="shared" si="0"/>
        <v>S</v>
      </c>
      <c r="B241">
        <f t="shared" ca="1" si="12"/>
        <v>3</v>
      </c>
      <c r="C241" t="str">
        <f t="shared" ca="1" si="13"/>
        <v>S</v>
      </c>
      <c r="D241" t="str">
        <f t="shared" si="3"/>
        <v xml:space="preserve"> </v>
      </c>
      <c r="E241" s="47">
        <f t="shared" ca="1" si="4"/>
        <v>1</v>
      </c>
      <c r="F241">
        <f t="shared" ca="1" si="5"/>
        <v>10</v>
      </c>
      <c r="G241">
        <f t="shared" ca="1" si="6"/>
        <v>6</v>
      </c>
      <c r="H241">
        <f t="shared" ca="1" si="30"/>
        <v>3</v>
      </c>
      <c r="I241" t="str">
        <f t="shared" ca="1" si="15"/>
        <v>1</v>
      </c>
      <c r="J241" t="str">
        <f t="shared" ca="1" si="16"/>
        <v>1.10.</v>
      </c>
      <c r="K241" t="str">
        <f t="shared" ca="1" si="17"/>
        <v>1.10.6.</v>
      </c>
      <c r="L241" t="str">
        <f t="shared" ca="1" si="31"/>
        <v>F</v>
      </c>
      <c r="M241" s="48" t="s">
        <v>6</v>
      </c>
      <c r="N241" s="49"/>
      <c r="O241" s="50" t="s">
        <v>1223</v>
      </c>
      <c r="P241" s="51" t="s">
        <v>51</v>
      </c>
      <c r="Q241" s="51" t="s">
        <v>281</v>
      </c>
      <c r="R241" s="52" t="s">
        <v>282</v>
      </c>
      <c r="S241" s="53" t="s">
        <v>62</v>
      </c>
      <c r="T241" s="78">
        <v>1715.7199999999998</v>
      </c>
      <c r="U241" s="79">
        <v>43.79</v>
      </c>
      <c r="V241" s="57">
        <f t="shared" si="33"/>
        <v>54.64</v>
      </c>
      <c r="W241" s="56">
        <f t="shared" si="20"/>
        <v>54.64</v>
      </c>
      <c r="X241" s="57">
        <f ca="1">IFERROR(IF($M241="S",(ROUNDDOWN($Y241*$W241,2)),IF($M241="M",SUMIFS($X:$X,$M:$M,"N1",$E:$E,I241),IF(AND(M241="N1",OFFSET(M241,1,0)="S"),SUMIFS($X:$X,$M:$M,"S",$J:$J,CONCATENATE(E241,".",F241,".")),IF(AND(M241="N1",OFFSET(M241,1,0)="N2",$A$6&gt;=3),SUMIFS($X:$X,$M:$M,"N2",$J:$J,CONCATENATE(E241,".",F241,".")),IF(AND(M241="N2",OFFSET(M241,1,0)="S",$A$6&gt;=3),SUMIFS($X:$X,$M:$M,"S",$K:$K,CONCATENATE(E241,".",F241,".",G241,"."))))))),0)</f>
        <v>93746.94</v>
      </c>
      <c r="Y241" s="58">
        <f t="shared" si="32"/>
        <v>1715.7199999999998</v>
      </c>
      <c r="Z241" s="59"/>
      <c r="AA241" s="59">
        <f>MATCH((CONCATENATE($P241," ",$Q241)),[1]Banco!$A:$A,0)</f>
        <v>11197</v>
      </c>
      <c r="AB241" s="59"/>
      <c r="AC241" s="3" t="s">
        <v>0</v>
      </c>
      <c r="AD241" s="11"/>
      <c r="AE241" s="60"/>
    </row>
    <row r="242" spans="1:31" x14ac:dyDescent="0.25">
      <c r="A242">
        <f t="shared" si="0"/>
        <v>3</v>
      </c>
      <c r="B242">
        <f t="shared" ca="1" si="12"/>
        <v>3</v>
      </c>
      <c r="C242">
        <f t="shared" ca="1" si="13"/>
        <v>3</v>
      </c>
      <c r="D242" t="str">
        <f t="shared" si="3"/>
        <v xml:space="preserve"> </v>
      </c>
      <c r="E242" s="47">
        <f t="shared" ca="1" si="4"/>
        <v>1</v>
      </c>
      <c r="F242">
        <f t="shared" ca="1" si="5"/>
        <v>10</v>
      </c>
      <c r="G242">
        <f t="shared" ca="1" si="6"/>
        <v>7</v>
      </c>
      <c r="H242">
        <f t="shared" ca="1" si="30"/>
        <v>0</v>
      </c>
      <c r="I242" t="str">
        <f t="shared" ca="1" si="15"/>
        <v>1</v>
      </c>
      <c r="J242" t="str">
        <f t="shared" ca="1" si="16"/>
        <v>1.10.</v>
      </c>
      <c r="K242" t="str">
        <f t="shared" ca="1" si="17"/>
        <v>1.10.7.</v>
      </c>
      <c r="L242" t="str">
        <f t="shared" ca="1" si="31"/>
        <v>F</v>
      </c>
      <c r="M242" s="48" t="s">
        <v>4</v>
      </c>
      <c r="N242" s="49"/>
      <c r="O242" s="50" t="s">
        <v>1224</v>
      </c>
      <c r="P242" s="51"/>
      <c r="Q242" s="51"/>
      <c r="R242" s="52" t="s">
        <v>283</v>
      </c>
      <c r="S242" s="53"/>
      <c r="T242" s="78"/>
      <c r="U242" s="79"/>
      <c r="V242" s="57">
        <f t="shared" si="33"/>
        <v>0</v>
      </c>
      <c r="W242" s="56">
        <f t="shared" si="20"/>
        <v>0</v>
      </c>
      <c r="X242" s="57">
        <f ca="1">IFERROR(IF($M242="S",(ROUNDDOWN($Y242*$W242,2)),IF($M242="M",SUMIFS($X:$X,$M:$M,"N1",$E:$E,I242),IF(AND(M242="N1",OFFSET(M242,1,0)="S"),SUMIFS($X:$X,$M:$M,"S",$J:$J,CONCATENATE(E242,".",F242,".")),IF(AND(M242="N1",OFFSET(M242,1,0)="N2",$A$6&gt;=3),SUMIFS($X:$X,$M:$M,"N2",$J:$J,CONCATENATE(E242,".",F242,".")),IF(AND(M242="N2",OFFSET(M242,1,0)="S",$A$6&gt;=3),SUMIFS($X:$X,$M:$M,"S",$K:$K,CONCATENATE(E242,".",F242,".",G242,"."))))))),0)</f>
        <v>145001.82999999999</v>
      </c>
      <c r="Y242" s="58">
        <f t="shared" si="32"/>
        <v>0</v>
      </c>
      <c r="Z242" s="59"/>
      <c r="AA242" s="59" t="e">
        <f>MATCH((CONCATENATE($P242," ",$Q242)),[1]Banco!$A:$A,0)</f>
        <v>#N/A</v>
      </c>
      <c r="AB242" s="59"/>
      <c r="AC242" s="3" t="s">
        <v>0</v>
      </c>
      <c r="AD242" s="11"/>
      <c r="AE242" s="60"/>
    </row>
    <row r="243" spans="1:31" ht="38.25" x14ac:dyDescent="0.25">
      <c r="A243" t="str">
        <f t="shared" si="0"/>
        <v>S</v>
      </c>
      <c r="B243">
        <f t="shared" ca="1" si="12"/>
        <v>3</v>
      </c>
      <c r="C243" t="str">
        <f t="shared" ca="1" si="13"/>
        <v>S</v>
      </c>
      <c r="D243" t="str">
        <f t="shared" si="3"/>
        <v xml:space="preserve"> </v>
      </c>
      <c r="E243" s="47">
        <f t="shared" ca="1" si="4"/>
        <v>1</v>
      </c>
      <c r="F243">
        <f t="shared" ca="1" si="5"/>
        <v>10</v>
      </c>
      <c r="G243">
        <f t="shared" ca="1" si="6"/>
        <v>7</v>
      </c>
      <c r="H243">
        <f t="shared" ca="1" si="30"/>
        <v>1</v>
      </c>
      <c r="I243" t="str">
        <f t="shared" ca="1" si="15"/>
        <v>1</v>
      </c>
      <c r="J243" t="str">
        <f t="shared" ca="1" si="16"/>
        <v>1.10.</v>
      </c>
      <c r="K243" t="str">
        <f t="shared" ca="1" si="17"/>
        <v>1.10.7.</v>
      </c>
      <c r="L243" t="str">
        <f t="shared" ca="1" si="31"/>
        <v>F</v>
      </c>
      <c r="M243" s="48" t="s">
        <v>6</v>
      </c>
      <c r="N243" s="49"/>
      <c r="O243" s="50" t="s">
        <v>1225</v>
      </c>
      <c r="P243" s="51" t="s">
        <v>32</v>
      </c>
      <c r="Q243" s="51">
        <v>94995</v>
      </c>
      <c r="R243" s="52" t="s">
        <v>76</v>
      </c>
      <c r="S243" s="53" t="s">
        <v>62</v>
      </c>
      <c r="T243" s="78">
        <v>580.65</v>
      </c>
      <c r="U243" s="79">
        <v>93</v>
      </c>
      <c r="V243" s="57">
        <f t="shared" si="33"/>
        <v>116.04</v>
      </c>
      <c r="W243" s="56">
        <f t="shared" si="20"/>
        <v>116.04</v>
      </c>
      <c r="X243" s="57">
        <f ca="1">IFERROR(IF($M243="S",(ROUNDDOWN($Y243*$W243,2)),IF($M243="M",SUMIFS($X:$X,$M:$M,"N1",$E:$E,I243),IF(AND(M243="N1",OFFSET(M243,1,0)="S"),SUMIFS($X:$X,$M:$M,"S",$J:$J,CONCATENATE(E243,".",F243,".")),IF(AND(M243="N1",OFFSET(M243,1,0)="N2",$A$6&gt;=3),SUMIFS($X:$X,$M:$M,"N2",$J:$J,CONCATENATE(E243,".",F243,".")),IF(AND(M243="N2",OFFSET(M243,1,0)="S",$A$6&gt;=3),SUMIFS($X:$X,$M:$M,"S",$K:$K,CONCATENATE(E243,".",F243,".",G243,"."))))))),0)</f>
        <v>67378.62</v>
      </c>
      <c r="Y243" s="58">
        <f t="shared" si="32"/>
        <v>580.65</v>
      </c>
      <c r="Z243" s="59"/>
      <c r="AA243" s="59">
        <f>MATCH((CONCATENATE($P243," ",$Q243)),[1]Banco!$A:$A,0)</f>
        <v>8040</v>
      </c>
      <c r="AB243" s="59"/>
      <c r="AC243" s="3" t="s">
        <v>0</v>
      </c>
      <c r="AD243" s="11"/>
      <c r="AE243" s="60"/>
    </row>
    <row r="244" spans="1:31" x14ac:dyDescent="0.25">
      <c r="A244" t="str">
        <f t="shared" si="0"/>
        <v>S</v>
      </c>
      <c r="B244">
        <f t="shared" ca="1" si="12"/>
        <v>3</v>
      </c>
      <c r="C244" t="str">
        <f t="shared" ca="1" si="13"/>
        <v>S</v>
      </c>
      <c r="D244" t="str">
        <f t="shared" si="3"/>
        <v xml:space="preserve"> </v>
      </c>
      <c r="E244" s="47">
        <f t="shared" ca="1" si="4"/>
        <v>1</v>
      </c>
      <c r="F244">
        <f t="shared" ca="1" si="5"/>
        <v>10</v>
      </c>
      <c r="G244">
        <f t="shared" ca="1" si="6"/>
        <v>7</v>
      </c>
      <c r="H244">
        <f t="shared" ca="1" si="30"/>
        <v>2</v>
      </c>
      <c r="I244" t="str">
        <f t="shared" ca="1" si="15"/>
        <v>1</v>
      </c>
      <c r="J244" t="str">
        <f t="shared" ca="1" si="16"/>
        <v>1.10.</v>
      </c>
      <c r="K244" t="str">
        <f t="shared" ca="1" si="17"/>
        <v>1.10.7.</v>
      </c>
      <c r="L244" t="str">
        <f t="shared" ca="1" si="31"/>
        <v>F</v>
      </c>
      <c r="M244" s="48" t="s">
        <v>6</v>
      </c>
      <c r="N244" s="49"/>
      <c r="O244" s="50" t="s">
        <v>1226</v>
      </c>
      <c r="P244" s="51" t="s">
        <v>131</v>
      </c>
      <c r="Q244" s="51" t="s">
        <v>284</v>
      </c>
      <c r="R244" s="52" t="s">
        <v>285</v>
      </c>
      <c r="S244" s="53" t="s">
        <v>1</v>
      </c>
      <c r="T244" s="78">
        <v>464.52</v>
      </c>
      <c r="U244" s="79">
        <v>2.39</v>
      </c>
      <c r="V244" s="57">
        <f t="shared" si="33"/>
        <v>2.98</v>
      </c>
      <c r="W244" s="56">
        <f t="shared" si="20"/>
        <v>2.98</v>
      </c>
      <c r="X244" s="57">
        <f ca="1">IFERROR(IF($M244="S",(ROUNDDOWN($Y244*$W244,2)),IF($M244="M",SUMIFS($X:$X,$M:$M,"N1",$E:$E,I244),IF(AND(M244="N1",OFFSET(M244,1,0)="S"),SUMIFS($X:$X,$M:$M,"S",$J:$J,CONCATENATE(E244,".",F244,".")),IF(AND(M244="N1",OFFSET(M244,1,0)="N2",$A$6&gt;=3),SUMIFS($X:$X,$M:$M,"N2",$J:$J,CONCATENATE(E244,".",F244,".")),IF(AND(M244="N2",OFFSET(M244,1,0)="S",$A$6&gt;=3),SUMIFS($X:$X,$M:$M,"S",$K:$K,CONCATENATE(E244,".",F244,".",G244,"."))))))),0)</f>
        <v>1384.26</v>
      </c>
      <c r="Y244" s="58">
        <f t="shared" si="32"/>
        <v>464.52</v>
      </c>
      <c r="Z244" s="59"/>
      <c r="AA244" s="59" t="e">
        <f>MATCH((CONCATENATE($P244," ",$Q244)),[1]Banco!$A:$A,0)</f>
        <v>#N/A</v>
      </c>
      <c r="AB244" s="59"/>
      <c r="AC244" s="3" t="s">
        <v>0</v>
      </c>
      <c r="AD244" s="11"/>
      <c r="AE244" s="60"/>
    </row>
    <row r="245" spans="1:31" ht="38.25" x14ac:dyDescent="0.25">
      <c r="A245" t="str">
        <f t="shared" si="0"/>
        <v>S</v>
      </c>
      <c r="B245">
        <f t="shared" ca="1" si="12"/>
        <v>3</v>
      </c>
      <c r="C245" t="str">
        <f t="shared" ca="1" si="13"/>
        <v>S</v>
      </c>
      <c r="D245" t="str">
        <f t="shared" si="3"/>
        <v xml:space="preserve"> </v>
      </c>
      <c r="E245" s="47">
        <f t="shared" ca="1" si="4"/>
        <v>1</v>
      </c>
      <c r="F245">
        <f t="shared" ca="1" si="5"/>
        <v>10</v>
      </c>
      <c r="G245">
        <f t="shared" ca="1" si="6"/>
        <v>7</v>
      </c>
      <c r="H245">
        <f t="shared" ca="1" si="30"/>
        <v>3</v>
      </c>
      <c r="I245" t="str">
        <f t="shared" ca="1" si="15"/>
        <v>1</v>
      </c>
      <c r="J245" t="str">
        <f t="shared" ca="1" si="16"/>
        <v>1.10.</v>
      </c>
      <c r="K245" t="str">
        <f t="shared" ca="1" si="17"/>
        <v>1.10.7.</v>
      </c>
      <c r="L245" t="str">
        <f t="shared" ca="1" si="31"/>
        <v>F</v>
      </c>
      <c r="M245" s="48" t="s">
        <v>6</v>
      </c>
      <c r="N245" s="49"/>
      <c r="O245" s="50" t="s">
        <v>1227</v>
      </c>
      <c r="P245" s="51" t="s">
        <v>51</v>
      </c>
      <c r="Q245" s="51" t="s">
        <v>286</v>
      </c>
      <c r="R245" s="52" t="s">
        <v>287</v>
      </c>
      <c r="S245" s="53" t="s">
        <v>62</v>
      </c>
      <c r="T245" s="78">
        <v>407.22</v>
      </c>
      <c r="U245" s="79">
        <v>83.46</v>
      </c>
      <c r="V245" s="57">
        <f t="shared" si="33"/>
        <v>104.14</v>
      </c>
      <c r="W245" s="56">
        <f t="shared" si="20"/>
        <v>104.14</v>
      </c>
      <c r="X245" s="57">
        <f ca="1">IFERROR(IF($M245="S",(ROUNDDOWN($Y245*$W245,2)),IF($M245="M",SUMIFS($X:$X,$M:$M,"N1",$E:$E,I245),IF(AND(M245="N1",OFFSET(M245,1,0)="S"),SUMIFS($X:$X,$M:$M,"S",$J:$J,CONCATENATE(E245,".",F245,".")),IF(AND(M245="N1",OFFSET(M245,1,0)="N2",$A$6&gt;=3),SUMIFS($X:$X,$M:$M,"N2",$J:$J,CONCATENATE(E245,".",F245,".")),IF(AND(M245="N2",OFFSET(M245,1,0)="S",$A$6&gt;=3),SUMIFS($X:$X,$M:$M,"S",$K:$K,CONCATENATE(E245,".",F245,".",G245,"."))))))),0)</f>
        <v>42407.89</v>
      </c>
      <c r="Y245" s="58">
        <f t="shared" si="32"/>
        <v>407.22</v>
      </c>
      <c r="Z245" s="59"/>
      <c r="AA245" s="59">
        <f>MATCH((CONCATENATE($P245," ",$Q245)),[1]Banco!$A:$A,0)</f>
        <v>11108</v>
      </c>
      <c r="AB245" s="59"/>
      <c r="AC245" s="3" t="s">
        <v>0</v>
      </c>
      <c r="AD245" s="11"/>
      <c r="AE245" s="60"/>
    </row>
    <row r="246" spans="1:31" ht="38.25" x14ac:dyDescent="0.25">
      <c r="A246" t="str">
        <f t="shared" si="0"/>
        <v>S</v>
      </c>
      <c r="B246">
        <f t="shared" ca="1" si="12"/>
        <v>3</v>
      </c>
      <c r="C246" t="str">
        <f t="shared" ca="1" si="13"/>
        <v>S</v>
      </c>
      <c r="D246" t="str">
        <f t="shared" si="3"/>
        <v xml:space="preserve"> </v>
      </c>
      <c r="E246" s="47">
        <f t="shared" ca="1" si="4"/>
        <v>1</v>
      </c>
      <c r="F246">
        <f t="shared" ca="1" si="5"/>
        <v>10</v>
      </c>
      <c r="G246">
        <f t="shared" ca="1" si="6"/>
        <v>7</v>
      </c>
      <c r="H246">
        <f t="shared" ca="1" si="30"/>
        <v>4</v>
      </c>
      <c r="I246" t="str">
        <f t="shared" ca="1" si="15"/>
        <v>1</v>
      </c>
      <c r="J246" t="str">
        <f t="shared" ca="1" si="16"/>
        <v>1.10.</v>
      </c>
      <c r="K246" t="str">
        <f t="shared" ca="1" si="17"/>
        <v>1.10.7.</v>
      </c>
      <c r="L246" t="str">
        <f t="shared" ca="1" si="31"/>
        <v>F</v>
      </c>
      <c r="M246" s="48" t="s">
        <v>6</v>
      </c>
      <c r="N246" s="49"/>
      <c r="O246" s="50" t="s">
        <v>1228</v>
      </c>
      <c r="P246" s="51" t="s">
        <v>51</v>
      </c>
      <c r="Q246" s="51" t="s">
        <v>288</v>
      </c>
      <c r="R246" s="52" t="s">
        <v>289</v>
      </c>
      <c r="S246" s="53" t="s">
        <v>62</v>
      </c>
      <c r="T246" s="78">
        <v>407.22</v>
      </c>
      <c r="U246" s="79">
        <v>39.08</v>
      </c>
      <c r="V246" s="57">
        <f t="shared" si="33"/>
        <v>48.76</v>
      </c>
      <c r="W246" s="56">
        <f t="shared" si="20"/>
        <v>48.76</v>
      </c>
      <c r="X246" s="57">
        <f ca="1">IFERROR(IF($M246="S",(ROUNDDOWN($Y246*$W246,2)),IF($M246="M",SUMIFS($X:$X,$M:$M,"N1",$E:$E,I246),IF(AND(M246="N1",OFFSET(M246,1,0)="S"),SUMIFS($X:$X,$M:$M,"S",$J:$J,CONCATENATE(E246,".",F246,".")),IF(AND(M246="N1",OFFSET(M246,1,0)="N2",$A$6&gt;=3),SUMIFS($X:$X,$M:$M,"N2",$J:$J,CONCATENATE(E246,".",F246,".")),IF(AND(M246="N2",OFFSET(M246,1,0)="S",$A$6&gt;=3),SUMIFS($X:$X,$M:$M,"S",$K:$K,CONCATENATE(E246,".",F246,".",G246,"."))))))),0)</f>
        <v>19856.04</v>
      </c>
      <c r="Y246" s="58">
        <f t="shared" si="32"/>
        <v>407.22</v>
      </c>
      <c r="Z246" s="59"/>
      <c r="AA246" s="59">
        <f>MATCH((CONCATENATE($P246," ",$Q246)),[1]Banco!$A:$A,0)</f>
        <v>11012</v>
      </c>
      <c r="AB246" s="59"/>
      <c r="AC246" s="3" t="s">
        <v>0</v>
      </c>
      <c r="AD246" s="11"/>
      <c r="AE246" s="60"/>
    </row>
    <row r="247" spans="1:31" ht="38.25" x14ac:dyDescent="0.25">
      <c r="A247" t="str">
        <f t="shared" si="0"/>
        <v>S</v>
      </c>
      <c r="B247">
        <f t="shared" ca="1" si="12"/>
        <v>3</v>
      </c>
      <c r="C247" t="str">
        <f t="shared" ca="1" si="13"/>
        <v>S</v>
      </c>
      <c r="D247" t="str">
        <f t="shared" si="3"/>
        <v xml:space="preserve"> </v>
      </c>
      <c r="E247" s="47">
        <f t="shared" ca="1" si="4"/>
        <v>1</v>
      </c>
      <c r="F247">
        <f t="shared" ca="1" si="5"/>
        <v>10</v>
      </c>
      <c r="G247">
        <f t="shared" ca="1" si="6"/>
        <v>7</v>
      </c>
      <c r="H247">
        <f t="shared" ca="1" si="30"/>
        <v>5</v>
      </c>
      <c r="I247" t="str">
        <f t="shared" ca="1" si="15"/>
        <v>1</v>
      </c>
      <c r="J247" t="str">
        <f t="shared" ca="1" si="16"/>
        <v>1.10.</v>
      </c>
      <c r="K247" t="str">
        <f t="shared" ca="1" si="17"/>
        <v>1.10.7.</v>
      </c>
      <c r="L247" t="str">
        <f t="shared" ca="1" si="31"/>
        <v>F</v>
      </c>
      <c r="M247" s="48" t="s">
        <v>6</v>
      </c>
      <c r="N247" s="49"/>
      <c r="O247" s="50" t="s">
        <v>1229</v>
      </c>
      <c r="P247" s="51" t="s">
        <v>32</v>
      </c>
      <c r="Q247" s="51">
        <v>92398</v>
      </c>
      <c r="R247" s="52" t="s">
        <v>290</v>
      </c>
      <c r="S247" s="53" t="s">
        <v>62</v>
      </c>
      <c r="T247" s="78">
        <v>89.25</v>
      </c>
      <c r="U247" s="79">
        <v>93.24</v>
      </c>
      <c r="V247" s="57">
        <f t="shared" si="33"/>
        <v>116.34</v>
      </c>
      <c r="W247" s="56">
        <f t="shared" si="20"/>
        <v>116.34</v>
      </c>
      <c r="X247" s="57">
        <f ca="1">IFERROR(IF($M247="S",(ROUNDDOWN($Y247*$W247,2)),IF($M247="M",SUMIFS($X:$X,$M:$M,"N1",$E:$E,I247),IF(AND(M247="N1",OFFSET(M247,1,0)="S"),SUMIFS($X:$X,$M:$M,"S",$J:$J,CONCATENATE(E247,".",F247,".")),IF(AND(M247="N1",OFFSET(M247,1,0)="N2",$A$6&gt;=3),SUMIFS($X:$X,$M:$M,"N2",$J:$J,CONCATENATE(E247,".",F247,".")),IF(AND(M247="N2",OFFSET(M247,1,0)="S",$A$6&gt;=3),SUMIFS($X:$X,$M:$M,"S",$K:$K,CONCATENATE(E247,".",F247,".",G247,"."))))))),0)</f>
        <v>10383.34</v>
      </c>
      <c r="Y247" s="58">
        <f t="shared" si="32"/>
        <v>89.25</v>
      </c>
      <c r="Z247" s="59"/>
      <c r="AA247" s="59">
        <f>MATCH((CONCATENATE($P247," ",$Q247)),[1]Banco!$A:$A,0)</f>
        <v>8073</v>
      </c>
      <c r="AB247" s="59"/>
      <c r="AC247" s="3" t="s">
        <v>0</v>
      </c>
      <c r="AD247" s="11"/>
      <c r="AE247" s="60"/>
    </row>
    <row r="248" spans="1:31" x14ac:dyDescent="0.25">
      <c r="A248" t="str">
        <f t="shared" si="0"/>
        <v>S</v>
      </c>
      <c r="B248">
        <f t="shared" ca="1" si="12"/>
        <v>3</v>
      </c>
      <c r="C248" t="str">
        <f t="shared" ca="1" si="13"/>
        <v>S</v>
      </c>
      <c r="D248" t="str">
        <f t="shared" si="3"/>
        <v xml:space="preserve"> </v>
      </c>
      <c r="E248" s="47">
        <f t="shared" ca="1" si="4"/>
        <v>1</v>
      </c>
      <c r="F248">
        <f t="shared" ca="1" si="5"/>
        <v>10</v>
      </c>
      <c r="G248">
        <f t="shared" ca="1" si="6"/>
        <v>7</v>
      </c>
      <c r="H248">
        <f t="shared" ca="1" si="30"/>
        <v>6</v>
      </c>
      <c r="I248" t="str">
        <f t="shared" ca="1" si="15"/>
        <v>1</v>
      </c>
      <c r="J248" t="str">
        <f t="shared" ca="1" si="16"/>
        <v>1.10.</v>
      </c>
      <c r="K248" t="str">
        <f t="shared" ca="1" si="17"/>
        <v>1.10.7.</v>
      </c>
      <c r="L248" t="str">
        <f t="shared" ca="1" si="31"/>
        <v>F</v>
      </c>
      <c r="M248" s="48" t="s">
        <v>6</v>
      </c>
      <c r="N248" s="49"/>
      <c r="O248" s="50" t="s">
        <v>1230</v>
      </c>
      <c r="P248" s="51" t="s">
        <v>131</v>
      </c>
      <c r="Q248" s="51" t="s">
        <v>291</v>
      </c>
      <c r="R248" s="52" t="s">
        <v>292</v>
      </c>
      <c r="S248" s="53" t="s">
        <v>62</v>
      </c>
      <c r="T248" s="78">
        <v>89.25</v>
      </c>
      <c r="U248" s="79">
        <v>6.35</v>
      </c>
      <c r="V248" s="57">
        <f t="shared" si="33"/>
        <v>7.92</v>
      </c>
      <c r="W248" s="56">
        <f t="shared" si="20"/>
        <v>7.92</v>
      </c>
      <c r="X248" s="57">
        <f ca="1">IFERROR(IF($M248="S",(ROUNDDOWN($Y248*$W248,2)),IF($M248="M",SUMIFS($X:$X,$M:$M,"N1",$E:$E,I248),IF(AND(M248="N1",OFFSET(M248,1,0)="S"),SUMIFS($X:$X,$M:$M,"S",$J:$J,CONCATENATE(E248,".",F248,".")),IF(AND(M248="N1",OFFSET(M248,1,0)="N2",$A$6&gt;=3),SUMIFS($X:$X,$M:$M,"N2",$J:$J,CONCATENATE(E248,".",F248,".")),IF(AND(M248="N2",OFFSET(M248,1,0)="S",$A$6&gt;=3),SUMIFS($X:$X,$M:$M,"S",$K:$K,CONCATENATE(E248,".",F248,".",G248,"."))))))),0)</f>
        <v>706.86</v>
      </c>
      <c r="Y248" s="58">
        <f t="shared" si="32"/>
        <v>89.25</v>
      </c>
      <c r="Z248" s="59"/>
      <c r="AA248" s="59" t="e">
        <f>MATCH((CONCATENATE($P248," ",$Q248)),[1]Banco!$A:$A,0)</f>
        <v>#N/A</v>
      </c>
      <c r="AB248" s="59"/>
      <c r="AC248" s="3" t="s">
        <v>0</v>
      </c>
      <c r="AD248" s="11"/>
      <c r="AE248" s="60"/>
    </row>
    <row r="249" spans="1:31" ht="51" x14ac:dyDescent="0.25">
      <c r="A249" t="str">
        <f t="shared" si="0"/>
        <v>S</v>
      </c>
      <c r="B249">
        <f t="shared" ca="1" si="12"/>
        <v>3</v>
      </c>
      <c r="C249" t="str">
        <f t="shared" ca="1" si="13"/>
        <v>S</v>
      </c>
      <c r="D249" t="str">
        <f t="shared" si="3"/>
        <v xml:space="preserve"> </v>
      </c>
      <c r="E249" s="47">
        <f t="shared" ca="1" si="4"/>
        <v>1</v>
      </c>
      <c r="F249">
        <f t="shared" ca="1" si="5"/>
        <v>10</v>
      </c>
      <c r="G249">
        <f t="shared" ca="1" si="6"/>
        <v>7</v>
      </c>
      <c r="H249">
        <f t="shared" ca="1" si="30"/>
        <v>7</v>
      </c>
      <c r="I249" t="str">
        <f t="shared" ca="1" si="15"/>
        <v>1</v>
      </c>
      <c r="J249" t="str">
        <f t="shared" ca="1" si="16"/>
        <v>1.10.</v>
      </c>
      <c r="K249" t="str">
        <f t="shared" ca="1" si="17"/>
        <v>1.10.7.</v>
      </c>
      <c r="L249" t="str">
        <f t="shared" ca="1" si="31"/>
        <v>F</v>
      </c>
      <c r="M249" s="48" t="s">
        <v>6</v>
      </c>
      <c r="N249" s="49"/>
      <c r="O249" s="50" t="s">
        <v>1231</v>
      </c>
      <c r="P249" s="51" t="s">
        <v>32</v>
      </c>
      <c r="Q249" s="51">
        <v>100979</v>
      </c>
      <c r="R249" s="52" t="s">
        <v>293</v>
      </c>
      <c r="S249" s="53" t="s">
        <v>68</v>
      </c>
      <c r="T249" s="78">
        <v>14.5</v>
      </c>
      <c r="U249" s="79">
        <v>6.87</v>
      </c>
      <c r="V249" s="57">
        <f t="shared" si="33"/>
        <v>8.57</v>
      </c>
      <c r="W249" s="56">
        <f t="shared" si="20"/>
        <v>8.57</v>
      </c>
      <c r="X249" s="57">
        <f ca="1">IFERROR(IF($M249="S",(ROUNDDOWN($Y249*$W249,2)),IF($M249="M",SUMIFS($X:$X,$M:$M,"N1",$E:$E,I249),IF(AND(M249="N1",OFFSET(M249,1,0)="S"),SUMIFS($X:$X,$M:$M,"S",$J:$J,CONCATENATE(E249,".",F249,".")),IF(AND(M249="N1",OFFSET(M249,1,0)="N2",$A$6&gt;=3),SUMIFS($X:$X,$M:$M,"N2",$J:$J,CONCATENATE(E249,".",F249,".")),IF(AND(M249="N2",OFFSET(M249,1,0)="S",$A$6&gt;=3),SUMIFS($X:$X,$M:$M,"S",$K:$K,CONCATENATE(E249,".",F249,".",G249,"."))))))),0)</f>
        <v>124.26</v>
      </c>
      <c r="Y249" s="58">
        <f t="shared" si="32"/>
        <v>14.5</v>
      </c>
      <c r="Z249" s="59"/>
      <c r="AA249" s="59">
        <f>MATCH((CONCATENATE($P249," ",$Q249)),[1]Banco!$A:$A,0)</f>
        <v>9764</v>
      </c>
      <c r="AB249" s="59"/>
      <c r="AC249" s="3" t="s">
        <v>0</v>
      </c>
      <c r="AD249" s="11"/>
      <c r="AE249" s="60"/>
    </row>
    <row r="250" spans="1:31" ht="25.5" x14ac:dyDescent="0.25">
      <c r="A250" t="str">
        <f t="shared" si="0"/>
        <v>S</v>
      </c>
      <c r="B250">
        <f t="shared" ca="1" si="12"/>
        <v>3</v>
      </c>
      <c r="C250" t="str">
        <f t="shared" ca="1" si="13"/>
        <v>S</v>
      </c>
      <c r="D250" t="str">
        <f t="shared" si="3"/>
        <v xml:space="preserve"> </v>
      </c>
      <c r="E250" s="47">
        <f t="shared" ca="1" si="4"/>
        <v>1</v>
      </c>
      <c r="F250">
        <f t="shared" ca="1" si="5"/>
        <v>10</v>
      </c>
      <c r="G250">
        <f t="shared" ca="1" si="6"/>
        <v>7</v>
      </c>
      <c r="H250">
        <f t="shared" ca="1" si="30"/>
        <v>8</v>
      </c>
      <c r="I250" t="str">
        <f t="shared" ca="1" si="15"/>
        <v>1</v>
      </c>
      <c r="J250" t="str">
        <f t="shared" ca="1" si="16"/>
        <v>1.10.</v>
      </c>
      <c r="K250" t="str">
        <f t="shared" ca="1" si="17"/>
        <v>1.10.7.</v>
      </c>
      <c r="L250" t="str">
        <f t="shared" ca="1" si="31"/>
        <v>F</v>
      </c>
      <c r="M250" s="48" t="s">
        <v>6</v>
      </c>
      <c r="N250" s="49"/>
      <c r="O250" s="50" t="s">
        <v>1232</v>
      </c>
      <c r="P250" s="51" t="s">
        <v>32</v>
      </c>
      <c r="Q250" s="51">
        <v>95876</v>
      </c>
      <c r="R250" s="52" t="s">
        <v>294</v>
      </c>
      <c r="S250" s="53" t="s">
        <v>160</v>
      </c>
      <c r="T250" s="78">
        <v>217.5</v>
      </c>
      <c r="U250" s="79">
        <v>2.19</v>
      </c>
      <c r="V250" s="57">
        <f t="shared" si="33"/>
        <v>2.73</v>
      </c>
      <c r="W250" s="56">
        <f t="shared" si="20"/>
        <v>2.73</v>
      </c>
      <c r="X250" s="57">
        <f ca="1">IFERROR(IF($M250="S",(ROUNDDOWN($Y250*$W250,2)),IF($M250="M",SUMIFS($X:$X,$M:$M,"N1",$E:$E,I250),IF(AND(M250="N1",OFFSET(M250,1,0)="S"),SUMIFS($X:$X,$M:$M,"S",$J:$J,CONCATENATE(E250,".",F250,".")),IF(AND(M250="N1",OFFSET(M250,1,0)="N2",$A$6&gt;=3),SUMIFS($X:$X,$M:$M,"N2",$J:$J,CONCATENATE(E250,".",F250,".")),IF(AND(M250="N2",OFFSET(M250,1,0)="S",$A$6&gt;=3),SUMIFS($X:$X,$M:$M,"S",$K:$K,CONCATENATE(E250,".",F250,".",G250,"."))))))),0)</f>
        <v>593.77</v>
      </c>
      <c r="Y250" s="58">
        <f t="shared" si="32"/>
        <v>217.5</v>
      </c>
      <c r="Z250" s="59"/>
      <c r="AA250" s="59">
        <f>MATCH((CONCATENATE($P250," ",$Q250)),[1]Banco!$A:$A,0)</f>
        <v>9830</v>
      </c>
      <c r="AB250" s="59"/>
      <c r="AC250" s="3" t="s">
        <v>0</v>
      </c>
      <c r="AD250" s="11"/>
      <c r="AE250" s="60"/>
    </row>
    <row r="251" spans="1:31" ht="25.5" x14ac:dyDescent="0.25">
      <c r="A251" t="str">
        <f t="shared" si="0"/>
        <v>S</v>
      </c>
      <c r="B251">
        <f t="shared" ca="1" si="12"/>
        <v>3</v>
      </c>
      <c r="C251" t="str">
        <f t="shared" ca="1" si="13"/>
        <v>S</v>
      </c>
      <c r="D251" t="str">
        <f t="shared" si="3"/>
        <v xml:space="preserve"> </v>
      </c>
      <c r="E251" s="47">
        <f t="shared" ca="1" si="4"/>
        <v>1</v>
      </c>
      <c r="F251">
        <f t="shared" ca="1" si="5"/>
        <v>10</v>
      </c>
      <c r="G251">
        <f t="shared" ca="1" si="6"/>
        <v>7</v>
      </c>
      <c r="H251">
        <f t="shared" ca="1" si="30"/>
        <v>9</v>
      </c>
      <c r="I251" t="str">
        <f t="shared" ca="1" si="15"/>
        <v>1</v>
      </c>
      <c r="J251" t="str">
        <f t="shared" ca="1" si="16"/>
        <v>1.10.</v>
      </c>
      <c r="K251" t="str">
        <f t="shared" ca="1" si="17"/>
        <v>1.10.7.</v>
      </c>
      <c r="L251" t="str">
        <f t="shared" ca="1" si="31"/>
        <v>F</v>
      </c>
      <c r="M251" s="48" t="s">
        <v>6</v>
      </c>
      <c r="N251" s="49"/>
      <c r="O251" s="50" t="s">
        <v>1233</v>
      </c>
      <c r="P251" s="51" t="s">
        <v>32</v>
      </c>
      <c r="Q251" s="51">
        <v>100947</v>
      </c>
      <c r="R251" s="52" t="s">
        <v>295</v>
      </c>
      <c r="S251" s="53" t="s">
        <v>296</v>
      </c>
      <c r="T251" s="78">
        <v>240.97499999999997</v>
      </c>
      <c r="U251" s="79">
        <v>2.29</v>
      </c>
      <c r="V251" s="57">
        <f t="shared" si="33"/>
        <v>2.85</v>
      </c>
      <c r="W251" s="56">
        <f t="shared" si="20"/>
        <v>2.85</v>
      </c>
      <c r="X251" s="57">
        <f ca="1">IFERROR(IF($M251="S",(ROUNDDOWN($Y251*$W251,2)),IF($M251="M",SUMIFS($X:$X,$M:$M,"N1",$E:$E,I251),IF(AND(M251="N1",OFFSET(M251,1,0)="S"),SUMIFS($X:$X,$M:$M,"S",$J:$J,CONCATENATE(E251,".",F251,".")),IF(AND(M251="N1",OFFSET(M251,1,0)="N2",$A$6&gt;=3),SUMIFS($X:$X,$M:$M,"N2",$J:$J,CONCATENATE(E251,".",F251,".")),IF(AND(M251="N2",OFFSET(M251,1,0)="S",$A$6&gt;=3),SUMIFS($X:$X,$M:$M,"S",$K:$K,CONCATENATE(E251,".",F251,".",G251,"."))))))),0)</f>
        <v>686.77</v>
      </c>
      <c r="Y251" s="58">
        <f t="shared" si="32"/>
        <v>240.97499999999997</v>
      </c>
      <c r="Z251" s="59"/>
      <c r="AA251" s="59">
        <f>MATCH((CONCATENATE($P251," ",$Q251)),[1]Banco!$A:$A,0)</f>
        <v>9856</v>
      </c>
      <c r="AB251" s="59"/>
      <c r="AC251" s="3" t="s">
        <v>0</v>
      </c>
      <c r="AD251" s="11"/>
      <c r="AE251" s="60"/>
    </row>
    <row r="252" spans="1:31" ht="38.25" x14ac:dyDescent="0.25">
      <c r="A252" t="str">
        <f t="shared" si="0"/>
        <v>S</v>
      </c>
      <c r="B252">
        <f t="shared" ca="1" si="12"/>
        <v>3</v>
      </c>
      <c r="C252" t="str">
        <f t="shared" ca="1" si="13"/>
        <v>S</v>
      </c>
      <c r="D252" t="str">
        <f t="shared" si="3"/>
        <v xml:space="preserve"> </v>
      </c>
      <c r="E252" s="47">
        <f t="shared" ca="1" si="4"/>
        <v>1</v>
      </c>
      <c r="F252">
        <f t="shared" ca="1" si="5"/>
        <v>10</v>
      </c>
      <c r="G252">
        <f t="shared" ca="1" si="6"/>
        <v>7</v>
      </c>
      <c r="H252">
        <f t="shared" ca="1" si="30"/>
        <v>10</v>
      </c>
      <c r="I252" t="str">
        <f t="shared" ca="1" si="15"/>
        <v>1</v>
      </c>
      <c r="J252" t="str">
        <f t="shared" ca="1" si="16"/>
        <v>1.10.</v>
      </c>
      <c r="K252" t="str">
        <f t="shared" ca="1" si="17"/>
        <v>1.10.7.</v>
      </c>
      <c r="L252" t="str">
        <f t="shared" ca="1" si="31"/>
        <v>F</v>
      </c>
      <c r="M252" s="48" t="s">
        <v>6</v>
      </c>
      <c r="N252" s="49"/>
      <c r="O252" s="50" t="s">
        <v>1234</v>
      </c>
      <c r="P252" s="51" t="s">
        <v>51</v>
      </c>
      <c r="Q252" s="51" t="s">
        <v>288</v>
      </c>
      <c r="R252" s="52" t="s">
        <v>289</v>
      </c>
      <c r="S252" s="53" t="s">
        <v>62</v>
      </c>
      <c r="T252" s="78">
        <v>14</v>
      </c>
      <c r="U252" s="79">
        <v>39.08</v>
      </c>
      <c r="V252" s="57">
        <f t="shared" si="33"/>
        <v>48.76</v>
      </c>
      <c r="W252" s="56">
        <f t="shared" si="20"/>
        <v>48.76</v>
      </c>
      <c r="X252" s="57">
        <f ca="1">IFERROR(IF($M252="S",(ROUNDDOWN($Y252*$W252,2)),IF($M252="M",SUMIFS($X:$X,$M:$M,"N1",$E:$E,I252),IF(AND(M252="N1",OFFSET(M252,1,0)="S"),SUMIFS($X:$X,$M:$M,"S",$J:$J,CONCATENATE(E252,".",F252,".")),IF(AND(M252="N1",OFFSET(M252,1,0)="N2",$A$6&gt;=3),SUMIFS($X:$X,$M:$M,"N2",$J:$J,CONCATENATE(E252,".",F252,".")),IF(AND(M252="N2",OFFSET(M252,1,0)="S",$A$6&gt;=3),SUMIFS($X:$X,$M:$M,"S",$K:$K,CONCATENATE(E252,".",F252,".",G252,"."))))))),0)</f>
        <v>682.64</v>
      </c>
      <c r="Y252" s="58">
        <f t="shared" si="32"/>
        <v>14</v>
      </c>
      <c r="Z252" s="59"/>
      <c r="AA252" s="59">
        <f>MATCH((CONCATENATE($P252," ",$Q252)),[1]Banco!$A:$A,0)</f>
        <v>11012</v>
      </c>
      <c r="AB252" s="59"/>
      <c r="AC252" s="3" t="s">
        <v>0</v>
      </c>
      <c r="AD252" s="11"/>
      <c r="AE252" s="60"/>
    </row>
    <row r="253" spans="1:31" ht="51" x14ac:dyDescent="0.25">
      <c r="A253" t="str">
        <f t="shared" si="0"/>
        <v>S</v>
      </c>
      <c r="B253">
        <f t="shared" ca="1" si="12"/>
        <v>3</v>
      </c>
      <c r="C253" t="str">
        <f t="shared" ca="1" si="13"/>
        <v>S</v>
      </c>
      <c r="D253" t="str">
        <f t="shared" si="3"/>
        <v xml:space="preserve"> </v>
      </c>
      <c r="E253" s="47">
        <f t="shared" ca="1" si="4"/>
        <v>1</v>
      </c>
      <c r="F253">
        <f t="shared" ca="1" si="5"/>
        <v>10</v>
      </c>
      <c r="G253">
        <f t="shared" ca="1" si="6"/>
        <v>7</v>
      </c>
      <c r="H253">
        <f t="shared" ca="1" si="30"/>
        <v>11</v>
      </c>
      <c r="I253" t="str">
        <f t="shared" ca="1" si="15"/>
        <v>1</v>
      </c>
      <c r="J253" t="str">
        <f t="shared" ca="1" si="16"/>
        <v>1.10.</v>
      </c>
      <c r="K253" t="str">
        <f t="shared" ca="1" si="17"/>
        <v>1.10.7.</v>
      </c>
      <c r="L253" t="str">
        <f t="shared" ca="1" si="31"/>
        <v>F</v>
      </c>
      <c r="M253" s="48" t="s">
        <v>6</v>
      </c>
      <c r="N253" s="49"/>
      <c r="O253" s="50" t="s">
        <v>1235</v>
      </c>
      <c r="P253" s="51" t="s">
        <v>51</v>
      </c>
      <c r="Q253" s="51" t="s">
        <v>297</v>
      </c>
      <c r="R253" s="52" t="s">
        <v>298</v>
      </c>
      <c r="S253" s="53" t="s">
        <v>61</v>
      </c>
      <c r="T253" s="78">
        <v>2</v>
      </c>
      <c r="U253" s="79">
        <v>319.52</v>
      </c>
      <c r="V253" s="57">
        <f t="shared" si="33"/>
        <v>398.69</v>
      </c>
      <c r="W253" s="56">
        <f t="shared" si="20"/>
        <v>398.69</v>
      </c>
      <c r="X253" s="57">
        <f ca="1">IFERROR(IF($M253="S",(ROUNDDOWN($Y253*$W253,2)),IF($M253="M",SUMIFS($X:$X,$M:$M,"N1",$E:$E,I253),IF(AND(M253="N1",OFFSET(M253,1,0)="S"),SUMIFS($X:$X,$M:$M,"S",$J:$J,CONCATENATE(E253,".",F253,".")),IF(AND(M253="N1",OFFSET(M253,1,0)="N2",$A$6&gt;=3),SUMIFS($X:$X,$M:$M,"N2",$J:$J,CONCATENATE(E253,".",F253,".")),IF(AND(M253="N2",OFFSET(M253,1,0)="S",$A$6&gt;=3),SUMIFS($X:$X,$M:$M,"S",$K:$K,CONCATENATE(E253,".",F253,".",G253,"."))))))),0)</f>
        <v>797.38</v>
      </c>
      <c r="Y253" s="58">
        <f t="shared" si="32"/>
        <v>2</v>
      </c>
      <c r="Z253" s="59"/>
      <c r="AA253" s="59">
        <f>MATCH((CONCATENATE($P253," ",$Q253)),[1]Banco!$A:$A,0)</f>
        <v>11429</v>
      </c>
      <c r="AB253" s="59"/>
      <c r="AC253" s="3" t="s">
        <v>0</v>
      </c>
      <c r="AD253" s="11"/>
      <c r="AE253" s="60"/>
    </row>
    <row r="254" spans="1:31" x14ac:dyDescent="0.25">
      <c r="A254">
        <f t="shared" si="0"/>
        <v>2</v>
      </c>
      <c r="B254">
        <f t="shared" ca="1" si="12"/>
        <v>2</v>
      </c>
      <c r="C254">
        <f t="shared" ca="1" si="13"/>
        <v>2</v>
      </c>
      <c r="D254" t="str">
        <f t="shared" si="3"/>
        <v xml:space="preserve"> </v>
      </c>
      <c r="E254" s="47">
        <f t="shared" ca="1" si="4"/>
        <v>1</v>
      </c>
      <c r="F254">
        <f t="shared" ca="1" si="5"/>
        <v>11</v>
      </c>
      <c r="G254">
        <f t="shared" ca="1" si="6"/>
        <v>0</v>
      </c>
      <c r="H254">
        <f t="shared" ca="1" si="30"/>
        <v>0</v>
      </c>
      <c r="I254" t="str">
        <f t="shared" ca="1" si="15"/>
        <v>1</v>
      </c>
      <c r="J254" t="str">
        <f t="shared" ca="1" si="16"/>
        <v>1.11.</v>
      </c>
      <c r="K254" t="str">
        <f t="shared" ca="1" si="17"/>
        <v>1.11.0.</v>
      </c>
      <c r="L254" t="str">
        <f t="shared" ca="1" si="31"/>
        <v>F</v>
      </c>
      <c r="M254" s="48" t="s">
        <v>3</v>
      </c>
      <c r="N254" s="49"/>
      <c r="O254" s="50" t="s">
        <v>1236</v>
      </c>
      <c r="P254" s="51"/>
      <c r="Q254" s="51"/>
      <c r="R254" s="52" t="s">
        <v>299</v>
      </c>
      <c r="S254" s="53"/>
      <c r="T254" s="78"/>
      <c r="U254" s="79"/>
      <c r="V254" s="57">
        <f t="shared" si="33"/>
        <v>0</v>
      </c>
      <c r="W254" s="56">
        <f t="shared" si="20"/>
        <v>0</v>
      </c>
      <c r="X254" s="57">
        <f ca="1">IFERROR(IF($M254="S",(ROUNDDOWN($Y254*$W254,2)),IF($M254="M",SUMIFS($X:$X,$M:$M,"N1",$E:$E,I254),IF(AND(M254="N1",OFFSET(M254,1,0)="S"),SUMIFS($X:$X,$M:$M,"S",$J:$J,CONCATENATE(E254,".",F254,".")),IF(AND(M254="N1",OFFSET(M254,1,0)="N2",$A$6&gt;=3),SUMIFS($X:$X,$M:$M,"N2",$J:$J,CONCATENATE(E254,".",F254,".")),IF(AND(M254="N2",OFFSET(M254,1,0)="S",$A$6&gt;=3),SUMIFS($X:$X,$M:$M,"S",$K:$K,CONCATENATE(E254,".",F254,".",G254,"."))))))),0)</f>
        <v>91570.940000000017</v>
      </c>
      <c r="Y254" s="58">
        <f t="shared" si="32"/>
        <v>0</v>
      </c>
      <c r="Z254" s="59"/>
      <c r="AA254" s="59" t="e">
        <f>MATCH((CONCATENATE($P254," ",$Q254)),[1]Banco!$A:$A,0)</f>
        <v>#N/A</v>
      </c>
      <c r="AB254" s="59"/>
      <c r="AC254" s="3" t="s">
        <v>0</v>
      </c>
      <c r="AD254" s="11"/>
      <c r="AE254" s="60"/>
    </row>
    <row r="255" spans="1:31" x14ac:dyDescent="0.25">
      <c r="A255">
        <f t="shared" si="0"/>
        <v>3</v>
      </c>
      <c r="B255">
        <f t="shared" ca="1" si="12"/>
        <v>3</v>
      </c>
      <c r="C255">
        <f t="shared" ca="1" si="13"/>
        <v>3</v>
      </c>
      <c r="D255" t="str">
        <f t="shared" si="3"/>
        <v xml:space="preserve"> </v>
      </c>
      <c r="E255" s="47">
        <f t="shared" ca="1" si="4"/>
        <v>1</v>
      </c>
      <c r="F255">
        <f t="shared" ca="1" si="5"/>
        <v>11</v>
      </c>
      <c r="G255">
        <f t="shared" ca="1" si="6"/>
        <v>1</v>
      </c>
      <c r="H255">
        <f t="shared" ca="1" si="30"/>
        <v>0</v>
      </c>
      <c r="I255" t="str">
        <f t="shared" ca="1" si="15"/>
        <v>1</v>
      </c>
      <c r="J255" t="str">
        <f t="shared" ca="1" si="16"/>
        <v>1.11.</v>
      </c>
      <c r="K255" t="str">
        <f t="shared" ca="1" si="17"/>
        <v>1.11.1.</v>
      </c>
      <c r="L255" t="str">
        <f t="shared" ca="1" si="31"/>
        <v>F</v>
      </c>
      <c r="M255" s="48" t="s">
        <v>4</v>
      </c>
      <c r="N255" s="49"/>
      <c r="O255" s="50" t="s">
        <v>1237</v>
      </c>
      <c r="P255" s="51"/>
      <c r="Q255" s="51"/>
      <c r="R255" s="52" t="s">
        <v>300</v>
      </c>
      <c r="S255" s="53"/>
      <c r="T255" s="78"/>
      <c r="U255" s="79"/>
      <c r="V255" s="57">
        <f t="shared" si="33"/>
        <v>0</v>
      </c>
      <c r="W255" s="56">
        <f t="shared" si="20"/>
        <v>0</v>
      </c>
      <c r="X255" s="57">
        <f ca="1">IFERROR(IF($M255="S",(ROUNDDOWN($Y255*$W255,2)),IF($M255="M",SUMIFS($X:$X,$M:$M,"N1",$E:$E,I255),IF(AND(M255="N1",OFFSET(M255,1,0)="S"),SUMIFS($X:$X,$M:$M,"S",$J:$J,CONCATENATE(E255,".",F255,".")),IF(AND(M255="N1",OFFSET(M255,1,0)="N2",$A$6&gt;=3),SUMIFS($X:$X,$M:$M,"N2",$J:$J,CONCATENATE(E255,".",F255,".")),IF(AND(M255="N2",OFFSET(M255,1,0)="S",$A$6&gt;=3),SUMIFS($X:$X,$M:$M,"S",$K:$K,CONCATENATE(E255,".",F255,".",G255,"."))))))),0)</f>
        <v>22786.97</v>
      </c>
      <c r="Y255" s="58">
        <f t="shared" si="32"/>
        <v>0</v>
      </c>
      <c r="Z255" s="59"/>
      <c r="AA255" s="59" t="e">
        <f>MATCH((CONCATENATE($P255," ",$Q255)),[1]Banco!$A:$A,0)</f>
        <v>#N/A</v>
      </c>
      <c r="AB255" s="59"/>
      <c r="AC255" s="3" t="s">
        <v>0</v>
      </c>
      <c r="AD255" s="11"/>
      <c r="AE255" s="60"/>
    </row>
    <row r="256" spans="1:31" ht="25.5" x14ac:dyDescent="0.25">
      <c r="A256" t="str">
        <f t="shared" si="0"/>
        <v>S</v>
      </c>
      <c r="B256">
        <f t="shared" ca="1" si="12"/>
        <v>3</v>
      </c>
      <c r="C256" t="str">
        <f t="shared" ca="1" si="13"/>
        <v>S</v>
      </c>
      <c r="D256" t="str">
        <f t="shared" si="3"/>
        <v xml:space="preserve"> </v>
      </c>
      <c r="E256" s="47">
        <f t="shared" ca="1" si="4"/>
        <v>1</v>
      </c>
      <c r="F256">
        <f t="shared" ca="1" si="5"/>
        <v>11</v>
      </c>
      <c r="G256">
        <f t="shared" ca="1" si="6"/>
        <v>1</v>
      </c>
      <c r="H256">
        <f t="shared" ca="1" si="30"/>
        <v>1</v>
      </c>
      <c r="I256" t="str">
        <f t="shared" ca="1" si="15"/>
        <v>1</v>
      </c>
      <c r="J256" t="str">
        <f t="shared" ca="1" si="16"/>
        <v>1.11.</v>
      </c>
      <c r="K256" t="str">
        <f t="shared" ca="1" si="17"/>
        <v>1.11.1.</v>
      </c>
      <c r="L256" t="str">
        <f t="shared" ca="1" si="31"/>
        <v>F</v>
      </c>
      <c r="M256" s="48" t="s">
        <v>6</v>
      </c>
      <c r="N256" s="49"/>
      <c r="O256" s="50" t="s">
        <v>1238</v>
      </c>
      <c r="P256" s="51" t="s">
        <v>32</v>
      </c>
      <c r="Q256" s="51">
        <v>88485</v>
      </c>
      <c r="R256" s="52" t="s">
        <v>77</v>
      </c>
      <c r="S256" s="53" t="s">
        <v>62</v>
      </c>
      <c r="T256" s="78">
        <v>869.4</v>
      </c>
      <c r="U256" s="79">
        <v>4.68</v>
      </c>
      <c r="V256" s="57">
        <f t="shared" si="33"/>
        <v>5.83</v>
      </c>
      <c r="W256" s="56">
        <f t="shared" si="20"/>
        <v>5.83</v>
      </c>
      <c r="X256" s="57">
        <f ca="1">IFERROR(IF($M256="S",(ROUNDDOWN($Y256*$W256,2)),IF($M256="M",SUMIFS($X:$X,$M:$M,"N1",$E:$E,I256),IF(AND(M256="N1",OFFSET(M256,1,0)="S"),SUMIFS($X:$X,$M:$M,"S",$J:$J,CONCATENATE(E256,".",F256,".")),IF(AND(M256="N1",OFFSET(M256,1,0)="N2",$A$6&gt;=3),SUMIFS($X:$X,$M:$M,"N2",$J:$J,CONCATENATE(E256,".",F256,".")),IF(AND(M256="N2",OFFSET(M256,1,0)="S",$A$6&gt;=3),SUMIFS($X:$X,$M:$M,"S",$K:$K,CONCATENATE(E256,".",F256,".",G256,"."))))))),0)</f>
        <v>5068.6000000000004</v>
      </c>
      <c r="Y256" s="58">
        <f t="shared" si="32"/>
        <v>869.4</v>
      </c>
      <c r="Z256" s="59"/>
      <c r="AA256" s="59">
        <f>MATCH((CONCATENATE($P256," ",$Q256)),[1]Banco!$A:$A,0)</f>
        <v>8235</v>
      </c>
      <c r="AB256" s="59"/>
      <c r="AC256" s="3" t="s">
        <v>0</v>
      </c>
      <c r="AD256" s="11"/>
      <c r="AE256" s="60"/>
    </row>
    <row r="257" spans="1:31" ht="38.25" x14ac:dyDescent="0.25">
      <c r="A257" t="str">
        <f t="shared" ref="A257:A882" si="34">IF($M257="M",1,IF($M257="N1",2,IF($M257="N2",3,"S")))</f>
        <v>S</v>
      </c>
      <c r="B257">
        <f t="shared" ca="1" si="12"/>
        <v>3</v>
      </c>
      <c r="C257" t="str">
        <f t="shared" ca="1" si="13"/>
        <v>S</v>
      </c>
      <c r="D257" t="str">
        <f t="shared" ref="D257:D882" si="35">IF($M257="M",1," ")</f>
        <v xml:space="preserve"> </v>
      </c>
      <c r="E257" s="47">
        <f t="shared" ref="E257:E882" ca="1" si="36">IF($C257=1,OFFSET(E257,-1,0)+1,OFFSET(E257,-1,0))</f>
        <v>1</v>
      </c>
      <c r="F257">
        <f t="shared" ref="F257:F882" ca="1" si="37">IF($C257=1,0,IF($C257=2,OFFSET(F257,-1,0)+1,OFFSET(F257,-1,0)))</f>
        <v>11</v>
      </c>
      <c r="G257">
        <f t="shared" ref="G257:G882" ca="1" si="38">IF(AND($C257&lt;=2,$C257&lt;&gt;0),0,IF($C257=3,OFFSET(G257,-1,0)+1,OFFSET(G257,-1,0)))</f>
        <v>1</v>
      </c>
      <c r="H257">
        <f t="shared" ca="1" si="30"/>
        <v>2</v>
      </c>
      <c r="I257" t="str">
        <f t="shared" ca="1" si="15"/>
        <v>1</v>
      </c>
      <c r="J257" t="str">
        <f t="shared" ca="1" si="16"/>
        <v>1.11.</v>
      </c>
      <c r="K257" t="str">
        <f t="shared" ca="1" si="17"/>
        <v>1.11.1.</v>
      </c>
      <c r="L257" t="str">
        <f t="shared" ca="1" si="31"/>
        <v>F</v>
      </c>
      <c r="M257" s="48" t="s">
        <v>6</v>
      </c>
      <c r="N257" s="49"/>
      <c r="O257" s="50" t="s">
        <v>1239</v>
      </c>
      <c r="P257" s="51" t="s">
        <v>51</v>
      </c>
      <c r="Q257" s="51" t="s">
        <v>301</v>
      </c>
      <c r="R257" s="52" t="s">
        <v>302</v>
      </c>
      <c r="S257" s="53" t="s">
        <v>62</v>
      </c>
      <c r="T257" s="78">
        <v>869.4</v>
      </c>
      <c r="U257" s="79">
        <v>16.34</v>
      </c>
      <c r="V257" s="57">
        <f t="shared" si="33"/>
        <v>20.38</v>
      </c>
      <c r="W257" s="56">
        <f t="shared" si="20"/>
        <v>20.38</v>
      </c>
      <c r="X257" s="57">
        <f ca="1">IFERROR(IF($M257="S",(ROUNDDOWN($Y257*$W257,2)),IF($M257="M",SUMIFS($X:$X,$M:$M,"N1",$E:$E,I257),IF(AND(M257="N1",OFFSET(M257,1,0)="S"),SUMIFS($X:$X,$M:$M,"S",$J:$J,CONCATENATE(E257,".",F257,".")),IF(AND(M257="N1",OFFSET(M257,1,0)="N2",$A$6&gt;=3),SUMIFS($X:$X,$M:$M,"N2",$J:$J,CONCATENATE(E257,".",F257,".")),IF(AND(M257="N2",OFFSET(M257,1,0)="S",$A$6&gt;=3),SUMIFS($X:$X,$M:$M,"S",$K:$K,CONCATENATE(E257,".",F257,".",G257,"."))))))),0)</f>
        <v>17718.37</v>
      </c>
      <c r="Y257" s="58">
        <f t="shared" si="32"/>
        <v>869.4</v>
      </c>
      <c r="Z257" s="59"/>
      <c r="AA257" s="59">
        <f>MATCH((CONCATENATE($P257," ",$Q257)),[1]Banco!$A:$A,0)</f>
        <v>11350</v>
      </c>
      <c r="AB257" s="59"/>
      <c r="AC257" s="3" t="s">
        <v>0</v>
      </c>
      <c r="AD257" s="11"/>
      <c r="AE257" s="60"/>
    </row>
    <row r="258" spans="1:31" x14ac:dyDescent="0.25">
      <c r="A258">
        <f t="shared" si="34"/>
        <v>3</v>
      </c>
      <c r="B258">
        <f t="shared" ref="B258:B882" ca="1" si="39">IF(OR(C258="s",C258=0),OFFSET(B258,-1,0),C258)</f>
        <v>3</v>
      </c>
      <c r="C258">
        <f t="shared" ref="C258:C882" ca="1" si="40">IF(OFFSET(C258,-1,0)="L",1,IF(OFFSET(C258,-1,0)=1,2,IF(OR(A258="s",A258=0),"S",IF(AND(OFFSET(C258,-1,0)=2,A258=4),3,IF(AND(OR(OFFSET(C258,-1,0)="s",OFFSET(C258,-1,0)=0),A258&lt;&gt;"s",A258&gt;OFFSET(B258,-1,0)),OFFSET(B258,-1,0),A258)))))</f>
        <v>3</v>
      </c>
      <c r="D258" t="str">
        <f t="shared" si="35"/>
        <v xml:space="preserve"> </v>
      </c>
      <c r="E258" s="47">
        <f t="shared" ca="1" si="36"/>
        <v>1</v>
      </c>
      <c r="F258">
        <f t="shared" ca="1" si="37"/>
        <v>11</v>
      </c>
      <c r="G258">
        <f t="shared" ca="1" si="38"/>
        <v>2</v>
      </c>
      <c r="H258">
        <f t="shared" ca="1" si="30"/>
        <v>0</v>
      </c>
      <c r="I258" t="str">
        <f t="shared" ref="I258:I882" ca="1" si="41">IF(AND(OFFSET(C258,-1,0)=1,M258="S"),"CONFERIR",IF(OR($C258=0,$L258=""),"-",CONCATENATE(E258)))</f>
        <v>1</v>
      </c>
      <c r="J258" t="str">
        <f t="shared" ref="J258:J882" ca="1" si="42">CONCATENATE(E258,".",F258,".")</f>
        <v>1.11.</v>
      </c>
      <c r="K258" t="str">
        <f t="shared" ref="K258:K882" ca="1" si="43">CONCATENATE(E258,".",F258,".",G258,".")</f>
        <v>1.11.2.</v>
      </c>
      <c r="L258" t="str">
        <f t="shared" ca="1" si="31"/>
        <v>F</v>
      </c>
      <c r="M258" s="48" t="s">
        <v>4</v>
      </c>
      <c r="N258" s="49"/>
      <c r="O258" s="50" t="s">
        <v>1240</v>
      </c>
      <c r="P258" s="51"/>
      <c r="Q258" s="51"/>
      <c r="R258" s="52" t="s">
        <v>303</v>
      </c>
      <c r="S258" s="53"/>
      <c r="T258" s="78"/>
      <c r="U258" s="79"/>
      <c r="V258" s="57">
        <f t="shared" si="33"/>
        <v>0</v>
      </c>
      <c r="W258" s="56">
        <f t="shared" ref="W258:W457" si="44">IFERROR(ROUND(V258*(1-$W$11),4),0)</f>
        <v>0</v>
      </c>
      <c r="X258" s="57">
        <f ca="1">IFERROR(IF($M258="S",(ROUNDDOWN($Y258*$W258,2)),IF($M258="M",SUMIFS($X:$X,$M:$M,"N1",$E:$E,I258),IF(AND(M258="N1",OFFSET(M258,1,0)="S"),SUMIFS($X:$X,$M:$M,"S",$J:$J,CONCATENATE(E258,".",F258,".")),IF(AND(M258="N1",OFFSET(M258,1,0)="N2",$A$6&gt;=3),SUMIFS($X:$X,$M:$M,"N2",$J:$J,CONCATENATE(E258,".",F258,".")),IF(AND(M258="N2",OFFSET(M258,1,0)="S",$A$6&gt;=3),SUMIFS($X:$X,$M:$M,"S",$K:$K,CONCATENATE(E258,".",F258,".",G258,"."))))))),0)</f>
        <v>47822.29</v>
      </c>
      <c r="Y258" s="58">
        <f t="shared" si="32"/>
        <v>0</v>
      </c>
      <c r="Z258" s="59"/>
      <c r="AA258" s="59" t="e">
        <f>MATCH((CONCATENATE($P258," ",$Q258)),[1]Banco!$A:$A,0)</f>
        <v>#N/A</v>
      </c>
      <c r="AB258" s="59"/>
      <c r="AC258" s="3" t="s">
        <v>0</v>
      </c>
      <c r="AD258" s="11"/>
      <c r="AE258" s="60"/>
    </row>
    <row r="259" spans="1:31" ht="25.5" x14ac:dyDescent="0.25">
      <c r="A259" t="str">
        <f t="shared" si="34"/>
        <v>S</v>
      </c>
      <c r="B259">
        <f t="shared" ca="1" si="39"/>
        <v>3</v>
      </c>
      <c r="C259" t="str">
        <f t="shared" ca="1" si="40"/>
        <v>S</v>
      </c>
      <c r="D259" t="str">
        <f t="shared" si="35"/>
        <v xml:space="preserve"> </v>
      </c>
      <c r="E259" s="47">
        <f t="shared" ca="1" si="36"/>
        <v>1</v>
      </c>
      <c r="F259">
        <f t="shared" ca="1" si="37"/>
        <v>11</v>
      </c>
      <c r="G259">
        <f t="shared" ca="1" si="38"/>
        <v>2</v>
      </c>
      <c r="H259">
        <f t="shared" ca="1" si="30"/>
        <v>1</v>
      </c>
      <c r="I259" t="str">
        <f t="shared" ca="1" si="41"/>
        <v>1</v>
      </c>
      <c r="J259" t="str">
        <f t="shared" ca="1" si="42"/>
        <v>1.11.</v>
      </c>
      <c r="K259" t="str">
        <f t="shared" ca="1" si="43"/>
        <v>1.11.2.</v>
      </c>
      <c r="L259" t="str">
        <f t="shared" ca="1" si="31"/>
        <v>F</v>
      </c>
      <c r="M259" s="48" t="s">
        <v>6</v>
      </c>
      <c r="N259" s="49"/>
      <c r="O259" s="50" t="s">
        <v>1241</v>
      </c>
      <c r="P259" s="51" t="s">
        <v>32</v>
      </c>
      <c r="Q259" s="51">
        <v>88485</v>
      </c>
      <c r="R259" s="52" t="s">
        <v>77</v>
      </c>
      <c r="S259" s="53" t="s">
        <v>62</v>
      </c>
      <c r="T259" s="78">
        <v>994.02</v>
      </c>
      <c r="U259" s="79">
        <v>4.68</v>
      </c>
      <c r="V259" s="57">
        <f t="shared" si="33"/>
        <v>5.83</v>
      </c>
      <c r="W259" s="56">
        <f t="shared" si="44"/>
        <v>5.83</v>
      </c>
      <c r="X259" s="57">
        <f ca="1">IFERROR(IF($M259="S",(ROUNDDOWN($Y259*$W259,2)),IF($M259="M",SUMIFS($X:$X,$M:$M,"N1",$E:$E,I259),IF(AND(M259="N1",OFFSET(M259,1,0)="S"),SUMIFS($X:$X,$M:$M,"S",$J:$J,CONCATENATE(E259,".",F259,".")),IF(AND(M259="N1",OFFSET(M259,1,0)="N2",$A$6&gt;=3),SUMIFS($X:$X,$M:$M,"N2",$J:$J,CONCATENATE(E259,".",F259,".")),IF(AND(M259="N2",OFFSET(M259,1,0)="S",$A$6&gt;=3),SUMIFS($X:$X,$M:$M,"S",$K:$K,CONCATENATE(E259,".",F259,".",G259,"."))))))),0)</f>
        <v>5795.13</v>
      </c>
      <c r="Y259" s="58">
        <f t="shared" si="32"/>
        <v>994.02</v>
      </c>
      <c r="Z259" s="59"/>
      <c r="AA259" s="59">
        <f>MATCH((CONCATENATE($P259," ",$Q259)),[1]Banco!$A:$A,0)</f>
        <v>8235</v>
      </c>
      <c r="AB259" s="59"/>
      <c r="AC259" s="3" t="s">
        <v>0</v>
      </c>
      <c r="AD259" s="11"/>
      <c r="AE259" s="60"/>
    </row>
    <row r="260" spans="1:31" ht="25.5" x14ac:dyDescent="0.25">
      <c r="A260" t="str">
        <f t="shared" si="34"/>
        <v>S</v>
      </c>
      <c r="B260">
        <f t="shared" ca="1" si="39"/>
        <v>3</v>
      </c>
      <c r="C260" t="str">
        <f t="shared" ca="1" si="40"/>
        <v>S</v>
      </c>
      <c r="D260" t="str">
        <f t="shared" si="35"/>
        <v xml:space="preserve"> </v>
      </c>
      <c r="E260" s="47">
        <f t="shared" ca="1" si="36"/>
        <v>1</v>
      </c>
      <c r="F260">
        <f t="shared" ca="1" si="37"/>
        <v>11</v>
      </c>
      <c r="G260">
        <f t="shared" ca="1" si="38"/>
        <v>2</v>
      </c>
      <c r="H260">
        <f t="shared" ca="1" si="30"/>
        <v>2</v>
      </c>
      <c r="I260" t="str">
        <f t="shared" ca="1" si="41"/>
        <v>1</v>
      </c>
      <c r="J260" t="str">
        <f t="shared" ca="1" si="42"/>
        <v>1.11.</v>
      </c>
      <c r="K260" t="str">
        <f t="shared" ca="1" si="43"/>
        <v>1.11.2.</v>
      </c>
      <c r="L260" t="str">
        <f t="shared" ca="1" si="31"/>
        <v>F</v>
      </c>
      <c r="M260" s="48" t="s">
        <v>6</v>
      </c>
      <c r="N260" s="49"/>
      <c r="O260" s="50" t="s">
        <v>1242</v>
      </c>
      <c r="P260" s="51" t="s">
        <v>51</v>
      </c>
      <c r="Q260" s="51" t="s">
        <v>304</v>
      </c>
      <c r="R260" s="52" t="s">
        <v>305</v>
      </c>
      <c r="S260" s="53" t="s">
        <v>62</v>
      </c>
      <c r="T260" s="78">
        <v>994.02</v>
      </c>
      <c r="U260" s="79">
        <v>23.74</v>
      </c>
      <c r="V260" s="57">
        <f t="shared" si="33"/>
        <v>29.62</v>
      </c>
      <c r="W260" s="56">
        <f t="shared" si="44"/>
        <v>29.62</v>
      </c>
      <c r="X260" s="57">
        <f ca="1">IFERROR(IF($M260="S",(ROUNDDOWN($Y260*$W260,2)),IF($M260="M",SUMIFS($X:$X,$M:$M,"N1",$E:$E,I260),IF(AND(M260="N1",OFFSET(M260,1,0)="S"),SUMIFS($X:$X,$M:$M,"S",$J:$J,CONCATENATE(E260,".",F260,".")),IF(AND(M260="N1",OFFSET(M260,1,0)="N2",$A$6&gt;=3),SUMIFS($X:$X,$M:$M,"N2",$J:$J,CONCATENATE(E260,".",F260,".")),IF(AND(M260="N2",OFFSET(M260,1,0)="S",$A$6&gt;=3),SUMIFS($X:$X,$M:$M,"S",$K:$K,CONCATENATE(E260,".",F260,".",G260,"."))))))),0)</f>
        <v>29442.87</v>
      </c>
      <c r="Y260" s="58">
        <f t="shared" si="32"/>
        <v>994.02</v>
      </c>
      <c r="Z260" s="59"/>
      <c r="AA260" s="59">
        <f>MATCH((CONCATENATE($P260," ",$Q260)),[1]Banco!$A:$A,0)</f>
        <v>11330</v>
      </c>
      <c r="AB260" s="59"/>
      <c r="AC260" s="3" t="s">
        <v>0</v>
      </c>
      <c r="AD260" s="11"/>
      <c r="AE260" s="60"/>
    </row>
    <row r="261" spans="1:31" ht="25.5" x14ac:dyDescent="0.25">
      <c r="A261" t="str">
        <f t="shared" si="34"/>
        <v>S</v>
      </c>
      <c r="B261">
        <f t="shared" ca="1" si="39"/>
        <v>3</v>
      </c>
      <c r="C261" t="str">
        <f t="shared" ca="1" si="40"/>
        <v>S</v>
      </c>
      <c r="D261" t="str">
        <f t="shared" si="35"/>
        <v xml:space="preserve"> </v>
      </c>
      <c r="E261" s="47">
        <f t="shared" ca="1" si="36"/>
        <v>1</v>
      </c>
      <c r="F261">
        <f t="shared" ca="1" si="37"/>
        <v>11</v>
      </c>
      <c r="G261">
        <f t="shared" ca="1" si="38"/>
        <v>2</v>
      </c>
      <c r="H261">
        <f t="shared" ca="1" si="30"/>
        <v>3</v>
      </c>
      <c r="I261" t="str">
        <f t="shared" ca="1" si="41"/>
        <v>1</v>
      </c>
      <c r="J261" t="str">
        <f t="shared" ca="1" si="42"/>
        <v>1.11.</v>
      </c>
      <c r="K261" t="str">
        <f t="shared" ca="1" si="43"/>
        <v>1.11.2.</v>
      </c>
      <c r="L261" t="str">
        <f t="shared" ca="1" si="31"/>
        <v>F</v>
      </c>
      <c r="M261" s="48" t="s">
        <v>6</v>
      </c>
      <c r="N261" s="49"/>
      <c r="O261" s="50" t="s">
        <v>1243</v>
      </c>
      <c r="P261" s="51" t="s">
        <v>32</v>
      </c>
      <c r="Q261" s="51">
        <v>104641</v>
      </c>
      <c r="R261" s="52" t="s">
        <v>78</v>
      </c>
      <c r="S261" s="53" t="s">
        <v>62</v>
      </c>
      <c r="T261" s="78">
        <v>994.02</v>
      </c>
      <c r="U261" s="79">
        <v>10.15</v>
      </c>
      <c r="V261" s="57">
        <f t="shared" si="33"/>
        <v>12.66</v>
      </c>
      <c r="W261" s="56">
        <f t="shared" si="44"/>
        <v>12.66</v>
      </c>
      <c r="X261" s="57">
        <f ca="1">IFERROR(IF($M261="S",(ROUNDDOWN($Y261*$W261,2)),IF($M261="M",SUMIFS($X:$X,$M:$M,"N1",$E:$E,I261),IF(AND(M261="N1",OFFSET(M261,1,0)="S"),SUMIFS($X:$X,$M:$M,"S",$J:$J,CONCATENATE(E261,".",F261,".")),IF(AND(M261="N1",OFFSET(M261,1,0)="N2",$A$6&gt;=3),SUMIFS($X:$X,$M:$M,"N2",$J:$J,CONCATENATE(E261,".",F261,".")),IF(AND(M261="N2",OFFSET(M261,1,0)="S",$A$6&gt;=3),SUMIFS($X:$X,$M:$M,"S",$K:$K,CONCATENATE(E261,".",F261,".",G261,"."))))))),0)</f>
        <v>12584.29</v>
      </c>
      <c r="Y261" s="58">
        <f t="shared" si="32"/>
        <v>994.02</v>
      </c>
      <c r="Z261" s="59"/>
      <c r="AA261" s="59">
        <f>MATCH((CONCATENATE($P261," ",$Q261)),[1]Banco!$A:$A,0)</f>
        <v>8239</v>
      </c>
      <c r="AB261" s="59"/>
      <c r="AC261" s="3" t="s">
        <v>0</v>
      </c>
      <c r="AD261" s="11"/>
      <c r="AE261" s="60"/>
    </row>
    <row r="262" spans="1:31" x14ac:dyDescent="0.25">
      <c r="A262">
        <f t="shared" si="34"/>
        <v>3</v>
      </c>
      <c r="B262">
        <f t="shared" ca="1" si="39"/>
        <v>3</v>
      </c>
      <c r="C262">
        <f t="shared" ca="1" si="40"/>
        <v>3</v>
      </c>
      <c r="D262" t="str">
        <f t="shared" si="35"/>
        <v xml:space="preserve"> </v>
      </c>
      <c r="E262" s="47">
        <f t="shared" ca="1" si="36"/>
        <v>1</v>
      </c>
      <c r="F262">
        <f t="shared" ca="1" si="37"/>
        <v>11</v>
      </c>
      <c r="G262">
        <f t="shared" ca="1" si="38"/>
        <v>3</v>
      </c>
      <c r="H262">
        <f t="shared" ca="1" si="30"/>
        <v>0</v>
      </c>
      <c r="I262" t="str">
        <f t="shared" ca="1" si="41"/>
        <v>1</v>
      </c>
      <c r="J262" t="str">
        <f t="shared" ca="1" si="42"/>
        <v>1.11.</v>
      </c>
      <c r="K262" t="str">
        <f t="shared" ca="1" si="43"/>
        <v>1.11.3.</v>
      </c>
      <c r="L262" t="str">
        <f t="shared" ca="1" si="31"/>
        <v>F</v>
      </c>
      <c r="M262" s="48" t="s">
        <v>4</v>
      </c>
      <c r="N262" s="49"/>
      <c r="O262" s="50" t="s">
        <v>1244</v>
      </c>
      <c r="P262" s="51"/>
      <c r="Q262" s="51"/>
      <c r="R262" s="52" t="s">
        <v>306</v>
      </c>
      <c r="S262" s="53"/>
      <c r="T262" s="78"/>
      <c r="U262" s="79"/>
      <c r="V262" s="57">
        <f t="shared" si="33"/>
        <v>0</v>
      </c>
      <c r="W262" s="56">
        <f t="shared" si="44"/>
        <v>0</v>
      </c>
      <c r="X262" s="57">
        <f ca="1">IFERROR(IF($M262="S",(ROUNDDOWN($Y262*$W262,2)),IF($M262="M",SUMIFS($X:$X,$M:$M,"N1",$E:$E,I262),IF(AND(M262="N1",OFFSET(M262,1,0)="S"),SUMIFS($X:$X,$M:$M,"S",$J:$J,CONCATENATE(E262,".",F262,".")),IF(AND(M262="N1",OFFSET(M262,1,0)="N2",$A$6&gt;=3),SUMIFS($X:$X,$M:$M,"N2",$J:$J,CONCATENATE(E262,".",F262,".")),IF(AND(M262="N2",OFFSET(M262,1,0)="S",$A$6&gt;=3),SUMIFS($X:$X,$M:$M,"S",$K:$K,CONCATENATE(E262,".",F262,".",G262,"."))))))),0)</f>
        <v>316.24</v>
      </c>
      <c r="Y262" s="58">
        <f t="shared" si="32"/>
        <v>0</v>
      </c>
      <c r="Z262" s="59"/>
      <c r="AA262" s="59" t="e">
        <f>MATCH((CONCATENATE($P262," ",$Q262)),[1]Banco!$A:$A,0)</f>
        <v>#N/A</v>
      </c>
      <c r="AB262" s="59"/>
      <c r="AC262" s="3" t="s">
        <v>0</v>
      </c>
      <c r="AD262" s="11"/>
      <c r="AE262" s="60"/>
    </row>
    <row r="263" spans="1:31" ht="25.5" x14ac:dyDescent="0.25">
      <c r="A263" t="str">
        <f t="shared" si="34"/>
        <v>S</v>
      </c>
      <c r="B263">
        <f t="shared" ca="1" si="39"/>
        <v>3</v>
      </c>
      <c r="C263" t="str">
        <f t="shared" ca="1" si="40"/>
        <v>S</v>
      </c>
      <c r="D263" t="str">
        <f t="shared" si="35"/>
        <v xml:space="preserve"> </v>
      </c>
      <c r="E263" s="47">
        <f t="shared" ca="1" si="36"/>
        <v>1</v>
      </c>
      <c r="F263">
        <f t="shared" ca="1" si="37"/>
        <v>11</v>
      </c>
      <c r="G263">
        <f t="shared" ca="1" si="38"/>
        <v>3</v>
      </c>
      <c r="H263">
        <f t="shared" ca="1" si="30"/>
        <v>1</v>
      </c>
      <c r="I263" t="str">
        <f t="shared" ca="1" si="41"/>
        <v>1</v>
      </c>
      <c r="J263" t="str">
        <f t="shared" ca="1" si="42"/>
        <v>1.11.</v>
      </c>
      <c r="K263" t="str">
        <f t="shared" ca="1" si="43"/>
        <v>1.11.3.</v>
      </c>
      <c r="L263" t="str">
        <f t="shared" ca="1" si="31"/>
        <v>F</v>
      </c>
      <c r="M263" s="48" t="s">
        <v>6</v>
      </c>
      <c r="N263" s="49"/>
      <c r="O263" s="50" t="s">
        <v>1245</v>
      </c>
      <c r="P263" s="51" t="s">
        <v>32</v>
      </c>
      <c r="Q263" s="51">
        <v>104641</v>
      </c>
      <c r="R263" s="52" t="s">
        <v>78</v>
      </c>
      <c r="S263" s="53" t="s">
        <v>62</v>
      </c>
      <c r="T263" s="78">
        <v>24.98</v>
      </c>
      <c r="U263" s="79">
        <v>10.15</v>
      </c>
      <c r="V263" s="57">
        <f t="shared" si="33"/>
        <v>12.66</v>
      </c>
      <c r="W263" s="56">
        <f t="shared" si="44"/>
        <v>12.66</v>
      </c>
      <c r="X263" s="57">
        <f ca="1">IFERROR(IF($M263="S",(ROUNDDOWN($Y263*$W263,2)),IF($M263="M",SUMIFS($X:$X,$M:$M,"N1",$E:$E,I263),IF(AND(M263="N1",OFFSET(M263,1,0)="S"),SUMIFS($X:$X,$M:$M,"S",$J:$J,CONCATENATE(E263,".",F263,".")),IF(AND(M263="N1",OFFSET(M263,1,0)="N2",$A$6&gt;=3),SUMIFS($X:$X,$M:$M,"N2",$J:$J,CONCATENATE(E263,".",F263,".")),IF(AND(M263="N2",OFFSET(M263,1,0)="S",$A$6&gt;=3),SUMIFS($X:$X,$M:$M,"S",$K:$K,CONCATENATE(E263,".",F263,".",G263,"."))))))),0)</f>
        <v>316.24</v>
      </c>
      <c r="Y263" s="58">
        <f t="shared" ref="Y263:Y326" si="45">IF(T263="-",0,T263)</f>
        <v>24.98</v>
      </c>
      <c r="Z263" s="59"/>
      <c r="AA263" s="59">
        <f>MATCH((CONCATENATE($P263," ",$Q263)),[1]Banco!$A:$A,0)</f>
        <v>8239</v>
      </c>
      <c r="AB263" s="59"/>
      <c r="AC263" s="3" t="s">
        <v>0</v>
      </c>
      <c r="AD263" s="11"/>
      <c r="AE263" s="60"/>
    </row>
    <row r="264" spans="1:31" x14ac:dyDescent="0.25">
      <c r="A264">
        <f t="shared" si="34"/>
        <v>3</v>
      </c>
      <c r="B264">
        <f t="shared" ca="1" si="39"/>
        <v>3</v>
      </c>
      <c r="C264">
        <f t="shared" ca="1" si="40"/>
        <v>3</v>
      </c>
      <c r="D264" t="str">
        <f t="shared" si="35"/>
        <v xml:space="preserve"> </v>
      </c>
      <c r="E264" s="47">
        <f t="shared" ca="1" si="36"/>
        <v>1</v>
      </c>
      <c r="F264">
        <f t="shared" ca="1" si="37"/>
        <v>11</v>
      </c>
      <c r="G264">
        <f t="shared" ca="1" si="38"/>
        <v>4</v>
      </c>
      <c r="H264">
        <f t="shared" ca="1" si="30"/>
        <v>0</v>
      </c>
      <c r="I264" t="str">
        <f t="shared" ca="1" si="41"/>
        <v>1</v>
      </c>
      <c r="J264" t="str">
        <f t="shared" ca="1" si="42"/>
        <v>1.11.</v>
      </c>
      <c r="K264" t="str">
        <f t="shared" ca="1" si="43"/>
        <v>1.11.4.</v>
      </c>
      <c r="L264" t="str">
        <f t="shared" ca="1" si="31"/>
        <v>F</v>
      </c>
      <c r="M264" s="48" t="s">
        <v>4</v>
      </c>
      <c r="N264" s="49"/>
      <c r="O264" s="50" t="s">
        <v>1246</v>
      </c>
      <c r="P264" s="51"/>
      <c r="Q264" s="51"/>
      <c r="R264" s="52" t="s">
        <v>307</v>
      </c>
      <c r="S264" s="53"/>
      <c r="T264" s="78"/>
      <c r="U264" s="79"/>
      <c r="V264" s="57">
        <f t="shared" si="33"/>
        <v>0</v>
      </c>
      <c r="W264" s="56">
        <f t="shared" si="44"/>
        <v>0</v>
      </c>
      <c r="X264" s="57">
        <f ca="1">IFERROR(IF($M264="S",(ROUNDDOWN($Y264*$W264,2)),IF($M264="M",SUMIFS($X:$X,$M:$M,"N1",$E:$E,I264),IF(AND(M264="N1",OFFSET(M264,1,0)="S"),SUMIFS($X:$X,$M:$M,"S",$J:$J,CONCATENATE(E264,".",F264,".")),IF(AND(M264="N1",OFFSET(M264,1,0)="N2",$A$6&gt;=3),SUMIFS($X:$X,$M:$M,"N2",$J:$J,CONCATENATE(E264,".",F264,".")),IF(AND(M264="N2",OFFSET(M264,1,0)="S",$A$6&gt;=3),SUMIFS($X:$X,$M:$M,"S",$K:$K,CONCATENATE(E264,".",F264,".",G264,"."))))))),0)</f>
        <v>13218.529999999999</v>
      </c>
      <c r="Y264" s="58">
        <f t="shared" si="45"/>
        <v>0</v>
      </c>
      <c r="Z264" s="59"/>
      <c r="AA264" s="59" t="e">
        <f>MATCH((CONCATENATE($P264," ",$Q264)),[1]Banco!$A:$A,0)</f>
        <v>#N/A</v>
      </c>
      <c r="AB264" s="59"/>
      <c r="AC264" s="3" t="s">
        <v>0</v>
      </c>
      <c r="AD264" s="11"/>
      <c r="AE264" s="60"/>
    </row>
    <row r="265" spans="1:31" ht="25.5" x14ac:dyDescent="0.25">
      <c r="A265" t="str">
        <f t="shared" si="34"/>
        <v>S</v>
      </c>
      <c r="B265">
        <f t="shared" ca="1" si="39"/>
        <v>3</v>
      </c>
      <c r="C265" t="str">
        <f t="shared" ca="1" si="40"/>
        <v>S</v>
      </c>
      <c r="D265" t="str">
        <f t="shared" si="35"/>
        <v xml:space="preserve"> </v>
      </c>
      <c r="E265" s="47">
        <f t="shared" ca="1" si="36"/>
        <v>1</v>
      </c>
      <c r="F265">
        <f t="shared" ca="1" si="37"/>
        <v>11</v>
      </c>
      <c r="G265">
        <f t="shared" ca="1" si="38"/>
        <v>4</v>
      </c>
      <c r="H265">
        <f t="shared" ca="1" si="30"/>
        <v>1</v>
      </c>
      <c r="I265" t="str">
        <f t="shared" ca="1" si="41"/>
        <v>1</v>
      </c>
      <c r="J265" t="str">
        <f t="shared" ca="1" si="42"/>
        <v>1.11.</v>
      </c>
      <c r="K265" t="str">
        <f t="shared" ca="1" si="43"/>
        <v>1.11.4.</v>
      </c>
      <c r="L265" t="str">
        <f t="shared" ca="1" si="31"/>
        <v>F</v>
      </c>
      <c r="M265" s="48" t="s">
        <v>6</v>
      </c>
      <c r="N265" s="49"/>
      <c r="O265" s="50" t="s">
        <v>1247</v>
      </c>
      <c r="P265" s="51" t="s">
        <v>51</v>
      </c>
      <c r="Q265" s="51" t="s">
        <v>308</v>
      </c>
      <c r="R265" s="52" t="s">
        <v>309</v>
      </c>
      <c r="S265" s="53" t="s">
        <v>62</v>
      </c>
      <c r="T265" s="78">
        <v>180.04</v>
      </c>
      <c r="U265" s="79">
        <v>9.6199999999999992</v>
      </c>
      <c r="V265" s="57">
        <f t="shared" si="33"/>
        <v>12</v>
      </c>
      <c r="W265" s="56">
        <f t="shared" si="44"/>
        <v>12</v>
      </c>
      <c r="X265" s="57">
        <f ca="1">IFERROR(IF($M265="S",(ROUNDDOWN($Y265*$W265,2)),IF($M265="M",SUMIFS($X:$X,$M:$M,"N1",$E:$E,I265),IF(AND(M265="N1",OFFSET(M265,1,0)="S"),SUMIFS($X:$X,$M:$M,"S",$J:$J,CONCATENATE(E265,".",F265,".")),IF(AND(M265="N1",OFFSET(M265,1,0)="N2",$A$6&gt;=3),SUMIFS($X:$X,$M:$M,"N2",$J:$J,CONCATENATE(E265,".",F265,".")),IF(AND(M265="N2",OFFSET(M265,1,0)="S",$A$6&gt;=3),SUMIFS($X:$X,$M:$M,"S",$K:$K,CONCATENATE(E265,".",F265,".",G265,"."))))))),0)</f>
        <v>2160.48</v>
      </c>
      <c r="Y265" s="58">
        <f t="shared" si="45"/>
        <v>180.04</v>
      </c>
      <c r="Z265" s="59"/>
      <c r="AA265" s="59">
        <f>MATCH((CONCATENATE($P265," ",$Q265)),[1]Banco!$A:$A,0)</f>
        <v>11326</v>
      </c>
      <c r="AB265" s="59"/>
      <c r="AC265" s="3" t="s">
        <v>0</v>
      </c>
      <c r="AD265" s="11"/>
      <c r="AE265" s="60"/>
    </row>
    <row r="266" spans="1:31" ht="25.5" x14ac:dyDescent="0.25">
      <c r="A266" t="str">
        <f t="shared" si="34"/>
        <v>S</v>
      </c>
      <c r="B266">
        <f t="shared" ca="1" si="39"/>
        <v>3</v>
      </c>
      <c r="C266" t="str">
        <f t="shared" ca="1" si="40"/>
        <v>S</v>
      </c>
      <c r="D266" t="str">
        <f t="shared" si="35"/>
        <v xml:space="preserve"> </v>
      </c>
      <c r="E266" s="47">
        <f t="shared" ca="1" si="36"/>
        <v>1</v>
      </c>
      <c r="F266">
        <f t="shared" ca="1" si="37"/>
        <v>11</v>
      </c>
      <c r="G266">
        <f t="shared" ca="1" si="38"/>
        <v>4</v>
      </c>
      <c r="H266">
        <f t="shared" ca="1" si="30"/>
        <v>2</v>
      </c>
      <c r="I266" t="str">
        <f t="shared" ca="1" si="41"/>
        <v>1</v>
      </c>
      <c r="J266" t="str">
        <f t="shared" ca="1" si="42"/>
        <v>1.11.</v>
      </c>
      <c r="K266" t="str">
        <f t="shared" ca="1" si="43"/>
        <v>1.11.4.</v>
      </c>
      <c r="L266" t="str">
        <f t="shared" ca="1" si="31"/>
        <v>F</v>
      </c>
      <c r="M266" s="48" t="s">
        <v>6</v>
      </c>
      <c r="N266" s="49"/>
      <c r="O266" s="50" t="s">
        <v>1248</v>
      </c>
      <c r="P266" s="51" t="s">
        <v>32</v>
      </c>
      <c r="Q266" s="51">
        <v>88496</v>
      </c>
      <c r="R266" s="52" t="s">
        <v>310</v>
      </c>
      <c r="S266" s="53" t="s">
        <v>62</v>
      </c>
      <c r="T266" s="78">
        <v>180.04</v>
      </c>
      <c r="U266" s="79">
        <v>35.119999999999997</v>
      </c>
      <c r="V266" s="57">
        <f t="shared" si="33"/>
        <v>43.82</v>
      </c>
      <c r="W266" s="56">
        <f t="shared" si="44"/>
        <v>43.82</v>
      </c>
      <c r="X266" s="57">
        <f ca="1">IFERROR(IF($M266="S",(ROUNDDOWN($Y266*$W266,2)),IF($M266="M",SUMIFS($X:$X,$M:$M,"N1",$E:$E,I266),IF(AND(M266="N1",OFFSET(M266,1,0)="S"),SUMIFS($X:$X,$M:$M,"S",$J:$J,CONCATENATE(E266,".",F266,".")),IF(AND(M266="N1",OFFSET(M266,1,0)="N2",$A$6&gt;=3),SUMIFS($X:$X,$M:$M,"N2",$J:$J,CONCATENATE(E266,".",F266,".")),IF(AND(M266="N2",OFFSET(M266,1,0)="S",$A$6&gt;=3),SUMIFS($X:$X,$M:$M,"S",$K:$K,CONCATENATE(E266,".",F266,".",G266,"."))))))),0)</f>
        <v>7889.35</v>
      </c>
      <c r="Y266" s="58">
        <f t="shared" si="45"/>
        <v>180.04</v>
      </c>
      <c r="Z266" s="59"/>
      <c r="AA266" s="59">
        <f>MATCH((CONCATENATE($P266," ",$Q266)),[1]Banco!$A:$A,0)</f>
        <v>8231</v>
      </c>
      <c r="AB266" s="59"/>
      <c r="AC266" s="3" t="s">
        <v>0</v>
      </c>
      <c r="AD266" s="11"/>
      <c r="AE266" s="60"/>
    </row>
    <row r="267" spans="1:31" ht="25.5" x14ac:dyDescent="0.25">
      <c r="A267" t="str">
        <f t="shared" si="34"/>
        <v>S</v>
      </c>
      <c r="B267">
        <f t="shared" ca="1" si="39"/>
        <v>3</v>
      </c>
      <c r="C267" t="str">
        <f t="shared" ca="1" si="40"/>
        <v>S</v>
      </c>
      <c r="D267" t="str">
        <f t="shared" si="35"/>
        <v xml:space="preserve"> </v>
      </c>
      <c r="E267" s="47">
        <f t="shared" ca="1" si="36"/>
        <v>1</v>
      </c>
      <c r="F267">
        <f t="shared" ca="1" si="37"/>
        <v>11</v>
      </c>
      <c r="G267">
        <f t="shared" ca="1" si="38"/>
        <v>4</v>
      </c>
      <c r="H267">
        <f t="shared" ca="1" si="30"/>
        <v>3</v>
      </c>
      <c r="I267" t="str">
        <f t="shared" ca="1" si="41"/>
        <v>1</v>
      </c>
      <c r="J267" t="str">
        <f t="shared" ca="1" si="42"/>
        <v>1.11.</v>
      </c>
      <c r="K267" t="str">
        <f t="shared" ca="1" si="43"/>
        <v>1.11.4.</v>
      </c>
      <c r="L267" t="str">
        <f t="shared" ca="1" si="31"/>
        <v>F</v>
      </c>
      <c r="M267" s="48" t="s">
        <v>6</v>
      </c>
      <c r="N267" s="49"/>
      <c r="O267" s="50" t="s">
        <v>1249</v>
      </c>
      <c r="P267" s="51" t="s">
        <v>32</v>
      </c>
      <c r="Q267" s="51">
        <v>104640</v>
      </c>
      <c r="R267" s="52" t="s">
        <v>311</v>
      </c>
      <c r="S267" s="53" t="s">
        <v>62</v>
      </c>
      <c r="T267" s="78">
        <v>180.04</v>
      </c>
      <c r="U267" s="79">
        <v>14.11</v>
      </c>
      <c r="V267" s="57">
        <f t="shared" si="33"/>
        <v>17.600000000000001</v>
      </c>
      <c r="W267" s="56">
        <f t="shared" si="44"/>
        <v>17.600000000000001</v>
      </c>
      <c r="X267" s="57">
        <f ca="1">IFERROR(IF($M267="S",(ROUNDDOWN($Y267*$W267,2)),IF($M267="M",SUMIFS($X:$X,$M:$M,"N1",$E:$E,I267),IF(AND(M267="N1",OFFSET(M267,1,0)="S"),SUMIFS($X:$X,$M:$M,"S",$J:$J,CONCATENATE(E267,".",F267,".")),IF(AND(M267="N1",OFFSET(M267,1,0)="N2",$A$6&gt;=3),SUMIFS($X:$X,$M:$M,"N2",$J:$J,CONCATENATE(E267,".",F267,".")),IF(AND(M267="N2",OFFSET(M267,1,0)="S",$A$6&gt;=3),SUMIFS($X:$X,$M:$M,"S",$K:$K,CONCATENATE(E267,".",F267,".",G267,"."))))))),0)</f>
        <v>3168.7</v>
      </c>
      <c r="Y267" s="58">
        <f t="shared" si="45"/>
        <v>180.04</v>
      </c>
      <c r="Z267" s="59"/>
      <c r="AA267" s="59">
        <f>MATCH((CONCATENATE($P267," ",$Q267)),[1]Banco!$A:$A,0)</f>
        <v>8246</v>
      </c>
      <c r="AB267" s="59"/>
      <c r="AC267" s="3" t="s">
        <v>0</v>
      </c>
      <c r="AD267" s="11"/>
      <c r="AE267" s="60"/>
    </row>
    <row r="268" spans="1:31" x14ac:dyDescent="0.25">
      <c r="A268">
        <f t="shared" si="34"/>
        <v>3</v>
      </c>
      <c r="B268">
        <f t="shared" ca="1" si="39"/>
        <v>3</v>
      </c>
      <c r="C268">
        <f t="shared" ca="1" si="40"/>
        <v>3</v>
      </c>
      <c r="D268" t="str">
        <f t="shared" si="35"/>
        <v xml:space="preserve"> </v>
      </c>
      <c r="E268" s="47">
        <f t="shared" ca="1" si="36"/>
        <v>1</v>
      </c>
      <c r="F268">
        <f t="shared" ca="1" si="37"/>
        <v>11</v>
      </c>
      <c r="G268">
        <f t="shared" ca="1" si="38"/>
        <v>5</v>
      </c>
      <c r="H268">
        <f t="shared" ca="1" si="30"/>
        <v>0</v>
      </c>
      <c r="I268" t="str">
        <f t="shared" ca="1" si="41"/>
        <v>1</v>
      </c>
      <c r="J268" t="str">
        <f t="shared" ca="1" si="42"/>
        <v>1.11.</v>
      </c>
      <c r="K268" t="str">
        <f t="shared" ca="1" si="43"/>
        <v>1.11.5.</v>
      </c>
      <c r="L268" t="str">
        <f t="shared" ca="1" si="31"/>
        <v>F</v>
      </c>
      <c r="M268" s="48" t="s">
        <v>4</v>
      </c>
      <c r="N268" s="49"/>
      <c r="O268" s="50" t="s">
        <v>1250</v>
      </c>
      <c r="P268" s="51"/>
      <c r="Q268" s="51"/>
      <c r="R268" s="52" t="s">
        <v>38</v>
      </c>
      <c r="S268" s="53"/>
      <c r="T268" s="78"/>
      <c r="U268" s="79"/>
      <c r="V268" s="57">
        <f t="shared" si="33"/>
        <v>0</v>
      </c>
      <c r="W268" s="56">
        <f t="shared" si="44"/>
        <v>0</v>
      </c>
      <c r="X268" s="57">
        <f ca="1">IFERROR(IF($M268="S",(ROUNDDOWN($Y268*$W268,2)),IF($M268="M",SUMIFS($X:$X,$M:$M,"N1",$E:$E,I268),IF(AND(M268="N1",OFFSET(M268,1,0)="S"),SUMIFS($X:$X,$M:$M,"S",$J:$J,CONCATENATE(E268,".",F268,".")),IF(AND(M268="N1",OFFSET(M268,1,0)="N2",$A$6&gt;=3),SUMIFS($X:$X,$M:$M,"N2",$J:$J,CONCATENATE(E268,".",F268,".")),IF(AND(M268="N2",OFFSET(M268,1,0)="S",$A$6&gt;=3),SUMIFS($X:$X,$M:$M,"S",$K:$K,CONCATENATE(E268,".",F268,".",G268,"."))))))),0)</f>
        <v>7426.91</v>
      </c>
      <c r="Y268" s="58">
        <f t="shared" si="45"/>
        <v>0</v>
      </c>
      <c r="Z268" s="59"/>
      <c r="AA268" s="59" t="e">
        <f>MATCH((CONCATENATE($P268," ",$Q268)),[1]Banco!$A:$A,0)</f>
        <v>#N/A</v>
      </c>
      <c r="AB268" s="59"/>
      <c r="AC268" s="3" t="s">
        <v>0</v>
      </c>
      <c r="AD268" s="11"/>
      <c r="AE268" s="60"/>
    </row>
    <row r="269" spans="1:31" ht="38.25" x14ac:dyDescent="0.25">
      <c r="A269" t="str">
        <f t="shared" si="34"/>
        <v>S</v>
      </c>
      <c r="B269">
        <f t="shared" ca="1" si="39"/>
        <v>3</v>
      </c>
      <c r="C269" t="str">
        <f t="shared" ca="1" si="40"/>
        <v>S</v>
      </c>
      <c r="D269" t="str">
        <f t="shared" si="35"/>
        <v xml:space="preserve"> </v>
      </c>
      <c r="E269" s="47">
        <f t="shared" ca="1" si="36"/>
        <v>1</v>
      </c>
      <c r="F269">
        <f t="shared" ca="1" si="37"/>
        <v>11</v>
      </c>
      <c r="G269">
        <f t="shared" ca="1" si="38"/>
        <v>5</v>
      </c>
      <c r="H269">
        <f t="shared" ca="1" si="30"/>
        <v>1</v>
      </c>
      <c r="I269" t="str">
        <f t="shared" ca="1" si="41"/>
        <v>1</v>
      </c>
      <c r="J269" t="str">
        <f t="shared" ca="1" si="42"/>
        <v>1.11.</v>
      </c>
      <c r="K269" t="str">
        <f t="shared" ca="1" si="43"/>
        <v>1.11.5.</v>
      </c>
      <c r="L269" t="str">
        <f t="shared" ca="1" si="31"/>
        <v>F</v>
      </c>
      <c r="M269" s="48" t="s">
        <v>6</v>
      </c>
      <c r="N269" s="49"/>
      <c r="O269" s="50" t="s">
        <v>1251</v>
      </c>
      <c r="P269" s="51" t="s">
        <v>51</v>
      </c>
      <c r="Q269" s="51" t="s">
        <v>312</v>
      </c>
      <c r="R269" s="52" t="s">
        <v>313</v>
      </c>
      <c r="S269" s="53" t="s">
        <v>62</v>
      </c>
      <c r="T269" s="78">
        <v>228.38</v>
      </c>
      <c r="U269" s="79">
        <v>15.92</v>
      </c>
      <c r="V269" s="57">
        <f t="shared" ref="V269:V332" si="46">IFERROR(ROUNDDOWN(U269*(1+$V$11),2),"-")</f>
        <v>19.86</v>
      </c>
      <c r="W269" s="56">
        <f t="shared" si="44"/>
        <v>19.86</v>
      </c>
      <c r="X269" s="57">
        <f ca="1">IFERROR(IF($M269="S",(ROUNDDOWN($Y269*$W269,2)),IF($M269="M",SUMIFS($X:$X,$M:$M,"N1",$E:$E,I269),IF(AND(M269="N1",OFFSET(M269,1,0)="S"),SUMIFS($X:$X,$M:$M,"S",$J:$J,CONCATENATE(E269,".",F269,".")),IF(AND(M269="N1",OFFSET(M269,1,0)="N2",$A$6&gt;=3),SUMIFS($X:$X,$M:$M,"N2",$J:$J,CONCATENATE(E269,".",F269,".")),IF(AND(M269="N2",OFFSET(M269,1,0)="S",$A$6&gt;=3),SUMIFS($X:$X,$M:$M,"S",$K:$K,CONCATENATE(E269,".",F269,".",G269,"."))))))),0)</f>
        <v>4535.62</v>
      </c>
      <c r="Y269" s="58">
        <f t="shared" si="45"/>
        <v>228.38</v>
      </c>
      <c r="Z269" s="59"/>
      <c r="AA269" s="59">
        <f>MATCH((CONCATENATE($P269," ",$Q269)),[1]Banco!$A:$A,0)</f>
        <v>11334</v>
      </c>
      <c r="AB269" s="59"/>
      <c r="AC269" s="3" t="s">
        <v>0</v>
      </c>
      <c r="AD269" s="11"/>
      <c r="AE269" s="60"/>
    </row>
    <row r="270" spans="1:31" ht="25.5" x14ac:dyDescent="0.25">
      <c r="A270" t="str">
        <f t="shared" si="34"/>
        <v>S</v>
      </c>
      <c r="B270">
        <f t="shared" ca="1" si="39"/>
        <v>3</v>
      </c>
      <c r="C270" t="str">
        <f t="shared" ca="1" si="40"/>
        <v>S</v>
      </c>
      <c r="D270" t="str">
        <f t="shared" si="35"/>
        <v xml:space="preserve"> </v>
      </c>
      <c r="E270" s="47">
        <f t="shared" ca="1" si="36"/>
        <v>1</v>
      </c>
      <c r="F270">
        <f t="shared" ca="1" si="37"/>
        <v>11</v>
      </c>
      <c r="G270">
        <f t="shared" ca="1" si="38"/>
        <v>5</v>
      </c>
      <c r="H270">
        <f t="shared" ca="1" si="30"/>
        <v>2</v>
      </c>
      <c r="I270" t="str">
        <f t="shared" ca="1" si="41"/>
        <v>1</v>
      </c>
      <c r="J270" t="str">
        <f t="shared" ca="1" si="42"/>
        <v>1.11.</v>
      </c>
      <c r="K270" t="str">
        <f t="shared" ca="1" si="43"/>
        <v>1.11.5.</v>
      </c>
      <c r="L270" t="str">
        <f t="shared" ca="1" si="31"/>
        <v>F</v>
      </c>
      <c r="M270" s="48" t="s">
        <v>6</v>
      </c>
      <c r="N270" s="49"/>
      <c r="O270" s="50" t="s">
        <v>1252</v>
      </c>
      <c r="P270" s="51" t="s">
        <v>32</v>
      </c>
      <c r="Q270" s="51">
        <v>104641</v>
      </c>
      <c r="R270" s="52" t="s">
        <v>78</v>
      </c>
      <c r="S270" s="53" t="s">
        <v>62</v>
      </c>
      <c r="T270" s="78">
        <v>228.38</v>
      </c>
      <c r="U270" s="79">
        <v>10.15</v>
      </c>
      <c r="V270" s="57">
        <f t="shared" si="46"/>
        <v>12.66</v>
      </c>
      <c r="W270" s="56">
        <f t="shared" si="44"/>
        <v>12.66</v>
      </c>
      <c r="X270" s="57">
        <f ca="1">IFERROR(IF($M270="S",(ROUNDDOWN($Y270*$W270,2)),IF($M270="M",SUMIFS($X:$X,$M:$M,"N1",$E:$E,I270),IF(AND(M270="N1",OFFSET(M270,1,0)="S"),SUMIFS($X:$X,$M:$M,"S",$J:$J,CONCATENATE(E270,".",F270,".")),IF(AND(M270="N1",OFFSET(M270,1,0)="N2",$A$6&gt;=3),SUMIFS($X:$X,$M:$M,"N2",$J:$J,CONCATENATE(E270,".",F270,".")),IF(AND(M270="N2",OFFSET(M270,1,0)="S",$A$6&gt;=3),SUMIFS($X:$X,$M:$M,"S",$K:$K,CONCATENATE(E270,".",F270,".",G270,"."))))))),0)</f>
        <v>2891.29</v>
      </c>
      <c r="Y270" s="58">
        <f t="shared" si="45"/>
        <v>228.38</v>
      </c>
      <c r="Z270" s="59"/>
      <c r="AA270" s="59">
        <f>MATCH((CONCATENATE($P270," ",$Q270)),[1]Banco!$A:$A,0)</f>
        <v>8239</v>
      </c>
      <c r="AB270" s="59"/>
      <c r="AC270" s="3" t="s">
        <v>0</v>
      </c>
      <c r="AD270" s="11"/>
      <c r="AE270" s="60"/>
    </row>
    <row r="271" spans="1:31" x14ac:dyDescent="0.25">
      <c r="A271">
        <f t="shared" si="34"/>
        <v>2</v>
      </c>
      <c r="B271">
        <f t="shared" ca="1" si="39"/>
        <v>2</v>
      </c>
      <c r="C271">
        <f t="shared" ca="1" si="40"/>
        <v>2</v>
      </c>
      <c r="D271" t="str">
        <f t="shared" si="35"/>
        <v xml:space="preserve"> </v>
      </c>
      <c r="E271" s="47">
        <f t="shared" ca="1" si="36"/>
        <v>1</v>
      </c>
      <c r="F271">
        <f t="shared" ca="1" si="37"/>
        <v>12</v>
      </c>
      <c r="G271">
        <f t="shared" ca="1" si="38"/>
        <v>0</v>
      </c>
      <c r="H271">
        <f t="shared" ca="1" si="30"/>
        <v>0</v>
      </c>
      <c r="I271" t="str">
        <f t="shared" ca="1" si="41"/>
        <v>1</v>
      </c>
      <c r="J271" t="str">
        <f t="shared" ca="1" si="42"/>
        <v>1.12.</v>
      </c>
      <c r="K271" t="str">
        <f t="shared" ca="1" si="43"/>
        <v>1.12.0.</v>
      </c>
      <c r="L271" t="str">
        <f t="shared" ca="1" si="31"/>
        <v>F</v>
      </c>
      <c r="M271" s="48" t="s">
        <v>3</v>
      </c>
      <c r="N271" s="49"/>
      <c r="O271" s="50" t="s">
        <v>1253</v>
      </c>
      <c r="P271" s="51"/>
      <c r="Q271" s="51"/>
      <c r="R271" s="52" t="s">
        <v>314</v>
      </c>
      <c r="S271" s="53"/>
      <c r="T271" s="78"/>
      <c r="U271" s="79"/>
      <c r="V271" s="57">
        <f t="shared" si="46"/>
        <v>0</v>
      </c>
      <c r="W271" s="56">
        <f t="shared" si="44"/>
        <v>0</v>
      </c>
      <c r="X271" s="57">
        <f ca="1">IFERROR(IF($M271="S",(ROUNDDOWN($Y271*$W271,2)),IF($M271="M",SUMIFS($X:$X,$M:$M,"N1",$E:$E,I271),IF(AND(M271="N1",OFFSET(M271,1,0)="S"),SUMIFS($X:$X,$M:$M,"S",$J:$J,CONCATENATE(E271,".",F271,".")),IF(AND(M271="N1",OFFSET(M271,1,0)="N2",$A$6&gt;=3),SUMIFS($X:$X,$M:$M,"N2",$J:$J,CONCATENATE(E271,".",F271,".")),IF(AND(M271="N2",OFFSET(M271,1,0)="S",$A$6&gt;=3),SUMIFS($X:$X,$M:$M,"S",$K:$K,CONCATENATE(E271,".",F271,".",G271,"."))))))),0)</f>
        <v>97873.47</v>
      </c>
      <c r="Y271" s="58">
        <f t="shared" si="45"/>
        <v>0</v>
      </c>
      <c r="Z271" s="59"/>
      <c r="AA271" s="59" t="e">
        <f>MATCH((CONCATENATE($P271," ",$Q271)),[1]Banco!$A:$A,0)</f>
        <v>#N/A</v>
      </c>
      <c r="AB271" s="59"/>
      <c r="AC271" s="3" t="s">
        <v>0</v>
      </c>
      <c r="AD271" s="11"/>
      <c r="AE271" s="60"/>
    </row>
    <row r="272" spans="1:31" x14ac:dyDescent="0.25">
      <c r="A272">
        <f t="shared" si="34"/>
        <v>3</v>
      </c>
      <c r="B272">
        <f t="shared" ca="1" si="39"/>
        <v>3</v>
      </c>
      <c r="C272">
        <f t="shared" ca="1" si="40"/>
        <v>3</v>
      </c>
      <c r="D272" t="str">
        <f t="shared" si="35"/>
        <v xml:space="preserve"> </v>
      </c>
      <c r="E272" s="47">
        <f t="shared" ca="1" si="36"/>
        <v>1</v>
      </c>
      <c r="F272">
        <f t="shared" ca="1" si="37"/>
        <v>12</v>
      </c>
      <c r="G272">
        <f t="shared" ca="1" si="38"/>
        <v>1</v>
      </c>
      <c r="H272">
        <f t="shared" ca="1" si="30"/>
        <v>0</v>
      </c>
      <c r="I272" t="str">
        <f t="shared" ca="1" si="41"/>
        <v>1</v>
      </c>
      <c r="J272" t="str">
        <f t="shared" ca="1" si="42"/>
        <v>1.12.</v>
      </c>
      <c r="K272" t="str">
        <f t="shared" ca="1" si="43"/>
        <v>1.12.1.</v>
      </c>
      <c r="L272" t="str">
        <f t="shared" ca="1" si="31"/>
        <v>F</v>
      </c>
      <c r="M272" s="48" t="s">
        <v>4</v>
      </c>
      <c r="N272" s="49"/>
      <c r="O272" s="50" t="s">
        <v>1254</v>
      </c>
      <c r="P272" s="51"/>
      <c r="Q272" s="51"/>
      <c r="R272" s="52" t="s">
        <v>283</v>
      </c>
      <c r="S272" s="53"/>
      <c r="T272" s="78"/>
      <c r="U272" s="79"/>
      <c r="V272" s="57">
        <f t="shared" si="46"/>
        <v>0</v>
      </c>
      <c r="W272" s="56">
        <f t="shared" si="44"/>
        <v>0</v>
      </c>
      <c r="X272" s="57">
        <f ca="1">IFERROR(IF($M272="S",(ROUNDDOWN($Y272*$W272,2)),IF($M272="M",SUMIFS($X:$X,$M:$M,"N1",$E:$E,I272),IF(AND(M272="N1",OFFSET(M272,1,0)="S"),SUMIFS($X:$X,$M:$M,"S",$J:$J,CONCATENATE(E272,".",F272,".")),IF(AND(M272="N1",OFFSET(M272,1,0)="N2",$A$6&gt;=3),SUMIFS($X:$X,$M:$M,"N2",$J:$J,CONCATENATE(E272,".",F272,".")),IF(AND(M272="N2",OFFSET(M272,1,0)="S",$A$6&gt;=3),SUMIFS($X:$X,$M:$M,"S",$K:$K,CONCATENATE(E272,".",F272,".",G272,"."))))))),0)</f>
        <v>72616.039999999994</v>
      </c>
      <c r="Y272" s="58">
        <f t="shared" si="45"/>
        <v>0</v>
      </c>
      <c r="Z272" s="59"/>
      <c r="AA272" s="59" t="e">
        <f>MATCH((CONCATENATE($P272," ",$Q272)),[1]Banco!$A:$A,0)</f>
        <v>#N/A</v>
      </c>
      <c r="AB272" s="59"/>
      <c r="AC272" s="3" t="s">
        <v>0</v>
      </c>
      <c r="AD272" s="11"/>
      <c r="AE272" s="60"/>
    </row>
    <row r="273" spans="1:31" ht="38.25" x14ac:dyDescent="0.25">
      <c r="A273" t="str">
        <f t="shared" si="34"/>
        <v>S</v>
      </c>
      <c r="B273">
        <f t="shared" ca="1" si="39"/>
        <v>3</v>
      </c>
      <c r="C273" t="str">
        <f t="shared" ca="1" si="40"/>
        <v>S</v>
      </c>
      <c r="D273" t="str">
        <f t="shared" si="35"/>
        <v xml:space="preserve"> </v>
      </c>
      <c r="E273" s="47">
        <f t="shared" ca="1" si="36"/>
        <v>1</v>
      </c>
      <c r="F273">
        <f t="shared" ca="1" si="37"/>
        <v>12</v>
      </c>
      <c r="G273">
        <f t="shared" ca="1" si="38"/>
        <v>1</v>
      </c>
      <c r="H273">
        <f t="shared" ca="1" si="30"/>
        <v>1</v>
      </c>
      <c r="I273" t="str">
        <f t="shared" ca="1" si="41"/>
        <v>1</v>
      </c>
      <c r="J273" t="str">
        <f t="shared" ca="1" si="42"/>
        <v>1.12.</v>
      </c>
      <c r="K273" t="str">
        <f t="shared" ca="1" si="43"/>
        <v>1.12.1.</v>
      </c>
      <c r="L273" t="str">
        <f t="shared" ca="1" si="31"/>
        <v>F</v>
      </c>
      <c r="M273" s="48" t="s">
        <v>6</v>
      </c>
      <c r="N273" s="49"/>
      <c r="O273" s="50" t="s">
        <v>1255</v>
      </c>
      <c r="P273" s="51" t="s">
        <v>51</v>
      </c>
      <c r="Q273" s="51" t="s">
        <v>315</v>
      </c>
      <c r="R273" s="52" t="s">
        <v>316</v>
      </c>
      <c r="S273" s="53" t="s">
        <v>62</v>
      </c>
      <c r="T273" s="78">
        <v>351.47</v>
      </c>
      <c r="U273" s="79">
        <v>140.77000000000001</v>
      </c>
      <c r="V273" s="57">
        <f t="shared" si="46"/>
        <v>175.65</v>
      </c>
      <c r="W273" s="56">
        <f t="shared" si="44"/>
        <v>175.65</v>
      </c>
      <c r="X273" s="57">
        <f ca="1">IFERROR(IF($M273="S",(ROUNDDOWN($Y273*$W273,2)),IF($M273="M",SUMIFS($X:$X,$M:$M,"N1",$E:$E,I273),IF(AND(M273="N1",OFFSET(M273,1,0)="S"),SUMIFS($X:$X,$M:$M,"S",$J:$J,CONCATENATE(E273,".",F273,".")),IF(AND(M273="N1",OFFSET(M273,1,0)="N2",$A$6&gt;=3),SUMIFS($X:$X,$M:$M,"N2",$J:$J,CONCATENATE(E273,".",F273,".")),IF(AND(M273="N2",OFFSET(M273,1,0)="S",$A$6&gt;=3),SUMIFS($X:$X,$M:$M,"S",$K:$K,CONCATENATE(E273,".",F273,".",G273,"."))))))),0)</f>
        <v>61735.7</v>
      </c>
      <c r="Y273" s="58">
        <f t="shared" si="45"/>
        <v>351.47</v>
      </c>
      <c r="Z273" s="59"/>
      <c r="AA273" s="59">
        <f>MATCH((CONCATENATE($P273," ",$Q273)),[1]Banco!$A:$A,0)</f>
        <v>11094</v>
      </c>
      <c r="AB273" s="59"/>
      <c r="AC273" s="3" t="s">
        <v>0</v>
      </c>
      <c r="AD273" s="11"/>
      <c r="AE273" s="60"/>
    </row>
    <row r="274" spans="1:31" ht="38.25" x14ac:dyDescent="0.25">
      <c r="A274" t="str">
        <f t="shared" si="34"/>
        <v>S</v>
      </c>
      <c r="B274">
        <f t="shared" ca="1" si="39"/>
        <v>3</v>
      </c>
      <c r="C274" t="str">
        <f t="shared" ca="1" si="40"/>
        <v>S</v>
      </c>
      <c r="D274" t="str">
        <f t="shared" si="35"/>
        <v xml:space="preserve"> </v>
      </c>
      <c r="E274" s="47">
        <f t="shared" ca="1" si="36"/>
        <v>1</v>
      </c>
      <c r="F274">
        <f t="shared" ca="1" si="37"/>
        <v>12</v>
      </c>
      <c r="G274">
        <f t="shared" ca="1" si="38"/>
        <v>1</v>
      </c>
      <c r="H274">
        <f t="shared" ca="1" si="30"/>
        <v>2</v>
      </c>
      <c r="I274" t="str">
        <f t="shared" ca="1" si="41"/>
        <v>1</v>
      </c>
      <c r="J274" t="str">
        <f t="shared" ca="1" si="42"/>
        <v>1.12.</v>
      </c>
      <c r="K274" t="str">
        <f t="shared" ca="1" si="43"/>
        <v>1.12.1.</v>
      </c>
      <c r="L274" t="str">
        <f t="shared" ca="1" si="31"/>
        <v>F</v>
      </c>
      <c r="M274" s="48" t="s">
        <v>6</v>
      </c>
      <c r="N274" s="49"/>
      <c r="O274" s="50" t="s">
        <v>1256</v>
      </c>
      <c r="P274" s="51" t="s">
        <v>51</v>
      </c>
      <c r="Q274" s="51" t="s">
        <v>317</v>
      </c>
      <c r="R274" s="52" t="s">
        <v>318</v>
      </c>
      <c r="S274" s="53" t="s">
        <v>62</v>
      </c>
      <c r="T274" s="78">
        <v>55.75</v>
      </c>
      <c r="U274" s="79">
        <v>110.05</v>
      </c>
      <c r="V274" s="57">
        <f t="shared" si="46"/>
        <v>137.32</v>
      </c>
      <c r="W274" s="56">
        <f t="shared" si="44"/>
        <v>137.32</v>
      </c>
      <c r="X274" s="57">
        <f ca="1">IFERROR(IF($M274="S",(ROUNDDOWN($Y274*$W274,2)),IF($M274="M",SUMIFS($X:$X,$M:$M,"N1",$E:$E,I274),IF(AND(M274="N1",OFFSET(M274,1,0)="S"),SUMIFS($X:$X,$M:$M,"S",$J:$J,CONCATENATE(E274,".",F274,".")),IF(AND(M274="N1",OFFSET(M274,1,0)="N2",$A$6&gt;=3),SUMIFS($X:$X,$M:$M,"N2",$J:$J,CONCATENATE(E274,".",F274,".")),IF(AND(M274="N2",OFFSET(M274,1,0)="S",$A$6&gt;=3),SUMIFS($X:$X,$M:$M,"S",$K:$K,CONCATENATE(E274,".",F274,".",G274,"."))))))),0)</f>
        <v>7655.59</v>
      </c>
      <c r="Y274" s="58">
        <f t="shared" si="45"/>
        <v>55.75</v>
      </c>
      <c r="Z274" s="59"/>
      <c r="AA274" s="59">
        <f>MATCH((CONCATENATE($P274," ",$Q274)),[1]Banco!$A:$A,0)</f>
        <v>11090</v>
      </c>
      <c r="AB274" s="59"/>
      <c r="AC274" s="3" t="s">
        <v>0</v>
      </c>
      <c r="AD274" s="11"/>
      <c r="AE274" s="60"/>
    </row>
    <row r="275" spans="1:31" ht="38.25" x14ac:dyDescent="0.25">
      <c r="A275" t="str">
        <f t="shared" si="34"/>
        <v>S</v>
      </c>
      <c r="B275">
        <f t="shared" ca="1" si="39"/>
        <v>3</v>
      </c>
      <c r="C275" t="str">
        <f t="shared" ca="1" si="40"/>
        <v>S</v>
      </c>
      <c r="D275" t="str">
        <f t="shared" si="35"/>
        <v xml:space="preserve"> </v>
      </c>
      <c r="E275" s="47">
        <f t="shared" ca="1" si="36"/>
        <v>1</v>
      </c>
      <c r="F275">
        <f t="shared" ca="1" si="37"/>
        <v>12</v>
      </c>
      <c r="G275">
        <f t="shared" ca="1" si="38"/>
        <v>1</v>
      </c>
      <c r="H275">
        <f t="shared" ca="1" si="30"/>
        <v>3</v>
      </c>
      <c r="I275" t="str">
        <f t="shared" ca="1" si="41"/>
        <v>1</v>
      </c>
      <c r="J275" t="str">
        <f t="shared" ca="1" si="42"/>
        <v>1.12.</v>
      </c>
      <c r="K275" t="str">
        <f t="shared" ca="1" si="43"/>
        <v>1.12.1.</v>
      </c>
      <c r="L275" t="str">
        <f t="shared" ca="1" si="31"/>
        <v>F</v>
      </c>
      <c r="M275" s="48" t="s">
        <v>6</v>
      </c>
      <c r="N275" s="49"/>
      <c r="O275" s="50" t="s">
        <v>1257</v>
      </c>
      <c r="P275" s="51" t="s">
        <v>51</v>
      </c>
      <c r="Q275" s="51" t="s">
        <v>317</v>
      </c>
      <c r="R275" s="52" t="s">
        <v>318</v>
      </c>
      <c r="S275" s="53" t="s">
        <v>62</v>
      </c>
      <c r="T275" s="78">
        <v>14</v>
      </c>
      <c r="U275" s="79">
        <v>110.05</v>
      </c>
      <c r="V275" s="57">
        <f t="shared" si="46"/>
        <v>137.32</v>
      </c>
      <c r="W275" s="56">
        <f t="shared" si="44"/>
        <v>137.32</v>
      </c>
      <c r="X275" s="57">
        <f ca="1">IFERROR(IF($M275="S",(ROUNDDOWN($Y275*$W275,2)),IF($M275="M",SUMIFS($X:$X,$M:$M,"N1",$E:$E,I275),IF(AND(M275="N1",OFFSET(M275,1,0)="S"),SUMIFS($X:$X,$M:$M,"S",$J:$J,CONCATENATE(E275,".",F275,".")),IF(AND(M275="N1",OFFSET(M275,1,0)="N2",$A$6&gt;=3),SUMIFS($X:$X,$M:$M,"N2",$J:$J,CONCATENATE(E275,".",F275,".")),IF(AND(M275="N2",OFFSET(M275,1,0)="S",$A$6&gt;=3),SUMIFS($X:$X,$M:$M,"S",$K:$K,CONCATENATE(E275,".",F275,".",G275,"."))))))),0)</f>
        <v>1922.48</v>
      </c>
      <c r="Y275" s="58">
        <f t="shared" si="45"/>
        <v>14</v>
      </c>
      <c r="Z275" s="59"/>
      <c r="AA275" s="59">
        <f>MATCH((CONCATENATE($P275," ",$Q275)),[1]Banco!$A:$A,0)</f>
        <v>11090</v>
      </c>
      <c r="AB275" s="59"/>
      <c r="AC275" s="3" t="s">
        <v>0</v>
      </c>
      <c r="AD275" s="11"/>
      <c r="AE275" s="60"/>
    </row>
    <row r="276" spans="1:31" ht="25.5" x14ac:dyDescent="0.25">
      <c r="A276" t="str">
        <f t="shared" si="34"/>
        <v>S</v>
      </c>
      <c r="B276">
        <f t="shared" ca="1" si="39"/>
        <v>3</v>
      </c>
      <c r="C276" t="str">
        <f t="shared" ca="1" si="40"/>
        <v>S</v>
      </c>
      <c r="D276" t="str">
        <f t="shared" si="35"/>
        <v xml:space="preserve"> </v>
      </c>
      <c r="E276" s="47">
        <f t="shared" ca="1" si="36"/>
        <v>1</v>
      </c>
      <c r="F276">
        <f t="shared" ca="1" si="37"/>
        <v>12</v>
      </c>
      <c r="G276">
        <f t="shared" ca="1" si="38"/>
        <v>1</v>
      </c>
      <c r="H276">
        <f t="shared" ca="1" si="30"/>
        <v>4</v>
      </c>
      <c r="I276" t="str">
        <f t="shared" ca="1" si="41"/>
        <v>1</v>
      </c>
      <c r="J276" t="str">
        <f t="shared" ca="1" si="42"/>
        <v>1.12.</v>
      </c>
      <c r="K276" t="str">
        <f t="shared" ca="1" si="43"/>
        <v>1.12.1.</v>
      </c>
      <c r="L276" t="str">
        <f t="shared" ca="1" si="31"/>
        <v>F</v>
      </c>
      <c r="M276" s="48" t="s">
        <v>6</v>
      </c>
      <c r="N276" s="49"/>
      <c r="O276" s="50" t="s">
        <v>1258</v>
      </c>
      <c r="P276" s="51" t="s">
        <v>51</v>
      </c>
      <c r="Q276" s="51" t="s">
        <v>319</v>
      </c>
      <c r="R276" s="52" t="s">
        <v>320</v>
      </c>
      <c r="S276" s="53" t="s">
        <v>62</v>
      </c>
      <c r="T276" s="78">
        <v>5.19</v>
      </c>
      <c r="U276" s="79">
        <v>201.09</v>
      </c>
      <c r="V276" s="57">
        <f t="shared" si="46"/>
        <v>250.92</v>
      </c>
      <c r="W276" s="56">
        <f t="shared" si="44"/>
        <v>250.92</v>
      </c>
      <c r="X276" s="57">
        <f ca="1">IFERROR(IF($M276="S",(ROUNDDOWN($Y276*$W276,2)),IF($M276="M",SUMIFS($X:$X,$M:$M,"N1",$E:$E,I276),IF(AND(M276="N1",OFFSET(M276,1,0)="S"),SUMIFS($X:$X,$M:$M,"S",$J:$J,CONCATENATE(E276,".",F276,".")),IF(AND(M276="N1",OFFSET(M276,1,0)="N2",$A$6&gt;=3),SUMIFS($X:$X,$M:$M,"N2",$J:$J,CONCATENATE(E276,".",F276,".")),IF(AND(M276="N2",OFFSET(M276,1,0)="S",$A$6&gt;=3),SUMIFS($X:$X,$M:$M,"S",$K:$K,CONCATENATE(E276,".",F276,".",G276,"."))))))),0)</f>
        <v>1302.27</v>
      </c>
      <c r="Y276" s="58">
        <f t="shared" si="45"/>
        <v>5.19</v>
      </c>
      <c r="Z276" s="59"/>
      <c r="AA276" s="59">
        <f>MATCH((CONCATENATE($P276," ",$Q276)),[1]Banco!$A:$A,0)</f>
        <v>11125</v>
      </c>
      <c r="AB276" s="59"/>
      <c r="AC276" s="3" t="s">
        <v>0</v>
      </c>
      <c r="AD276" s="11"/>
      <c r="AE276" s="60"/>
    </row>
    <row r="277" spans="1:31" x14ac:dyDescent="0.25">
      <c r="A277">
        <f t="shared" si="34"/>
        <v>3</v>
      </c>
      <c r="B277">
        <f t="shared" ca="1" si="39"/>
        <v>3</v>
      </c>
      <c r="C277">
        <f t="shared" ca="1" si="40"/>
        <v>3</v>
      </c>
      <c r="D277" t="str">
        <f t="shared" si="35"/>
        <v xml:space="preserve"> </v>
      </c>
      <c r="E277" s="47">
        <f t="shared" ca="1" si="36"/>
        <v>1</v>
      </c>
      <c r="F277">
        <f t="shared" ca="1" si="37"/>
        <v>12</v>
      </c>
      <c r="G277">
        <f t="shared" ca="1" si="38"/>
        <v>2</v>
      </c>
      <c r="H277">
        <f t="shared" ca="1" si="30"/>
        <v>0</v>
      </c>
      <c r="I277" t="str">
        <f t="shared" ca="1" si="41"/>
        <v>1</v>
      </c>
      <c r="J277" t="str">
        <f t="shared" ca="1" si="42"/>
        <v>1.12.</v>
      </c>
      <c r="K277" t="str">
        <f t="shared" ca="1" si="43"/>
        <v>1.12.2.</v>
      </c>
      <c r="L277" t="str">
        <f t="shared" ca="1" si="31"/>
        <v>F</v>
      </c>
      <c r="M277" s="48" t="s">
        <v>4</v>
      </c>
      <c r="N277" s="49"/>
      <c r="O277" s="50" t="s">
        <v>1259</v>
      </c>
      <c r="P277" s="51"/>
      <c r="Q277" s="51"/>
      <c r="R277" s="52" t="s">
        <v>47</v>
      </c>
      <c r="S277" s="53"/>
      <c r="T277" s="78"/>
      <c r="U277" s="79"/>
      <c r="V277" s="57">
        <f t="shared" si="46"/>
        <v>0</v>
      </c>
      <c r="W277" s="56">
        <f t="shared" si="44"/>
        <v>0</v>
      </c>
      <c r="X277" s="57">
        <f ca="1">IFERROR(IF($M277="S",(ROUNDDOWN($Y277*$W277,2)),IF($M277="M",SUMIFS($X:$X,$M:$M,"N1",$E:$E,I277),IF(AND(M277="N1",OFFSET(M277,1,0)="S"),SUMIFS($X:$X,$M:$M,"S",$J:$J,CONCATENATE(E277,".",F277,".")),IF(AND(M277="N1",OFFSET(M277,1,0)="N2",$A$6&gt;=3),SUMIFS($X:$X,$M:$M,"N2",$J:$J,CONCATENATE(E277,".",F277,".")),IF(AND(M277="N2",OFFSET(M277,1,0)="S",$A$6&gt;=3),SUMIFS($X:$X,$M:$M,"S",$K:$K,CONCATENATE(E277,".",F277,".",G277,"."))))))),0)</f>
        <v>25257.43</v>
      </c>
      <c r="Y277" s="58">
        <f t="shared" si="45"/>
        <v>0</v>
      </c>
      <c r="Z277" s="59"/>
      <c r="AA277" s="59" t="e">
        <f>MATCH((CONCATENATE($P277," ",$Q277)),[1]Banco!$A:$A,0)</f>
        <v>#N/A</v>
      </c>
      <c r="AB277" s="59"/>
      <c r="AC277" s="3" t="s">
        <v>0</v>
      </c>
      <c r="AD277" s="11"/>
      <c r="AE277" s="60"/>
    </row>
    <row r="278" spans="1:31" ht="51" x14ac:dyDescent="0.25">
      <c r="A278" t="str">
        <f t="shared" si="34"/>
        <v>S</v>
      </c>
      <c r="B278">
        <f t="shared" ca="1" si="39"/>
        <v>3</v>
      </c>
      <c r="C278" t="str">
        <f t="shared" ca="1" si="40"/>
        <v>S</v>
      </c>
      <c r="D278" t="str">
        <f t="shared" si="35"/>
        <v xml:space="preserve"> </v>
      </c>
      <c r="E278" s="47">
        <f t="shared" ca="1" si="36"/>
        <v>1</v>
      </c>
      <c r="F278">
        <f t="shared" ca="1" si="37"/>
        <v>12</v>
      </c>
      <c r="G278">
        <f t="shared" ca="1" si="38"/>
        <v>2</v>
      </c>
      <c r="H278">
        <f t="shared" ca="1" si="30"/>
        <v>1</v>
      </c>
      <c r="I278" t="str">
        <f t="shared" ca="1" si="41"/>
        <v>1</v>
      </c>
      <c r="J278" t="str">
        <f t="shared" ca="1" si="42"/>
        <v>1.12.</v>
      </c>
      <c r="K278" t="str">
        <f t="shared" ca="1" si="43"/>
        <v>1.12.2.</v>
      </c>
      <c r="L278" t="str">
        <f t="shared" ca="1" si="31"/>
        <v>F</v>
      </c>
      <c r="M278" s="48" t="s">
        <v>6</v>
      </c>
      <c r="N278" s="49"/>
      <c r="O278" s="50" t="s">
        <v>1260</v>
      </c>
      <c r="P278" s="51" t="s">
        <v>51</v>
      </c>
      <c r="Q278" s="51" t="s">
        <v>321</v>
      </c>
      <c r="R278" s="52" t="s">
        <v>322</v>
      </c>
      <c r="S278" s="53" t="s">
        <v>62</v>
      </c>
      <c r="T278" s="78">
        <v>226.35</v>
      </c>
      <c r="U278" s="79">
        <v>75.22</v>
      </c>
      <c r="V278" s="57">
        <f t="shared" si="46"/>
        <v>93.85</v>
      </c>
      <c r="W278" s="56">
        <f t="shared" si="44"/>
        <v>93.85</v>
      </c>
      <c r="X278" s="57">
        <f ca="1">IFERROR(IF($M278="S",(ROUNDDOWN($Y278*$W278,2)),IF($M278="M",SUMIFS($X:$X,$M:$M,"N1",$E:$E,I278),IF(AND(M278="N1",OFFSET(M278,1,0)="S"),SUMIFS($X:$X,$M:$M,"S",$J:$J,CONCATENATE(E278,".",F278,".")),IF(AND(M278="N1",OFFSET(M278,1,0)="N2",$A$6&gt;=3),SUMIFS($X:$X,$M:$M,"N2",$J:$J,CONCATENATE(E278,".",F278,".")),IF(AND(M278="N2",OFFSET(M278,1,0)="S",$A$6&gt;=3),SUMIFS($X:$X,$M:$M,"S",$K:$K,CONCATENATE(E278,".",F278,".",G278,"."))))))),0)</f>
        <v>21242.94</v>
      </c>
      <c r="Y278" s="58">
        <f t="shared" si="45"/>
        <v>226.35</v>
      </c>
      <c r="Z278" s="59"/>
      <c r="AA278" s="59">
        <f>MATCH((CONCATENATE($P278," ",$Q278)),[1]Banco!$A:$A,0)</f>
        <v>11218</v>
      </c>
      <c r="AB278" s="59"/>
      <c r="AC278" s="3" t="s">
        <v>0</v>
      </c>
      <c r="AD278" s="11"/>
      <c r="AE278" s="60"/>
    </row>
    <row r="279" spans="1:31" ht="38.25" x14ac:dyDescent="0.25">
      <c r="A279" t="str">
        <f t="shared" si="34"/>
        <v>S</v>
      </c>
      <c r="B279">
        <f t="shared" ca="1" si="39"/>
        <v>3</v>
      </c>
      <c r="C279" t="str">
        <f t="shared" ca="1" si="40"/>
        <v>S</v>
      </c>
      <c r="D279" t="str">
        <f t="shared" si="35"/>
        <v xml:space="preserve"> </v>
      </c>
      <c r="E279" s="47">
        <f t="shared" ca="1" si="36"/>
        <v>1</v>
      </c>
      <c r="F279">
        <f t="shared" ca="1" si="37"/>
        <v>12</v>
      </c>
      <c r="G279">
        <f t="shared" ca="1" si="38"/>
        <v>2</v>
      </c>
      <c r="H279">
        <f t="shared" ca="1" si="30"/>
        <v>2</v>
      </c>
      <c r="I279" t="str">
        <f t="shared" ca="1" si="41"/>
        <v>1</v>
      </c>
      <c r="J279" t="str">
        <f t="shared" ca="1" si="42"/>
        <v>1.12.</v>
      </c>
      <c r="K279" t="str">
        <f t="shared" ca="1" si="43"/>
        <v>1.12.2.</v>
      </c>
      <c r="L279" t="str">
        <f t="shared" ca="1" si="31"/>
        <v>F</v>
      </c>
      <c r="M279" s="48" t="s">
        <v>6</v>
      </c>
      <c r="N279" s="49"/>
      <c r="O279" s="50" t="s">
        <v>1261</v>
      </c>
      <c r="P279" s="51" t="s">
        <v>131</v>
      </c>
      <c r="Q279" s="51" t="s">
        <v>323</v>
      </c>
      <c r="R279" s="52" t="s">
        <v>324</v>
      </c>
      <c r="S279" s="53" t="s">
        <v>62</v>
      </c>
      <c r="T279" s="78">
        <v>34.049999999999997</v>
      </c>
      <c r="U279" s="79">
        <v>94.49</v>
      </c>
      <c r="V279" s="57">
        <f t="shared" si="46"/>
        <v>117.9</v>
      </c>
      <c r="W279" s="56">
        <f t="shared" si="44"/>
        <v>117.9</v>
      </c>
      <c r="X279" s="57">
        <f ca="1">IFERROR(IF($M279="S",(ROUNDDOWN($Y279*$W279,2)),IF($M279="M",SUMIFS($X:$X,$M:$M,"N1",$E:$E,I279),IF(AND(M279="N1",OFFSET(M279,1,0)="S"),SUMIFS($X:$X,$M:$M,"S",$J:$J,CONCATENATE(E279,".",F279,".")),IF(AND(M279="N1",OFFSET(M279,1,0)="N2",$A$6&gt;=3),SUMIFS($X:$X,$M:$M,"N2",$J:$J,CONCATENATE(E279,".",F279,".")),IF(AND(M279="N2",OFFSET(M279,1,0)="S",$A$6&gt;=3),SUMIFS($X:$X,$M:$M,"S",$K:$K,CONCATENATE(E279,".",F279,".",G279,"."))))))),0)</f>
        <v>4014.49</v>
      </c>
      <c r="Y279" s="58">
        <f t="shared" si="45"/>
        <v>34.049999999999997</v>
      </c>
      <c r="Z279" s="59"/>
      <c r="AA279" s="59" t="e">
        <f>MATCH((CONCATENATE($P279," ",$Q279)),[1]Banco!$A:$A,0)</f>
        <v>#N/A</v>
      </c>
      <c r="AB279" s="59"/>
      <c r="AC279" s="3" t="s">
        <v>0</v>
      </c>
      <c r="AD279" s="11"/>
      <c r="AE279" s="60"/>
    </row>
    <row r="280" spans="1:31" x14ac:dyDescent="0.25">
      <c r="A280">
        <f t="shared" si="34"/>
        <v>2</v>
      </c>
      <c r="B280">
        <f t="shared" ca="1" si="39"/>
        <v>2</v>
      </c>
      <c r="C280">
        <f t="shared" ca="1" si="40"/>
        <v>2</v>
      </c>
      <c r="D280" t="str">
        <f t="shared" si="35"/>
        <v xml:space="preserve"> </v>
      </c>
      <c r="E280" s="47">
        <f t="shared" ca="1" si="36"/>
        <v>1</v>
      </c>
      <c r="F280">
        <f t="shared" ca="1" si="37"/>
        <v>13</v>
      </c>
      <c r="G280">
        <f t="shared" ca="1" si="38"/>
        <v>0</v>
      </c>
      <c r="H280">
        <f t="shared" ca="1" si="30"/>
        <v>0</v>
      </c>
      <c r="I280" t="str">
        <f t="shared" ca="1" si="41"/>
        <v>1</v>
      </c>
      <c r="J280" t="str">
        <f t="shared" ca="1" si="42"/>
        <v>1.13.</v>
      </c>
      <c r="K280" t="str">
        <f t="shared" ca="1" si="43"/>
        <v>1.13.0.</v>
      </c>
      <c r="L280" t="str">
        <f t="shared" ca="1" si="31"/>
        <v>F</v>
      </c>
      <c r="M280" s="48" t="s">
        <v>3</v>
      </c>
      <c r="N280" s="49"/>
      <c r="O280" s="50" t="s">
        <v>1262</v>
      </c>
      <c r="P280" s="51"/>
      <c r="Q280" s="51"/>
      <c r="R280" s="52" t="s">
        <v>46</v>
      </c>
      <c r="S280" s="53"/>
      <c r="T280" s="78"/>
      <c r="U280" s="79"/>
      <c r="V280" s="57">
        <f t="shared" si="46"/>
        <v>0</v>
      </c>
      <c r="W280" s="56">
        <f t="shared" si="44"/>
        <v>0</v>
      </c>
      <c r="X280" s="57">
        <f ca="1">IFERROR(IF($M280="S",(ROUNDDOWN($Y280*$W280,2)),IF($M280="M",SUMIFS($X:$X,$M:$M,"N1",$E:$E,I280),IF(AND(M280="N1",OFFSET(M280,1,0)="S"),SUMIFS($X:$X,$M:$M,"S",$J:$J,CONCATENATE(E280,".",F280,".")),IF(AND(M280="N1",OFFSET(M280,1,0)="N2",$A$6&gt;=3),SUMIFS($X:$X,$M:$M,"N2",$J:$J,CONCATENATE(E280,".",F280,".")),IF(AND(M280="N2",OFFSET(M280,1,0)="S",$A$6&gt;=3),SUMIFS($X:$X,$M:$M,"S",$K:$K,CONCATENATE(E280,".",F280,".",G280,"."))))))),0)</f>
        <v>44395.27</v>
      </c>
      <c r="Y280" s="58">
        <f t="shared" si="45"/>
        <v>0</v>
      </c>
      <c r="Z280" s="59"/>
      <c r="AA280" s="59" t="e">
        <f>MATCH((CONCATENATE($P280," ",$Q280)),[1]Banco!$A:$A,0)</f>
        <v>#N/A</v>
      </c>
      <c r="AB280" s="59"/>
      <c r="AC280" s="3" t="s">
        <v>0</v>
      </c>
      <c r="AD280" s="11"/>
      <c r="AE280" s="60"/>
    </row>
    <row r="281" spans="1:31" x14ac:dyDescent="0.25">
      <c r="A281">
        <f t="shared" si="34"/>
        <v>3</v>
      </c>
      <c r="B281">
        <f t="shared" ca="1" si="39"/>
        <v>3</v>
      </c>
      <c r="C281">
        <f t="shared" ca="1" si="40"/>
        <v>3</v>
      </c>
      <c r="D281" t="str">
        <f t="shared" si="35"/>
        <v xml:space="preserve"> </v>
      </c>
      <c r="E281" s="47">
        <f t="shared" ca="1" si="36"/>
        <v>1</v>
      </c>
      <c r="F281">
        <f t="shared" ca="1" si="37"/>
        <v>13</v>
      </c>
      <c r="G281">
        <f t="shared" ca="1" si="38"/>
        <v>1</v>
      </c>
      <c r="H281">
        <f t="shared" ca="1" si="30"/>
        <v>0</v>
      </c>
      <c r="I281" t="str">
        <f t="shared" ca="1" si="41"/>
        <v>1</v>
      </c>
      <c r="J281" t="str">
        <f t="shared" ca="1" si="42"/>
        <v>1.13.</v>
      </c>
      <c r="K281" t="str">
        <f t="shared" ca="1" si="43"/>
        <v>1.13.1.</v>
      </c>
      <c r="L281" t="str">
        <f t="shared" ca="1" si="31"/>
        <v>F</v>
      </c>
      <c r="M281" s="48" t="s">
        <v>4</v>
      </c>
      <c r="N281" s="49"/>
      <c r="O281" s="50" t="s">
        <v>1263</v>
      </c>
      <c r="P281" s="51"/>
      <c r="Q281" s="51"/>
      <c r="R281" s="52" t="s">
        <v>325</v>
      </c>
      <c r="S281" s="53"/>
      <c r="T281" s="78"/>
      <c r="U281" s="79"/>
      <c r="V281" s="57">
        <f t="shared" si="46"/>
        <v>0</v>
      </c>
      <c r="W281" s="56">
        <f t="shared" si="44"/>
        <v>0</v>
      </c>
      <c r="X281" s="57">
        <f ca="1">IFERROR(IF($M281="S",(ROUNDDOWN($Y281*$W281,2)),IF($M281="M",SUMIFS($X:$X,$M:$M,"N1",$E:$E,I281),IF(AND(M281="N1",OFFSET(M281,1,0)="S"),SUMIFS($X:$X,$M:$M,"S",$J:$J,CONCATENATE(E281,".",F281,".")),IF(AND(M281="N1",OFFSET(M281,1,0)="N2",$A$6&gt;=3),SUMIFS($X:$X,$M:$M,"N2",$J:$J,CONCATENATE(E281,".",F281,".")),IF(AND(M281="N2",OFFSET(M281,1,0)="S",$A$6&gt;=3),SUMIFS($X:$X,$M:$M,"S",$K:$K,CONCATENATE(E281,".",F281,".",G281,"."))))))),0)</f>
        <v>44395.27</v>
      </c>
      <c r="Y281" s="58">
        <f t="shared" si="45"/>
        <v>0</v>
      </c>
      <c r="Z281" s="59"/>
      <c r="AA281" s="59" t="e">
        <f>MATCH((CONCATENATE($P281," ",$Q281)),[1]Banco!$A:$A,0)</f>
        <v>#N/A</v>
      </c>
      <c r="AB281" s="59"/>
      <c r="AC281" s="3" t="s">
        <v>0</v>
      </c>
      <c r="AD281" s="11"/>
      <c r="AE281" s="60"/>
    </row>
    <row r="282" spans="1:31" x14ac:dyDescent="0.25">
      <c r="A282" t="str">
        <f t="shared" si="34"/>
        <v>S</v>
      </c>
      <c r="B282">
        <f t="shared" ca="1" si="39"/>
        <v>3</v>
      </c>
      <c r="C282" t="str">
        <f t="shared" ca="1" si="40"/>
        <v>S</v>
      </c>
      <c r="D282" t="str">
        <f t="shared" si="35"/>
        <v xml:space="preserve"> </v>
      </c>
      <c r="E282" s="47">
        <f t="shared" ca="1" si="36"/>
        <v>1</v>
      </c>
      <c r="F282">
        <f t="shared" ca="1" si="37"/>
        <v>13</v>
      </c>
      <c r="G282">
        <f t="shared" ca="1" si="38"/>
        <v>1</v>
      </c>
      <c r="H282">
        <f t="shared" ca="1" si="30"/>
        <v>1</v>
      </c>
      <c r="I282" t="str">
        <f t="shared" ca="1" si="41"/>
        <v>1</v>
      </c>
      <c r="J282" t="str">
        <f t="shared" ca="1" si="42"/>
        <v>1.13.</v>
      </c>
      <c r="K282" t="str">
        <f t="shared" ca="1" si="43"/>
        <v>1.13.1.</v>
      </c>
      <c r="L282" t="str">
        <f t="shared" ca="1" si="31"/>
        <v>F</v>
      </c>
      <c r="M282" s="48" t="s">
        <v>6</v>
      </c>
      <c r="N282" s="49"/>
      <c r="O282" s="50" t="s">
        <v>1264</v>
      </c>
      <c r="P282" s="51" t="s">
        <v>131</v>
      </c>
      <c r="Q282" s="51" t="s">
        <v>326</v>
      </c>
      <c r="R282" s="52" t="s">
        <v>327</v>
      </c>
      <c r="S282" s="53" t="s">
        <v>62</v>
      </c>
      <c r="T282" s="78">
        <v>290.41000000000003</v>
      </c>
      <c r="U282" s="79">
        <v>66.25</v>
      </c>
      <c r="V282" s="57">
        <f t="shared" si="46"/>
        <v>82.66</v>
      </c>
      <c r="W282" s="56">
        <f t="shared" si="44"/>
        <v>82.66</v>
      </c>
      <c r="X282" s="57">
        <f ca="1">IFERROR(IF($M282="S",(ROUNDDOWN($Y282*$W282,2)),IF($M282="M",SUMIFS($X:$X,$M:$M,"N1",$E:$E,I282),IF(AND(M282="N1",OFFSET(M282,1,0)="S"),SUMIFS($X:$X,$M:$M,"S",$J:$J,CONCATENATE(E282,".",F282,".")),IF(AND(M282="N1",OFFSET(M282,1,0)="N2",$A$6&gt;=3),SUMIFS($X:$X,$M:$M,"N2",$J:$J,CONCATENATE(E282,".",F282,".")),IF(AND(M282="N2",OFFSET(M282,1,0)="S",$A$6&gt;=3),SUMIFS($X:$X,$M:$M,"S",$K:$K,CONCATENATE(E282,".",F282,".",G282,"."))))))),0)</f>
        <v>24005.29</v>
      </c>
      <c r="Y282" s="58">
        <f t="shared" si="45"/>
        <v>290.41000000000003</v>
      </c>
      <c r="Z282" s="59"/>
      <c r="AA282" s="59" t="e">
        <f>MATCH((CONCATENATE($P282," ",$Q282)),[1]Banco!$A:$A,0)</f>
        <v>#N/A</v>
      </c>
      <c r="AB282" s="59"/>
      <c r="AC282" s="3" t="s">
        <v>0</v>
      </c>
      <c r="AD282" s="11"/>
      <c r="AE282" s="60"/>
    </row>
    <row r="283" spans="1:31" ht="25.5" x14ac:dyDescent="0.25">
      <c r="A283" t="str">
        <f t="shared" si="34"/>
        <v>S</v>
      </c>
      <c r="B283">
        <f t="shared" ca="1" si="39"/>
        <v>3</v>
      </c>
      <c r="C283" t="str">
        <f t="shared" ca="1" si="40"/>
        <v>S</v>
      </c>
      <c r="D283" t="str">
        <f t="shared" si="35"/>
        <v xml:space="preserve"> </v>
      </c>
      <c r="E283" s="47">
        <f t="shared" ca="1" si="36"/>
        <v>1</v>
      </c>
      <c r="F283">
        <f t="shared" ca="1" si="37"/>
        <v>13</v>
      </c>
      <c r="G283">
        <f t="shared" ca="1" si="38"/>
        <v>1</v>
      </c>
      <c r="H283">
        <f t="shared" ca="1" si="30"/>
        <v>2</v>
      </c>
      <c r="I283" t="str">
        <f t="shared" ca="1" si="41"/>
        <v>1</v>
      </c>
      <c r="J283" t="str">
        <f t="shared" ca="1" si="42"/>
        <v>1.13.</v>
      </c>
      <c r="K283" t="str">
        <f t="shared" ca="1" si="43"/>
        <v>1.13.1.</v>
      </c>
      <c r="L283" t="str">
        <f t="shared" ca="1" si="31"/>
        <v>F</v>
      </c>
      <c r="M283" s="48" t="s">
        <v>6</v>
      </c>
      <c r="N283" s="49"/>
      <c r="O283" s="50" t="s">
        <v>1265</v>
      </c>
      <c r="P283" s="51" t="s">
        <v>51</v>
      </c>
      <c r="Q283" s="51" t="s">
        <v>328</v>
      </c>
      <c r="R283" s="52" t="s">
        <v>329</v>
      </c>
      <c r="S283" s="53" t="s">
        <v>62</v>
      </c>
      <c r="T283" s="78">
        <v>290.41000000000003</v>
      </c>
      <c r="U283" s="79">
        <v>18.440000000000001</v>
      </c>
      <c r="V283" s="57">
        <f t="shared" si="46"/>
        <v>23</v>
      </c>
      <c r="W283" s="56">
        <f t="shared" si="44"/>
        <v>23</v>
      </c>
      <c r="X283" s="57">
        <f ca="1">IFERROR(IF($M283="S",(ROUNDDOWN($Y283*$W283,2)),IF($M283="M",SUMIFS($X:$X,$M:$M,"N1",$E:$E,I283),IF(AND(M283="N1",OFFSET(M283,1,0)="S"),SUMIFS($X:$X,$M:$M,"S",$J:$J,CONCATENATE(E283,".",F283,".")),IF(AND(M283="N1",OFFSET(M283,1,0)="N2",$A$6&gt;=3),SUMIFS($X:$X,$M:$M,"N2",$J:$J,CONCATENATE(E283,".",F283,".")),IF(AND(M283="N2",OFFSET(M283,1,0)="S",$A$6&gt;=3),SUMIFS($X:$X,$M:$M,"S",$K:$K,CONCATENATE(E283,".",F283,".",G283,"."))))))),0)</f>
        <v>6679.43</v>
      </c>
      <c r="Y283" s="58">
        <f t="shared" si="45"/>
        <v>290.41000000000003</v>
      </c>
      <c r="Z283" s="59"/>
      <c r="AA283" s="59">
        <f>MATCH((CONCATENATE($P283," ",$Q283)),[1]Banco!$A:$A,0)</f>
        <v>11329</v>
      </c>
      <c r="AB283" s="59"/>
      <c r="AC283" s="3" t="s">
        <v>0</v>
      </c>
      <c r="AD283" s="11"/>
      <c r="AE283" s="60"/>
    </row>
    <row r="284" spans="1:31" ht="38.25" x14ac:dyDescent="0.25">
      <c r="A284" t="str">
        <f t="shared" si="34"/>
        <v>S</v>
      </c>
      <c r="B284">
        <f t="shared" ca="1" si="39"/>
        <v>3</v>
      </c>
      <c r="C284" t="str">
        <f t="shared" ca="1" si="40"/>
        <v>S</v>
      </c>
      <c r="D284" t="str">
        <f t="shared" si="35"/>
        <v xml:space="preserve"> </v>
      </c>
      <c r="E284" s="47">
        <f t="shared" ca="1" si="36"/>
        <v>1</v>
      </c>
      <c r="F284">
        <f t="shared" ca="1" si="37"/>
        <v>13</v>
      </c>
      <c r="G284">
        <f t="shared" ca="1" si="38"/>
        <v>1</v>
      </c>
      <c r="H284">
        <f t="shared" ca="1" si="30"/>
        <v>3</v>
      </c>
      <c r="I284" t="str">
        <f t="shared" ca="1" si="41"/>
        <v>1</v>
      </c>
      <c r="J284" t="str">
        <f t="shared" ca="1" si="42"/>
        <v>1.13.</v>
      </c>
      <c r="K284" t="str">
        <f t="shared" ca="1" si="43"/>
        <v>1.13.1.</v>
      </c>
      <c r="L284" t="str">
        <f t="shared" ca="1" si="31"/>
        <v>F</v>
      </c>
      <c r="M284" s="48" t="s">
        <v>6</v>
      </c>
      <c r="N284" s="49"/>
      <c r="O284" s="50" t="s">
        <v>1266</v>
      </c>
      <c r="P284" s="51" t="s">
        <v>51</v>
      </c>
      <c r="Q284" s="51" t="s">
        <v>330</v>
      </c>
      <c r="R284" s="52" t="s">
        <v>331</v>
      </c>
      <c r="S284" s="53" t="s">
        <v>1</v>
      </c>
      <c r="T284" s="78">
        <v>372.75</v>
      </c>
      <c r="U284" s="79">
        <v>18.489999999999998</v>
      </c>
      <c r="V284" s="57">
        <f t="shared" si="46"/>
        <v>23.07</v>
      </c>
      <c r="W284" s="56">
        <f t="shared" si="44"/>
        <v>23.07</v>
      </c>
      <c r="X284" s="57">
        <f ca="1">IFERROR(IF($M284="S",(ROUNDDOWN($Y284*$W284,2)),IF($M284="M",SUMIFS($X:$X,$M:$M,"N1",$E:$E,I284),IF(AND(M284="N1",OFFSET(M284,1,0)="S"),SUMIFS($X:$X,$M:$M,"S",$J:$J,CONCATENATE(E284,".",F284,".")),IF(AND(M284="N1",OFFSET(M284,1,0)="N2",$A$6&gt;=3),SUMIFS($X:$X,$M:$M,"N2",$J:$J,CONCATENATE(E284,".",F284,".")),IF(AND(M284="N2",OFFSET(M284,1,0)="S",$A$6&gt;=3),SUMIFS($X:$X,$M:$M,"S",$K:$K,CONCATENATE(E284,".",F284,".",G284,"."))))))),0)</f>
        <v>8599.34</v>
      </c>
      <c r="Y284" s="58">
        <f t="shared" si="45"/>
        <v>372.75</v>
      </c>
      <c r="Z284" s="59"/>
      <c r="AA284" s="59">
        <f>MATCH((CONCATENATE($P284," ",$Q284)),[1]Banco!$A:$A,0)</f>
        <v>11252</v>
      </c>
      <c r="AB284" s="59"/>
      <c r="AC284" s="3" t="s">
        <v>0</v>
      </c>
      <c r="AD284" s="11"/>
      <c r="AE284" s="60"/>
    </row>
    <row r="285" spans="1:31" ht="25.5" x14ac:dyDescent="0.25">
      <c r="A285" t="str">
        <f t="shared" si="34"/>
        <v>S</v>
      </c>
      <c r="B285">
        <f t="shared" ca="1" si="39"/>
        <v>3</v>
      </c>
      <c r="C285" t="str">
        <f t="shared" ca="1" si="40"/>
        <v>S</v>
      </c>
      <c r="D285" t="str">
        <f t="shared" si="35"/>
        <v xml:space="preserve"> </v>
      </c>
      <c r="E285" s="47">
        <f t="shared" ca="1" si="36"/>
        <v>1</v>
      </c>
      <c r="F285">
        <f t="shared" ca="1" si="37"/>
        <v>13</v>
      </c>
      <c r="G285">
        <f t="shared" ca="1" si="38"/>
        <v>1</v>
      </c>
      <c r="H285">
        <f t="shared" ca="1" si="30"/>
        <v>4</v>
      </c>
      <c r="I285" t="str">
        <f t="shared" ca="1" si="41"/>
        <v>1</v>
      </c>
      <c r="J285" t="str">
        <f t="shared" ca="1" si="42"/>
        <v>1.13.</v>
      </c>
      <c r="K285" t="str">
        <f t="shared" ca="1" si="43"/>
        <v>1.13.1.</v>
      </c>
      <c r="L285" t="str">
        <f t="shared" ca="1" si="31"/>
        <v>F</v>
      </c>
      <c r="M285" s="48" t="s">
        <v>6</v>
      </c>
      <c r="N285" s="49"/>
      <c r="O285" s="50" t="s">
        <v>1267</v>
      </c>
      <c r="P285" s="51" t="s">
        <v>32</v>
      </c>
      <c r="Q285" s="51">
        <v>104640</v>
      </c>
      <c r="R285" s="52" t="s">
        <v>311</v>
      </c>
      <c r="S285" s="53" t="s">
        <v>62</v>
      </c>
      <c r="T285" s="78">
        <v>290.41000000000003</v>
      </c>
      <c r="U285" s="79">
        <v>14.11</v>
      </c>
      <c r="V285" s="57">
        <f t="shared" si="46"/>
        <v>17.600000000000001</v>
      </c>
      <c r="W285" s="56">
        <f t="shared" si="44"/>
        <v>17.600000000000001</v>
      </c>
      <c r="X285" s="57">
        <f ca="1">IFERROR(IF($M285="S",(ROUNDDOWN($Y285*$W285,2)),IF($M285="M",SUMIFS($X:$X,$M:$M,"N1",$E:$E,I285),IF(AND(M285="N1",OFFSET(M285,1,0)="S"),SUMIFS($X:$X,$M:$M,"S",$J:$J,CONCATENATE(E285,".",F285,".")),IF(AND(M285="N1",OFFSET(M285,1,0)="N2",$A$6&gt;=3),SUMIFS($X:$X,$M:$M,"N2",$J:$J,CONCATENATE(E285,".",F285,".")),IF(AND(M285="N2",OFFSET(M285,1,0)="S",$A$6&gt;=3),SUMIFS($X:$X,$M:$M,"S",$K:$K,CONCATENATE(E285,".",F285,".",G285,"."))))))),0)</f>
        <v>5111.21</v>
      </c>
      <c r="Y285" s="58">
        <f t="shared" si="45"/>
        <v>290.41000000000003</v>
      </c>
      <c r="Z285" s="59"/>
      <c r="AA285" s="59">
        <f>MATCH((CONCATENATE($P285," ",$Q285)),[1]Banco!$A:$A,0)</f>
        <v>8246</v>
      </c>
      <c r="AB285" s="59"/>
      <c r="AC285" s="3" t="s">
        <v>0</v>
      </c>
      <c r="AD285" s="11"/>
      <c r="AE285" s="60"/>
    </row>
    <row r="286" spans="1:31" x14ac:dyDescent="0.25">
      <c r="A286">
        <f t="shared" si="34"/>
        <v>2</v>
      </c>
      <c r="B286">
        <f t="shared" ca="1" si="39"/>
        <v>2</v>
      </c>
      <c r="C286">
        <f t="shared" ca="1" si="40"/>
        <v>2</v>
      </c>
      <c r="D286" t="str">
        <f t="shared" si="35"/>
        <v xml:space="preserve"> </v>
      </c>
      <c r="E286" s="47">
        <f t="shared" ca="1" si="36"/>
        <v>1</v>
      </c>
      <c r="F286">
        <f t="shared" ca="1" si="37"/>
        <v>14</v>
      </c>
      <c r="G286">
        <f t="shared" ca="1" si="38"/>
        <v>0</v>
      </c>
      <c r="H286">
        <f t="shared" ca="1" si="30"/>
        <v>0</v>
      </c>
      <c r="I286" t="str">
        <f t="shared" ca="1" si="41"/>
        <v>1</v>
      </c>
      <c r="J286" t="str">
        <f t="shared" ca="1" si="42"/>
        <v>1.14.</v>
      </c>
      <c r="K286" t="str">
        <f t="shared" ca="1" si="43"/>
        <v>1.14.0.</v>
      </c>
      <c r="L286" t="str">
        <f t="shared" ca="1" si="31"/>
        <v>F</v>
      </c>
      <c r="M286" s="48" t="s">
        <v>3</v>
      </c>
      <c r="N286" s="49"/>
      <c r="O286" s="50" t="s">
        <v>1268</v>
      </c>
      <c r="P286" s="51"/>
      <c r="Q286" s="51"/>
      <c r="R286" s="52" t="s">
        <v>42</v>
      </c>
      <c r="S286" s="53"/>
      <c r="T286" s="78"/>
      <c r="U286" s="79"/>
      <c r="V286" s="57">
        <f t="shared" si="46"/>
        <v>0</v>
      </c>
      <c r="W286" s="56">
        <f t="shared" si="44"/>
        <v>0</v>
      </c>
      <c r="X286" s="57">
        <f ca="1">IFERROR(IF($M286="S",(ROUNDDOWN($Y286*$W286,2)),IF($M286="M",SUMIFS($X:$X,$M:$M,"N1",$E:$E,I286),IF(AND(M286="N1",OFFSET(M286,1,0)="S"),SUMIFS($X:$X,$M:$M,"S",$J:$J,CONCATENATE(E286,".",F286,".")),IF(AND(M286="N1",OFFSET(M286,1,0)="N2",$A$6&gt;=3),SUMIFS($X:$X,$M:$M,"N2",$J:$J,CONCATENATE(E286,".",F286,".")),IF(AND(M286="N2",OFFSET(M286,1,0)="S",$A$6&gt;=3),SUMIFS($X:$X,$M:$M,"S",$K:$K,CONCATENATE(E286,".",F286,".",G286,"."))))))),0)</f>
        <v>172119.4</v>
      </c>
      <c r="Y286" s="58">
        <f t="shared" si="45"/>
        <v>0</v>
      </c>
      <c r="Z286" s="59"/>
      <c r="AA286" s="59" t="e">
        <f>MATCH((CONCATENATE($P286," ",$Q286)),[1]Banco!$A:$A,0)</f>
        <v>#N/A</v>
      </c>
      <c r="AB286" s="59"/>
      <c r="AC286" s="3" t="s">
        <v>0</v>
      </c>
      <c r="AD286" s="11"/>
      <c r="AE286" s="60"/>
    </row>
    <row r="287" spans="1:31" x14ac:dyDescent="0.25">
      <c r="A287">
        <f t="shared" si="34"/>
        <v>3</v>
      </c>
      <c r="B287">
        <f t="shared" ca="1" si="39"/>
        <v>3</v>
      </c>
      <c r="C287">
        <f t="shared" ca="1" si="40"/>
        <v>3</v>
      </c>
      <c r="D287" t="str">
        <f t="shared" si="35"/>
        <v xml:space="preserve"> </v>
      </c>
      <c r="E287" s="47">
        <f t="shared" ca="1" si="36"/>
        <v>1</v>
      </c>
      <c r="F287">
        <f t="shared" ca="1" si="37"/>
        <v>14</v>
      </c>
      <c r="G287">
        <f t="shared" ca="1" si="38"/>
        <v>1</v>
      </c>
      <c r="H287">
        <f t="shared" ca="1" si="30"/>
        <v>0</v>
      </c>
      <c r="I287" t="str">
        <f t="shared" ca="1" si="41"/>
        <v>1</v>
      </c>
      <c r="J287" t="str">
        <f t="shared" ca="1" si="42"/>
        <v>1.14.</v>
      </c>
      <c r="K287" t="str">
        <f t="shared" ca="1" si="43"/>
        <v>1.14.1.</v>
      </c>
      <c r="L287" t="str">
        <f t="shared" ca="1" si="31"/>
        <v>F</v>
      </c>
      <c r="M287" s="48" t="s">
        <v>4</v>
      </c>
      <c r="N287" s="49"/>
      <c r="O287" s="50" t="s">
        <v>1269</v>
      </c>
      <c r="P287" s="51"/>
      <c r="Q287" s="51"/>
      <c r="R287" s="52" t="s">
        <v>332</v>
      </c>
      <c r="S287" s="53"/>
      <c r="T287" s="78"/>
      <c r="U287" s="79"/>
      <c r="V287" s="57">
        <f t="shared" si="46"/>
        <v>0</v>
      </c>
      <c r="W287" s="56">
        <f t="shared" si="44"/>
        <v>0</v>
      </c>
      <c r="X287" s="57">
        <f ca="1">IFERROR(IF($M287="S",(ROUNDDOWN($Y287*$W287,2)),IF($M287="M",SUMIFS($X:$X,$M:$M,"N1",$E:$E,I287),IF(AND(M287="N1",OFFSET(M287,1,0)="S"),SUMIFS($X:$X,$M:$M,"S",$J:$J,CONCATENATE(E287,".",F287,".")),IF(AND(M287="N1",OFFSET(M287,1,0)="N2",$A$6&gt;=3),SUMIFS($X:$X,$M:$M,"N2",$J:$J,CONCATENATE(E287,".",F287,".")),IF(AND(M287="N2",OFFSET(M287,1,0)="S",$A$6&gt;=3),SUMIFS($X:$X,$M:$M,"S",$K:$K,CONCATENATE(E287,".",F287,".",G287,"."))))))),0)</f>
        <v>94869.900000000009</v>
      </c>
      <c r="Y287" s="58">
        <f t="shared" si="45"/>
        <v>0</v>
      </c>
      <c r="Z287" s="59"/>
      <c r="AA287" s="59" t="e">
        <f>MATCH((CONCATENATE($P287," ",$Q287)),[1]Banco!$A:$A,0)</f>
        <v>#N/A</v>
      </c>
      <c r="AB287" s="59"/>
      <c r="AC287" s="3" t="s">
        <v>0</v>
      </c>
      <c r="AD287" s="11"/>
      <c r="AE287" s="60"/>
    </row>
    <row r="288" spans="1:31" x14ac:dyDescent="0.25">
      <c r="A288" t="str">
        <f t="shared" si="34"/>
        <v>S</v>
      </c>
      <c r="B288">
        <f t="shared" ca="1" si="39"/>
        <v>3</v>
      </c>
      <c r="C288" t="str">
        <f t="shared" ca="1" si="40"/>
        <v>S</v>
      </c>
      <c r="D288" t="str">
        <f t="shared" si="35"/>
        <v xml:space="preserve"> </v>
      </c>
      <c r="E288" s="47">
        <f t="shared" ca="1" si="36"/>
        <v>1</v>
      </c>
      <c r="F288">
        <f t="shared" ca="1" si="37"/>
        <v>14</v>
      </c>
      <c r="G288">
        <f t="shared" ca="1" si="38"/>
        <v>1</v>
      </c>
      <c r="H288">
        <f t="shared" ca="1" si="30"/>
        <v>1</v>
      </c>
      <c r="I288" t="str">
        <f t="shared" ca="1" si="41"/>
        <v>1</v>
      </c>
      <c r="J288" t="str">
        <f t="shared" ca="1" si="42"/>
        <v>1.14.</v>
      </c>
      <c r="K288" t="str">
        <f t="shared" ca="1" si="43"/>
        <v>1.14.1.</v>
      </c>
      <c r="L288" t="str">
        <f t="shared" ca="1" si="31"/>
        <v>F</v>
      </c>
      <c r="M288" s="48" t="s">
        <v>6</v>
      </c>
      <c r="N288" s="49"/>
      <c r="O288" s="50" t="s">
        <v>1270</v>
      </c>
      <c r="P288" s="51" t="s">
        <v>131</v>
      </c>
      <c r="Q288" s="51" t="s">
        <v>333</v>
      </c>
      <c r="R288" s="52" t="s">
        <v>334</v>
      </c>
      <c r="S288" s="53" t="s">
        <v>61</v>
      </c>
      <c r="T288" s="78">
        <v>1</v>
      </c>
      <c r="U288" s="79">
        <v>305.91000000000003</v>
      </c>
      <c r="V288" s="57">
        <f t="shared" si="46"/>
        <v>381.71</v>
      </c>
      <c r="W288" s="56">
        <f t="shared" si="44"/>
        <v>381.71</v>
      </c>
      <c r="X288" s="57">
        <f ca="1">IFERROR(IF($M288="S",(ROUNDDOWN($Y288*$W288,2)),IF($M288="M",SUMIFS($X:$X,$M:$M,"N1",$E:$E,I288),IF(AND(M288="N1",OFFSET(M288,1,0)="S"),SUMIFS($X:$X,$M:$M,"S",$J:$J,CONCATENATE(E288,".",F288,".")),IF(AND(M288="N1",OFFSET(M288,1,0)="N2",$A$6&gt;=3),SUMIFS($X:$X,$M:$M,"N2",$J:$J,CONCATENATE(E288,".",F288,".")),IF(AND(M288="N2",OFFSET(M288,1,0)="S",$A$6&gt;=3),SUMIFS($X:$X,$M:$M,"S",$K:$K,CONCATENATE(E288,".",F288,".",G288,"."))))))),0)</f>
        <v>381.71</v>
      </c>
      <c r="Y288" s="58">
        <f t="shared" si="45"/>
        <v>1</v>
      </c>
      <c r="Z288" s="59"/>
      <c r="AA288" s="59" t="e">
        <f>MATCH((CONCATENATE($P288," ",$Q288)),[1]Banco!$A:$A,0)</f>
        <v>#N/A</v>
      </c>
      <c r="AB288" s="59"/>
      <c r="AC288" s="3" t="s">
        <v>0</v>
      </c>
      <c r="AD288" s="11"/>
      <c r="AE288" s="60"/>
    </row>
    <row r="289" spans="1:31" ht="25.5" x14ac:dyDescent="0.25">
      <c r="A289" t="str">
        <f t="shared" si="34"/>
        <v>S</v>
      </c>
      <c r="B289">
        <f t="shared" ca="1" si="39"/>
        <v>3</v>
      </c>
      <c r="C289" t="str">
        <f t="shared" ca="1" si="40"/>
        <v>S</v>
      </c>
      <c r="D289" t="str">
        <f t="shared" si="35"/>
        <v xml:space="preserve"> </v>
      </c>
      <c r="E289" s="47">
        <f t="shared" ca="1" si="36"/>
        <v>1</v>
      </c>
      <c r="F289">
        <f t="shared" ca="1" si="37"/>
        <v>14</v>
      </c>
      <c r="G289">
        <f t="shared" ca="1" si="38"/>
        <v>1</v>
      </c>
      <c r="H289">
        <f t="shared" ca="1" si="30"/>
        <v>2</v>
      </c>
      <c r="I289" t="str">
        <f t="shared" ca="1" si="41"/>
        <v>1</v>
      </c>
      <c r="J289" t="str">
        <f t="shared" ca="1" si="42"/>
        <v>1.14.</v>
      </c>
      <c r="K289" t="str">
        <f t="shared" ca="1" si="43"/>
        <v>1.14.1.</v>
      </c>
      <c r="L289" t="str">
        <f t="shared" ca="1" si="31"/>
        <v>F</v>
      </c>
      <c r="M289" s="48" t="s">
        <v>6</v>
      </c>
      <c r="N289" s="49"/>
      <c r="O289" s="50" t="s">
        <v>1271</v>
      </c>
      <c r="P289" s="51" t="s">
        <v>32</v>
      </c>
      <c r="Q289" s="51">
        <v>91338</v>
      </c>
      <c r="R289" s="52" t="s">
        <v>335</v>
      </c>
      <c r="S289" s="53" t="s">
        <v>62</v>
      </c>
      <c r="T289" s="78">
        <v>4.4800000000000004</v>
      </c>
      <c r="U289" s="79">
        <v>873.25</v>
      </c>
      <c r="V289" s="57">
        <f t="shared" si="46"/>
        <v>1089.6400000000001</v>
      </c>
      <c r="W289" s="56">
        <f t="shared" si="44"/>
        <v>1089.6400000000001</v>
      </c>
      <c r="X289" s="57">
        <f ca="1">IFERROR(IF($M289="S",(ROUNDDOWN($Y289*$W289,2)),IF($M289="M",SUMIFS($X:$X,$M:$M,"N1",$E:$E,I289),IF(AND(M289="N1",OFFSET(M289,1,0)="S"),SUMIFS($X:$X,$M:$M,"S",$J:$J,CONCATENATE(E289,".",F289,".")),IF(AND(M289="N1",OFFSET(M289,1,0)="N2",$A$6&gt;=3),SUMIFS($X:$X,$M:$M,"N2",$J:$J,CONCATENATE(E289,".",F289,".")),IF(AND(M289="N2",OFFSET(M289,1,0)="S",$A$6&gt;=3),SUMIFS($X:$X,$M:$M,"S",$K:$K,CONCATENATE(E289,".",F289,".",G289,"."))))))),0)</f>
        <v>4881.58</v>
      </c>
      <c r="Y289" s="58">
        <f t="shared" si="45"/>
        <v>4.4800000000000004</v>
      </c>
      <c r="Z289" s="59"/>
      <c r="AA289" s="59" t="e">
        <f>MATCH((CONCATENATE($P289," ",$Q289)),[1]Banco!$A:$A,0)</f>
        <v>#N/A</v>
      </c>
      <c r="AB289" s="59"/>
      <c r="AC289" s="3" t="s">
        <v>0</v>
      </c>
      <c r="AD289" s="11"/>
      <c r="AE289" s="60"/>
    </row>
    <row r="290" spans="1:31" ht="25.5" x14ac:dyDescent="0.25">
      <c r="A290" t="str">
        <f t="shared" si="34"/>
        <v>S</v>
      </c>
      <c r="B290">
        <f t="shared" ca="1" si="39"/>
        <v>3</v>
      </c>
      <c r="C290" t="str">
        <f t="shared" ca="1" si="40"/>
        <v>S</v>
      </c>
      <c r="D290" t="str">
        <f t="shared" si="35"/>
        <v xml:space="preserve"> </v>
      </c>
      <c r="E290" s="47">
        <f t="shared" ca="1" si="36"/>
        <v>1</v>
      </c>
      <c r="F290">
        <f t="shared" ca="1" si="37"/>
        <v>14</v>
      </c>
      <c r="G290">
        <f t="shared" ca="1" si="38"/>
        <v>1</v>
      </c>
      <c r="H290">
        <f t="shared" ca="1" si="30"/>
        <v>3</v>
      </c>
      <c r="I290" t="str">
        <f t="shared" ca="1" si="41"/>
        <v>1</v>
      </c>
      <c r="J290" t="str">
        <f t="shared" ca="1" si="42"/>
        <v>1.14.</v>
      </c>
      <c r="K290" t="str">
        <f t="shared" ca="1" si="43"/>
        <v>1.14.1.</v>
      </c>
      <c r="L290" t="str">
        <f t="shared" ca="1" si="31"/>
        <v>F</v>
      </c>
      <c r="M290" s="48" t="s">
        <v>6</v>
      </c>
      <c r="N290" s="49"/>
      <c r="O290" s="50" t="s">
        <v>1272</v>
      </c>
      <c r="P290" s="51" t="s">
        <v>32</v>
      </c>
      <c r="Q290" s="51">
        <v>91341</v>
      </c>
      <c r="R290" s="52" t="s">
        <v>336</v>
      </c>
      <c r="S290" s="53" t="s">
        <v>62</v>
      </c>
      <c r="T290" s="78">
        <v>11.620000000000001</v>
      </c>
      <c r="U290" s="79">
        <v>672.06</v>
      </c>
      <c r="V290" s="57">
        <f t="shared" si="46"/>
        <v>838.59</v>
      </c>
      <c r="W290" s="56">
        <f t="shared" si="44"/>
        <v>838.59</v>
      </c>
      <c r="X290" s="57">
        <f ca="1">IFERROR(IF($M290="S",(ROUNDDOWN($Y290*$W290,2)),IF($M290="M",SUMIFS($X:$X,$M:$M,"N1",$E:$E,I290),IF(AND(M290="N1",OFFSET(M290,1,0)="S"),SUMIFS($X:$X,$M:$M,"S",$J:$J,CONCATENATE(E290,".",F290,".")),IF(AND(M290="N1",OFFSET(M290,1,0)="N2",$A$6&gt;=3),SUMIFS($X:$X,$M:$M,"N2",$J:$J,CONCATENATE(E290,".",F290,".")),IF(AND(M290="N2",OFFSET(M290,1,0)="S",$A$6&gt;=3),SUMIFS($X:$X,$M:$M,"S",$K:$K,CONCATENATE(E290,".",F290,".",G290,"."))))))),0)</f>
        <v>9744.41</v>
      </c>
      <c r="Y290" s="58">
        <f t="shared" si="45"/>
        <v>11.620000000000001</v>
      </c>
      <c r="Z290" s="59"/>
      <c r="AA290" s="59">
        <f>MATCH((CONCATENATE($P290," ",$Q290)),[1]Banco!$A:$A,0)</f>
        <v>3885</v>
      </c>
      <c r="AB290" s="59"/>
      <c r="AC290" s="3" t="s">
        <v>0</v>
      </c>
      <c r="AD290" s="11"/>
      <c r="AE290" s="60"/>
    </row>
    <row r="291" spans="1:31" ht="38.25" x14ac:dyDescent="0.25">
      <c r="A291" t="str">
        <f t="shared" si="34"/>
        <v>S</v>
      </c>
      <c r="B291">
        <f t="shared" ca="1" si="39"/>
        <v>3</v>
      </c>
      <c r="C291" t="str">
        <f t="shared" ca="1" si="40"/>
        <v>S</v>
      </c>
      <c r="D291" t="str">
        <f t="shared" si="35"/>
        <v xml:space="preserve"> </v>
      </c>
      <c r="E291" s="47">
        <f t="shared" ca="1" si="36"/>
        <v>1</v>
      </c>
      <c r="F291">
        <f t="shared" ca="1" si="37"/>
        <v>14</v>
      </c>
      <c r="G291">
        <f t="shared" ca="1" si="38"/>
        <v>1</v>
      </c>
      <c r="H291">
        <f t="shared" ca="1" si="30"/>
        <v>4</v>
      </c>
      <c r="I291" t="str">
        <f t="shared" ca="1" si="41"/>
        <v>1</v>
      </c>
      <c r="J291" t="str">
        <f t="shared" ca="1" si="42"/>
        <v>1.14.</v>
      </c>
      <c r="K291" t="str">
        <f t="shared" ca="1" si="43"/>
        <v>1.14.1.</v>
      </c>
      <c r="L291" t="str">
        <f t="shared" ca="1" si="31"/>
        <v>F</v>
      </c>
      <c r="M291" s="48" t="s">
        <v>6</v>
      </c>
      <c r="N291" s="49"/>
      <c r="O291" s="50" t="s">
        <v>1273</v>
      </c>
      <c r="P291" s="51" t="s">
        <v>120</v>
      </c>
      <c r="Q291" s="51" t="s">
        <v>337</v>
      </c>
      <c r="R291" s="52" t="s">
        <v>338</v>
      </c>
      <c r="S291" s="53" t="s">
        <v>59</v>
      </c>
      <c r="T291" s="78">
        <v>3.89</v>
      </c>
      <c r="U291" s="79">
        <v>668.4</v>
      </c>
      <c r="V291" s="57">
        <f t="shared" si="46"/>
        <v>834.02</v>
      </c>
      <c r="W291" s="56">
        <f t="shared" si="44"/>
        <v>834.02</v>
      </c>
      <c r="X291" s="57">
        <f ca="1">IFERROR(IF($M291="S",(ROUNDDOWN($Y291*$W291,2)),IF($M291="M",SUMIFS($X:$X,$M:$M,"N1",$E:$E,I291),IF(AND(M291="N1",OFFSET(M291,1,0)="S"),SUMIFS($X:$X,$M:$M,"S",$J:$J,CONCATENATE(E291,".",F291,".")),IF(AND(M291="N1",OFFSET(M291,1,0)="N2",$A$6&gt;=3),SUMIFS($X:$X,$M:$M,"N2",$J:$J,CONCATENATE(E291,".",F291,".")),IF(AND(M291="N2",OFFSET(M291,1,0)="S",$A$6&gt;=3),SUMIFS($X:$X,$M:$M,"S",$K:$K,CONCATENATE(E291,".",F291,".",G291,"."))))))),0)</f>
        <v>3244.33</v>
      </c>
      <c r="Y291" s="58">
        <f t="shared" si="45"/>
        <v>3.89</v>
      </c>
      <c r="Z291" s="59"/>
      <c r="AA291" s="59" t="e">
        <f>MATCH((CONCATENATE($P291," ",$Q291)),[1]Banco!$A:$A,0)</f>
        <v>#N/A</v>
      </c>
      <c r="AB291" s="59"/>
      <c r="AC291" s="3" t="s">
        <v>0</v>
      </c>
      <c r="AD291" s="11"/>
      <c r="AE291" s="60"/>
    </row>
    <row r="292" spans="1:31" ht="38.25" x14ac:dyDescent="0.25">
      <c r="A292" t="str">
        <f t="shared" si="34"/>
        <v>S</v>
      </c>
      <c r="B292">
        <f t="shared" ca="1" si="39"/>
        <v>3</v>
      </c>
      <c r="C292" t="str">
        <f t="shared" ca="1" si="40"/>
        <v>S</v>
      </c>
      <c r="D292" t="str">
        <f t="shared" si="35"/>
        <v xml:space="preserve"> </v>
      </c>
      <c r="E292" s="47">
        <f t="shared" ca="1" si="36"/>
        <v>1</v>
      </c>
      <c r="F292">
        <f t="shared" ca="1" si="37"/>
        <v>14</v>
      </c>
      <c r="G292">
        <f t="shared" ca="1" si="38"/>
        <v>1</v>
      </c>
      <c r="H292">
        <f t="shared" ca="1" si="30"/>
        <v>5</v>
      </c>
      <c r="I292" t="str">
        <f t="shared" ca="1" si="41"/>
        <v>1</v>
      </c>
      <c r="J292" t="str">
        <f t="shared" ca="1" si="42"/>
        <v>1.14.</v>
      </c>
      <c r="K292" t="str">
        <f t="shared" ca="1" si="43"/>
        <v>1.14.1.</v>
      </c>
      <c r="L292" t="str">
        <f t="shared" ca="1" si="31"/>
        <v>F</v>
      </c>
      <c r="M292" s="48" t="s">
        <v>6</v>
      </c>
      <c r="N292" s="49"/>
      <c r="O292" s="50" t="s">
        <v>1274</v>
      </c>
      <c r="P292" s="51" t="s">
        <v>120</v>
      </c>
      <c r="Q292" s="51" t="s">
        <v>339</v>
      </c>
      <c r="R292" s="52" t="s">
        <v>340</v>
      </c>
      <c r="S292" s="53" t="s">
        <v>59</v>
      </c>
      <c r="T292" s="78">
        <v>15.19</v>
      </c>
      <c r="U292" s="79">
        <v>681.86</v>
      </c>
      <c r="V292" s="57">
        <f t="shared" si="46"/>
        <v>850.82</v>
      </c>
      <c r="W292" s="56">
        <f t="shared" si="44"/>
        <v>850.82</v>
      </c>
      <c r="X292" s="57">
        <f ca="1">IFERROR(IF($M292="S",(ROUNDDOWN($Y292*$W292,2)),IF($M292="M",SUMIFS($X:$X,$M:$M,"N1",$E:$E,I292),IF(AND(M292="N1",OFFSET(M292,1,0)="S"),SUMIFS($X:$X,$M:$M,"S",$J:$J,CONCATENATE(E292,".",F292,".")),IF(AND(M292="N1",OFFSET(M292,1,0)="N2",$A$6&gt;=3),SUMIFS($X:$X,$M:$M,"N2",$J:$J,CONCATENATE(E292,".",F292,".")),IF(AND(M292="N2",OFFSET(M292,1,0)="S",$A$6&gt;=3),SUMIFS($X:$X,$M:$M,"S",$K:$K,CONCATENATE(E292,".",F292,".",G292,"."))))))),0)</f>
        <v>12923.95</v>
      </c>
      <c r="Y292" s="58">
        <f t="shared" si="45"/>
        <v>15.19</v>
      </c>
      <c r="Z292" s="59"/>
      <c r="AA292" s="59" t="e">
        <f>MATCH((CONCATENATE($P292," ",$Q292)),[1]Banco!$A:$A,0)</f>
        <v>#N/A</v>
      </c>
      <c r="AB292" s="59"/>
      <c r="AC292" s="3" t="s">
        <v>0</v>
      </c>
      <c r="AD292" s="11"/>
      <c r="AE292" s="60"/>
    </row>
    <row r="293" spans="1:31" ht="38.25" x14ac:dyDescent="0.25">
      <c r="A293" t="str">
        <f t="shared" si="34"/>
        <v>S</v>
      </c>
      <c r="B293">
        <f t="shared" ca="1" si="39"/>
        <v>3</v>
      </c>
      <c r="C293" t="str">
        <f t="shared" ca="1" si="40"/>
        <v>S</v>
      </c>
      <c r="D293" t="str">
        <f t="shared" si="35"/>
        <v xml:space="preserve"> </v>
      </c>
      <c r="E293" s="47">
        <f t="shared" ca="1" si="36"/>
        <v>1</v>
      </c>
      <c r="F293">
        <f t="shared" ca="1" si="37"/>
        <v>14</v>
      </c>
      <c r="G293">
        <f t="shared" ca="1" si="38"/>
        <v>1</v>
      </c>
      <c r="H293">
        <f t="shared" ca="1" si="30"/>
        <v>6</v>
      </c>
      <c r="I293" t="str">
        <f t="shared" ca="1" si="41"/>
        <v>1</v>
      </c>
      <c r="J293" t="str">
        <f t="shared" ca="1" si="42"/>
        <v>1.14.</v>
      </c>
      <c r="K293" t="str">
        <f t="shared" ca="1" si="43"/>
        <v>1.14.1.</v>
      </c>
      <c r="L293" t="str">
        <f t="shared" ca="1" si="31"/>
        <v>F</v>
      </c>
      <c r="M293" s="48" t="s">
        <v>6</v>
      </c>
      <c r="N293" s="49"/>
      <c r="O293" s="50" t="s">
        <v>1275</v>
      </c>
      <c r="P293" s="51" t="s">
        <v>32</v>
      </c>
      <c r="Q293" s="51">
        <v>90796</v>
      </c>
      <c r="R293" s="52" t="s">
        <v>341</v>
      </c>
      <c r="S293" s="53" t="s">
        <v>61</v>
      </c>
      <c r="T293" s="78">
        <v>9</v>
      </c>
      <c r="U293" s="79">
        <v>718.63</v>
      </c>
      <c r="V293" s="57">
        <f t="shared" si="46"/>
        <v>896.7</v>
      </c>
      <c r="W293" s="56">
        <f t="shared" si="44"/>
        <v>896.7</v>
      </c>
      <c r="X293" s="57">
        <f ca="1">IFERROR(IF($M293="S",(ROUNDDOWN($Y293*$W293,2)),IF($M293="M",SUMIFS($X:$X,$M:$M,"N1",$E:$E,I293),IF(AND(M293="N1",OFFSET(M293,1,0)="S"),SUMIFS($X:$X,$M:$M,"S",$J:$J,CONCATENATE(E293,".",F293,".")),IF(AND(M293="N1",OFFSET(M293,1,0)="N2",$A$6&gt;=3),SUMIFS($X:$X,$M:$M,"N2",$J:$J,CONCATENATE(E293,".",F293,".")),IF(AND(M293="N2",OFFSET(M293,1,0)="S",$A$6&gt;=3),SUMIFS($X:$X,$M:$M,"S",$K:$K,CONCATENATE(E293,".",F293,".",G293,"."))))))),0)</f>
        <v>8070.3</v>
      </c>
      <c r="Y293" s="58">
        <f t="shared" si="45"/>
        <v>9</v>
      </c>
      <c r="Z293" s="59"/>
      <c r="AA293" s="59">
        <f>MATCH((CONCATENATE($P293," ",$Q293)),[1]Banco!$A:$A,0)</f>
        <v>3852</v>
      </c>
      <c r="AB293" s="59"/>
      <c r="AC293" s="3" t="s">
        <v>0</v>
      </c>
      <c r="AD293" s="11"/>
      <c r="AE293" s="60"/>
    </row>
    <row r="294" spans="1:31" ht="38.25" x14ac:dyDescent="0.25">
      <c r="A294" t="str">
        <f t="shared" si="34"/>
        <v>S</v>
      </c>
      <c r="B294">
        <f t="shared" ca="1" si="39"/>
        <v>3</v>
      </c>
      <c r="C294" t="str">
        <f t="shared" ca="1" si="40"/>
        <v>S</v>
      </c>
      <c r="D294" t="str">
        <f t="shared" si="35"/>
        <v xml:space="preserve"> </v>
      </c>
      <c r="E294" s="47">
        <f t="shared" ca="1" si="36"/>
        <v>1</v>
      </c>
      <c r="F294">
        <f t="shared" ca="1" si="37"/>
        <v>14</v>
      </c>
      <c r="G294">
        <f t="shared" ca="1" si="38"/>
        <v>1</v>
      </c>
      <c r="H294">
        <f t="shared" ca="1" si="30"/>
        <v>7</v>
      </c>
      <c r="I294" t="str">
        <f t="shared" ca="1" si="41"/>
        <v>1</v>
      </c>
      <c r="J294" t="str">
        <f t="shared" ca="1" si="42"/>
        <v>1.14.</v>
      </c>
      <c r="K294" t="str">
        <f t="shared" ca="1" si="43"/>
        <v>1.14.1.</v>
      </c>
      <c r="L294" t="str">
        <f t="shared" ca="1" si="31"/>
        <v>F</v>
      </c>
      <c r="M294" s="48" t="s">
        <v>6</v>
      </c>
      <c r="N294" s="49"/>
      <c r="O294" s="50" t="s">
        <v>1276</v>
      </c>
      <c r="P294" s="51" t="s">
        <v>32</v>
      </c>
      <c r="Q294" s="51">
        <v>90797</v>
      </c>
      <c r="R294" s="52" t="s">
        <v>342</v>
      </c>
      <c r="S294" s="53" t="s">
        <v>61</v>
      </c>
      <c r="T294" s="78">
        <v>13</v>
      </c>
      <c r="U294" s="79">
        <v>727.16</v>
      </c>
      <c r="V294" s="57">
        <f t="shared" si="46"/>
        <v>907.35</v>
      </c>
      <c r="W294" s="56">
        <f t="shared" si="44"/>
        <v>907.35</v>
      </c>
      <c r="X294" s="57">
        <f ca="1">IFERROR(IF($M294="S",(ROUNDDOWN($Y294*$W294,2)),IF($M294="M",SUMIFS($X:$X,$M:$M,"N1",$E:$E,I294),IF(AND(M294="N1",OFFSET(M294,1,0)="S"),SUMIFS($X:$X,$M:$M,"S",$J:$J,CONCATENATE(E294,".",F294,".")),IF(AND(M294="N1",OFFSET(M294,1,0)="N2",$A$6&gt;=3),SUMIFS($X:$X,$M:$M,"N2",$J:$J,CONCATENATE(E294,".",F294,".")),IF(AND(M294="N2",OFFSET(M294,1,0)="S",$A$6&gt;=3),SUMIFS($X:$X,$M:$M,"S",$K:$K,CONCATENATE(E294,".",F294,".",G294,"."))))))),0)</f>
        <v>11795.55</v>
      </c>
      <c r="Y294" s="58">
        <f t="shared" si="45"/>
        <v>13</v>
      </c>
      <c r="Z294" s="59"/>
      <c r="AA294" s="59">
        <f>MATCH((CONCATENATE($P294," ",$Q294)),[1]Banco!$A:$A,0)</f>
        <v>3853</v>
      </c>
      <c r="AB294" s="59"/>
      <c r="AC294" s="3" t="s">
        <v>0</v>
      </c>
      <c r="AD294" s="11"/>
      <c r="AE294" s="60"/>
    </row>
    <row r="295" spans="1:31" ht="25.5" x14ac:dyDescent="0.25">
      <c r="A295" t="str">
        <f t="shared" si="34"/>
        <v>S</v>
      </c>
      <c r="B295">
        <f t="shared" ca="1" si="39"/>
        <v>3</v>
      </c>
      <c r="C295" t="str">
        <f t="shared" ca="1" si="40"/>
        <v>S</v>
      </c>
      <c r="D295" t="str">
        <f t="shared" si="35"/>
        <v xml:space="preserve"> </v>
      </c>
      <c r="E295" s="47">
        <f t="shared" ca="1" si="36"/>
        <v>1</v>
      </c>
      <c r="F295">
        <f t="shared" ca="1" si="37"/>
        <v>14</v>
      </c>
      <c r="G295">
        <f t="shared" ca="1" si="38"/>
        <v>1</v>
      </c>
      <c r="H295">
        <f t="shared" ca="1" si="30"/>
        <v>8</v>
      </c>
      <c r="I295" t="str">
        <f t="shared" ca="1" si="41"/>
        <v>1</v>
      </c>
      <c r="J295" t="str">
        <f t="shared" ca="1" si="42"/>
        <v>1.14.</v>
      </c>
      <c r="K295" t="str">
        <f t="shared" ca="1" si="43"/>
        <v>1.14.1.</v>
      </c>
      <c r="L295" t="str">
        <f t="shared" ca="1" si="31"/>
        <v>F</v>
      </c>
      <c r="M295" s="48" t="s">
        <v>6</v>
      </c>
      <c r="N295" s="49"/>
      <c r="O295" s="50" t="s">
        <v>1277</v>
      </c>
      <c r="P295" s="51" t="s">
        <v>120</v>
      </c>
      <c r="Q295" s="51" t="s">
        <v>343</v>
      </c>
      <c r="R295" s="52" t="s">
        <v>344</v>
      </c>
      <c r="S295" s="53" t="s">
        <v>90</v>
      </c>
      <c r="T295" s="78">
        <v>1</v>
      </c>
      <c r="U295" s="79">
        <v>1383.93</v>
      </c>
      <c r="V295" s="57">
        <f t="shared" si="46"/>
        <v>1726.86</v>
      </c>
      <c r="W295" s="56">
        <f t="shared" si="44"/>
        <v>1726.86</v>
      </c>
      <c r="X295" s="57">
        <f ca="1">IFERROR(IF($M295="S",(ROUNDDOWN($Y295*$W295,2)),IF($M295="M",SUMIFS($X:$X,$M:$M,"N1",$E:$E,I295),IF(AND(M295="N1",OFFSET(M295,1,0)="S"),SUMIFS($X:$X,$M:$M,"S",$J:$J,CONCATENATE(E295,".",F295,".")),IF(AND(M295="N1",OFFSET(M295,1,0)="N2",$A$6&gt;=3),SUMIFS($X:$X,$M:$M,"N2",$J:$J,CONCATENATE(E295,".",F295,".")),IF(AND(M295="N2",OFFSET(M295,1,0)="S",$A$6&gt;=3),SUMIFS($X:$X,$M:$M,"S",$K:$K,CONCATENATE(E295,".",F295,".",G295,"."))))))),0)</f>
        <v>1726.86</v>
      </c>
      <c r="Y295" s="58">
        <f t="shared" si="45"/>
        <v>1</v>
      </c>
      <c r="Z295" s="59"/>
      <c r="AA295" s="59" t="e">
        <f>MATCH((CONCATENATE($P295," ",$Q295)),[1]Banco!$A:$A,0)</f>
        <v>#N/A</v>
      </c>
      <c r="AB295" s="59"/>
      <c r="AC295" s="3" t="s">
        <v>0</v>
      </c>
      <c r="AD295" s="11"/>
      <c r="AE295" s="60"/>
    </row>
    <row r="296" spans="1:31" ht="38.25" x14ac:dyDescent="0.25">
      <c r="A296" t="str">
        <f t="shared" si="34"/>
        <v>S</v>
      </c>
      <c r="B296">
        <f t="shared" ca="1" si="39"/>
        <v>3</v>
      </c>
      <c r="C296" t="str">
        <f t="shared" ca="1" si="40"/>
        <v>S</v>
      </c>
      <c r="D296" t="str">
        <f t="shared" si="35"/>
        <v xml:space="preserve"> </v>
      </c>
      <c r="E296" s="47">
        <f t="shared" ca="1" si="36"/>
        <v>1</v>
      </c>
      <c r="F296">
        <f t="shared" ca="1" si="37"/>
        <v>14</v>
      </c>
      <c r="G296">
        <f t="shared" ca="1" si="38"/>
        <v>1</v>
      </c>
      <c r="H296">
        <f t="shared" ca="1" si="30"/>
        <v>9</v>
      </c>
      <c r="I296" t="str">
        <f t="shared" ca="1" si="41"/>
        <v>1</v>
      </c>
      <c r="J296" t="str">
        <f t="shared" ca="1" si="42"/>
        <v>1.14.</v>
      </c>
      <c r="K296" t="str">
        <f t="shared" ca="1" si="43"/>
        <v>1.14.1.</v>
      </c>
      <c r="L296" t="str">
        <f t="shared" ca="1" si="31"/>
        <v>F</v>
      </c>
      <c r="M296" s="48" t="s">
        <v>6</v>
      </c>
      <c r="N296" s="49"/>
      <c r="O296" s="50" t="s">
        <v>1278</v>
      </c>
      <c r="P296" s="51" t="s">
        <v>120</v>
      </c>
      <c r="Q296" s="51" t="s">
        <v>345</v>
      </c>
      <c r="R296" s="52" t="s">
        <v>346</v>
      </c>
      <c r="S296" s="53" t="s">
        <v>59</v>
      </c>
      <c r="T296" s="78">
        <v>5.67</v>
      </c>
      <c r="U296" s="79">
        <v>512.95000000000005</v>
      </c>
      <c r="V296" s="57">
        <f t="shared" si="46"/>
        <v>640.04999999999995</v>
      </c>
      <c r="W296" s="56">
        <f t="shared" si="44"/>
        <v>640.04999999999995</v>
      </c>
      <c r="X296" s="57">
        <f ca="1">IFERROR(IF($M296="S",(ROUNDDOWN($Y296*$W296,2)),IF($M296="M",SUMIFS($X:$X,$M:$M,"N1",$E:$E,I296),IF(AND(M296="N1",OFFSET(M296,1,0)="S"),SUMIFS($X:$X,$M:$M,"S",$J:$J,CONCATENATE(E296,".",F296,".")),IF(AND(M296="N1",OFFSET(M296,1,0)="N2",$A$6&gt;=3),SUMIFS($X:$X,$M:$M,"N2",$J:$J,CONCATENATE(E296,".",F296,".")),IF(AND(M296="N2",OFFSET(M296,1,0)="S",$A$6&gt;=3),SUMIFS($X:$X,$M:$M,"S",$K:$K,CONCATENATE(E296,".",F296,".",G296,"."))))))),0)</f>
        <v>3629.08</v>
      </c>
      <c r="Y296" s="58">
        <f t="shared" si="45"/>
        <v>5.67</v>
      </c>
      <c r="Z296" s="59"/>
      <c r="AA296" s="59" t="e">
        <f>MATCH((CONCATENATE($P296," ",$Q296)),[1]Banco!$A:$A,0)</f>
        <v>#N/A</v>
      </c>
      <c r="AB296" s="59"/>
      <c r="AC296" s="3" t="s">
        <v>0</v>
      </c>
      <c r="AD296" s="11"/>
      <c r="AE296" s="60"/>
    </row>
    <row r="297" spans="1:31" ht="38.25" x14ac:dyDescent="0.25">
      <c r="A297" t="str">
        <f t="shared" si="34"/>
        <v>S</v>
      </c>
      <c r="B297">
        <f t="shared" ca="1" si="39"/>
        <v>3</v>
      </c>
      <c r="C297" t="str">
        <f t="shared" ca="1" si="40"/>
        <v>S</v>
      </c>
      <c r="D297" t="str">
        <f t="shared" si="35"/>
        <v xml:space="preserve"> </v>
      </c>
      <c r="E297" s="47">
        <f t="shared" ca="1" si="36"/>
        <v>1</v>
      </c>
      <c r="F297">
        <f t="shared" ca="1" si="37"/>
        <v>14</v>
      </c>
      <c r="G297">
        <f t="shared" ca="1" si="38"/>
        <v>1</v>
      </c>
      <c r="H297">
        <f t="shared" ca="1" si="30"/>
        <v>10</v>
      </c>
      <c r="I297" t="str">
        <f t="shared" ca="1" si="41"/>
        <v>1</v>
      </c>
      <c r="J297" t="str">
        <f t="shared" ca="1" si="42"/>
        <v>1.14.</v>
      </c>
      <c r="K297" t="str">
        <f t="shared" ca="1" si="43"/>
        <v>1.14.1.</v>
      </c>
      <c r="L297" t="str">
        <f t="shared" ca="1" si="31"/>
        <v>F</v>
      </c>
      <c r="M297" s="48" t="s">
        <v>6</v>
      </c>
      <c r="N297" s="49"/>
      <c r="O297" s="50" t="s">
        <v>1279</v>
      </c>
      <c r="P297" s="51" t="s">
        <v>120</v>
      </c>
      <c r="Q297" s="51" t="s">
        <v>347</v>
      </c>
      <c r="R297" s="52" t="s">
        <v>348</v>
      </c>
      <c r="S297" s="53" t="s">
        <v>59</v>
      </c>
      <c r="T297" s="78">
        <v>2.31</v>
      </c>
      <c r="U297" s="79">
        <v>1468.44</v>
      </c>
      <c r="V297" s="57">
        <f t="shared" si="46"/>
        <v>1832.31</v>
      </c>
      <c r="W297" s="56">
        <f t="shared" si="44"/>
        <v>1832.31</v>
      </c>
      <c r="X297" s="57">
        <f ca="1">IFERROR(IF($M297="S",(ROUNDDOWN($Y297*$W297,2)),IF($M297="M",SUMIFS($X:$X,$M:$M,"N1",$E:$E,I297),IF(AND(M297="N1",OFFSET(M297,1,0)="S"),SUMIFS($X:$X,$M:$M,"S",$J:$J,CONCATENATE(E297,".",F297,".")),IF(AND(M297="N1",OFFSET(M297,1,0)="N2",$A$6&gt;=3),SUMIFS($X:$X,$M:$M,"N2",$J:$J,CONCATENATE(E297,".",F297,".")),IF(AND(M297="N2",OFFSET(M297,1,0)="S",$A$6&gt;=3),SUMIFS($X:$X,$M:$M,"S",$K:$K,CONCATENATE(E297,".",F297,".",G297,"."))))))),0)</f>
        <v>4232.63</v>
      </c>
      <c r="Y297" s="58">
        <f t="shared" si="45"/>
        <v>2.31</v>
      </c>
      <c r="Z297" s="59"/>
      <c r="AA297" s="59" t="e">
        <f>MATCH((CONCATENATE($P297," ",$Q297)),[1]Banco!$A:$A,0)</f>
        <v>#N/A</v>
      </c>
      <c r="AB297" s="59"/>
      <c r="AC297" s="3" t="s">
        <v>0</v>
      </c>
      <c r="AD297" s="11"/>
      <c r="AE297" s="60"/>
    </row>
    <row r="298" spans="1:31" ht="25.5" x14ac:dyDescent="0.25">
      <c r="A298" t="str">
        <f t="shared" si="34"/>
        <v>S</v>
      </c>
      <c r="B298">
        <f t="shared" ca="1" si="39"/>
        <v>3</v>
      </c>
      <c r="C298" t="str">
        <f t="shared" ca="1" si="40"/>
        <v>S</v>
      </c>
      <c r="D298" t="str">
        <f t="shared" si="35"/>
        <v xml:space="preserve"> </v>
      </c>
      <c r="E298" s="47">
        <f t="shared" ca="1" si="36"/>
        <v>1</v>
      </c>
      <c r="F298">
        <f t="shared" ca="1" si="37"/>
        <v>14</v>
      </c>
      <c r="G298">
        <f t="shared" ca="1" si="38"/>
        <v>1</v>
      </c>
      <c r="H298">
        <f t="shared" ca="1" si="30"/>
        <v>11</v>
      </c>
      <c r="I298" t="str">
        <f t="shared" ca="1" si="41"/>
        <v>1</v>
      </c>
      <c r="J298" t="str">
        <f t="shared" ca="1" si="42"/>
        <v>1.14.</v>
      </c>
      <c r="K298" t="str">
        <f t="shared" ca="1" si="43"/>
        <v>1.14.1.</v>
      </c>
      <c r="L298" t="str">
        <f t="shared" ca="1" si="31"/>
        <v>F</v>
      </c>
      <c r="M298" s="48" t="s">
        <v>6</v>
      </c>
      <c r="N298" s="49"/>
      <c r="O298" s="50" t="s">
        <v>1280</v>
      </c>
      <c r="P298" s="51" t="s">
        <v>120</v>
      </c>
      <c r="Q298" s="51" t="s">
        <v>349</v>
      </c>
      <c r="R298" s="52" t="s">
        <v>350</v>
      </c>
      <c r="S298" s="53" t="s">
        <v>59</v>
      </c>
      <c r="T298" s="78">
        <v>7.59</v>
      </c>
      <c r="U298" s="79">
        <v>1071.8699999999999</v>
      </c>
      <c r="V298" s="57">
        <f t="shared" si="46"/>
        <v>1337.47</v>
      </c>
      <c r="W298" s="56">
        <f t="shared" si="44"/>
        <v>1337.47</v>
      </c>
      <c r="X298" s="57">
        <f ca="1">IFERROR(IF($M298="S",(ROUNDDOWN($Y298*$W298,2)),IF($M298="M",SUMIFS($X:$X,$M:$M,"N1",$E:$E,I298),IF(AND(M298="N1",OFFSET(M298,1,0)="S"),SUMIFS($X:$X,$M:$M,"S",$J:$J,CONCATENATE(E298,".",F298,".")),IF(AND(M298="N1",OFFSET(M298,1,0)="N2",$A$6&gt;=3),SUMIFS($X:$X,$M:$M,"N2",$J:$J,CONCATENATE(E298,".",F298,".")),IF(AND(M298="N2",OFFSET(M298,1,0)="S",$A$6&gt;=3),SUMIFS($X:$X,$M:$M,"S",$K:$K,CONCATENATE(E298,".",F298,".",G298,"."))))))),0)</f>
        <v>10151.39</v>
      </c>
      <c r="Y298" s="58">
        <f t="shared" si="45"/>
        <v>7.59</v>
      </c>
      <c r="Z298" s="59"/>
      <c r="AA298" s="59" t="e">
        <f>MATCH((CONCATENATE($P298," ",$Q298)),[1]Banco!$A:$A,0)</f>
        <v>#N/A</v>
      </c>
      <c r="AB298" s="59"/>
      <c r="AC298" s="3" t="s">
        <v>0</v>
      </c>
      <c r="AD298" s="11"/>
      <c r="AE298" s="60"/>
    </row>
    <row r="299" spans="1:31" ht="25.5" x14ac:dyDescent="0.25">
      <c r="A299" t="str">
        <f t="shared" si="34"/>
        <v>S</v>
      </c>
      <c r="B299">
        <f t="shared" ca="1" si="39"/>
        <v>3</v>
      </c>
      <c r="C299" t="str">
        <f t="shared" ca="1" si="40"/>
        <v>S</v>
      </c>
      <c r="D299" t="str">
        <f t="shared" si="35"/>
        <v xml:space="preserve"> </v>
      </c>
      <c r="E299" s="47">
        <f t="shared" ca="1" si="36"/>
        <v>1</v>
      </c>
      <c r="F299">
        <f t="shared" ca="1" si="37"/>
        <v>14</v>
      </c>
      <c r="G299">
        <f t="shared" ca="1" si="38"/>
        <v>1</v>
      </c>
      <c r="H299">
        <f t="shared" ca="1" si="30"/>
        <v>12</v>
      </c>
      <c r="I299" t="str">
        <f t="shared" ca="1" si="41"/>
        <v>1</v>
      </c>
      <c r="J299" t="str">
        <f t="shared" ca="1" si="42"/>
        <v>1.14.</v>
      </c>
      <c r="K299" t="str">
        <f t="shared" ca="1" si="43"/>
        <v>1.14.1.</v>
      </c>
      <c r="L299" t="str">
        <f t="shared" ca="1" si="31"/>
        <v>F</v>
      </c>
      <c r="M299" s="48" t="s">
        <v>6</v>
      </c>
      <c r="N299" s="49"/>
      <c r="O299" s="50" t="s">
        <v>1281</v>
      </c>
      <c r="P299" s="51" t="s">
        <v>120</v>
      </c>
      <c r="Q299" s="51" t="s">
        <v>351</v>
      </c>
      <c r="R299" s="52" t="s">
        <v>352</v>
      </c>
      <c r="S299" s="53" t="s">
        <v>59</v>
      </c>
      <c r="T299" s="78">
        <v>20.09</v>
      </c>
      <c r="U299" s="79">
        <v>960.9</v>
      </c>
      <c r="V299" s="57">
        <f t="shared" si="46"/>
        <v>1199.01</v>
      </c>
      <c r="W299" s="56">
        <f t="shared" si="44"/>
        <v>1199.01</v>
      </c>
      <c r="X299" s="57">
        <f ca="1">IFERROR(IF($M299="S",(ROUNDDOWN($Y299*$W299,2)),IF($M299="M",SUMIFS($X:$X,$M:$M,"N1",$E:$E,I299),IF(AND(M299="N1",OFFSET(M299,1,0)="S"),SUMIFS($X:$X,$M:$M,"S",$J:$J,CONCATENATE(E299,".",F299,".")),IF(AND(M299="N1",OFFSET(M299,1,0)="N2",$A$6&gt;=3),SUMIFS($X:$X,$M:$M,"N2",$J:$J,CONCATENATE(E299,".",F299,".")),IF(AND(M299="N2",OFFSET(M299,1,0)="S",$A$6&gt;=3),SUMIFS($X:$X,$M:$M,"S",$K:$K,CONCATENATE(E299,".",F299,".",G299,"."))))))),0)</f>
        <v>24088.11</v>
      </c>
      <c r="Y299" s="58">
        <f t="shared" si="45"/>
        <v>20.09</v>
      </c>
      <c r="Z299" s="59"/>
      <c r="AA299" s="59" t="e">
        <f>MATCH((CONCATENATE($P299," ",$Q299)),[1]Banco!$A:$A,0)</f>
        <v>#N/A</v>
      </c>
      <c r="AB299" s="59"/>
      <c r="AC299" s="3" t="s">
        <v>0</v>
      </c>
      <c r="AD299" s="11"/>
      <c r="AE299" s="60"/>
    </row>
    <row r="300" spans="1:31" x14ac:dyDescent="0.25">
      <c r="A300">
        <f t="shared" si="34"/>
        <v>3</v>
      </c>
      <c r="B300">
        <f t="shared" ca="1" si="39"/>
        <v>3</v>
      </c>
      <c r="C300">
        <f t="shared" ca="1" si="40"/>
        <v>3</v>
      </c>
      <c r="D300" t="str">
        <f t="shared" si="35"/>
        <v xml:space="preserve"> </v>
      </c>
      <c r="E300" s="47">
        <f t="shared" ca="1" si="36"/>
        <v>1</v>
      </c>
      <c r="F300">
        <f t="shared" ca="1" si="37"/>
        <v>14</v>
      </c>
      <c r="G300">
        <f t="shared" ca="1" si="38"/>
        <v>2</v>
      </c>
      <c r="H300">
        <f t="shared" ca="1" si="30"/>
        <v>0</v>
      </c>
      <c r="I300" t="str">
        <f t="shared" ca="1" si="41"/>
        <v>1</v>
      </c>
      <c r="J300" t="str">
        <f t="shared" ca="1" si="42"/>
        <v>1.14.</v>
      </c>
      <c r="K300" t="str">
        <f t="shared" ca="1" si="43"/>
        <v>1.14.2.</v>
      </c>
      <c r="L300" t="str">
        <f t="shared" ca="1" si="31"/>
        <v>F</v>
      </c>
      <c r="M300" s="48" t="s">
        <v>4</v>
      </c>
      <c r="N300" s="49"/>
      <c r="O300" s="50" t="s">
        <v>1282</v>
      </c>
      <c r="P300" s="51"/>
      <c r="Q300" s="51"/>
      <c r="R300" s="52" t="s">
        <v>43</v>
      </c>
      <c r="S300" s="53"/>
      <c r="T300" s="78"/>
      <c r="U300" s="79"/>
      <c r="V300" s="57">
        <f t="shared" si="46"/>
        <v>0</v>
      </c>
      <c r="W300" s="56">
        <f t="shared" si="44"/>
        <v>0</v>
      </c>
      <c r="X300" s="57">
        <f ca="1">IFERROR(IF($M300="S",(ROUNDDOWN($Y300*$W300,2)),IF($M300="M",SUMIFS($X:$X,$M:$M,"N1",$E:$E,I300),IF(AND(M300="N1",OFFSET(M300,1,0)="S"),SUMIFS($X:$X,$M:$M,"S",$J:$J,CONCATENATE(E300,".",F300,".")),IF(AND(M300="N1",OFFSET(M300,1,0)="N2",$A$6&gt;=3),SUMIFS($X:$X,$M:$M,"N2",$J:$J,CONCATENATE(E300,".",F300,".")),IF(AND(M300="N2",OFFSET(M300,1,0)="S",$A$6&gt;=3),SUMIFS($X:$X,$M:$M,"S",$K:$K,CONCATENATE(E300,".",F300,".",G300,"."))))))),0)</f>
        <v>71394.959999999992</v>
      </c>
      <c r="Y300" s="58">
        <f t="shared" si="45"/>
        <v>0</v>
      </c>
      <c r="Z300" s="59"/>
      <c r="AA300" s="59" t="e">
        <f>MATCH((CONCATENATE($P300," ",$Q300)),[1]Banco!$A:$A,0)</f>
        <v>#N/A</v>
      </c>
      <c r="AB300" s="59"/>
      <c r="AC300" s="3" t="s">
        <v>0</v>
      </c>
      <c r="AD300" s="11"/>
      <c r="AE300" s="60"/>
    </row>
    <row r="301" spans="1:31" ht="25.5" x14ac:dyDescent="0.25">
      <c r="A301" t="str">
        <f t="shared" si="34"/>
        <v>S</v>
      </c>
      <c r="B301">
        <f t="shared" ca="1" si="39"/>
        <v>3</v>
      </c>
      <c r="C301" t="str">
        <f t="shared" ca="1" si="40"/>
        <v>S</v>
      </c>
      <c r="D301" t="str">
        <f t="shared" si="35"/>
        <v xml:space="preserve"> </v>
      </c>
      <c r="E301" s="47">
        <f t="shared" ca="1" si="36"/>
        <v>1</v>
      </c>
      <c r="F301">
        <f t="shared" ca="1" si="37"/>
        <v>14</v>
      </c>
      <c r="G301">
        <f t="shared" ca="1" si="38"/>
        <v>2</v>
      </c>
      <c r="H301">
        <f t="shared" ca="1" si="30"/>
        <v>1</v>
      </c>
      <c r="I301" t="str">
        <f t="shared" ca="1" si="41"/>
        <v>1</v>
      </c>
      <c r="J301" t="str">
        <f t="shared" ca="1" si="42"/>
        <v>1.14.</v>
      </c>
      <c r="K301" t="str">
        <f t="shared" ca="1" si="43"/>
        <v>1.14.2.</v>
      </c>
      <c r="L301" t="str">
        <f t="shared" ca="1" si="31"/>
        <v>F</v>
      </c>
      <c r="M301" s="48" t="s">
        <v>6</v>
      </c>
      <c r="N301" s="49"/>
      <c r="O301" s="50" t="s">
        <v>1283</v>
      </c>
      <c r="P301" s="51" t="s">
        <v>120</v>
      </c>
      <c r="Q301" s="51" t="s">
        <v>353</v>
      </c>
      <c r="R301" s="52" t="s">
        <v>354</v>
      </c>
      <c r="S301" s="53" t="s">
        <v>59</v>
      </c>
      <c r="T301" s="78">
        <v>3</v>
      </c>
      <c r="U301" s="79">
        <v>305.45</v>
      </c>
      <c r="V301" s="57">
        <f t="shared" si="46"/>
        <v>381.14</v>
      </c>
      <c r="W301" s="56">
        <f t="shared" si="44"/>
        <v>381.14</v>
      </c>
      <c r="X301" s="57">
        <f ca="1">IFERROR(IF($M301="S",(ROUNDDOWN($Y301*$W301,2)),IF($M301="M",SUMIFS($X:$X,$M:$M,"N1",$E:$E,I301),IF(AND(M301="N1",OFFSET(M301,1,0)="S"),SUMIFS($X:$X,$M:$M,"S",$J:$J,CONCATENATE(E301,".",F301,".")),IF(AND(M301="N1",OFFSET(M301,1,0)="N2",$A$6&gt;=3),SUMIFS($X:$X,$M:$M,"N2",$J:$J,CONCATENATE(E301,".",F301,".")),IF(AND(M301="N2",OFFSET(M301,1,0)="S",$A$6&gt;=3),SUMIFS($X:$X,$M:$M,"S",$K:$K,CONCATENATE(E301,".",F301,".",G301,"."))))))),0)</f>
        <v>1143.42</v>
      </c>
      <c r="Y301" s="58">
        <f t="shared" si="45"/>
        <v>3</v>
      </c>
      <c r="Z301" s="59"/>
      <c r="AA301" s="59" t="e">
        <f>MATCH((CONCATENATE($P301," ",$Q301)),[1]Banco!$A:$A,0)</f>
        <v>#N/A</v>
      </c>
      <c r="AB301" s="59"/>
      <c r="AC301" s="3" t="s">
        <v>0</v>
      </c>
      <c r="AD301" s="11"/>
      <c r="AE301" s="60"/>
    </row>
    <row r="302" spans="1:31" ht="25.5" x14ac:dyDescent="0.25">
      <c r="A302" t="str">
        <f t="shared" si="34"/>
        <v>S</v>
      </c>
      <c r="B302">
        <f t="shared" ca="1" si="39"/>
        <v>3</v>
      </c>
      <c r="C302" t="str">
        <f t="shared" ca="1" si="40"/>
        <v>S</v>
      </c>
      <c r="D302" t="str">
        <f t="shared" si="35"/>
        <v xml:space="preserve"> </v>
      </c>
      <c r="E302" s="47">
        <f t="shared" ca="1" si="36"/>
        <v>1</v>
      </c>
      <c r="F302">
        <f t="shared" ca="1" si="37"/>
        <v>14</v>
      </c>
      <c r="G302">
        <f t="shared" ca="1" si="38"/>
        <v>2</v>
      </c>
      <c r="H302">
        <f t="shared" ca="1" si="30"/>
        <v>2</v>
      </c>
      <c r="I302" t="str">
        <f t="shared" ca="1" si="41"/>
        <v>1</v>
      </c>
      <c r="J302" t="str">
        <f t="shared" ca="1" si="42"/>
        <v>1.14.</v>
      </c>
      <c r="K302" t="str">
        <f t="shared" ca="1" si="43"/>
        <v>1.14.2.</v>
      </c>
      <c r="L302" t="str">
        <f t="shared" ca="1" si="31"/>
        <v>F</v>
      </c>
      <c r="M302" s="48" t="s">
        <v>6</v>
      </c>
      <c r="N302" s="49"/>
      <c r="O302" s="50" t="s">
        <v>1284</v>
      </c>
      <c r="P302" s="51" t="s">
        <v>120</v>
      </c>
      <c r="Q302" s="51" t="s">
        <v>355</v>
      </c>
      <c r="R302" s="52" t="s">
        <v>356</v>
      </c>
      <c r="S302" s="53" t="s">
        <v>59</v>
      </c>
      <c r="T302" s="78">
        <v>3</v>
      </c>
      <c r="U302" s="79">
        <v>832.52</v>
      </c>
      <c r="V302" s="57">
        <f t="shared" si="46"/>
        <v>1038.81</v>
      </c>
      <c r="W302" s="56">
        <f t="shared" si="44"/>
        <v>1038.81</v>
      </c>
      <c r="X302" s="57">
        <f ca="1">IFERROR(IF($M302="S",(ROUNDDOWN($Y302*$W302,2)),IF($M302="M",SUMIFS($X:$X,$M:$M,"N1",$E:$E,I302),IF(AND(M302="N1",OFFSET(M302,1,0)="S"),SUMIFS($X:$X,$M:$M,"S",$J:$J,CONCATENATE(E302,".",F302,".")),IF(AND(M302="N1",OFFSET(M302,1,0)="N2",$A$6&gt;=3),SUMIFS($X:$X,$M:$M,"N2",$J:$J,CONCATENATE(E302,".",F302,".")),IF(AND(M302="N2",OFFSET(M302,1,0)="S",$A$6&gt;=3),SUMIFS($X:$X,$M:$M,"S",$K:$K,CONCATENATE(E302,".",F302,".",G302,"."))))))),0)</f>
        <v>3116.43</v>
      </c>
      <c r="Y302" s="58">
        <f t="shared" si="45"/>
        <v>3</v>
      </c>
      <c r="Z302" s="59"/>
      <c r="AA302" s="59" t="e">
        <f>MATCH((CONCATENATE($P302," ",$Q302)),[1]Banco!$A:$A,0)</f>
        <v>#N/A</v>
      </c>
      <c r="AB302" s="59"/>
      <c r="AC302" s="3" t="s">
        <v>0</v>
      </c>
      <c r="AD302" s="11"/>
      <c r="AE302" s="60"/>
    </row>
    <row r="303" spans="1:31" ht="38.25" x14ac:dyDescent="0.25">
      <c r="A303" t="str">
        <f t="shared" si="34"/>
        <v>S</v>
      </c>
      <c r="B303">
        <f t="shared" ca="1" si="39"/>
        <v>3</v>
      </c>
      <c r="C303" t="str">
        <f t="shared" ca="1" si="40"/>
        <v>S</v>
      </c>
      <c r="D303" t="str">
        <f t="shared" si="35"/>
        <v xml:space="preserve"> </v>
      </c>
      <c r="E303" s="47">
        <f t="shared" ca="1" si="36"/>
        <v>1</v>
      </c>
      <c r="F303">
        <f t="shared" ca="1" si="37"/>
        <v>14</v>
      </c>
      <c r="G303">
        <f t="shared" ca="1" si="38"/>
        <v>2</v>
      </c>
      <c r="H303">
        <f t="shared" ca="1" si="30"/>
        <v>3</v>
      </c>
      <c r="I303" t="str">
        <f t="shared" ca="1" si="41"/>
        <v>1</v>
      </c>
      <c r="J303" t="str">
        <f t="shared" ca="1" si="42"/>
        <v>1.14.</v>
      </c>
      <c r="K303" t="str">
        <f t="shared" ca="1" si="43"/>
        <v>1.14.2.</v>
      </c>
      <c r="L303" t="str">
        <f t="shared" ca="1" si="31"/>
        <v>F</v>
      </c>
      <c r="M303" s="48" t="s">
        <v>6</v>
      </c>
      <c r="N303" s="49"/>
      <c r="O303" s="50" t="s">
        <v>1285</v>
      </c>
      <c r="P303" s="51" t="s">
        <v>120</v>
      </c>
      <c r="Q303" s="51" t="s">
        <v>357</v>
      </c>
      <c r="R303" s="52" t="s">
        <v>358</v>
      </c>
      <c r="S303" s="53" t="s">
        <v>59</v>
      </c>
      <c r="T303" s="78">
        <v>9</v>
      </c>
      <c r="U303" s="79">
        <v>265.82</v>
      </c>
      <c r="V303" s="57">
        <f t="shared" si="46"/>
        <v>331.69</v>
      </c>
      <c r="W303" s="56">
        <f t="shared" si="44"/>
        <v>331.69</v>
      </c>
      <c r="X303" s="57">
        <f ca="1">IFERROR(IF($M303="S",(ROUNDDOWN($Y303*$W303,2)),IF($M303="M",SUMIFS($X:$X,$M:$M,"N1",$E:$E,I303),IF(AND(M303="N1",OFFSET(M303,1,0)="S"),SUMIFS($X:$X,$M:$M,"S",$J:$J,CONCATENATE(E303,".",F303,".")),IF(AND(M303="N1",OFFSET(M303,1,0)="N2",$A$6&gt;=3),SUMIFS($X:$X,$M:$M,"N2",$J:$J,CONCATENATE(E303,".",F303,".")),IF(AND(M303="N2",OFFSET(M303,1,0)="S",$A$6&gt;=3),SUMIFS($X:$X,$M:$M,"S",$K:$K,CONCATENATE(E303,".",F303,".",G303,"."))))))),0)</f>
        <v>2985.21</v>
      </c>
      <c r="Y303" s="58">
        <f t="shared" si="45"/>
        <v>9</v>
      </c>
      <c r="Z303" s="59"/>
      <c r="AA303" s="59" t="e">
        <f>MATCH((CONCATENATE($P303," ",$Q303)),[1]Banco!$A:$A,0)</f>
        <v>#N/A</v>
      </c>
      <c r="AB303" s="59"/>
      <c r="AC303" s="3" t="s">
        <v>0</v>
      </c>
      <c r="AD303" s="11"/>
      <c r="AE303" s="60"/>
    </row>
    <row r="304" spans="1:31" ht="63.75" x14ac:dyDescent="0.25">
      <c r="A304" t="str">
        <f t="shared" si="34"/>
        <v>S</v>
      </c>
      <c r="B304">
        <f t="shared" ca="1" si="39"/>
        <v>3</v>
      </c>
      <c r="C304" t="str">
        <f t="shared" ca="1" si="40"/>
        <v>S</v>
      </c>
      <c r="D304" t="str">
        <f t="shared" si="35"/>
        <v xml:space="preserve"> </v>
      </c>
      <c r="E304" s="47">
        <f t="shared" ca="1" si="36"/>
        <v>1</v>
      </c>
      <c r="F304">
        <f t="shared" ca="1" si="37"/>
        <v>14</v>
      </c>
      <c r="G304">
        <f t="shared" ca="1" si="38"/>
        <v>2</v>
      </c>
      <c r="H304">
        <f t="shared" ca="1" si="30"/>
        <v>4</v>
      </c>
      <c r="I304" t="str">
        <f t="shared" ca="1" si="41"/>
        <v>1</v>
      </c>
      <c r="J304" t="str">
        <f t="shared" ca="1" si="42"/>
        <v>1.14.</v>
      </c>
      <c r="K304" t="str">
        <f t="shared" ca="1" si="43"/>
        <v>1.14.2.</v>
      </c>
      <c r="L304" t="str">
        <f t="shared" ca="1" si="31"/>
        <v>F</v>
      </c>
      <c r="M304" s="48" t="s">
        <v>6</v>
      </c>
      <c r="N304" s="49"/>
      <c r="O304" s="50" t="s">
        <v>1286</v>
      </c>
      <c r="P304" s="51" t="s">
        <v>120</v>
      </c>
      <c r="Q304" s="51" t="s">
        <v>359</v>
      </c>
      <c r="R304" s="52" t="s">
        <v>360</v>
      </c>
      <c r="S304" s="53" t="s">
        <v>59</v>
      </c>
      <c r="T304" s="78">
        <v>0.36</v>
      </c>
      <c r="U304" s="79">
        <v>1093.68</v>
      </c>
      <c r="V304" s="57">
        <f t="shared" si="46"/>
        <v>1364.69</v>
      </c>
      <c r="W304" s="56">
        <f t="shared" si="44"/>
        <v>1364.69</v>
      </c>
      <c r="X304" s="57">
        <f ca="1">IFERROR(IF($M304="S",(ROUNDDOWN($Y304*$W304,2)),IF($M304="M",SUMIFS($X:$X,$M:$M,"N1",$E:$E,I304),IF(AND(M304="N1",OFFSET(M304,1,0)="S"),SUMIFS($X:$X,$M:$M,"S",$J:$J,CONCATENATE(E304,".",F304,".")),IF(AND(M304="N1",OFFSET(M304,1,0)="N2",$A$6&gt;=3),SUMIFS($X:$X,$M:$M,"N2",$J:$J,CONCATENATE(E304,".",F304,".")),IF(AND(M304="N2",OFFSET(M304,1,0)="S",$A$6&gt;=3),SUMIFS($X:$X,$M:$M,"S",$K:$K,CONCATENATE(E304,".",F304,".",G304,"."))))))),0)</f>
        <v>491.28</v>
      </c>
      <c r="Y304" s="58">
        <f t="shared" si="45"/>
        <v>0.36</v>
      </c>
      <c r="Z304" s="59"/>
      <c r="AA304" s="59" t="e">
        <f>MATCH((CONCATENATE($P304," ",$Q304)),[1]Banco!$A:$A,0)</f>
        <v>#N/A</v>
      </c>
      <c r="AB304" s="59"/>
      <c r="AC304" s="3" t="s">
        <v>0</v>
      </c>
      <c r="AD304" s="11"/>
      <c r="AE304" s="60"/>
    </row>
    <row r="305" spans="1:31" ht="63.75" x14ac:dyDescent="0.25">
      <c r="A305" t="str">
        <f t="shared" si="34"/>
        <v>S</v>
      </c>
      <c r="B305">
        <f t="shared" ca="1" si="39"/>
        <v>3</v>
      </c>
      <c r="C305" t="str">
        <f t="shared" ca="1" si="40"/>
        <v>S</v>
      </c>
      <c r="D305" t="str">
        <f t="shared" si="35"/>
        <v xml:space="preserve"> </v>
      </c>
      <c r="E305" s="47">
        <f t="shared" ca="1" si="36"/>
        <v>1</v>
      </c>
      <c r="F305">
        <f t="shared" ca="1" si="37"/>
        <v>14</v>
      </c>
      <c r="G305">
        <f t="shared" ca="1" si="38"/>
        <v>2</v>
      </c>
      <c r="H305">
        <f t="shared" ca="1" si="30"/>
        <v>5</v>
      </c>
      <c r="I305" t="str">
        <f t="shared" ca="1" si="41"/>
        <v>1</v>
      </c>
      <c r="J305" t="str">
        <f t="shared" ca="1" si="42"/>
        <v>1.14.</v>
      </c>
      <c r="K305" t="str">
        <f t="shared" ca="1" si="43"/>
        <v>1.14.2.</v>
      </c>
      <c r="L305" t="str">
        <f t="shared" ca="1" si="31"/>
        <v>F</v>
      </c>
      <c r="M305" s="48" t="s">
        <v>6</v>
      </c>
      <c r="N305" s="49"/>
      <c r="O305" s="50" t="s">
        <v>1287</v>
      </c>
      <c r="P305" s="51" t="s">
        <v>120</v>
      </c>
      <c r="Q305" s="51" t="s">
        <v>361</v>
      </c>
      <c r="R305" s="52" t="s">
        <v>362</v>
      </c>
      <c r="S305" s="53" t="s">
        <v>59</v>
      </c>
      <c r="T305" s="78">
        <v>17</v>
      </c>
      <c r="U305" s="79">
        <v>1378.88</v>
      </c>
      <c r="V305" s="57">
        <f t="shared" si="46"/>
        <v>1720.56</v>
      </c>
      <c r="W305" s="56">
        <f t="shared" si="44"/>
        <v>1720.56</v>
      </c>
      <c r="X305" s="57">
        <f ca="1">IFERROR(IF($M305="S",(ROUNDDOWN($Y305*$W305,2)),IF($M305="M",SUMIFS($X:$X,$M:$M,"N1",$E:$E,I305),IF(AND(M305="N1",OFFSET(M305,1,0)="S"),SUMIFS($X:$X,$M:$M,"S",$J:$J,CONCATENATE(E305,".",F305,".")),IF(AND(M305="N1",OFFSET(M305,1,0)="N2",$A$6&gt;=3),SUMIFS($X:$X,$M:$M,"N2",$J:$J,CONCATENATE(E305,".",F305,".")),IF(AND(M305="N2",OFFSET(M305,1,0)="S",$A$6&gt;=3),SUMIFS($X:$X,$M:$M,"S",$K:$K,CONCATENATE(E305,".",F305,".",G305,"."))))))),0)</f>
        <v>29249.52</v>
      </c>
      <c r="Y305" s="58">
        <f t="shared" si="45"/>
        <v>17</v>
      </c>
      <c r="Z305" s="59"/>
      <c r="AA305" s="59" t="e">
        <f>MATCH((CONCATENATE($P305," ",$Q305)),[1]Banco!$A:$A,0)</f>
        <v>#N/A</v>
      </c>
      <c r="AB305" s="59"/>
      <c r="AC305" s="3" t="s">
        <v>0</v>
      </c>
      <c r="AD305" s="11"/>
      <c r="AE305" s="60"/>
    </row>
    <row r="306" spans="1:31" ht="51" x14ac:dyDescent="0.25">
      <c r="A306" t="str">
        <f t="shared" si="34"/>
        <v>S</v>
      </c>
      <c r="B306">
        <f t="shared" ca="1" si="39"/>
        <v>3</v>
      </c>
      <c r="C306" t="str">
        <f t="shared" ca="1" si="40"/>
        <v>S</v>
      </c>
      <c r="D306" t="str">
        <f t="shared" si="35"/>
        <v xml:space="preserve"> </v>
      </c>
      <c r="E306" s="47">
        <f t="shared" ca="1" si="36"/>
        <v>1</v>
      </c>
      <c r="F306">
        <f t="shared" ca="1" si="37"/>
        <v>14</v>
      </c>
      <c r="G306">
        <f t="shared" ca="1" si="38"/>
        <v>2</v>
      </c>
      <c r="H306">
        <f t="shared" ca="1" si="30"/>
        <v>6</v>
      </c>
      <c r="I306" t="str">
        <f t="shared" ca="1" si="41"/>
        <v>1</v>
      </c>
      <c r="J306" t="str">
        <f t="shared" ca="1" si="42"/>
        <v>1.14.</v>
      </c>
      <c r="K306" t="str">
        <f t="shared" ca="1" si="43"/>
        <v>1.14.2.</v>
      </c>
      <c r="L306" t="str">
        <f t="shared" ca="1" si="31"/>
        <v>F</v>
      </c>
      <c r="M306" s="48" t="s">
        <v>6</v>
      </c>
      <c r="N306" s="49"/>
      <c r="O306" s="50" t="s">
        <v>1288</v>
      </c>
      <c r="P306" s="51" t="s">
        <v>51</v>
      </c>
      <c r="Q306" s="51" t="s">
        <v>363</v>
      </c>
      <c r="R306" s="52" t="s">
        <v>364</v>
      </c>
      <c r="S306" s="53" t="s">
        <v>62</v>
      </c>
      <c r="T306" s="78">
        <v>3.72</v>
      </c>
      <c r="U306" s="79">
        <v>1044.02</v>
      </c>
      <c r="V306" s="57">
        <f t="shared" si="46"/>
        <v>1302.72</v>
      </c>
      <c r="W306" s="56">
        <f t="shared" si="44"/>
        <v>1302.72</v>
      </c>
      <c r="X306" s="57">
        <f ca="1">IFERROR(IF($M306="S",(ROUNDDOWN($Y306*$W306,2)),IF($M306="M",SUMIFS($X:$X,$M:$M,"N1",$E:$E,I306),IF(AND(M306="N1",OFFSET(M306,1,0)="S"),SUMIFS($X:$X,$M:$M,"S",$J:$J,CONCATENATE(E306,".",F306,".")),IF(AND(M306="N1",OFFSET(M306,1,0)="N2",$A$6&gt;=3),SUMIFS($X:$X,$M:$M,"N2",$J:$J,CONCATENATE(E306,".",F306,".")),IF(AND(M306="N2",OFFSET(M306,1,0)="S",$A$6&gt;=3),SUMIFS($X:$X,$M:$M,"S",$K:$K,CONCATENATE(E306,".",F306,".",G306,"."))))))),0)</f>
        <v>4846.1099999999997</v>
      </c>
      <c r="Y306" s="58">
        <f t="shared" si="45"/>
        <v>3.72</v>
      </c>
      <c r="Z306" s="59"/>
      <c r="AA306" s="59">
        <f>MATCH((CONCATENATE($P306," ",$Q306)),[1]Banco!$A:$A,0)</f>
        <v>10813</v>
      </c>
      <c r="AB306" s="59"/>
      <c r="AC306" s="3" t="s">
        <v>0</v>
      </c>
      <c r="AD306" s="11"/>
      <c r="AE306" s="60"/>
    </row>
    <row r="307" spans="1:31" ht="51" x14ac:dyDescent="0.25">
      <c r="A307" t="str">
        <f t="shared" si="34"/>
        <v>S</v>
      </c>
      <c r="B307">
        <f t="shared" ca="1" si="39"/>
        <v>3</v>
      </c>
      <c r="C307" t="str">
        <f t="shared" ca="1" si="40"/>
        <v>S</v>
      </c>
      <c r="D307" t="str">
        <f t="shared" si="35"/>
        <v xml:space="preserve"> </v>
      </c>
      <c r="E307" s="47">
        <f t="shared" ca="1" si="36"/>
        <v>1</v>
      </c>
      <c r="F307">
        <f t="shared" ca="1" si="37"/>
        <v>14</v>
      </c>
      <c r="G307">
        <f t="shared" ca="1" si="38"/>
        <v>2</v>
      </c>
      <c r="H307">
        <f t="shared" ca="1" si="30"/>
        <v>7</v>
      </c>
      <c r="I307" t="str">
        <f t="shared" ca="1" si="41"/>
        <v>1</v>
      </c>
      <c r="J307" t="str">
        <f t="shared" ca="1" si="42"/>
        <v>1.14.</v>
      </c>
      <c r="K307" t="str">
        <f t="shared" ca="1" si="43"/>
        <v>1.14.2.</v>
      </c>
      <c r="L307" t="str">
        <f t="shared" ca="1" si="31"/>
        <v>F</v>
      </c>
      <c r="M307" s="48" t="s">
        <v>6</v>
      </c>
      <c r="N307" s="49"/>
      <c r="O307" s="50" t="s">
        <v>1289</v>
      </c>
      <c r="P307" s="51" t="s">
        <v>51</v>
      </c>
      <c r="Q307" s="51" t="s">
        <v>365</v>
      </c>
      <c r="R307" s="52" t="s">
        <v>366</v>
      </c>
      <c r="S307" s="53" t="s">
        <v>62</v>
      </c>
      <c r="T307" s="78">
        <v>22.68</v>
      </c>
      <c r="U307" s="79">
        <v>899.34</v>
      </c>
      <c r="V307" s="57">
        <f t="shared" si="46"/>
        <v>1122.19</v>
      </c>
      <c r="W307" s="56">
        <f t="shared" si="44"/>
        <v>1122.19</v>
      </c>
      <c r="X307" s="57">
        <f ca="1">IFERROR(IF($M307="S",(ROUNDDOWN($Y307*$W307,2)),IF($M307="M",SUMIFS($X:$X,$M:$M,"N1",$E:$E,I307),IF(AND(M307="N1",OFFSET(M307,1,0)="S"),SUMIFS($X:$X,$M:$M,"S",$J:$J,CONCATENATE(E307,".",F307,".")),IF(AND(M307="N1",OFFSET(M307,1,0)="N2",$A$6&gt;=3),SUMIFS($X:$X,$M:$M,"N2",$J:$J,CONCATENATE(E307,".",F307,".")),IF(AND(M307="N2",OFFSET(M307,1,0)="S",$A$6&gt;=3),SUMIFS($X:$X,$M:$M,"S",$K:$K,CONCATENATE(E307,".",F307,".",G307,"."))))))),0)</f>
        <v>25451.26</v>
      </c>
      <c r="Y307" s="58">
        <f t="shared" si="45"/>
        <v>22.68</v>
      </c>
      <c r="Z307" s="59"/>
      <c r="AA307" s="59">
        <f>MATCH((CONCATENATE($P307," ",$Q307)),[1]Banco!$A:$A,0)</f>
        <v>10811</v>
      </c>
      <c r="AB307" s="59"/>
      <c r="AC307" s="3" t="s">
        <v>0</v>
      </c>
      <c r="AD307" s="11"/>
      <c r="AE307" s="60"/>
    </row>
    <row r="308" spans="1:31" ht="25.5" x14ac:dyDescent="0.25">
      <c r="A308" t="str">
        <f t="shared" si="34"/>
        <v>S</v>
      </c>
      <c r="B308">
        <f t="shared" ca="1" si="39"/>
        <v>3</v>
      </c>
      <c r="C308" t="str">
        <f t="shared" ca="1" si="40"/>
        <v>S</v>
      </c>
      <c r="D308" t="str">
        <f t="shared" si="35"/>
        <v xml:space="preserve"> </v>
      </c>
      <c r="E308" s="47">
        <f t="shared" ca="1" si="36"/>
        <v>1</v>
      </c>
      <c r="F308">
        <f t="shared" ca="1" si="37"/>
        <v>14</v>
      </c>
      <c r="G308">
        <f t="shared" ca="1" si="38"/>
        <v>2</v>
      </c>
      <c r="H308">
        <f t="shared" ca="1" si="30"/>
        <v>8</v>
      </c>
      <c r="I308" t="str">
        <f t="shared" ca="1" si="41"/>
        <v>1</v>
      </c>
      <c r="J308" t="str">
        <f t="shared" ca="1" si="42"/>
        <v>1.14.</v>
      </c>
      <c r="K308" t="str">
        <f t="shared" ca="1" si="43"/>
        <v>1.14.2.</v>
      </c>
      <c r="L308" t="str">
        <f t="shared" ca="1" si="31"/>
        <v>F</v>
      </c>
      <c r="M308" s="48" t="s">
        <v>6</v>
      </c>
      <c r="N308" s="49"/>
      <c r="O308" s="50" t="s">
        <v>1290</v>
      </c>
      <c r="P308" s="51" t="s">
        <v>32</v>
      </c>
      <c r="Q308" s="51">
        <v>94589</v>
      </c>
      <c r="R308" s="52" t="s">
        <v>367</v>
      </c>
      <c r="S308" s="53" t="s">
        <v>1</v>
      </c>
      <c r="T308" s="78">
        <v>10</v>
      </c>
      <c r="U308" s="79">
        <v>20.73</v>
      </c>
      <c r="V308" s="57">
        <f t="shared" si="46"/>
        <v>25.86</v>
      </c>
      <c r="W308" s="56">
        <f t="shared" si="44"/>
        <v>25.86</v>
      </c>
      <c r="X308" s="57">
        <f ca="1">IFERROR(IF($M308="S",(ROUNDDOWN($Y308*$W308,2)),IF($M308="M",SUMIFS($X:$X,$M:$M,"N1",$E:$E,I308),IF(AND(M308="N1",OFFSET(M308,1,0)="S"),SUMIFS($X:$X,$M:$M,"S",$J:$J,CONCATENATE(E308,".",F308,".")),IF(AND(M308="N1",OFFSET(M308,1,0)="N2",$A$6&gt;=3),SUMIFS($X:$X,$M:$M,"N2",$J:$J,CONCATENATE(E308,".",F308,".")),IF(AND(M308="N2",OFFSET(M308,1,0)="S",$A$6&gt;=3),SUMIFS($X:$X,$M:$M,"S",$K:$K,CONCATENATE(E308,".",F308,".",G308,"."))))))),0)</f>
        <v>258.60000000000002</v>
      </c>
      <c r="Y308" s="58">
        <f t="shared" si="45"/>
        <v>10</v>
      </c>
      <c r="Z308" s="59"/>
      <c r="AA308" s="59"/>
      <c r="AB308" s="59"/>
      <c r="AC308" s="3"/>
      <c r="AD308" s="11"/>
      <c r="AE308" s="60"/>
    </row>
    <row r="309" spans="1:31" ht="25.5" x14ac:dyDescent="0.25">
      <c r="A309" t="str">
        <f t="shared" si="34"/>
        <v>S</v>
      </c>
      <c r="B309">
        <f t="shared" ca="1" si="39"/>
        <v>3</v>
      </c>
      <c r="C309" t="str">
        <f t="shared" ca="1" si="40"/>
        <v>S</v>
      </c>
      <c r="D309" t="str">
        <f t="shared" si="35"/>
        <v xml:space="preserve"> </v>
      </c>
      <c r="E309" s="47">
        <f t="shared" ca="1" si="36"/>
        <v>1</v>
      </c>
      <c r="F309">
        <f t="shared" ca="1" si="37"/>
        <v>14</v>
      </c>
      <c r="G309">
        <f t="shared" ca="1" si="38"/>
        <v>2</v>
      </c>
      <c r="H309">
        <f t="shared" ca="1" si="30"/>
        <v>9</v>
      </c>
      <c r="I309" t="str">
        <f t="shared" ca="1" si="41"/>
        <v>1</v>
      </c>
      <c r="J309" t="str">
        <f t="shared" ca="1" si="42"/>
        <v>1.14.</v>
      </c>
      <c r="K309" t="str">
        <f t="shared" ca="1" si="43"/>
        <v>1.14.2.</v>
      </c>
      <c r="L309" t="str">
        <f t="shared" ca="1" si="31"/>
        <v>F</v>
      </c>
      <c r="M309" s="48" t="s">
        <v>6</v>
      </c>
      <c r="N309" s="49"/>
      <c r="O309" s="50" t="s">
        <v>1291</v>
      </c>
      <c r="P309" s="51" t="s">
        <v>32</v>
      </c>
      <c r="Q309" s="51">
        <v>94589</v>
      </c>
      <c r="R309" s="52" t="s">
        <v>367</v>
      </c>
      <c r="S309" s="53" t="s">
        <v>1</v>
      </c>
      <c r="T309" s="78">
        <v>22.2</v>
      </c>
      <c r="U309" s="79">
        <v>20.73</v>
      </c>
      <c r="V309" s="57">
        <f t="shared" si="46"/>
        <v>25.86</v>
      </c>
      <c r="W309" s="56">
        <f t="shared" si="44"/>
        <v>25.86</v>
      </c>
      <c r="X309" s="57">
        <f ca="1">IFERROR(IF($M309="S",(ROUNDDOWN($Y309*$W309,2)),IF($M309="M",SUMIFS($X:$X,$M:$M,"N1",$E:$E,I309),IF(AND(M309="N1",OFFSET(M309,1,0)="S"),SUMIFS($X:$X,$M:$M,"S",$J:$J,CONCATENATE(E309,".",F309,".")),IF(AND(M309="N1",OFFSET(M309,1,0)="N2",$A$6&gt;=3),SUMIFS($X:$X,$M:$M,"N2",$J:$J,CONCATENATE(E309,".",F309,".")),IF(AND(M309="N2",OFFSET(M309,1,0)="S",$A$6&gt;=3),SUMIFS($X:$X,$M:$M,"S",$K:$K,CONCATENATE(E309,".",F309,".",G309,"."))))))),0)</f>
        <v>574.09</v>
      </c>
      <c r="Y309" s="58">
        <f t="shared" si="45"/>
        <v>22.2</v>
      </c>
      <c r="Z309" s="59"/>
      <c r="AA309" s="59"/>
      <c r="AB309" s="59"/>
      <c r="AC309" s="3"/>
      <c r="AD309" s="11"/>
      <c r="AE309" s="60"/>
    </row>
    <row r="310" spans="1:31" ht="25.5" x14ac:dyDescent="0.25">
      <c r="A310" t="str">
        <f t="shared" si="34"/>
        <v>S</v>
      </c>
      <c r="B310">
        <f t="shared" ca="1" si="39"/>
        <v>3</v>
      </c>
      <c r="C310" t="str">
        <f t="shared" ca="1" si="40"/>
        <v>S</v>
      </c>
      <c r="D310" t="str">
        <f t="shared" si="35"/>
        <v xml:space="preserve"> </v>
      </c>
      <c r="E310" s="47">
        <f t="shared" ca="1" si="36"/>
        <v>1</v>
      </c>
      <c r="F310">
        <f t="shared" ca="1" si="37"/>
        <v>14</v>
      </c>
      <c r="G310">
        <f t="shared" ca="1" si="38"/>
        <v>2</v>
      </c>
      <c r="H310">
        <f t="shared" ca="1" si="30"/>
        <v>10</v>
      </c>
      <c r="I310" t="str">
        <f t="shared" ca="1" si="41"/>
        <v>1</v>
      </c>
      <c r="J310" t="str">
        <f t="shared" ca="1" si="42"/>
        <v>1.14.</v>
      </c>
      <c r="K310" t="str">
        <f t="shared" ca="1" si="43"/>
        <v>1.14.2.</v>
      </c>
      <c r="L310" t="str">
        <f t="shared" ca="1" si="31"/>
        <v>F</v>
      </c>
      <c r="M310" s="48" t="s">
        <v>6</v>
      </c>
      <c r="N310" s="49"/>
      <c r="O310" s="50" t="s">
        <v>1292</v>
      </c>
      <c r="P310" s="51" t="s">
        <v>32</v>
      </c>
      <c r="Q310" s="51">
        <v>94589</v>
      </c>
      <c r="R310" s="52" t="s">
        <v>367</v>
      </c>
      <c r="S310" s="53" t="s">
        <v>1</v>
      </c>
      <c r="T310" s="78">
        <v>2.4</v>
      </c>
      <c r="U310" s="79">
        <v>20.73</v>
      </c>
      <c r="V310" s="57">
        <f t="shared" si="46"/>
        <v>25.86</v>
      </c>
      <c r="W310" s="56">
        <f t="shared" si="44"/>
        <v>25.86</v>
      </c>
      <c r="X310" s="57">
        <f ca="1">IFERROR(IF($M310="S",(ROUNDDOWN($Y310*$W310,2)),IF($M310="M",SUMIFS($X:$X,$M:$M,"N1",$E:$E,I310),IF(AND(M310="N1",OFFSET(M310,1,0)="S"),SUMIFS($X:$X,$M:$M,"S",$J:$J,CONCATENATE(E310,".",F310,".")),IF(AND(M310="N1",OFFSET(M310,1,0)="N2",$A$6&gt;=3),SUMIFS($X:$X,$M:$M,"N2",$J:$J,CONCATENATE(E310,".",F310,".")),IF(AND(M310="N2",OFFSET(M310,1,0)="S",$A$6&gt;=3),SUMIFS($X:$X,$M:$M,"S",$K:$K,CONCATENATE(E310,".",F310,".",G310,"."))))))),0)</f>
        <v>62.06</v>
      </c>
      <c r="Y310" s="58">
        <f t="shared" si="45"/>
        <v>2.4</v>
      </c>
      <c r="Z310" s="59"/>
      <c r="AA310" s="59"/>
      <c r="AB310" s="59"/>
      <c r="AC310" s="3"/>
      <c r="AD310" s="11"/>
      <c r="AE310" s="60"/>
    </row>
    <row r="311" spans="1:31" ht="25.5" x14ac:dyDescent="0.25">
      <c r="A311" t="str">
        <f t="shared" si="34"/>
        <v>S</v>
      </c>
      <c r="B311">
        <f t="shared" ca="1" si="39"/>
        <v>3</v>
      </c>
      <c r="C311" t="str">
        <f t="shared" ca="1" si="40"/>
        <v>S</v>
      </c>
      <c r="D311" t="str">
        <f t="shared" si="35"/>
        <v xml:space="preserve"> </v>
      </c>
      <c r="E311" s="47">
        <f t="shared" ca="1" si="36"/>
        <v>1</v>
      </c>
      <c r="F311">
        <f t="shared" ca="1" si="37"/>
        <v>14</v>
      </c>
      <c r="G311">
        <f t="shared" ca="1" si="38"/>
        <v>2</v>
      </c>
      <c r="H311">
        <f t="shared" ca="1" si="30"/>
        <v>11</v>
      </c>
      <c r="I311" t="str">
        <f t="shared" ca="1" si="41"/>
        <v>1</v>
      </c>
      <c r="J311" t="str">
        <f t="shared" ca="1" si="42"/>
        <v>1.14.</v>
      </c>
      <c r="K311" t="str">
        <f t="shared" ca="1" si="43"/>
        <v>1.14.2.</v>
      </c>
      <c r="L311" t="str">
        <f t="shared" ca="1" si="31"/>
        <v>F</v>
      </c>
      <c r="M311" s="48" t="s">
        <v>6</v>
      </c>
      <c r="N311" s="49"/>
      <c r="O311" s="50" t="s">
        <v>1293</v>
      </c>
      <c r="P311" s="51" t="s">
        <v>32</v>
      </c>
      <c r="Q311" s="51">
        <v>94589</v>
      </c>
      <c r="R311" s="52" t="s">
        <v>367</v>
      </c>
      <c r="S311" s="53" t="s">
        <v>1</v>
      </c>
      <c r="T311" s="78">
        <v>40</v>
      </c>
      <c r="U311" s="79">
        <v>20.73</v>
      </c>
      <c r="V311" s="57">
        <f t="shared" si="46"/>
        <v>25.86</v>
      </c>
      <c r="W311" s="56">
        <f t="shared" si="44"/>
        <v>25.86</v>
      </c>
      <c r="X311" s="57">
        <f ca="1">IFERROR(IF($M311="S",(ROUNDDOWN($Y311*$W311,2)),IF($M311="M",SUMIFS($X:$X,$M:$M,"N1",$E:$E,I311),IF(AND(M311="N1",OFFSET(M311,1,0)="S"),SUMIFS($X:$X,$M:$M,"S",$J:$J,CONCATENATE(E311,".",F311,".")),IF(AND(M311="N1",OFFSET(M311,1,0)="N2",$A$6&gt;=3),SUMIFS($X:$X,$M:$M,"N2",$J:$J,CONCATENATE(E311,".",F311,".")),IF(AND(M311="N2",OFFSET(M311,1,0)="S",$A$6&gt;=3),SUMIFS($X:$X,$M:$M,"S",$K:$K,CONCATENATE(E311,".",F311,".",G311,"."))))))),0)</f>
        <v>1034.4000000000001</v>
      </c>
      <c r="Y311" s="58">
        <f t="shared" si="45"/>
        <v>40</v>
      </c>
      <c r="Z311" s="59"/>
      <c r="AA311" s="59"/>
      <c r="AB311" s="59"/>
      <c r="AC311" s="3"/>
      <c r="AD311" s="11"/>
      <c r="AE311" s="60"/>
    </row>
    <row r="312" spans="1:31" ht="25.5" x14ac:dyDescent="0.25">
      <c r="A312" t="str">
        <f t="shared" si="34"/>
        <v>S</v>
      </c>
      <c r="B312">
        <f t="shared" ca="1" si="39"/>
        <v>3</v>
      </c>
      <c r="C312" t="str">
        <f t="shared" ca="1" si="40"/>
        <v>S</v>
      </c>
      <c r="D312" t="str">
        <f t="shared" si="35"/>
        <v xml:space="preserve"> </v>
      </c>
      <c r="E312" s="47">
        <f t="shared" ca="1" si="36"/>
        <v>1</v>
      </c>
      <c r="F312">
        <f t="shared" ca="1" si="37"/>
        <v>14</v>
      </c>
      <c r="G312">
        <f t="shared" ca="1" si="38"/>
        <v>2</v>
      </c>
      <c r="H312">
        <f t="shared" ca="1" si="30"/>
        <v>12</v>
      </c>
      <c r="I312" t="str">
        <f t="shared" ca="1" si="41"/>
        <v>1</v>
      </c>
      <c r="J312" t="str">
        <f t="shared" ca="1" si="42"/>
        <v>1.14.</v>
      </c>
      <c r="K312" t="str">
        <f t="shared" ca="1" si="43"/>
        <v>1.14.2.</v>
      </c>
      <c r="L312" t="str">
        <f t="shared" ca="1" si="31"/>
        <v>F</v>
      </c>
      <c r="M312" s="48" t="s">
        <v>6</v>
      </c>
      <c r="N312" s="49"/>
      <c r="O312" s="50" t="s">
        <v>1294</v>
      </c>
      <c r="P312" s="51" t="s">
        <v>32</v>
      </c>
      <c r="Q312" s="51">
        <v>94589</v>
      </c>
      <c r="R312" s="52" t="s">
        <v>367</v>
      </c>
      <c r="S312" s="53" t="s">
        <v>1</v>
      </c>
      <c r="T312" s="78">
        <v>66</v>
      </c>
      <c r="U312" s="79">
        <v>20.73</v>
      </c>
      <c r="V312" s="57">
        <f t="shared" si="46"/>
        <v>25.86</v>
      </c>
      <c r="W312" s="56">
        <f t="shared" si="44"/>
        <v>25.86</v>
      </c>
      <c r="X312" s="57">
        <f ca="1">IFERROR(IF($M312="S",(ROUNDDOWN($Y312*$W312,2)),IF($M312="M",SUMIFS($X:$X,$M:$M,"N1",$E:$E,I312),IF(AND(M312="N1",OFFSET(M312,1,0)="S"),SUMIFS($X:$X,$M:$M,"S",$J:$J,CONCATENATE(E312,".",F312,".")),IF(AND(M312="N1",OFFSET(M312,1,0)="N2",$A$6&gt;=3),SUMIFS($X:$X,$M:$M,"N2",$J:$J,CONCATENATE(E312,".",F312,".")),IF(AND(M312="N2",OFFSET(M312,1,0)="S",$A$6&gt;=3),SUMIFS($X:$X,$M:$M,"S",$K:$K,CONCATENATE(E312,".",F312,".",G312,"."))))))),0)</f>
        <v>1706.76</v>
      </c>
      <c r="Y312" s="58">
        <f t="shared" si="45"/>
        <v>66</v>
      </c>
      <c r="Z312" s="59"/>
      <c r="AA312" s="59"/>
      <c r="AB312" s="59"/>
      <c r="AC312" s="3"/>
      <c r="AD312" s="11"/>
      <c r="AE312" s="60"/>
    </row>
    <row r="313" spans="1:31" ht="25.5" x14ac:dyDescent="0.25">
      <c r="A313" t="str">
        <f t="shared" si="34"/>
        <v>S</v>
      </c>
      <c r="B313">
        <f t="shared" ca="1" si="39"/>
        <v>3</v>
      </c>
      <c r="C313" t="str">
        <f t="shared" ca="1" si="40"/>
        <v>S</v>
      </c>
      <c r="D313" t="str">
        <f t="shared" si="35"/>
        <v xml:space="preserve"> </v>
      </c>
      <c r="E313" s="47">
        <f t="shared" ca="1" si="36"/>
        <v>1</v>
      </c>
      <c r="F313">
        <f t="shared" ca="1" si="37"/>
        <v>14</v>
      </c>
      <c r="G313">
        <f t="shared" ca="1" si="38"/>
        <v>2</v>
      </c>
      <c r="H313">
        <f t="shared" ca="1" si="30"/>
        <v>13</v>
      </c>
      <c r="I313" t="str">
        <f t="shared" ca="1" si="41"/>
        <v>1</v>
      </c>
      <c r="J313" t="str">
        <f t="shared" ca="1" si="42"/>
        <v>1.14.</v>
      </c>
      <c r="K313" t="str">
        <f t="shared" ca="1" si="43"/>
        <v>1.14.2.</v>
      </c>
      <c r="L313" t="str">
        <f t="shared" ca="1" si="31"/>
        <v>F</v>
      </c>
      <c r="M313" s="48" t="s">
        <v>6</v>
      </c>
      <c r="N313" s="49"/>
      <c r="O313" s="50" t="s">
        <v>1295</v>
      </c>
      <c r="P313" s="51" t="s">
        <v>32</v>
      </c>
      <c r="Q313" s="51">
        <v>94589</v>
      </c>
      <c r="R313" s="52" t="s">
        <v>367</v>
      </c>
      <c r="S313" s="53" t="s">
        <v>1</v>
      </c>
      <c r="T313" s="78">
        <v>18.399999999999999</v>
      </c>
      <c r="U313" s="79">
        <v>20.73</v>
      </c>
      <c r="V313" s="57">
        <f t="shared" si="46"/>
        <v>25.86</v>
      </c>
      <c r="W313" s="56">
        <f t="shared" si="44"/>
        <v>25.86</v>
      </c>
      <c r="X313" s="57">
        <f ca="1">IFERROR(IF($M313="S",(ROUNDDOWN($Y313*$W313,2)),IF($M313="M",SUMIFS($X:$X,$M:$M,"N1",$E:$E,I313),IF(AND(M313="N1",OFFSET(M313,1,0)="S"),SUMIFS($X:$X,$M:$M,"S",$J:$J,CONCATENATE(E313,".",F313,".")),IF(AND(M313="N1",OFFSET(M313,1,0)="N2",$A$6&gt;=3),SUMIFS($X:$X,$M:$M,"N2",$J:$J,CONCATENATE(E313,".",F313,".")),IF(AND(M313="N2",OFFSET(M313,1,0)="S",$A$6&gt;=3),SUMIFS($X:$X,$M:$M,"S",$K:$K,CONCATENATE(E313,".",F313,".",G313,"."))))))),0)</f>
        <v>475.82</v>
      </c>
      <c r="Y313" s="58">
        <f t="shared" si="45"/>
        <v>18.399999999999999</v>
      </c>
      <c r="Z313" s="59"/>
      <c r="AA313" s="59"/>
      <c r="AB313" s="59"/>
      <c r="AC313" s="3"/>
      <c r="AD313" s="11"/>
      <c r="AE313" s="60"/>
    </row>
    <row r="314" spans="1:31" x14ac:dyDescent="0.25">
      <c r="A314">
        <f t="shared" si="34"/>
        <v>3</v>
      </c>
      <c r="B314">
        <f t="shared" ca="1" si="39"/>
        <v>3</v>
      </c>
      <c r="C314">
        <f t="shared" ca="1" si="40"/>
        <v>3</v>
      </c>
      <c r="D314" t="str">
        <f t="shared" si="35"/>
        <v xml:space="preserve"> </v>
      </c>
      <c r="E314" s="47">
        <f t="shared" ca="1" si="36"/>
        <v>1</v>
      </c>
      <c r="F314">
        <f t="shared" ca="1" si="37"/>
        <v>14</v>
      </c>
      <c r="G314">
        <f t="shared" ca="1" si="38"/>
        <v>3</v>
      </c>
      <c r="H314">
        <f t="shared" ca="1" si="30"/>
        <v>0</v>
      </c>
      <c r="I314" t="str">
        <f t="shared" ca="1" si="41"/>
        <v>1</v>
      </c>
      <c r="J314" t="str">
        <f t="shared" ca="1" si="42"/>
        <v>1.14.</v>
      </c>
      <c r="K314" t="str">
        <f t="shared" ca="1" si="43"/>
        <v>1.14.3.</v>
      </c>
      <c r="L314" t="str">
        <f t="shared" ca="1" si="31"/>
        <v>F</v>
      </c>
      <c r="M314" s="48" t="s">
        <v>4</v>
      </c>
      <c r="N314" s="49"/>
      <c r="O314" s="50" t="s">
        <v>1296</v>
      </c>
      <c r="P314" s="51"/>
      <c r="Q314" s="51"/>
      <c r="R314" s="52" t="s">
        <v>368</v>
      </c>
      <c r="S314" s="53"/>
      <c r="T314" s="78"/>
      <c r="U314" s="79"/>
      <c r="V314" s="57">
        <f t="shared" si="46"/>
        <v>0</v>
      </c>
      <c r="W314" s="56">
        <f t="shared" si="44"/>
        <v>0</v>
      </c>
      <c r="X314" s="57">
        <f ca="1">IFERROR(IF($M314="S",(ROUNDDOWN($Y314*$W314,2)),IF($M314="M",SUMIFS($X:$X,$M:$M,"N1",$E:$E,I314),IF(AND(M314="N1",OFFSET(M314,1,0)="S"),SUMIFS($X:$X,$M:$M,"S",$J:$J,CONCATENATE(E314,".",F314,".")),IF(AND(M314="N1",OFFSET(M314,1,0)="N2",$A$6&gt;=3),SUMIFS($X:$X,$M:$M,"N2",$J:$J,CONCATENATE(E314,".",F314,".")),IF(AND(M314="N2",OFFSET(M314,1,0)="S",$A$6&gt;=3),SUMIFS($X:$X,$M:$M,"S",$K:$K,CONCATENATE(E314,".",F314,".",G314,"."))))))),0)</f>
        <v>3374.13</v>
      </c>
      <c r="Y314" s="58">
        <f t="shared" si="45"/>
        <v>0</v>
      </c>
      <c r="Z314" s="59"/>
      <c r="AA314" s="59"/>
      <c r="AB314" s="59"/>
      <c r="AC314" s="3"/>
      <c r="AD314" s="11"/>
      <c r="AE314" s="60"/>
    </row>
    <row r="315" spans="1:31" ht="25.5" x14ac:dyDescent="0.25">
      <c r="A315" t="str">
        <f t="shared" si="34"/>
        <v>S</v>
      </c>
      <c r="B315">
        <f t="shared" ca="1" si="39"/>
        <v>3</v>
      </c>
      <c r="C315" t="str">
        <f t="shared" ca="1" si="40"/>
        <v>S</v>
      </c>
      <c r="D315" t="str">
        <f t="shared" si="35"/>
        <v xml:space="preserve"> </v>
      </c>
      <c r="E315" s="47">
        <f t="shared" ca="1" si="36"/>
        <v>1</v>
      </c>
      <c r="F315">
        <f t="shared" ca="1" si="37"/>
        <v>14</v>
      </c>
      <c r="G315">
        <f t="shared" ca="1" si="38"/>
        <v>3</v>
      </c>
      <c r="H315">
        <f t="shared" ca="1" si="30"/>
        <v>1</v>
      </c>
      <c r="I315" t="str">
        <f t="shared" ca="1" si="41"/>
        <v>1</v>
      </c>
      <c r="J315" t="str">
        <f t="shared" ca="1" si="42"/>
        <v>1.14.</v>
      </c>
      <c r="K315" t="str">
        <f t="shared" ca="1" si="43"/>
        <v>1.14.3.</v>
      </c>
      <c r="L315" t="str">
        <f t="shared" ca="1" si="31"/>
        <v>F</v>
      </c>
      <c r="M315" s="48" t="s">
        <v>6</v>
      </c>
      <c r="N315" s="49"/>
      <c r="O315" s="50" t="s">
        <v>1297</v>
      </c>
      <c r="P315" s="51" t="s">
        <v>51</v>
      </c>
      <c r="Q315" s="51" t="s">
        <v>369</v>
      </c>
      <c r="R315" s="52" t="s">
        <v>370</v>
      </c>
      <c r="S315" s="53" t="s">
        <v>62</v>
      </c>
      <c r="T315" s="78">
        <v>28.98</v>
      </c>
      <c r="U315" s="79">
        <v>41.83</v>
      </c>
      <c r="V315" s="57">
        <f t="shared" si="46"/>
        <v>52.19</v>
      </c>
      <c r="W315" s="56">
        <f t="shared" si="44"/>
        <v>52.19</v>
      </c>
      <c r="X315" s="57">
        <f ca="1">IFERROR(IF($M315="S",(ROUNDDOWN($Y315*$W315,2)),IF($M315="M",SUMIFS($X:$X,$M:$M,"N1",$E:$E,I315),IF(AND(M315="N1",OFFSET(M315,1,0)="S"),SUMIFS($X:$X,$M:$M,"S",$J:$J,CONCATENATE(E315,".",F315,".")),IF(AND(M315="N1",OFFSET(M315,1,0)="N2",$A$6&gt;=3),SUMIFS($X:$X,$M:$M,"N2",$J:$J,CONCATENATE(E315,".",F315,".")),IF(AND(M315="N2",OFFSET(M315,1,0)="S",$A$6&gt;=3),SUMIFS($X:$X,$M:$M,"S",$K:$K,CONCATENATE(E315,".",F315,".",G315,"."))))))),0)</f>
        <v>1512.46</v>
      </c>
      <c r="Y315" s="58">
        <f t="shared" si="45"/>
        <v>28.98</v>
      </c>
      <c r="Z315" s="59"/>
      <c r="AA315" s="59"/>
      <c r="AB315" s="59"/>
      <c r="AC315" s="3"/>
      <c r="AD315" s="11"/>
      <c r="AE315" s="60"/>
    </row>
    <row r="316" spans="1:31" x14ac:dyDescent="0.25">
      <c r="A316" t="str">
        <f t="shared" si="34"/>
        <v>S</v>
      </c>
      <c r="B316">
        <f t="shared" ca="1" si="39"/>
        <v>3</v>
      </c>
      <c r="C316" t="str">
        <f t="shared" ca="1" si="40"/>
        <v>S</v>
      </c>
      <c r="D316" t="str">
        <f t="shared" si="35"/>
        <v xml:space="preserve"> </v>
      </c>
      <c r="E316" s="47">
        <f t="shared" ca="1" si="36"/>
        <v>1</v>
      </c>
      <c r="F316">
        <f t="shared" ca="1" si="37"/>
        <v>14</v>
      </c>
      <c r="G316">
        <f t="shared" ca="1" si="38"/>
        <v>3</v>
      </c>
      <c r="H316">
        <f t="shared" ref="H316:H378" ca="1" si="47">IF(AND($C316&lt;=4,$C316&lt;&gt;0),0,IF(AND($C316="S",$X316&gt;0),OFFSET(H316,-1,0)+1,OFFSET(H316,-1,0)))</f>
        <v>2</v>
      </c>
      <c r="I316" t="str">
        <f t="shared" ca="1" si="41"/>
        <v>1</v>
      </c>
      <c r="J316" t="str">
        <f t="shared" ca="1" si="42"/>
        <v>1.14.</v>
      </c>
      <c r="K316" t="str">
        <f t="shared" ca="1" si="43"/>
        <v>1.14.3.</v>
      </c>
      <c r="L316" t="str">
        <f t="shared" ref="L316:L378" ca="1" si="48">IF(OR($Y316&gt;0,$C316=1,$C316=2,$C316=3,$C316=4),"F","")</f>
        <v>F</v>
      </c>
      <c r="M316" s="48" t="s">
        <v>6</v>
      </c>
      <c r="N316" s="49"/>
      <c r="O316" s="50" t="s">
        <v>1298</v>
      </c>
      <c r="P316" s="51" t="s">
        <v>32</v>
      </c>
      <c r="Q316" s="51">
        <v>102194</v>
      </c>
      <c r="R316" s="52" t="s">
        <v>371</v>
      </c>
      <c r="S316" s="53" t="s">
        <v>62</v>
      </c>
      <c r="T316" s="78">
        <v>28.98</v>
      </c>
      <c r="U316" s="79">
        <v>9.19</v>
      </c>
      <c r="V316" s="57">
        <f t="shared" si="46"/>
        <v>11.46</v>
      </c>
      <c r="W316" s="56">
        <f t="shared" si="44"/>
        <v>11.46</v>
      </c>
      <c r="X316" s="57">
        <f ca="1">IFERROR(IF($M316="S",(ROUNDDOWN($Y316*$W316,2)),IF($M316="M",SUMIFS($X:$X,$M:$M,"N1",$E:$E,I316),IF(AND(M316="N1",OFFSET(M316,1,0)="S"),SUMIFS($X:$X,$M:$M,"S",$J:$J,CONCATENATE(E316,".",F316,".")),IF(AND(M316="N1",OFFSET(M316,1,0)="N2",$A$6&gt;=3),SUMIFS($X:$X,$M:$M,"N2",$J:$J,CONCATENATE(E316,".",F316,".")),IF(AND(M316="N2",OFFSET(M316,1,0)="S",$A$6&gt;=3),SUMIFS($X:$X,$M:$M,"S",$K:$K,CONCATENATE(E316,".",F316,".",G316,"."))))))),0)</f>
        <v>332.11</v>
      </c>
      <c r="Y316" s="58">
        <f t="shared" si="45"/>
        <v>28.98</v>
      </c>
      <c r="Z316" s="59"/>
      <c r="AA316" s="59"/>
      <c r="AB316" s="59"/>
      <c r="AC316" s="3"/>
      <c r="AD316" s="11"/>
      <c r="AE316" s="60"/>
    </row>
    <row r="317" spans="1:31" x14ac:dyDescent="0.25">
      <c r="A317" t="str">
        <f t="shared" si="34"/>
        <v>S</v>
      </c>
      <c r="B317">
        <f t="shared" ca="1" si="39"/>
        <v>3</v>
      </c>
      <c r="C317" t="str">
        <f t="shared" ca="1" si="40"/>
        <v>S</v>
      </c>
      <c r="D317" t="str">
        <f t="shared" si="35"/>
        <v xml:space="preserve"> </v>
      </c>
      <c r="E317" s="47">
        <f t="shared" ca="1" si="36"/>
        <v>1</v>
      </c>
      <c r="F317">
        <f t="shared" ca="1" si="37"/>
        <v>14</v>
      </c>
      <c r="G317">
        <f t="shared" ca="1" si="38"/>
        <v>3</v>
      </c>
      <c r="H317">
        <f t="shared" ca="1" si="47"/>
        <v>3</v>
      </c>
      <c r="I317" t="str">
        <f t="shared" ca="1" si="41"/>
        <v>1</v>
      </c>
      <c r="J317" t="str">
        <f t="shared" ca="1" si="42"/>
        <v>1.14.</v>
      </c>
      <c r="K317" t="str">
        <f t="shared" ca="1" si="43"/>
        <v>1.14.3.</v>
      </c>
      <c r="L317" t="str">
        <f t="shared" ca="1" si="48"/>
        <v>F</v>
      </c>
      <c r="M317" s="48" t="s">
        <v>6</v>
      </c>
      <c r="N317" s="49"/>
      <c r="O317" s="50" t="s">
        <v>1299</v>
      </c>
      <c r="P317" s="51" t="s">
        <v>32</v>
      </c>
      <c r="Q317" s="51">
        <v>102234</v>
      </c>
      <c r="R317" s="52" t="s">
        <v>372</v>
      </c>
      <c r="S317" s="53" t="s">
        <v>62</v>
      </c>
      <c r="T317" s="78">
        <v>28.98</v>
      </c>
      <c r="U317" s="79">
        <v>23.08</v>
      </c>
      <c r="V317" s="57">
        <f t="shared" si="46"/>
        <v>28.79</v>
      </c>
      <c r="W317" s="56">
        <f t="shared" si="44"/>
        <v>28.79</v>
      </c>
      <c r="X317" s="57">
        <f ca="1">IFERROR(IF($M317="S",(ROUNDDOWN($Y317*$W317,2)),IF($M317="M",SUMIFS($X:$X,$M:$M,"N1",$E:$E,I317),IF(AND(M317="N1",OFFSET(M317,1,0)="S"),SUMIFS($X:$X,$M:$M,"S",$J:$J,CONCATENATE(E317,".",F317,".")),IF(AND(M317="N1",OFFSET(M317,1,0)="N2",$A$6&gt;=3),SUMIFS($X:$X,$M:$M,"N2",$J:$J,CONCATENATE(E317,".",F317,".")),IF(AND(M317="N2",OFFSET(M317,1,0)="S",$A$6&gt;=3),SUMIFS($X:$X,$M:$M,"S",$K:$K,CONCATENATE(E317,".",F317,".",G317,"."))))))),0)</f>
        <v>834.33</v>
      </c>
      <c r="Y317" s="58">
        <f t="shared" si="45"/>
        <v>28.98</v>
      </c>
      <c r="Z317" s="59"/>
      <c r="AA317" s="59"/>
      <c r="AB317" s="59"/>
      <c r="AC317" s="3"/>
      <c r="AD317" s="11"/>
      <c r="AE317" s="60"/>
    </row>
    <row r="318" spans="1:31" ht="25.5" x14ac:dyDescent="0.25">
      <c r="A318" t="str">
        <f t="shared" si="34"/>
        <v>S</v>
      </c>
      <c r="B318">
        <f t="shared" ca="1" si="39"/>
        <v>3</v>
      </c>
      <c r="C318" t="str">
        <f t="shared" ca="1" si="40"/>
        <v>S</v>
      </c>
      <c r="D318" t="str">
        <f t="shared" si="35"/>
        <v xml:space="preserve"> </v>
      </c>
      <c r="E318" s="47">
        <f t="shared" ca="1" si="36"/>
        <v>1</v>
      </c>
      <c r="F318">
        <f t="shared" ca="1" si="37"/>
        <v>14</v>
      </c>
      <c r="G318">
        <f t="shared" ca="1" si="38"/>
        <v>3</v>
      </c>
      <c r="H318">
        <f t="shared" ca="1" si="47"/>
        <v>4</v>
      </c>
      <c r="I318" t="str">
        <f t="shared" ca="1" si="41"/>
        <v>1</v>
      </c>
      <c r="J318" t="str">
        <f t="shared" ca="1" si="42"/>
        <v>1.14.</v>
      </c>
      <c r="K318" t="str">
        <f t="shared" ca="1" si="43"/>
        <v>1.14.3.</v>
      </c>
      <c r="L318" t="str">
        <f t="shared" ca="1" si="48"/>
        <v>F</v>
      </c>
      <c r="M318" s="48" t="s">
        <v>6</v>
      </c>
      <c r="N318" s="49"/>
      <c r="O318" s="50" t="s">
        <v>1300</v>
      </c>
      <c r="P318" s="51" t="s">
        <v>32</v>
      </c>
      <c r="Q318" s="51">
        <v>102218</v>
      </c>
      <c r="R318" s="52" t="s">
        <v>373</v>
      </c>
      <c r="S318" s="53" t="s">
        <v>62</v>
      </c>
      <c r="T318" s="78">
        <v>28.98</v>
      </c>
      <c r="U318" s="79">
        <v>19.23</v>
      </c>
      <c r="V318" s="57">
        <f t="shared" si="46"/>
        <v>23.99</v>
      </c>
      <c r="W318" s="56">
        <f t="shared" si="44"/>
        <v>23.99</v>
      </c>
      <c r="X318" s="57">
        <f ca="1">IFERROR(IF($M318="S",(ROUNDDOWN($Y318*$W318,2)),IF($M318="M",SUMIFS($X:$X,$M:$M,"N1",$E:$E,I318),IF(AND(M318="N1",OFFSET(M318,1,0)="S"),SUMIFS($X:$X,$M:$M,"S",$J:$J,CONCATENATE(E318,".",F318,".")),IF(AND(M318="N1",OFFSET(M318,1,0)="N2",$A$6&gt;=3),SUMIFS($X:$X,$M:$M,"N2",$J:$J,CONCATENATE(E318,".",F318,".")),IF(AND(M318="N2",OFFSET(M318,1,0)="S",$A$6&gt;=3),SUMIFS($X:$X,$M:$M,"S",$K:$K,CONCATENATE(E318,".",F318,".",G318,"."))))))),0)</f>
        <v>695.23</v>
      </c>
      <c r="Y318" s="58">
        <f t="shared" si="45"/>
        <v>28.98</v>
      </c>
      <c r="Z318" s="59"/>
      <c r="AA318" s="59"/>
      <c r="AB318" s="59"/>
      <c r="AC318" s="3"/>
      <c r="AD318" s="11"/>
      <c r="AE318" s="60"/>
    </row>
    <row r="319" spans="1:31" x14ac:dyDescent="0.25">
      <c r="A319">
        <f t="shared" si="34"/>
        <v>3</v>
      </c>
      <c r="B319">
        <f t="shared" ca="1" si="39"/>
        <v>3</v>
      </c>
      <c r="C319">
        <f t="shared" ca="1" si="40"/>
        <v>3</v>
      </c>
      <c r="D319" t="str">
        <f t="shared" si="35"/>
        <v xml:space="preserve"> </v>
      </c>
      <c r="E319" s="47">
        <f t="shared" ca="1" si="36"/>
        <v>1</v>
      </c>
      <c r="F319">
        <f t="shared" ca="1" si="37"/>
        <v>14</v>
      </c>
      <c r="G319">
        <f t="shared" ca="1" si="38"/>
        <v>4</v>
      </c>
      <c r="H319">
        <f t="shared" ca="1" si="47"/>
        <v>0</v>
      </c>
      <c r="I319" t="str">
        <f t="shared" ca="1" si="41"/>
        <v>1</v>
      </c>
      <c r="J319" t="str">
        <f t="shared" ca="1" si="42"/>
        <v>1.14.</v>
      </c>
      <c r="K319" t="str">
        <f t="shared" ca="1" si="43"/>
        <v>1.14.4.</v>
      </c>
      <c r="L319" t="str">
        <f t="shared" ca="1" si="48"/>
        <v>F</v>
      </c>
      <c r="M319" s="48" t="s">
        <v>4</v>
      </c>
      <c r="N319" s="49"/>
      <c r="O319" s="50" t="s">
        <v>1301</v>
      </c>
      <c r="P319" s="51"/>
      <c r="Q319" s="51"/>
      <c r="R319" s="52" t="s">
        <v>374</v>
      </c>
      <c r="S319" s="53"/>
      <c r="T319" s="78"/>
      <c r="U319" s="79"/>
      <c r="V319" s="57">
        <f t="shared" si="46"/>
        <v>0</v>
      </c>
      <c r="W319" s="56">
        <f t="shared" si="44"/>
        <v>0</v>
      </c>
      <c r="X319" s="57">
        <f ca="1">IFERROR(IF($M319="S",(ROUNDDOWN($Y319*$W319,2)),IF($M319="M",SUMIFS($X:$X,$M:$M,"N1",$E:$E,I319),IF(AND(M319="N1",OFFSET(M319,1,0)="S"),SUMIFS($X:$X,$M:$M,"S",$J:$J,CONCATENATE(E319,".",F319,".")),IF(AND(M319="N1",OFFSET(M319,1,0)="N2",$A$6&gt;=3),SUMIFS($X:$X,$M:$M,"N2",$J:$J,CONCATENATE(E319,".",F319,".")),IF(AND(M319="N2",OFFSET(M319,1,0)="S",$A$6&gt;=3),SUMIFS($X:$X,$M:$M,"S",$K:$K,CONCATENATE(E319,".",F319,".",G319,"."))))))),0)</f>
        <v>2480.41</v>
      </c>
      <c r="Y319" s="58">
        <f t="shared" si="45"/>
        <v>0</v>
      </c>
      <c r="Z319" s="59"/>
      <c r="AA319" s="59"/>
      <c r="AB319" s="59"/>
      <c r="AC319" s="3"/>
      <c r="AD319" s="11"/>
      <c r="AE319" s="60"/>
    </row>
    <row r="320" spans="1:31" ht="38.25" x14ac:dyDescent="0.25">
      <c r="A320" t="str">
        <f t="shared" si="34"/>
        <v>S</v>
      </c>
      <c r="B320">
        <f t="shared" ca="1" si="39"/>
        <v>3</v>
      </c>
      <c r="C320" t="str">
        <f t="shared" ca="1" si="40"/>
        <v>S</v>
      </c>
      <c r="D320" t="str">
        <f t="shared" si="35"/>
        <v xml:space="preserve"> </v>
      </c>
      <c r="E320" s="47">
        <f t="shared" ca="1" si="36"/>
        <v>1</v>
      </c>
      <c r="F320">
        <f t="shared" ca="1" si="37"/>
        <v>14</v>
      </c>
      <c r="G320">
        <f t="shared" ca="1" si="38"/>
        <v>4</v>
      </c>
      <c r="H320">
        <f t="shared" ca="1" si="47"/>
        <v>1</v>
      </c>
      <c r="I320" t="str">
        <f t="shared" ca="1" si="41"/>
        <v>1</v>
      </c>
      <c r="J320" t="str">
        <f t="shared" ca="1" si="42"/>
        <v>1.14.</v>
      </c>
      <c r="K320" t="str">
        <f t="shared" ca="1" si="43"/>
        <v>1.14.4.</v>
      </c>
      <c r="L320" t="str">
        <f t="shared" ca="1" si="48"/>
        <v>F</v>
      </c>
      <c r="M320" s="48" t="s">
        <v>6</v>
      </c>
      <c r="N320" s="49"/>
      <c r="O320" s="50" t="s">
        <v>1302</v>
      </c>
      <c r="P320" s="51" t="s">
        <v>51</v>
      </c>
      <c r="Q320" s="51" t="s">
        <v>375</v>
      </c>
      <c r="R320" s="52" t="s">
        <v>376</v>
      </c>
      <c r="S320" s="53" t="s">
        <v>62</v>
      </c>
      <c r="T320" s="78">
        <v>56.08</v>
      </c>
      <c r="U320" s="79">
        <v>35.450000000000003</v>
      </c>
      <c r="V320" s="57">
        <f t="shared" si="46"/>
        <v>44.23</v>
      </c>
      <c r="W320" s="56">
        <f t="shared" si="44"/>
        <v>44.23</v>
      </c>
      <c r="X320" s="57">
        <f ca="1">IFERROR(IF($M320="S",(ROUNDDOWN($Y320*$W320,2)),IF($M320="M",SUMIFS($X:$X,$M:$M,"N1",$E:$E,I320),IF(AND(M320="N1",OFFSET(M320,1,0)="S"),SUMIFS($X:$X,$M:$M,"S",$J:$J,CONCATENATE(E320,".",F320,".")),IF(AND(M320="N1",OFFSET(M320,1,0)="N2",$A$6&gt;=3),SUMIFS($X:$X,$M:$M,"N2",$J:$J,CONCATENATE(E320,".",F320,".")),IF(AND(M320="N2",OFFSET(M320,1,0)="S",$A$6&gt;=3),SUMIFS($X:$X,$M:$M,"S",$K:$K,CONCATENATE(E320,".",F320,".",G320,"."))))))),0)</f>
        <v>2480.41</v>
      </c>
      <c r="Y320" s="58">
        <f t="shared" si="45"/>
        <v>56.08</v>
      </c>
      <c r="Z320" s="59"/>
      <c r="AA320" s="59"/>
      <c r="AB320" s="59"/>
      <c r="AC320" s="3"/>
      <c r="AD320" s="11"/>
      <c r="AE320" s="60"/>
    </row>
    <row r="321" spans="1:31" x14ac:dyDescent="0.25">
      <c r="A321">
        <f t="shared" si="34"/>
        <v>2</v>
      </c>
      <c r="B321">
        <f t="shared" ca="1" si="39"/>
        <v>2</v>
      </c>
      <c r="C321">
        <f t="shared" ca="1" si="40"/>
        <v>2</v>
      </c>
      <c r="D321" t="str">
        <f t="shared" si="35"/>
        <v xml:space="preserve"> </v>
      </c>
      <c r="E321" s="47">
        <f t="shared" ca="1" si="36"/>
        <v>1</v>
      </c>
      <c r="F321">
        <f t="shared" ca="1" si="37"/>
        <v>15</v>
      </c>
      <c r="G321">
        <f t="shared" ca="1" si="38"/>
        <v>0</v>
      </c>
      <c r="H321">
        <f t="shared" ca="1" si="47"/>
        <v>0</v>
      </c>
      <c r="I321" t="str">
        <f t="shared" ca="1" si="41"/>
        <v>1</v>
      </c>
      <c r="J321" t="str">
        <f t="shared" ca="1" si="42"/>
        <v>1.15.</v>
      </c>
      <c r="K321" t="str">
        <f t="shared" ca="1" si="43"/>
        <v>1.15.0.</v>
      </c>
      <c r="L321" t="str">
        <f t="shared" ca="1" si="48"/>
        <v>F</v>
      </c>
      <c r="M321" s="48" t="s">
        <v>3</v>
      </c>
      <c r="N321" s="49"/>
      <c r="O321" s="50" t="s">
        <v>1303</v>
      </c>
      <c r="P321" s="51"/>
      <c r="Q321" s="51"/>
      <c r="R321" s="52" t="s">
        <v>48</v>
      </c>
      <c r="S321" s="53"/>
      <c r="T321" s="78"/>
      <c r="U321" s="79"/>
      <c r="V321" s="57">
        <f t="shared" si="46"/>
        <v>0</v>
      </c>
      <c r="W321" s="56">
        <f t="shared" si="44"/>
        <v>0</v>
      </c>
      <c r="X321" s="57">
        <f ca="1">IFERROR(IF($M321="S",(ROUNDDOWN($Y321*$W321,2)),IF($M321="M",SUMIFS($X:$X,$M:$M,"N1",$E:$E,I321),IF(AND(M321="N1",OFFSET(M321,1,0)="S"),SUMIFS($X:$X,$M:$M,"S",$J:$J,CONCATENATE(E321,".",F321,".")),IF(AND(M321="N1",OFFSET(M321,1,0)="N2",$A$6&gt;=3),SUMIFS($X:$X,$M:$M,"N2",$J:$J,CONCATENATE(E321,".",F321,".")),IF(AND(M321="N2",OFFSET(M321,1,0)="S",$A$6&gt;=3),SUMIFS($X:$X,$M:$M,"S",$K:$K,CONCATENATE(E321,".",F321,".",G321,"."))))))),0)</f>
        <v>27581.089999999997</v>
      </c>
      <c r="Y321" s="58">
        <f t="shared" si="45"/>
        <v>0</v>
      </c>
      <c r="Z321" s="59"/>
      <c r="AA321" s="59"/>
      <c r="AB321" s="59"/>
      <c r="AC321" s="3"/>
      <c r="AD321" s="11"/>
      <c r="AE321" s="60"/>
    </row>
    <row r="322" spans="1:31" x14ac:dyDescent="0.25">
      <c r="A322">
        <f t="shared" si="34"/>
        <v>3</v>
      </c>
      <c r="B322">
        <f t="shared" ca="1" si="39"/>
        <v>3</v>
      </c>
      <c r="C322">
        <f t="shared" ca="1" si="40"/>
        <v>3</v>
      </c>
      <c r="D322" t="str">
        <f t="shared" si="35"/>
        <v xml:space="preserve"> </v>
      </c>
      <c r="E322" s="47">
        <f t="shared" ca="1" si="36"/>
        <v>1</v>
      </c>
      <c r="F322">
        <f t="shared" ca="1" si="37"/>
        <v>15</v>
      </c>
      <c r="G322">
        <f t="shared" ca="1" si="38"/>
        <v>1</v>
      </c>
      <c r="H322">
        <f t="shared" ca="1" si="47"/>
        <v>0</v>
      </c>
      <c r="I322" t="str">
        <f t="shared" ca="1" si="41"/>
        <v>1</v>
      </c>
      <c r="J322" t="str">
        <f t="shared" ca="1" si="42"/>
        <v>1.15.</v>
      </c>
      <c r="K322" t="str">
        <f t="shared" ca="1" si="43"/>
        <v>1.15.1.</v>
      </c>
      <c r="L322" t="str">
        <f t="shared" ca="1" si="48"/>
        <v>F</v>
      </c>
      <c r="M322" s="48" t="s">
        <v>4</v>
      </c>
      <c r="N322" s="49"/>
      <c r="O322" s="50" t="s">
        <v>1304</v>
      </c>
      <c r="P322" s="51"/>
      <c r="Q322" s="51"/>
      <c r="R322" s="52" t="s">
        <v>49</v>
      </c>
      <c r="S322" s="53"/>
      <c r="T322" s="78"/>
      <c r="U322" s="79"/>
      <c r="V322" s="57">
        <f t="shared" si="46"/>
        <v>0</v>
      </c>
      <c r="W322" s="56">
        <f t="shared" si="44"/>
        <v>0</v>
      </c>
      <c r="X322" s="57">
        <f ca="1">IFERROR(IF($M322="S",(ROUNDDOWN($Y322*$W322,2)),IF($M322="M",SUMIFS($X:$X,$M:$M,"N1",$E:$E,I322),IF(AND(M322="N1",OFFSET(M322,1,0)="S"),SUMIFS($X:$X,$M:$M,"S",$J:$J,CONCATENATE(E322,".",F322,".")),IF(AND(M322="N1",OFFSET(M322,1,0)="N2",$A$6&gt;=3),SUMIFS($X:$X,$M:$M,"N2",$J:$J,CONCATENATE(E322,".",F322,".")),IF(AND(M322="N2",OFFSET(M322,1,0)="S",$A$6&gt;=3),SUMIFS($X:$X,$M:$M,"S",$K:$K,CONCATENATE(E322,".",F322,".",G322,"."))))))),0)</f>
        <v>19787.829999999998</v>
      </c>
      <c r="Y322" s="58">
        <f t="shared" si="45"/>
        <v>0</v>
      </c>
      <c r="Z322" s="59"/>
      <c r="AA322" s="59"/>
      <c r="AB322" s="59"/>
      <c r="AC322" s="3"/>
      <c r="AD322" s="11"/>
      <c r="AE322" s="60"/>
    </row>
    <row r="323" spans="1:31" ht="38.25" x14ac:dyDescent="0.25">
      <c r="A323" t="str">
        <f t="shared" si="34"/>
        <v>S</v>
      </c>
      <c r="B323">
        <f t="shared" ca="1" si="39"/>
        <v>3</v>
      </c>
      <c r="C323" t="str">
        <f t="shared" ca="1" si="40"/>
        <v>S</v>
      </c>
      <c r="D323" t="str">
        <f t="shared" si="35"/>
        <v xml:space="preserve"> </v>
      </c>
      <c r="E323" s="47">
        <f t="shared" ca="1" si="36"/>
        <v>1</v>
      </c>
      <c r="F323">
        <f t="shared" ca="1" si="37"/>
        <v>15</v>
      </c>
      <c r="G323">
        <f t="shared" ca="1" si="38"/>
        <v>1</v>
      </c>
      <c r="H323">
        <f t="shared" ca="1" si="47"/>
        <v>1</v>
      </c>
      <c r="I323" t="str">
        <f t="shared" ca="1" si="41"/>
        <v>1</v>
      </c>
      <c r="J323" t="str">
        <f t="shared" ca="1" si="42"/>
        <v>1.15.</v>
      </c>
      <c r="K323" t="str">
        <f t="shared" ca="1" si="43"/>
        <v>1.15.1.</v>
      </c>
      <c r="L323" t="str">
        <f t="shared" ca="1" si="48"/>
        <v>F</v>
      </c>
      <c r="M323" s="48" t="s">
        <v>6</v>
      </c>
      <c r="N323" s="49"/>
      <c r="O323" s="50" t="s">
        <v>1305</v>
      </c>
      <c r="P323" s="51" t="s">
        <v>51</v>
      </c>
      <c r="Q323" s="51" t="s">
        <v>377</v>
      </c>
      <c r="R323" s="52" t="s">
        <v>378</v>
      </c>
      <c r="S323" s="53" t="s">
        <v>61</v>
      </c>
      <c r="T323" s="78">
        <v>8</v>
      </c>
      <c r="U323" s="79">
        <v>378.77</v>
      </c>
      <c r="V323" s="57">
        <f t="shared" si="46"/>
        <v>472.62</v>
      </c>
      <c r="W323" s="56">
        <f t="shared" si="44"/>
        <v>472.62</v>
      </c>
      <c r="X323" s="57">
        <f ca="1">IFERROR(IF($M323="S",(ROUNDDOWN($Y323*$W323,2)),IF($M323="M",SUMIFS($X:$X,$M:$M,"N1",$E:$E,I323),IF(AND(M323="N1",OFFSET(M323,1,0)="S"),SUMIFS($X:$X,$M:$M,"S",$J:$J,CONCATENATE(E323,".",F323,".")),IF(AND(M323="N1",OFFSET(M323,1,0)="N2",$A$6&gt;=3),SUMIFS($X:$X,$M:$M,"N2",$J:$J,CONCATENATE(E323,".",F323,".")),IF(AND(M323="N2",OFFSET(M323,1,0)="S",$A$6&gt;=3),SUMIFS($X:$X,$M:$M,"S",$K:$K,CONCATENATE(E323,".",F323,".",G323,"."))))))),0)</f>
        <v>3780.96</v>
      </c>
      <c r="Y323" s="58">
        <f t="shared" si="45"/>
        <v>8</v>
      </c>
      <c r="Z323" s="59"/>
      <c r="AA323" s="59"/>
      <c r="AB323" s="59"/>
      <c r="AC323" s="3"/>
      <c r="AD323" s="11"/>
      <c r="AE323" s="60"/>
    </row>
    <row r="324" spans="1:31" ht="25.5" x14ac:dyDescent="0.25">
      <c r="A324" t="str">
        <f t="shared" si="34"/>
        <v>S</v>
      </c>
      <c r="B324">
        <f t="shared" ca="1" si="39"/>
        <v>3</v>
      </c>
      <c r="C324" t="str">
        <f t="shared" ca="1" si="40"/>
        <v>S</v>
      </c>
      <c r="D324" t="str">
        <f t="shared" si="35"/>
        <v xml:space="preserve"> </v>
      </c>
      <c r="E324" s="47">
        <f t="shared" ca="1" si="36"/>
        <v>1</v>
      </c>
      <c r="F324">
        <f t="shared" ca="1" si="37"/>
        <v>15</v>
      </c>
      <c r="G324">
        <f t="shared" ca="1" si="38"/>
        <v>1</v>
      </c>
      <c r="H324">
        <f t="shared" ca="1" si="47"/>
        <v>2</v>
      </c>
      <c r="I324" t="str">
        <f t="shared" ca="1" si="41"/>
        <v>1</v>
      </c>
      <c r="J324" t="str">
        <f t="shared" ca="1" si="42"/>
        <v>1.15.</v>
      </c>
      <c r="K324" t="str">
        <f t="shared" ca="1" si="43"/>
        <v>1.15.1.</v>
      </c>
      <c r="L324" t="str">
        <f t="shared" ca="1" si="48"/>
        <v>F</v>
      </c>
      <c r="M324" s="48" t="s">
        <v>6</v>
      </c>
      <c r="N324" s="49"/>
      <c r="O324" s="50" t="s">
        <v>1306</v>
      </c>
      <c r="P324" s="51" t="s">
        <v>32</v>
      </c>
      <c r="Q324" s="51">
        <v>86900</v>
      </c>
      <c r="R324" s="52" t="s">
        <v>80</v>
      </c>
      <c r="S324" s="53" t="s">
        <v>61</v>
      </c>
      <c r="T324" s="78">
        <v>5</v>
      </c>
      <c r="U324" s="79">
        <v>237.62</v>
      </c>
      <c r="V324" s="57">
        <f t="shared" si="46"/>
        <v>296.5</v>
      </c>
      <c r="W324" s="56">
        <f t="shared" si="44"/>
        <v>296.5</v>
      </c>
      <c r="X324" s="57">
        <f ca="1">IFERROR(IF($M324="S",(ROUNDDOWN($Y324*$W324,2)),IF($M324="M",SUMIFS($X:$X,$M:$M,"N1",$E:$E,I324),IF(AND(M324="N1",OFFSET(M324,1,0)="S"),SUMIFS($X:$X,$M:$M,"S",$J:$J,CONCATENATE(E324,".",F324,".")),IF(AND(M324="N1",OFFSET(M324,1,0)="N2",$A$6&gt;=3),SUMIFS($X:$X,$M:$M,"N2",$J:$J,CONCATENATE(E324,".",F324,".")),IF(AND(M324="N2",OFFSET(M324,1,0)="S",$A$6&gt;=3),SUMIFS($X:$X,$M:$M,"S",$K:$K,CONCATENATE(E324,".",F324,".",G324,"."))))))),0)</f>
        <v>1482.5</v>
      </c>
      <c r="Y324" s="58">
        <f t="shared" si="45"/>
        <v>5</v>
      </c>
      <c r="Z324" s="59"/>
      <c r="AA324" s="59"/>
      <c r="AB324" s="59"/>
      <c r="AC324" s="3"/>
      <c r="AD324" s="11"/>
      <c r="AE324" s="60"/>
    </row>
    <row r="325" spans="1:31" ht="63.75" x14ac:dyDescent="0.25">
      <c r="A325" t="str">
        <f t="shared" si="34"/>
        <v>S</v>
      </c>
      <c r="B325">
        <f t="shared" ca="1" si="39"/>
        <v>3</v>
      </c>
      <c r="C325" t="str">
        <f t="shared" ca="1" si="40"/>
        <v>S</v>
      </c>
      <c r="D325" t="str">
        <f t="shared" si="35"/>
        <v xml:space="preserve"> </v>
      </c>
      <c r="E325" s="47">
        <f t="shared" ca="1" si="36"/>
        <v>1</v>
      </c>
      <c r="F325">
        <f t="shared" ca="1" si="37"/>
        <v>15</v>
      </c>
      <c r="G325">
        <f t="shared" ca="1" si="38"/>
        <v>1</v>
      </c>
      <c r="H325">
        <f t="shared" ca="1" si="47"/>
        <v>3</v>
      </c>
      <c r="I325" t="str">
        <f t="shared" ca="1" si="41"/>
        <v>1</v>
      </c>
      <c r="J325" t="str">
        <f t="shared" ca="1" si="42"/>
        <v>1.15.</v>
      </c>
      <c r="K325" t="str">
        <f t="shared" ca="1" si="43"/>
        <v>1.15.1.</v>
      </c>
      <c r="L325" t="str">
        <f t="shared" ca="1" si="48"/>
        <v>F</v>
      </c>
      <c r="M325" s="48" t="s">
        <v>6</v>
      </c>
      <c r="N325" s="49"/>
      <c r="O325" s="50" t="s">
        <v>1307</v>
      </c>
      <c r="P325" s="51" t="s">
        <v>51</v>
      </c>
      <c r="Q325" s="51" t="s">
        <v>379</v>
      </c>
      <c r="R325" s="52" t="s">
        <v>380</v>
      </c>
      <c r="S325" s="53" t="s">
        <v>61</v>
      </c>
      <c r="T325" s="78">
        <v>1</v>
      </c>
      <c r="U325" s="79">
        <v>532.15</v>
      </c>
      <c r="V325" s="57">
        <f t="shared" si="46"/>
        <v>664.01</v>
      </c>
      <c r="W325" s="56">
        <f t="shared" si="44"/>
        <v>664.01</v>
      </c>
      <c r="X325" s="57">
        <f ca="1">IFERROR(IF($M325="S",(ROUNDDOWN($Y325*$W325,2)),IF($M325="M",SUMIFS($X:$X,$M:$M,"N1",$E:$E,I325),IF(AND(M325="N1",OFFSET(M325,1,0)="S"),SUMIFS($X:$X,$M:$M,"S",$J:$J,CONCATENATE(E325,".",F325,".")),IF(AND(M325="N1",OFFSET(M325,1,0)="N2",$A$6&gt;=3),SUMIFS($X:$X,$M:$M,"N2",$J:$J,CONCATENATE(E325,".",F325,".")),IF(AND(M325="N2",OFFSET(M325,1,0)="S",$A$6&gt;=3),SUMIFS($X:$X,$M:$M,"S",$K:$K,CONCATENATE(E325,".",F325,".",G325,"."))))))),0)</f>
        <v>664.01</v>
      </c>
      <c r="Y325" s="58">
        <f t="shared" si="45"/>
        <v>1</v>
      </c>
      <c r="Z325" s="59"/>
      <c r="AA325" s="59"/>
      <c r="AB325" s="59"/>
      <c r="AC325" s="3"/>
      <c r="AD325" s="11"/>
      <c r="AE325" s="60"/>
    </row>
    <row r="326" spans="1:31" ht="25.5" x14ac:dyDescent="0.25">
      <c r="A326" t="str">
        <f t="shared" si="34"/>
        <v>S</v>
      </c>
      <c r="B326">
        <f t="shared" ca="1" si="39"/>
        <v>3</v>
      </c>
      <c r="C326" t="str">
        <f t="shared" ca="1" si="40"/>
        <v>S</v>
      </c>
      <c r="D326" t="str">
        <f t="shared" si="35"/>
        <v xml:space="preserve"> </v>
      </c>
      <c r="E326" s="47">
        <f t="shared" ca="1" si="36"/>
        <v>1</v>
      </c>
      <c r="F326">
        <f t="shared" ca="1" si="37"/>
        <v>15</v>
      </c>
      <c r="G326">
        <f t="shared" ca="1" si="38"/>
        <v>1</v>
      </c>
      <c r="H326">
        <f t="shared" ca="1" si="47"/>
        <v>4</v>
      </c>
      <c r="I326" t="str">
        <f t="shared" ca="1" si="41"/>
        <v>1</v>
      </c>
      <c r="J326" t="str">
        <f t="shared" ca="1" si="42"/>
        <v>1.15.</v>
      </c>
      <c r="K326" t="str">
        <f t="shared" ca="1" si="43"/>
        <v>1.15.1.</v>
      </c>
      <c r="L326" t="str">
        <f t="shared" ca="1" si="48"/>
        <v>F</v>
      </c>
      <c r="M326" s="48" t="s">
        <v>6</v>
      </c>
      <c r="N326" s="49"/>
      <c r="O326" s="50" t="s">
        <v>1308</v>
      </c>
      <c r="P326" s="51" t="s">
        <v>131</v>
      </c>
      <c r="Q326" s="51" t="s">
        <v>381</v>
      </c>
      <c r="R326" s="52" t="s">
        <v>382</v>
      </c>
      <c r="S326" s="53" t="s">
        <v>90</v>
      </c>
      <c r="T326" s="78">
        <v>10</v>
      </c>
      <c r="U326" s="79">
        <v>838.55</v>
      </c>
      <c r="V326" s="57">
        <f t="shared" si="46"/>
        <v>1046.3399999999999</v>
      </c>
      <c r="W326" s="56">
        <f t="shared" si="44"/>
        <v>1046.3399999999999</v>
      </c>
      <c r="X326" s="57">
        <f ca="1">IFERROR(IF($M326="S",(ROUNDDOWN($Y326*$W326,2)),IF($M326="M",SUMIFS($X:$X,$M:$M,"N1",$E:$E,I326),IF(AND(M326="N1",OFFSET(M326,1,0)="S"),SUMIFS($X:$X,$M:$M,"S",$J:$J,CONCATENATE(E326,".",F326,".")),IF(AND(M326="N1",OFFSET(M326,1,0)="N2",$A$6&gt;=3),SUMIFS($X:$X,$M:$M,"N2",$J:$J,CONCATENATE(E326,".",F326,".")),IF(AND(M326="N2",OFFSET(M326,1,0)="S",$A$6&gt;=3),SUMIFS($X:$X,$M:$M,"S",$K:$K,CONCATENATE(E326,".",F326,".",G326,"."))))))),0)</f>
        <v>10463.4</v>
      </c>
      <c r="Y326" s="58">
        <f t="shared" si="45"/>
        <v>10</v>
      </c>
      <c r="Z326" s="59"/>
      <c r="AA326" s="59"/>
      <c r="AB326" s="59"/>
      <c r="AC326" s="3"/>
      <c r="AD326" s="11"/>
      <c r="AE326" s="60"/>
    </row>
    <row r="327" spans="1:31" ht="51" x14ac:dyDescent="0.25">
      <c r="A327" t="str">
        <f t="shared" si="34"/>
        <v>S</v>
      </c>
      <c r="B327">
        <f t="shared" ca="1" si="39"/>
        <v>3</v>
      </c>
      <c r="C327" t="str">
        <f t="shared" ca="1" si="40"/>
        <v>S</v>
      </c>
      <c r="D327" t="str">
        <f t="shared" si="35"/>
        <v xml:space="preserve"> </v>
      </c>
      <c r="E327" s="47">
        <f t="shared" ca="1" si="36"/>
        <v>1</v>
      </c>
      <c r="F327">
        <f t="shared" ca="1" si="37"/>
        <v>15</v>
      </c>
      <c r="G327">
        <f t="shared" ca="1" si="38"/>
        <v>1</v>
      </c>
      <c r="H327">
        <f t="shared" ca="1" si="47"/>
        <v>5</v>
      </c>
      <c r="I327" t="str">
        <f t="shared" ca="1" si="41"/>
        <v>1</v>
      </c>
      <c r="J327" t="str">
        <f t="shared" ca="1" si="42"/>
        <v>1.15.</v>
      </c>
      <c r="K327" t="str">
        <f t="shared" ca="1" si="43"/>
        <v>1.15.1.</v>
      </c>
      <c r="L327" t="str">
        <f t="shared" ca="1" si="48"/>
        <v>F</v>
      </c>
      <c r="M327" s="48" t="s">
        <v>6</v>
      </c>
      <c r="N327" s="49"/>
      <c r="O327" s="50" t="s">
        <v>1309</v>
      </c>
      <c r="P327" s="51" t="s">
        <v>32</v>
      </c>
      <c r="Q327" s="51">
        <v>86920</v>
      </c>
      <c r="R327" s="52" t="s">
        <v>383</v>
      </c>
      <c r="S327" s="53" t="s">
        <v>61</v>
      </c>
      <c r="T327" s="78">
        <v>3</v>
      </c>
      <c r="U327" s="79">
        <v>907.46</v>
      </c>
      <c r="V327" s="57">
        <f t="shared" si="46"/>
        <v>1132.32</v>
      </c>
      <c r="W327" s="56">
        <f t="shared" si="44"/>
        <v>1132.32</v>
      </c>
      <c r="X327" s="57">
        <f ca="1">IFERROR(IF($M327="S",(ROUNDDOWN($Y327*$W327,2)),IF($M327="M",SUMIFS($X:$X,$M:$M,"N1",$E:$E,I327),IF(AND(M327="N1",OFFSET(M327,1,0)="S"),SUMIFS($X:$X,$M:$M,"S",$J:$J,CONCATENATE(E327,".",F327,".")),IF(AND(M327="N1",OFFSET(M327,1,0)="N2",$A$6&gt;=3),SUMIFS($X:$X,$M:$M,"N2",$J:$J,CONCATENATE(E327,".",F327,".")),IF(AND(M327="N2",OFFSET(M327,1,0)="S",$A$6&gt;=3),SUMIFS($X:$X,$M:$M,"S",$K:$K,CONCATENATE(E327,".",F327,".",G327,"."))))))),0)</f>
        <v>3396.96</v>
      </c>
      <c r="Y327" s="58">
        <f t="shared" ref="Y327:Y389" si="49">IF(T327="-",0,T327)</f>
        <v>3</v>
      </c>
      <c r="Z327" s="59"/>
      <c r="AA327" s="59"/>
      <c r="AB327" s="59"/>
      <c r="AC327" s="3"/>
      <c r="AD327" s="11"/>
      <c r="AE327" s="60"/>
    </row>
    <row r="328" spans="1:31" x14ac:dyDescent="0.25">
      <c r="A328">
        <f t="shared" si="34"/>
        <v>3</v>
      </c>
      <c r="B328">
        <f t="shared" ca="1" si="39"/>
        <v>3</v>
      </c>
      <c r="C328">
        <f t="shared" ca="1" si="40"/>
        <v>3</v>
      </c>
      <c r="D328" t="str">
        <f t="shared" si="35"/>
        <v xml:space="preserve"> </v>
      </c>
      <c r="E328" s="47">
        <f t="shared" ca="1" si="36"/>
        <v>1</v>
      </c>
      <c r="F328">
        <f t="shared" ca="1" si="37"/>
        <v>15</v>
      </c>
      <c r="G328">
        <f t="shared" ca="1" si="38"/>
        <v>2</v>
      </c>
      <c r="H328">
        <f t="shared" ca="1" si="47"/>
        <v>0</v>
      </c>
      <c r="I328" t="str">
        <f t="shared" ca="1" si="41"/>
        <v>1</v>
      </c>
      <c r="J328" t="str">
        <f t="shared" ca="1" si="42"/>
        <v>1.15.</v>
      </c>
      <c r="K328" t="str">
        <f t="shared" ca="1" si="43"/>
        <v>1.15.2.</v>
      </c>
      <c r="L328" t="str">
        <f t="shared" ca="1" si="48"/>
        <v>F</v>
      </c>
      <c r="M328" s="48" t="s">
        <v>4</v>
      </c>
      <c r="N328" s="49"/>
      <c r="O328" s="50" t="s">
        <v>1310</v>
      </c>
      <c r="P328" s="51"/>
      <c r="Q328" s="51"/>
      <c r="R328" s="52" t="s">
        <v>384</v>
      </c>
      <c r="S328" s="53"/>
      <c r="T328" s="78"/>
      <c r="U328" s="79"/>
      <c r="V328" s="57">
        <f t="shared" si="46"/>
        <v>0</v>
      </c>
      <c r="W328" s="56">
        <f t="shared" si="44"/>
        <v>0</v>
      </c>
      <c r="X328" s="57">
        <f ca="1">IFERROR(IF($M328="S",(ROUNDDOWN($Y328*$W328,2)),IF($M328="M",SUMIFS($X:$X,$M:$M,"N1",$E:$E,I328),IF(AND(M328="N1",OFFSET(M328,1,0)="S"),SUMIFS($X:$X,$M:$M,"S",$J:$J,CONCATENATE(E328,".",F328,".")),IF(AND(M328="N1",OFFSET(M328,1,0)="N2",$A$6&gt;=3),SUMIFS($X:$X,$M:$M,"N2",$J:$J,CONCATENATE(E328,".",F328,".")),IF(AND(M328="N2",OFFSET(M328,1,0)="S",$A$6&gt;=3),SUMIFS($X:$X,$M:$M,"S",$K:$K,CONCATENATE(E328,".",F328,".",G328,"."))))))),0)</f>
        <v>7793.26</v>
      </c>
      <c r="Y328" s="58">
        <f t="shared" si="49"/>
        <v>0</v>
      </c>
      <c r="Z328" s="59"/>
      <c r="AA328" s="59"/>
      <c r="AB328" s="59"/>
      <c r="AC328" s="3"/>
      <c r="AD328" s="11"/>
      <c r="AE328" s="60"/>
    </row>
    <row r="329" spans="1:31" ht="38.25" x14ac:dyDescent="0.25">
      <c r="A329" t="str">
        <f t="shared" si="34"/>
        <v>S</v>
      </c>
      <c r="B329">
        <f t="shared" ca="1" si="39"/>
        <v>3</v>
      </c>
      <c r="C329" t="str">
        <f t="shared" ca="1" si="40"/>
        <v>S</v>
      </c>
      <c r="D329" t="str">
        <f t="shared" si="35"/>
        <v xml:space="preserve"> </v>
      </c>
      <c r="E329" s="47">
        <f t="shared" ca="1" si="36"/>
        <v>1</v>
      </c>
      <c r="F329">
        <f t="shared" ca="1" si="37"/>
        <v>15</v>
      </c>
      <c r="G329">
        <f t="shared" ca="1" si="38"/>
        <v>2</v>
      </c>
      <c r="H329">
        <f t="shared" ca="1" si="47"/>
        <v>1</v>
      </c>
      <c r="I329" t="str">
        <f t="shared" ca="1" si="41"/>
        <v>1</v>
      </c>
      <c r="J329" t="str">
        <f t="shared" ca="1" si="42"/>
        <v>1.15.</v>
      </c>
      <c r="K329" t="str">
        <f t="shared" ca="1" si="43"/>
        <v>1.15.2.</v>
      </c>
      <c r="L329" t="str">
        <f t="shared" ca="1" si="48"/>
        <v>F</v>
      </c>
      <c r="M329" s="48" t="s">
        <v>6</v>
      </c>
      <c r="N329" s="49"/>
      <c r="O329" s="50" t="s">
        <v>1311</v>
      </c>
      <c r="P329" s="51" t="s">
        <v>51</v>
      </c>
      <c r="Q329" s="51" t="s">
        <v>385</v>
      </c>
      <c r="R329" s="52" t="s">
        <v>386</v>
      </c>
      <c r="S329" s="53" t="s">
        <v>61</v>
      </c>
      <c r="T329" s="78">
        <v>6</v>
      </c>
      <c r="U329" s="79">
        <v>140.76</v>
      </c>
      <c r="V329" s="57">
        <f t="shared" si="46"/>
        <v>175.64</v>
      </c>
      <c r="W329" s="56">
        <f t="shared" si="44"/>
        <v>175.64</v>
      </c>
      <c r="X329" s="57">
        <f ca="1">IFERROR(IF($M329="S",(ROUNDDOWN($Y329*$W329,2)),IF($M329="M",SUMIFS($X:$X,$M:$M,"N1",$E:$E,I329),IF(AND(M329="N1",OFFSET(M329,1,0)="S"),SUMIFS($X:$X,$M:$M,"S",$J:$J,CONCATENATE(E329,".",F329,".")),IF(AND(M329="N1",OFFSET(M329,1,0)="N2",$A$6&gt;=3),SUMIFS($X:$X,$M:$M,"N2",$J:$J,CONCATENATE(E329,".",F329,".")),IF(AND(M329="N2",OFFSET(M329,1,0)="S",$A$6&gt;=3),SUMIFS($X:$X,$M:$M,"S",$K:$K,CONCATENATE(E329,".",F329,".",G329,"."))))))),0)</f>
        <v>1053.8399999999999</v>
      </c>
      <c r="Y329" s="58">
        <f t="shared" si="49"/>
        <v>6</v>
      </c>
      <c r="Z329" s="59"/>
      <c r="AA329" s="59"/>
      <c r="AB329" s="59"/>
      <c r="AC329" s="3"/>
      <c r="AD329" s="11"/>
      <c r="AE329" s="60"/>
    </row>
    <row r="330" spans="1:31" ht="25.5" x14ac:dyDescent="0.25">
      <c r="A330" t="str">
        <f t="shared" si="34"/>
        <v>S</v>
      </c>
      <c r="B330">
        <f t="shared" ca="1" si="39"/>
        <v>3</v>
      </c>
      <c r="C330" t="str">
        <f t="shared" ca="1" si="40"/>
        <v>S</v>
      </c>
      <c r="D330" t="str">
        <f t="shared" si="35"/>
        <v xml:space="preserve"> </v>
      </c>
      <c r="E330" s="47">
        <f t="shared" ca="1" si="36"/>
        <v>1</v>
      </c>
      <c r="F330">
        <f t="shared" ca="1" si="37"/>
        <v>15</v>
      </c>
      <c r="G330">
        <f t="shared" ca="1" si="38"/>
        <v>2</v>
      </c>
      <c r="H330">
        <f t="shared" ca="1" si="47"/>
        <v>2</v>
      </c>
      <c r="I330" t="str">
        <f t="shared" ca="1" si="41"/>
        <v>1</v>
      </c>
      <c r="J330" t="str">
        <f t="shared" ca="1" si="42"/>
        <v>1.15.</v>
      </c>
      <c r="K330" t="str">
        <f t="shared" ca="1" si="43"/>
        <v>1.15.2.</v>
      </c>
      <c r="L330" t="str">
        <f t="shared" ca="1" si="48"/>
        <v>F</v>
      </c>
      <c r="M330" s="48" t="s">
        <v>6</v>
      </c>
      <c r="N330" s="49"/>
      <c r="O330" s="50" t="s">
        <v>1312</v>
      </c>
      <c r="P330" s="51" t="s">
        <v>32</v>
      </c>
      <c r="Q330" s="51">
        <v>100867</v>
      </c>
      <c r="R330" s="52" t="s">
        <v>83</v>
      </c>
      <c r="S330" s="53" t="s">
        <v>61</v>
      </c>
      <c r="T330" s="78">
        <v>3</v>
      </c>
      <c r="U330" s="79">
        <v>354.94</v>
      </c>
      <c r="V330" s="57">
        <f t="shared" si="46"/>
        <v>442.89</v>
      </c>
      <c r="W330" s="56">
        <f t="shared" si="44"/>
        <v>442.89</v>
      </c>
      <c r="X330" s="57">
        <f ca="1">IFERROR(IF($M330="S",(ROUNDDOWN($Y330*$W330,2)),IF($M330="M",SUMIFS($X:$X,$M:$M,"N1",$E:$E,I330),IF(AND(M330="N1",OFFSET(M330,1,0)="S"),SUMIFS($X:$X,$M:$M,"S",$J:$J,CONCATENATE(E330,".",F330,".")),IF(AND(M330="N1",OFFSET(M330,1,0)="N2",$A$6&gt;=3),SUMIFS($X:$X,$M:$M,"N2",$J:$J,CONCATENATE(E330,".",F330,".")),IF(AND(M330="N2",OFFSET(M330,1,0)="S",$A$6&gt;=3),SUMIFS($X:$X,$M:$M,"S",$K:$K,CONCATENATE(E330,".",F330,".",G330,"."))))))),0)</f>
        <v>1328.67</v>
      </c>
      <c r="Y330" s="58">
        <f t="shared" si="49"/>
        <v>3</v>
      </c>
      <c r="Z330" s="59"/>
      <c r="AA330" s="59"/>
      <c r="AB330" s="59"/>
      <c r="AC330" s="3"/>
      <c r="AD330" s="11"/>
      <c r="AE330" s="60"/>
    </row>
    <row r="331" spans="1:31" ht="25.5" x14ac:dyDescent="0.25">
      <c r="A331" t="str">
        <f t="shared" si="34"/>
        <v>S</v>
      </c>
      <c r="B331">
        <f t="shared" ca="1" si="39"/>
        <v>3</v>
      </c>
      <c r="C331" t="str">
        <f t="shared" ca="1" si="40"/>
        <v>S</v>
      </c>
      <c r="D331" t="str">
        <f t="shared" si="35"/>
        <v xml:space="preserve"> </v>
      </c>
      <c r="E331" s="47">
        <f t="shared" ca="1" si="36"/>
        <v>1</v>
      </c>
      <c r="F331">
        <f t="shared" ca="1" si="37"/>
        <v>15</v>
      </c>
      <c r="G331">
        <f t="shared" ca="1" si="38"/>
        <v>2</v>
      </c>
      <c r="H331">
        <f t="shared" ca="1" si="47"/>
        <v>3</v>
      </c>
      <c r="I331" t="str">
        <f t="shared" ca="1" si="41"/>
        <v>1</v>
      </c>
      <c r="J331" t="str">
        <f t="shared" ca="1" si="42"/>
        <v>1.15.</v>
      </c>
      <c r="K331" t="str">
        <f t="shared" ca="1" si="43"/>
        <v>1.15.2.</v>
      </c>
      <c r="L331" t="str">
        <f t="shared" ca="1" si="48"/>
        <v>F</v>
      </c>
      <c r="M331" s="48" t="s">
        <v>6</v>
      </c>
      <c r="N331" s="49"/>
      <c r="O331" s="50" t="s">
        <v>1313</v>
      </c>
      <c r="P331" s="51" t="s">
        <v>32</v>
      </c>
      <c r="Q331" s="51">
        <v>100868</v>
      </c>
      <c r="R331" s="52" t="s">
        <v>82</v>
      </c>
      <c r="S331" s="53" t="s">
        <v>61</v>
      </c>
      <c r="T331" s="78">
        <v>6</v>
      </c>
      <c r="U331" s="79">
        <v>367.58</v>
      </c>
      <c r="V331" s="57">
        <f t="shared" si="46"/>
        <v>458.66</v>
      </c>
      <c r="W331" s="56">
        <f t="shared" si="44"/>
        <v>458.66</v>
      </c>
      <c r="X331" s="57">
        <f ca="1">IFERROR(IF($M331="S",(ROUNDDOWN($Y331*$W331,2)),IF($M331="M",SUMIFS($X:$X,$M:$M,"N1",$E:$E,I331),IF(AND(M331="N1",OFFSET(M331,1,0)="S"),SUMIFS($X:$X,$M:$M,"S",$J:$J,CONCATENATE(E331,".",F331,".")),IF(AND(M331="N1",OFFSET(M331,1,0)="N2",$A$6&gt;=3),SUMIFS($X:$X,$M:$M,"N2",$J:$J,CONCATENATE(E331,".",F331,".")),IF(AND(M331="N2",OFFSET(M331,1,0)="S",$A$6&gt;=3),SUMIFS($X:$X,$M:$M,"S",$K:$K,CONCATENATE(E331,".",F331,".",G331,"."))))))),0)</f>
        <v>2751.96</v>
      </c>
      <c r="Y331" s="58">
        <f t="shared" si="49"/>
        <v>6</v>
      </c>
      <c r="Z331" s="59"/>
      <c r="AA331" s="59"/>
      <c r="AB331" s="59"/>
      <c r="AC331" s="3"/>
      <c r="AD331" s="11"/>
      <c r="AE331" s="60"/>
    </row>
    <row r="332" spans="1:31" ht="51" x14ac:dyDescent="0.25">
      <c r="A332" t="str">
        <f t="shared" si="34"/>
        <v>S</v>
      </c>
      <c r="B332">
        <f t="shared" ca="1" si="39"/>
        <v>3</v>
      </c>
      <c r="C332" t="str">
        <f t="shared" ca="1" si="40"/>
        <v>S</v>
      </c>
      <c r="D332" t="str">
        <f t="shared" si="35"/>
        <v xml:space="preserve"> </v>
      </c>
      <c r="E332" s="47">
        <f t="shared" ca="1" si="36"/>
        <v>1</v>
      </c>
      <c r="F332">
        <f t="shared" ca="1" si="37"/>
        <v>15</v>
      </c>
      <c r="G332">
        <f t="shared" ca="1" si="38"/>
        <v>2</v>
      </c>
      <c r="H332">
        <f t="shared" ca="1" si="47"/>
        <v>4</v>
      </c>
      <c r="I332" t="str">
        <f t="shared" ca="1" si="41"/>
        <v>1</v>
      </c>
      <c r="J332" t="str">
        <f t="shared" ca="1" si="42"/>
        <v>1.15.</v>
      </c>
      <c r="K332" t="str">
        <f t="shared" ca="1" si="43"/>
        <v>1.15.2.</v>
      </c>
      <c r="L332" t="str">
        <f t="shared" ca="1" si="48"/>
        <v>F</v>
      </c>
      <c r="M332" s="48" t="s">
        <v>6</v>
      </c>
      <c r="N332" s="49"/>
      <c r="O332" s="50" t="s">
        <v>1314</v>
      </c>
      <c r="P332" s="51" t="s">
        <v>120</v>
      </c>
      <c r="Q332" s="51" t="s">
        <v>387</v>
      </c>
      <c r="R332" s="52" t="s">
        <v>388</v>
      </c>
      <c r="S332" s="53" t="s">
        <v>61</v>
      </c>
      <c r="T332" s="78">
        <v>1</v>
      </c>
      <c r="U332" s="79">
        <v>112.68</v>
      </c>
      <c r="V332" s="57">
        <f t="shared" si="46"/>
        <v>140.6</v>
      </c>
      <c r="W332" s="56">
        <f t="shared" si="44"/>
        <v>140.6</v>
      </c>
      <c r="X332" s="57">
        <f ca="1">IFERROR(IF($M332="S",(ROUNDDOWN($Y332*$W332,2)),IF($M332="M",SUMIFS($X:$X,$M:$M,"N1",$E:$E,I332),IF(AND(M332="N1",OFFSET(M332,1,0)="S"),SUMIFS($X:$X,$M:$M,"S",$J:$J,CONCATENATE(E332,".",F332,".")),IF(AND(M332="N1",OFFSET(M332,1,0)="N2",$A$6&gt;=3),SUMIFS($X:$X,$M:$M,"N2",$J:$J,CONCATENATE(E332,".",F332,".")),IF(AND(M332="N2",OFFSET(M332,1,0)="S",$A$6&gt;=3),SUMIFS($X:$X,$M:$M,"S",$K:$K,CONCATENATE(E332,".",F332,".",G332,"."))))))),0)</f>
        <v>140.6</v>
      </c>
      <c r="Y332" s="58">
        <f t="shared" si="49"/>
        <v>1</v>
      </c>
      <c r="Z332" s="59"/>
      <c r="AA332" s="59"/>
      <c r="AB332" s="59"/>
      <c r="AC332" s="3"/>
      <c r="AD332" s="11"/>
      <c r="AE332" s="60"/>
    </row>
    <row r="333" spans="1:31" ht="25.5" x14ac:dyDescent="0.25">
      <c r="A333" t="str">
        <f t="shared" si="34"/>
        <v>S</v>
      </c>
      <c r="B333">
        <f t="shared" ca="1" si="39"/>
        <v>3</v>
      </c>
      <c r="C333" t="str">
        <f t="shared" ca="1" si="40"/>
        <v>S</v>
      </c>
      <c r="D333" t="str">
        <f t="shared" si="35"/>
        <v xml:space="preserve"> </v>
      </c>
      <c r="E333" s="47">
        <f t="shared" ca="1" si="36"/>
        <v>1</v>
      </c>
      <c r="F333">
        <f t="shared" ca="1" si="37"/>
        <v>15</v>
      </c>
      <c r="G333">
        <f t="shared" ca="1" si="38"/>
        <v>2</v>
      </c>
      <c r="H333">
        <f t="shared" ca="1" si="47"/>
        <v>5</v>
      </c>
      <c r="I333" t="str">
        <f t="shared" ca="1" si="41"/>
        <v>1</v>
      </c>
      <c r="J333" t="str">
        <f t="shared" ca="1" si="42"/>
        <v>1.15.</v>
      </c>
      <c r="K333" t="str">
        <f t="shared" ca="1" si="43"/>
        <v>1.15.2.</v>
      </c>
      <c r="L333" t="str">
        <f t="shared" ca="1" si="48"/>
        <v>F</v>
      </c>
      <c r="M333" s="48" t="s">
        <v>6</v>
      </c>
      <c r="N333" s="49"/>
      <c r="O333" s="50" t="s">
        <v>1315</v>
      </c>
      <c r="P333" s="51" t="s">
        <v>51</v>
      </c>
      <c r="Q333" s="51" t="s">
        <v>389</v>
      </c>
      <c r="R333" s="52" t="s">
        <v>390</v>
      </c>
      <c r="S333" s="53" t="s">
        <v>61</v>
      </c>
      <c r="T333" s="78">
        <v>3</v>
      </c>
      <c r="U333" s="79">
        <v>73.83</v>
      </c>
      <c r="V333" s="57">
        <f t="shared" ref="V333:V395" si="50">IFERROR(ROUNDDOWN(U333*(1+$V$11),2),"-")</f>
        <v>92.12</v>
      </c>
      <c r="W333" s="56">
        <f t="shared" si="44"/>
        <v>92.12</v>
      </c>
      <c r="X333" s="57">
        <f ca="1">IFERROR(IF($M333="S",(ROUNDDOWN($Y333*$W333,2)),IF($M333="M",SUMIFS($X:$X,$M:$M,"N1",$E:$E,I333),IF(AND(M333="N1",OFFSET(M333,1,0)="S"),SUMIFS($X:$X,$M:$M,"S",$J:$J,CONCATENATE(E333,".",F333,".")),IF(AND(M333="N1",OFFSET(M333,1,0)="N2",$A$6&gt;=3),SUMIFS($X:$X,$M:$M,"N2",$J:$J,CONCATENATE(E333,".",F333,".")),IF(AND(M333="N2",OFFSET(M333,1,0)="S",$A$6&gt;=3),SUMIFS($X:$X,$M:$M,"S",$K:$K,CONCATENATE(E333,".",F333,".",G333,"."))))))),0)</f>
        <v>276.36</v>
      </c>
      <c r="Y333" s="58">
        <f t="shared" si="49"/>
        <v>3</v>
      </c>
      <c r="Z333" s="59"/>
      <c r="AA333" s="59"/>
      <c r="AB333" s="59"/>
      <c r="AC333" s="3"/>
      <c r="AD333" s="11"/>
      <c r="AE333" s="60"/>
    </row>
    <row r="334" spans="1:31" ht="25.5" x14ac:dyDescent="0.25">
      <c r="A334" t="str">
        <f t="shared" si="34"/>
        <v>S</v>
      </c>
      <c r="B334">
        <f t="shared" ca="1" si="39"/>
        <v>3</v>
      </c>
      <c r="C334" t="str">
        <f t="shared" ca="1" si="40"/>
        <v>S</v>
      </c>
      <c r="D334" t="str">
        <f t="shared" si="35"/>
        <v xml:space="preserve"> </v>
      </c>
      <c r="E334" s="47">
        <f t="shared" ca="1" si="36"/>
        <v>1</v>
      </c>
      <c r="F334">
        <f t="shared" ca="1" si="37"/>
        <v>15</v>
      </c>
      <c r="G334">
        <f t="shared" ca="1" si="38"/>
        <v>2</v>
      </c>
      <c r="H334">
        <f t="shared" ca="1" si="47"/>
        <v>6</v>
      </c>
      <c r="I334" t="str">
        <f t="shared" ca="1" si="41"/>
        <v>1</v>
      </c>
      <c r="J334" t="str">
        <f t="shared" ca="1" si="42"/>
        <v>1.15.</v>
      </c>
      <c r="K334" t="str">
        <f t="shared" ca="1" si="43"/>
        <v>1.15.2.</v>
      </c>
      <c r="L334" t="str">
        <f t="shared" ca="1" si="48"/>
        <v>F</v>
      </c>
      <c r="M334" s="48" t="s">
        <v>6</v>
      </c>
      <c r="N334" s="49"/>
      <c r="O334" s="50" t="s">
        <v>1316</v>
      </c>
      <c r="P334" s="51" t="s">
        <v>32</v>
      </c>
      <c r="Q334" s="51">
        <v>95547</v>
      </c>
      <c r="R334" s="52" t="s">
        <v>391</v>
      </c>
      <c r="S334" s="53" t="s">
        <v>61</v>
      </c>
      <c r="T334" s="78">
        <v>16</v>
      </c>
      <c r="U334" s="79">
        <v>53.1</v>
      </c>
      <c r="V334" s="57">
        <f t="shared" si="50"/>
        <v>66.25</v>
      </c>
      <c r="W334" s="56">
        <f t="shared" si="44"/>
        <v>66.25</v>
      </c>
      <c r="X334" s="57">
        <f ca="1">IFERROR(IF($M334="S",(ROUNDDOWN($Y334*$W334,2)),IF($M334="M",SUMIFS($X:$X,$M:$M,"N1",$E:$E,I334),IF(AND(M334="N1",OFFSET(M334,1,0)="S"),SUMIFS($X:$X,$M:$M,"S",$J:$J,CONCATENATE(E334,".",F334,".")),IF(AND(M334="N1",OFFSET(M334,1,0)="N2",$A$6&gt;=3),SUMIFS($X:$X,$M:$M,"N2",$J:$J,CONCATENATE(E334,".",F334,".")),IF(AND(M334="N2",OFFSET(M334,1,0)="S",$A$6&gt;=3),SUMIFS($X:$X,$M:$M,"S",$K:$K,CONCATENATE(E334,".",F334,".",G334,"."))))))),0)</f>
        <v>1060</v>
      </c>
      <c r="Y334" s="58">
        <f t="shared" si="49"/>
        <v>16</v>
      </c>
      <c r="Z334" s="59"/>
      <c r="AA334" s="59"/>
      <c r="AB334" s="59"/>
      <c r="AC334" s="3"/>
      <c r="AD334" s="11"/>
      <c r="AE334" s="60"/>
    </row>
    <row r="335" spans="1:31" ht="38.25" x14ac:dyDescent="0.25">
      <c r="A335" t="str">
        <f t="shared" si="34"/>
        <v>S</v>
      </c>
      <c r="B335">
        <f t="shared" ca="1" si="39"/>
        <v>3</v>
      </c>
      <c r="C335" t="str">
        <f t="shared" ca="1" si="40"/>
        <v>S</v>
      </c>
      <c r="D335" t="str">
        <f t="shared" si="35"/>
        <v xml:space="preserve"> </v>
      </c>
      <c r="E335" s="47">
        <f t="shared" ca="1" si="36"/>
        <v>1</v>
      </c>
      <c r="F335">
        <f t="shared" ca="1" si="37"/>
        <v>15</v>
      </c>
      <c r="G335">
        <f t="shared" ca="1" si="38"/>
        <v>2</v>
      </c>
      <c r="H335">
        <f t="shared" ca="1" si="47"/>
        <v>7</v>
      </c>
      <c r="I335" t="str">
        <f t="shared" ca="1" si="41"/>
        <v>1</v>
      </c>
      <c r="J335" t="str">
        <f t="shared" ca="1" si="42"/>
        <v>1.15.</v>
      </c>
      <c r="K335" t="str">
        <f t="shared" ca="1" si="43"/>
        <v>1.15.2.</v>
      </c>
      <c r="L335" t="str">
        <f t="shared" ca="1" si="48"/>
        <v>F</v>
      </c>
      <c r="M335" s="48" t="s">
        <v>6</v>
      </c>
      <c r="N335" s="49"/>
      <c r="O335" s="50" t="s">
        <v>1317</v>
      </c>
      <c r="P335" s="51" t="s">
        <v>51</v>
      </c>
      <c r="Q335" s="51" t="s">
        <v>392</v>
      </c>
      <c r="R335" s="52" t="s">
        <v>393</v>
      </c>
      <c r="S335" s="53" t="s">
        <v>61</v>
      </c>
      <c r="T335" s="78">
        <v>13</v>
      </c>
      <c r="U335" s="79">
        <v>72.86</v>
      </c>
      <c r="V335" s="57">
        <f t="shared" si="50"/>
        <v>90.91</v>
      </c>
      <c r="W335" s="56">
        <f t="shared" si="44"/>
        <v>90.91</v>
      </c>
      <c r="X335" s="57">
        <f ca="1">IFERROR(IF($M335="S",(ROUNDDOWN($Y335*$W335,2)),IF($M335="M",SUMIFS($X:$X,$M:$M,"N1",$E:$E,I335),IF(AND(M335="N1",OFFSET(M335,1,0)="S"),SUMIFS($X:$X,$M:$M,"S",$J:$J,CONCATENATE(E335,".",F335,".")),IF(AND(M335="N1",OFFSET(M335,1,0)="N2",$A$6&gt;=3),SUMIFS($X:$X,$M:$M,"N2",$J:$J,CONCATENATE(E335,".",F335,".")),IF(AND(M335="N2",OFFSET(M335,1,0)="S",$A$6&gt;=3),SUMIFS($X:$X,$M:$M,"S",$K:$K,CONCATENATE(E335,".",F335,".",G335,"."))))))),0)</f>
        <v>1181.83</v>
      </c>
      <c r="Y335" s="58">
        <f t="shared" si="49"/>
        <v>13</v>
      </c>
      <c r="Z335" s="59"/>
      <c r="AA335" s="59"/>
      <c r="AB335" s="59"/>
      <c r="AC335" s="3"/>
      <c r="AD335" s="11"/>
      <c r="AE335" s="60"/>
    </row>
    <row r="336" spans="1:31" x14ac:dyDescent="0.25">
      <c r="A336">
        <f t="shared" si="34"/>
        <v>2</v>
      </c>
      <c r="B336">
        <f t="shared" ca="1" si="39"/>
        <v>2</v>
      </c>
      <c r="C336">
        <f t="shared" ca="1" si="40"/>
        <v>2</v>
      </c>
      <c r="D336" t="str">
        <f t="shared" si="35"/>
        <v xml:space="preserve"> </v>
      </c>
      <c r="E336" s="47">
        <f t="shared" ca="1" si="36"/>
        <v>1</v>
      </c>
      <c r="F336">
        <f t="shared" ca="1" si="37"/>
        <v>16</v>
      </c>
      <c r="G336">
        <f t="shared" ca="1" si="38"/>
        <v>0</v>
      </c>
      <c r="H336">
        <f t="shared" ca="1" si="47"/>
        <v>0</v>
      </c>
      <c r="I336" t="str">
        <f t="shared" ca="1" si="41"/>
        <v>1</v>
      </c>
      <c r="J336" t="str">
        <f t="shared" ca="1" si="42"/>
        <v>1.16.</v>
      </c>
      <c r="K336" t="str">
        <f t="shared" ca="1" si="43"/>
        <v>1.16.0.</v>
      </c>
      <c r="L336" t="str">
        <f t="shared" ca="1" si="48"/>
        <v>F</v>
      </c>
      <c r="M336" s="48" t="s">
        <v>3</v>
      </c>
      <c r="N336" s="49"/>
      <c r="O336" s="50" t="s">
        <v>1318</v>
      </c>
      <c r="P336" s="51"/>
      <c r="Q336" s="51"/>
      <c r="R336" s="52" t="s">
        <v>394</v>
      </c>
      <c r="S336" s="53"/>
      <c r="T336" s="78"/>
      <c r="U336" s="79"/>
      <c r="V336" s="57">
        <f t="shared" si="50"/>
        <v>0</v>
      </c>
      <c r="W336" s="56">
        <f t="shared" si="44"/>
        <v>0</v>
      </c>
      <c r="X336" s="57">
        <f ca="1">IFERROR(IF($M336="S",(ROUNDDOWN($Y336*$W336,2)),IF($M336="M",SUMIFS($X:$X,$M:$M,"N1",$E:$E,I336),IF(AND(M336="N1",OFFSET(M336,1,0)="S"),SUMIFS($X:$X,$M:$M,"S",$J:$J,CONCATENATE(E336,".",F336,".")),IF(AND(M336="N1",OFFSET(M336,1,0)="N2",$A$6&gt;=3),SUMIFS($X:$X,$M:$M,"N2",$J:$J,CONCATENATE(E336,".",F336,".")),IF(AND(M336="N2",OFFSET(M336,1,0)="S",$A$6&gt;=3),SUMIFS($X:$X,$M:$M,"S",$K:$K,CONCATENATE(E336,".",F336,".",G336,"."))))))),0)</f>
        <v>51159.3</v>
      </c>
      <c r="Y336" s="58">
        <f t="shared" si="49"/>
        <v>0</v>
      </c>
      <c r="Z336" s="59"/>
      <c r="AA336" s="59"/>
      <c r="AB336" s="59"/>
      <c r="AC336" s="3"/>
      <c r="AD336" s="11"/>
      <c r="AE336" s="60"/>
    </row>
    <row r="337" spans="1:31" x14ac:dyDescent="0.25">
      <c r="A337">
        <f t="shared" si="34"/>
        <v>3</v>
      </c>
      <c r="B337">
        <f t="shared" ca="1" si="39"/>
        <v>3</v>
      </c>
      <c r="C337">
        <f t="shared" ca="1" si="40"/>
        <v>3</v>
      </c>
      <c r="D337" t="str">
        <f t="shared" si="35"/>
        <v xml:space="preserve"> </v>
      </c>
      <c r="E337" s="47">
        <f t="shared" ca="1" si="36"/>
        <v>1</v>
      </c>
      <c r="F337">
        <f t="shared" ca="1" si="37"/>
        <v>16</v>
      </c>
      <c r="G337">
        <f t="shared" ca="1" si="38"/>
        <v>1</v>
      </c>
      <c r="H337">
        <f t="shared" ca="1" si="47"/>
        <v>0</v>
      </c>
      <c r="I337" t="str">
        <f t="shared" ca="1" si="41"/>
        <v>1</v>
      </c>
      <c r="J337" t="str">
        <f t="shared" ca="1" si="42"/>
        <v>1.16.</v>
      </c>
      <c r="K337" t="str">
        <f t="shared" ca="1" si="43"/>
        <v>1.16.1.</v>
      </c>
      <c r="L337" t="str">
        <f t="shared" ca="1" si="48"/>
        <v>F</v>
      </c>
      <c r="M337" s="48" t="s">
        <v>4</v>
      </c>
      <c r="N337" s="49"/>
      <c r="O337" s="50" t="s">
        <v>1319</v>
      </c>
      <c r="P337" s="51"/>
      <c r="Q337" s="51"/>
      <c r="R337" s="52" t="s">
        <v>395</v>
      </c>
      <c r="S337" s="53"/>
      <c r="T337" s="78"/>
      <c r="U337" s="79"/>
      <c r="V337" s="57">
        <f t="shared" si="50"/>
        <v>0</v>
      </c>
      <c r="W337" s="56">
        <f t="shared" si="44"/>
        <v>0</v>
      </c>
      <c r="X337" s="57">
        <f ca="1">IFERROR(IF($M337="S",(ROUNDDOWN($Y337*$W337,2)),IF($M337="M",SUMIFS($X:$X,$M:$M,"N1",$E:$E,I337),IF(AND(M337="N1",OFFSET(M337,1,0)="S"),SUMIFS($X:$X,$M:$M,"S",$J:$J,CONCATENATE(E337,".",F337,".")),IF(AND(M337="N1",OFFSET(M337,1,0)="N2",$A$6&gt;=3),SUMIFS($X:$X,$M:$M,"N2",$J:$J,CONCATENATE(E337,".",F337,".")),IF(AND(M337="N2",OFFSET(M337,1,0)="S",$A$6&gt;=3),SUMIFS($X:$X,$M:$M,"S",$K:$K,CONCATENATE(E337,".",F337,".",G337,"."))))))),0)</f>
        <v>27359.950000000004</v>
      </c>
      <c r="Y337" s="58">
        <f t="shared" si="49"/>
        <v>0</v>
      </c>
      <c r="Z337" s="59"/>
      <c r="AA337" s="59"/>
      <c r="AB337" s="59"/>
      <c r="AC337" s="3"/>
      <c r="AD337" s="11"/>
      <c r="AE337" s="60"/>
    </row>
    <row r="338" spans="1:31" ht="25.5" x14ac:dyDescent="0.25">
      <c r="A338" t="str">
        <f t="shared" si="34"/>
        <v>S</v>
      </c>
      <c r="B338">
        <f t="shared" ca="1" si="39"/>
        <v>3</v>
      </c>
      <c r="C338" t="str">
        <f t="shared" ca="1" si="40"/>
        <v>S</v>
      </c>
      <c r="D338" t="str">
        <f t="shared" si="35"/>
        <v xml:space="preserve"> </v>
      </c>
      <c r="E338" s="47">
        <f t="shared" ca="1" si="36"/>
        <v>1</v>
      </c>
      <c r="F338">
        <f t="shared" ca="1" si="37"/>
        <v>16</v>
      </c>
      <c r="G338">
        <f t="shared" ca="1" si="38"/>
        <v>1</v>
      </c>
      <c r="H338">
        <f t="shared" ca="1" si="47"/>
        <v>1</v>
      </c>
      <c r="I338" t="str">
        <f t="shared" ca="1" si="41"/>
        <v>1</v>
      </c>
      <c r="J338" t="str">
        <f t="shared" ca="1" si="42"/>
        <v>1.16.</v>
      </c>
      <c r="K338" t="str">
        <f t="shared" ca="1" si="43"/>
        <v>1.16.1.</v>
      </c>
      <c r="L338" t="str">
        <f t="shared" ca="1" si="48"/>
        <v>F</v>
      </c>
      <c r="M338" s="48" t="s">
        <v>6</v>
      </c>
      <c r="N338" s="49"/>
      <c r="O338" s="50" t="s">
        <v>1320</v>
      </c>
      <c r="P338" s="51" t="s">
        <v>120</v>
      </c>
      <c r="Q338" s="51" t="s">
        <v>396</v>
      </c>
      <c r="R338" s="52" t="s">
        <v>397</v>
      </c>
      <c r="S338" s="53" t="s">
        <v>59</v>
      </c>
      <c r="T338" s="78">
        <v>8.86</v>
      </c>
      <c r="U338" s="79">
        <v>675.4</v>
      </c>
      <c r="V338" s="57">
        <f t="shared" si="50"/>
        <v>842.76</v>
      </c>
      <c r="W338" s="56">
        <f t="shared" si="44"/>
        <v>842.76</v>
      </c>
      <c r="X338" s="57">
        <f ca="1">IFERROR(IF($M338="S",(ROUNDDOWN($Y338*$W338,2)),IF($M338="M",SUMIFS($X:$X,$M:$M,"N1",$E:$E,I338),IF(AND(M338="N1",OFFSET(M338,1,0)="S"),SUMIFS($X:$X,$M:$M,"S",$J:$J,CONCATENATE(E338,".",F338,".")),IF(AND(M338="N1",OFFSET(M338,1,0)="N2",$A$6&gt;=3),SUMIFS($X:$X,$M:$M,"N2",$J:$J,CONCATENATE(E338,".",F338,".")),IF(AND(M338="N2",OFFSET(M338,1,0)="S",$A$6&gt;=3),SUMIFS($X:$X,$M:$M,"S",$K:$K,CONCATENATE(E338,".",F338,".",G338,"."))))))),0)</f>
        <v>7466.85</v>
      </c>
      <c r="Y338" s="58">
        <f t="shared" si="49"/>
        <v>8.86</v>
      </c>
      <c r="Z338" s="59"/>
      <c r="AA338" s="59"/>
      <c r="AB338" s="59"/>
      <c r="AC338" s="3"/>
      <c r="AD338" s="11"/>
      <c r="AE338" s="60"/>
    </row>
    <row r="339" spans="1:31" ht="25.5" x14ac:dyDescent="0.25">
      <c r="A339" t="str">
        <f t="shared" si="34"/>
        <v>S</v>
      </c>
      <c r="B339">
        <f t="shared" ca="1" si="39"/>
        <v>3</v>
      </c>
      <c r="C339" t="str">
        <f t="shared" ca="1" si="40"/>
        <v>S</v>
      </c>
      <c r="D339" t="str">
        <f t="shared" si="35"/>
        <v xml:space="preserve"> </v>
      </c>
      <c r="E339" s="47">
        <f t="shared" ca="1" si="36"/>
        <v>1</v>
      </c>
      <c r="F339">
        <f t="shared" ca="1" si="37"/>
        <v>16</v>
      </c>
      <c r="G339">
        <f t="shared" ca="1" si="38"/>
        <v>1</v>
      </c>
      <c r="H339">
        <f t="shared" ca="1" si="47"/>
        <v>2</v>
      </c>
      <c r="I339" t="str">
        <f t="shared" ca="1" si="41"/>
        <v>1</v>
      </c>
      <c r="J339" t="str">
        <f t="shared" ca="1" si="42"/>
        <v>1.16.</v>
      </c>
      <c r="K339" t="str">
        <f t="shared" ca="1" si="43"/>
        <v>1.16.1.</v>
      </c>
      <c r="L339" t="str">
        <f t="shared" ca="1" si="48"/>
        <v>F</v>
      </c>
      <c r="M339" s="48" t="s">
        <v>6</v>
      </c>
      <c r="N339" s="49"/>
      <c r="O339" s="50" t="s">
        <v>1321</v>
      </c>
      <c r="P339" s="51" t="s">
        <v>120</v>
      </c>
      <c r="Q339" s="51" t="s">
        <v>398</v>
      </c>
      <c r="R339" s="52" t="s">
        <v>399</v>
      </c>
      <c r="S339" s="53" t="s">
        <v>1</v>
      </c>
      <c r="T339" s="78">
        <v>73.64</v>
      </c>
      <c r="U339" s="79">
        <v>103.3</v>
      </c>
      <c r="V339" s="57">
        <f t="shared" si="50"/>
        <v>128.88999999999999</v>
      </c>
      <c r="W339" s="56">
        <f t="shared" si="44"/>
        <v>128.88999999999999</v>
      </c>
      <c r="X339" s="57">
        <f ca="1">IFERROR(IF($M339="S",(ROUNDDOWN($Y339*$W339,2)),IF($M339="M",SUMIFS($X:$X,$M:$M,"N1",$E:$E,I339),IF(AND(M339="N1",OFFSET(M339,1,0)="S"),SUMIFS($X:$X,$M:$M,"S",$J:$J,CONCATENATE(E339,".",F339,".")),IF(AND(M339="N1",OFFSET(M339,1,0)="N2",$A$6&gt;=3),SUMIFS($X:$X,$M:$M,"N2",$J:$J,CONCATENATE(E339,".",F339,".")),IF(AND(M339="N2",OFFSET(M339,1,0)="S",$A$6&gt;=3),SUMIFS($X:$X,$M:$M,"S",$K:$K,CONCATENATE(E339,".",F339,".",G339,"."))))))),0)</f>
        <v>9491.4500000000007</v>
      </c>
      <c r="Y339" s="58">
        <f t="shared" si="49"/>
        <v>73.64</v>
      </c>
      <c r="Z339" s="59"/>
      <c r="AA339" s="59"/>
      <c r="AB339" s="59"/>
      <c r="AC339" s="3"/>
      <c r="AD339" s="11"/>
      <c r="AE339" s="60"/>
    </row>
    <row r="340" spans="1:31" ht="25.5" x14ac:dyDescent="0.25">
      <c r="A340" t="str">
        <f t="shared" si="34"/>
        <v>S</v>
      </c>
      <c r="B340">
        <f t="shared" ca="1" si="39"/>
        <v>3</v>
      </c>
      <c r="C340" t="str">
        <f t="shared" ca="1" si="40"/>
        <v>S</v>
      </c>
      <c r="D340" t="str">
        <f t="shared" si="35"/>
        <v xml:space="preserve"> </v>
      </c>
      <c r="E340" s="47">
        <f t="shared" ca="1" si="36"/>
        <v>1</v>
      </c>
      <c r="F340">
        <f t="shared" ca="1" si="37"/>
        <v>16</v>
      </c>
      <c r="G340">
        <f t="shared" ca="1" si="38"/>
        <v>1</v>
      </c>
      <c r="H340">
        <f t="shared" ca="1" si="47"/>
        <v>3</v>
      </c>
      <c r="I340" t="str">
        <f t="shared" ca="1" si="41"/>
        <v>1</v>
      </c>
      <c r="J340" t="str">
        <f t="shared" ca="1" si="42"/>
        <v>1.16.</v>
      </c>
      <c r="K340" t="str">
        <f t="shared" ca="1" si="43"/>
        <v>1.16.1.</v>
      </c>
      <c r="L340" t="str">
        <f t="shared" ca="1" si="48"/>
        <v>F</v>
      </c>
      <c r="M340" s="48" t="s">
        <v>6</v>
      </c>
      <c r="N340" s="49"/>
      <c r="O340" s="50" t="s">
        <v>1322</v>
      </c>
      <c r="P340" s="51" t="s">
        <v>120</v>
      </c>
      <c r="Q340" s="51" t="s">
        <v>400</v>
      </c>
      <c r="R340" s="52" t="s">
        <v>401</v>
      </c>
      <c r="S340" s="53" t="s">
        <v>59</v>
      </c>
      <c r="T340" s="78">
        <v>4.3140000000000001</v>
      </c>
      <c r="U340" s="79">
        <v>1932.32</v>
      </c>
      <c r="V340" s="57">
        <f t="shared" si="50"/>
        <v>2411.14</v>
      </c>
      <c r="W340" s="56">
        <f t="shared" si="44"/>
        <v>2411.14</v>
      </c>
      <c r="X340" s="57">
        <f ca="1">IFERROR(IF($M340="S",(ROUNDDOWN($Y340*$W340,2)),IF($M340="M",SUMIFS($X:$X,$M:$M,"N1",$E:$E,I340),IF(AND(M340="N1",OFFSET(M340,1,0)="S"),SUMIFS($X:$X,$M:$M,"S",$J:$J,CONCATENATE(E340,".",F340,".")),IF(AND(M340="N1",OFFSET(M340,1,0)="N2",$A$6&gt;=3),SUMIFS($X:$X,$M:$M,"N2",$J:$J,CONCATENATE(E340,".",F340,".")),IF(AND(M340="N2",OFFSET(M340,1,0)="S",$A$6&gt;=3),SUMIFS($X:$X,$M:$M,"S",$K:$K,CONCATENATE(E340,".",F340,".",G340,"."))))))),0)</f>
        <v>10401.65</v>
      </c>
      <c r="Y340" s="58">
        <f t="shared" si="49"/>
        <v>4.3140000000000001</v>
      </c>
      <c r="Z340" s="59"/>
      <c r="AA340" s="59"/>
      <c r="AB340" s="59"/>
      <c r="AC340" s="3"/>
      <c r="AD340" s="11"/>
      <c r="AE340" s="60"/>
    </row>
    <row r="341" spans="1:31" x14ac:dyDescent="0.25">
      <c r="A341">
        <f t="shared" si="34"/>
        <v>3</v>
      </c>
      <c r="B341">
        <f t="shared" ca="1" si="39"/>
        <v>3</v>
      </c>
      <c r="C341">
        <f t="shared" ca="1" si="40"/>
        <v>3</v>
      </c>
      <c r="D341" t="str">
        <f t="shared" si="35"/>
        <v xml:space="preserve"> </v>
      </c>
      <c r="E341" s="47">
        <f t="shared" ca="1" si="36"/>
        <v>1</v>
      </c>
      <c r="F341">
        <f t="shared" ca="1" si="37"/>
        <v>16</v>
      </c>
      <c r="G341">
        <f t="shared" ca="1" si="38"/>
        <v>2</v>
      </c>
      <c r="H341">
        <f t="shared" ca="1" si="47"/>
        <v>0</v>
      </c>
      <c r="I341" t="str">
        <f t="shared" ca="1" si="41"/>
        <v>1</v>
      </c>
      <c r="J341" t="str">
        <f t="shared" ca="1" si="42"/>
        <v>1.16.</v>
      </c>
      <c r="K341" t="str">
        <f t="shared" ca="1" si="43"/>
        <v>1.16.2.</v>
      </c>
      <c r="L341" t="str">
        <f t="shared" ca="1" si="48"/>
        <v>F</v>
      </c>
      <c r="M341" s="48" t="s">
        <v>4</v>
      </c>
      <c r="N341" s="49"/>
      <c r="O341" s="50" t="s">
        <v>1323</v>
      </c>
      <c r="P341" s="51"/>
      <c r="Q341" s="51"/>
      <c r="R341" s="52" t="s">
        <v>39</v>
      </c>
      <c r="S341" s="53"/>
      <c r="T341" s="78"/>
      <c r="U341" s="79"/>
      <c r="V341" s="57">
        <f t="shared" si="50"/>
        <v>0</v>
      </c>
      <c r="W341" s="56">
        <f t="shared" si="44"/>
        <v>0</v>
      </c>
      <c r="X341" s="57">
        <f ca="1">IFERROR(IF($M341="S",(ROUNDDOWN($Y341*$W341,2)),IF($M341="M",SUMIFS($X:$X,$M:$M,"N1",$E:$E,I341),IF(AND(M341="N1",OFFSET(M341,1,0)="S"),SUMIFS($X:$X,$M:$M,"S",$J:$J,CONCATENATE(E341,".",F341,".")),IF(AND(M341="N1",OFFSET(M341,1,0)="N2",$A$6&gt;=3),SUMIFS($X:$X,$M:$M,"N2",$J:$J,CONCATENATE(E341,".",F341,".")),IF(AND(M341="N2",OFFSET(M341,1,0)="S",$A$6&gt;=3),SUMIFS($X:$X,$M:$M,"S",$K:$K,CONCATENATE(E341,".",F341,".",G341,"."))))))),0)</f>
        <v>1446.54</v>
      </c>
      <c r="Y341" s="58">
        <f t="shared" si="49"/>
        <v>0</v>
      </c>
      <c r="Z341" s="59"/>
      <c r="AA341" s="59"/>
      <c r="AB341" s="59"/>
      <c r="AC341" s="3"/>
      <c r="AD341" s="11"/>
      <c r="AE341" s="60"/>
    </row>
    <row r="342" spans="1:31" ht="25.5" x14ac:dyDescent="0.25">
      <c r="A342" t="str">
        <f t="shared" si="34"/>
        <v>S</v>
      </c>
      <c r="B342">
        <f t="shared" ca="1" si="39"/>
        <v>3</v>
      </c>
      <c r="C342" t="str">
        <f t="shared" ca="1" si="40"/>
        <v>S</v>
      </c>
      <c r="D342" t="str">
        <f t="shared" si="35"/>
        <v xml:space="preserve"> </v>
      </c>
      <c r="E342" s="47">
        <f t="shared" ca="1" si="36"/>
        <v>1</v>
      </c>
      <c r="F342">
        <f t="shared" ca="1" si="37"/>
        <v>16</v>
      </c>
      <c r="G342">
        <f t="shared" ca="1" si="38"/>
        <v>2</v>
      </c>
      <c r="H342">
        <f t="shared" ca="1" si="47"/>
        <v>1</v>
      </c>
      <c r="I342" t="str">
        <f t="shared" ca="1" si="41"/>
        <v>1</v>
      </c>
      <c r="J342" t="str">
        <f t="shared" ca="1" si="42"/>
        <v>1.16.</v>
      </c>
      <c r="K342" t="str">
        <f t="shared" ca="1" si="43"/>
        <v>1.16.2.</v>
      </c>
      <c r="L342" t="str">
        <f t="shared" ca="1" si="48"/>
        <v>F</v>
      </c>
      <c r="M342" s="48" t="s">
        <v>6</v>
      </c>
      <c r="N342" s="49"/>
      <c r="O342" s="50" t="s">
        <v>1324</v>
      </c>
      <c r="P342" s="51" t="s">
        <v>51</v>
      </c>
      <c r="Q342" s="51" t="s">
        <v>402</v>
      </c>
      <c r="R342" s="52" t="s">
        <v>403</v>
      </c>
      <c r="S342" s="53" t="s">
        <v>62</v>
      </c>
      <c r="T342" s="78">
        <v>1.74</v>
      </c>
      <c r="U342" s="79">
        <v>666.26</v>
      </c>
      <c r="V342" s="57">
        <f t="shared" si="50"/>
        <v>831.35</v>
      </c>
      <c r="W342" s="56">
        <f t="shared" si="44"/>
        <v>831.35</v>
      </c>
      <c r="X342" s="57">
        <f ca="1">IFERROR(IF($M342="S",(ROUNDDOWN($Y342*$W342,2)),IF($M342="M",SUMIFS($X:$X,$M:$M,"N1",$E:$E,I342),IF(AND(M342="N1",OFFSET(M342,1,0)="S"),SUMIFS($X:$X,$M:$M,"S",$J:$J,CONCATENATE(E342,".",F342,".")),IF(AND(M342="N1",OFFSET(M342,1,0)="N2",$A$6&gt;=3),SUMIFS($X:$X,$M:$M,"N2",$J:$J,CONCATENATE(E342,".",F342,".")),IF(AND(M342="N2",OFFSET(M342,1,0)="S",$A$6&gt;=3),SUMIFS($X:$X,$M:$M,"S",$K:$K,CONCATENATE(E342,".",F342,".",G342,"."))))))),0)</f>
        <v>1446.54</v>
      </c>
      <c r="Y342" s="58">
        <f t="shared" si="49"/>
        <v>1.74</v>
      </c>
      <c r="Z342" s="59"/>
      <c r="AA342" s="59"/>
      <c r="AB342" s="59"/>
      <c r="AC342" s="3"/>
      <c r="AD342" s="11"/>
      <c r="AE342" s="60"/>
    </row>
    <row r="343" spans="1:31" x14ac:dyDescent="0.25">
      <c r="A343">
        <f t="shared" si="34"/>
        <v>3</v>
      </c>
      <c r="B343">
        <f t="shared" ca="1" si="39"/>
        <v>3</v>
      </c>
      <c r="C343">
        <f t="shared" ca="1" si="40"/>
        <v>3</v>
      </c>
      <c r="D343" t="str">
        <f t="shared" si="35"/>
        <v xml:space="preserve"> </v>
      </c>
      <c r="E343" s="47">
        <f t="shared" ca="1" si="36"/>
        <v>1</v>
      </c>
      <c r="F343">
        <f t="shared" ca="1" si="37"/>
        <v>16</v>
      </c>
      <c r="G343">
        <f t="shared" ca="1" si="38"/>
        <v>3</v>
      </c>
      <c r="H343">
        <f t="shared" ca="1" si="47"/>
        <v>0</v>
      </c>
      <c r="I343" t="str">
        <f t="shared" ca="1" si="41"/>
        <v>1</v>
      </c>
      <c r="J343" t="str">
        <f t="shared" ca="1" si="42"/>
        <v>1.16.</v>
      </c>
      <c r="K343" t="str">
        <f t="shared" ca="1" si="43"/>
        <v>1.16.3.</v>
      </c>
      <c r="L343" t="str">
        <f t="shared" ca="1" si="48"/>
        <v>F</v>
      </c>
      <c r="M343" s="48" t="s">
        <v>4</v>
      </c>
      <c r="N343" s="49"/>
      <c r="O343" s="50" t="s">
        <v>1325</v>
      </c>
      <c r="P343" s="51"/>
      <c r="Q343" s="51"/>
      <c r="R343" s="52" t="s">
        <v>404</v>
      </c>
      <c r="S343" s="53"/>
      <c r="T343" s="78"/>
      <c r="U343" s="79"/>
      <c r="V343" s="57">
        <f t="shared" si="50"/>
        <v>0</v>
      </c>
      <c r="W343" s="56">
        <f t="shared" si="44"/>
        <v>0</v>
      </c>
      <c r="X343" s="57">
        <f ca="1">IFERROR(IF($M343="S",(ROUNDDOWN($Y343*$W343,2)),IF($M343="M",SUMIFS($X:$X,$M:$M,"N1",$E:$E,I343),IF(AND(M343="N1",OFFSET(M343,1,0)="S"),SUMIFS($X:$X,$M:$M,"S",$J:$J,CONCATENATE(E343,".",F343,".")),IF(AND(M343="N1",OFFSET(M343,1,0)="N2",$A$6&gt;=3),SUMIFS($X:$X,$M:$M,"N2",$J:$J,CONCATENATE(E343,".",F343,".")),IF(AND(M343="N2",OFFSET(M343,1,0)="S",$A$6&gt;=3),SUMIFS($X:$X,$M:$M,"S",$K:$K,CONCATENATE(E343,".",F343,".",G343,"."))))))),0)</f>
        <v>2481.9899999999998</v>
      </c>
      <c r="Y343" s="58">
        <f t="shared" si="49"/>
        <v>0</v>
      </c>
      <c r="Z343" s="59"/>
      <c r="AA343" s="59"/>
      <c r="AB343" s="59"/>
      <c r="AC343" s="3"/>
      <c r="AD343" s="11"/>
      <c r="AE343" s="60"/>
    </row>
    <row r="344" spans="1:31" ht="38.25" x14ac:dyDescent="0.25">
      <c r="A344" t="str">
        <f t="shared" si="34"/>
        <v>S</v>
      </c>
      <c r="B344">
        <f t="shared" ca="1" si="39"/>
        <v>3</v>
      </c>
      <c r="C344" t="str">
        <f t="shared" ca="1" si="40"/>
        <v>S</v>
      </c>
      <c r="D344" t="str">
        <f t="shared" si="35"/>
        <v xml:space="preserve"> </v>
      </c>
      <c r="E344" s="47">
        <f t="shared" ca="1" si="36"/>
        <v>1</v>
      </c>
      <c r="F344">
        <f t="shared" ca="1" si="37"/>
        <v>16</v>
      </c>
      <c r="G344">
        <f t="shared" ca="1" si="38"/>
        <v>3</v>
      </c>
      <c r="H344">
        <f t="shared" ca="1" si="47"/>
        <v>1</v>
      </c>
      <c r="I344" t="str">
        <f t="shared" ca="1" si="41"/>
        <v>1</v>
      </c>
      <c r="J344" t="str">
        <f t="shared" ca="1" si="42"/>
        <v>1.16.</v>
      </c>
      <c r="K344" t="str">
        <f t="shared" ca="1" si="43"/>
        <v>1.16.3.</v>
      </c>
      <c r="L344" t="str">
        <f t="shared" ca="1" si="48"/>
        <v>F</v>
      </c>
      <c r="M344" s="48" t="s">
        <v>6</v>
      </c>
      <c r="N344" s="49"/>
      <c r="O344" s="50" t="s">
        <v>1326</v>
      </c>
      <c r="P344" s="51" t="s">
        <v>51</v>
      </c>
      <c r="Q344" s="51" t="s">
        <v>405</v>
      </c>
      <c r="R344" s="52" t="s">
        <v>406</v>
      </c>
      <c r="S344" s="53" t="s">
        <v>62</v>
      </c>
      <c r="T344" s="78">
        <v>6.59</v>
      </c>
      <c r="U344" s="79">
        <v>301.83999999999997</v>
      </c>
      <c r="V344" s="57">
        <f t="shared" si="50"/>
        <v>376.63</v>
      </c>
      <c r="W344" s="56">
        <f t="shared" si="44"/>
        <v>376.63</v>
      </c>
      <c r="X344" s="57">
        <f ca="1">IFERROR(IF($M344="S",(ROUNDDOWN($Y344*$W344,2)),IF($M344="M",SUMIFS($X:$X,$M:$M,"N1",$E:$E,I344),IF(AND(M344="N1",OFFSET(M344,1,0)="S"),SUMIFS($X:$X,$M:$M,"S",$J:$J,CONCATENATE(E344,".",F344,".")),IF(AND(M344="N1",OFFSET(M344,1,0)="N2",$A$6&gt;=3),SUMIFS($X:$X,$M:$M,"N2",$J:$J,CONCATENATE(E344,".",F344,".")),IF(AND(M344="N2",OFFSET(M344,1,0)="S",$A$6&gt;=3),SUMIFS($X:$X,$M:$M,"S",$K:$K,CONCATENATE(E344,".",F344,".",G344,"."))))))),0)</f>
        <v>2481.9899999999998</v>
      </c>
      <c r="Y344" s="58">
        <f t="shared" si="49"/>
        <v>6.59</v>
      </c>
      <c r="Z344" s="59"/>
      <c r="AA344" s="59"/>
      <c r="AB344" s="59"/>
      <c r="AC344" s="3"/>
      <c r="AD344" s="11"/>
      <c r="AE344" s="60"/>
    </row>
    <row r="345" spans="1:31" x14ac:dyDescent="0.25">
      <c r="A345">
        <f t="shared" si="34"/>
        <v>3</v>
      </c>
      <c r="B345">
        <f t="shared" ca="1" si="39"/>
        <v>3</v>
      </c>
      <c r="C345">
        <f t="shared" ca="1" si="40"/>
        <v>3</v>
      </c>
      <c r="D345" t="str">
        <f t="shared" si="35"/>
        <v xml:space="preserve"> </v>
      </c>
      <c r="E345" s="47">
        <f t="shared" ca="1" si="36"/>
        <v>1</v>
      </c>
      <c r="F345">
        <f t="shared" ca="1" si="37"/>
        <v>16</v>
      </c>
      <c r="G345">
        <f t="shared" ca="1" si="38"/>
        <v>4</v>
      </c>
      <c r="H345">
        <f t="shared" ca="1" si="47"/>
        <v>0</v>
      </c>
      <c r="I345" t="str">
        <f t="shared" ca="1" si="41"/>
        <v>1</v>
      </c>
      <c r="J345" t="str">
        <f t="shared" ca="1" si="42"/>
        <v>1.16.</v>
      </c>
      <c r="K345" t="str">
        <f t="shared" ca="1" si="43"/>
        <v>1.16.4.</v>
      </c>
      <c r="L345" t="str">
        <f t="shared" ca="1" si="48"/>
        <v>F</v>
      </c>
      <c r="M345" s="48" t="s">
        <v>4</v>
      </c>
      <c r="N345" s="49"/>
      <c r="O345" s="50" t="s">
        <v>1327</v>
      </c>
      <c r="P345" s="51"/>
      <c r="Q345" s="51"/>
      <c r="R345" s="52" t="s">
        <v>45</v>
      </c>
      <c r="S345" s="53"/>
      <c r="T345" s="78"/>
      <c r="U345" s="79"/>
      <c r="V345" s="57">
        <f t="shared" si="50"/>
        <v>0</v>
      </c>
      <c r="W345" s="56">
        <f t="shared" si="44"/>
        <v>0</v>
      </c>
      <c r="X345" s="57">
        <f ca="1">IFERROR(IF($M345="S",(ROUNDDOWN($Y345*$W345,2)),IF($M345="M",SUMIFS($X:$X,$M:$M,"N1",$E:$E,I345),IF(AND(M345="N1",OFFSET(M345,1,0)="S"),SUMIFS($X:$X,$M:$M,"S",$J:$J,CONCATENATE(E345,".",F345,".")),IF(AND(M345="N1",OFFSET(M345,1,0)="N2",$A$6&gt;=3),SUMIFS($X:$X,$M:$M,"N2",$J:$J,CONCATENATE(E345,".",F345,".")),IF(AND(M345="N2",OFFSET(M345,1,0)="S",$A$6&gt;=3),SUMIFS($X:$X,$M:$M,"S",$K:$K,CONCATENATE(E345,".",F345,".",G345,"."))))))),0)</f>
        <v>19870.82</v>
      </c>
      <c r="Y345" s="58">
        <f t="shared" si="49"/>
        <v>0</v>
      </c>
      <c r="Z345" s="59"/>
      <c r="AA345" s="59"/>
      <c r="AB345" s="59"/>
      <c r="AC345" s="3"/>
      <c r="AD345" s="11"/>
      <c r="AE345" s="60"/>
    </row>
    <row r="346" spans="1:31" ht="38.25" x14ac:dyDescent="0.25">
      <c r="A346" t="str">
        <f t="shared" si="34"/>
        <v>S</v>
      </c>
      <c r="B346">
        <f t="shared" ca="1" si="39"/>
        <v>3</v>
      </c>
      <c r="C346" t="str">
        <f t="shared" ca="1" si="40"/>
        <v>S</v>
      </c>
      <c r="D346" t="str">
        <f t="shared" si="35"/>
        <v xml:space="preserve"> </v>
      </c>
      <c r="E346" s="47">
        <f t="shared" ca="1" si="36"/>
        <v>1</v>
      </c>
      <c r="F346">
        <f t="shared" ca="1" si="37"/>
        <v>16</v>
      </c>
      <c r="G346">
        <f t="shared" ca="1" si="38"/>
        <v>4</v>
      </c>
      <c r="H346">
        <f t="shared" ca="1" si="47"/>
        <v>1</v>
      </c>
      <c r="I346" t="str">
        <f t="shared" ca="1" si="41"/>
        <v>1</v>
      </c>
      <c r="J346" t="str">
        <f t="shared" ca="1" si="42"/>
        <v>1.16.</v>
      </c>
      <c r="K346" t="str">
        <f t="shared" ca="1" si="43"/>
        <v>1.16.4.</v>
      </c>
      <c r="L346" t="str">
        <f t="shared" ca="1" si="48"/>
        <v>F</v>
      </c>
      <c r="M346" s="48" t="s">
        <v>6</v>
      </c>
      <c r="N346" s="49"/>
      <c r="O346" s="50" t="s">
        <v>1328</v>
      </c>
      <c r="P346" s="51" t="s">
        <v>51</v>
      </c>
      <c r="Q346" s="51" t="s">
        <v>407</v>
      </c>
      <c r="R346" s="52" t="s">
        <v>408</v>
      </c>
      <c r="S346" s="53" t="s">
        <v>1</v>
      </c>
      <c r="T346" s="78">
        <v>343.37</v>
      </c>
      <c r="U346" s="79">
        <v>46.38</v>
      </c>
      <c r="V346" s="57">
        <f t="shared" si="50"/>
        <v>57.87</v>
      </c>
      <c r="W346" s="56">
        <f t="shared" si="44"/>
        <v>57.87</v>
      </c>
      <c r="X346" s="57">
        <f ca="1">IFERROR(IF($M346="S",(ROUNDDOWN($Y346*$W346,2)),IF($M346="M",SUMIFS($X:$X,$M:$M,"N1",$E:$E,I346),IF(AND(M346="N1",OFFSET(M346,1,0)="S"),SUMIFS($X:$X,$M:$M,"S",$J:$J,CONCATENATE(E346,".",F346,".")),IF(AND(M346="N1",OFFSET(M346,1,0)="N2",$A$6&gt;=3),SUMIFS($X:$X,$M:$M,"N2",$J:$J,CONCATENATE(E346,".",F346,".")),IF(AND(M346="N2",OFFSET(M346,1,0)="S",$A$6&gt;=3),SUMIFS($X:$X,$M:$M,"S",$K:$K,CONCATENATE(E346,".",F346,".",G346,"."))))))),0)</f>
        <v>19870.82</v>
      </c>
      <c r="Y346" s="58">
        <f t="shared" si="49"/>
        <v>343.37</v>
      </c>
      <c r="Z346" s="59"/>
      <c r="AA346" s="59"/>
      <c r="AB346" s="59"/>
      <c r="AC346" s="3"/>
      <c r="AD346" s="11"/>
      <c r="AE346" s="60"/>
    </row>
    <row r="347" spans="1:31" x14ac:dyDescent="0.25">
      <c r="A347">
        <f t="shared" si="34"/>
        <v>2</v>
      </c>
      <c r="B347">
        <f t="shared" ca="1" si="39"/>
        <v>2</v>
      </c>
      <c r="C347">
        <f t="shared" ca="1" si="40"/>
        <v>2</v>
      </c>
      <c r="D347" t="str">
        <f t="shared" si="35"/>
        <v xml:space="preserve"> </v>
      </c>
      <c r="E347" s="47">
        <f t="shared" ca="1" si="36"/>
        <v>1</v>
      </c>
      <c r="F347">
        <f t="shared" ca="1" si="37"/>
        <v>17</v>
      </c>
      <c r="G347">
        <f t="shared" ca="1" si="38"/>
        <v>0</v>
      </c>
      <c r="H347">
        <f t="shared" ca="1" si="47"/>
        <v>0</v>
      </c>
      <c r="I347" t="str">
        <f t="shared" ca="1" si="41"/>
        <v>1</v>
      </c>
      <c r="J347" t="str">
        <f t="shared" ca="1" si="42"/>
        <v>1.17.</v>
      </c>
      <c r="K347" t="str">
        <f t="shared" ca="1" si="43"/>
        <v>1.17.0.</v>
      </c>
      <c r="L347" t="str">
        <f t="shared" ca="1" si="48"/>
        <v>F</v>
      </c>
      <c r="M347" s="48" t="s">
        <v>3</v>
      </c>
      <c r="N347" s="49"/>
      <c r="O347" s="50" t="s">
        <v>1329</v>
      </c>
      <c r="P347" s="51"/>
      <c r="Q347" s="51"/>
      <c r="R347" s="52" t="s">
        <v>409</v>
      </c>
      <c r="S347" s="53"/>
      <c r="T347" s="78"/>
      <c r="U347" s="79"/>
      <c r="V347" s="57">
        <f t="shared" si="50"/>
        <v>0</v>
      </c>
      <c r="W347" s="56">
        <f t="shared" si="44"/>
        <v>0</v>
      </c>
      <c r="X347" s="57">
        <f ca="1">IFERROR(IF($M347="S",(ROUNDDOWN($Y347*$W347,2)),IF($M347="M",SUMIFS($X:$X,$M:$M,"N1",$E:$E,I347),IF(AND(M347="N1",OFFSET(M347,1,0)="S"),SUMIFS($X:$X,$M:$M,"S",$J:$J,CONCATENATE(E347,".",F347,".")),IF(AND(M347="N1",OFFSET(M347,1,0)="N2",$A$6&gt;=3),SUMIFS($X:$X,$M:$M,"N2",$J:$J,CONCATENATE(E347,".",F347,".")),IF(AND(M347="N2",OFFSET(M347,1,0)="S",$A$6&gt;=3),SUMIFS($X:$X,$M:$M,"S",$K:$K,CONCATENATE(E347,".",F347,".",G347,"."))))))),0)</f>
        <v>50845.59</v>
      </c>
      <c r="Y347" s="58">
        <f t="shared" si="49"/>
        <v>0</v>
      </c>
      <c r="Z347" s="59"/>
      <c r="AA347" s="59"/>
      <c r="AB347" s="59"/>
      <c r="AC347" s="3"/>
      <c r="AD347" s="11"/>
      <c r="AE347" s="60"/>
    </row>
    <row r="348" spans="1:31" x14ac:dyDescent="0.25">
      <c r="A348">
        <f t="shared" si="34"/>
        <v>3</v>
      </c>
      <c r="B348">
        <f t="shared" ca="1" si="39"/>
        <v>3</v>
      </c>
      <c r="C348">
        <f t="shared" ca="1" si="40"/>
        <v>3</v>
      </c>
      <c r="D348" t="str">
        <f t="shared" si="35"/>
        <v xml:space="preserve"> </v>
      </c>
      <c r="E348" s="47">
        <f t="shared" ca="1" si="36"/>
        <v>1</v>
      </c>
      <c r="F348">
        <f t="shared" ca="1" si="37"/>
        <v>17</v>
      </c>
      <c r="G348">
        <f t="shared" ca="1" si="38"/>
        <v>1</v>
      </c>
      <c r="H348">
        <f t="shared" ca="1" si="47"/>
        <v>0</v>
      </c>
      <c r="I348" t="str">
        <f t="shared" ca="1" si="41"/>
        <v>1</v>
      </c>
      <c r="J348" t="str">
        <f t="shared" ca="1" si="42"/>
        <v>1.17.</v>
      </c>
      <c r="K348" t="str">
        <f t="shared" ca="1" si="43"/>
        <v>1.17.1.</v>
      </c>
      <c r="L348" t="str">
        <f t="shared" ca="1" si="48"/>
        <v>F</v>
      </c>
      <c r="M348" s="48" t="s">
        <v>4</v>
      </c>
      <c r="N348" s="49"/>
      <c r="O348" s="50" t="s">
        <v>1330</v>
      </c>
      <c r="P348" s="51"/>
      <c r="Q348" s="51"/>
      <c r="R348" s="52" t="s">
        <v>409</v>
      </c>
      <c r="S348" s="53"/>
      <c r="T348" s="78"/>
      <c r="U348" s="79"/>
      <c r="V348" s="57">
        <f t="shared" si="50"/>
        <v>0</v>
      </c>
      <c r="W348" s="56">
        <f t="shared" si="44"/>
        <v>0</v>
      </c>
      <c r="X348" s="57">
        <f ca="1">IFERROR(IF($M348="S",(ROUNDDOWN($Y348*$W348,2)),IF($M348="M",SUMIFS($X:$X,$M:$M,"N1",$E:$E,I348),IF(AND(M348="N1",OFFSET(M348,1,0)="S"),SUMIFS($X:$X,$M:$M,"S",$J:$J,CONCATENATE(E348,".",F348,".")),IF(AND(M348="N1",OFFSET(M348,1,0)="N2",$A$6&gt;=3),SUMIFS($X:$X,$M:$M,"N2",$J:$J,CONCATENATE(E348,".",F348,".")),IF(AND(M348="N2",OFFSET(M348,1,0)="S",$A$6&gt;=3),SUMIFS($X:$X,$M:$M,"S",$K:$K,CONCATENATE(E348,".",F348,".",G348,"."))))))),0)</f>
        <v>50845.59</v>
      </c>
      <c r="Y348" s="58">
        <f t="shared" si="49"/>
        <v>0</v>
      </c>
      <c r="Z348" s="59"/>
      <c r="AA348" s="59"/>
      <c r="AB348" s="59"/>
      <c r="AC348" s="3"/>
      <c r="AD348" s="11"/>
      <c r="AE348" s="60"/>
    </row>
    <row r="349" spans="1:31" ht="25.5" x14ac:dyDescent="0.25">
      <c r="A349" t="str">
        <f t="shared" si="34"/>
        <v>S</v>
      </c>
      <c r="B349">
        <f t="shared" ca="1" si="39"/>
        <v>3</v>
      </c>
      <c r="C349" t="str">
        <f t="shared" ca="1" si="40"/>
        <v>S</v>
      </c>
      <c r="D349" t="str">
        <f t="shared" si="35"/>
        <v xml:space="preserve"> </v>
      </c>
      <c r="E349" s="47">
        <f t="shared" ca="1" si="36"/>
        <v>1</v>
      </c>
      <c r="F349">
        <f t="shared" ca="1" si="37"/>
        <v>17</v>
      </c>
      <c r="G349">
        <f t="shared" ca="1" si="38"/>
        <v>1</v>
      </c>
      <c r="H349">
        <f t="shared" ca="1" si="47"/>
        <v>1</v>
      </c>
      <c r="I349" t="str">
        <f t="shared" ca="1" si="41"/>
        <v>1</v>
      </c>
      <c r="J349" t="str">
        <f t="shared" ca="1" si="42"/>
        <v>1.17.</v>
      </c>
      <c r="K349" t="str">
        <f t="shared" ca="1" si="43"/>
        <v>1.17.1.</v>
      </c>
      <c r="L349" t="str">
        <f t="shared" ca="1" si="48"/>
        <v>F</v>
      </c>
      <c r="M349" s="48" t="s">
        <v>6</v>
      </c>
      <c r="N349" s="49"/>
      <c r="O349" s="50" t="s">
        <v>1331</v>
      </c>
      <c r="P349" s="51" t="s">
        <v>120</v>
      </c>
      <c r="Q349" s="51" t="s">
        <v>410</v>
      </c>
      <c r="R349" s="52" t="s">
        <v>411</v>
      </c>
      <c r="S349" s="53" t="s">
        <v>59</v>
      </c>
      <c r="T349" s="78">
        <v>61.34</v>
      </c>
      <c r="U349" s="79">
        <v>275.22000000000003</v>
      </c>
      <c r="V349" s="57">
        <f t="shared" si="50"/>
        <v>343.41</v>
      </c>
      <c r="W349" s="56">
        <f t="shared" si="44"/>
        <v>343.41</v>
      </c>
      <c r="X349" s="57">
        <f ca="1">IFERROR(IF($M349="S",(ROUNDDOWN($Y349*$W349,2)),IF($M349="M",SUMIFS($X:$X,$M:$M,"N1",$E:$E,I349),IF(AND(M349="N1",OFFSET(M349,1,0)="S"),SUMIFS($X:$X,$M:$M,"S",$J:$J,CONCATENATE(E349,".",F349,".")),IF(AND(M349="N1",OFFSET(M349,1,0)="N2",$A$6&gt;=3),SUMIFS($X:$X,$M:$M,"N2",$J:$J,CONCATENATE(E349,".",F349,".")),IF(AND(M349="N2",OFFSET(M349,1,0)="S",$A$6&gt;=3),SUMIFS($X:$X,$M:$M,"S",$K:$K,CONCATENATE(E349,".",F349,".",G349,"."))))))),0)</f>
        <v>21064.76</v>
      </c>
      <c r="Y349" s="58">
        <f t="shared" si="49"/>
        <v>61.34</v>
      </c>
      <c r="Z349" s="59"/>
      <c r="AA349" s="59"/>
      <c r="AB349" s="59"/>
      <c r="AC349" s="3"/>
      <c r="AD349" s="11"/>
      <c r="AE349" s="60"/>
    </row>
    <row r="350" spans="1:31" ht="25.5" x14ac:dyDescent="0.25">
      <c r="A350" t="str">
        <f t="shared" si="34"/>
        <v>S</v>
      </c>
      <c r="B350">
        <f t="shared" ca="1" si="39"/>
        <v>3</v>
      </c>
      <c r="C350" t="str">
        <f t="shared" ca="1" si="40"/>
        <v>S</v>
      </c>
      <c r="D350" t="str">
        <f t="shared" si="35"/>
        <v xml:space="preserve"> </v>
      </c>
      <c r="E350" s="47">
        <f t="shared" ca="1" si="36"/>
        <v>1</v>
      </c>
      <c r="F350">
        <f t="shared" ca="1" si="37"/>
        <v>17</v>
      </c>
      <c r="G350">
        <f t="shared" ca="1" si="38"/>
        <v>1</v>
      </c>
      <c r="H350">
        <f t="shared" ca="1" si="47"/>
        <v>2</v>
      </c>
      <c r="I350" t="str">
        <f t="shared" ca="1" si="41"/>
        <v>1</v>
      </c>
      <c r="J350" t="str">
        <f t="shared" ca="1" si="42"/>
        <v>1.17.</v>
      </c>
      <c r="K350" t="str">
        <f t="shared" ca="1" si="43"/>
        <v>1.17.1.</v>
      </c>
      <c r="L350" t="str">
        <f t="shared" ca="1" si="48"/>
        <v>F</v>
      </c>
      <c r="M350" s="48" t="s">
        <v>6</v>
      </c>
      <c r="N350" s="49"/>
      <c r="O350" s="50" t="s">
        <v>1332</v>
      </c>
      <c r="P350" s="51" t="s">
        <v>120</v>
      </c>
      <c r="Q350" s="51" t="s">
        <v>412</v>
      </c>
      <c r="R350" s="52" t="s">
        <v>413</v>
      </c>
      <c r="S350" s="53" t="s">
        <v>1</v>
      </c>
      <c r="T350" s="78">
        <v>2.7</v>
      </c>
      <c r="U350" s="79">
        <v>715.18</v>
      </c>
      <c r="V350" s="57">
        <f t="shared" si="50"/>
        <v>892.4</v>
      </c>
      <c r="W350" s="56">
        <f t="shared" si="44"/>
        <v>892.4</v>
      </c>
      <c r="X350" s="57">
        <f ca="1">IFERROR(IF($M350="S",(ROUNDDOWN($Y350*$W350,2)),IF($M350="M",SUMIFS($X:$X,$M:$M,"N1",$E:$E,I350),IF(AND(M350="N1",OFFSET(M350,1,0)="S"),SUMIFS($X:$X,$M:$M,"S",$J:$J,CONCATENATE(E350,".",F350,".")),IF(AND(M350="N1",OFFSET(M350,1,0)="N2",$A$6&gt;=3),SUMIFS($X:$X,$M:$M,"N2",$J:$J,CONCATENATE(E350,".",F350,".")),IF(AND(M350="N2",OFFSET(M350,1,0)="S",$A$6&gt;=3),SUMIFS($X:$X,$M:$M,"S",$K:$K,CONCATENATE(E350,".",F350,".",G350,"."))))))),0)</f>
        <v>2409.48</v>
      </c>
      <c r="Y350" s="58">
        <f t="shared" si="49"/>
        <v>2.7</v>
      </c>
      <c r="Z350" s="59"/>
      <c r="AA350" s="59"/>
      <c r="AB350" s="59"/>
      <c r="AC350" s="3"/>
      <c r="AD350" s="11"/>
      <c r="AE350" s="60"/>
    </row>
    <row r="351" spans="1:31" ht="38.25" x14ac:dyDescent="0.25">
      <c r="A351" t="str">
        <f t="shared" si="34"/>
        <v>S</v>
      </c>
      <c r="B351">
        <f t="shared" ca="1" si="39"/>
        <v>3</v>
      </c>
      <c r="C351" t="str">
        <f t="shared" ca="1" si="40"/>
        <v>S</v>
      </c>
      <c r="D351" t="str">
        <f t="shared" si="35"/>
        <v xml:space="preserve"> </v>
      </c>
      <c r="E351" s="47">
        <f t="shared" ca="1" si="36"/>
        <v>1</v>
      </c>
      <c r="F351">
        <f t="shared" ca="1" si="37"/>
        <v>17</v>
      </c>
      <c r="G351">
        <f t="shared" ca="1" si="38"/>
        <v>1</v>
      </c>
      <c r="H351">
        <f t="shared" ca="1" si="47"/>
        <v>3</v>
      </c>
      <c r="I351" t="str">
        <f t="shared" ca="1" si="41"/>
        <v>1</v>
      </c>
      <c r="J351" t="str">
        <f t="shared" ca="1" si="42"/>
        <v>1.17.</v>
      </c>
      <c r="K351" t="str">
        <f t="shared" ca="1" si="43"/>
        <v>1.17.1.</v>
      </c>
      <c r="L351" t="str">
        <f t="shared" ca="1" si="48"/>
        <v>F</v>
      </c>
      <c r="M351" s="48" t="s">
        <v>6</v>
      </c>
      <c r="N351" s="49"/>
      <c r="O351" s="50" t="s">
        <v>1333</v>
      </c>
      <c r="P351" s="51" t="s">
        <v>51</v>
      </c>
      <c r="Q351" s="51" t="s">
        <v>414</v>
      </c>
      <c r="R351" s="52" t="s">
        <v>415</v>
      </c>
      <c r="S351" s="53" t="s">
        <v>1</v>
      </c>
      <c r="T351" s="78">
        <v>16.63</v>
      </c>
      <c r="U351" s="79">
        <v>237.11</v>
      </c>
      <c r="V351" s="57">
        <f t="shared" si="50"/>
        <v>295.86</v>
      </c>
      <c r="W351" s="56">
        <f t="shared" si="44"/>
        <v>295.86</v>
      </c>
      <c r="X351" s="57">
        <f ca="1">IFERROR(IF($M351="S",(ROUNDDOWN($Y351*$W351,2)),IF($M351="M",SUMIFS($X:$X,$M:$M,"N1",$E:$E,I351),IF(AND(M351="N1",OFFSET(M351,1,0)="S"),SUMIFS($X:$X,$M:$M,"S",$J:$J,CONCATENATE(E351,".",F351,".")),IF(AND(M351="N1",OFFSET(M351,1,0)="N2",$A$6&gt;=3),SUMIFS($X:$X,$M:$M,"N2",$J:$J,CONCATENATE(E351,".",F351,".")),IF(AND(M351="N2",OFFSET(M351,1,0)="S",$A$6&gt;=3),SUMIFS($X:$X,$M:$M,"S",$K:$K,CONCATENATE(E351,".",F351,".",G351,"."))))))),0)</f>
        <v>4920.1499999999996</v>
      </c>
      <c r="Y351" s="58">
        <f t="shared" si="49"/>
        <v>16.63</v>
      </c>
      <c r="Z351" s="59"/>
      <c r="AA351" s="59"/>
      <c r="AB351" s="59"/>
      <c r="AC351" s="3"/>
      <c r="AD351" s="11"/>
      <c r="AE351" s="60"/>
    </row>
    <row r="352" spans="1:31" ht="38.25" x14ac:dyDescent="0.25">
      <c r="A352" t="str">
        <f t="shared" si="34"/>
        <v>S</v>
      </c>
      <c r="B352">
        <f t="shared" ca="1" si="39"/>
        <v>3</v>
      </c>
      <c r="C352" t="str">
        <f t="shared" ca="1" si="40"/>
        <v>S</v>
      </c>
      <c r="D352" t="str">
        <f t="shared" si="35"/>
        <v xml:space="preserve"> </v>
      </c>
      <c r="E352" s="47">
        <f t="shared" ca="1" si="36"/>
        <v>1</v>
      </c>
      <c r="F352">
        <f t="shared" ca="1" si="37"/>
        <v>17</v>
      </c>
      <c r="G352">
        <f t="shared" ca="1" si="38"/>
        <v>1</v>
      </c>
      <c r="H352">
        <f t="shared" ca="1" si="47"/>
        <v>4</v>
      </c>
      <c r="I352" t="str">
        <f t="shared" ca="1" si="41"/>
        <v>1</v>
      </c>
      <c r="J352" t="str">
        <f t="shared" ca="1" si="42"/>
        <v>1.17.</v>
      </c>
      <c r="K352" t="str">
        <f t="shared" ca="1" si="43"/>
        <v>1.17.1.</v>
      </c>
      <c r="L352" t="str">
        <f t="shared" ca="1" si="48"/>
        <v>F</v>
      </c>
      <c r="M352" s="48" t="s">
        <v>6</v>
      </c>
      <c r="N352" s="49"/>
      <c r="O352" s="50" t="s">
        <v>1334</v>
      </c>
      <c r="P352" s="51" t="s">
        <v>51</v>
      </c>
      <c r="Q352" s="51" t="s">
        <v>375</v>
      </c>
      <c r="R352" s="52" t="s">
        <v>376</v>
      </c>
      <c r="S352" s="53" t="s">
        <v>62</v>
      </c>
      <c r="T352" s="78">
        <v>80.819999999999993</v>
      </c>
      <c r="U352" s="79">
        <v>35.450000000000003</v>
      </c>
      <c r="V352" s="57">
        <f t="shared" si="50"/>
        <v>44.23</v>
      </c>
      <c r="W352" s="56">
        <f t="shared" si="44"/>
        <v>44.23</v>
      </c>
      <c r="X352" s="57">
        <f ca="1">IFERROR(IF($M352="S",(ROUNDDOWN($Y352*$W352,2)),IF($M352="M",SUMIFS($X:$X,$M:$M,"N1",$E:$E,I352),IF(AND(M352="N1",OFFSET(M352,1,0)="S"),SUMIFS($X:$X,$M:$M,"S",$J:$J,CONCATENATE(E352,".",F352,".")),IF(AND(M352="N1",OFFSET(M352,1,0)="N2",$A$6&gt;=3),SUMIFS($X:$X,$M:$M,"N2",$J:$J,CONCATENATE(E352,".",F352,".")),IF(AND(M352="N2",OFFSET(M352,1,0)="S",$A$6&gt;=3),SUMIFS($X:$X,$M:$M,"S",$K:$K,CONCATENATE(E352,".",F352,".",G352,"."))))))),0)</f>
        <v>3574.66</v>
      </c>
      <c r="Y352" s="58">
        <f t="shared" si="49"/>
        <v>80.819999999999993</v>
      </c>
      <c r="Z352" s="59"/>
      <c r="AA352" s="59"/>
      <c r="AB352" s="59"/>
      <c r="AC352" s="3"/>
      <c r="AD352" s="11"/>
      <c r="AE352" s="60"/>
    </row>
    <row r="353" spans="1:31" ht="25.5" x14ac:dyDescent="0.25">
      <c r="A353" t="str">
        <f t="shared" si="34"/>
        <v>S</v>
      </c>
      <c r="B353">
        <f t="shared" ca="1" si="39"/>
        <v>3</v>
      </c>
      <c r="C353" t="str">
        <f t="shared" ca="1" si="40"/>
        <v>S</v>
      </c>
      <c r="D353" t="str">
        <f t="shared" si="35"/>
        <v xml:space="preserve"> </v>
      </c>
      <c r="E353" s="47">
        <f t="shared" ca="1" si="36"/>
        <v>1</v>
      </c>
      <c r="F353">
        <f t="shared" ca="1" si="37"/>
        <v>17</v>
      </c>
      <c r="G353">
        <f t="shared" ca="1" si="38"/>
        <v>1</v>
      </c>
      <c r="H353">
        <f t="shared" ca="1" si="47"/>
        <v>5</v>
      </c>
      <c r="I353" t="str">
        <f t="shared" ca="1" si="41"/>
        <v>1</v>
      </c>
      <c r="J353" t="str">
        <f t="shared" ca="1" si="42"/>
        <v>1.17.</v>
      </c>
      <c r="K353" t="str">
        <f t="shared" ca="1" si="43"/>
        <v>1.17.1.</v>
      </c>
      <c r="L353" t="str">
        <f t="shared" ca="1" si="48"/>
        <v>F</v>
      </c>
      <c r="M353" s="48" t="s">
        <v>6</v>
      </c>
      <c r="N353" s="49"/>
      <c r="O353" s="50" t="s">
        <v>1335</v>
      </c>
      <c r="P353" s="51" t="s">
        <v>120</v>
      </c>
      <c r="Q353" s="51" t="s">
        <v>416</v>
      </c>
      <c r="R353" s="52" t="s">
        <v>417</v>
      </c>
      <c r="S353" s="53" t="s">
        <v>1</v>
      </c>
      <c r="T353" s="78">
        <v>14.24</v>
      </c>
      <c r="U353" s="79">
        <v>1062.3499999999999</v>
      </c>
      <c r="V353" s="57">
        <f t="shared" si="50"/>
        <v>1325.6</v>
      </c>
      <c r="W353" s="56">
        <f t="shared" si="44"/>
        <v>1325.6</v>
      </c>
      <c r="X353" s="57">
        <f ca="1">IFERROR(IF($M353="S",(ROUNDDOWN($Y353*$W353,2)),IF($M353="M",SUMIFS($X:$X,$M:$M,"N1",$E:$E,I353),IF(AND(M353="N1",OFFSET(M353,1,0)="S"),SUMIFS($X:$X,$M:$M,"S",$J:$J,CONCATENATE(E353,".",F353,".")),IF(AND(M353="N1",OFFSET(M353,1,0)="N2",$A$6&gt;=3),SUMIFS($X:$X,$M:$M,"N2",$J:$J,CONCATENATE(E353,".",F353,".")),IF(AND(M353="N2",OFFSET(M353,1,0)="S",$A$6&gt;=3),SUMIFS($X:$X,$M:$M,"S",$K:$K,CONCATENATE(E353,".",F353,".",G353,"."))))))),0)</f>
        <v>18876.54</v>
      </c>
      <c r="Y353" s="58">
        <f t="shared" si="49"/>
        <v>14.24</v>
      </c>
      <c r="Z353" s="59"/>
      <c r="AA353" s="59"/>
      <c r="AB353" s="59"/>
      <c r="AC353" s="3"/>
      <c r="AD353" s="11"/>
      <c r="AE353" s="60"/>
    </row>
    <row r="354" spans="1:31" x14ac:dyDescent="0.25">
      <c r="A354">
        <f t="shared" si="34"/>
        <v>2</v>
      </c>
      <c r="B354">
        <f t="shared" ca="1" si="39"/>
        <v>2</v>
      </c>
      <c r="C354">
        <f t="shared" ca="1" si="40"/>
        <v>2</v>
      </c>
      <c r="D354" t="str">
        <f t="shared" si="35"/>
        <v xml:space="preserve"> </v>
      </c>
      <c r="E354" s="47">
        <f t="shared" ca="1" si="36"/>
        <v>1</v>
      </c>
      <c r="F354">
        <f t="shared" ca="1" si="37"/>
        <v>18</v>
      </c>
      <c r="G354">
        <f t="shared" ca="1" si="38"/>
        <v>0</v>
      </c>
      <c r="H354">
        <f t="shared" ca="1" si="47"/>
        <v>0</v>
      </c>
      <c r="I354" t="str">
        <f t="shared" ca="1" si="41"/>
        <v>1</v>
      </c>
      <c r="J354" t="str">
        <f t="shared" ca="1" si="42"/>
        <v>1.18.</v>
      </c>
      <c r="K354" t="str">
        <f t="shared" ca="1" si="43"/>
        <v>1.18.0.</v>
      </c>
      <c r="L354" t="str">
        <f t="shared" ca="1" si="48"/>
        <v>F</v>
      </c>
      <c r="M354" s="48" t="s">
        <v>3</v>
      </c>
      <c r="N354" s="49"/>
      <c r="O354" s="50" t="s">
        <v>1336</v>
      </c>
      <c r="P354" s="51"/>
      <c r="Q354" s="51"/>
      <c r="R354" s="52" t="s">
        <v>40</v>
      </c>
      <c r="S354" s="53"/>
      <c r="T354" s="78"/>
      <c r="U354" s="79"/>
      <c r="V354" s="57">
        <f t="shared" si="50"/>
        <v>0</v>
      </c>
      <c r="W354" s="56">
        <f t="shared" si="44"/>
        <v>0</v>
      </c>
      <c r="X354" s="57">
        <f ca="1">IFERROR(IF($M354="S",(ROUNDDOWN($Y354*$W354,2)),IF($M354="M",SUMIFS($X:$X,$M:$M,"N1",$E:$E,I354),IF(AND(M354="N1",OFFSET(M354,1,0)="S"),SUMIFS($X:$X,$M:$M,"S",$J:$J,CONCATENATE(E354,".",F354,".")),IF(AND(M354="N1",OFFSET(M354,1,0)="N2",$A$6&gt;=3),SUMIFS($X:$X,$M:$M,"N2",$J:$J,CONCATENATE(E354,".",F354,".")),IF(AND(M354="N2",OFFSET(M354,1,0)="S",$A$6&gt;=3),SUMIFS($X:$X,$M:$M,"S",$K:$K,CONCATENATE(E354,".",F354,".",G354,"."))))))),0)</f>
        <v>7051.56</v>
      </c>
      <c r="Y354" s="58">
        <f t="shared" si="49"/>
        <v>0</v>
      </c>
      <c r="Z354" s="59"/>
      <c r="AA354" s="59"/>
      <c r="AB354" s="59"/>
      <c r="AC354" s="3"/>
      <c r="AD354" s="11"/>
      <c r="AE354" s="60"/>
    </row>
    <row r="355" spans="1:31" x14ac:dyDescent="0.25">
      <c r="A355">
        <f t="shared" si="34"/>
        <v>3</v>
      </c>
      <c r="B355">
        <f t="shared" ca="1" si="39"/>
        <v>3</v>
      </c>
      <c r="C355">
        <f t="shared" ca="1" si="40"/>
        <v>3</v>
      </c>
      <c r="D355" t="str">
        <f t="shared" si="35"/>
        <v xml:space="preserve"> </v>
      </c>
      <c r="E355" s="47">
        <f t="shared" ca="1" si="36"/>
        <v>1</v>
      </c>
      <c r="F355">
        <f t="shared" ca="1" si="37"/>
        <v>18</v>
      </c>
      <c r="G355">
        <f t="shared" ca="1" si="38"/>
        <v>1</v>
      </c>
      <c r="H355">
        <f t="shared" ca="1" si="47"/>
        <v>0</v>
      </c>
      <c r="I355" t="str">
        <f t="shared" ca="1" si="41"/>
        <v>1</v>
      </c>
      <c r="J355" t="str">
        <f t="shared" ca="1" si="42"/>
        <v>1.18.</v>
      </c>
      <c r="K355" t="str">
        <f t="shared" ca="1" si="43"/>
        <v>1.18.1.</v>
      </c>
      <c r="L355" t="str">
        <f t="shared" ca="1" si="48"/>
        <v>F</v>
      </c>
      <c r="M355" s="48" t="s">
        <v>4</v>
      </c>
      <c r="N355" s="49"/>
      <c r="O355" s="50" t="s">
        <v>1337</v>
      </c>
      <c r="P355" s="51"/>
      <c r="Q355" s="51"/>
      <c r="R355" s="52" t="s">
        <v>418</v>
      </c>
      <c r="S355" s="53"/>
      <c r="T355" s="78"/>
      <c r="U355" s="79"/>
      <c r="V355" s="57">
        <f t="shared" si="50"/>
        <v>0</v>
      </c>
      <c r="W355" s="56">
        <f t="shared" si="44"/>
        <v>0</v>
      </c>
      <c r="X355" s="57">
        <f ca="1">IFERROR(IF($M355="S",(ROUNDDOWN($Y355*$W355,2)),IF($M355="M",SUMIFS($X:$X,$M:$M,"N1",$E:$E,I355),IF(AND(M355="N1",OFFSET(M355,1,0)="S"),SUMIFS($X:$X,$M:$M,"S",$J:$J,CONCATENATE(E355,".",F355,".")),IF(AND(M355="N1",OFFSET(M355,1,0)="N2",$A$6&gt;=3),SUMIFS($X:$X,$M:$M,"N2",$J:$J,CONCATENATE(E355,".",F355,".")),IF(AND(M355="N2",OFFSET(M355,1,0)="S",$A$6&gt;=3),SUMIFS($X:$X,$M:$M,"S",$K:$K,CONCATENATE(E355,".",F355,".",G355,"."))))))),0)</f>
        <v>7051.56</v>
      </c>
      <c r="Y355" s="58">
        <f t="shared" si="49"/>
        <v>0</v>
      </c>
      <c r="Z355" s="59"/>
      <c r="AA355" s="59"/>
      <c r="AB355" s="59"/>
      <c r="AC355" s="3"/>
      <c r="AD355" s="11"/>
      <c r="AE355" s="60"/>
    </row>
    <row r="356" spans="1:31" ht="25.5" x14ac:dyDescent="0.25">
      <c r="A356" t="str">
        <f t="shared" si="34"/>
        <v>S</v>
      </c>
      <c r="B356">
        <f t="shared" ca="1" si="39"/>
        <v>3</v>
      </c>
      <c r="C356" t="str">
        <f t="shared" ca="1" si="40"/>
        <v>S</v>
      </c>
      <c r="D356" t="str">
        <f t="shared" si="35"/>
        <v xml:space="preserve"> </v>
      </c>
      <c r="E356" s="47">
        <f t="shared" ca="1" si="36"/>
        <v>1</v>
      </c>
      <c r="F356">
        <f t="shared" ca="1" si="37"/>
        <v>18</v>
      </c>
      <c r="G356">
        <f t="shared" ca="1" si="38"/>
        <v>1</v>
      </c>
      <c r="H356">
        <f t="shared" ca="1" si="47"/>
        <v>1</v>
      </c>
      <c r="I356" t="str">
        <f t="shared" ca="1" si="41"/>
        <v>1</v>
      </c>
      <c r="J356" t="str">
        <f t="shared" ca="1" si="42"/>
        <v>1.18.</v>
      </c>
      <c r="K356" t="str">
        <f t="shared" ca="1" si="43"/>
        <v>1.18.1.</v>
      </c>
      <c r="L356" t="str">
        <f t="shared" ca="1" si="48"/>
        <v>F</v>
      </c>
      <c r="M356" s="48" t="s">
        <v>6</v>
      </c>
      <c r="N356" s="49"/>
      <c r="O356" s="50" t="s">
        <v>1338</v>
      </c>
      <c r="P356" s="51" t="s">
        <v>120</v>
      </c>
      <c r="Q356" s="51" t="s">
        <v>419</v>
      </c>
      <c r="R356" s="52" t="s">
        <v>420</v>
      </c>
      <c r="S356" s="53" t="s">
        <v>59</v>
      </c>
      <c r="T356" s="78">
        <v>34.152999999999999</v>
      </c>
      <c r="U356" s="79">
        <v>165.47</v>
      </c>
      <c r="V356" s="57">
        <f t="shared" si="50"/>
        <v>206.47</v>
      </c>
      <c r="W356" s="56">
        <f t="shared" si="44"/>
        <v>206.47</v>
      </c>
      <c r="X356" s="57">
        <f ca="1">IFERROR(IF($M356="S",(ROUNDDOWN($Y356*$W356,2)),IF($M356="M",SUMIFS($X:$X,$M:$M,"N1",$E:$E,I356),IF(AND(M356="N1",OFFSET(M356,1,0)="S"),SUMIFS($X:$X,$M:$M,"S",$J:$J,CONCATENATE(E356,".",F356,".")),IF(AND(M356="N1",OFFSET(M356,1,0)="N2",$A$6&gt;=3),SUMIFS($X:$X,$M:$M,"N2",$J:$J,CONCATENATE(E356,".",F356,".")),IF(AND(M356="N2",OFFSET(M356,1,0)="S",$A$6&gt;=3),SUMIFS($X:$X,$M:$M,"S",$K:$K,CONCATENATE(E356,".",F356,".",G356,"."))))))),0)</f>
        <v>7051.56</v>
      </c>
      <c r="Y356" s="58">
        <f t="shared" si="49"/>
        <v>34.152999999999999</v>
      </c>
      <c r="Z356" s="59"/>
      <c r="AA356" s="59"/>
      <c r="AB356" s="59"/>
      <c r="AC356" s="3"/>
      <c r="AD356" s="11"/>
      <c r="AE356" s="60"/>
    </row>
    <row r="357" spans="1:31" x14ac:dyDescent="0.25">
      <c r="A357">
        <f t="shared" si="34"/>
        <v>2</v>
      </c>
      <c r="B357">
        <f t="shared" ca="1" si="39"/>
        <v>2</v>
      </c>
      <c r="C357">
        <f t="shared" ca="1" si="40"/>
        <v>2</v>
      </c>
      <c r="D357" t="str">
        <f t="shared" si="35"/>
        <v xml:space="preserve"> </v>
      </c>
      <c r="E357" s="47">
        <f t="shared" ca="1" si="36"/>
        <v>1</v>
      </c>
      <c r="F357">
        <f t="shared" ca="1" si="37"/>
        <v>19</v>
      </c>
      <c r="G357">
        <f t="shared" ca="1" si="38"/>
        <v>0</v>
      </c>
      <c r="H357">
        <f t="shared" ca="1" si="47"/>
        <v>0</v>
      </c>
      <c r="I357" t="str">
        <f t="shared" ca="1" si="41"/>
        <v>1</v>
      </c>
      <c r="J357" t="str">
        <f t="shared" ca="1" si="42"/>
        <v>1.19.</v>
      </c>
      <c r="K357" t="str">
        <f t="shared" ca="1" si="43"/>
        <v>1.19.0.</v>
      </c>
      <c r="L357" t="str">
        <f t="shared" ca="1" si="48"/>
        <v>F</v>
      </c>
      <c r="M357" s="48" t="s">
        <v>3</v>
      </c>
      <c r="N357" s="49"/>
      <c r="O357" s="50" t="s">
        <v>1339</v>
      </c>
      <c r="P357" s="51"/>
      <c r="Q357" s="51"/>
      <c r="R357" s="52" t="s">
        <v>421</v>
      </c>
      <c r="S357" s="53"/>
      <c r="T357" s="78"/>
      <c r="U357" s="79"/>
      <c r="V357" s="57">
        <f t="shared" si="50"/>
        <v>0</v>
      </c>
      <c r="W357" s="56">
        <f t="shared" si="44"/>
        <v>0</v>
      </c>
      <c r="X357" s="57">
        <f ca="1">IFERROR(IF($M357="S",(ROUNDDOWN($Y357*$W357,2)),IF($M357="M",SUMIFS($X:$X,$M:$M,"N1",$E:$E,I357),IF(AND(M357="N1",OFFSET(M357,1,0)="S"),SUMIFS($X:$X,$M:$M,"S",$J:$J,CONCATENATE(E357,".",F357,".")),IF(AND(M357="N1",OFFSET(M357,1,0)="N2",$A$6&gt;=3),SUMIFS($X:$X,$M:$M,"N2",$J:$J,CONCATENATE(E357,".",F357,".")),IF(AND(M357="N2",OFFSET(M357,1,0)="S",$A$6&gt;=3),SUMIFS($X:$X,$M:$M,"S",$K:$K,CONCATENATE(E357,".",F357,".",G357,"."))))))),0)</f>
        <v>2091.65</v>
      </c>
      <c r="Y357" s="58">
        <f t="shared" si="49"/>
        <v>0</v>
      </c>
      <c r="Z357" s="59"/>
      <c r="AA357" s="59"/>
      <c r="AB357" s="59"/>
      <c r="AC357" s="3"/>
      <c r="AD357" s="11"/>
      <c r="AE357" s="60"/>
    </row>
    <row r="358" spans="1:31" x14ac:dyDescent="0.25">
      <c r="A358">
        <f t="shared" si="34"/>
        <v>3</v>
      </c>
      <c r="B358">
        <f t="shared" ca="1" si="39"/>
        <v>3</v>
      </c>
      <c r="C358">
        <f t="shared" ca="1" si="40"/>
        <v>3</v>
      </c>
      <c r="D358" t="str">
        <f t="shared" si="35"/>
        <v xml:space="preserve"> </v>
      </c>
      <c r="E358" s="47">
        <f t="shared" ca="1" si="36"/>
        <v>1</v>
      </c>
      <c r="F358">
        <f t="shared" ca="1" si="37"/>
        <v>19</v>
      </c>
      <c r="G358">
        <f t="shared" ca="1" si="38"/>
        <v>1</v>
      </c>
      <c r="H358">
        <f t="shared" ca="1" si="47"/>
        <v>0</v>
      </c>
      <c r="I358" t="str">
        <f t="shared" ca="1" si="41"/>
        <v>1</v>
      </c>
      <c r="J358" t="str">
        <f t="shared" ca="1" si="42"/>
        <v>1.19.</v>
      </c>
      <c r="K358" t="str">
        <f t="shared" ca="1" si="43"/>
        <v>1.19.1.</v>
      </c>
      <c r="L358" t="str">
        <f t="shared" ca="1" si="48"/>
        <v>F</v>
      </c>
      <c r="M358" s="48" t="s">
        <v>4</v>
      </c>
      <c r="N358" s="49"/>
      <c r="O358" s="50" t="s">
        <v>1340</v>
      </c>
      <c r="P358" s="51"/>
      <c r="Q358" s="51"/>
      <c r="R358" s="52" t="s">
        <v>421</v>
      </c>
      <c r="S358" s="53"/>
      <c r="T358" s="78"/>
      <c r="U358" s="79"/>
      <c r="V358" s="57">
        <f t="shared" si="50"/>
        <v>0</v>
      </c>
      <c r="W358" s="56">
        <f t="shared" si="44"/>
        <v>0</v>
      </c>
      <c r="X358" s="57">
        <f ca="1">IFERROR(IF($M358="S",(ROUNDDOWN($Y358*$W358,2)),IF($M358="M",SUMIFS($X:$X,$M:$M,"N1",$E:$E,I358),IF(AND(M358="N1",OFFSET(M358,1,0)="S"),SUMIFS($X:$X,$M:$M,"S",$J:$J,CONCATENATE(E358,".",F358,".")),IF(AND(M358="N1",OFFSET(M358,1,0)="N2",$A$6&gt;=3),SUMIFS($X:$X,$M:$M,"N2",$J:$J,CONCATENATE(E358,".",F358,".")),IF(AND(M358="N2",OFFSET(M358,1,0)="S",$A$6&gt;=3),SUMIFS($X:$X,$M:$M,"S",$K:$K,CONCATENATE(E358,".",F358,".",G358,"."))))))),0)</f>
        <v>2091.65</v>
      </c>
      <c r="Y358" s="58">
        <f t="shared" si="49"/>
        <v>0</v>
      </c>
      <c r="Z358" s="59"/>
      <c r="AA358" s="59"/>
      <c r="AB358" s="59"/>
      <c r="AC358" s="3"/>
      <c r="AD358" s="11"/>
      <c r="AE358" s="60"/>
    </row>
    <row r="359" spans="1:31" ht="25.5" x14ac:dyDescent="0.25">
      <c r="A359" t="str">
        <f t="shared" si="34"/>
        <v>S</v>
      </c>
      <c r="B359">
        <f t="shared" ca="1" si="39"/>
        <v>3</v>
      </c>
      <c r="C359" t="str">
        <f t="shared" ca="1" si="40"/>
        <v>S</v>
      </c>
      <c r="D359" t="str">
        <f t="shared" si="35"/>
        <v xml:space="preserve"> </v>
      </c>
      <c r="E359" s="47">
        <f t="shared" ca="1" si="36"/>
        <v>1</v>
      </c>
      <c r="F359">
        <f t="shared" ca="1" si="37"/>
        <v>19</v>
      </c>
      <c r="G359">
        <f t="shared" ca="1" si="38"/>
        <v>1</v>
      </c>
      <c r="H359">
        <f t="shared" ca="1" si="47"/>
        <v>1</v>
      </c>
      <c r="I359" t="str">
        <f t="shared" ca="1" si="41"/>
        <v>1</v>
      </c>
      <c r="J359" t="str">
        <f t="shared" ca="1" si="42"/>
        <v>1.19.</v>
      </c>
      <c r="K359" t="str">
        <f t="shared" ca="1" si="43"/>
        <v>1.19.1.</v>
      </c>
      <c r="L359" t="str">
        <f t="shared" ca="1" si="48"/>
        <v>F</v>
      </c>
      <c r="M359" s="48" t="s">
        <v>6</v>
      </c>
      <c r="N359" s="49"/>
      <c r="O359" s="50" t="s">
        <v>1341</v>
      </c>
      <c r="P359" s="51" t="s">
        <v>32</v>
      </c>
      <c r="Q359" s="51">
        <v>103946</v>
      </c>
      <c r="R359" s="52" t="s">
        <v>114</v>
      </c>
      <c r="S359" s="53" t="s">
        <v>62</v>
      </c>
      <c r="T359" s="78">
        <v>20.14</v>
      </c>
      <c r="U359" s="79">
        <v>17.559999999999999</v>
      </c>
      <c r="V359" s="57">
        <f t="shared" si="50"/>
        <v>21.91</v>
      </c>
      <c r="W359" s="56">
        <f t="shared" si="44"/>
        <v>21.91</v>
      </c>
      <c r="X359" s="57">
        <f ca="1">IFERROR(IF($M359="S",(ROUNDDOWN($Y359*$W359,2)),IF($M359="M",SUMIFS($X:$X,$M:$M,"N1",$E:$E,I359),IF(AND(M359="N1",OFFSET(M359,1,0)="S"),SUMIFS($X:$X,$M:$M,"S",$J:$J,CONCATENATE(E359,".",F359,".")),IF(AND(M359="N1",OFFSET(M359,1,0)="N2",$A$6&gt;=3),SUMIFS($X:$X,$M:$M,"N2",$J:$J,CONCATENATE(E359,".",F359,".")),IF(AND(M359="N2",OFFSET(M359,1,0)="S",$A$6&gt;=3),SUMIFS($X:$X,$M:$M,"S",$K:$K,CONCATENATE(E359,".",F359,".",G359,"."))))))),0)</f>
        <v>441.26</v>
      </c>
      <c r="Y359" s="58">
        <f t="shared" si="49"/>
        <v>20.14</v>
      </c>
      <c r="Z359" s="59"/>
      <c r="AA359" s="59"/>
      <c r="AB359" s="59"/>
      <c r="AC359" s="3"/>
      <c r="AD359" s="11"/>
      <c r="AE359" s="60"/>
    </row>
    <row r="360" spans="1:31" ht="51" x14ac:dyDescent="0.25">
      <c r="A360" t="str">
        <f t="shared" si="34"/>
        <v>S</v>
      </c>
      <c r="B360">
        <f t="shared" ca="1" si="39"/>
        <v>3</v>
      </c>
      <c r="C360" t="str">
        <f t="shared" ca="1" si="40"/>
        <v>S</v>
      </c>
      <c r="D360" t="str">
        <f t="shared" si="35"/>
        <v xml:space="preserve"> </v>
      </c>
      <c r="E360" s="47">
        <f t="shared" ca="1" si="36"/>
        <v>1</v>
      </c>
      <c r="F360">
        <f t="shared" ca="1" si="37"/>
        <v>19</v>
      </c>
      <c r="G360">
        <f t="shared" ca="1" si="38"/>
        <v>1</v>
      </c>
      <c r="H360">
        <f t="shared" ca="1" si="47"/>
        <v>2</v>
      </c>
      <c r="I360" t="str">
        <f t="shared" ca="1" si="41"/>
        <v>1</v>
      </c>
      <c r="J360" t="str">
        <f t="shared" ca="1" si="42"/>
        <v>1.19.</v>
      </c>
      <c r="K360" t="str">
        <f t="shared" ca="1" si="43"/>
        <v>1.19.1.</v>
      </c>
      <c r="L360" t="str">
        <f t="shared" ca="1" si="48"/>
        <v>F</v>
      </c>
      <c r="M360" s="48" t="s">
        <v>6</v>
      </c>
      <c r="N360" s="49"/>
      <c r="O360" s="50" t="s">
        <v>1342</v>
      </c>
      <c r="P360" s="51" t="s">
        <v>51</v>
      </c>
      <c r="Q360" s="51" t="s">
        <v>422</v>
      </c>
      <c r="R360" s="52" t="s">
        <v>423</v>
      </c>
      <c r="S360" s="53" t="s">
        <v>1</v>
      </c>
      <c r="T360" s="78">
        <v>21.71</v>
      </c>
      <c r="U360" s="79">
        <v>60.93</v>
      </c>
      <c r="V360" s="57">
        <f t="shared" si="50"/>
        <v>76.02</v>
      </c>
      <c r="W360" s="56">
        <f t="shared" si="44"/>
        <v>76.02</v>
      </c>
      <c r="X360" s="57">
        <f ca="1">IFERROR(IF($M360="S",(ROUNDDOWN($Y360*$W360,2)),IF($M360="M",SUMIFS($X:$X,$M:$M,"N1",$E:$E,I360),IF(AND(M360="N1",OFFSET(M360,1,0)="S"),SUMIFS($X:$X,$M:$M,"S",$J:$J,CONCATENATE(E360,".",F360,".")),IF(AND(M360="N1",OFFSET(M360,1,0)="N2",$A$6&gt;=3),SUMIFS($X:$X,$M:$M,"N2",$J:$J,CONCATENATE(E360,".",F360,".")),IF(AND(M360="N2",OFFSET(M360,1,0)="S",$A$6&gt;=3),SUMIFS($X:$X,$M:$M,"S",$K:$K,CONCATENATE(E360,".",F360,".",G360,"."))))))),0)</f>
        <v>1650.39</v>
      </c>
      <c r="Y360" s="58">
        <f t="shared" si="49"/>
        <v>21.71</v>
      </c>
      <c r="Z360" s="59"/>
      <c r="AA360" s="59"/>
      <c r="AB360" s="59"/>
      <c r="AC360" s="3"/>
      <c r="AD360" s="11"/>
      <c r="AE360" s="60"/>
    </row>
    <row r="361" spans="1:31" x14ac:dyDescent="0.25">
      <c r="A361">
        <f t="shared" si="34"/>
        <v>2</v>
      </c>
      <c r="B361">
        <f t="shared" ca="1" si="39"/>
        <v>2</v>
      </c>
      <c r="C361">
        <f t="shared" ca="1" si="40"/>
        <v>2</v>
      </c>
      <c r="D361" t="str">
        <f t="shared" si="35"/>
        <v xml:space="preserve"> </v>
      </c>
      <c r="E361" s="47">
        <f t="shared" ca="1" si="36"/>
        <v>1</v>
      </c>
      <c r="F361">
        <f t="shared" ca="1" si="37"/>
        <v>20</v>
      </c>
      <c r="G361">
        <f t="shared" ca="1" si="38"/>
        <v>0</v>
      </c>
      <c r="H361">
        <f t="shared" ca="1" si="47"/>
        <v>0</v>
      </c>
      <c r="I361" t="str">
        <f t="shared" ca="1" si="41"/>
        <v>1</v>
      </c>
      <c r="J361" t="str">
        <f t="shared" ca="1" si="42"/>
        <v>1.20.</v>
      </c>
      <c r="K361" t="str">
        <f t="shared" ca="1" si="43"/>
        <v>1.20.0.</v>
      </c>
      <c r="L361" t="str">
        <f t="shared" ca="1" si="48"/>
        <v>F</v>
      </c>
      <c r="M361" s="48" t="s">
        <v>3</v>
      </c>
      <c r="N361" s="49"/>
      <c r="O361" s="50" t="s">
        <v>1343</v>
      </c>
      <c r="P361" s="51"/>
      <c r="Q361" s="51"/>
      <c r="R361" s="52" t="s">
        <v>55</v>
      </c>
      <c r="S361" s="53"/>
      <c r="T361" s="78"/>
      <c r="U361" s="79"/>
      <c r="V361" s="57">
        <f t="shared" si="50"/>
        <v>0</v>
      </c>
      <c r="W361" s="56">
        <f t="shared" si="44"/>
        <v>0</v>
      </c>
      <c r="X361" s="57">
        <f ca="1">IFERROR(IF($M361="S",(ROUNDDOWN($Y361*$W361,2)),IF($M361="M",SUMIFS($X:$X,$M:$M,"N1",$E:$E,I361),IF(AND(M361="N1",OFFSET(M361,1,0)="S"),SUMIFS($X:$X,$M:$M,"S",$J:$J,CONCATENATE(E361,".",F361,".")),IF(AND(M361="N1",OFFSET(M361,1,0)="N2",$A$6&gt;=3),SUMIFS($X:$X,$M:$M,"N2",$J:$J,CONCATENATE(E361,".",F361,".")),IF(AND(M361="N2",OFFSET(M361,1,0)="S",$A$6&gt;=3),SUMIFS($X:$X,$M:$M,"S",$K:$K,CONCATENATE(E361,".",F361,".",G361,"."))))))),0)</f>
        <v>388404.08999999997</v>
      </c>
      <c r="Y361" s="58">
        <f t="shared" si="49"/>
        <v>0</v>
      </c>
      <c r="Z361" s="59"/>
      <c r="AA361" s="59"/>
      <c r="AB361" s="59"/>
      <c r="AC361" s="3"/>
      <c r="AD361" s="11"/>
      <c r="AE361" s="60"/>
    </row>
    <row r="362" spans="1:31" x14ac:dyDescent="0.25">
      <c r="A362">
        <f t="shared" si="34"/>
        <v>3</v>
      </c>
      <c r="B362">
        <f t="shared" ca="1" si="39"/>
        <v>3</v>
      </c>
      <c r="C362">
        <f t="shared" ca="1" si="40"/>
        <v>3</v>
      </c>
      <c r="D362" t="str">
        <f t="shared" si="35"/>
        <v xml:space="preserve"> </v>
      </c>
      <c r="E362" s="47">
        <f t="shared" ca="1" si="36"/>
        <v>1</v>
      </c>
      <c r="F362">
        <f t="shared" ca="1" si="37"/>
        <v>20</v>
      </c>
      <c r="G362">
        <f t="shared" ca="1" si="38"/>
        <v>1</v>
      </c>
      <c r="H362">
        <f t="shared" ca="1" si="47"/>
        <v>0</v>
      </c>
      <c r="I362" t="str">
        <f t="shared" ca="1" si="41"/>
        <v>1</v>
      </c>
      <c r="J362" t="str">
        <f t="shared" ca="1" si="42"/>
        <v>1.20.</v>
      </c>
      <c r="K362" t="str">
        <f t="shared" ca="1" si="43"/>
        <v>1.20.1.</v>
      </c>
      <c r="L362" t="str">
        <f t="shared" ca="1" si="48"/>
        <v>F</v>
      </c>
      <c r="M362" s="48" t="s">
        <v>4</v>
      </c>
      <c r="N362" s="49"/>
      <c r="O362" s="50" t="s">
        <v>1344</v>
      </c>
      <c r="P362" s="51"/>
      <c r="Q362" s="51"/>
      <c r="R362" s="52" t="s">
        <v>44</v>
      </c>
      <c r="S362" s="53"/>
      <c r="T362" s="78"/>
      <c r="U362" s="79"/>
      <c r="V362" s="57">
        <f t="shared" si="50"/>
        <v>0</v>
      </c>
      <c r="W362" s="56">
        <f t="shared" si="44"/>
        <v>0</v>
      </c>
      <c r="X362" s="57">
        <f ca="1">IFERROR(IF($M362="S",(ROUNDDOWN($Y362*$W362,2)),IF($M362="M",SUMIFS($X:$X,$M:$M,"N1",$E:$E,I362),IF(AND(M362="N1",OFFSET(M362,1,0)="S"),SUMIFS($X:$X,$M:$M,"S",$J:$J,CONCATENATE(E362,".",F362,".")),IF(AND(M362="N1",OFFSET(M362,1,0)="N2",$A$6&gt;=3),SUMIFS($X:$X,$M:$M,"N2",$J:$J,CONCATENATE(E362,".",F362,".")),IF(AND(M362="N2",OFFSET(M362,1,0)="S",$A$6&gt;=3),SUMIFS($X:$X,$M:$M,"S",$K:$K,CONCATENATE(E362,".",F362,".",G362,"."))))))),0)</f>
        <v>21908.68</v>
      </c>
      <c r="Y362" s="58">
        <f t="shared" si="49"/>
        <v>0</v>
      </c>
      <c r="Z362" s="59"/>
      <c r="AA362" s="59"/>
      <c r="AB362" s="59"/>
      <c r="AC362" s="3"/>
      <c r="AD362" s="11"/>
      <c r="AE362" s="60"/>
    </row>
    <row r="363" spans="1:31" ht="25.5" x14ac:dyDescent="0.25">
      <c r="A363" t="str">
        <f t="shared" si="34"/>
        <v>S</v>
      </c>
      <c r="B363">
        <f t="shared" ca="1" si="39"/>
        <v>3</v>
      </c>
      <c r="C363" t="str">
        <f t="shared" ca="1" si="40"/>
        <v>S</v>
      </c>
      <c r="D363" t="str">
        <f t="shared" si="35"/>
        <v xml:space="preserve"> </v>
      </c>
      <c r="E363" s="47">
        <f t="shared" ca="1" si="36"/>
        <v>1</v>
      </c>
      <c r="F363">
        <f t="shared" ca="1" si="37"/>
        <v>20</v>
      </c>
      <c r="G363">
        <f t="shared" ca="1" si="38"/>
        <v>1</v>
      </c>
      <c r="H363">
        <f t="shared" ca="1" si="47"/>
        <v>1</v>
      </c>
      <c r="I363" t="str">
        <f t="shared" ca="1" si="41"/>
        <v>1</v>
      </c>
      <c r="J363" t="str">
        <f t="shared" ca="1" si="42"/>
        <v>1.20.</v>
      </c>
      <c r="K363" t="str">
        <f t="shared" ca="1" si="43"/>
        <v>1.20.1.</v>
      </c>
      <c r="L363" t="str">
        <f t="shared" ca="1" si="48"/>
        <v>F</v>
      </c>
      <c r="M363" s="48" t="s">
        <v>6</v>
      </c>
      <c r="N363" s="49"/>
      <c r="O363" s="50" t="s">
        <v>1345</v>
      </c>
      <c r="P363" s="51" t="s">
        <v>120</v>
      </c>
      <c r="Q363" s="51" t="s">
        <v>424</v>
      </c>
      <c r="R363" s="52" t="s">
        <v>425</v>
      </c>
      <c r="S363" s="53" t="s">
        <v>59</v>
      </c>
      <c r="T363" s="78">
        <v>0.17</v>
      </c>
      <c r="U363" s="79">
        <v>3768.1</v>
      </c>
      <c r="V363" s="57">
        <f t="shared" si="50"/>
        <v>4701.83</v>
      </c>
      <c r="W363" s="56">
        <f t="shared" si="44"/>
        <v>4701.83</v>
      </c>
      <c r="X363" s="57">
        <f ca="1">IFERROR(IF($M363="S",(ROUNDDOWN($Y363*$W363,2)),IF($M363="M",SUMIFS($X:$X,$M:$M,"N1",$E:$E,I363),IF(AND(M363="N1",OFFSET(M363,1,0)="S"),SUMIFS($X:$X,$M:$M,"S",$J:$J,CONCATENATE(E363,".",F363,".")),IF(AND(M363="N1",OFFSET(M363,1,0)="N2",$A$6&gt;=3),SUMIFS($X:$X,$M:$M,"N2",$J:$J,CONCATENATE(E363,".",F363,".")),IF(AND(M363="N2",OFFSET(M363,1,0)="S",$A$6&gt;=3),SUMIFS($X:$X,$M:$M,"S",$K:$K,CONCATENATE(E363,".",F363,".",G363,"."))))))),0)</f>
        <v>799.31</v>
      </c>
      <c r="Y363" s="58">
        <f t="shared" si="49"/>
        <v>0.17</v>
      </c>
      <c r="Z363" s="59"/>
      <c r="AA363" s="59"/>
      <c r="AB363" s="59"/>
      <c r="AC363" s="3"/>
      <c r="AD363" s="11"/>
      <c r="AE363" s="60"/>
    </row>
    <row r="364" spans="1:31" ht="38.25" x14ac:dyDescent="0.25">
      <c r="A364" t="str">
        <f t="shared" si="34"/>
        <v>S</v>
      </c>
      <c r="B364">
        <f t="shared" ca="1" si="39"/>
        <v>3</v>
      </c>
      <c r="C364" t="str">
        <f t="shared" ca="1" si="40"/>
        <v>S</v>
      </c>
      <c r="D364" t="str">
        <f t="shared" si="35"/>
        <v xml:space="preserve"> </v>
      </c>
      <c r="E364" s="47">
        <f t="shared" ca="1" si="36"/>
        <v>1</v>
      </c>
      <c r="F364">
        <f t="shared" ca="1" si="37"/>
        <v>20</v>
      </c>
      <c r="G364">
        <f t="shared" ca="1" si="38"/>
        <v>1</v>
      </c>
      <c r="H364">
        <f t="shared" ca="1" si="47"/>
        <v>2</v>
      </c>
      <c r="I364" t="str">
        <f t="shared" ca="1" si="41"/>
        <v>1</v>
      </c>
      <c r="J364" t="str">
        <f t="shared" ca="1" si="42"/>
        <v>1.20.</v>
      </c>
      <c r="K364" t="str">
        <f t="shared" ca="1" si="43"/>
        <v>1.20.1.</v>
      </c>
      <c r="L364" t="str">
        <f t="shared" ca="1" si="48"/>
        <v>F</v>
      </c>
      <c r="M364" s="48" t="s">
        <v>6</v>
      </c>
      <c r="N364" s="49"/>
      <c r="O364" s="50" t="s">
        <v>1346</v>
      </c>
      <c r="P364" s="51" t="s">
        <v>120</v>
      </c>
      <c r="Q364" s="51" t="s">
        <v>426</v>
      </c>
      <c r="R364" s="52" t="s">
        <v>427</v>
      </c>
      <c r="S364" s="53" t="s">
        <v>59</v>
      </c>
      <c r="T364" s="78">
        <v>2.58</v>
      </c>
      <c r="U364" s="79">
        <v>2400.16</v>
      </c>
      <c r="V364" s="57">
        <f t="shared" si="50"/>
        <v>2994.91</v>
      </c>
      <c r="W364" s="56">
        <f t="shared" si="44"/>
        <v>2994.91</v>
      </c>
      <c r="X364" s="57">
        <f ca="1">IFERROR(IF($M364="S",(ROUNDDOWN($Y364*$W364,2)),IF($M364="M",SUMIFS($X:$X,$M:$M,"N1",$E:$E,I364),IF(AND(M364="N1",OFFSET(M364,1,0)="S"),SUMIFS($X:$X,$M:$M,"S",$J:$J,CONCATENATE(E364,".",F364,".")),IF(AND(M364="N1",OFFSET(M364,1,0)="N2",$A$6&gt;=3),SUMIFS($X:$X,$M:$M,"N2",$J:$J,CONCATENATE(E364,".",F364,".")),IF(AND(M364="N2",OFFSET(M364,1,0)="S",$A$6&gt;=3),SUMIFS($X:$X,$M:$M,"S",$K:$K,CONCATENATE(E364,".",F364,".",G364,"."))))))),0)</f>
        <v>7726.86</v>
      </c>
      <c r="Y364" s="58">
        <f t="shared" si="49"/>
        <v>2.58</v>
      </c>
      <c r="Z364" s="59"/>
      <c r="AA364" s="59"/>
      <c r="AB364" s="59"/>
      <c r="AC364" s="3"/>
      <c r="AD364" s="11"/>
      <c r="AE364" s="60"/>
    </row>
    <row r="365" spans="1:31" ht="25.5" x14ac:dyDescent="0.25">
      <c r="A365" t="str">
        <f t="shared" si="34"/>
        <v>S</v>
      </c>
      <c r="B365">
        <f t="shared" ca="1" si="39"/>
        <v>3</v>
      </c>
      <c r="C365" t="str">
        <f t="shared" ca="1" si="40"/>
        <v>S</v>
      </c>
      <c r="D365" t="str">
        <f t="shared" si="35"/>
        <v xml:space="preserve"> </v>
      </c>
      <c r="E365" s="47">
        <f t="shared" ca="1" si="36"/>
        <v>1</v>
      </c>
      <c r="F365">
        <f t="shared" ca="1" si="37"/>
        <v>20</v>
      </c>
      <c r="G365">
        <f t="shared" ca="1" si="38"/>
        <v>1</v>
      </c>
      <c r="H365">
        <f t="shared" ca="1" si="47"/>
        <v>3</v>
      </c>
      <c r="I365" t="str">
        <f t="shared" ca="1" si="41"/>
        <v>1</v>
      </c>
      <c r="J365" t="str">
        <f t="shared" ca="1" si="42"/>
        <v>1.20.</v>
      </c>
      <c r="K365" t="str">
        <f t="shared" ca="1" si="43"/>
        <v>1.20.1.</v>
      </c>
      <c r="L365" t="str">
        <f t="shared" ca="1" si="48"/>
        <v>F</v>
      </c>
      <c r="M365" s="48" t="s">
        <v>6</v>
      </c>
      <c r="N365" s="49"/>
      <c r="O365" s="50" t="s">
        <v>1347</v>
      </c>
      <c r="P365" s="51" t="s">
        <v>120</v>
      </c>
      <c r="Q365" s="51" t="s">
        <v>428</v>
      </c>
      <c r="R365" s="52" t="s">
        <v>429</v>
      </c>
      <c r="S365" s="53" t="s">
        <v>61</v>
      </c>
      <c r="T365" s="78">
        <v>6</v>
      </c>
      <c r="U365" s="79">
        <v>743.65</v>
      </c>
      <c r="V365" s="57">
        <f t="shared" si="50"/>
        <v>927.92</v>
      </c>
      <c r="W365" s="56">
        <f t="shared" si="44"/>
        <v>927.92</v>
      </c>
      <c r="X365" s="57">
        <f ca="1">IFERROR(IF($M365="S",(ROUNDDOWN($Y365*$W365,2)),IF($M365="M",SUMIFS($X:$X,$M:$M,"N1",$E:$E,I365),IF(AND(M365="N1",OFFSET(M365,1,0)="S"),SUMIFS($X:$X,$M:$M,"S",$J:$J,CONCATENATE(E365,".",F365,".")),IF(AND(M365="N1",OFFSET(M365,1,0)="N2",$A$6&gt;=3),SUMIFS($X:$X,$M:$M,"N2",$J:$J,CONCATENATE(E365,".",F365,".")),IF(AND(M365="N2",OFFSET(M365,1,0)="S",$A$6&gt;=3),SUMIFS($X:$X,$M:$M,"S",$K:$K,CONCATENATE(E365,".",F365,".",G365,"."))))))),0)</f>
        <v>5567.52</v>
      </c>
      <c r="Y365" s="58">
        <f t="shared" si="49"/>
        <v>6</v>
      </c>
      <c r="Z365" s="59"/>
      <c r="AA365" s="59"/>
      <c r="AB365" s="59"/>
      <c r="AC365" s="3"/>
      <c r="AD365" s="11"/>
      <c r="AE365" s="60"/>
    </row>
    <row r="366" spans="1:31" ht="25.5" x14ac:dyDescent="0.25">
      <c r="A366" t="str">
        <f t="shared" si="34"/>
        <v>S</v>
      </c>
      <c r="B366">
        <f t="shared" ca="1" si="39"/>
        <v>3</v>
      </c>
      <c r="C366" t="str">
        <f t="shared" ca="1" si="40"/>
        <v>S</v>
      </c>
      <c r="D366" t="str">
        <f t="shared" si="35"/>
        <v xml:space="preserve"> </v>
      </c>
      <c r="E366" s="47">
        <f t="shared" ca="1" si="36"/>
        <v>1</v>
      </c>
      <c r="F366">
        <f t="shared" ca="1" si="37"/>
        <v>20</v>
      </c>
      <c r="G366">
        <f t="shared" ca="1" si="38"/>
        <v>1</v>
      </c>
      <c r="H366">
        <f t="shared" ca="1" si="47"/>
        <v>4</v>
      </c>
      <c r="I366" t="str">
        <f t="shared" ca="1" si="41"/>
        <v>1</v>
      </c>
      <c r="J366" t="str">
        <f t="shared" ca="1" si="42"/>
        <v>1.20.</v>
      </c>
      <c r="K366" t="str">
        <f t="shared" ca="1" si="43"/>
        <v>1.20.1.</v>
      </c>
      <c r="L366" t="str">
        <f t="shared" ca="1" si="48"/>
        <v>F</v>
      </c>
      <c r="M366" s="48" t="s">
        <v>6</v>
      </c>
      <c r="N366" s="49"/>
      <c r="O366" s="50" t="s">
        <v>1348</v>
      </c>
      <c r="P366" s="51" t="s">
        <v>120</v>
      </c>
      <c r="Q366" s="51" t="s">
        <v>430</v>
      </c>
      <c r="R366" s="52" t="s">
        <v>431</v>
      </c>
      <c r="S366" s="53" t="s">
        <v>59</v>
      </c>
      <c r="T366" s="78">
        <v>8</v>
      </c>
      <c r="U366" s="79">
        <v>351.01</v>
      </c>
      <c r="V366" s="57">
        <f t="shared" si="50"/>
        <v>437.99</v>
      </c>
      <c r="W366" s="56">
        <f t="shared" si="44"/>
        <v>437.99</v>
      </c>
      <c r="X366" s="57">
        <f ca="1">IFERROR(IF($M366="S",(ROUNDDOWN($Y366*$W366,2)),IF($M366="M",SUMIFS($X:$X,$M:$M,"N1",$E:$E,I366),IF(AND(M366="N1",OFFSET(M366,1,0)="S"),SUMIFS($X:$X,$M:$M,"S",$J:$J,CONCATENATE(E366,".",F366,".")),IF(AND(M366="N1",OFFSET(M366,1,0)="N2",$A$6&gt;=3),SUMIFS($X:$X,$M:$M,"N2",$J:$J,CONCATENATE(E366,".",F366,".")),IF(AND(M366="N2",OFFSET(M366,1,0)="S",$A$6&gt;=3),SUMIFS($X:$X,$M:$M,"S",$K:$K,CONCATENATE(E366,".",F366,".",G366,"."))))))),0)</f>
        <v>3503.92</v>
      </c>
      <c r="Y366" s="58">
        <f t="shared" si="49"/>
        <v>8</v>
      </c>
      <c r="Z366" s="59"/>
      <c r="AA366" s="59"/>
      <c r="AB366" s="59"/>
      <c r="AC366" s="3"/>
      <c r="AD366" s="11"/>
      <c r="AE366" s="60"/>
    </row>
    <row r="367" spans="1:31" ht="25.5" x14ac:dyDescent="0.25">
      <c r="A367" t="str">
        <f t="shared" si="34"/>
        <v>S</v>
      </c>
      <c r="B367">
        <f t="shared" ca="1" si="39"/>
        <v>3</v>
      </c>
      <c r="C367" t="str">
        <f t="shared" ca="1" si="40"/>
        <v>S</v>
      </c>
      <c r="D367" t="str">
        <f t="shared" si="35"/>
        <v xml:space="preserve"> </v>
      </c>
      <c r="E367" s="47">
        <f t="shared" ca="1" si="36"/>
        <v>1</v>
      </c>
      <c r="F367">
        <f t="shared" ca="1" si="37"/>
        <v>20</v>
      </c>
      <c r="G367">
        <f t="shared" ca="1" si="38"/>
        <v>1</v>
      </c>
      <c r="H367">
        <f t="shared" ca="1" si="47"/>
        <v>5</v>
      </c>
      <c r="I367" t="str">
        <f t="shared" ca="1" si="41"/>
        <v>1</v>
      </c>
      <c r="J367" t="str">
        <f t="shared" ca="1" si="42"/>
        <v>1.20.</v>
      </c>
      <c r="K367" t="str">
        <f t="shared" ca="1" si="43"/>
        <v>1.20.1.</v>
      </c>
      <c r="L367" t="str">
        <f t="shared" ca="1" si="48"/>
        <v>F</v>
      </c>
      <c r="M367" s="48" t="s">
        <v>6</v>
      </c>
      <c r="N367" s="49"/>
      <c r="O367" s="50" t="s">
        <v>1349</v>
      </c>
      <c r="P367" s="51" t="s">
        <v>120</v>
      </c>
      <c r="Q367" s="51" t="s">
        <v>432</v>
      </c>
      <c r="R367" s="52" t="s">
        <v>433</v>
      </c>
      <c r="S367" s="53" t="s">
        <v>61</v>
      </c>
      <c r="T367" s="78">
        <v>1</v>
      </c>
      <c r="U367" s="79">
        <v>192.17</v>
      </c>
      <c r="V367" s="57">
        <f t="shared" si="50"/>
        <v>239.78</v>
      </c>
      <c r="W367" s="56">
        <f t="shared" si="44"/>
        <v>239.78</v>
      </c>
      <c r="X367" s="57">
        <f ca="1">IFERROR(IF($M367="S",(ROUNDDOWN($Y367*$W367,2)),IF($M367="M",SUMIFS($X:$X,$M:$M,"N1",$E:$E,I367),IF(AND(M367="N1",OFFSET(M367,1,0)="S"),SUMIFS($X:$X,$M:$M,"S",$J:$J,CONCATENATE(E367,".",F367,".")),IF(AND(M367="N1",OFFSET(M367,1,0)="N2",$A$6&gt;=3),SUMIFS($X:$X,$M:$M,"N2",$J:$J,CONCATENATE(E367,".",F367,".")),IF(AND(M367="N2",OFFSET(M367,1,0)="S",$A$6&gt;=3),SUMIFS($X:$X,$M:$M,"S",$K:$K,CONCATENATE(E367,".",F367,".",G367,"."))))))),0)</f>
        <v>239.78</v>
      </c>
      <c r="Y367" s="58">
        <f t="shared" si="49"/>
        <v>1</v>
      </c>
      <c r="Z367" s="59"/>
      <c r="AA367" s="59"/>
      <c r="AB367" s="59"/>
      <c r="AC367" s="3"/>
      <c r="AD367" s="11"/>
      <c r="AE367" s="60"/>
    </row>
    <row r="368" spans="1:31" ht="25.5" x14ac:dyDescent="0.25">
      <c r="A368" t="str">
        <f t="shared" si="34"/>
        <v>S</v>
      </c>
      <c r="B368">
        <f t="shared" ca="1" si="39"/>
        <v>3</v>
      </c>
      <c r="C368" t="str">
        <f t="shared" ca="1" si="40"/>
        <v>S</v>
      </c>
      <c r="D368" t="str">
        <f t="shared" si="35"/>
        <v xml:space="preserve"> </v>
      </c>
      <c r="E368" s="47">
        <f t="shared" ca="1" si="36"/>
        <v>1</v>
      </c>
      <c r="F368">
        <f t="shared" ca="1" si="37"/>
        <v>20</v>
      </c>
      <c r="G368">
        <f t="shared" ca="1" si="38"/>
        <v>1</v>
      </c>
      <c r="H368">
        <f t="shared" ca="1" si="47"/>
        <v>6</v>
      </c>
      <c r="I368" t="str">
        <f t="shared" ca="1" si="41"/>
        <v>1</v>
      </c>
      <c r="J368" t="str">
        <f t="shared" ca="1" si="42"/>
        <v>1.20.</v>
      </c>
      <c r="K368" t="str">
        <f t="shared" ca="1" si="43"/>
        <v>1.20.1.</v>
      </c>
      <c r="L368" t="str">
        <f t="shared" ca="1" si="48"/>
        <v>F</v>
      </c>
      <c r="M368" s="48" t="s">
        <v>6</v>
      </c>
      <c r="N368" s="49"/>
      <c r="O368" s="50" t="s">
        <v>1350</v>
      </c>
      <c r="P368" s="51" t="s">
        <v>120</v>
      </c>
      <c r="Q368" s="51" t="s">
        <v>434</v>
      </c>
      <c r="R368" s="52" t="s">
        <v>435</v>
      </c>
      <c r="S368" s="53" t="s">
        <v>61</v>
      </c>
      <c r="T368" s="78">
        <v>1</v>
      </c>
      <c r="U368" s="79">
        <v>222.17</v>
      </c>
      <c r="V368" s="57">
        <f t="shared" si="50"/>
        <v>277.22000000000003</v>
      </c>
      <c r="W368" s="56">
        <f t="shared" si="44"/>
        <v>277.22000000000003</v>
      </c>
      <c r="X368" s="57">
        <f ca="1">IFERROR(IF($M368="S",(ROUNDDOWN($Y368*$W368,2)),IF($M368="M",SUMIFS($X:$X,$M:$M,"N1",$E:$E,I368),IF(AND(M368="N1",OFFSET(M368,1,0)="S"),SUMIFS($X:$X,$M:$M,"S",$J:$J,CONCATENATE(E368,".",F368,".")),IF(AND(M368="N1",OFFSET(M368,1,0)="N2",$A$6&gt;=3),SUMIFS($X:$X,$M:$M,"N2",$J:$J,CONCATENATE(E368,".",F368,".")),IF(AND(M368="N2",OFFSET(M368,1,0)="S",$A$6&gt;=3),SUMIFS($X:$X,$M:$M,"S",$K:$K,CONCATENATE(E368,".",F368,".",G368,"."))))))),0)</f>
        <v>277.22000000000003</v>
      </c>
      <c r="Y368" s="58">
        <f t="shared" si="49"/>
        <v>1</v>
      </c>
      <c r="Z368" s="59"/>
      <c r="AA368" s="59"/>
      <c r="AB368" s="59"/>
      <c r="AC368" s="3"/>
      <c r="AD368" s="11"/>
      <c r="AE368" s="60"/>
    </row>
    <row r="369" spans="1:31" ht="25.5" x14ac:dyDescent="0.25">
      <c r="A369" t="str">
        <f t="shared" si="34"/>
        <v>S</v>
      </c>
      <c r="B369">
        <f t="shared" ca="1" si="39"/>
        <v>3</v>
      </c>
      <c r="C369" t="str">
        <f t="shared" ca="1" si="40"/>
        <v>S</v>
      </c>
      <c r="D369" t="str">
        <f t="shared" si="35"/>
        <v xml:space="preserve"> </v>
      </c>
      <c r="E369" s="47">
        <f t="shared" ca="1" si="36"/>
        <v>1</v>
      </c>
      <c r="F369">
        <f t="shared" ca="1" si="37"/>
        <v>20</v>
      </c>
      <c r="G369">
        <f t="shared" ca="1" si="38"/>
        <v>1</v>
      </c>
      <c r="H369">
        <f t="shared" ca="1" si="47"/>
        <v>7</v>
      </c>
      <c r="I369" t="str">
        <f t="shared" ca="1" si="41"/>
        <v>1</v>
      </c>
      <c r="J369" t="str">
        <f t="shared" ca="1" si="42"/>
        <v>1.20.</v>
      </c>
      <c r="K369" t="str">
        <f t="shared" ca="1" si="43"/>
        <v>1.20.1.</v>
      </c>
      <c r="L369" t="str">
        <f t="shared" ca="1" si="48"/>
        <v>F</v>
      </c>
      <c r="M369" s="48" t="s">
        <v>6</v>
      </c>
      <c r="N369" s="49"/>
      <c r="O369" s="50" t="s">
        <v>1351</v>
      </c>
      <c r="P369" s="51" t="s">
        <v>120</v>
      </c>
      <c r="Q369" s="51" t="s">
        <v>436</v>
      </c>
      <c r="R369" s="52" t="s">
        <v>437</v>
      </c>
      <c r="S369" s="53" t="s">
        <v>59</v>
      </c>
      <c r="T369" s="78">
        <v>0.42</v>
      </c>
      <c r="U369" s="79">
        <v>1553.06</v>
      </c>
      <c r="V369" s="57">
        <f t="shared" si="50"/>
        <v>1937.9</v>
      </c>
      <c r="W369" s="56">
        <f t="shared" si="44"/>
        <v>1937.9</v>
      </c>
      <c r="X369" s="57">
        <f ca="1">IFERROR(IF($M369="S",(ROUNDDOWN($Y369*$W369,2)),IF($M369="M",SUMIFS($X:$X,$M:$M,"N1",$E:$E,I369),IF(AND(M369="N1",OFFSET(M369,1,0)="S"),SUMIFS($X:$X,$M:$M,"S",$J:$J,CONCATENATE(E369,".",F369,".")),IF(AND(M369="N1",OFFSET(M369,1,0)="N2",$A$6&gt;=3),SUMIFS($X:$X,$M:$M,"N2",$J:$J,CONCATENATE(E369,".",F369,".")),IF(AND(M369="N2",OFFSET(M369,1,0)="S",$A$6&gt;=3),SUMIFS($X:$X,$M:$M,"S",$K:$K,CONCATENATE(E369,".",F369,".",G369,"."))))))),0)</f>
        <v>813.91</v>
      </c>
      <c r="Y369" s="58">
        <f t="shared" si="49"/>
        <v>0.42</v>
      </c>
      <c r="Z369" s="59"/>
      <c r="AA369" s="59"/>
      <c r="AB369" s="59"/>
      <c r="AC369" s="3"/>
      <c r="AD369" s="11"/>
      <c r="AE369" s="60"/>
    </row>
    <row r="370" spans="1:31" ht="25.5" x14ac:dyDescent="0.25">
      <c r="A370" t="str">
        <f t="shared" si="34"/>
        <v>S</v>
      </c>
      <c r="B370">
        <f t="shared" ca="1" si="39"/>
        <v>3</v>
      </c>
      <c r="C370" t="str">
        <f t="shared" ca="1" si="40"/>
        <v>S</v>
      </c>
      <c r="D370" t="str">
        <f t="shared" si="35"/>
        <v xml:space="preserve"> </v>
      </c>
      <c r="E370" s="47">
        <f t="shared" ca="1" si="36"/>
        <v>1</v>
      </c>
      <c r="F370">
        <f t="shared" ca="1" si="37"/>
        <v>20</v>
      </c>
      <c r="G370">
        <f t="shared" ca="1" si="38"/>
        <v>1</v>
      </c>
      <c r="H370">
        <f t="shared" ca="1" si="47"/>
        <v>8</v>
      </c>
      <c r="I370" t="str">
        <f t="shared" ca="1" si="41"/>
        <v>1</v>
      </c>
      <c r="J370" t="str">
        <f t="shared" ca="1" si="42"/>
        <v>1.20.</v>
      </c>
      <c r="K370" t="str">
        <f t="shared" ca="1" si="43"/>
        <v>1.20.1.</v>
      </c>
      <c r="L370" t="str">
        <f t="shared" ca="1" si="48"/>
        <v>F</v>
      </c>
      <c r="M370" s="48" t="s">
        <v>6</v>
      </c>
      <c r="N370" s="49"/>
      <c r="O370" s="50" t="s">
        <v>1352</v>
      </c>
      <c r="P370" s="51" t="s">
        <v>120</v>
      </c>
      <c r="Q370" s="51" t="s">
        <v>438</v>
      </c>
      <c r="R370" s="52" t="s">
        <v>439</v>
      </c>
      <c r="S370" s="53" t="s">
        <v>59</v>
      </c>
      <c r="T370" s="78">
        <v>0.82000000000000006</v>
      </c>
      <c r="U370" s="79">
        <v>2173.69</v>
      </c>
      <c r="V370" s="57">
        <f t="shared" si="50"/>
        <v>2712.33</v>
      </c>
      <c r="W370" s="56">
        <f t="shared" si="44"/>
        <v>2712.33</v>
      </c>
      <c r="X370" s="57">
        <f ca="1">IFERROR(IF($M370="S",(ROUNDDOWN($Y370*$W370,2)),IF($M370="M",SUMIFS($X:$X,$M:$M,"N1",$E:$E,I370),IF(AND(M370="N1",OFFSET(M370,1,0)="S"),SUMIFS($X:$X,$M:$M,"S",$J:$J,CONCATENATE(E370,".",F370,".")),IF(AND(M370="N1",OFFSET(M370,1,0)="N2",$A$6&gt;=3),SUMIFS($X:$X,$M:$M,"N2",$J:$J,CONCATENATE(E370,".",F370,".")),IF(AND(M370="N2",OFFSET(M370,1,0)="S",$A$6&gt;=3),SUMIFS($X:$X,$M:$M,"S",$K:$K,CONCATENATE(E370,".",F370,".",G370,"."))))))),0)</f>
        <v>2224.11</v>
      </c>
      <c r="Y370" s="58">
        <f t="shared" si="49"/>
        <v>0.82000000000000006</v>
      </c>
      <c r="Z370" s="59"/>
      <c r="AA370" s="59"/>
      <c r="AB370" s="59"/>
      <c r="AC370" s="3"/>
      <c r="AD370" s="11"/>
      <c r="AE370" s="60"/>
    </row>
    <row r="371" spans="1:31" ht="25.5" x14ac:dyDescent="0.25">
      <c r="A371" t="str">
        <f t="shared" si="34"/>
        <v>S</v>
      </c>
      <c r="B371">
        <f t="shared" ca="1" si="39"/>
        <v>3</v>
      </c>
      <c r="C371" t="str">
        <f t="shared" ca="1" si="40"/>
        <v>S</v>
      </c>
      <c r="D371" t="str">
        <f t="shared" si="35"/>
        <v xml:space="preserve"> </v>
      </c>
      <c r="E371" s="47">
        <f t="shared" ca="1" si="36"/>
        <v>1</v>
      </c>
      <c r="F371">
        <f t="shared" ca="1" si="37"/>
        <v>20</v>
      </c>
      <c r="G371">
        <f t="shared" ca="1" si="38"/>
        <v>1</v>
      </c>
      <c r="H371">
        <f t="shared" ca="1" si="47"/>
        <v>9</v>
      </c>
      <c r="I371" t="str">
        <f t="shared" ca="1" si="41"/>
        <v>1</v>
      </c>
      <c r="J371" t="str">
        <f t="shared" ca="1" si="42"/>
        <v>1.20.</v>
      </c>
      <c r="K371" t="str">
        <f t="shared" ca="1" si="43"/>
        <v>1.20.1.</v>
      </c>
      <c r="L371" t="str">
        <f t="shared" ca="1" si="48"/>
        <v>F</v>
      </c>
      <c r="M371" s="48" t="s">
        <v>6</v>
      </c>
      <c r="N371" s="49"/>
      <c r="O371" s="50" t="s">
        <v>1353</v>
      </c>
      <c r="P371" s="51" t="s">
        <v>120</v>
      </c>
      <c r="Q371" s="51" t="s">
        <v>440</v>
      </c>
      <c r="R371" s="52" t="s">
        <v>441</v>
      </c>
      <c r="S371" s="53" t="s">
        <v>59</v>
      </c>
      <c r="T371" s="78">
        <v>0.33</v>
      </c>
      <c r="U371" s="79">
        <v>1836.09</v>
      </c>
      <c r="V371" s="57">
        <f t="shared" si="50"/>
        <v>2291.0700000000002</v>
      </c>
      <c r="W371" s="56">
        <f t="shared" si="44"/>
        <v>2291.0700000000002</v>
      </c>
      <c r="X371" s="57">
        <f ca="1">IFERROR(IF($M371="S",(ROUNDDOWN($Y371*$W371,2)),IF($M371="M",SUMIFS($X:$X,$M:$M,"N1",$E:$E,I371),IF(AND(M371="N1",OFFSET(M371,1,0)="S"),SUMIFS($X:$X,$M:$M,"S",$J:$J,CONCATENATE(E371,".",F371,".")),IF(AND(M371="N1",OFFSET(M371,1,0)="N2",$A$6&gt;=3),SUMIFS($X:$X,$M:$M,"N2",$J:$J,CONCATENATE(E371,".",F371,".")),IF(AND(M371="N2",OFFSET(M371,1,0)="S",$A$6&gt;=3),SUMIFS($X:$X,$M:$M,"S",$K:$K,CONCATENATE(E371,".",F371,".",G371,"."))))))),0)</f>
        <v>756.05</v>
      </c>
      <c r="Y371" s="58">
        <f t="shared" si="49"/>
        <v>0.33</v>
      </c>
      <c r="Z371" s="59"/>
      <c r="AA371" s="59"/>
      <c r="AB371" s="59"/>
      <c r="AC371" s="3"/>
      <c r="AD371" s="11"/>
      <c r="AE371" s="60"/>
    </row>
    <row r="372" spans="1:31" x14ac:dyDescent="0.25">
      <c r="A372">
        <f t="shared" si="34"/>
        <v>3</v>
      </c>
      <c r="B372">
        <f t="shared" ca="1" si="39"/>
        <v>3</v>
      </c>
      <c r="C372">
        <f t="shared" ca="1" si="40"/>
        <v>3</v>
      </c>
      <c r="D372" t="str">
        <f t="shared" si="35"/>
        <v xml:space="preserve"> </v>
      </c>
      <c r="E372" s="47">
        <f t="shared" ca="1" si="36"/>
        <v>1</v>
      </c>
      <c r="F372">
        <f t="shared" ca="1" si="37"/>
        <v>20</v>
      </c>
      <c r="G372">
        <f t="shared" ca="1" si="38"/>
        <v>2</v>
      </c>
      <c r="H372">
        <f t="shared" ca="1" si="47"/>
        <v>0</v>
      </c>
      <c r="I372" t="str">
        <f t="shared" ca="1" si="41"/>
        <v>1</v>
      </c>
      <c r="J372" t="str">
        <f t="shared" ca="1" si="42"/>
        <v>1.20.</v>
      </c>
      <c r="K372" t="str">
        <f t="shared" ca="1" si="43"/>
        <v>1.20.2.</v>
      </c>
      <c r="L372" t="str">
        <f t="shared" ca="1" si="48"/>
        <v>F</v>
      </c>
      <c r="M372" s="48" t="s">
        <v>4</v>
      </c>
      <c r="N372" s="49"/>
      <c r="O372" s="50" t="s">
        <v>1354</v>
      </c>
      <c r="P372" s="51"/>
      <c r="Q372" s="51"/>
      <c r="R372" s="52" t="s">
        <v>442</v>
      </c>
      <c r="S372" s="53"/>
      <c r="T372" s="78"/>
      <c r="U372" s="79"/>
      <c r="V372" s="57">
        <f t="shared" si="50"/>
        <v>0</v>
      </c>
      <c r="W372" s="56">
        <f t="shared" si="44"/>
        <v>0</v>
      </c>
      <c r="X372" s="57">
        <f ca="1">IFERROR(IF($M372="S",(ROUNDDOWN($Y372*$W372,2)),IF($M372="M",SUMIFS($X:$X,$M:$M,"N1",$E:$E,I372),IF(AND(M372="N1",OFFSET(M372,1,0)="S"),SUMIFS($X:$X,$M:$M,"S",$J:$J,CONCATENATE(E372,".",F372,".")),IF(AND(M372="N1",OFFSET(M372,1,0)="N2",$A$6&gt;=3),SUMIFS($X:$X,$M:$M,"N2",$J:$J,CONCATENATE(E372,".",F372,".")),IF(AND(M372="N2",OFFSET(M372,1,0)="S",$A$6&gt;=3),SUMIFS($X:$X,$M:$M,"S",$K:$K,CONCATENATE(E372,".",F372,".",G372,"."))))))),0)</f>
        <v>53571.81</v>
      </c>
      <c r="Y372" s="58">
        <f t="shared" si="49"/>
        <v>0</v>
      </c>
      <c r="Z372" s="59"/>
      <c r="AA372" s="59"/>
      <c r="AB372" s="59"/>
      <c r="AC372" s="3"/>
      <c r="AD372" s="11"/>
      <c r="AE372" s="60"/>
    </row>
    <row r="373" spans="1:31" ht="25.5" x14ac:dyDescent="0.25">
      <c r="A373" t="str">
        <f t="shared" si="34"/>
        <v>S</v>
      </c>
      <c r="B373">
        <f t="shared" ca="1" si="39"/>
        <v>3</v>
      </c>
      <c r="C373" t="str">
        <f t="shared" ca="1" si="40"/>
        <v>S</v>
      </c>
      <c r="D373" t="str">
        <f t="shared" si="35"/>
        <v xml:space="preserve"> </v>
      </c>
      <c r="E373" s="47">
        <f t="shared" ca="1" si="36"/>
        <v>1</v>
      </c>
      <c r="F373">
        <f t="shared" ca="1" si="37"/>
        <v>20</v>
      </c>
      <c r="G373">
        <f t="shared" ca="1" si="38"/>
        <v>2</v>
      </c>
      <c r="H373">
        <f t="shared" ca="1" si="47"/>
        <v>1</v>
      </c>
      <c r="I373" t="str">
        <f t="shared" ca="1" si="41"/>
        <v>1</v>
      </c>
      <c r="J373" t="str">
        <f t="shared" ca="1" si="42"/>
        <v>1.20.</v>
      </c>
      <c r="K373" t="str">
        <f t="shared" ca="1" si="43"/>
        <v>1.20.2.</v>
      </c>
      <c r="L373" t="str">
        <f t="shared" ca="1" si="48"/>
        <v>F</v>
      </c>
      <c r="M373" s="48" t="s">
        <v>6</v>
      </c>
      <c r="N373" s="49"/>
      <c r="O373" s="50" t="s">
        <v>1355</v>
      </c>
      <c r="P373" s="51" t="s">
        <v>120</v>
      </c>
      <c r="Q373" s="51" t="s">
        <v>443</v>
      </c>
      <c r="R373" s="52" t="s">
        <v>444</v>
      </c>
      <c r="S373" s="53" t="s">
        <v>61</v>
      </c>
      <c r="T373" s="78">
        <v>4</v>
      </c>
      <c r="U373" s="79">
        <v>7347.39</v>
      </c>
      <c r="V373" s="57">
        <f t="shared" si="50"/>
        <v>9168.07</v>
      </c>
      <c r="W373" s="56">
        <f t="shared" si="44"/>
        <v>9168.07</v>
      </c>
      <c r="X373" s="57">
        <f ca="1">IFERROR(IF($M373="S",(ROUNDDOWN($Y373*$W373,2)),IF($M373="M",SUMIFS($X:$X,$M:$M,"N1",$E:$E,I373),IF(AND(M373="N1",OFFSET(M373,1,0)="S"),SUMIFS($X:$X,$M:$M,"S",$J:$J,CONCATENATE(E373,".",F373,".")),IF(AND(M373="N1",OFFSET(M373,1,0)="N2",$A$6&gt;=3),SUMIFS($X:$X,$M:$M,"N2",$J:$J,CONCATENATE(E373,".",F373,".")),IF(AND(M373="N2",OFFSET(M373,1,0)="S",$A$6&gt;=3),SUMIFS($X:$X,$M:$M,"S",$K:$K,CONCATENATE(E373,".",F373,".",G373,"."))))))),0)</f>
        <v>36672.28</v>
      </c>
      <c r="Y373" s="58">
        <f t="shared" si="49"/>
        <v>4</v>
      </c>
      <c r="Z373" s="59"/>
      <c r="AA373" s="59"/>
      <c r="AB373" s="59"/>
      <c r="AC373" s="3"/>
      <c r="AD373" s="11"/>
      <c r="AE373" s="60"/>
    </row>
    <row r="374" spans="1:31" ht="25.5" x14ac:dyDescent="0.25">
      <c r="A374" t="str">
        <f t="shared" si="34"/>
        <v>S</v>
      </c>
      <c r="B374">
        <f t="shared" ca="1" si="39"/>
        <v>3</v>
      </c>
      <c r="C374" t="str">
        <f t="shared" ca="1" si="40"/>
        <v>S</v>
      </c>
      <c r="D374" t="str">
        <f t="shared" si="35"/>
        <v xml:space="preserve"> </v>
      </c>
      <c r="E374" s="47">
        <f t="shared" ca="1" si="36"/>
        <v>1</v>
      </c>
      <c r="F374">
        <f t="shared" ca="1" si="37"/>
        <v>20</v>
      </c>
      <c r="G374">
        <f t="shared" ca="1" si="38"/>
        <v>2</v>
      </c>
      <c r="H374">
        <f t="shared" ca="1" si="47"/>
        <v>2</v>
      </c>
      <c r="I374" t="str">
        <f t="shared" ca="1" si="41"/>
        <v>1</v>
      </c>
      <c r="J374" t="str">
        <f t="shared" ca="1" si="42"/>
        <v>1.20.</v>
      </c>
      <c r="K374" t="str">
        <f t="shared" ca="1" si="43"/>
        <v>1.20.2.</v>
      </c>
      <c r="L374" t="str">
        <f t="shared" ca="1" si="48"/>
        <v>F</v>
      </c>
      <c r="M374" s="48" t="s">
        <v>6</v>
      </c>
      <c r="N374" s="49"/>
      <c r="O374" s="50" t="s">
        <v>1356</v>
      </c>
      <c r="P374" s="51" t="s">
        <v>120</v>
      </c>
      <c r="Q374" s="51" t="s">
        <v>445</v>
      </c>
      <c r="R374" s="52" t="s">
        <v>446</v>
      </c>
      <c r="S374" s="53" t="s">
        <v>61</v>
      </c>
      <c r="T374" s="78">
        <v>1</v>
      </c>
      <c r="U374" s="79">
        <v>1113.6199999999999</v>
      </c>
      <c r="V374" s="57">
        <f t="shared" si="50"/>
        <v>1389.57</v>
      </c>
      <c r="W374" s="56">
        <f t="shared" si="44"/>
        <v>1389.57</v>
      </c>
      <c r="X374" s="57">
        <f ca="1">IFERROR(IF($M374="S",(ROUNDDOWN($Y374*$W374,2)),IF($M374="M",SUMIFS($X:$X,$M:$M,"N1",$E:$E,I374),IF(AND(M374="N1",OFFSET(M374,1,0)="S"),SUMIFS($X:$X,$M:$M,"S",$J:$J,CONCATENATE(E374,".",F374,".")),IF(AND(M374="N1",OFFSET(M374,1,0)="N2",$A$6&gt;=3),SUMIFS($X:$X,$M:$M,"N2",$J:$J,CONCATENATE(E374,".",F374,".")),IF(AND(M374="N2",OFFSET(M374,1,0)="S",$A$6&gt;=3),SUMIFS($X:$X,$M:$M,"S",$K:$K,CONCATENATE(E374,".",F374,".",G374,"."))))))),0)</f>
        <v>1389.57</v>
      </c>
      <c r="Y374" s="58">
        <f t="shared" si="49"/>
        <v>1</v>
      </c>
      <c r="Z374" s="59"/>
      <c r="AA374" s="59"/>
      <c r="AB374" s="59"/>
      <c r="AC374" s="3"/>
      <c r="AD374" s="11"/>
      <c r="AE374" s="60"/>
    </row>
    <row r="375" spans="1:31" ht="25.5" x14ac:dyDescent="0.25">
      <c r="A375" t="str">
        <f t="shared" si="34"/>
        <v>S</v>
      </c>
      <c r="B375">
        <f t="shared" ca="1" si="39"/>
        <v>3</v>
      </c>
      <c r="C375" t="str">
        <f t="shared" ca="1" si="40"/>
        <v>S</v>
      </c>
      <c r="D375" t="str">
        <f t="shared" si="35"/>
        <v xml:space="preserve"> </v>
      </c>
      <c r="E375" s="47">
        <f t="shared" ca="1" si="36"/>
        <v>1</v>
      </c>
      <c r="F375">
        <f t="shared" ca="1" si="37"/>
        <v>20</v>
      </c>
      <c r="G375">
        <f t="shared" ca="1" si="38"/>
        <v>2</v>
      </c>
      <c r="H375">
        <f t="shared" ca="1" si="47"/>
        <v>3</v>
      </c>
      <c r="I375" t="str">
        <f t="shared" ca="1" si="41"/>
        <v>1</v>
      </c>
      <c r="J375" t="str">
        <f t="shared" ca="1" si="42"/>
        <v>1.20.</v>
      </c>
      <c r="K375" t="str">
        <f t="shared" ca="1" si="43"/>
        <v>1.20.2.</v>
      </c>
      <c r="L375" t="str">
        <f t="shared" ca="1" si="48"/>
        <v>F</v>
      </c>
      <c r="M375" s="48" t="s">
        <v>6</v>
      </c>
      <c r="N375" s="49"/>
      <c r="O375" s="50" t="s">
        <v>1357</v>
      </c>
      <c r="P375" s="51" t="s">
        <v>120</v>
      </c>
      <c r="Q375" s="51" t="s">
        <v>447</v>
      </c>
      <c r="R375" s="52" t="s">
        <v>448</v>
      </c>
      <c r="S375" s="53" t="s">
        <v>61</v>
      </c>
      <c r="T375" s="78">
        <v>1</v>
      </c>
      <c r="U375" s="79">
        <v>1336.82</v>
      </c>
      <c r="V375" s="57">
        <f t="shared" si="50"/>
        <v>1668.08</v>
      </c>
      <c r="W375" s="56">
        <f t="shared" si="44"/>
        <v>1668.08</v>
      </c>
      <c r="X375" s="57">
        <f ca="1">IFERROR(IF($M375="S",(ROUNDDOWN($Y375*$W375,2)),IF($M375="M",SUMIFS($X:$X,$M:$M,"N1",$E:$E,I375),IF(AND(M375="N1",OFFSET(M375,1,0)="S"),SUMIFS($X:$X,$M:$M,"S",$J:$J,CONCATENATE(E375,".",F375,".")),IF(AND(M375="N1",OFFSET(M375,1,0)="N2",$A$6&gt;=3),SUMIFS($X:$X,$M:$M,"N2",$J:$J,CONCATENATE(E375,".",F375,".")),IF(AND(M375="N2",OFFSET(M375,1,0)="S",$A$6&gt;=3),SUMIFS($X:$X,$M:$M,"S",$K:$K,CONCATENATE(E375,".",F375,".",G375,"."))))))),0)</f>
        <v>1668.08</v>
      </c>
      <c r="Y375" s="58">
        <f t="shared" si="49"/>
        <v>1</v>
      </c>
      <c r="Z375" s="59"/>
      <c r="AA375" s="59"/>
      <c r="AB375" s="59"/>
      <c r="AC375" s="3"/>
      <c r="AD375" s="11"/>
      <c r="AE375" s="60"/>
    </row>
    <row r="376" spans="1:31" ht="51" x14ac:dyDescent="0.25">
      <c r="A376" t="str">
        <f t="shared" si="34"/>
        <v>S</v>
      </c>
      <c r="B376">
        <f t="shared" ca="1" si="39"/>
        <v>3</v>
      </c>
      <c r="C376" t="str">
        <f t="shared" ca="1" si="40"/>
        <v>S</v>
      </c>
      <c r="D376" t="str">
        <f t="shared" si="35"/>
        <v xml:space="preserve"> </v>
      </c>
      <c r="E376" s="47">
        <f t="shared" ca="1" si="36"/>
        <v>1</v>
      </c>
      <c r="F376">
        <f t="shared" ca="1" si="37"/>
        <v>20</v>
      </c>
      <c r="G376">
        <f t="shared" ca="1" si="38"/>
        <v>2</v>
      </c>
      <c r="H376">
        <f t="shared" ca="1" si="47"/>
        <v>4</v>
      </c>
      <c r="I376" t="str">
        <f t="shared" ca="1" si="41"/>
        <v>1</v>
      </c>
      <c r="J376" t="str">
        <f t="shared" ca="1" si="42"/>
        <v>1.20.</v>
      </c>
      <c r="K376" t="str">
        <f t="shared" ca="1" si="43"/>
        <v>1.20.2.</v>
      </c>
      <c r="L376" t="str">
        <f t="shared" ca="1" si="48"/>
        <v>F</v>
      </c>
      <c r="M376" s="48" t="s">
        <v>6</v>
      </c>
      <c r="N376" s="49"/>
      <c r="O376" s="50" t="s">
        <v>1358</v>
      </c>
      <c r="P376" s="51" t="s">
        <v>120</v>
      </c>
      <c r="Q376" s="51" t="s">
        <v>449</v>
      </c>
      <c r="R376" s="52" t="s">
        <v>450</v>
      </c>
      <c r="S376" s="53" t="s">
        <v>61</v>
      </c>
      <c r="T376" s="78">
        <v>1</v>
      </c>
      <c r="U376" s="79">
        <v>648.16</v>
      </c>
      <c r="V376" s="57">
        <f t="shared" si="50"/>
        <v>808.77</v>
      </c>
      <c r="W376" s="56">
        <f t="shared" si="44"/>
        <v>808.77</v>
      </c>
      <c r="X376" s="57">
        <f ca="1">IFERROR(IF($M376="S",(ROUNDDOWN($Y376*$W376,2)),IF($M376="M",SUMIFS($X:$X,$M:$M,"N1",$E:$E,I376),IF(AND(M376="N1",OFFSET(M376,1,0)="S"),SUMIFS($X:$X,$M:$M,"S",$J:$J,CONCATENATE(E376,".",F376,".")),IF(AND(M376="N1",OFFSET(M376,1,0)="N2",$A$6&gt;=3),SUMIFS($X:$X,$M:$M,"N2",$J:$J,CONCATENATE(E376,".",F376,".")),IF(AND(M376="N2",OFFSET(M376,1,0)="S",$A$6&gt;=3),SUMIFS($X:$X,$M:$M,"S",$K:$K,CONCATENATE(E376,".",F376,".",G376,"."))))))),0)</f>
        <v>808.77</v>
      </c>
      <c r="Y376" s="58">
        <f t="shared" si="49"/>
        <v>1</v>
      </c>
      <c r="Z376" s="59"/>
      <c r="AA376" s="59"/>
      <c r="AB376" s="59"/>
      <c r="AC376" s="3"/>
      <c r="AD376" s="11"/>
      <c r="AE376" s="60"/>
    </row>
    <row r="377" spans="1:31" ht="25.5" x14ac:dyDescent="0.25">
      <c r="A377" t="str">
        <f t="shared" si="34"/>
        <v>S</v>
      </c>
      <c r="B377">
        <f t="shared" ca="1" si="39"/>
        <v>3</v>
      </c>
      <c r="C377" t="str">
        <f t="shared" ca="1" si="40"/>
        <v>S</v>
      </c>
      <c r="D377" t="str">
        <f t="shared" si="35"/>
        <v xml:space="preserve"> </v>
      </c>
      <c r="E377" s="47">
        <f t="shared" ca="1" si="36"/>
        <v>1</v>
      </c>
      <c r="F377">
        <f t="shared" ca="1" si="37"/>
        <v>20</v>
      </c>
      <c r="G377">
        <f t="shared" ca="1" si="38"/>
        <v>2</v>
      </c>
      <c r="H377">
        <f t="shared" ca="1" si="47"/>
        <v>5</v>
      </c>
      <c r="I377" t="str">
        <f t="shared" ca="1" si="41"/>
        <v>1</v>
      </c>
      <c r="J377" t="str">
        <f t="shared" ca="1" si="42"/>
        <v>1.20.</v>
      </c>
      <c r="K377" t="str">
        <f t="shared" ca="1" si="43"/>
        <v>1.20.2.</v>
      </c>
      <c r="L377" t="str">
        <f t="shared" ca="1" si="48"/>
        <v>F</v>
      </c>
      <c r="M377" s="48" t="s">
        <v>6</v>
      </c>
      <c r="N377" s="49"/>
      <c r="O377" s="50" t="s">
        <v>1359</v>
      </c>
      <c r="P377" s="51" t="s">
        <v>120</v>
      </c>
      <c r="Q377" s="51" t="s">
        <v>451</v>
      </c>
      <c r="R377" s="52" t="s">
        <v>452</v>
      </c>
      <c r="S377" s="53" t="s">
        <v>61</v>
      </c>
      <c r="T377" s="78">
        <v>1</v>
      </c>
      <c r="U377" s="79">
        <v>884.14</v>
      </c>
      <c r="V377" s="57">
        <f t="shared" si="50"/>
        <v>1103.22</v>
      </c>
      <c r="W377" s="56">
        <f t="shared" si="44"/>
        <v>1103.22</v>
      </c>
      <c r="X377" s="57">
        <f ca="1">IFERROR(IF($M377="S",(ROUNDDOWN($Y377*$W377,2)),IF($M377="M",SUMIFS($X:$X,$M:$M,"N1",$E:$E,I377),IF(AND(M377="N1",OFFSET(M377,1,0)="S"),SUMIFS($X:$X,$M:$M,"S",$J:$J,CONCATENATE(E377,".",F377,".")),IF(AND(M377="N1",OFFSET(M377,1,0)="N2",$A$6&gt;=3),SUMIFS($X:$X,$M:$M,"N2",$J:$J,CONCATENATE(E377,".",F377,".")),IF(AND(M377="N2",OFFSET(M377,1,0)="S",$A$6&gt;=3),SUMIFS($X:$X,$M:$M,"S",$K:$K,CONCATENATE(E377,".",F377,".",G377,"."))))))),0)</f>
        <v>1103.22</v>
      </c>
      <c r="Y377" s="58">
        <f t="shared" si="49"/>
        <v>1</v>
      </c>
      <c r="Z377" s="59"/>
      <c r="AA377" s="59"/>
      <c r="AB377" s="59"/>
      <c r="AC377" s="3"/>
      <c r="AD377" s="11"/>
      <c r="AE377" s="60"/>
    </row>
    <row r="378" spans="1:31" ht="25.5" x14ac:dyDescent="0.25">
      <c r="A378" t="str">
        <f t="shared" si="34"/>
        <v>S</v>
      </c>
      <c r="B378">
        <f t="shared" ca="1" si="39"/>
        <v>3</v>
      </c>
      <c r="C378" t="str">
        <f t="shared" ca="1" si="40"/>
        <v>S</v>
      </c>
      <c r="D378" t="str">
        <f t="shared" si="35"/>
        <v xml:space="preserve"> </v>
      </c>
      <c r="E378" s="47">
        <f t="shared" ca="1" si="36"/>
        <v>1</v>
      </c>
      <c r="F378">
        <f t="shared" ca="1" si="37"/>
        <v>20</v>
      </c>
      <c r="G378">
        <f t="shared" ca="1" si="38"/>
        <v>2</v>
      </c>
      <c r="H378">
        <f t="shared" ca="1" si="47"/>
        <v>6</v>
      </c>
      <c r="I378" t="str">
        <f t="shared" ca="1" si="41"/>
        <v>1</v>
      </c>
      <c r="J378" t="str">
        <f t="shared" ca="1" si="42"/>
        <v>1.20.</v>
      </c>
      <c r="K378" t="str">
        <f t="shared" ca="1" si="43"/>
        <v>1.20.2.</v>
      </c>
      <c r="L378" t="str">
        <f t="shared" ca="1" si="48"/>
        <v>F</v>
      </c>
      <c r="M378" s="48" t="s">
        <v>6</v>
      </c>
      <c r="N378" s="49"/>
      <c r="O378" s="50" t="s">
        <v>1360</v>
      </c>
      <c r="P378" s="51" t="s">
        <v>120</v>
      </c>
      <c r="Q378" s="51" t="s">
        <v>453</v>
      </c>
      <c r="R378" s="52" t="s">
        <v>454</v>
      </c>
      <c r="S378" s="53" t="s">
        <v>61</v>
      </c>
      <c r="T378" s="78">
        <v>1</v>
      </c>
      <c r="U378" s="79">
        <v>5643.46</v>
      </c>
      <c r="V378" s="57">
        <f t="shared" si="50"/>
        <v>7041.9</v>
      </c>
      <c r="W378" s="56">
        <f t="shared" si="44"/>
        <v>7041.9</v>
      </c>
      <c r="X378" s="57">
        <f ca="1">IFERROR(IF($M378="S",(ROUNDDOWN($Y378*$W378,2)),IF($M378="M",SUMIFS($X:$X,$M:$M,"N1",$E:$E,I378),IF(AND(M378="N1",OFFSET(M378,1,0)="S"),SUMIFS($X:$X,$M:$M,"S",$J:$J,CONCATENATE(E378,".",F378,".")),IF(AND(M378="N1",OFFSET(M378,1,0)="N2",$A$6&gt;=3),SUMIFS($X:$X,$M:$M,"N2",$J:$J,CONCATENATE(E378,".",F378,".")),IF(AND(M378="N2",OFFSET(M378,1,0)="S",$A$6&gt;=3),SUMIFS($X:$X,$M:$M,"S",$K:$K,CONCATENATE(E378,".",F378,".",G378,"."))))))),0)</f>
        <v>7041.9</v>
      </c>
      <c r="Y378" s="58">
        <f t="shared" si="49"/>
        <v>1</v>
      </c>
      <c r="Z378" s="59"/>
      <c r="AA378" s="59"/>
      <c r="AB378" s="59"/>
      <c r="AC378" s="3"/>
      <c r="AD378" s="11"/>
      <c r="AE378" s="60"/>
    </row>
    <row r="379" spans="1:31" ht="25.5" x14ac:dyDescent="0.25">
      <c r="A379" t="str">
        <f t="shared" si="34"/>
        <v>S</v>
      </c>
      <c r="B379">
        <f t="shared" ca="1" si="39"/>
        <v>3</v>
      </c>
      <c r="C379" t="str">
        <f t="shared" ca="1" si="40"/>
        <v>S</v>
      </c>
      <c r="D379" t="str">
        <f t="shared" si="35"/>
        <v xml:space="preserve"> </v>
      </c>
      <c r="E379" s="47">
        <f t="shared" ca="1" si="36"/>
        <v>1</v>
      </c>
      <c r="F379">
        <f t="shared" ca="1" si="37"/>
        <v>20</v>
      </c>
      <c r="G379">
        <f t="shared" ca="1" si="38"/>
        <v>2</v>
      </c>
      <c r="H379">
        <f t="shared" ref="H379:H440" ca="1" si="51">IF(AND($C379&lt;=4,$C379&lt;&gt;0),0,IF(AND($C379="S",$X379&gt;0),OFFSET(H379,-1,0)+1,OFFSET(H379,-1,0)))</f>
        <v>7</v>
      </c>
      <c r="I379" t="str">
        <f t="shared" ca="1" si="41"/>
        <v>1</v>
      </c>
      <c r="J379" t="str">
        <f t="shared" ca="1" si="42"/>
        <v>1.20.</v>
      </c>
      <c r="K379" t="str">
        <f t="shared" ca="1" si="43"/>
        <v>1.20.2.</v>
      </c>
      <c r="L379" t="str">
        <f t="shared" ref="L379:L440" ca="1" si="52">IF(OR($Y379&gt;0,$C379=1,$C379=2,$C379=3,$C379=4),"F","")</f>
        <v>F</v>
      </c>
      <c r="M379" s="48" t="s">
        <v>6</v>
      </c>
      <c r="N379" s="49"/>
      <c r="O379" s="50" t="s">
        <v>1361</v>
      </c>
      <c r="P379" s="51" t="s">
        <v>120</v>
      </c>
      <c r="Q379" s="51" t="s">
        <v>455</v>
      </c>
      <c r="R379" s="52" t="s">
        <v>456</v>
      </c>
      <c r="S379" s="53" t="s">
        <v>61</v>
      </c>
      <c r="T379" s="78">
        <v>1</v>
      </c>
      <c r="U379" s="79">
        <v>3917.29</v>
      </c>
      <c r="V379" s="57">
        <f t="shared" si="50"/>
        <v>4887.99</v>
      </c>
      <c r="W379" s="56">
        <f t="shared" si="44"/>
        <v>4887.99</v>
      </c>
      <c r="X379" s="57">
        <f ca="1">IFERROR(IF($M379="S",(ROUNDDOWN($Y379*$W379,2)),IF($M379="M",SUMIFS($X:$X,$M:$M,"N1",$E:$E,I379),IF(AND(M379="N1",OFFSET(M379,1,0)="S"),SUMIFS($X:$X,$M:$M,"S",$J:$J,CONCATENATE(E379,".",F379,".")),IF(AND(M379="N1",OFFSET(M379,1,0)="N2",$A$6&gt;=3),SUMIFS($X:$X,$M:$M,"N2",$J:$J,CONCATENATE(E379,".",F379,".")),IF(AND(M379="N2",OFFSET(M379,1,0)="S",$A$6&gt;=3),SUMIFS($X:$X,$M:$M,"S",$K:$K,CONCATENATE(E379,".",F379,".",G379,"."))))))),0)</f>
        <v>4887.99</v>
      </c>
      <c r="Y379" s="58">
        <f t="shared" si="49"/>
        <v>1</v>
      </c>
      <c r="Z379" s="59"/>
      <c r="AA379" s="59"/>
      <c r="AB379" s="59"/>
      <c r="AC379" s="3"/>
      <c r="AD379" s="11"/>
      <c r="AE379" s="60"/>
    </row>
    <row r="380" spans="1:31" x14ac:dyDescent="0.25">
      <c r="A380">
        <f t="shared" si="34"/>
        <v>3</v>
      </c>
      <c r="B380">
        <f t="shared" ca="1" si="39"/>
        <v>3</v>
      </c>
      <c r="C380">
        <f t="shared" ca="1" si="40"/>
        <v>3</v>
      </c>
      <c r="D380" t="str">
        <f t="shared" si="35"/>
        <v xml:space="preserve"> </v>
      </c>
      <c r="E380" s="47">
        <f t="shared" ca="1" si="36"/>
        <v>1</v>
      </c>
      <c r="F380">
        <f t="shared" ca="1" si="37"/>
        <v>20</v>
      </c>
      <c r="G380">
        <f t="shared" ca="1" si="38"/>
        <v>3</v>
      </c>
      <c r="H380">
        <f t="shared" ca="1" si="51"/>
        <v>0</v>
      </c>
      <c r="I380" t="str">
        <f t="shared" ca="1" si="41"/>
        <v>1</v>
      </c>
      <c r="J380" t="str">
        <f t="shared" ca="1" si="42"/>
        <v>1.20.</v>
      </c>
      <c r="K380" t="str">
        <f t="shared" ca="1" si="43"/>
        <v>1.20.3.</v>
      </c>
      <c r="L380" t="str">
        <f t="shared" ca="1" si="52"/>
        <v>F</v>
      </c>
      <c r="M380" s="48" t="s">
        <v>4</v>
      </c>
      <c r="N380" s="49"/>
      <c r="O380" s="50" t="s">
        <v>1362</v>
      </c>
      <c r="P380" s="51"/>
      <c r="Q380" s="51"/>
      <c r="R380" s="52" t="s">
        <v>457</v>
      </c>
      <c r="S380" s="53"/>
      <c r="T380" s="78"/>
      <c r="U380" s="79"/>
      <c r="V380" s="57">
        <f t="shared" si="50"/>
        <v>0</v>
      </c>
      <c r="W380" s="56">
        <f t="shared" si="44"/>
        <v>0</v>
      </c>
      <c r="X380" s="57">
        <f ca="1">IFERROR(IF($M380="S",(ROUNDDOWN($Y380*$W380,2)),IF($M380="M",SUMIFS($X:$X,$M:$M,"N1",$E:$E,I380),IF(AND(M380="N1",OFFSET(M380,1,0)="S"),SUMIFS($X:$X,$M:$M,"S",$J:$J,CONCATENATE(E380,".",F380,".")),IF(AND(M380="N1",OFFSET(M380,1,0)="N2",$A$6&gt;=3),SUMIFS($X:$X,$M:$M,"N2",$J:$J,CONCATENATE(E380,".",F380,".")),IF(AND(M380="N2",OFFSET(M380,1,0)="S",$A$6&gt;=3),SUMIFS($X:$X,$M:$M,"S",$K:$K,CONCATENATE(E380,".",F380,".",G380,"."))))))),0)</f>
        <v>256751.74</v>
      </c>
      <c r="Y380" s="58">
        <f t="shared" si="49"/>
        <v>0</v>
      </c>
      <c r="Z380" s="59"/>
      <c r="AA380" s="59"/>
      <c r="AB380" s="59"/>
      <c r="AC380" s="3"/>
      <c r="AD380" s="11"/>
      <c r="AE380" s="60"/>
    </row>
    <row r="381" spans="1:31" ht="25.5" x14ac:dyDescent="0.25">
      <c r="A381" t="str">
        <f t="shared" si="34"/>
        <v>S</v>
      </c>
      <c r="B381">
        <f t="shared" ca="1" si="39"/>
        <v>3</v>
      </c>
      <c r="C381" t="str">
        <f t="shared" ca="1" si="40"/>
        <v>S</v>
      </c>
      <c r="D381" t="str">
        <f t="shared" si="35"/>
        <v xml:space="preserve"> </v>
      </c>
      <c r="E381" s="47">
        <f t="shared" ca="1" si="36"/>
        <v>1</v>
      </c>
      <c r="F381">
        <f t="shared" ca="1" si="37"/>
        <v>20</v>
      </c>
      <c r="G381">
        <f t="shared" ca="1" si="38"/>
        <v>3</v>
      </c>
      <c r="H381">
        <f t="shared" ca="1" si="51"/>
        <v>1</v>
      </c>
      <c r="I381" t="str">
        <f t="shared" ca="1" si="41"/>
        <v>1</v>
      </c>
      <c r="J381" t="str">
        <f t="shared" ca="1" si="42"/>
        <v>1.20.</v>
      </c>
      <c r="K381" t="str">
        <f t="shared" ca="1" si="43"/>
        <v>1.20.3.</v>
      </c>
      <c r="L381" t="str">
        <f t="shared" ca="1" si="52"/>
        <v>F</v>
      </c>
      <c r="M381" s="48" t="s">
        <v>6</v>
      </c>
      <c r="N381" s="49"/>
      <c r="O381" s="50" t="s">
        <v>1363</v>
      </c>
      <c r="P381" s="51" t="s">
        <v>120</v>
      </c>
      <c r="Q381" s="51" t="s">
        <v>458</v>
      </c>
      <c r="R381" s="52" t="s">
        <v>459</v>
      </c>
      <c r="S381" s="53" t="s">
        <v>61</v>
      </c>
      <c r="T381" s="78">
        <v>1</v>
      </c>
      <c r="U381" s="79">
        <v>205763.54</v>
      </c>
      <c r="V381" s="57">
        <f t="shared" si="50"/>
        <v>256751.74</v>
      </c>
      <c r="W381" s="56">
        <f t="shared" si="44"/>
        <v>256751.74</v>
      </c>
      <c r="X381" s="57">
        <f ca="1">IFERROR(IF($M381="S",(ROUNDDOWN($Y381*$W381,2)),IF($M381="M",SUMIFS($X:$X,$M:$M,"N1",$E:$E,I381),IF(AND(M381="N1",OFFSET(M381,1,0)="S"),SUMIFS($X:$X,$M:$M,"S",$J:$J,CONCATENATE(E381,".",F381,".")),IF(AND(M381="N1",OFFSET(M381,1,0)="N2",$A$6&gt;=3),SUMIFS($X:$X,$M:$M,"N2",$J:$J,CONCATENATE(E381,".",F381,".")),IF(AND(M381="N2",OFFSET(M381,1,0)="S",$A$6&gt;=3),SUMIFS($X:$X,$M:$M,"S",$K:$K,CONCATENATE(E381,".",F381,".",G381,"."))))))),0)</f>
        <v>256751.74</v>
      </c>
      <c r="Y381" s="58">
        <f t="shared" si="49"/>
        <v>1</v>
      </c>
      <c r="Z381" s="59"/>
      <c r="AA381" s="59"/>
      <c r="AB381" s="59"/>
      <c r="AC381" s="3"/>
      <c r="AD381" s="11"/>
      <c r="AE381" s="60"/>
    </row>
    <row r="382" spans="1:31" x14ac:dyDescent="0.25">
      <c r="A382">
        <f t="shared" si="34"/>
        <v>3</v>
      </c>
      <c r="B382">
        <f t="shared" ca="1" si="39"/>
        <v>3</v>
      </c>
      <c r="C382">
        <f t="shared" ca="1" si="40"/>
        <v>3</v>
      </c>
      <c r="D382" t="str">
        <f t="shared" si="35"/>
        <v xml:space="preserve"> </v>
      </c>
      <c r="E382" s="47">
        <f t="shared" ca="1" si="36"/>
        <v>1</v>
      </c>
      <c r="F382">
        <f t="shared" ca="1" si="37"/>
        <v>20</v>
      </c>
      <c r="G382">
        <f t="shared" ca="1" si="38"/>
        <v>4</v>
      </c>
      <c r="H382">
        <f t="shared" ca="1" si="51"/>
        <v>0</v>
      </c>
      <c r="I382" t="str">
        <f t="shared" ca="1" si="41"/>
        <v>1</v>
      </c>
      <c r="J382" t="str">
        <f t="shared" ca="1" si="42"/>
        <v>1.20.</v>
      </c>
      <c r="K382" t="str">
        <f t="shared" ca="1" si="43"/>
        <v>1.20.4.</v>
      </c>
      <c r="L382" t="str">
        <f t="shared" ca="1" si="52"/>
        <v>F</v>
      </c>
      <c r="M382" s="48" t="s">
        <v>4</v>
      </c>
      <c r="N382" s="49"/>
      <c r="O382" s="50" t="s">
        <v>1364</v>
      </c>
      <c r="P382" s="51"/>
      <c r="Q382" s="51"/>
      <c r="R382" s="52" t="s">
        <v>460</v>
      </c>
      <c r="S382" s="53"/>
      <c r="T382" s="78"/>
      <c r="U382" s="79"/>
      <c r="V382" s="57">
        <f t="shared" si="50"/>
        <v>0</v>
      </c>
      <c r="W382" s="56">
        <f t="shared" si="44"/>
        <v>0</v>
      </c>
      <c r="X382" s="57">
        <f ca="1">IFERROR(IF($M382="S",(ROUNDDOWN($Y382*$W382,2)),IF($M382="M",SUMIFS($X:$X,$M:$M,"N1",$E:$E,I382),IF(AND(M382="N1",OFFSET(M382,1,0)="S"),SUMIFS($X:$X,$M:$M,"S",$J:$J,CONCATENATE(E382,".",F382,".")),IF(AND(M382="N1",OFFSET(M382,1,0)="N2",$A$6&gt;=3),SUMIFS($X:$X,$M:$M,"N2",$J:$J,CONCATENATE(E382,".",F382,".")),IF(AND(M382="N2",OFFSET(M382,1,0)="S",$A$6&gt;=3),SUMIFS($X:$X,$M:$M,"S",$K:$K,CONCATENATE(E382,".",F382,".",G382,"."))))))),0)</f>
        <v>30164.099999999995</v>
      </c>
      <c r="Y382" s="58">
        <f t="shared" si="49"/>
        <v>0</v>
      </c>
      <c r="Z382" s="59"/>
      <c r="AA382" s="59"/>
      <c r="AB382" s="59"/>
      <c r="AC382" s="3"/>
      <c r="AD382" s="11"/>
      <c r="AE382" s="60"/>
    </row>
    <row r="383" spans="1:31" ht="25.5" x14ac:dyDescent="0.25">
      <c r="A383" t="str">
        <f t="shared" si="34"/>
        <v>S</v>
      </c>
      <c r="B383">
        <f t="shared" ca="1" si="39"/>
        <v>3</v>
      </c>
      <c r="C383" t="str">
        <f t="shared" ca="1" si="40"/>
        <v>S</v>
      </c>
      <c r="D383" t="str">
        <f t="shared" si="35"/>
        <v xml:space="preserve"> </v>
      </c>
      <c r="E383" s="47">
        <f t="shared" ca="1" si="36"/>
        <v>1</v>
      </c>
      <c r="F383">
        <f t="shared" ca="1" si="37"/>
        <v>20</v>
      </c>
      <c r="G383">
        <f t="shared" ca="1" si="38"/>
        <v>4</v>
      </c>
      <c r="H383">
        <f t="shared" ca="1" si="51"/>
        <v>1</v>
      </c>
      <c r="I383" t="str">
        <f t="shared" ca="1" si="41"/>
        <v>1</v>
      </c>
      <c r="J383" t="str">
        <f t="shared" ca="1" si="42"/>
        <v>1.20.</v>
      </c>
      <c r="K383" t="str">
        <f t="shared" ca="1" si="43"/>
        <v>1.20.4.</v>
      </c>
      <c r="L383" t="str">
        <f t="shared" ca="1" si="52"/>
        <v>F</v>
      </c>
      <c r="M383" s="48" t="s">
        <v>6</v>
      </c>
      <c r="N383" s="49"/>
      <c r="O383" s="50" t="s">
        <v>1365</v>
      </c>
      <c r="P383" s="51" t="s">
        <v>120</v>
      </c>
      <c r="Q383" s="51" t="s">
        <v>461</v>
      </c>
      <c r="R383" s="52" t="s">
        <v>462</v>
      </c>
      <c r="S383" s="53" t="s">
        <v>70</v>
      </c>
      <c r="T383" s="78">
        <v>396</v>
      </c>
      <c r="U383" s="79">
        <v>23.6</v>
      </c>
      <c r="V383" s="57">
        <f t="shared" si="50"/>
        <v>29.44</v>
      </c>
      <c r="W383" s="56">
        <f t="shared" si="44"/>
        <v>29.44</v>
      </c>
      <c r="X383" s="57">
        <f ca="1">IFERROR(IF($M383="S",(ROUNDDOWN($Y383*$W383,2)),IF($M383="M",SUMIFS($X:$X,$M:$M,"N1",$E:$E,I383),IF(AND(M383="N1",OFFSET(M383,1,0)="S"),SUMIFS($X:$X,$M:$M,"S",$J:$J,CONCATENATE(E383,".",F383,".")),IF(AND(M383="N1",OFFSET(M383,1,0)="N2",$A$6&gt;=3),SUMIFS($X:$X,$M:$M,"N2",$J:$J,CONCATENATE(E383,".",F383,".")),IF(AND(M383="N2",OFFSET(M383,1,0)="S",$A$6&gt;=3),SUMIFS($X:$X,$M:$M,"S",$K:$K,CONCATENATE(E383,".",F383,".",G383,"."))))))),0)</f>
        <v>11658.24</v>
      </c>
      <c r="Y383" s="58">
        <f t="shared" si="49"/>
        <v>396</v>
      </c>
      <c r="Z383" s="59"/>
      <c r="AA383" s="59"/>
      <c r="AB383" s="59"/>
      <c r="AC383" s="3"/>
      <c r="AD383" s="11"/>
      <c r="AE383" s="60"/>
    </row>
    <row r="384" spans="1:31" ht="25.5" x14ac:dyDescent="0.25">
      <c r="A384" t="str">
        <f t="shared" si="34"/>
        <v>S</v>
      </c>
      <c r="B384">
        <f t="shared" ca="1" si="39"/>
        <v>3</v>
      </c>
      <c r="C384" t="str">
        <f t="shared" ca="1" si="40"/>
        <v>S</v>
      </c>
      <c r="D384" t="str">
        <f t="shared" si="35"/>
        <v xml:space="preserve"> </v>
      </c>
      <c r="E384" s="47">
        <f t="shared" ca="1" si="36"/>
        <v>1</v>
      </c>
      <c r="F384">
        <f t="shared" ca="1" si="37"/>
        <v>20</v>
      </c>
      <c r="G384">
        <f t="shared" ca="1" si="38"/>
        <v>4</v>
      </c>
      <c r="H384">
        <f t="shared" ca="1" si="51"/>
        <v>2</v>
      </c>
      <c r="I384" t="str">
        <f t="shared" ca="1" si="41"/>
        <v>1</v>
      </c>
      <c r="J384" t="str">
        <f t="shared" ca="1" si="42"/>
        <v>1.20.</v>
      </c>
      <c r="K384" t="str">
        <f t="shared" ca="1" si="43"/>
        <v>1.20.4.</v>
      </c>
      <c r="L384" t="str">
        <f t="shared" ca="1" si="52"/>
        <v>F</v>
      </c>
      <c r="M384" s="48" t="s">
        <v>6</v>
      </c>
      <c r="N384" s="49"/>
      <c r="O384" s="50" t="s">
        <v>1366</v>
      </c>
      <c r="P384" s="51" t="s">
        <v>120</v>
      </c>
      <c r="Q384" s="51" t="s">
        <v>463</v>
      </c>
      <c r="R384" s="52" t="s">
        <v>464</v>
      </c>
      <c r="S384" s="53" t="s">
        <v>70</v>
      </c>
      <c r="T384" s="78">
        <v>389</v>
      </c>
      <c r="U384" s="79">
        <v>23.85</v>
      </c>
      <c r="V384" s="57">
        <f t="shared" si="50"/>
        <v>29.76</v>
      </c>
      <c r="W384" s="56">
        <f t="shared" si="44"/>
        <v>29.76</v>
      </c>
      <c r="X384" s="57">
        <f ca="1">IFERROR(IF($M384="S",(ROUNDDOWN($Y384*$W384,2)),IF($M384="M",SUMIFS($X:$X,$M:$M,"N1",$E:$E,I384),IF(AND(M384="N1",OFFSET(M384,1,0)="S"),SUMIFS($X:$X,$M:$M,"S",$J:$J,CONCATENATE(E384,".",F384,".")),IF(AND(M384="N1",OFFSET(M384,1,0)="N2",$A$6&gt;=3),SUMIFS($X:$X,$M:$M,"N2",$J:$J,CONCATENATE(E384,".",F384,".")),IF(AND(M384="N2",OFFSET(M384,1,0)="S",$A$6&gt;=3),SUMIFS($X:$X,$M:$M,"S",$K:$K,CONCATENATE(E384,".",F384,".",G384,"."))))))),0)</f>
        <v>11576.64</v>
      </c>
      <c r="Y384" s="58">
        <f t="shared" si="49"/>
        <v>389</v>
      </c>
      <c r="Z384" s="59"/>
      <c r="AA384" s="59"/>
      <c r="AB384" s="59"/>
      <c r="AC384" s="3"/>
      <c r="AD384" s="11"/>
      <c r="AE384" s="60"/>
    </row>
    <row r="385" spans="1:31" ht="25.5" x14ac:dyDescent="0.25">
      <c r="A385" t="str">
        <f t="shared" si="34"/>
        <v>S</v>
      </c>
      <c r="B385">
        <f t="shared" ca="1" si="39"/>
        <v>3</v>
      </c>
      <c r="C385" t="str">
        <f t="shared" ca="1" si="40"/>
        <v>S</v>
      </c>
      <c r="D385" t="str">
        <f t="shared" si="35"/>
        <v xml:space="preserve"> </v>
      </c>
      <c r="E385" s="47">
        <f t="shared" ca="1" si="36"/>
        <v>1</v>
      </c>
      <c r="F385">
        <f t="shared" ca="1" si="37"/>
        <v>20</v>
      </c>
      <c r="G385">
        <f t="shared" ca="1" si="38"/>
        <v>4</v>
      </c>
      <c r="H385">
        <f t="shared" ca="1" si="51"/>
        <v>3</v>
      </c>
      <c r="I385" t="str">
        <f t="shared" ca="1" si="41"/>
        <v>1</v>
      </c>
      <c r="J385" t="str">
        <f t="shared" ca="1" si="42"/>
        <v>1.20.</v>
      </c>
      <c r="K385" t="str">
        <f t="shared" ca="1" si="43"/>
        <v>1.20.4.</v>
      </c>
      <c r="L385" t="str">
        <f t="shared" ca="1" si="52"/>
        <v>F</v>
      </c>
      <c r="M385" s="48" t="s">
        <v>6</v>
      </c>
      <c r="N385" s="49"/>
      <c r="O385" s="50" t="s">
        <v>1367</v>
      </c>
      <c r="P385" s="51" t="s">
        <v>120</v>
      </c>
      <c r="Q385" s="51" t="s">
        <v>465</v>
      </c>
      <c r="R385" s="52" t="s">
        <v>466</v>
      </c>
      <c r="S385" s="53" t="s">
        <v>70</v>
      </c>
      <c r="T385" s="78">
        <v>284</v>
      </c>
      <c r="U385" s="79">
        <v>19.16</v>
      </c>
      <c r="V385" s="57">
        <f t="shared" si="50"/>
        <v>23.9</v>
      </c>
      <c r="W385" s="56">
        <f t="shared" si="44"/>
        <v>23.9</v>
      </c>
      <c r="X385" s="57">
        <f ca="1">IFERROR(IF($M385="S",(ROUNDDOWN($Y385*$W385,2)),IF($M385="M",SUMIFS($X:$X,$M:$M,"N1",$E:$E,I385),IF(AND(M385="N1",OFFSET(M385,1,0)="S"),SUMIFS($X:$X,$M:$M,"S",$J:$J,CONCATENATE(E385,".",F385,".")),IF(AND(M385="N1",OFFSET(M385,1,0)="N2",$A$6&gt;=3),SUMIFS($X:$X,$M:$M,"N2",$J:$J,CONCATENATE(E385,".",F385,".")),IF(AND(M385="N2",OFFSET(M385,1,0)="S",$A$6&gt;=3),SUMIFS($X:$X,$M:$M,"S",$K:$K,CONCATENATE(E385,".",F385,".",G385,"."))))))),0)</f>
        <v>6787.6</v>
      </c>
      <c r="Y385" s="58">
        <f t="shared" si="49"/>
        <v>284</v>
      </c>
      <c r="Z385" s="59"/>
      <c r="AA385" s="59"/>
      <c r="AB385" s="59"/>
      <c r="AC385" s="3"/>
      <c r="AD385" s="11"/>
      <c r="AE385" s="60"/>
    </row>
    <row r="386" spans="1:31" ht="25.5" x14ac:dyDescent="0.25">
      <c r="A386" t="str">
        <f t="shared" si="34"/>
        <v>S</v>
      </c>
      <c r="B386">
        <f t="shared" ca="1" si="39"/>
        <v>3</v>
      </c>
      <c r="C386" t="str">
        <f t="shared" ca="1" si="40"/>
        <v>S</v>
      </c>
      <c r="D386" t="str">
        <f t="shared" si="35"/>
        <v xml:space="preserve"> </v>
      </c>
      <c r="E386" s="47">
        <f t="shared" ca="1" si="36"/>
        <v>1</v>
      </c>
      <c r="F386">
        <f t="shared" ca="1" si="37"/>
        <v>20</v>
      </c>
      <c r="G386">
        <f t="shared" ca="1" si="38"/>
        <v>4</v>
      </c>
      <c r="H386">
        <f t="shared" ca="1" si="51"/>
        <v>4</v>
      </c>
      <c r="I386" t="str">
        <f t="shared" ca="1" si="41"/>
        <v>1</v>
      </c>
      <c r="J386" t="str">
        <f t="shared" ca="1" si="42"/>
        <v>1.20.</v>
      </c>
      <c r="K386" t="str">
        <f t="shared" ca="1" si="43"/>
        <v>1.20.4.</v>
      </c>
      <c r="L386" t="str">
        <f t="shared" ca="1" si="52"/>
        <v>F</v>
      </c>
      <c r="M386" s="48" t="s">
        <v>6</v>
      </c>
      <c r="N386" s="49"/>
      <c r="O386" s="50" t="s">
        <v>1368</v>
      </c>
      <c r="P386" s="51" t="s">
        <v>120</v>
      </c>
      <c r="Q386" s="51" t="s">
        <v>467</v>
      </c>
      <c r="R386" s="52" t="s">
        <v>468</v>
      </c>
      <c r="S386" s="53" t="s">
        <v>1</v>
      </c>
      <c r="T386" s="78">
        <v>2</v>
      </c>
      <c r="U386" s="79">
        <v>56.75</v>
      </c>
      <c r="V386" s="57">
        <f t="shared" si="50"/>
        <v>70.81</v>
      </c>
      <c r="W386" s="56">
        <f t="shared" si="44"/>
        <v>70.81</v>
      </c>
      <c r="X386" s="57">
        <f ca="1">IFERROR(IF($M386="S",(ROUNDDOWN($Y386*$W386,2)),IF($M386="M",SUMIFS($X:$X,$M:$M,"N1",$E:$E,I386),IF(AND(M386="N1",OFFSET(M386,1,0)="S"),SUMIFS($X:$X,$M:$M,"S",$J:$J,CONCATENATE(E386,".",F386,".")),IF(AND(M386="N1",OFFSET(M386,1,0)="N2",$A$6&gt;=3),SUMIFS($X:$X,$M:$M,"N2",$J:$J,CONCATENATE(E386,".",F386,".")),IF(AND(M386="N2",OFFSET(M386,1,0)="S",$A$6&gt;=3),SUMIFS($X:$X,$M:$M,"S",$K:$K,CONCATENATE(E386,".",F386,".",G386,"."))))))),0)</f>
        <v>141.62</v>
      </c>
      <c r="Y386" s="58">
        <f t="shared" si="49"/>
        <v>2</v>
      </c>
      <c r="Z386" s="59"/>
      <c r="AA386" s="59"/>
      <c r="AB386" s="59"/>
      <c r="AC386" s="3"/>
      <c r="AD386" s="11"/>
      <c r="AE386" s="60"/>
    </row>
    <row r="387" spans="1:31" x14ac:dyDescent="0.25">
      <c r="A387">
        <f t="shared" si="34"/>
        <v>3</v>
      </c>
      <c r="B387">
        <f t="shared" ca="1" si="39"/>
        <v>3</v>
      </c>
      <c r="C387">
        <f t="shared" ca="1" si="40"/>
        <v>3</v>
      </c>
      <c r="D387" t="str">
        <f t="shared" si="35"/>
        <v xml:space="preserve"> </v>
      </c>
      <c r="E387" s="47">
        <f t="shared" ca="1" si="36"/>
        <v>1</v>
      </c>
      <c r="F387">
        <f t="shared" ca="1" si="37"/>
        <v>20</v>
      </c>
      <c r="G387">
        <f t="shared" ca="1" si="38"/>
        <v>5</v>
      </c>
      <c r="H387">
        <f t="shared" ca="1" si="51"/>
        <v>0</v>
      </c>
      <c r="I387" t="str">
        <f t="shared" ca="1" si="41"/>
        <v>1</v>
      </c>
      <c r="J387" t="str">
        <f t="shared" ca="1" si="42"/>
        <v>1.20.</v>
      </c>
      <c r="K387" t="str">
        <f t="shared" ca="1" si="43"/>
        <v>1.20.5.</v>
      </c>
      <c r="L387" t="str">
        <f t="shared" ca="1" si="52"/>
        <v>F</v>
      </c>
      <c r="M387" s="48" t="s">
        <v>4</v>
      </c>
      <c r="N387" s="49"/>
      <c r="O387" s="50" t="s">
        <v>1369</v>
      </c>
      <c r="P387" s="51"/>
      <c r="Q387" s="51"/>
      <c r="R387" s="52" t="s">
        <v>469</v>
      </c>
      <c r="S387" s="53"/>
      <c r="T387" s="78"/>
      <c r="U387" s="79"/>
      <c r="V387" s="57">
        <f t="shared" si="50"/>
        <v>0</v>
      </c>
      <c r="W387" s="56">
        <f t="shared" si="44"/>
        <v>0</v>
      </c>
      <c r="X387" s="57">
        <f ca="1">IFERROR(IF($M387="S",(ROUNDDOWN($Y387*$W387,2)),IF($M387="M",SUMIFS($X:$X,$M:$M,"N1",$E:$E,I387),IF(AND(M387="N1",OFFSET(M387,1,0)="S"),SUMIFS($X:$X,$M:$M,"S",$J:$J,CONCATENATE(E387,".",F387,".")),IF(AND(M387="N1",OFFSET(M387,1,0)="N2",$A$6&gt;=3),SUMIFS($X:$X,$M:$M,"N2",$J:$J,CONCATENATE(E387,".",F387,".")),IF(AND(M387="N2",OFFSET(M387,1,0)="S",$A$6&gt;=3),SUMIFS($X:$X,$M:$M,"S",$K:$K,CONCATENATE(E387,".",F387,".",G387,"."))))))),0)</f>
        <v>26007.760000000006</v>
      </c>
      <c r="Y387" s="58">
        <f t="shared" si="49"/>
        <v>0</v>
      </c>
      <c r="Z387" s="59"/>
      <c r="AA387" s="59"/>
      <c r="AB387" s="59"/>
      <c r="AC387" s="3"/>
      <c r="AD387" s="11"/>
      <c r="AE387" s="60"/>
    </row>
    <row r="388" spans="1:31" ht="38.25" x14ac:dyDescent="0.25">
      <c r="A388" t="str">
        <f t="shared" si="34"/>
        <v>S</v>
      </c>
      <c r="B388">
        <f t="shared" ca="1" si="39"/>
        <v>3</v>
      </c>
      <c r="C388" t="str">
        <f t="shared" ca="1" si="40"/>
        <v>S</v>
      </c>
      <c r="D388" t="str">
        <f t="shared" si="35"/>
        <v xml:space="preserve"> </v>
      </c>
      <c r="E388" s="47">
        <f t="shared" ca="1" si="36"/>
        <v>1</v>
      </c>
      <c r="F388">
        <f t="shared" ca="1" si="37"/>
        <v>20</v>
      </c>
      <c r="G388">
        <f t="shared" ca="1" si="38"/>
        <v>5</v>
      </c>
      <c r="H388">
        <f t="shared" ca="1" si="51"/>
        <v>1</v>
      </c>
      <c r="I388" t="str">
        <f t="shared" ca="1" si="41"/>
        <v>1</v>
      </c>
      <c r="J388" t="str">
        <f t="shared" ca="1" si="42"/>
        <v>1.20.</v>
      </c>
      <c r="K388" t="str">
        <f t="shared" ca="1" si="43"/>
        <v>1.20.5.</v>
      </c>
      <c r="L388" t="str">
        <f t="shared" ca="1" si="52"/>
        <v>F</v>
      </c>
      <c r="M388" s="48" t="s">
        <v>6</v>
      </c>
      <c r="N388" s="49"/>
      <c r="O388" s="50" t="s">
        <v>1370</v>
      </c>
      <c r="P388" s="51" t="s">
        <v>32</v>
      </c>
      <c r="Q388" s="51">
        <v>97327</v>
      </c>
      <c r="R388" s="52" t="s">
        <v>470</v>
      </c>
      <c r="S388" s="53" t="s">
        <v>1</v>
      </c>
      <c r="T388" s="78">
        <v>46</v>
      </c>
      <c r="U388" s="79">
        <v>28.64</v>
      </c>
      <c r="V388" s="57">
        <f t="shared" si="50"/>
        <v>35.729999999999997</v>
      </c>
      <c r="W388" s="56">
        <f t="shared" si="44"/>
        <v>35.729999999999997</v>
      </c>
      <c r="X388" s="57">
        <f ca="1">IFERROR(IF($M388="S",(ROUNDDOWN($Y388*$W388,2)),IF($M388="M",SUMIFS($X:$X,$M:$M,"N1",$E:$E,I388),IF(AND(M388="N1",OFFSET(M388,1,0)="S"),SUMIFS($X:$X,$M:$M,"S",$J:$J,CONCATENATE(E388,".",F388,".")),IF(AND(M388="N1",OFFSET(M388,1,0)="N2",$A$6&gt;=3),SUMIFS($X:$X,$M:$M,"N2",$J:$J,CONCATENATE(E388,".",F388,".")),IF(AND(M388="N2",OFFSET(M388,1,0)="S",$A$6&gt;=3),SUMIFS($X:$X,$M:$M,"S",$K:$K,CONCATENATE(E388,".",F388,".",G388,"."))))))),0)</f>
        <v>1643.58</v>
      </c>
      <c r="Y388" s="58">
        <f t="shared" si="49"/>
        <v>46</v>
      </c>
      <c r="Z388" s="59"/>
      <c r="AA388" s="59"/>
      <c r="AB388" s="59"/>
      <c r="AC388" s="3"/>
      <c r="AD388" s="11"/>
      <c r="AE388" s="60"/>
    </row>
    <row r="389" spans="1:31" ht="38.25" x14ac:dyDescent="0.25">
      <c r="A389" t="str">
        <f t="shared" si="34"/>
        <v>S</v>
      </c>
      <c r="B389">
        <f t="shared" ca="1" si="39"/>
        <v>3</v>
      </c>
      <c r="C389" t="str">
        <f t="shared" ca="1" si="40"/>
        <v>S</v>
      </c>
      <c r="D389" t="str">
        <f t="shared" si="35"/>
        <v xml:space="preserve"> </v>
      </c>
      <c r="E389" s="47">
        <f t="shared" ca="1" si="36"/>
        <v>1</v>
      </c>
      <c r="F389">
        <f t="shared" ca="1" si="37"/>
        <v>20</v>
      </c>
      <c r="G389">
        <f t="shared" ca="1" si="38"/>
        <v>5</v>
      </c>
      <c r="H389">
        <f t="shared" ca="1" si="51"/>
        <v>2</v>
      </c>
      <c r="I389" t="str">
        <f t="shared" ca="1" si="41"/>
        <v>1</v>
      </c>
      <c r="J389" t="str">
        <f t="shared" ca="1" si="42"/>
        <v>1.20.</v>
      </c>
      <c r="K389" t="str">
        <f t="shared" ca="1" si="43"/>
        <v>1.20.5.</v>
      </c>
      <c r="L389" t="str">
        <f t="shared" ca="1" si="52"/>
        <v>F</v>
      </c>
      <c r="M389" s="48" t="s">
        <v>6</v>
      </c>
      <c r="N389" s="49"/>
      <c r="O389" s="50" t="s">
        <v>1371</v>
      </c>
      <c r="P389" s="51" t="s">
        <v>32</v>
      </c>
      <c r="Q389" s="51">
        <v>97328</v>
      </c>
      <c r="R389" s="52" t="s">
        <v>471</v>
      </c>
      <c r="S389" s="53" t="s">
        <v>1</v>
      </c>
      <c r="T389" s="78">
        <v>49</v>
      </c>
      <c r="U389" s="79">
        <v>48.01</v>
      </c>
      <c r="V389" s="57">
        <f t="shared" si="50"/>
        <v>59.9</v>
      </c>
      <c r="W389" s="56">
        <f t="shared" si="44"/>
        <v>59.9</v>
      </c>
      <c r="X389" s="57">
        <f ca="1">IFERROR(IF($M389="S",(ROUNDDOWN($Y389*$W389,2)),IF($M389="M",SUMIFS($X:$X,$M:$M,"N1",$E:$E,I389),IF(AND(M389="N1",OFFSET(M389,1,0)="S"),SUMIFS($X:$X,$M:$M,"S",$J:$J,CONCATENATE(E389,".",F389,".")),IF(AND(M389="N1",OFFSET(M389,1,0)="N2",$A$6&gt;=3),SUMIFS($X:$X,$M:$M,"N2",$J:$J,CONCATENATE(E389,".",F389,".")),IF(AND(M389="N2",OFFSET(M389,1,0)="S",$A$6&gt;=3),SUMIFS($X:$X,$M:$M,"S",$K:$K,CONCATENATE(E389,".",F389,".",G389,"."))))))),0)</f>
        <v>2935.1</v>
      </c>
      <c r="Y389" s="58">
        <f t="shared" si="49"/>
        <v>49</v>
      </c>
      <c r="Z389" s="59"/>
      <c r="AA389" s="59"/>
      <c r="AB389" s="59"/>
      <c r="AC389" s="3"/>
      <c r="AD389" s="11"/>
      <c r="AE389" s="60"/>
    </row>
    <row r="390" spans="1:31" ht="38.25" x14ac:dyDescent="0.25">
      <c r="A390" t="str">
        <f t="shared" si="34"/>
        <v>S</v>
      </c>
      <c r="B390">
        <f t="shared" ca="1" si="39"/>
        <v>3</v>
      </c>
      <c r="C390" t="str">
        <f t="shared" ca="1" si="40"/>
        <v>S</v>
      </c>
      <c r="D390" t="str">
        <f t="shared" si="35"/>
        <v xml:space="preserve"> </v>
      </c>
      <c r="E390" s="47">
        <f t="shared" ca="1" si="36"/>
        <v>1</v>
      </c>
      <c r="F390">
        <f t="shared" ca="1" si="37"/>
        <v>20</v>
      </c>
      <c r="G390">
        <f t="shared" ca="1" si="38"/>
        <v>5</v>
      </c>
      <c r="H390">
        <f t="shared" ca="1" si="51"/>
        <v>3</v>
      </c>
      <c r="I390" t="str">
        <f t="shared" ca="1" si="41"/>
        <v>1</v>
      </c>
      <c r="J390" t="str">
        <f t="shared" ca="1" si="42"/>
        <v>1.20.</v>
      </c>
      <c r="K390" t="str">
        <f t="shared" ca="1" si="43"/>
        <v>1.20.5.</v>
      </c>
      <c r="L390" t="str">
        <f t="shared" ca="1" si="52"/>
        <v>F</v>
      </c>
      <c r="M390" s="48" t="s">
        <v>6</v>
      </c>
      <c r="N390" s="49"/>
      <c r="O390" s="50" t="s">
        <v>1372</v>
      </c>
      <c r="P390" s="51" t="s">
        <v>32</v>
      </c>
      <c r="Q390" s="51">
        <v>97329</v>
      </c>
      <c r="R390" s="52" t="s">
        <v>472</v>
      </c>
      <c r="S390" s="53" t="s">
        <v>1</v>
      </c>
      <c r="T390" s="78">
        <v>62</v>
      </c>
      <c r="U390" s="79">
        <v>61.35</v>
      </c>
      <c r="V390" s="57">
        <f t="shared" si="50"/>
        <v>76.55</v>
      </c>
      <c r="W390" s="56">
        <f t="shared" si="44"/>
        <v>76.55</v>
      </c>
      <c r="X390" s="57">
        <f ca="1">IFERROR(IF($M390="S",(ROUNDDOWN($Y390*$W390,2)),IF($M390="M",SUMIFS($X:$X,$M:$M,"N1",$E:$E,I390),IF(AND(M390="N1",OFFSET(M390,1,0)="S"),SUMIFS($X:$X,$M:$M,"S",$J:$J,CONCATENATE(E390,".",F390,".")),IF(AND(M390="N1",OFFSET(M390,1,0)="N2",$A$6&gt;=3),SUMIFS($X:$X,$M:$M,"N2",$J:$J,CONCATENATE(E390,".",F390,".")),IF(AND(M390="N2",OFFSET(M390,1,0)="S",$A$6&gt;=3),SUMIFS($X:$X,$M:$M,"S",$K:$K,CONCATENATE(E390,".",F390,".",G390,"."))))))),0)</f>
        <v>4746.1000000000004</v>
      </c>
      <c r="Y390" s="58">
        <f t="shared" ref="Y390:Y450" si="53">IF(T390="-",0,T390)</f>
        <v>62</v>
      </c>
      <c r="Z390" s="59"/>
      <c r="AA390" s="59"/>
      <c r="AB390" s="59"/>
      <c r="AC390" s="3"/>
      <c r="AD390" s="11"/>
      <c r="AE390" s="60"/>
    </row>
    <row r="391" spans="1:31" ht="38.25" x14ac:dyDescent="0.25">
      <c r="A391" t="str">
        <f t="shared" si="34"/>
        <v>S</v>
      </c>
      <c r="B391">
        <f t="shared" ca="1" si="39"/>
        <v>3</v>
      </c>
      <c r="C391" t="str">
        <f t="shared" ca="1" si="40"/>
        <v>S</v>
      </c>
      <c r="D391" t="str">
        <f t="shared" si="35"/>
        <v xml:space="preserve"> </v>
      </c>
      <c r="E391" s="47">
        <f t="shared" ca="1" si="36"/>
        <v>1</v>
      </c>
      <c r="F391">
        <f t="shared" ca="1" si="37"/>
        <v>20</v>
      </c>
      <c r="G391">
        <f t="shared" ca="1" si="38"/>
        <v>5</v>
      </c>
      <c r="H391">
        <f t="shared" ca="1" si="51"/>
        <v>4</v>
      </c>
      <c r="I391" t="str">
        <f t="shared" ca="1" si="41"/>
        <v>1</v>
      </c>
      <c r="J391" t="str">
        <f t="shared" ca="1" si="42"/>
        <v>1.20.</v>
      </c>
      <c r="K391" t="str">
        <f t="shared" ca="1" si="43"/>
        <v>1.20.5.</v>
      </c>
      <c r="L391" t="str">
        <f t="shared" ca="1" si="52"/>
        <v>F</v>
      </c>
      <c r="M391" s="48" t="s">
        <v>6</v>
      </c>
      <c r="N391" s="49"/>
      <c r="O391" s="50" t="s">
        <v>1373</v>
      </c>
      <c r="P391" s="51" t="s">
        <v>32</v>
      </c>
      <c r="Q391" s="51">
        <v>97330</v>
      </c>
      <c r="R391" s="52" t="s">
        <v>473</v>
      </c>
      <c r="S391" s="53" t="s">
        <v>1</v>
      </c>
      <c r="T391" s="78">
        <v>44</v>
      </c>
      <c r="U391" s="79">
        <v>75.28</v>
      </c>
      <c r="V391" s="57">
        <f t="shared" si="50"/>
        <v>93.93</v>
      </c>
      <c r="W391" s="56">
        <f t="shared" si="44"/>
        <v>93.93</v>
      </c>
      <c r="X391" s="57">
        <f ca="1">IFERROR(IF($M391="S",(ROUNDDOWN($Y391*$W391,2)),IF($M391="M",SUMIFS($X:$X,$M:$M,"N1",$E:$E,I391),IF(AND(M391="N1",OFFSET(M391,1,0)="S"),SUMIFS($X:$X,$M:$M,"S",$J:$J,CONCATENATE(E391,".",F391,".")),IF(AND(M391="N1",OFFSET(M391,1,0)="N2",$A$6&gt;=3),SUMIFS($X:$X,$M:$M,"N2",$J:$J,CONCATENATE(E391,".",F391,".")),IF(AND(M391="N2",OFFSET(M391,1,0)="S",$A$6&gt;=3),SUMIFS($X:$X,$M:$M,"S",$K:$K,CONCATENATE(E391,".",F391,".",G391,"."))))))),0)</f>
        <v>4132.92</v>
      </c>
      <c r="Y391" s="58">
        <f t="shared" si="53"/>
        <v>44</v>
      </c>
      <c r="Z391" s="59"/>
      <c r="AA391" s="59"/>
      <c r="AB391" s="59"/>
      <c r="AC391" s="3"/>
      <c r="AD391" s="11"/>
      <c r="AE391" s="60"/>
    </row>
    <row r="392" spans="1:31" ht="38.25" x14ac:dyDescent="0.25">
      <c r="A392" t="str">
        <f t="shared" si="34"/>
        <v>S</v>
      </c>
      <c r="B392">
        <f t="shared" ca="1" si="39"/>
        <v>3</v>
      </c>
      <c r="C392" t="str">
        <f t="shared" ca="1" si="40"/>
        <v>S</v>
      </c>
      <c r="D392" t="str">
        <f t="shared" si="35"/>
        <v xml:space="preserve"> </v>
      </c>
      <c r="E392" s="47">
        <f t="shared" ca="1" si="36"/>
        <v>1</v>
      </c>
      <c r="F392">
        <f t="shared" ca="1" si="37"/>
        <v>20</v>
      </c>
      <c r="G392">
        <f t="shared" ca="1" si="38"/>
        <v>5</v>
      </c>
      <c r="H392">
        <f t="shared" ca="1" si="51"/>
        <v>5</v>
      </c>
      <c r="I392" t="str">
        <f t="shared" ca="1" si="41"/>
        <v>1</v>
      </c>
      <c r="J392" t="str">
        <f t="shared" ca="1" si="42"/>
        <v>1.20.</v>
      </c>
      <c r="K392" t="str">
        <f t="shared" ca="1" si="43"/>
        <v>1.20.5.</v>
      </c>
      <c r="L392" t="str">
        <f t="shared" ca="1" si="52"/>
        <v>F</v>
      </c>
      <c r="M392" s="48" t="s">
        <v>6</v>
      </c>
      <c r="N392" s="49"/>
      <c r="O392" s="50" t="s">
        <v>1374</v>
      </c>
      <c r="P392" s="51" t="s">
        <v>32</v>
      </c>
      <c r="Q392" s="51">
        <v>106034</v>
      </c>
      <c r="R392" s="52" t="s">
        <v>474</v>
      </c>
      <c r="S392" s="53" t="s">
        <v>1</v>
      </c>
      <c r="T392" s="78">
        <v>28</v>
      </c>
      <c r="U392" s="79">
        <v>138.34</v>
      </c>
      <c r="V392" s="57">
        <f t="shared" si="50"/>
        <v>172.62</v>
      </c>
      <c r="W392" s="56">
        <f t="shared" si="44"/>
        <v>172.62</v>
      </c>
      <c r="X392" s="57">
        <f ca="1">IFERROR(IF($M392="S",(ROUNDDOWN($Y392*$W392,2)),IF($M392="M",SUMIFS($X:$X,$M:$M,"N1",$E:$E,I392),IF(AND(M392="N1",OFFSET(M392,1,0)="S"),SUMIFS($X:$X,$M:$M,"S",$J:$J,CONCATENATE(E392,".",F392,".")),IF(AND(M392="N1",OFFSET(M392,1,0)="N2",$A$6&gt;=3),SUMIFS($X:$X,$M:$M,"N2",$J:$J,CONCATENATE(E392,".",F392,".")),IF(AND(M392="N2",OFFSET(M392,1,0)="S",$A$6&gt;=3),SUMIFS($X:$X,$M:$M,"S",$K:$K,CONCATENATE(E392,".",F392,".",G392,"."))))))),0)</f>
        <v>4833.3599999999997</v>
      </c>
      <c r="Y392" s="58">
        <f t="shared" si="53"/>
        <v>28</v>
      </c>
      <c r="Z392" s="59"/>
      <c r="AA392" s="59"/>
      <c r="AB392" s="59"/>
      <c r="AC392" s="3"/>
      <c r="AD392" s="11"/>
      <c r="AE392" s="60"/>
    </row>
    <row r="393" spans="1:31" ht="38.25" x14ac:dyDescent="0.25">
      <c r="A393" t="str">
        <f t="shared" si="34"/>
        <v>S</v>
      </c>
      <c r="B393">
        <f t="shared" ca="1" si="39"/>
        <v>3</v>
      </c>
      <c r="C393" t="str">
        <f t="shared" ca="1" si="40"/>
        <v>S</v>
      </c>
      <c r="D393" t="str">
        <f t="shared" si="35"/>
        <v xml:space="preserve"> </v>
      </c>
      <c r="E393" s="47">
        <f t="shared" ca="1" si="36"/>
        <v>1</v>
      </c>
      <c r="F393">
        <f t="shared" ca="1" si="37"/>
        <v>20</v>
      </c>
      <c r="G393">
        <f t="shared" ca="1" si="38"/>
        <v>5</v>
      </c>
      <c r="H393">
        <f t="shared" ca="1" si="51"/>
        <v>6</v>
      </c>
      <c r="I393" t="str">
        <f t="shared" ca="1" si="41"/>
        <v>1</v>
      </c>
      <c r="J393" t="str">
        <f t="shared" ca="1" si="42"/>
        <v>1.20.</v>
      </c>
      <c r="K393" t="str">
        <f t="shared" ca="1" si="43"/>
        <v>1.20.5.</v>
      </c>
      <c r="L393" t="str">
        <f t="shared" ca="1" si="52"/>
        <v>F</v>
      </c>
      <c r="M393" s="48" t="s">
        <v>6</v>
      </c>
      <c r="N393" s="49"/>
      <c r="O393" s="50" t="s">
        <v>1375</v>
      </c>
      <c r="P393" s="51" t="s">
        <v>120</v>
      </c>
      <c r="Q393" s="51" t="s">
        <v>475</v>
      </c>
      <c r="R393" s="52" t="s">
        <v>476</v>
      </c>
      <c r="S393" s="53" t="s">
        <v>1</v>
      </c>
      <c r="T393" s="78">
        <v>14</v>
      </c>
      <c r="U393" s="79">
        <v>113.48</v>
      </c>
      <c r="V393" s="57">
        <f t="shared" si="50"/>
        <v>141.6</v>
      </c>
      <c r="W393" s="56">
        <f t="shared" si="44"/>
        <v>141.6</v>
      </c>
      <c r="X393" s="57">
        <f ca="1">IFERROR(IF($M393="S",(ROUNDDOWN($Y393*$W393,2)),IF($M393="M",SUMIFS($X:$X,$M:$M,"N1",$E:$E,I393),IF(AND(M393="N1",OFFSET(M393,1,0)="S"),SUMIFS($X:$X,$M:$M,"S",$J:$J,CONCATENATE(E393,".",F393,".")),IF(AND(M393="N1",OFFSET(M393,1,0)="N2",$A$6&gt;=3),SUMIFS($X:$X,$M:$M,"N2",$J:$J,CONCATENATE(E393,".",F393,".")),IF(AND(M393="N2",OFFSET(M393,1,0)="S",$A$6&gt;=3),SUMIFS($X:$X,$M:$M,"S",$K:$K,CONCATENATE(E393,".",F393,".",G393,"."))))))),0)</f>
        <v>1982.4</v>
      </c>
      <c r="Y393" s="58">
        <f t="shared" si="53"/>
        <v>14</v>
      </c>
      <c r="Z393" s="59"/>
      <c r="AA393" s="59"/>
      <c r="AB393" s="59"/>
      <c r="AC393" s="3"/>
      <c r="AD393" s="11"/>
      <c r="AE393" s="60"/>
    </row>
    <row r="394" spans="1:31" ht="38.25" x14ac:dyDescent="0.25">
      <c r="A394" t="str">
        <f t="shared" si="34"/>
        <v>S</v>
      </c>
      <c r="B394">
        <f t="shared" ca="1" si="39"/>
        <v>3</v>
      </c>
      <c r="C394" t="str">
        <f t="shared" ca="1" si="40"/>
        <v>S</v>
      </c>
      <c r="D394" t="str">
        <f t="shared" si="35"/>
        <v xml:space="preserve"> </v>
      </c>
      <c r="E394" s="47">
        <f t="shared" ca="1" si="36"/>
        <v>1</v>
      </c>
      <c r="F394">
        <f t="shared" ca="1" si="37"/>
        <v>20</v>
      </c>
      <c r="G394">
        <f t="shared" ca="1" si="38"/>
        <v>5</v>
      </c>
      <c r="H394">
        <f t="shared" ca="1" si="51"/>
        <v>7</v>
      </c>
      <c r="I394" t="str">
        <f t="shared" ca="1" si="41"/>
        <v>1</v>
      </c>
      <c r="J394" t="str">
        <f t="shared" ca="1" si="42"/>
        <v>1.20.</v>
      </c>
      <c r="K394" t="str">
        <f t="shared" ca="1" si="43"/>
        <v>1.20.5.</v>
      </c>
      <c r="L394" t="str">
        <f t="shared" ca="1" si="52"/>
        <v>F</v>
      </c>
      <c r="M394" s="48" t="s">
        <v>6</v>
      </c>
      <c r="N394" s="49"/>
      <c r="O394" s="50" t="s">
        <v>1376</v>
      </c>
      <c r="P394" s="51" t="s">
        <v>120</v>
      </c>
      <c r="Q394" s="51" t="s">
        <v>477</v>
      </c>
      <c r="R394" s="52" t="s">
        <v>478</v>
      </c>
      <c r="S394" s="53" t="s">
        <v>1</v>
      </c>
      <c r="T394" s="78">
        <v>9</v>
      </c>
      <c r="U394" s="79">
        <v>138.68</v>
      </c>
      <c r="V394" s="57">
        <f t="shared" si="50"/>
        <v>173.04</v>
      </c>
      <c r="W394" s="56">
        <f t="shared" si="44"/>
        <v>173.04</v>
      </c>
      <c r="X394" s="57">
        <f ca="1">IFERROR(IF($M394="S",(ROUNDDOWN($Y394*$W394,2)),IF($M394="M",SUMIFS($X:$X,$M:$M,"N1",$E:$E,I394),IF(AND(M394="N1",OFFSET(M394,1,0)="S"),SUMIFS($X:$X,$M:$M,"S",$J:$J,CONCATENATE(E394,".",F394,".")),IF(AND(M394="N1",OFFSET(M394,1,0)="N2",$A$6&gt;=3),SUMIFS($X:$X,$M:$M,"N2",$J:$J,CONCATENATE(E394,".",F394,".")),IF(AND(M394="N2",OFFSET(M394,1,0)="S",$A$6&gt;=3),SUMIFS($X:$X,$M:$M,"S",$K:$K,CONCATENATE(E394,".",F394,".",G394,"."))))))),0)</f>
        <v>1557.36</v>
      </c>
      <c r="Y394" s="58">
        <f t="shared" si="53"/>
        <v>9</v>
      </c>
      <c r="Z394" s="59"/>
      <c r="AA394" s="59"/>
      <c r="AB394" s="59"/>
      <c r="AC394" s="3"/>
      <c r="AD394" s="11"/>
      <c r="AE394" s="60"/>
    </row>
    <row r="395" spans="1:31" ht="38.25" x14ac:dyDescent="0.25">
      <c r="A395" t="str">
        <f t="shared" si="34"/>
        <v>S</v>
      </c>
      <c r="B395">
        <f t="shared" ca="1" si="39"/>
        <v>3</v>
      </c>
      <c r="C395" t="str">
        <f t="shared" ca="1" si="40"/>
        <v>S</v>
      </c>
      <c r="D395" t="str">
        <f t="shared" si="35"/>
        <v xml:space="preserve"> </v>
      </c>
      <c r="E395" s="47">
        <f t="shared" ca="1" si="36"/>
        <v>1</v>
      </c>
      <c r="F395">
        <f t="shared" ca="1" si="37"/>
        <v>20</v>
      </c>
      <c r="G395">
        <f t="shared" ca="1" si="38"/>
        <v>5</v>
      </c>
      <c r="H395">
        <f t="shared" ca="1" si="51"/>
        <v>8</v>
      </c>
      <c r="I395" t="str">
        <f t="shared" ca="1" si="41"/>
        <v>1</v>
      </c>
      <c r="J395" t="str">
        <f t="shared" ca="1" si="42"/>
        <v>1.20.</v>
      </c>
      <c r="K395" t="str">
        <f t="shared" ca="1" si="43"/>
        <v>1.20.5.</v>
      </c>
      <c r="L395" t="str">
        <f t="shared" ca="1" si="52"/>
        <v>F</v>
      </c>
      <c r="M395" s="48" t="s">
        <v>6</v>
      </c>
      <c r="N395" s="49"/>
      <c r="O395" s="50" t="s">
        <v>1377</v>
      </c>
      <c r="P395" s="51" t="s">
        <v>120</v>
      </c>
      <c r="Q395" s="51" t="s">
        <v>479</v>
      </c>
      <c r="R395" s="52" t="s">
        <v>480</v>
      </c>
      <c r="S395" s="53" t="s">
        <v>1</v>
      </c>
      <c r="T395" s="78">
        <v>16</v>
      </c>
      <c r="U395" s="79">
        <v>194.86</v>
      </c>
      <c r="V395" s="57">
        <f t="shared" si="50"/>
        <v>243.14</v>
      </c>
      <c r="W395" s="56">
        <f t="shared" si="44"/>
        <v>243.14</v>
      </c>
      <c r="X395" s="57">
        <f ca="1">IFERROR(IF($M395="S",(ROUNDDOWN($Y395*$W395,2)),IF($M395="M",SUMIFS($X:$X,$M:$M,"N1",$E:$E,I395),IF(AND(M395="N1",OFFSET(M395,1,0)="S"),SUMIFS($X:$X,$M:$M,"S",$J:$J,CONCATENATE(E395,".",F395,".")),IF(AND(M395="N1",OFFSET(M395,1,0)="N2",$A$6&gt;=3),SUMIFS($X:$X,$M:$M,"N2",$J:$J,CONCATENATE(E395,".",F395,".")),IF(AND(M395="N2",OFFSET(M395,1,0)="S",$A$6&gt;=3),SUMIFS($X:$X,$M:$M,"S",$K:$K,CONCATENATE(E395,".",F395,".",G395,"."))))))),0)</f>
        <v>3890.24</v>
      </c>
      <c r="Y395" s="58">
        <f t="shared" si="53"/>
        <v>16</v>
      </c>
      <c r="Z395" s="59"/>
      <c r="AA395" s="59"/>
      <c r="AB395" s="59"/>
      <c r="AC395" s="3"/>
      <c r="AD395" s="11"/>
      <c r="AE395" s="60"/>
    </row>
    <row r="396" spans="1:31" ht="38.25" x14ac:dyDescent="0.25">
      <c r="A396" t="str">
        <f t="shared" si="34"/>
        <v>S</v>
      </c>
      <c r="B396">
        <f t="shared" ca="1" si="39"/>
        <v>3</v>
      </c>
      <c r="C396" t="str">
        <f t="shared" ca="1" si="40"/>
        <v>S</v>
      </c>
      <c r="D396" t="str">
        <f t="shared" si="35"/>
        <v xml:space="preserve"> </v>
      </c>
      <c r="E396" s="47">
        <f t="shared" ca="1" si="36"/>
        <v>1</v>
      </c>
      <c r="F396">
        <f t="shared" ca="1" si="37"/>
        <v>20</v>
      </c>
      <c r="G396">
        <f t="shared" ca="1" si="38"/>
        <v>5</v>
      </c>
      <c r="H396">
        <f t="shared" ca="1" si="51"/>
        <v>9</v>
      </c>
      <c r="I396" t="str">
        <f t="shared" ca="1" si="41"/>
        <v>1</v>
      </c>
      <c r="J396" t="str">
        <f t="shared" ca="1" si="42"/>
        <v>1.20.</v>
      </c>
      <c r="K396" t="str">
        <f t="shared" ca="1" si="43"/>
        <v>1.20.5.</v>
      </c>
      <c r="L396" t="str">
        <f t="shared" ca="1" si="52"/>
        <v>F</v>
      </c>
      <c r="M396" s="48" t="s">
        <v>6</v>
      </c>
      <c r="N396" s="49"/>
      <c r="O396" s="50" t="s">
        <v>1378</v>
      </c>
      <c r="P396" s="51" t="s">
        <v>120</v>
      </c>
      <c r="Q396" s="51" t="s">
        <v>481</v>
      </c>
      <c r="R396" s="52" t="s">
        <v>482</v>
      </c>
      <c r="S396" s="53" t="s">
        <v>1</v>
      </c>
      <c r="T396" s="78">
        <v>1</v>
      </c>
      <c r="U396" s="79">
        <v>229.77</v>
      </c>
      <c r="V396" s="57">
        <f t="shared" ref="V396:V456" si="54">IFERROR(ROUNDDOWN(U396*(1+$V$11),2),"-")</f>
        <v>286.7</v>
      </c>
      <c r="W396" s="56">
        <f t="shared" si="44"/>
        <v>286.7</v>
      </c>
      <c r="X396" s="57">
        <f ca="1">IFERROR(IF($M396="S",(ROUNDDOWN($Y396*$W396,2)),IF($M396="M",SUMIFS($X:$X,$M:$M,"N1",$E:$E,I396),IF(AND(M396="N1",OFFSET(M396,1,0)="S"),SUMIFS($X:$X,$M:$M,"S",$J:$J,CONCATENATE(E396,".",F396,".")),IF(AND(M396="N1",OFFSET(M396,1,0)="N2",$A$6&gt;=3),SUMIFS($X:$X,$M:$M,"N2",$J:$J,CONCATENATE(E396,".",F396,".")),IF(AND(M396="N2",OFFSET(M396,1,0)="S",$A$6&gt;=3),SUMIFS($X:$X,$M:$M,"S",$K:$K,CONCATENATE(E396,".",F396,".",G396,"."))))))),0)</f>
        <v>286.7</v>
      </c>
      <c r="Y396" s="58">
        <f t="shared" si="53"/>
        <v>1</v>
      </c>
      <c r="Z396" s="59"/>
      <c r="AA396" s="59"/>
      <c r="AB396" s="59"/>
      <c r="AC396" s="3"/>
      <c r="AD396" s="11"/>
      <c r="AE396" s="60"/>
    </row>
    <row r="397" spans="1:31" x14ac:dyDescent="0.25">
      <c r="A397">
        <f t="shared" si="34"/>
        <v>2</v>
      </c>
      <c r="B397">
        <f t="shared" ca="1" si="39"/>
        <v>2</v>
      </c>
      <c r="C397">
        <f t="shared" ca="1" si="40"/>
        <v>2</v>
      </c>
      <c r="D397" t="str">
        <f t="shared" si="35"/>
        <v xml:space="preserve"> </v>
      </c>
      <c r="E397" s="47">
        <f t="shared" ca="1" si="36"/>
        <v>1</v>
      </c>
      <c r="F397">
        <f t="shared" ca="1" si="37"/>
        <v>21</v>
      </c>
      <c r="G397">
        <f t="shared" ca="1" si="38"/>
        <v>0</v>
      </c>
      <c r="H397">
        <f t="shared" ca="1" si="51"/>
        <v>0</v>
      </c>
      <c r="I397" t="str">
        <f t="shared" ca="1" si="41"/>
        <v>1</v>
      </c>
      <c r="J397" t="str">
        <f t="shared" ca="1" si="42"/>
        <v>1.21.</v>
      </c>
      <c r="K397" t="str">
        <f t="shared" ca="1" si="43"/>
        <v>1.21.0.</v>
      </c>
      <c r="L397" t="str">
        <f t="shared" ca="1" si="52"/>
        <v>F</v>
      </c>
      <c r="M397" s="48" t="s">
        <v>3</v>
      </c>
      <c r="N397" s="49"/>
      <c r="O397" s="50" t="s">
        <v>1379</v>
      </c>
      <c r="P397" s="51"/>
      <c r="Q397" s="51"/>
      <c r="R397" s="52" t="s">
        <v>1868</v>
      </c>
      <c r="S397" s="53"/>
      <c r="T397" s="78"/>
      <c r="U397" s="79"/>
      <c r="V397" s="57">
        <f t="shared" si="54"/>
        <v>0</v>
      </c>
      <c r="W397" s="56">
        <f t="shared" si="44"/>
        <v>0</v>
      </c>
      <c r="X397" s="57">
        <f ca="1">IFERROR(IF($M397="S",(ROUNDDOWN($Y397*$W397,2)),IF($M397="M",SUMIFS($X:$X,$M:$M,"N1",$E:$E,I397),IF(AND(M397="N1",OFFSET(M397,1,0)="S"),SUMIFS($X:$X,$M:$M,"S",$J:$J,CONCATENATE(E397,".",F397,".")),IF(AND(M397="N1",OFFSET(M397,1,0)="N2",$A$6&gt;=3),SUMIFS($X:$X,$M:$M,"N2",$J:$J,CONCATENATE(E397,".",F397,".")),IF(AND(M397="N2",OFFSET(M397,1,0)="S",$A$6&gt;=3),SUMIFS($X:$X,$M:$M,"S",$K:$K,CONCATENATE(E397,".",F397,".",G397,"."))))))),0)</f>
        <v>35731.58</v>
      </c>
      <c r="Y397" s="58">
        <f t="shared" si="53"/>
        <v>0</v>
      </c>
      <c r="Z397" s="59"/>
      <c r="AA397" s="59"/>
      <c r="AB397" s="59"/>
      <c r="AC397" s="3"/>
      <c r="AD397" s="11"/>
      <c r="AE397" s="60"/>
    </row>
    <row r="398" spans="1:31" x14ac:dyDescent="0.25">
      <c r="A398">
        <f t="shared" si="34"/>
        <v>3</v>
      </c>
      <c r="B398">
        <f t="shared" ca="1" si="39"/>
        <v>3</v>
      </c>
      <c r="C398">
        <f t="shared" ca="1" si="40"/>
        <v>3</v>
      </c>
      <c r="D398" t="str">
        <f t="shared" si="35"/>
        <v xml:space="preserve"> </v>
      </c>
      <c r="E398" s="47">
        <f t="shared" ca="1" si="36"/>
        <v>1</v>
      </c>
      <c r="F398">
        <f t="shared" ca="1" si="37"/>
        <v>21</v>
      </c>
      <c r="G398">
        <f t="shared" ca="1" si="38"/>
        <v>1</v>
      </c>
      <c r="H398">
        <f t="shared" ca="1" si="51"/>
        <v>0</v>
      </c>
      <c r="I398" t="str">
        <f t="shared" ca="1" si="41"/>
        <v>1</v>
      </c>
      <c r="J398" t="str">
        <f t="shared" ca="1" si="42"/>
        <v>1.21.</v>
      </c>
      <c r="K398" t="str">
        <f t="shared" ca="1" si="43"/>
        <v>1.21.1.</v>
      </c>
      <c r="L398" t="str">
        <f t="shared" ca="1" si="52"/>
        <v>F</v>
      </c>
      <c r="M398" s="48" t="s">
        <v>4</v>
      </c>
      <c r="N398" s="49"/>
      <c r="O398" s="50" t="s">
        <v>1380</v>
      </c>
      <c r="P398" s="51"/>
      <c r="Q398" s="51"/>
      <c r="R398" s="52" t="s">
        <v>53</v>
      </c>
      <c r="S398" s="53"/>
      <c r="T398" s="78"/>
      <c r="U398" s="79"/>
      <c r="V398" s="57">
        <f t="shared" si="54"/>
        <v>0</v>
      </c>
      <c r="W398" s="56">
        <f t="shared" si="44"/>
        <v>0</v>
      </c>
      <c r="X398" s="57">
        <f ca="1">IFERROR(IF($M398="S",(ROUNDDOWN($Y398*$W398,2)),IF($M398="M",SUMIFS($X:$X,$M:$M,"N1",$E:$E,I398),IF(AND(M398="N1",OFFSET(M398,1,0)="S"),SUMIFS($X:$X,$M:$M,"S",$J:$J,CONCATENATE(E398,".",F398,".")),IF(AND(M398="N1",OFFSET(M398,1,0)="N2",$A$6&gt;=3),SUMIFS($X:$X,$M:$M,"N2",$J:$J,CONCATENATE(E398,".",F398,".")),IF(AND(M398="N2",OFFSET(M398,1,0)="S",$A$6&gt;=3),SUMIFS($X:$X,$M:$M,"S",$K:$K,CONCATENATE(E398,".",F398,".",G398,"."))))))),0)</f>
        <v>5610.84</v>
      </c>
      <c r="Y398" s="58">
        <f t="shared" si="53"/>
        <v>0</v>
      </c>
      <c r="Z398" s="59"/>
      <c r="AA398" s="59"/>
      <c r="AB398" s="59"/>
      <c r="AC398" s="3"/>
      <c r="AD398" s="11"/>
      <c r="AE398" s="60"/>
    </row>
    <row r="399" spans="1:31" ht="25.5" x14ac:dyDescent="0.25">
      <c r="A399" t="str">
        <f t="shared" si="34"/>
        <v>S</v>
      </c>
      <c r="B399">
        <f t="shared" ca="1" si="39"/>
        <v>3</v>
      </c>
      <c r="C399" t="str">
        <f t="shared" ca="1" si="40"/>
        <v>S</v>
      </c>
      <c r="D399" t="str">
        <f t="shared" si="35"/>
        <v xml:space="preserve"> </v>
      </c>
      <c r="E399" s="47">
        <f t="shared" ca="1" si="36"/>
        <v>1</v>
      </c>
      <c r="F399">
        <f t="shared" ca="1" si="37"/>
        <v>21</v>
      </c>
      <c r="G399">
        <f t="shared" ca="1" si="38"/>
        <v>1</v>
      </c>
      <c r="H399">
        <f t="shared" ca="1" si="51"/>
        <v>1</v>
      </c>
      <c r="I399" t="str">
        <f t="shared" ca="1" si="41"/>
        <v>1</v>
      </c>
      <c r="J399" t="str">
        <f t="shared" ca="1" si="42"/>
        <v>1.21.</v>
      </c>
      <c r="K399" t="str">
        <f t="shared" ca="1" si="43"/>
        <v>1.21.1.</v>
      </c>
      <c r="L399" t="str">
        <f t="shared" ca="1" si="52"/>
        <v>F</v>
      </c>
      <c r="M399" s="48" t="s">
        <v>6</v>
      </c>
      <c r="N399" s="49"/>
      <c r="O399" s="50" t="s">
        <v>1381</v>
      </c>
      <c r="P399" s="51" t="s">
        <v>51</v>
      </c>
      <c r="Q399" s="51" t="s">
        <v>483</v>
      </c>
      <c r="R399" s="52" t="s">
        <v>484</v>
      </c>
      <c r="S399" s="53" t="s">
        <v>1</v>
      </c>
      <c r="T399" s="78">
        <v>92</v>
      </c>
      <c r="U399" s="79">
        <v>31.11</v>
      </c>
      <c r="V399" s="57">
        <f t="shared" si="54"/>
        <v>38.81</v>
      </c>
      <c r="W399" s="56">
        <f t="shared" si="44"/>
        <v>38.81</v>
      </c>
      <c r="X399" s="57">
        <f ca="1">IFERROR(IF($M399="S",(ROUNDDOWN($Y399*$W399,2)),IF($M399="M",SUMIFS($X:$X,$M:$M,"N1",$E:$E,I399),IF(AND(M399="N1",OFFSET(M399,1,0)="S"),SUMIFS($X:$X,$M:$M,"S",$J:$J,CONCATENATE(E399,".",F399,".")),IF(AND(M399="N1",OFFSET(M399,1,0)="N2",$A$6&gt;=3),SUMIFS($X:$X,$M:$M,"N2",$J:$J,CONCATENATE(E399,".",F399,".")),IF(AND(M399="N2",OFFSET(M399,1,0)="S",$A$6&gt;=3),SUMIFS($X:$X,$M:$M,"S",$K:$K,CONCATENATE(E399,".",F399,".",G399,"."))))))),0)</f>
        <v>3570.52</v>
      </c>
      <c r="Y399" s="58">
        <f t="shared" si="53"/>
        <v>92</v>
      </c>
      <c r="Z399" s="59"/>
      <c r="AA399" s="59"/>
      <c r="AB399" s="59"/>
      <c r="AC399" s="3"/>
      <c r="AD399" s="11"/>
      <c r="AE399" s="60"/>
    </row>
    <row r="400" spans="1:31" ht="25.5" x14ac:dyDescent="0.25">
      <c r="A400" t="str">
        <f t="shared" si="34"/>
        <v>S</v>
      </c>
      <c r="B400">
        <f t="shared" ca="1" si="39"/>
        <v>3</v>
      </c>
      <c r="C400" t="str">
        <f t="shared" ca="1" si="40"/>
        <v>S</v>
      </c>
      <c r="D400" t="str">
        <f t="shared" si="35"/>
        <v xml:space="preserve"> </v>
      </c>
      <c r="E400" s="47">
        <f t="shared" ca="1" si="36"/>
        <v>1</v>
      </c>
      <c r="F400">
        <f t="shared" ca="1" si="37"/>
        <v>21</v>
      </c>
      <c r="G400">
        <f t="shared" ca="1" si="38"/>
        <v>1</v>
      </c>
      <c r="H400">
        <f t="shared" ca="1" si="51"/>
        <v>2</v>
      </c>
      <c r="I400" t="str">
        <f t="shared" ca="1" si="41"/>
        <v>1</v>
      </c>
      <c r="J400" t="str">
        <f t="shared" ca="1" si="42"/>
        <v>1.21.</v>
      </c>
      <c r="K400" t="str">
        <f t="shared" ca="1" si="43"/>
        <v>1.21.1.</v>
      </c>
      <c r="L400" t="str">
        <f t="shared" ca="1" si="52"/>
        <v>F</v>
      </c>
      <c r="M400" s="48" t="s">
        <v>6</v>
      </c>
      <c r="N400" s="49"/>
      <c r="O400" s="50" t="s">
        <v>1382</v>
      </c>
      <c r="P400" s="51" t="s">
        <v>51</v>
      </c>
      <c r="Q400" s="51" t="s">
        <v>485</v>
      </c>
      <c r="R400" s="52" t="s">
        <v>486</v>
      </c>
      <c r="S400" s="53" t="s">
        <v>1</v>
      </c>
      <c r="T400" s="78">
        <v>4</v>
      </c>
      <c r="U400" s="79">
        <v>51.63</v>
      </c>
      <c r="V400" s="57">
        <f t="shared" si="54"/>
        <v>64.42</v>
      </c>
      <c r="W400" s="56">
        <f t="shared" si="44"/>
        <v>64.42</v>
      </c>
      <c r="X400" s="57">
        <f ca="1">IFERROR(IF($M400="S",(ROUNDDOWN($Y400*$W400,2)),IF($M400="M",SUMIFS($X:$X,$M:$M,"N1",$E:$E,I400),IF(AND(M400="N1",OFFSET(M400,1,0)="S"),SUMIFS($X:$X,$M:$M,"S",$J:$J,CONCATENATE(E400,".",F400,".")),IF(AND(M400="N1",OFFSET(M400,1,0)="N2",$A$6&gt;=3),SUMIFS($X:$X,$M:$M,"N2",$J:$J,CONCATENATE(E400,".",F400,".")),IF(AND(M400="N2",OFFSET(M400,1,0)="S",$A$6&gt;=3),SUMIFS($X:$X,$M:$M,"S",$K:$K,CONCATENATE(E400,".",F400,".",G400,"."))))))),0)</f>
        <v>257.68</v>
      </c>
      <c r="Y400" s="58">
        <f t="shared" si="53"/>
        <v>4</v>
      </c>
      <c r="Z400" s="59"/>
      <c r="AA400" s="59"/>
      <c r="AB400" s="59"/>
      <c r="AC400" s="3"/>
      <c r="AD400" s="11"/>
      <c r="AE400" s="60"/>
    </row>
    <row r="401" spans="1:31" ht="38.25" x14ac:dyDescent="0.25">
      <c r="A401" t="str">
        <f t="shared" si="34"/>
        <v>S</v>
      </c>
      <c r="B401">
        <f t="shared" ca="1" si="39"/>
        <v>3</v>
      </c>
      <c r="C401" t="str">
        <f t="shared" ca="1" si="40"/>
        <v>S</v>
      </c>
      <c r="D401" t="str">
        <f t="shared" si="35"/>
        <v xml:space="preserve"> </v>
      </c>
      <c r="E401" s="47">
        <f t="shared" ca="1" si="36"/>
        <v>1</v>
      </c>
      <c r="F401">
        <f t="shared" ca="1" si="37"/>
        <v>21</v>
      </c>
      <c r="G401">
        <f t="shared" ca="1" si="38"/>
        <v>1</v>
      </c>
      <c r="H401">
        <f t="shared" ca="1" si="51"/>
        <v>3</v>
      </c>
      <c r="I401" t="str">
        <f t="shared" ca="1" si="41"/>
        <v>1</v>
      </c>
      <c r="J401" t="str">
        <f t="shared" ca="1" si="42"/>
        <v>1.21.</v>
      </c>
      <c r="K401" t="str">
        <f t="shared" ca="1" si="43"/>
        <v>1.21.1.</v>
      </c>
      <c r="L401" t="str">
        <f t="shared" ca="1" si="52"/>
        <v>F</v>
      </c>
      <c r="M401" s="48" t="s">
        <v>6</v>
      </c>
      <c r="N401" s="49"/>
      <c r="O401" s="50" t="s">
        <v>1383</v>
      </c>
      <c r="P401" s="51" t="s">
        <v>32</v>
      </c>
      <c r="Q401" s="51">
        <v>95802</v>
      </c>
      <c r="R401" s="52" t="s">
        <v>487</v>
      </c>
      <c r="S401" s="53" t="s">
        <v>61</v>
      </c>
      <c r="T401" s="78">
        <v>9</v>
      </c>
      <c r="U401" s="79">
        <v>59.04</v>
      </c>
      <c r="V401" s="57">
        <f t="shared" si="54"/>
        <v>73.67</v>
      </c>
      <c r="W401" s="56">
        <f t="shared" si="44"/>
        <v>73.67</v>
      </c>
      <c r="X401" s="57">
        <f ca="1">IFERROR(IF($M401="S",(ROUNDDOWN($Y401*$W401,2)),IF($M401="M",SUMIFS($X:$X,$M:$M,"N1",$E:$E,I401),IF(AND(M401="N1",OFFSET(M401,1,0)="S"),SUMIFS($X:$X,$M:$M,"S",$J:$J,CONCATENATE(E401,".",F401,".")),IF(AND(M401="N1",OFFSET(M401,1,0)="N2",$A$6&gt;=3),SUMIFS($X:$X,$M:$M,"N2",$J:$J,CONCATENATE(E401,".",F401,".")),IF(AND(M401="N2",OFFSET(M401,1,0)="S",$A$6&gt;=3),SUMIFS($X:$X,$M:$M,"S",$K:$K,CONCATENATE(E401,".",F401,".",G401,"."))))))),0)</f>
        <v>663.03</v>
      </c>
      <c r="Y401" s="58">
        <f t="shared" si="53"/>
        <v>9</v>
      </c>
      <c r="Z401" s="59"/>
      <c r="AA401" s="59"/>
      <c r="AB401" s="59"/>
      <c r="AC401" s="3"/>
      <c r="AD401" s="11"/>
      <c r="AE401" s="60"/>
    </row>
    <row r="402" spans="1:31" ht="25.5" x14ac:dyDescent="0.25">
      <c r="A402" t="str">
        <f t="shared" si="34"/>
        <v>S</v>
      </c>
      <c r="B402">
        <f t="shared" ca="1" si="39"/>
        <v>3</v>
      </c>
      <c r="C402" t="str">
        <f t="shared" ca="1" si="40"/>
        <v>S</v>
      </c>
      <c r="D402" t="str">
        <f t="shared" si="35"/>
        <v xml:space="preserve"> </v>
      </c>
      <c r="E402" s="47">
        <f t="shared" ca="1" si="36"/>
        <v>1</v>
      </c>
      <c r="F402">
        <f t="shared" ca="1" si="37"/>
        <v>21</v>
      </c>
      <c r="G402">
        <f t="shared" ca="1" si="38"/>
        <v>1</v>
      </c>
      <c r="H402">
        <f t="shared" ca="1" si="51"/>
        <v>4</v>
      </c>
      <c r="I402" t="str">
        <f t="shared" ca="1" si="41"/>
        <v>1</v>
      </c>
      <c r="J402" t="str">
        <f t="shared" ca="1" si="42"/>
        <v>1.21.</v>
      </c>
      <c r="K402" t="str">
        <f t="shared" ca="1" si="43"/>
        <v>1.21.1.</v>
      </c>
      <c r="L402" t="str">
        <f t="shared" ca="1" si="52"/>
        <v>F</v>
      </c>
      <c r="M402" s="48" t="s">
        <v>6</v>
      </c>
      <c r="N402" s="49"/>
      <c r="O402" s="50" t="s">
        <v>1384</v>
      </c>
      <c r="P402" s="51" t="s">
        <v>32</v>
      </c>
      <c r="Q402" s="51">
        <v>95818</v>
      </c>
      <c r="R402" s="52" t="s">
        <v>488</v>
      </c>
      <c r="S402" s="53" t="s">
        <v>61</v>
      </c>
      <c r="T402" s="78">
        <v>4</v>
      </c>
      <c r="U402" s="79">
        <v>58.28</v>
      </c>
      <c r="V402" s="57">
        <f t="shared" si="54"/>
        <v>72.72</v>
      </c>
      <c r="W402" s="56">
        <f t="shared" si="44"/>
        <v>72.72</v>
      </c>
      <c r="X402" s="57">
        <f ca="1">IFERROR(IF($M402="S",(ROUNDDOWN($Y402*$W402,2)),IF($M402="M",SUMIFS($X:$X,$M:$M,"N1",$E:$E,I402),IF(AND(M402="N1",OFFSET(M402,1,0)="S"),SUMIFS($X:$X,$M:$M,"S",$J:$J,CONCATENATE(E402,".",F402,".")),IF(AND(M402="N1",OFFSET(M402,1,0)="N2",$A$6&gt;=3),SUMIFS($X:$X,$M:$M,"N2",$J:$J,CONCATENATE(E402,".",F402,".")),IF(AND(M402="N2",OFFSET(M402,1,0)="S",$A$6&gt;=3),SUMIFS($X:$X,$M:$M,"S",$K:$K,CONCATENATE(E402,".",F402,".",G402,"."))))))),0)</f>
        <v>290.88</v>
      </c>
      <c r="Y402" s="58">
        <f t="shared" si="53"/>
        <v>4</v>
      </c>
      <c r="Z402" s="59"/>
      <c r="AA402" s="59"/>
      <c r="AB402" s="59"/>
      <c r="AC402" s="3"/>
      <c r="AD402" s="11"/>
      <c r="AE402" s="60"/>
    </row>
    <row r="403" spans="1:31" ht="25.5" x14ac:dyDescent="0.25">
      <c r="A403" t="str">
        <f t="shared" si="34"/>
        <v>S</v>
      </c>
      <c r="B403">
        <f t="shared" ca="1" si="39"/>
        <v>3</v>
      </c>
      <c r="C403" t="str">
        <f t="shared" ca="1" si="40"/>
        <v>S</v>
      </c>
      <c r="D403" t="str">
        <f t="shared" si="35"/>
        <v xml:space="preserve"> </v>
      </c>
      <c r="E403" s="47">
        <f t="shared" ca="1" si="36"/>
        <v>1</v>
      </c>
      <c r="F403">
        <f t="shared" ca="1" si="37"/>
        <v>21</v>
      </c>
      <c r="G403">
        <f t="shared" ca="1" si="38"/>
        <v>1</v>
      </c>
      <c r="H403">
        <f t="shared" ca="1" si="51"/>
        <v>5</v>
      </c>
      <c r="I403" t="str">
        <f t="shared" ca="1" si="41"/>
        <v>1</v>
      </c>
      <c r="J403" t="str">
        <f t="shared" ca="1" si="42"/>
        <v>1.21.</v>
      </c>
      <c r="K403" t="str">
        <f t="shared" ca="1" si="43"/>
        <v>1.21.1.</v>
      </c>
      <c r="L403" t="str">
        <f t="shared" ca="1" si="52"/>
        <v>F</v>
      </c>
      <c r="M403" s="48" t="s">
        <v>6</v>
      </c>
      <c r="N403" s="49"/>
      <c r="O403" s="50" t="s">
        <v>1385</v>
      </c>
      <c r="P403" s="51" t="s">
        <v>51</v>
      </c>
      <c r="Q403" s="51" t="s">
        <v>489</v>
      </c>
      <c r="R403" s="52" t="s">
        <v>490</v>
      </c>
      <c r="S403" s="53" t="s">
        <v>1</v>
      </c>
      <c r="T403" s="78">
        <v>30</v>
      </c>
      <c r="U403" s="79">
        <v>5.51</v>
      </c>
      <c r="V403" s="57">
        <f t="shared" si="54"/>
        <v>6.87</v>
      </c>
      <c r="W403" s="56">
        <f t="shared" si="44"/>
        <v>6.87</v>
      </c>
      <c r="X403" s="57">
        <f ca="1">IFERROR(IF($M403="S",(ROUNDDOWN($Y403*$W403,2)),IF($M403="M",SUMIFS($X:$X,$M:$M,"N1",$E:$E,I403),IF(AND(M403="N1",OFFSET(M403,1,0)="S"),SUMIFS($X:$X,$M:$M,"S",$J:$J,CONCATENATE(E403,".",F403,".")),IF(AND(M403="N1",OFFSET(M403,1,0)="N2",$A$6&gt;=3),SUMIFS($X:$X,$M:$M,"N2",$J:$J,CONCATENATE(E403,".",F403,".")),IF(AND(M403="N2",OFFSET(M403,1,0)="S",$A$6&gt;=3),SUMIFS($X:$X,$M:$M,"S",$K:$K,CONCATENATE(E403,".",F403,".",G403,"."))))))),0)</f>
        <v>206.1</v>
      </c>
      <c r="Y403" s="58">
        <f t="shared" si="53"/>
        <v>30</v>
      </c>
      <c r="Z403" s="59"/>
      <c r="AA403" s="59"/>
      <c r="AB403" s="59"/>
      <c r="AC403" s="3"/>
      <c r="AD403" s="11"/>
      <c r="AE403" s="60"/>
    </row>
    <row r="404" spans="1:31" ht="25.5" x14ac:dyDescent="0.25">
      <c r="A404" t="str">
        <f t="shared" si="34"/>
        <v>S</v>
      </c>
      <c r="B404">
        <f t="shared" ca="1" si="39"/>
        <v>3</v>
      </c>
      <c r="C404" t="str">
        <f t="shared" ca="1" si="40"/>
        <v>S</v>
      </c>
      <c r="D404" t="str">
        <f t="shared" si="35"/>
        <v xml:space="preserve"> </v>
      </c>
      <c r="E404" s="47">
        <f t="shared" ca="1" si="36"/>
        <v>1</v>
      </c>
      <c r="F404">
        <f t="shared" ca="1" si="37"/>
        <v>21</v>
      </c>
      <c r="G404">
        <f t="shared" ca="1" si="38"/>
        <v>1</v>
      </c>
      <c r="H404">
        <f t="shared" ca="1" si="51"/>
        <v>6</v>
      </c>
      <c r="I404" t="str">
        <f t="shared" ca="1" si="41"/>
        <v>1</v>
      </c>
      <c r="J404" t="str">
        <f t="shared" ca="1" si="42"/>
        <v>1.21.</v>
      </c>
      <c r="K404" t="str">
        <f t="shared" ca="1" si="43"/>
        <v>1.21.1.</v>
      </c>
      <c r="L404" t="str">
        <f t="shared" ca="1" si="52"/>
        <v>F</v>
      </c>
      <c r="M404" s="48" t="s">
        <v>6</v>
      </c>
      <c r="N404" s="49"/>
      <c r="O404" s="50" t="s">
        <v>1386</v>
      </c>
      <c r="P404" s="51" t="s">
        <v>32</v>
      </c>
      <c r="Q404" s="51">
        <v>91940</v>
      </c>
      <c r="R404" s="52" t="s">
        <v>102</v>
      </c>
      <c r="S404" s="53" t="s">
        <v>61</v>
      </c>
      <c r="T404" s="78">
        <v>19</v>
      </c>
      <c r="U404" s="79">
        <v>20.170000000000002</v>
      </c>
      <c r="V404" s="57">
        <f t="shared" si="54"/>
        <v>25.16</v>
      </c>
      <c r="W404" s="56">
        <f t="shared" si="44"/>
        <v>25.16</v>
      </c>
      <c r="X404" s="57">
        <f ca="1">IFERROR(IF($M404="S",(ROUNDDOWN($Y404*$W404,2)),IF($M404="M",SUMIFS($X:$X,$M:$M,"N1",$E:$E,I404),IF(AND(M404="N1",OFFSET(M404,1,0)="S"),SUMIFS($X:$X,$M:$M,"S",$J:$J,CONCATENATE(E404,".",F404,".")),IF(AND(M404="N1",OFFSET(M404,1,0)="N2",$A$6&gt;=3),SUMIFS($X:$X,$M:$M,"N2",$J:$J,CONCATENATE(E404,".",F404,".")),IF(AND(M404="N2",OFFSET(M404,1,0)="S",$A$6&gt;=3),SUMIFS($X:$X,$M:$M,"S",$K:$K,CONCATENATE(E404,".",F404,".",G404,"."))))))),0)</f>
        <v>478.04</v>
      </c>
      <c r="Y404" s="58">
        <f t="shared" si="53"/>
        <v>19</v>
      </c>
      <c r="Z404" s="59"/>
      <c r="AA404" s="59"/>
      <c r="AB404" s="59"/>
      <c r="AC404" s="3"/>
      <c r="AD404" s="11"/>
      <c r="AE404" s="60"/>
    </row>
    <row r="405" spans="1:31" x14ac:dyDescent="0.25">
      <c r="A405" t="str">
        <f t="shared" si="34"/>
        <v>S</v>
      </c>
      <c r="B405">
        <f t="shared" ca="1" si="39"/>
        <v>3</v>
      </c>
      <c r="C405" t="str">
        <f t="shared" ca="1" si="40"/>
        <v>S</v>
      </c>
      <c r="D405" t="str">
        <f t="shared" si="35"/>
        <v xml:space="preserve"> </v>
      </c>
      <c r="E405" s="47">
        <f t="shared" ca="1" si="36"/>
        <v>1</v>
      </c>
      <c r="F405">
        <f t="shared" ca="1" si="37"/>
        <v>21</v>
      </c>
      <c r="G405">
        <f t="shared" ca="1" si="38"/>
        <v>1</v>
      </c>
      <c r="H405">
        <f t="shared" ca="1" si="51"/>
        <v>7</v>
      </c>
      <c r="I405" t="str">
        <f t="shared" ca="1" si="41"/>
        <v>1</v>
      </c>
      <c r="J405" t="str">
        <f t="shared" ca="1" si="42"/>
        <v>1.21.</v>
      </c>
      <c r="K405" t="str">
        <f t="shared" ca="1" si="43"/>
        <v>1.21.1.</v>
      </c>
      <c r="L405" t="str">
        <f t="shared" ca="1" si="52"/>
        <v>F</v>
      </c>
      <c r="M405" s="48" t="s">
        <v>6</v>
      </c>
      <c r="N405" s="49"/>
      <c r="O405" s="50" t="s">
        <v>1387</v>
      </c>
      <c r="P405" s="51" t="s">
        <v>131</v>
      </c>
      <c r="Q405" s="51" t="s">
        <v>491</v>
      </c>
      <c r="R405" s="52" t="s">
        <v>492</v>
      </c>
      <c r="S405" s="53" t="s">
        <v>61</v>
      </c>
      <c r="T405" s="78">
        <v>19</v>
      </c>
      <c r="U405" s="79">
        <v>6.1</v>
      </c>
      <c r="V405" s="57">
        <f t="shared" si="54"/>
        <v>7.61</v>
      </c>
      <c r="W405" s="56">
        <f t="shared" si="44"/>
        <v>7.61</v>
      </c>
      <c r="X405" s="57">
        <f ca="1">IFERROR(IF($M405="S",(ROUNDDOWN($Y405*$W405,2)),IF($M405="M",SUMIFS($X:$X,$M:$M,"N1",$E:$E,I405),IF(AND(M405="N1",OFFSET(M405,1,0)="S"),SUMIFS($X:$X,$M:$M,"S",$J:$J,CONCATENATE(E405,".",F405,".")),IF(AND(M405="N1",OFFSET(M405,1,0)="N2",$A$6&gt;=3),SUMIFS($X:$X,$M:$M,"N2",$J:$J,CONCATENATE(E405,".",F405,".")),IF(AND(M405="N2",OFFSET(M405,1,0)="S",$A$6&gt;=3),SUMIFS($X:$X,$M:$M,"S",$K:$K,CONCATENATE(E405,".",F405,".",G405,"."))))))),0)</f>
        <v>144.59</v>
      </c>
      <c r="Y405" s="58">
        <f t="shared" si="53"/>
        <v>19</v>
      </c>
      <c r="Z405" s="59"/>
      <c r="AA405" s="59"/>
      <c r="AB405" s="59"/>
      <c r="AC405" s="3"/>
      <c r="AD405" s="11"/>
      <c r="AE405" s="60"/>
    </row>
    <row r="406" spans="1:31" x14ac:dyDescent="0.25">
      <c r="A406">
        <f t="shared" si="34"/>
        <v>3</v>
      </c>
      <c r="B406">
        <f t="shared" ca="1" si="39"/>
        <v>3</v>
      </c>
      <c r="C406">
        <f t="shared" ca="1" si="40"/>
        <v>3</v>
      </c>
      <c r="D406" t="str">
        <f t="shared" si="35"/>
        <v xml:space="preserve"> </v>
      </c>
      <c r="E406" s="47">
        <f t="shared" ca="1" si="36"/>
        <v>1</v>
      </c>
      <c r="F406">
        <f t="shared" ca="1" si="37"/>
        <v>21</v>
      </c>
      <c r="G406">
        <f t="shared" ca="1" si="38"/>
        <v>2</v>
      </c>
      <c r="H406">
        <f t="shared" ca="1" si="51"/>
        <v>0</v>
      </c>
      <c r="I406" t="str">
        <f t="shared" ca="1" si="41"/>
        <v>1</v>
      </c>
      <c r="J406" t="str">
        <f t="shared" ca="1" si="42"/>
        <v>1.21.</v>
      </c>
      <c r="K406" t="str">
        <f t="shared" ca="1" si="43"/>
        <v>1.21.2.</v>
      </c>
      <c r="L406" t="str">
        <f t="shared" ca="1" si="52"/>
        <v>F</v>
      </c>
      <c r="M406" s="48" t="s">
        <v>4</v>
      </c>
      <c r="N406" s="49"/>
      <c r="O406" s="50" t="s">
        <v>1388</v>
      </c>
      <c r="P406" s="51"/>
      <c r="Q406" s="51"/>
      <c r="R406" s="52" t="s">
        <v>493</v>
      </c>
      <c r="S406" s="53"/>
      <c r="T406" s="78"/>
      <c r="U406" s="79"/>
      <c r="V406" s="57">
        <f t="shared" si="54"/>
        <v>0</v>
      </c>
      <c r="W406" s="56">
        <f t="shared" si="44"/>
        <v>0</v>
      </c>
      <c r="X406" s="57">
        <f ca="1">IFERROR(IF($M406="S",(ROUNDDOWN($Y406*$W406,2)),IF($M406="M",SUMIFS($X:$X,$M:$M,"N1",$E:$E,I406),IF(AND(M406="N1",OFFSET(M406,1,0)="S"),SUMIFS($X:$X,$M:$M,"S",$J:$J,CONCATENATE(E406,".",F406,".")),IF(AND(M406="N1",OFFSET(M406,1,0)="N2",$A$6&gt;=3),SUMIFS($X:$X,$M:$M,"N2",$J:$J,CONCATENATE(E406,".",F406,".")),IF(AND(M406="N2",OFFSET(M406,1,0)="S",$A$6&gt;=3),SUMIFS($X:$X,$M:$M,"S",$K:$K,CONCATENATE(E406,".",F406,".",G406,"."))))))),0)</f>
        <v>4276.05</v>
      </c>
      <c r="Y406" s="58">
        <f t="shared" si="53"/>
        <v>0</v>
      </c>
      <c r="Z406" s="59"/>
      <c r="AA406" s="59"/>
      <c r="AB406" s="59"/>
      <c r="AC406" s="3"/>
      <c r="AD406" s="11"/>
      <c r="AE406" s="60"/>
    </row>
    <row r="407" spans="1:31" ht="38.25" x14ac:dyDescent="0.25">
      <c r="A407" t="str">
        <f t="shared" si="34"/>
        <v>S</v>
      </c>
      <c r="B407">
        <f t="shared" ca="1" si="39"/>
        <v>3</v>
      </c>
      <c r="C407" t="str">
        <f t="shared" ca="1" si="40"/>
        <v>S</v>
      </c>
      <c r="D407" t="str">
        <f t="shared" si="35"/>
        <v xml:space="preserve"> </v>
      </c>
      <c r="E407" s="47">
        <f t="shared" ca="1" si="36"/>
        <v>1</v>
      </c>
      <c r="F407">
        <f t="shared" ca="1" si="37"/>
        <v>21</v>
      </c>
      <c r="G407">
        <f t="shared" ca="1" si="38"/>
        <v>2</v>
      </c>
      <c r="H407">
        <f t="shared" ca="1" si="51"/>
        <v>1</v>
      </c>
      <c r="I407" t="str">
        <f t="shared" ca="1" si="41"/>
        <v>1</v>
      </c>
      <c r="J407" t="str">
        <f t="shared" ca="1" si="42"/>
        <v>1.21.</v>
      </c>
      <c r="K407" t="str">
        <f t="shared" ca="1" si="43"/>
        <v>1.21.2.</v>
      </c>
      <c r="L407" t="str">
        <f t="shared" ca="1" si="52"/>
        <v>F</v>
      </c>
      <c r="M407" s="48" t="s">
        <v>6</v>
      </c>
      <c r="N407" s="49"/>
      <c r="O407" s="50" t="s">
        <v>1389</v>
      </c>
      <c r="P407" s="51" t="s">
        <v>51</v>
      </c>
      <c r="Q407" s="51" t="s">
        <v>494</v>
      </c>
      <c r="R407" s="52" t="s">
        <v>495</v>
      </c>
      <c r="S407" s="53" t="s">
        <v>1</v>
      </c>
      <c r="T407" s="78">
        <v>377</v>
      </c>
      <c r="U407" s="79">
        <v>6.12</v>
      </c>
      <c r="V407" s="57">
        <f t="shared" si="54"/>
        <v>7.63</v>
      </c>
      <c r="W407" s="56">
        <f t="shared" si="44"/>
        <v>7.63</v>
      </c>
      <c r="X407" s="57">
        <f ca="1">IFERROR(IF($M407="S",(ROUNDDOWN($Y407*$W407,2)),IF($M407="M",SUMIFS($X:$X,$M:$M,"N1",$E:$E,I407),IF(AND(M407="N1",OFFSET(M407,1,0)="S"),SUMIFS($X:$X,$M:$M,"S",$J:$J,CONCATENATE(E407,".",F407,".")),IF(AND(M407="N1",OFFSET(M407,1,0)="N2",$A$6&gt;=3),SUMIFS($X:$X,$M:$M,"N2",$J:$J,CONCATENATE(E407,".",F407,".")),IF(AND(M407="N2",OFFSET(M407,1,0)="S",$A$6&gt;=3),SUMIFS($X:$X,$M:$M,"S",$K:$K,CONCATENATE(E407,".",F407,".",G407,"."))))))),0)</f>
        <v>2876.51</v>
      </c>
      <c r="Y407" s="58">
        <f t="shared" si="53"/>
        <v>377</v>
      </c>
      <c r="Z407" s="59"/>
      <c r="AA407" s="59"/>
      <c r="AB407" s="59"/>
      <c r="AC407" s="3"/>
      <c r="AD407" s="11"/>
      <c r="AE407" s="60"/>
    </row>
    <row r="408" spans="1:31" x14ac:dyDescent="0.25">
      <c r="A408" t="str">
        <f t="shared" si="34"/>
        <v>S</v>
      </c>
      <c r="B408">
        <f t="shared" ca="1" si="39"/>
        <v>3</v>
      </c>
      <c r="C408" t="str">
        <f t="shared" ca="1" si="40"/>
        <v>S</v>
      </c>
      <c r="D408" t="str">
        <f t="shared" si="35"/>
        <v xml:space="preserve"> </v>
      </c>
      <c r="E408" s="47">
        <f t="shared" ca="1" si="36"/>
        <v>1</v>
      </c>
      <c r="F408">
        <f t="shared" ca="1" si="37"/>
        <v>21</v>
      </c>
      <c r="G408">
        <f t="shared" ca="1" si="38"/>
        <v>2</v>
      </c>
      <c r="H408">
        <f t="shared" ca="1" si="51"/>
        <v>2</v>
      </c>
      <c r="I408" t="str">
        <f t="shared" ca="1" si="41"/>
        <v>1</v>
      </c>
      <c r="J408" t="str">
        <f t="shared" ca="1" si="42"/>
        <v>1.21.</v>
      </c>
      <c r="K408" t="str">
        <f t="shared" ca="1" si="43"/>
        <v>1.21.2.</v>
      </c>
      <c r="L408" t="str">
        <f t="shared" ca="1" si="52"/>
        <v>F</v>
      </c>
      <c r="M408" s="48" t="s">
        <v>6</v>
      </c>
      <c r="N408" s="49"/>
      <c r="O408" s="50" t="s">
        <v>1390</v>
      </c>
      <c r="P408" s="51" t="s">
        <v>131</v>
      </c>
      <c r="Q408" s="51" t="s">
        <v>496</v>
      </c>
      <c r="R408" s="52" t="s">
        <v>497</v>
      </c>
      <c r="S408" s="53" t="s">
        <v>61</v>
      </c>
      <c r="T408" s="78">
        <v>19</v>
      </c>
      <c r="U408" s="79">
        <v>23.74</v>
      </c>
      <c r="V408" s="57">
        <f t="shared" si="54"/>
        <v>29.62</v>
      </c>
      <c r="W408" s="56">
        <f t="shared" si="44"/>
        <v>29.62</v>
      </c>
      <c r="X408" s="57">
        <f ca="1">IFERROR(IF($M408="S",(ROUNDDOWN($Y408*$W408,2)),IF($M408="M",SUMIFS($X:$X,$M:$M,"N1",$E:$E,I408),IF(AND(M408="N1",OFFSET(M408,1,0)="S"),SUMIFS($X:$X,$M:$M,"S",$J:$J,CONCATENATE(E408,".",F408,".")),IF(AND(M408="N1",OFFSET(M408,1,0)="N2",$A$6&gt;=3),SUMIFS($X:$X,$M:$M,"N2",$J:$J,CONCATENATE(E408,".",F408,".")),IF(AND(M408="N2",OFFSET(M408,1,0)="S",$A$6&gt;=3),SUMIFS($X:$X,$M:$M,"S",$K:$K,CONCATENATE(E408,".",F408,".",G408,"."))))))),0)</f>
        <v>562.78</v>
      </c>
      <c r="Y408" s="58">
        <f t="shared" si="53"/>
        <v>19</v>
      </c>
      <c r="Z408" s="59"/>
      <c r="AA408" s="59"/>
      <c r="AB408" s="59"/>
      <c r="AC408" s="3"/>
      <c r="AD408" s="11"/>
      <c r="AE408" s="60"/>
    </row>
    <row r="409" spans="1:31" ht="25.5" x14ac:dyDescent="0.25">
      <c r="A409" t="str">
        <f t="shared" si="34"/>
        <v>S</v>
      </c>
      <c r="B409">
        <f t="shared" ca="1" si="39"/>
        <v>3</v>
      </c>
      <c r="C409" t="str">
        <f t="shared" ca="1" si="40"/>
        <v>S</v>
      </c>
      <c r="D409" t="str">
        <f t="shared" si="35"/>
        <v xml:space="preserve"> </v>
      </c>
      <c r="E409" s="47">
        <f t="shared" ca="1" si="36"/>
        <v>1</v>
      </c>
      <c r="F409">
        <f t="shared" ca="1" si="37"/>
        <v>21</v>
      </c>
      <c r="G409">
        <f t="shared" ca="1" si="38"/>
        <v>2</v>
      </c>
      <c r="H409">
        <f t="shared" ca="1" si="51"/>
        <v>3</v>
      </c>
      <c r="I409" t="str">
        <f t="shared" ca="1" si="41"/>
        <v>1</v>
      </c>
      <c r="J409" t="str">
        <f t="shared" ca="1" si="42"/>
        <v>1.21.</v>
      </c>
      <c r="K409" t="str">
        <f t="shared" ca="1" si="43"/>
        <v>1.21.2.</v>
      </c>
      <c r="L409" t="str">
        <f t="shared" ca="1" si="52"/>
        <v>F</v>
      </c>
      <c r="M409" s="48" t="s">
        <v>6</v>
      </c>
      <c r="N409" s="49"/>
      <c r="O409" s="50" t="s">
        <v>1391</v>
      </c>
      <c r="P409" s="51" t="s">
        <v>120</v>
      </c>
      <c r="Q409" s="51" t="s">
        <v>498</v>
      </c>
      <c r="R409" s="52" t="s">
        <v>499</v>
      </c>
      <c r="S409" s="53" t="s">
        <v>61</v>
      </c>
      <c r="T409" s="78">
        <v>38</v>
      </c>
      <c r="U409" s="79">
        <v>17.649999999999999</v>
      </c>
      <c r="V409" s="57">
        <f t="shared" si="54"/>
        <v>22.02</v>
      </c>
      <c r="W409" s="56">
        <f t="shared" si="44"/>
        <v>22.02</v>
      </c>
      <c r="X409" s="57">
        <f ca="1">IFERROR(IF($M409="S",(ROUNDDOWN($Y409*$W409,2)),IF($M409="M",SUMIFS($X:$X,$M:$M,"N1",$E:$E,I409),IF(AND(M409="N1",OFFSET(M409,1,0)="S"),SUMIFS($X:$X,$M:$M,"S",$J:$J,CONCATENATE(E409,".",F409,".")),IF(AND(M409="N1",OFFSET(M409,1,0)="N2",$A$6&gt;=3),SUMIFS($X:$X,$M:$M,"N2",$J:$J,CONCATENATE(E409,".",F409,".")),IF(AND(M409="N2",OFFSET(M409,1,0)="S",$A$6&gt;=3),SUMIFS($X:$X,$M:$M,"S",$K:$K,CONCATENATE(E409,".",F409,".",G409,"."))))))),0)</f>
        <v>836.76</v>
      </c>
      <c r="Y409" s="58">
        <f t="shared" si="53"/>
        <v>38</v>
      </c>
      <c r="Z409" s="59"/>
      <c r="AA409" s="59"/>
      <c r="AB409" s="59"/>
      <c r="AC409" s="3"/>
      <c r="AD409" s="11"/>
      <c r="AE409" s="60"/>
    </row>
    <row r="410" spans="1:31" x14ac:dyDescent="0.25">
      <c r="A410">
        <f t="shared" si="34"/>
        <v>3</v>
      </c>
      <c r="B410">
        <f t="shared" ca="1" si="39"/>
        <v>3</v>
      </c>
      <c r="C410">
        <f t="shared" ca="1" si="40"/>
        <v>3</v>
      </c>
      <c r="D410" t="str">
        <f t="shared" si="35"/>
        <v xml:space="preserve"> </v>
      </c>
      <c r="E410" s="47">
        <f t="shared" ca="1" si="36"/>
        <v>1</v>
      </c>
      <c r="F410">
        <f t="shared" ca="1" si="37"/>
        <v>21</v>
      </c>
      <c r="G410">
        <f t="shared" ca="1" si="38"/>
        <v>3</v>
      </c>
      <c r="H410">
        <f t="shared" ca="1" si="51"/>
        <v>0</v>
      </c>
      <c r="I410" t="str">
        <f t="shared" ca="1" si="41"/>
        <v>1</v>
      </c>
      <c r="J410" t="str">
        <f t="shared" ca="1" si="42"/>
        <v>1.21.</v>
      </c>
      <c r="K410" t="str">
        <f t="shared" ca="1" si="43"/>
        <v>1.21.3.</v>
      </c>
      <c r="L410" t="str">
        <f t="shared" ca="1" si="52"/>
        <v>F</v>
      </c>
      <c r="M410" s="48" t="s">
        <v>4</v>
      </c>
      <c r="N410" s="49"/>
      <c r="O410" s="50" t="s">
        <v>1392</v>
      </c>
      <c r="P410" s="51"/>
      <c r="Q410" s="51"/>
      <c r="R410" s="52" t="s">
        <v>500</v>
      </c>
      <c r="S410" s="53"/>
      <c r="T410" s="78"/>
      <c r="U410" s="79"/>
      <c r="V410" s="57">
        <f t="shared" si="54"/>
        <v>0</v>
      </c>
      <c r="W410" s="56">
        <f t="shared" si="44"/>
        <v>0</v>
      </c>
      <c r="X410" s="57">
        <f ca="1">IFERROR(IF($M410="S",(ROUNDDOWN($Y410*$W410,2)),IF($M410="M",SUMIFS($X:$X,$M:$M,"N1",$E:$E,I410),IF(AND(M410="N1",OFFSET(M410,1,0)="S"),SUMIFS($X:$X,$M:$M,"S",$J:$J,CONCATENATE(E410,".",F410,".")),IF(AND(M410="N1",OFFSET(M410,1,0)="N2",$A$6&gt;=3),SUMIFS($X:$X,$M:$M,"N2",$J:$J,CONCATENATE(E410,".",F410,".")),IF(AND(M410="N2",OFFSET(M410,1,0)="S",$A$6&gt;=3),SUMIFS($X:$X,$M:$M,"S",$K:$K,CONCATENATE(E410,".",F410,".",G410,"."))))))),0)</f>
        <v>1371.04</v>
      </c>
      <c r="Y410" s="58">
        <f t="shared" si="53"/>
        <v>0</v>
      </c>
      <c r="Z410" s="59"/>
      <c r="AA410" s="59"/>
      <c r="AB410" s="59"/>
      <c r="AC410" s="3"/>
      <c r="AD410" s="11"/>
      <c r="AE410" s="60"/>
    </row>
    <row r="411" spans="1:31" ht="25.5" x14ac:dyDescent="0.25">
      <c r="A411" t="str">
        <f t="shared" si="34"/>
        <v>S</v>
      </c>
      <c r="B411">
        <f t="shared" ca="1" si="39"/>
        <v>3</v>
      </c>
      <c r="C411" t="str">
        <f t="shared" ca="1" si="40"/>
        <v>S</v>
      </c>
      <c r="D411" t="str">
        <f t="shared" si="35"/>
        <v xml:space="preserve"> </v>
      </c>
      <c r="E411" s="47">
        <f t="shared" ca="1" si="36"/>
        <v>1</v>
      </c>
      <c r="F411">
        <f t="shared" ca="1" si="37"/>
        <v>21</v>
      </c>
      <c r="G411">
        <f t="shared" ca="1" si="38"/>
        <v>3</v>
      </c>
      <c r="H411">
        <f t="shared" ca="1" si="51"/>
        <v>1</v>
      </c>
      <c r="I411" t="str">
        <f t="shared" ca="1" si="41"/>
        <v>1</v>
      </c>
      <c r="J411" t="str">
        <f t="shared" ca="1" si="42"/>
        <v>1.21.</v>
      </c>
      <c r="K411" t="str">
        <f t="shared" ca="1" si="43"/>
        <v>1.21.3.</v>
      </c>
      <c r="L411" t="str">
        <f t="shared" ca="1" si="52"/>
        <v>F</v>
      </c>
      <c r="M411" s="48" t="s">
        <v>6</v>
      </c>
      <c r="N411" s="49"/>
      <c r="O411" s="50" t="s">
        <v>1393</v>
      </c>
      <c r="P411" s="51" t="s">
        <v>120</v>
      </c>
      <c r="Q411" s="51" t="s">
        <v>501</v>
      </c>
      <c r="R411" s="52" t="s">
        <v>502</v>
      </c>
      <c r="S411" s="53" t="s">
        <v>61</v>
      </c>
      <c r="T411" s="78">
        <v>38</v>
      </c>
      <c r="U411" s="79">
        <v>28.92</v>
      </c>
      <c r="V411" s="57">
        <f t="shared" si="54"/>
        <v>36.08</v>
      </c>
      <c r="W411" s="56">
        <f t="shared" si="44"/>
        <v>36.08</v>
      </c>
      <c r="X411" s="57">
        <f ca="1">IFERROR(IF($M411="S",(ROUNDDOWN($Y411*$W411,2)),IF($M411="M",SUMIFS($X:$X,$M:$M,"N1",$E:$E,I411),IF(AND(M411="N1",OFFSET(M411,1,0)="S"),SUMIFS($X:$X,$M:$M,"S",$J:$J,CONCATENATE(E411,".",F411,".")),IF(AND(M411="N1",OFFSET(M411,1,0)="N2",$A$6&gt;=3),SUMIFS($X:$X,$M:$M,"N2",$J:$J,CONCATENATE(E411,".",F411,".")),IF(AND(M411="N2",OFFSET(M411,1,0)="S",$A$6&gt;=3),SUMIFS($X:$X,$M:$M,"S",$K:$K,CONCATENATE(E411,".",F411,".",G411,"."))))))),0)</f>
        <v>1371.04</v>
      </c>
      <c r="Y411" s="58">
        <f t="shared" si="53"/>
        <v>38</v>
      </c>
      <c r="Z411" s="59"/>
      <c r="AA411" s="59"/>
      <c r="AB411" s="59"/>
      <c r="AC411" s="3"/>
      <c r="AD411" s="11"/>
      <c r="AE411" s="60"/>
    </row>
    <row r="412" spans="1:31" x14ac:dyDescent="0.25">
      <c r="A412">
        <f t="shared" si="34"/>
        <v>3</v>
      </c>
      <c r="B412">
        <f t="shared" ca="1" si="39"/>
        <v>3</v>
      </c>
      <c r="C412">
        <f t="shared" ca="1" si="40"/>
        <v>3</v>
      </c>
      <c r="D412" t="str">
        <f t="shared" si="35"/>
        <v xml:space="preserve"> </v>
      </c>
      <c r="E412" s="47">
        <f t="shared" ca="1" si="36"/>
        <v>1</v>
      </c>
      <c r="F412">
        <f t="shared" ca="1" si="37"/>
        <v>21</v>
      </c>
      <c r="G412">
        <f t="shared" ca="1" si="38"/>
        <v>4</v>
      </c>
      <c r="H412">
        <f t="shared" ca="1" si="51"/>
        <v>0</v>
      </c>
      <c r="I412" t="str">
        <f t="shared" ca="1" si="41"/>
        <v>1</v>
      </c>
      <c r="J412" t="str">
        <f t="shared" ca="1" si="42"/>
        <v>1.21.</v>
      </c>
      <c r="K412" t="str">
        <f t="shared" ca="1" si="43"/>
        <v>1.21.4.</v>
      </c>
      <c r="L412" t="str">
        <f t="shared" ca="1" si="52"/>
        <v>F</v>
      </c>
      <c r="M412" s="48" t="s">
        <v>4</v>
      </c>
      <c r="N412" s="49"/>
      <c r="O412" s="50" t="s">
        <v>1394</v>
      </c>
      <c r="P412" s="51"/>
      <c r="Q412" s="51"/>
      <c r="R412" s="52" t="s">
        <v>503</v>
      </c>
      <c r="S412" s="53"/>
      <c r="T412" s="78"/>
      <c r="U412" s="79"/>
      <c r="V412" s="57">
        <f t="shared" si="54"/>
        <v>0</v>
      </c>
      <c r="W412" s="56">
        <f t="shared" si="44"/>
        <v>0</v>
      </c>
      <c r="X412" s="57">
        <f ca="1">IFERROR(IF($M412="S",(ROUNDDOWN($Y412*$W412,2)),IF($M412="M",SUMIFS($X:$X,$M:$M,"N1",$E:$E,I412),IF(AND(M412="N1",OFFSET(M412,1,0)="S"),SUMIFS($X:$X,$M:$M,"S",$J:$J,CONCATENATE(E412,".",F412,".")),IF(AND(M412="N1",OFFSET(M412,1,0)="N2",$A$6&gt;=3),SUMIFS($X:$X,$M:$M,"N2",$J:$J,CONCATENATE(E412,".",F412,".")),IF(AND(M412="N2",OFFSET(M412,1,0)="S",$A$6&gt;=3),SUMIFS($X:$X,$M:$M,"S",$K:$K,CONCATENATE(E412,".",F412,".",G412,"."))))))),0)</f>
        <v>16030.87</v>
      </c>
      <c r="Y412" s="58">
        <f t="shared" si="53"/>
        <v>0</v>
      </c>
      <c r="Z412" s="59"/>
      <c r="AA412" s="59"/>
      <c r="AB412" s="59"/>
      <c r="AC412" s="3"/>
      <c r="AD412" s="11"/>
      <c r="AE412" s="60"/>
    </row>
    <row r="413" spans="1:31" ht="25.5" x14ac:dyDescent="0.25">
      <c r="A413" t="str">
        <f t="shared" si="34"/>
        <v>S</v>
      </c>
      <c r="B413">
        <f t="shared" ca="1" si="39"/>
        <v>3</v>
      </c>
      <c r="C413" t="str">
        <f t="shared" ca="1" si="40"/>
        <v>S</v>
      </c>
      <c r="D413" t="str">
        <f t="shared" si="35"/>
        <v xml:space="preserve"> </v>
      </c>
      <c r="E413" s="47">
        <f t="shared" ca="1" si="36"/>
        <v>1</v>
      </c>
      <c r="F413">
        <f t="shared" ca="1" si="37"/>
        <v>21</v>
      </c>
      <c r="G413">
        <f t="shared" ca="1" si="38"/>
        <v>4</v>
      </c>
      <c r="H413">
        <f t="shared" ca="1" si="51"/>
        <v>1</v>
      </c>
      <c r="I413" t="str">
        <f t="shared" ca="1" si="41"/>
        <v>1</v>
      </c>
      <c r="J413" t="str">
        <f t="shared" ca="1" si="42"/>
        <v>1.21.</v>
      </c>
      <c r="K413" t="str">
        <f t="shared" ca="1" si="43"/>
        <v>1.21.4.</v>
      </c>
      <c r="L413" t="str">
        <f t="shared" ca="1" si="52"/>
        <v>F</v>
      </c>
      <c r="M413" s="48" t="s">
        <v>6</v>
      </c>
      <c r="N413" s="49"/>
      <c r="O413" s="50" t="s">
        <v>1395</v>
      </c>
      <c r="P413" s="51" t="s">
        <v>120</v>
      </c>
      <c r="Q413" s="51" t="s">
        <v>504</v>
      </c>
      <c r="R413" s="52" t="s">
        <v>505</v>
      </c>
      <c r="S413" s="53" t="s">
        <v>61</v>
      </c>
      <c r="T413" s="78">
        <v>19</v>
      </c>
      <c r="U413" s="79">
        <v>676.18</v>
      </c>
      <c r="V413" s="57">
        <f t="shared" si="54"/>
        <v>843.73</v>
      </c>
      <c r="W413" s="56">
        <f t="shared" si="44"/>
        <v>843.73</v>
      </c>
      <c r="X413" s="57">
        <f ca="1">IFERROR(IF($M413="S",(ROUNDDOWN($Y413*$W413,2)),IF($M413="M",SUMIFS($X:$X,$M:$M,"N1",$E:$E,I413),IF(AND(M413="N1",OFFSET(M413,1,0)="S"),SUMIFS($X:$X,$M:$M,"S",$J:$J,CONCATENATE(E413,".",F413,".")),IF(AND(M413="N1",OFFSET(M413,1,0)="N2",$A$6&gt;=3),SUMIFS($X:$X,$M:$M,"N2",$J:$J,CONCATENATE(E413,".",F413,".")),IF(AND(M413="N2",OFFSET(M413,1,0)="S",$A$6&gt;=3),SUMIFS($X:$X,$M:$M,"S",$K:$K,CONCATENATE(E413,".",F413,".",G413,"."))))))),0)</f>
        <v>16030.87</v>
      </c>
      <c r="Y413" s="58">
        <f t="shared" si="53"/>
        <v>19</v>
      </c>
      <c r="Z413" s="59"/>
      <c r="AA413" s="59"/>
      <c r="AB413" s="59"/>
      <c r="AC413" s="3"/>
      <c r="AD413" s="11"/>
      <c r="AE413" s="60"/>
    </row>
    <row r="414" spans="1:31" x14ac:dyDescent="0.25">
      <c r="A414">
        <f t="shared" si="34"/>
        <v>3</v>
      </c>
      <c r="B414">
        <f t="shared" ca="1" si="39"/>
        <v>3</v>
      </c>
      <c r="C414">
        <f t="shared" ca="1" si="40"/>
        <v>3</v>
      </c>
      <c r="D414" t="str">
        <f t="shared" si="35"/>
        <v xml:space="preserve"> </v>
      </c>
      <c r="E414" s="47">
        <f t="shared" ca="1" si="36"/>
        <v>1</v>
      </c>
      <c r="F414">
        <f t="shared" ca="1" si="37"/>
        <v>21</v>
      </c>
      <c r="G414">
        <f t="shared" ca="1" si="38"/>
        <v>5</v>
      </c>
      <c r="H414">
        <f t="shared" ca="1" si="51"/>
        <v>0</v>
      </c>
      <c r="I414" t="str">
        <f t="shared" ca="1" si="41"/>
        <v>1</v>
      </c>
      <c r="J414" t="str">
        <f t="shared" ca="1" si="42"/>
        <v>1.21.</v>
      </c>
      <c r="K414" t="str">
        <f t="shared" ca="1" si="43"/>
        <v>1.21.5.</v>
      </c>
      <c r="L414" t="str">
        <f t="shared" ca="1" si="52"/>
        <v>F</v>
      </c>
      <c r="M414" s="48" t="s">
        <v>4</v>
      </c>
      <c r="N414" s="49"/>
      <c r="O414" s="50" t="s">
        <v>1396</v>
      </c>
      <c r="P414" s="51"/>
      <c r="Q414" s="51"/>
      <c r="R414" s="52" t="s">
        <v>506</v>
      </c>
      <c r="S414" s="53"/>
      <c r="T414" s="78"/>
      <c r="U414" s="79"/>
      <c r="V414" s="57">
        <f t="shared" si="54"/>
        <v>0</v>
      </c>
      <c r="W414" s="56">
        <f t="shared" si="44"/>
        <v>0</v>
      </c>
      <c r="X414" s="57">
        <f ca="1">IFERROR(IF($M414="S",(ROUNDDOWN($Y414*$W414,2)),IF($M414="M",SUMIFS($X:$X,$M:$M,"N1",$E:$E,I414),IF(AND(M414="N1",OFFSET(M414,1,0)="S"),SUMIFS($X:$X,$M:$M,"S",$J:$J,CONCATENATE(E414,".",F414,".")),IF(AND(M414="N1",OFFSET(M414,1,0)="N2",$A$6&gt;=3),SUMIFS($X:$X,$M:$M,"N2",$J:$J,CONCATENATE(E414,".",F414,".")),IF(AND(M414="N2",OFFSET(M414,1,0)="S",$A$6&gt;=3),SUMIFS($X:$X,$M:$M,"S",$K:$K,CONCATENATE(E414,".",F414,".",G414,"."))))))),0)</f>
        <v>8442.7799999999988</v>
      </c>
      <c r="Y414" s="58">
        <f t="shared" si="53"/>
        <v>0</v>
      </c>
      <c r="Z414" s="59"/>
      <c r="AA414" s="59"/>
      <c r="AB414" s="59"/>
      <c r="AC414" s="3"/>
      <c r="AD414" s="11"/>
      <c r="AE414" s="60"/>
    </row>
    <row r="415" spans="1:31" ht="51" x14ac:dyDescent="0.25">
      <c r="A415" t="str">
        <f t="shared" si="34"/>
        <v>S</v>
      </c>
      <c r="B415">
        <f t="shared" ca="1" si="39"/>
        <v>3</v>
      </c>
      <c r="C415" t="str">
        <f t="shared" ca="1" si="40"/>
        <v>S</v>
      </c>
      <c r="D415" t="str">
        <f t="shared" si="35"/>
        <v xml:space="preserve"> </v>
      </c>
      <c r="E415" s="47">
        <f t="shared" ca="1" si="36"/>
        <v>1</v>
      </c>
      <c r="F415">
        <f t="shared" ca="1" si="37"/>
        <v>21</v>
      </c>
      <c r="G415">
        <f t="shared" ca="1" si="38"/>
        <v>5</v>
      </c>
      <c r="H415">
        <f t="shared" ca="1" si="51"/>
        <v>1</v>
      </c>
      <c r="I415" t="str">
        <f t="shared" ca="1" si="41"/>
        <v>1</v>
      </c>
      <c r="J415" t="str">
        <f t="shared" ca="1" si="42"/>
        <v>1.21.</v>
      </c>
      <c r="K415" t="str">
        <f t="shared" ca="1" si="43"/>
        <v>1.21.5.</v>
      </c>
      <c r="L415" t="str">
        <f t="shared" ca="1" si="52"/>
        <v>F</v>
      </c>
      <c r="M415" s="48" t="s">
        <v>6</v>
      </c>
      <c r="N415" s="49"/>
      <c r="O415" s="50" t="s">
        <v>1397</v>
      </c>
      <c r="P415" s="51" t="s">
        <v>120</v>
      </c>
      <c r="Q415" s="51" t="s">
        <v>507</v>
      </c>
      <c r="R415" s="52" t="s">
        <v>508</v>
      </c>
      <c r="S415" s="53" t="s">
        <v>61</v>
      </c>
      <c r="T415" s="78">
        <v>1</v>
      </c>
      <c r="U415" s="79">
        <v>5861.61</v>
      </c>
      <c r="V415" s="57">
        <f t="shared" si="54"/>
        <v>7314.11</v>
      </c>
      <c r="W415" s="56">
        <f t="shared" si="44"/>
        <v>7314.11</v>
      </c>
      <c r="X415" s="57">
        <f ca="1">IFERROR(IF($M415="S",(ROUNDDOWN($Y415*$W415,2)),IF($M415="M",SUMIFS($X:$X,$M:$M,"N1",$E:$E,I415),IF(AND(M415="N1",OFFSET(M415,1,0)="S"),SUMIFS($X:$X,$M:$M,"S",$J:$J,CONCATENATE(E415,".",F415,".")),IF(AND(M415="N1",OFFSET(M415,1,0)="N2",$A$6&gt;=3),SUMIFS($X:$X,$M:$M,"N2",$J:$J,CONCATENATE(E415,".",F415,".")),IF(AND(M415="N2",OFFSET(M415,1,0)="S",$A$6&gt;=3),SUMIFS($X:$X,$M:$M,"S",$K:$K,CONCATENATE(E415,".",F415,".",G415,"."))))))),0)</f>
        <v>7314.11</v>
      </c>
      <c r="Y415" s="58">
        <f t="shared" si="53"/>
        <v>1</v>
      </c>
      <c r="Z415" s="59"/>
      <c r="AA415" s="59"/>
      <c r="AB415" s="59"/>
      <c r="AC415" s="3"/>
      <c r="AD415" s="11"/>
      <c r="AE415" s="60"/>
    </row>
    <row r="416" spans="1:31" ht="25.5" x14ac:dyDescent="0.25">
      <c r="A416" t="str">
        <f t="shared" si="34"/>
        <v>S</v>
      </c>
      <c r="B416">
        <f t="shared" ca="1" si="39"/>
        <v>3</v>
      </c>
      <c r="C416" t="str">
        <f t="shared" ca="1" si="40"/>
        <v>S</v>
      </c>
      <c r="D416" t="str">
        <f t="shared" si="35"/>
        <v xml:space="preserve"> </v>
      </c>
      <c r="E416" s="47">
        <f t="shared" ca="1" si="36"/>
        <v>1</v>
      </c>
      <c r="F416">
        <f t="shared" ca="1" si="37"/>
        <v>21</v>
      </c>
      <c r="G416">
        <f t="shared" ca="1" si="38"/>
        <v>5</v>
      </c>
      <c r="H416">
        <f t="shared" ca="1" si="51"/>
        <v>2</v>
      </c>
      <c r="I416" t="str">
        <f t="shared" ca="1" si="41"/>
        <v>1</v>
      </c>
      <c r="J416" t="str">
        <f t="shared" ca="1" si="42"/>
        <v>1.21.</v>
      </c>
      <c r="K416" t="str">
        <f t="shared" ca="1" si="43"/>
        <v>1.21.5.</v>
      </c>
      <c r="L416" t="str">
        <f t="shared" ca="1" si="52"/>
        <v>F</v>
      </c>
      <c r="M416" s="48" t="s">
        <v>6</v>
      </c>
      <c r="N416" s="49"/>
      <c r="O416" s="50" t="s">
        <v>1398</v>
      </c>
      <c r="P416" s="51" t="s">
        <v>120</v>
      </c>
      <c r="Q416" s="51" t="s">
        <v>509</v>
      </c>
      <c r="R416" s="52" t="s">
        <v>510</v>
      </c>
      <c r="S416" s="53" t="s">
        <v>61</v>
      </c>
      <c r="T416" s="78">
        <v>1</v>
      </c>
      <c r="U416" s="79">
        <v>904.53</v>
      </c>
      <c r="V416" s="57">
        <f t="shared" si="54"/>
        <v>1128.67</v>
      </c>
      <c r="W416" s="56">
        <f t="shared" si="44"/>
        <v>1128.67</v>
      </c>
      <c r="X416" s="57">
        <f ca="1">IFERROR(IF($M416="S",(ROUNDDOWN($Y416*$W416,2)),IF($M416="M",SUMIFS($X:$X,$M:$M,"N1",$E:$E,I416),IF(AND(M416="N1",OFFSET(M416,1,0)="S"),SUMIFS($X:$X,$M:$M,"S",$J:$J,CONCATENATE(E416,".",F416,".")),IF(AND(M416="N1",OFFSET(M416,1,0)="N2",$A$6&gt;=3),SUMIFS($X:$X,$M:$M,"N2",$J:$J,CONCATENATE(E416,".",F416,".")),IF(AND(M416="N2",OFFSET(M416,1,0)="S",$A$6&gt;=3),SUMIFS($X:$X,$M:$M,"S",$K:$K,CONCATENATE(E416,".",F416,".",G416,"."))))))),0)</f>
        <v>1128.67</v>
      </c>
      <c r="Y416" s="58">
        <f t="shared" si="53"/>
        <v>1</v>
      </c>
      <c r="Z416" s="59"/>
      <c r="AA416" s="59"/>
      <c r="AB416" s="59"/>
      <c r="AC416" s="3"/>
      <c r="AD416" s="11"/>
      <c r="AE416" s="60"/>
    </row>
    <row r="417" spans="1:31" x14ac:dyDescent="0.25">
      <c r="A417">
        <f t="shared" ref="A417:A477" si="55">IF($M417="M",1,IF($M417="N1",2,IF($M417="N2",3,"S")))</f>
        <v>2</v>
      </c>
      <c r="B417">
        <f t="shared" ca="1" si="39"/>
        <v>2</v>
      </c>
      <c r="C417">
        <f t="shared" ca="1" si="40"/>
        <v>2</v>
      </c>
      <c r="D417" t="str">
        <f t="shared" ref="D417:D477" si="56">IF($M417="M",1," ")</f>
        <v xml:space="preserve"> </v>
      </c>
      <c r="E417" s="47">
        <f t="shared" ref="E417:E477" ca="1" si="57">IF($C417=1,OFFSET(E417,-1,0)+1,OFFSET(E417,-1,0))</f>
        <v>1</v>
      </c>
      <c r="F417">
        <f t="shared" ref="F417:F477" ca="1" si="58">IF($C417=1,0,IF($C417=2,OFFSET(F417,-1,0)+1,OFFSET(F417,-1,0)))</f>
        <v>22</v>
      </c>
      <c r="G417">
        <f t="shared" ref="G417:G477" ca="1" si="59">IF(AND($C417&lt;=2,$C417&lt;&gt;0),0,IF($C417=3,OFFSET(G417,-1,0)+1,OFFSET(G417,-1,0)))</f>
        <v>0</v>
      </c>
      <c r="H417">
        <f t="shared" ca="1" si="51"/>
        <v>0</v>
      </c>
      <c r="I417" t="str">
        <f t="shared" ca="1" si="41"/>
        <v>1</v>
      </c>
      <c r="J417" t="str">
        <f t="shared" ca="1" si="42"/>
        <v>1.22.</v>
      </c>
      <c r="K417" t="str">
        <f t="shared" ca="1" si="43"/>
        <v>1.22.0.</v>
      </c>
      <c r="L417" t="str">
        <f t="shared" ca="1" si="52"/>
        <v>F</v>
      </c>
      <c r="M417" s="48" t="s">
        <v>3</v>
      </c>
      <c r="N417" s="49"/>
      <c r="O417" s="50" t="s">
        <v>1399</v>
      </c>
      <c r="P417" s="51"/>
      <c r="Q417" s="51"/>
      <c r="R417" s="52" t="s">
        <v>54</v>
      </c>
      <c r="S417" s="53"/>
      <c r="T417" s="78"/>
      <c r="U417" s="79"/>
      <c r="V417" s="57">
        <f t="shared" si="54"/>
        <v>0</v>
      </c>
      <c r="W417" s="56">
        <f t="shared" si="44"/>
        <v>0</v>
      </c>
      <c r="X417" s="57">
        <f ca="1">IFERROR(IF($M417="S",(ROUNDDOWN($Y417*$W417,2)),IF($M417="M",SUMIFS($X:$X,$M:$M,"N1",$E:$E,I417),IF(AND(M417="N1",OFFSET(M417,1,0)="S"),SUMIFS($X:$X,$M:$M,"S",$J:$J,CONCATENATE(E417,".",F417,".")),IF(AND(M417="N1",OFFSET(M417,1,0)="N2",$A$6&gt;=3),SUMIFS($X:$X,$M:$M,"N2",$J:$J,CONCATENATE(E417,".",F417,".")),IF(AND(M417="N2",OFFSET(M417,1,0)="S",$A$6&gt;=3),SUMIFS($X:$X,$M:$M,"S",$K:$K,CONCATENATE(E417,".",F417,".",G417,"."))))))),0)</f>
        <v>43349.689999999995</v>
      </c>
      <c r="Y417" s="58">
        <f t="shared" si="53"/>
        <v>0</v>
      </c>
      <c r="Z417" s="59"/>
      <c r="AA417" s="59"/>
      <c r="AB417" s="59"/>
      <c r="AC417" s="3"/>
      <c r="AD417" s="11"/>
      <c r="AE417" s="60"/>
    </row>
    <row r="418" spans="1:31" x14ac:dyDescent="0.25">
      <c r="A418">
        <f t="shared" si="55"/>
        <v>3</v>
      </c>
      <c r="B418">
        <f t="shared" ca="1" si="39"/>
        <v>3</v>
      </c>
      <c r="C418">
        <f t="shared" ca="1" si="40"/>
        <v>3</v>
      </c>
      <c r="D418" t="str">
        <f t="shared" si="56"/>
        <v xml:space="preserve"> </v>
      </c>
      <c r="E418" s="47">
        <f t="shared" ca="1" si="57"/>
        <v>1</v>
      </c>
      <c r="F418">
        <f t="shared" ca="1" si="58"/>
        <v>22</v>
      </c>
      <c r="G418">
        <f t="shared" ca="1" si="59"/>
        <v>1</v>
      </c>
      <c r="H418">
        <f t="shared" ca="1" si="51"/>
        <v>0</v>
      </c>
      <c r="I418" t="str">
        <f t="shared" ca="1" si="41"/>
        <v>1</v>
      </c>
      <c r="J418" t="str">
        <f t="shared" ca="1" si="42"/>
        <v>1.22.</v>
      </c>
      <c r="K418" t="str">
        <f t="shared" ca="1" si="43"/>
        <v>1.22.1.</v>
      </c>
      <c r="L418" t="str">
        <f t="shared" ca="1" si="52"/>
        <v>F</v>
      </c>
      <c r="M418" s="48" t="s">
        <v>4</v>
      </c>
      <c r="N418" s="49"/>
      <c r="O418" s="50" t="s">
        <v>1400</v>
      </c>
      <c r="P418" s="51"/>
      <c r="Q418" s="51"/>
      <c r="R418" s="52" t="s">
        <v>53</v>
      </c>
      <c r="S418" s="53"/>
      <c r="T418" s="78"/>
      <c r="U418" s="79"/>
      <c r="V418" s="57">
        <f t="shared" si="54"/>
        <v>0</v>
      </c>
      <c r="W418" s="56">
        <f t="shared" si="44"/>
        <v>0</v>
      </c>
      <c r="X418" s="57">
        <f ca="1">IFERROR(IF($M418="S",(ROUNDDOWN($Y418*$W418,2)),IF($M418="M",SUMIFS($X:$X,$M:$M,"N1",$E:$E,I418),IF(AND(M418="N1",OFFSET(M418,1,0)="S"),SUMIFS($X:$X,$M:$M,"S",$J:$J,CONCATENATE(E418,".",F418,".")),IF(AND(M418="N1",OFFSET(M418,1,0)="N2",$A$6&gt;=3),SUMIFS($X:$X,$M:$M,"N2",$J:$J,CONCATENATE(E418,".",F418,".")),IF(AND(M418="N2",OFFSET(M418,1,0)="S",$A$6&gt;=3),SUMIFS($X:$X,$M:$M,"S",$K:$K,CONCATENATE(E418,".",F418,".",G418,"."))))))),0)</f>
        <v>38556.31</v>
      </c>
      <c r="Y418" s="58">
        <f t="shared" si="53"/>
        <v>0</v>
      </c>
      <c r="Z418" s="59"/>
      <c r="AA418" s="59"/>
      <c r="AB418" s="59"/>
      <c r="AC418" s="3"/>
      <c r="AD418" s="11"/>
      <c r="AE418" s="60"/>
    </row>
    <row r="419" spans="1:31" x14ac:dyDescent="0.25">
      <c r="A419" t="str">
        <f t="shared" si="55"/>
        <v>S</v>
      </c>
      <c r="B419">
        <f t="shared" ca="1" si="39"/>
        <v>3</v>
      </c>
      <c r="C419" t="str">
        <f t="shared" ca="1" si="40"/>
        <v>S</v>
      </c>
      <c r="D419" t="str">
        <f t="shared" si="56"/>
        <v xml:space="preserve"> </v>
      </c>
      <c r="E419" s="47">
        <f t="shared" ca="1" si="57"/>
        <v>1</v>
      </c>
      <c r="F419">
        <f t="shared" ca="1" si="58"/>
        <v>22</v>
      </c>
      <c r="G419">
        <f t="shared" ca="1" si="59"/>
        <v>1</v>
      </c>
      <c r="H419">
        <f t="shared" ca="1" si="51"/>
        <v>1</v>
      </c>
      <c r="I419" t="str">
        <f t="shared" ca="1" si="41"/>
        <v>1</v>
      </c>
      <c r="J419" t="str">
        <f t="shared" ca="1" si="42"/>
        <v>1.22.</v>
      </c>
      <c r="K419" t="str">
        <f t="shared" ca="1" si="43"/>
        <v>1.22.1.</v>
      </c>
      <c r="L419" t="str">
        <f t="shared" ca="1" si="52"/>
        <v>F</v>
      </c>
      <c r="M419" s="48" t="s">
        <v>6</v>
      </c>
      <c r="N419" s="49"/>
      <c r="O419" s="50" t="s">
        <v>1401</v>
      </c>
      <c r="P419" s="51" t="s">
        <v>131</v>
      </c>
      <c r="Q419" s="51" t="s">
        <v>511</v>
      </c>
      <c r="R419" s="52" t="s">
        <v>512</v>
      </c>
      <c r="S419" s="53" t="s">
        <v>1</v>
      </c>
      <c r="T419" s="78">
        <v>46</v>
      </c>
      <c r="U419" s="79">
        <v>19.309999999999999</v>
      </c>
      <c r="V419" s="57">
        <f t="shared" si="54"/>
        <v>24.09</v>
      </c>
      <c r="W419" s="56">
        <f t="shared" si="44"/>
        <v>24.09</v>
      </c>
      <c r="X419" s="57">
        <f ca="1">IFERROR(IF($M419="S",(ROUNDDOWN($Y419*$W419,2)),IF($M419="M",SUMIFS($X:$X,$M:$M,"N1",$E:$E,I419),IF(AND(M419="N1",OFFSET(M419,1,0)="S"),SUMIFS($X:$X,$M:$M,"S",$J:$J,CONCATENATE(E419,".",F419,".")),IF(AND(M419="N1",OFFSET(M419,1,0)="N2",$A$6&gt;=3),SUMIFS($X:$X,$M:$M,"N2",$J:$J,CONCATENATE(E419,".",F419,".")),IF(AND(M419="N2",OFFSET(M419,1,0)="S",$A$6&gt;=3),SUMIFS($X:$X,$M:$M,"S",$K:$K,CONCATENATE(E419,".",F419,".",G419,"."))))))),0)</f>
        <v>1108.1400000000001</v>
      </c>
      <c r="Y419" s="58">
        <f t="shared" si="53"/>
        <v>46</v>
      </c>
      <c r="Z419" s="59"/>
      <c r="AA419" s="59"/>
      <c r="AB419" s="59"/>
      <c r="AC419" s="3"/>
      <c r="AD419" s="11"/>
      <c r="AE419" s="60"/>
    </row>
    <row r="420" spans="1:31" x14ac:dyDescent="0.25">
      <c r="A420" t="str">
        <f t="shared" si="55"/>
        <v>S</v>
      </c>
      <c r="B420">
        <f t="shared" ca="1" si="39"/>
        <v>3</v>
      </c>
      <c r="C420" t="str">
        <f t="shared" ca="1" si="40"/>
        <v>S</v>
      </c>
      <c r="D420" t="str">
        <f t="shared" si="56"/>
        <v xml:space="preserve"> </v>
      </c>
      <c r="E420" s="47">
        <f t="shared" ca="1" si="57"/>
        <v>1</v>
      </c>
      <c r="F420">
        <f t="shared" ca="1" si="58"/>
        <v>22</v>
      </c>
      <c r="G420">
        <f t="shared" ca="1" si="59"/>
        <v>1</v>
      </c>
      <c r="H420">
        <f t="shared" ca="1" si="51"/>
        <v>2</v>
      </c>
      <c r="I420" t="str">
        <f t="shared" ca="1" si="41"/>
        <v>1</v>
      </c>
      <c r="J420" t="str">
        <f t="shared" ca="1" si="42"/>
        <v>1.22.</v>
      </c>
      <c r="K420" t="str">
        <f t="shared" ca="1" si="43"/>
        <v>1.22.1.</v>
      </c>
      <c r="L420" t="str">
        <f t="shared" ca="1" si="52"/>
        <v>F</v>
      </c>
      <c r="M420" s="48" t="s">
        <v>6</v>
      </c>
      <c r="N420" s="49"/>
      <c r="O420" s="50" t="s">
        <v>1402</v>
      </c>
      <c r="P420" s="51" t="s">
        <v>131</v>
      </c>
      <c r="Q420" s="51" t="s">
        <v>513</v>
      </c>
      <c r="R420" s="52" t="s">
        <v>514</v>
      </c>
      <c r="S420" s="53" t="s">
        <v>1</v>
      </c>
      <c r="T420" s="78">
        <v>149</v>
      </c>
      <c r="U420" s="79">
        <v>36.17</v>
      </c>
      <c r="V420" s="57">
        <f t="shared" si="54"/>
        <v>45.13</v>
      </c>
      <c r="W420" s="56">
        <f t="shared" si="44"/>
        <v>45.13</v>
      </c>
      <c r="X420" s="57">
        <f ca="1">IFERROR(IF($M420="S",(ROUNDDOWN($Y420*$W420,2)),IF($M420="M",SUMIFS($X:$X,$M:$M,"N1",$E:$E,I420),IF(AND(M420="N1",OFFSET(M420,1,0)="S"),SUMIFS($X:$X,$M:$M,"S",$J:$J,CONCATENATE(E420,".",F420,".")),IF(AND(M420="N1",OFFSET(M420,1,0)="N2",$A$6&gt;=3),SUMIFS($X:$X,$M:$M,"N2",$J:$J,CONCATENATE(E420,".",F420,".")),IF(AND(M420="N2",OFFSET(M420,1,0)="S",$A$6&gt;=3),SUMIFS($X:$X,$M:$M,"S",$K:$K,CONCATENATE(E420,".",F420,".",G420,"."))))))),0)</f>
        <v>6724.37</v>
      </c>
      <c r="Y420" s="58">
        <f t="shared" si="53"/>
        <v>149</v>
      </c>
      <c r="Z420" s="59"/>
      <c r="AA420" s="59"/>
      <c r="AB420" s="59"/>
      <c r="AC420" s="3"/>
      <c r="AD420" s="11"/>
      <c r="AE420" s="60"/>
    </row>
    <row r="421" spans="1:31" x14ac:dyDescent="0.25">
      <c r="A421" t="str">
        <f t="shared" si="55"/>
        <v>S</v>
      </c>
      <c r="B421">
        <f t="shared" ca="1" si="39"/>
        <v>3</v>
      </c>
      <c r="C421" t="str">
        <f t="shared" ca="1" si="40"/>
        <v>S</v>
      </c>
      <c r="D421" t="str">
        <f t="shared" si="56"/>
        <v xml:space="preserve"> </v>
      </c>
      <c r="E421" s="47">
        <f t="shared" ca="1" si="57"/>
        <v>1</v>
      </c>
      <c r="F421">
        <f t="shared" ca="1" si="58"/>
        <v>22</v>
      </c>
      <c r="G421">
        <f t="shared" ca="1" si="59"/>
        <v>1</v>
      </c>
      <c r="H421">
        <f t="shared" ca="1" si="51"/>
        <v>3</v>
      </c>
      <c r="I421" t="str">
        <f t="shared" ca="1" si="41"/>
        <v>1</v>
      </c>
      <c r="J421" t="str">
        <f t="shared" ca="1" si="42"/>
        <v>1.22.</v>
      </c>
      <c r="K421" t="str">
        <f t="shared" ca="1" si="43"/>
        <v>1.22.1.</v>
      </c>
      <c r="L421" t="str">
        <f t="shared" ca="1" si="52"/>
        <v>F</v>
      </c>
      <c r="M421" s="48" t="s">
        <v>6</v>
      </c>
      <c r="N421" s="49"/>
      <c r="O421" s="50" t="s">
        <v>1403</v>
      </c>
      <c r="P421" s="51" t="s">
        <v>131</v>
      </c>
      <c r="Q421" s="51" t="s">
        <v>515</v>
      </c>
      <c r="R421" s="52" t="s">
        <v>516</v>
      </c>
      <c r="S421" s="53" t="s">
        <v>1</v>
      </c>
      <c r="T421" s="78">
        <v>6</v>
      </c>
      <c r="U421" s="79">
        <v>50.33</v>
      </c>
      <c r="V421" s="57">
        <f t="shared" si="54"/>
        <v>62.8</v>
      </c>
      <c r="W421" s="56">
        <f t="shared" si="44"/>
        <v>62.8</v>
      </c>
      <c r="X421" s="57">
        <f ca="1">IFERROR(IF($M421="S",(ROUNDDOWN($Y421*$W421,2)),IF($M421="M",SUMIFS($X:$X,$M:$M,"N1",$E:$E,I421),IF(AND(M421="N1",OFFSET(M421,1,0)="S"),SUMIFS($X:$X,$M:$M,"S",$J:$J,CONCATENATE(E421,".",F421,".")),IF(AND(M421="N1",OFFSET(M421,1,0)="N2",$A$6&gt;=3),SUMIFS($X:$X,$M:$M,"N2",$J:$J,CONCATENATE(E421,".",F421,".")),IF(AND(M421="N2",OFFSET(M421,1,0)="S",$A$6&gt;=3),SUMIFS($X:$X,$M:$M,"S",$K:$K,CONCATENATE(E421,".",F421,".",G421,"."))))))),0)</f>
        <v>376.8</v>
      </c>
      <c r="Y421" s="58">
        <f t="shared" si="53"/>
        <v>6</v>
      </c>
      <c r="Z421" s="59"/>
      <c r="AA421" s="59"/>
      <c r="AB421" s="59"/>
      <c r="AC421" s="3"/>
      <c r="AD421" s="11"/>
      <c r="AE421" s="60"/>
    </row>
    <row r="422" spans="1:31" ht="25.5" x14ac:dyDescent="0.25">
      <c r="A422" t="str">
        <f t="shared" si="55"/>
        <v>S</v>
      </c>
      <c r="B422">
        <f t="shared" ca="1" si="39"/>
        <v>3</v>
      </c>
      <c r="C422" t="str">
        <f t="shared" ca="1" si="40"/>
        <v>S</v>
      </c>
      <c r="D422" t="str">
        <f t="shared" si="56"/>
        <v xml:space="preserve"> </v>
      </c>
      <c r="E422" s="47">
        <f t="shared" ca="1" si="57"/>
        <v>1</v>
      </c>
      <c r="F422">
        <f t="shared" ca="1" si="58"/>
        <v>22</v>
      </c>
      <c r="G422">
        <f t="shared" ca="1" si="59"/>
        <v>1</v>
      </c>
      <c r="H422">
        <f t="shared" ca="1" si="51"/>
        <v>4</v>
      </c>
      <c r="I422" t="str">
        <f t="shared" ca="1" si="41"/>
        <v>1</v>
      </c>
      <c r="J422" t="str">
        <f t="shared" ca="1" si="42"/>
        <v>1.22.</v>
      </c>
      <c r="K422" t="str">
        <f t="shared" ca="1" si="43"/>
        <v>1.22.1.</v>
      </c>
      <c r="L422" t="str">
        <f t="shared" ca="1" si="52"/>
        <v>F</v>
      </c>
      <c r="M422" s="48" t="s">
        <v>6</v>
      </c>
      <c r="N422" s="49"/>
      <c r="O422" s="50" t="s">
        <v>1404</v>
      </c>
      <c r="P422" s="51" t="s">
        <v>51</v>
      </c>
      <c r="Q422" s="51" t="s">
        <v>517</v>
      </c>
      <c r="R422" s="52" t="s">
        <v>518</v>
      </c>
      <c r="S422" s="53" t="s">
        <v>61</v>
      </c>
      <c r="T422" s="78">
        <v>133</v>
      </c>
      <c r="U422" s="79">
        <v>59</v>
      </c>
      <c r="V422" s="57">
        <f t="shared" si="54"/>
        <v>73.62</v>
      </c>
      <c r="W422" s="56">
        <f t="shared" si="44"/>
        <v>73.62</v>
      </c>
      <c r="X422" s="57">
        <f ca="1">IFERROR(IF($M422="S",(ROUNDDOWN($Y422*$W422,2)),IF($M422="M",SUMIFS($X:$X,$M:$M,"N1",$E:$E,I422),IF(AND(M422="N1",OFFSET(M422,1,0)="S"),SUMIFS($X:$X,$M:$M,"S",$J:$J,CONCATENATE(E422,".",F422,".")),IF(AND(M422="N1",OFFSET(M422,1,0)="N2",$A$6&gt;=3),SUMIFS($X:$X,$M:$M,"N2",$J:$J,CONCATENATE(E422,".",F422,".")),IF(AND(M422="N2",OFFSET(M422,1,0)="S",$A$6&gt;=3),SUMIFS($X:$X,$M:$M,"S",$K:$K,CONCATENATE(E422,".",F422,".",G422,"."))))))),0)</f>
        <v>9791.4599999999991</v>
      </c>
      <c r="Y422" s="58">
        <f t="shared" si="53"/>
        <v>133</v>
      </c>
      <c r="Z422" s="59"/>
      <c r="AA422" s="59"/>
      <c r="AB422" s="59"/>
      <c r="AC422" s="3"/>
      <c r="AD422" s="11"/>
      <c r="AE422" s="60"/>
    </row>
    <row r="423" spans="1:31" ht="25.5" x14ac:dyDescent="0.25">
      <c r="A423" t="str">
        <f t="shared" si="55"/>
        <v>S</v>
      </c>
      <c r="B423">
        <f t="shared" ca="1" si="39"/>
        <v>3</v>
      </c>
      <c r="C423" t="str">
        <f t="shared" ca="1" si="40"/>
        <v>S</v>
      </c>
      <c r="D423" t="str">
        <f t="shared" si="56"/>
        <v xml:space="preserve"> </v>
      </c>
      <c r="E423" s="47">
        <f t="shared" ca="1" si="57"/>
        <v>1</v>
      </c>
      <c r="F423">
        <f t="shared" ca="1" si="58"/>
        <v>22</v>
      </c>
      <c r="G423">
        <f t="shared" ca="1" si="59"/>
        <v>1</v>
      </c>
      <c r="H423">
        <f t="shared" ca="1" si="51"/>
        <v>5</v>
      </c>
      <c r="I423" t="str">
        <f t="shared" ca="1" si="41"/>
        <v>1</v>
      </c>
      <c r="J423" t="str">
        <f t="shared" ca="1" si="42"/>
        <v>1.22.</v>
      </c>
      <c r="K423" t="str">
        <f t="shared" ca="1" si="43"/>
        <v>1.22.1.</v>
      </c>
      <c r="L423" t="str">
        <f t="shared" ca="1" si="52"/>
        <v>F</v>
      </c>
      <c r="M423" s="48" t="s">
        <v>6</v>
      </c>
      <c r="N423" s="49"/>
      <c r="O423" s="50" t="s">
        <v>1405</v>
      </c>
      <c r="P423" s="51" t="s">
        <v>51</v>
      </c>
      <c r="Q423" s="51" t="s">
        <v>519</v>
      </c>
      <c r="R423" s="52" t="s">
        <v>520</v>
      </c>
      <c r="S423" s="53" t="s">
        <v>61</v>
      </c>
      <c r="T423" s="78">
        <v>213</v>
      </c>
      <c r="U423" s="79">
        <v>71.819999999999993</v>
      </c>
      <c r="V423" s="57">
        <f t="shared" si="54"/>
        <v>89.61</v>
      </c>
      <c r="W423" s="56">
        <f t="shared" si="44"/>
        <v>89.61</v>
      </c>
      <c r="X423" s="57">
        <f ca="1">IFERROR(IF($M423="S",(ROUNDDOWN($Y423*$W423,2)),IF($M423="M",SUMIFS($X:$X,$M:$M,"N1",$E:$E,I423),IF(AND(M423="N1",OFFSET(M423,1,0)="S"),SUMIFS($X:$X,$M:$M,"S",$J:$J,CONCATENATE(E423,".",F423,".")),IF(AND(M423="N1",OFFSET(M423,1,0)="N2",$A$6&gt;=3),SUMIFS($X:$X,$M:$M,"N2",$J:$J,CONCATENATE(E423,".",F423,".")),IF(AND(M423="N2",OFFSET(M423,1,0)="S",$A$6&gt;=3),SUMIFS($X:$X,$M:$M,"S",$K:$K,CONCATENATE(E423,".",F423,".",G423,"."))))))),0)</f>
        <v>19086.93</v>
      </c>
      <c r="Y423" s="58">
        <f t="shared" si="53"/>
        <v>213</v>
      </c>
      <c r="Z423" s="59"/>
      <c r="AA423" s="59"/>
      <c r="AB423" s="59"/>
      <c r="AC423" s="3"/>
      <c r="AD423" s="11"/>
      <c r="AE423" s="60"/>
    </row>
    <row r="424" spans="1:31" ht="38.25" x14ac:dyDescent="0.25">
      <c r="A424" t="str">
        <f t="shared" si="55"/>
        <v>S</v>
      </c>
      <c r="B424">
        <f t="shared" ca="1" si="39"/>
        <v>3</v>
      </c>
      <c r="C424" t="str">
        <f t="shared" ca="1" si="40"/>
        <v>S</v>
      </c>
      <c r="D424" t="str">
        <f t="shared" si="56"/>
        <v xml:space="preserve"> </v>
      </c>
      <c r="E424" s="47">
        <f t="shared" ca="1" si="57"/>
        <v>1</v>
      </c>
      <c r="F424">
        <f t="shared" ca="1" si="58"/>
        <v>22</v>
      </c>
      <c r="G424">
        <f t="shared" ca="1" si="59"/>
        <v>1</v>
      </c>
      <c r="H424">
        <f t="shared" ca="1" si="51"/>
        <v>6</v>
      </c>
      <c r="I424" t="str">
        <f t="shared" ca="1" si="41"/>
        <v>1</v>
      </c>
      <c r="J424" t="str">
        <f t="shared" ca="1" si="42"/>
        <v>1.22.</v>
      </c>
      <c r="K424" t="str">
        <f t="shared" ca="1" si="43"/>
        <v>1.22.1.</v>
      </c>
      <c r="L424" t="str">
        <f t="shared" ca="1" si="52"/>
        <v>F</v>
      </c>
      <c r="M424" s="48" t="s">
        <v>6</v>
      </c>
      <c r="N424" s="49"/>
      <c r="O424" s="50" t="s">
        <v>1406</v>
      </c>
      <c r="P424" s="51" t="s">
        <v>120</v>
      </c>
      <c r="Q424" s="51" t="s">
        <v>521</v>
      </c>
      <c r="R424" s="52" t="s">
        <v>522</v>
      </c>
      <c r="S424" s="53" t="s">
        <v>1</v>
      </c>
      <c r="T424" s="78">
        <v>10</v>
      </c>
      <c r="U424" s="79">
        <v>86.38</v>
      </c>
      <c r="V424" s="57">
        <f t="shared" si="54"/>
        <v>107.78</v>
      </c>
      <c r="W424" s="56">
        <f t="shared" si="44"/>
        <v>107.78</v>
      </c>
      <c r="X424" s="57">
        <f ca="1">IFERROR(IF($M424="S",(ROUNDDOWN($Y424*$W424,2)),IF($M424="M",SUMIFS($X:$X,$M:$M,"N1",$E:$E,I424),IF(AND(M424="N1",OFFSET(M424,1,0)="S"),SUMIFS($X:$X,$M:$M,"S",$J:$J,CONCATENATE(E424,".",F424,".")),IF(AND(M424="N1",OFFSET(M424,1,0)="N2",$A$6&gt;=3),SUMIFS($X:$X,$M:$M,"N2",$J:$J,CONCATENATE(E424,".",F424,".")),IF(AND(M424="N2",OFFSET(M424,1,0)="S",$A$6&gt;=3),SUMIFS($X:$X,$M:$M,"S",$K:$K,CONCATENATE(E424,".",F424,".",G424,"."))))))),0)</f>
        <v>1077.8</v>
      </c>
      <c r="Y424" s="58">
        <f t="shared" si="53"/>
        <v>10</v>
      </c>
      <c r="Z424" s="59"/>
      <c r="AA424" s="59"/>
      <c r="AB424" s="59"/>
      <c r="AC424" s="3"/>
      <c r="AD424" s="11"/>
      <c r="AE424" s="60"/>
    </row>
    <row r="425" spans="1:31" ht="25.5" x14ac:dyDescent="0.25">
      <c r="A425" t="str">
        <f t="shared" si="55"/>
        <v>S</v>
      </c>
      <c r="B425">
        <f t="shared" ca="1" si="39"/>
        <v>3</v>
      </c>
      <c r="C425" t="str">
        <f t="shared" ca="1" si="40"/>
        <v>S</v>
      </c>
      <c r="D425" t="str">
        <f t="shared" si="56"/>
        <v xml:space="preserve"> </v>
      </c>
      <c r="E425" s="47">
        <f t="shared" ca="1" si="57"/>
        <v>1</v>
      </c>
      <c r="F425">
        <f t="shared" ca="1" si="58"/>
        <v>22</v>
      </c>
      <c r="G425">
        <f t="shared" ca="1" si="59"/>
        <v>1</v>
      </c>
      <c r="H425">
        <f t="shared" ca="1" si="51"/>
        <v>7</v>
      </c>
      <c r="I425" t="str">
        <f t="shared" ca="1" si="41"/>
        <v>1</v>
      </c>
      <c r="J425" t="str">
        <f t="shared" ca="1" si="42"/>
        <v>1.22.</v>
      </c>
      <c r="K425" t="str">
        <f t="shared" ca="1" si="43"/>
        <v>1.22.1.</v>
      </c>
      <c r="L425" t="str">
        <f t="shared" ca="1" si="52"/>
        <v>F</v>
      </c>
      <c r="M425" s="48" t="s">
        <v>6</v>
      </c>
      <c r="N425" s="49"/>
      <c r="O425" s="50" t="s">
        <v>1407</v>
      </c>
      <c r="P425" s="51" t="s">
        <v>131</v>
      </c>
      <c r="Q425" s="51" t="s">
        <v>523</v>
      </c>
      <c r="R425" s="52" t="s">
        <v>524</v>
      </c>
      <c r="S425" s="53" t="s">
        <v>61</v>
      </c>
      <c r="T425" s="78">
        <v>7</v>
      </c>
      <c r="U425" s="79">
        <v>44.75</v>
      </c>
      <c r="V425" s="57">
        <f t="shared" si="54"/>
        <v>55.83</v>
      </c>
      <c r="W425" s="56">
        <f t="shared" si="44"/>
        <v>55.83</v>
      </c>
      <c r="X425" s="57">
        <f ca="1">IFERROR(IF($M425="S",(ROUNDDOWN($Y425*$W425,2)),IF($M425="M",SUMIFS($X:$X,$M:$M,"N1",$E:$E,I425),IF(AND(M425="N1",OFFSET(M425,1,0)="S"),SUMIFS($X:$X,$M:$M,"S",$J:$J,CONCATENATE(E425,".",F425,".")),IF(AND(M425="N1",OFFSET(M425,1,0)="N2",$A$6&gt;=3),SUMIFS($X:$X,$M:$M,"N2",$J:$J,CONCATENATE(E425,".",F425,".")),IF(AND(M425="N2",OFFSET(M425,1,0)="S",$A$6&gt;=3),SUMIFS($X:$X,$M:$M,"S",$K:$K,CONCATENATE(E425,".",F425,".",G425,"."))))))),0)</f>
        <v>390.81</v>
      </c>
      <c r="Y425" s="58">
        <f t="shared" si="53"/>
        <v>7</v>
      </c>
      <c r="Z425" s="59"/>
      <c r="AA425" s="59"/>
      <c r="AB425" s="59"/>
      <c r="AC425" s="3"/>
      <c r="AD425" s="11"/>
      <c r="AE425" s="60"/>
    </row>
    <row r="426" spans="1:31" x14ac:dyDescent="0.25">
      <c r="A426">
        <f t="shared" si="55"/>
        <v>3</v>
      </c>
      <c r="B426">
        <f t="shared" ca="1" si="39"/>
        <v>3</v>
      </c>
      <c r="C426">
        <f t="shared" ca="1" si="40"/>
        <v>3</v>
      </c>
      <c r="D426" t="str">
        <f t="shared" si="56"/>
        <v xml:space="preserve"> </v>
      </c>
      <c r="E426" s="47">
        <f t="shared" ca="1" si="57"/>
        <v>1</v>
      </c>
      <c r="F426">
        <f t="shared" ca="1" si="58"/>
        <v>22</v>
      </c>
      <c r="G426">
        <f t="shared" ca="1" si="59"/>
        <v>2</v>
      </c>
      <c r="H426">
        <f t="shared" ca="1" si="51"/>
        <v>0</v>
      </c>
      <c r="I426" t="str">
        <f t="shared" ca="1" si="41"/>
        <v>1</v>
      </c>
      <c r="J426" t="str">
        <f t="shared" ca="1" si="42"/>
        <v>1.22.</v>
      </c>
      <c r="K426" t="str">
        <f t="shared" ca="1" si="43"/>
        <v>1.22.2.</v>
      </c>
      <c r="L426" t="str">
        <f t="shared" ca="1" si="52"/>
        <v>F</v>
      </c>
      <c r="M426" s="48" t="s">
        <v>4</v>
      </c>
      <c r="N426" s="49"/>
      <c r="O426" s="50" t="s">
        <v>1408</v>
      </c>
      <c r="P426" s="51"/>
      <c r="Q426" s="51"/>
      <c r="R426" s="52" t="s">
        <v>525</v>
      </c>
      <c r="S426" s="53"/>
      <c r="T426" s="78"/>
      <c r="U426" s="79"/>
      <c r="V426" s="57">
        <f t="shared" si="54"/>
        <v>0</v>
      </c>
      <c r="W426" s="56">
        <f t="shared" si="44"/>
        <v>0</v>
      </c>
      <c r="X426" s="57">
        <f ca="1">IFERROR(IF($M426="S",(ROUNDDOWN($Y426*$W426,2)),IF($M426="M",SUMIFS($X:$X,$M:$M,"N1",$E:$E,I426),IF(AND(M426="N1",OFFSET(M426,1,0)="S"),SUMIFS($X:$X,$M:$M,"S",$J:$J,CONCATENATE(E426,".",F426,".")),IF(AND(M426="N1",OFFSET(M426,1,0)="N2",$A$6&gt;=3),SUMIFS($X:$X,$M:$M,"N2",$J:$J,CONCATENATE(E426,".",F426,".")),IF(AND(M426="N2",OFFSET(M426,1,0)="S",$A$6&gt;=3),SUMIFS($X:$X,$M:$M,"S",$K:$K,CONCATENATE(E426,".",F426,".",G426,"."))))))),0)</f>
        <v>2954.56</v>
      </c>
      <c r="Y426" s="58">
        <f t="shared" si="53"/>
        <v>0</v>
      </c>
      <c r="Z426" s="59"/>
      <c r="AA426" s="59"/>
      <c r="AB426" s="59"/>
      <c r="AC426" s="3"/>
      <c r="AD426" s="11"/>
      <c r="AE426" s="60"/>
    </row>
    <row r="427" spans="1:31" x14ac:dyDescent="0.25">
      <c r="A427" t="str">
        <f t="shared" si="55"/>
        <v>S</v>
      </c>
      <c r="B427">
        <f t="shared" ca="1" si="39"/>
        <v>3</v>
      </c>
      <c r="C427" t="str">
        <f t="shared" ca="1" si="40"/>
        <v>S</v>
      </c>
      <c r="D427" t="str">
        <f t="shared" si="56"/>
        <v xml:space="preserve"> </v>
      </c>
      <c r="E427" s="47">
        <f t="shared" ca="1" si="57"/>
        <v>1</v>
      </c>
      <c r="F427">
        <f t="shared" ca="1" si="58"/>
        <v>22</v>
      </c>
      <c r="G427">
        <f t="shared" ca="1" si="59"/>
        <v>2</v>
      </c>
      <c r="H427">
        <f t="shared" ca="1" si="51"/>
        <v>1</v>
      </c>
      <c r="I427" t="str">
        <f t="shared" ca="1" si="41"/>
        <v>1</v>
      </c>
      <c r="J427" t="str">
        <f t="shared" ca="1" si="42"/>
        <v>1.22.</v>
      </c>
      <c r="K427" t="str">
        <f t="shared" ca="1" si="43"/>
        <v>1.22.2.</v>
      </c>
      <c r="L427" t="str">
        <f t="shared" ca="1" si="52"/>
        <v>F</v>
      </c>
      <c r="M427" s="48" t="s">
        <v>6</v>
      </c>
      <c r="N427" s="49"/>
      <c r="O427" s="50" t="s">
        <v>1409</v>
      </c>
      <c r="P427" s="51" t="s">
        <v>131</v>
      </c>
      <c r="Q427" s="51" t="s">
        <v>526</v>
      </c>
      <c r="R427" s="52" t="s">
        <v>527</v>
      </c>
      <c r="S427" s="53" t="s">
        <v>61</v>
      </c>
      <c r="T427" s="78">
        <v>163</v>
      </c>
      <c r="U427" s="79">
        <v>3.9</v>
      </c>
      <c r="V427" s="57">
        <f t="shared" si="54"/>
        <v>4.8600000000000003</v>
      </c>
      <c r="W427" s="56">
        <f t="shared" si="44"/>
        <v>4.8600000000000003</v>
      </c>
      <c r="X427" s="57">
        <f ca="1">IFERROR(IF($M427="S",(ROUNDDOWN($Y427*$W427,2)),IF($M427="M",SUMIFS($X:$X,$M:$M,"N1",$E:$E,I427),IF(AND(M427="N1",OFFSET(M427,1,0)="S"),SUMIFS($X:$X,$M:$M,"S",$J:$J,CONCATENATE(E427,".",F427,".")),IF(AND(M427="N1",OFFSET(M427,1,0)="N2",$A$6&gt;=3),SUMIFS($X:$X,$M:$M,"N2",$J:$J,CONCATENATE(E427,".",F427,".")),IF(AND(M427="N2",OFFSET(M427,1,0)="S",$A$6&gt;=3),SUMIFS($X:$X,$M:$M,"S",$K:$K,CONCATENATE(E427,".",F427,".",G427,"."))))))),0)</f>
        <v>792.18</v>
      </c>
      <c r="Y427" s="58">
        <f t="shared" si="53"/>
        <v>163</v>
      </c>
      <c r="Z427" s="59"/>
      <c r="AA427" s="59"/>
      <c r="AB427" s="59"/>
      <c r="AC427" s="3"/>
      <c r="AD427" s="11"/>
      <c r="AE427" s="60"/>
    </row>
    <row r="428" spans="1:31" x14ac:dyDescent="0.25">
      <c r="A428" t="str">
        <f t="shared" si="55"/>
        <v>S</v>
      </c>
      <c r="B428">
        <f t="shared" ca="1" si="39"/>
        <v>3</v>
      </c>
      <c r="C428" t="str">
        <f t="shared" ca="1" si="40"/>
        <v>S</v>
      </c>
      <c r="D428" t="str">
        <f t="shared" si="56"/>
        <v xml:space="preserve"> </v>
      </c>
      <c r="E428" s="47">
        <f t="shared" ca="1" si="57"/>
        <v>1</v>
      </c>
      <c r="F428">
        <f t="shared" ca="1" si="58"/>
        <v>22</v>
      </c>
      <c r="G428">
        <f t="shared" ca="1" si="59"/>
        <v>2</v>
      </c>
      <c r="H428">
        <f t="shared" ca="1" si="51"/>
        <v>2</v>
      </c>
      <c r="I428" t="str">
        <f t="shared" ca="1" si="41"/>
        <v>1</v>
      </c>
      <c r="J428" t="str">
        <f t="shared" ca="1" si="42"/>
        <v>1.22.</v>
      </c>
      <c r="K428" t="str">
        <f t="shared" ca="1" si="43"/>
        <v>1.22.2.</v>
      </c>
      <c r="L428" t="str">
        <f t="shared" ca="1" si="52"/>
        <v>F</v>
      </c>
      <c r="M428" s="48" t="s">
        <v>6</v>
      </c>
      <c r="N428" s="49"/>
      <c r="O428" s="50" t="s">
        <v>1410</v>
      </c>
      <c r="P428" s="51" t="s">
        <v>131</v>
      </c>
      <c r="Q428" s="51" t="s">
        <v>528</v>
      </c>
      <c r="R428" s="52" t="s">
        <v>529</v>
      </c>
      <c r="S428" s="53" t="s">
        <v>61</v>
      </c>
      <c r="T428" s="78">
        <v>1</v>
      </c>
      <c r="U428" s="79">
        <v>357.21</v>
      </c>
      <c r="V428" s="57">
        <f t="shared" si="54"/>
        <v>445.72</v>
      </c>
      <c r="W428" s="56">
        <f t="shared" si="44"/>
        <v>445.72</v>
      </c>
      <c r="X428" s="57">
        <f ca="1">IFERROR(IF($M428="S",(ROUNDDOWN($Y428*$W428,2)),IF($M428="M",SUMIFS($X:$X,$M:$M,"N1",$E:$E,I428),IF(AND(M428="N1",OFFSET(M428,1,0)="S"),SUMIFS($X:$X,$M:$M,"S",$J:$J,CONCATENATE(E428,".",F428,".")),IF(AND(M428="N1",OFFSET(M428,1,0)="N2",$A$6&gt;=3),SUMIFS($X:$X,$M:$M,"N2",$J:$J,CONCATENATE(E428,".",F428,".")),IF(AND(M428="N2",OFFSET(M428,1,0)="S",$A$6&gt;=3),SUMIFS($X:$X,$M:$M,"S",$K:$K,CONCATENATE(E428,".",F428,".",G428,"."))))))),0)</f>
        <v>445.72</v>
      </c>
      <c r="Y428" s="58">
        <f t="shared" si="53"/>
        <v>1</v>
      </c>
      <c r="Z428" s="59"/>
      <c r="AA428" s="59"/>
      <c r="AB428" s="59"/>
      <c r="AC428" s="3"/>
      <c r="AD428" s="11"/>
      <c r="AE428" s="60"/>
    </row>
    <row r="429" spans="1:31" ht="38.25" x14ac:dyDescent="0.25">
      <c r="A429" t="str">
        <f t="shared" si="55"/>
        <v>S</v>
      </c>
      <c r="B429">
        <f t="shared" ca="1" si="39"/>
        <v>3</v>
      </c>
      <c r="C429" t="str">
        <f t="shared" ca="1" si="40"/>
        <v>S</v>
      </c>
      <c r="D429" t="str">
        <f t="shared" si="56"/>
        <v xml:space="preserve"> </v>
      </c>
      <c r="E429" s="47">
        <f t="shared" ca="1" si="57"/>
        <v>1</v>
      </c>
      <c r="F429">
        <f t="shared" ca="1" si="58"/>
        <v>22</v>
      </c>
      <c r="G429">
        <f t="shared" ca="1" si="59"/>
        <v>2</v>
      </c>
      <c r="H429">
        <f t="shared" ca="1" si="51"/>
        <v>3</v>
      </c>
      <c r="I429" t="str">
        <f t="shared" ca="1" si="41"/>
        <v>1</v>
      </c>
      <c r="J429" t="str">
        <f t="shared" ca="1" si="42"/>
        <v>1.22.</v>
      </c>
      <c r="K429" t="str">
        <f t="shared" ca="1" si="43"/>
        <v>1.22.2.</v>
      </c>
      <c r="L429" t="str">
        <f t="shared" ca="1" si="52"/>
        <v>F</v>
      </c>
      <c r="M429" s="48" t="s">
        <v>6</v>
      </c>
      <c r="N429" s="49"/>
      <c r="O429" s="50" t="s">
        <v>1411</v>
      </c>
      <c r="P429" s="51" t="s">
        <v>32</v>
      </c>
      <c r="Q429" s="51">
        <v>104750</v>
      </c>
      <c r="R429" s="52" t="s">
        <v>530</v>
      </c>
      <c r="S429" s="53" t="s">
        <v>61</v>
      </c>
      <c r="T429" s="78">
        <v>8</v>
      </c>
      <c r="U429" s="79">
        <v>19.37</v>
      </c>
      <c r="V429" s="57">
        <f t="shared" si="54"/>
        <v>24.16</v>
      </c>
      <c r="W429" s="56">
        <f t="shared" si="44"/>
        <v>24.16</v>
      </c>
      <c r="X429" s="57">
        <f ca="1">IFERROR(IF($M429="S",(ROUNDDOWN($Y429*$W429,2)),IF($M429="M",SUMIFS($X:$X,$M:$M,"N1",$E:$E,I429),IF(AND(M429="N1",OFFSET(M429,1,0)="S"),SUMIFS($X:$X,$M:$M,"S",$J:$J,CONCATENATE(E429,".",F429,".")),IF(AND(M429="N1",OFFSET(M429,1,0)="N2",$A$6&gt;=3),SUMIFS($X:$X,$M:$M,"N2",$J:$J,CONCATENATE(E429,".",F429,".")),IF(AND(M429="N2",OFFSET(M429,1,0)="S",$A$6&gt;=3),SUMIFS($X:$X,$M:$M,"S",$K:$K,CONCATENATE(E429,".",F429,".",G429,"."))))))),0)</f>
        <v>193.28</v>
      </c>
      <c r="Y429" s="58">
        <f t="shared" si="53"/>
        <v>8</v>
      </c>
      <c r="Z429" s="59"/>
      <c r="AA429" s="59"/>
      <c r="AB429" s="59"/>
      <c r="AC429" s="3"/>
      <c r="AD429" s="11"/>
      <c r="AE429" s="60"/>
    </row>
    <row r="430" spans="1:31" ht="25.5" x14ac:dyDescent="0.25">
      <c r="A430" t="str">
        <f t="shared" si="55"/>
        <v>S</v>
      </c>
      <c r="B430">
        <f t="shared" ca="1" si="39"/>
        <v>3</v>
      </c>
      <c r="C430" t="str">
        <f t="shared" ca="1" si="40"/>
        <v>S</v>
      </c>
      <c r="D430" t="str">
        <f t="shared" si="56"/>
        <v xml:space="preserve"> </v>
      </c>
      <c r="E430" s="47">
        <f t="shared" ca="1" si="57"/>
        <v>1</v>
      </c>
      <c r="F430">
        <f t="shared" ca="1" si="58"/>
        <v>22</v>
      </c>
      <c r="G430">
        <f t="shared" ca="1" si="59"/>
        <v>2</v>
      </c>
      <c r="H430">
        <f t="shared" ca="1" si="51"/>
        <v>4</v>
      </c>
      <c r="I430" t="str">
        <f t="shared" ca="1" si="41"/>
        <v>1</v>
      </c>
      <c r="J430" t="str">
        <f t="shared" ca="1" si="42"/>
        <v>1.22.</v>
      </c>
      <c r="K430" t="str">
        <f t="shared" ca="1" si="43"/>
        <v>1.22.2.</v>
      </c>
      <c r="L430" t="str">
        <f t="shared" ca="1" si="52"/>
        <v>F</v>
      </c>
      <c r="M430" s="48" t="s">
        <v>6</v>
      </c>
      <c r="N430" s="49"/>
      <c r="O430" s="50" t="s">
        <v>1412</v>
      </c>
      <c r="P430" s="51" t="s">
        <v>32</v>
      </c>
      <c r="Q430" s="51">
        <v>104752</v>
      </c>
      <c r="R430" s="52" t="s">
        <v>531</v>
      </c>
      <c r="S430" s="53" t="s">
        <v>61</v>
      </c>
      <c r="T430" s="78">
        <v>16</v>
      </c>
      <c r="U430" s="79">
        <v>24.8</v>
      </c>
      <c r="V430" s="57">
        <f t="shared" si="54"/>
        <v>30.94</v>
      </c>
      <c r="W430" s="56">
        <f t="shared" si="44"/>
        <v>30.94</v>
      </c>
      <c r="X430" s="57">
        <f ca="1">IFERROR(IF($M430="S",(ROUNDDOWN($Y430*$W430,2)),IF($M430="M",SUMIFS($X:$X,$M:$M,"N1",$E:$E,I430),IF(AND(M430="N1",OFFSET(M430,1,0)="S"),SUMIFS($X:$X,$M:$M,"S",$J:$J,CONCATENATE(E430,".",F430,".")),IF(AND(M430="N1",OFFSET(M430,1,0)="N2",$A$6&gt;=3),SUMIFS($X:$X,$M:$M,"N2",$J:$J,CONCATENATE(E430,".",F430,".")),IF(AND(M430="N2",OFFSET(M430,1,0)="S",$A$6&gt;=3),SUMIFS($X:$X,$M:$M,"S",$K:$K,CONCATENATE(E430,".",F430,".",G430,"."))))))),0)</f>
        <v>495.04</v>
      </c>
      <c r="Y430" s="58">
        <f t="shared" si="53"/>
        <v>16</v>
      </c>
      <c r="Z430" s="59"/>
      <c r="AA430" s="59"/>
      <c r="AB430" s="59"/>
      <c r="AC430" s="3"/>
      <c r="AD430" s="11"/>
      <c r="AE430" s="60"/>
    </row>
    <row r="431" spans="1:31" ht="25.5" x14ac:dyDescent="0.25">
      <c r="A431" t="str">
        <f t="shared" si="55"/>
        <v>S</v>
      </c>
      <c r="B431">
        <f t="shared" ca="1" si="39"/>
        <v>3</v>
      </c>
      <c r="C431" t="str">
        <f t="shared" ca="1" si="40"/>
        <v>S</v>
      </c>
      <c r="D431" t="str">
        <f t="shared" si="56"/>
        <v xml:space="preserve"> </v>
      </c>
      <c r="E431" s="47">
        <f t="shared" ca="1" si="57"/>
        <v>1</v>
      </c>
      <c r="F431">
        <f t="shared" ca="1" si="58"/>
        <v>22</v>
      </c>
      <c r="G431">
        <f t="shared" ca="1" si="59"/>
        <v>2</v>
      </c>
      <c r="H431">
        <f t="shared" ca="1" si="51"/>
        <v>5</v>
      </c>
      <c r="I431" t="str">
        <f t="shared" ca="1" si="41"/>
        <v>1</v>
      </c>
      <c r="J431" t="str">
        <f t="shared" ca="1" si="42"/>
        <v>1.22.</v>
      </c>
      <c r="K431" t="str">
        <f t="shared" ca="1" si="43"/>
        <v>1.22.2.</v>
      </c>
      <c r="L431" t="str">
        <f t="shared" ca="1" si="52"/>
        <v>F</v>
      </c>
      <c r="M431" s="48" t="s">
        <v>6</v>
      </c>
      <c r="N431" s="49"/>
      <c r="O431" s="50" t="s">
        <v>1413</v>
      </c>
      <c r="P431" s="51" t="s">
        <v>32</v>
      </c>
      <c r="Q431" s="51">
        <v>104755</v>
      </c>
      <c r="R431" s="52" t="s">
        <v>532</v>
      </c>
      <c r="S431" s="53" t="s">
        <v>61</v>
      </c>
      <c r="T431" s="78">
        <v>1</v>
      </c>
      <c r="U431" s="79">
        <v>55.46</v>
      </c>
      <c r="V431" s="57">
        <f t="shared" si="54"/>
        <v>69.2</v>
      </c>
      <c r="W431" s="56">
        <f t="shared" si="44"/>
        <v>69.2</v>
      </c>
      <c r="X431" s="57">
        <f ca="1">IFERROR(IF($M431="S",(ROUNDDOWN($Y431*$W431,2)),IF($M431="M",SUMIFS($X:$X,$M:$M,"N1",$E:$E,I431),IF(AND(M431="N1",OFFSET(M431,1,0)="S"),SUMIFS($X:$X,$M:$M,"S",$J:$J,CONCATENATE(E431,".",F431,".")),IF(AND(M431="N1",OFFSET(M431,1,0)="N2",$A$6&gt;=3),SUMIFS($X:$X,$M:$M,"N2",$J:$J,CONCATENATE(E431,".",F431,".")),IF(AND(M431="N2",OFFSET(M431,1,0)="S",$A$6&gt;=3),SUMIFS($X:$X,$M:$M,"S",$K:$K,CONCATENATE(E431,".",F431,".",G431,"."))))))),0)</f>
        <v>69.2</v>
      </c>
      <c r="Y431" s="58">
        <f t="shared" si="53"/>
        <v>1</v>
      </c>
      <c r="Z431" s="59"/>
      <c r="AA431" s="59"/>
      <c r="AB431" s="59"/>
      <c r="AC431" s="3"/>
      <c r="AD431" s="11"/>
      <c r="AE431" s="60"/>
    </row>
    <row r="432" spans="1:31" x14ac:dyDescent="0.25">
      <c r="A432" t="str">
        <f t="shared" si="55"/>
        <v>S</v>
      </c>
      <c r="B432">
        <f t="shared" ca="1" si="39"/>
        <v>3</v>
      </c>
      <c r="C432" t="str">
        <f t="shared" ca="1" si="40"/>
        <v>S</v>
      </c>
      <c r="D432" t="str">
        <f t="shared" si="56"/>
        <v xml:space="preserve"> </v>
      </c>
      <c r="E432" s="47">
        <f t="shared" ca="1" si="57"/>
        <v>1</v>
      </c>
      <c r="F432">
        <f t="shared" ca="1" si="58"/>
        <v>22</v>
      </c>
      <c r="G432">
        <f t="shared" ca="1" si="59"/>
        <v>2</v>
      </c>
      <c r="H432">
        <f t="shared" ca="1" si="51"/>
        <v>6</v>
      </c>
      <c r="I432" t="str">
        <f t="shared" ca="1" si="41"/>
        <v>1</v>
      </c>
      <c r="J432" t="str">
        <f t="shared" ca="1" si="42"/>
        <v>1.22.</v>
      </c>
      <c r="K432" t="str">
        <f t="shared" ca="1" si="43"/>
        <v>1.22.2.</v>
      </c>
      <c r="L432" t="str">
        <f t="shared" ca="1" si="52"/>
        <v>F</v>
      </c>
      <c r="M432" s="48" t="s">
        <v>6</v>
      </c>
      <c r="N432" s="49"/>
      <c r="O432" s="50" t="s">
        <v>1414</v>
      </c>
      <c r="P432" s="51" t="s">
        <v>131</v>
      </c>
      <c r="Q432" s="51" t="s">
        <v>533</v>
      </c>
      <c r="R432" s="52" t="s">
        <v>534</v>
      </c>
      <c r="S432" s="53" t="s">
        <v>61</v>
      </c>
      <c r="T432" s="78">
        <v>14</v>
      </c>
      <c r="U432" s="79">
        <v>54.91</v>
      </c>
      <c r="V432" s="57">
        <f t="shared" si="54"/>
        <v>68.510000000000005</v>
      </c>
      <c r="W432" s="56">
        <f t="shared" si="44"/>
        <v>68.510000000000005</v>
      </c>
      <c r="X432" s="57">
        <f ca="1">IFERROR(IF($M432="S",(ROUNDDOWN($Y432*$W432,2)),IF($M432="M",SUMIFS($X:$X,$M:$M,"N1",$E:$E,I432),IF(AND(M432="N1",OFFSET(M432,1,0)="S"),SUMIFS($X:$X,$M:$M,"S",$J:$J,CONCATENATE(E432,".",F432,".")),IF(AND(M432="N1",OFFSET(M432,1,0)="N2",$A$6&gt;=3),SUMIFS($X:$X,$M:$M,"N2",$J:$J,CONCATENATE(E432,".",F432,".")),IF(AND(M432="N2",OFFSET(M432,1,0)="S",$A$6&gt;=3),SUMIFS($X:$X,$M:$M,"S",$K:$K,CONCATENATE(E432,".",F432,".",G432,"."))))))),0)</f>
        <v>959.14</v>
      </c>
      <c r="Y432" s="58">
        <f t="shared" si="53"/>
        <v>14</v>
      </c>
      <c r="Z432" s="59"/>
      <c r="AA432" s="59"/>
      <c r="AB432" s="59"/>
      <c r="AC432" s="3"/>
      <c r="AD432" s="11"/>
      <c r="AE432" s="60"/>
    </row>
    <row r="433" spans="1:31" x14ac:dyDescent="0.25">
      <c r="A433">
        <f t="shared" si="55"/>
        <v>3</v>
      </c>
      <c r="B433">
        <f t="shared" ca="1" si="39"/>
        <v>3</v>
      </c>
      <c r="C433">
        <f t="shared" ca="1" si="40"/>
        <v>3</v>
      </c>
      <c r="D433" t="str">
        <f t="shared" si="56"/>
        <v xml:space="preserve"> </v>
      </c>
      <c r="E433" s="47">
        <f t="shared" ca="1" si="57"/>
        <v>1</v>
      </c>
      <c r="F433">
        <f t="shared" ca="1" si="58"/>
        <v>22</v>
      </c>
      <c r="G433">
        <f t="shared" ca="1" si="59"/>
        <v>3</v>
      </c>
      <c r="H433">
        <f t="shared" ca="1" si="51"/>
        <v>0</v>
      </c>
      <c r="I433" t="str">
        <f t="shared" ca="1" si="41"/>
        <v>1</v>
      </c>
      <c r="J433" t="str">
        <f t="shared" ca="1" si="42"/>
        <v>1.22.</v>
      </c>
      <c r="K433" t="str">
        <f t="shared" ca="1" si="43"/>
        <v>1.22.3.</v>
      </c>
      <c r="L433" t="str">
        <f t="shared" ca="1" si="52"/>
        <v>F</v>
      </c>
      <c r="M433" s="48" t="s">
        <v>4</v>
      </c>
      <c r="N433" s="49"/>
      <c r="O433" s="50" t="s">
        <v>1415</v>
      </c>
      <c r="P433" s="51"/>
      <c r="Q433" s="51"/>
      <c r="R433" s="52" t="s">
        <v>535</v>
      </c>
      <c r="S433" s="53"/>
      <c r="T433" s="78"/>
      <c r="U433" s="79"/>
      <c r="V433" s="57">
        <f t="shared" si="54"/>
        <v>0</v>
      </c>
      <c r="W433" s="56">
        <f t="shared" si="44"/>
        <v>0</v>
      </c>
      <c r="X433" s="57">
        <f ca="1">IFERROR(IF($M433="S",(ROUNDDOWN($Y433*$W433,2)),IF($M433="M",SUMIFS($X:$X,$M:$M,"N1",$E:$E,I433),IF(AND(M433="N1",OFFSET(M433,1,0)="S"),SUMIFS($X:$X,$M:$M,"S",$J:$J,CONCATENATE(E433,".",F433,".")),IF(AND(M433="N1",OFFSET(M433,1,0)="N2",$A$6&gt;=3),SUMIFS($X:$X,$M:$M,"N2",$J:$J,CONCATENATE(E433,".",F433,".")),IF(AND(M433="N2",OFFSET(M433,1,0)="S",$A$6&gt;=3),SUMIFS($X:$X,$M:$M,"S",$K:$K,CONCATENATE(E433,".",F433,".",G433,"."))))))),0)</f>
        <v>1215.3199999999997</v>
      </c>
      <c r="Y433" s="58">
        <f t="shared" si="53"/>
        <v>0</v>
      </c>
      <c r="Z433" s="59"/>
      <c r="AA433" s="59"/>
      <c r="AB433" s="59"/>
      <c r="AC433" s="3"/>
      <c r="AD433" s="11"/>
      <c r="AE433" s="60"/>
    </row>
    <row r="434" spans="1:31" x14ac:dyDescent="0.25">
      <c r="A434" t="str">
        <f t="shared" si="55"/>
        <v>S</v>
      </c>
      <c r="B434">
        <f t="shared" ca="1" si="39"/>
        <v>3</v>
      </c>
      <c r="C434" t="str">
        <f t="shared" ca="1" si="40"/>
        <v>S</v>
      </c>
      <c r="D434" t="str">
        <f t="shared" si="56"/>
        <v xml:space="preserve"> </v>
      </c>
      <c r="E434" s="47">
        <f t="shared" ca="1" si="57"/>
        <v>1</v>
      </c>
      <c r="F434">
        <f t="shared" ca="1" si="58"/>
        <v>22</v>
      </c>
      <c r="G434">
        <f t="shared" ca="1" si="59"/>
        <v>3</v>
      </c>
      <c r="H434">
        <f t="shared" ca="1" si="51"/>
        <v>1</v>
      </c>
      <c r="I434" t="str">
        <f t="shared" ca="1" si="41"/>
        <v>1</v>
      </c>
      <c r="J434" t="str">
        <f t="shared" ca="1" si="42"/>
        <v>1.22.</v>
      </c>
      <c r="K434" t="str">
        <f t="shared" ca="1" si="43"/>
        <v>1.22.3.</v>
      </c>
      <c r="L434" t="str">
        <f t="shared" ca="1" si="52"/>
        <v>F</v>
      </c>
      <c r="M434" s="48" t="s">
        <v>6</v>
      </c>
      <c r="N434" s="49"/>
      <c r="O434" s="50" t="s">
        <v>1416</v>
      </c>
      <c r="P434" s="51" t="s">
        <v>131</v>
      </c>
      <c r="Q434" s="51" t="s">
        <v>536</v>
      </c>
      <c r="R434" s="52" t="s">
        <v>537</v>
      </c>
      <c r="S434" s="53" t="s">
        <v>61</v>
      </c>
      <c r="T434" s="78">
        <v>17</v>
      </c>
      <c r="U434" s="79">
        <v>2.48</v>
      </c>
      <c r="V434" s="57">
        <f t="shared" si="54"/>
        <v>3.09</v>
      </c>
      <c r="W434" s="56">
        <f t="shared" si="44"/>
        <v>3.09</v>
      </c>
      <c r="X434" s="57">
        <f ca="1">IFERROR(IF($M434="S",(ROUNDDOWN($Y434*$W434,2)),IF($M434="M",SUMIFS($X:$X,$M:$M,"N1",$E:$E,I434),IF(AND(M434="N1",OFFSET(M434,1,0)="S"),SUMIFS($X:$X,$M:$M,"S",$J:$J,CONCATENATE(E434,".",F434,".")),IF(AND(M434="N1",OFFSET(M434,1,0)="N2",$A$6&gt;=3),SUMIFS($X:$X,$M:$M,"N2",$J:$J,CONCATENATE(E434,".",F434,".")),IF(AND(M434="N2",OFFSET(M434,1,0)="S",$A$6&gt;=3),SUMIFS($X:$X,$M:$M,"S",$K:$K,CONCATENATE(E434,".",F434,".",G434,"."))))))),0)</f>
        <v>52.53</v>
      </c>
      <c r="Y434" s="58">
        <f t="shared" si="53"/>
        <v>17</v>
      </c>
      <c r="Z434" s="59"/>
      <c r="AA434" s="59"/>
      <c r="AB434" s="59"/>
      <c r="AC434" s="3"/>
      <c r="AD434" s="11"/>
      <c r="AE434" s="60"/>
    </row>
    <row r="435" spans="1:31" x14ac:dyDescent="0.25">
      <c r="A435" t="str">
        <f t="shared" si="55"/>
        <v>S</v>
      </c>
      <c r="B435">
        <f t="shared" ca="1" si="39"/>
        <v>3</v>
      </c>
      <c r="C435" t="str">
        <f t="shared" ca="1" si="40"/>
        <v>S</v>
      </c>
      <c r="D435" t="str">
        <f t="shared" si="56"/>
        <v xml:space="preserve"> </v>
      </c>
      <c r="E435" s="47">
        <f t="shared" ca="1" si="57"/>
        <v>1</v>
      </c>
      <c r="F435">
        <f t="shared" ca="1" si="58"/>
        <v>22</v>
      </c>
      <c r="G435">
        <f t="shared" ca="1" si="59"/>
        <v>3</v>
      </c>
      <c r="H435">
        <f t="shared" ca="1" si="51"/>
        <v>2</v>
      </c>
      <c r="I435" t="str">
        <f t="shared" ca="1" si="41"/>
        <v>1</v>
      </c>
      <c r="J435" t="str">
        <f t="shared" ca="1" si="42"/>
        <v>1.22.</v>
      </c>
      <c r="K435" t="str">
        <f t="shared" ca="1" si="43"/>
        <v>1.22.3.</v>
      </c>
      <c r="L435" t="str">
        <f t="shared" ca="1" si="52"/>
        <v>F</v>
      </c>
      <c r="M435" s="48" t="s">
        <v>6</v>
      </c>
      <c r="N435" s="49"/>
      <c r="O435" s="50" t="s">
        <v>1417</v>
      </c>
      <c r="P435" s="51" t="s">
        <v>131</v>
      </c>
      <c r="Q435" s="51" t="s">
        <v>538</v>
      </c>
      <c r="R435" s="52" t="s">
        <v>539</v>
      </c>
      <c r="S435" s="53" t="s">
        <v>61</v>
      </c>
      <c r="T435" s="78">
        <v>163</v>
      </c>
      <c r="U435" s="79">
        <v>2.79</v>
      </c>
      <c r="V435" s="57">
        <f t="shared" si="54"/>
        <v>3.48</v>
      </c>
      <c r="W435" s="56">
        <f t="shared" si="44"/>
        <v>3.48</v>
      </c>
      <c r="X435" s="57">
        <f ca="1">IFERROR(IF($M435="S",(ROUNDDOWN($Y435*$W435,2)),IF($M435="M",SUMIFS($X:$X,$M:$M,"N1",$E:$E,I435),IF(AND(M435="N1",OFFSET(M435,1,0)="S"),SUMIFS($X:$X,$M:$M,"S",$J:$J,CONCATENATE(E435,".",F435,".")),IF(AND(M435="N1",OFFSET(M435,1,0)="N2",$A$6&gt;=3),SUMIFS($X:$X,$M:$M,"N2",$J:$J,CONCATENATE(E435,".",F435,".")),IF(AND(M435="N2",OFFSET(M435,1,0)="S",$A$6&gt;=3),SUMIFS($X:$X,$M:$M,"S",$K:$K,CONCATENATE(E435,".",F435,".",G435,"."))))))),0)</f>
        <v>567.24</v>
      </c>
      <c r="Y435" s="58">
        <f t="shared" si="53"/>
        <v>163</v>
      </c>
      <c r="Z435" s="59"/>
      <c r="AA435" s="59"/>
      <c r="AB435" s="59"/>
      <c r="AC435" s="3"/>
      <c r="AD435" s="11"/>
      <c r="AE435" s="60"/>
    </row>
    <row r="436" spans="1:31" ht="25.5" x14ac:dyDescent="0.25">
      <c r="A436" t="str">
        <f t="shared" si="55"/>
        <v>S</v>
      </c>
      <c r="B436">
        <f t="shared" ca="1" si="39"/>
        <v>3</v>
      </c>
      <c r="C436" t="str">
        <f t="shared" ca="1" si="40"/>
        <v>S</v>
      </c>
      <c r="D436" t="str">
        <f t="shared" si="56"/>
        <v xml:space="preserve"> </v>
      </c>
      <c r="E436" s="47">
        <f t="shared" ca="1" si="57"/>
        <v>1</v>
      </c>
      <c r="F436">
        <f t="shared" ca="1" si="58"/>
        <v>22</v>
      </c>
      <c r="G436">
        <f t="shared" ca="1" si="59"/>
        <v>3</v>
      </c>
      <c r="H436">
        <f t="shared" ca="1" si="51"/>
        <v>3</v>
      </c>
      <c r="I436" t="str">
        <f t="shared" ca="1" si="41"/>
        <v>1</v>
      </c>
      <c r="J436" t="str">
        <f t="shared" ca="1" si="42"/>
        <v>1.22.</v>
      </c>
      <c r="K436" t="str">
        <f t="shared" ca="1" si="43"/>
        <v>1.22.3.</v>
      </c>
      <c r="L436" t="str">
        <f t="shared" ca="1" si="52"/>
        <v>F</v>
      </c>
      <c r="M436" s="48" t="s">
        <v>6</v>
      </c>
      <c r="N436" s="49"/>
      <c r="O436" s="50" t="s">
        <v>1418</v>
      </c>
      <c r="P436" s="51" t="s">
        <v>120</v>
      </c>
      <c r="Q436" s="51" t="s">
        <v>540</v>
      </c>
      <c r="R436" s="52" t="s">
        <v>541</v>
      </c>
      <c r="S436" s="53" t="s">
        <v>61</v>
      </c>
      <c r="T436" s="78">
        <v>163</v>
      </c>
      <c r="U436" s="79">
        <v>2.9</v>
      </c>
      <c r="V436" s="57">
        <f t="shared" si="54"/>
        <v>3.61</v>
      </c>
      <c r="W436" s="56">
        <f t="shared" si="44"/>
        <v>3.61</v>
      </c>
      <c r="X436" s="57">
        <f ca="1">IFERROR(IF($M436="S",(ROUNDDOWN($Y436*$W436,2)),IF($M436="M",SUMIFS($X:$X,$M:$M,"N1",$E:$E,I436),IF(AND(M436="N1",OFFSET(M436,1,0)="S"),SUMIFS($X:$X,$M:$M,"S",$J:$J,CONCATENATE(E436,".",F436,".")),IF(AND(M436="N1",OFFSET(M436,1,0)="N2",$A$6&gt;=3),SUMIFS($X:$X,$M:$M,"N2",$J:$J,CONCATENATE(E436,".",F436,".")),IF(AND(M436="N2",OFFSET(M436,1,0)="S",$A$6&gt;=3),SUMIFS($X:$X,$M:$M,"S",$K:$K,CONCATENATE(E436,".",F436,".",G436,"."))))))),0)</f>
        <v>588.42999999999995</v>
      </c>
      <c r="Y436" s="58">
        <f t="shared" si="53"/>
        <v>163</v>
      </c>
      <c r="Z436" s="59"/>
      <c r="AA436" s="59"/>
      <c r="AB436" s="59"/>
      <c r="AC436" s="3"/>
      <c r="AD436" s="11"/>
      <c r="AE436" s="60"/>
    </row>
    <row r="437" spans="1:31" ht="25.5" x14ac:dyDescent="0.25">
      <c r="A437" t="str">
        <f t="shared" si="55"/>
        <v>S</v>
      </c>
      <c r="B437">
        <f t="shared" ca="1" si="39"/>
        <v>3</v>
      </c>
      <c r="C437" t="str">
        <f t="shared" ca="1" si="40"/>
        <v>S</v>
      </c>
      <c r="D437" t="str">
        <f t="shared" si="56"/>
        <v xml:space="preserve"> </v>
      </c>
      <c r="E437" s="47">
        <f t="shared" ca="1" si="57"/>
        <v>1</v>
      </c>
      <c r="F437">
        <f t="shared" ca="1" si="58"/>
        <v>22</v>
      </c>
      <c r="G437">
        <f t="shared" ca="1" si="59"/>
        <v>3</v>
      </c>
      <c r="H437">
        <f t="shared" ca="1" si="51"/>
        <v>4</v>
      </c>
      <c r="I437" t="str">
        <f t="shared" ca="1" si="41"/>
        <v>1</v>
      </c>
      <c r="J437" t="str">
        <f t="shared" ca="1" si="42"/>
        <v>1.22.</v>
      </c>
      <c r="K437" t="str">
        <f t="shared" ca="1" si="43"/>
        <v>1.22.3.</v>
      </c>
      <c r="L437" t="str">
        <f t="shared" ca="1" si="52"/>
        <v>F</v>
      </c>
      <c r="M437" s="48" t="s">
        <v>6</v>
      </c>
      <c r="N437" s="49"/>
      <c r="O437" s="50" t="s">
        <v>1419</v>
      </c>
      <c r="P437" s="51" t="s">
        <v>120</v>
      </c>
      <c r="Q437" s="51" t="s">
        <v>542</v>
      </c>
      <c r="R437" s="52" t="s">
        <v>543</v>
      </c>
      <c r="S437" s="53" t="s">
        <v>61</v>
      </c>
      <c r="T437" s="78">
        <v>8</v>
      </c>
      <c r="U437" s="79">
        <v>0.72</v>
      </c>
      <c r="V437" s="57">
        <f t="shared" si="54"/>
        <v>0.89</v>
      </c>
      <c r="W437" s="56">
        <f t="shared" si="44"/>
        <v>0.89</v>
      </c>
      <c r="X437" s="57">
        <f ca="1">IFERROR(IF($M437="S",(ROUNDDOWN($Y437*$W437,2)),IF($M437="M",SUMIFS($X:$X,$M:$M,"N1",$E:$E,I437),IF(AND(M437="N1",OFFSET(M437,1,0)="S"),SUMIFS($X:$X,$M:$M,"S",$J:$J,CONCATENATE(E437,".",F437,".")),IF(AND(M437="N1",OFFSET(M437,1,0)="N2",$A$6&gt;=3),SUMIFS($X:$X,$M:$M,"N2",$J:$J,CONCATENATE(E437,".",F437,".")),IF(AND(M437="N2",OFFSET(M437,1,0)="S",$A$6&gt;=3),SUMIFS($X:$X,$M:$M,"S",$K:$K,CONCATENATE(E437,".",F437,".",G437,"."))))))),0)</f>
        <v>7.12</v>
      </c>
      <c r="Y437" s="58">
        <f t="shared" si="53"/>
        <v>8</v>
      </c>
      <c r="Z437" s="59"/>
      <c r="AA437" s="59"/>
      <c r="AB437" s="59"/>
      <c r="AC437" s="3"/>
      <c r="AD437" s="11"/>
      <c r="AE437" s="60"/>
    </row>
    <row r="438" spans="1:31" x14ac:dyDescent="0.25">
      <c r="A438">
        <f t="shared" si="55"/>
        <v>3</v>
      </c>
      <c r="B438">
        <f t="shared" ca="1" si="39"/>
        <v>3</v>
      </c>
      <c r="C438">
        <f t="shared" ca="1" si="40"/>
        <v>3</v>
      </c>
      <c r="D438" t="str">
        <f t="shared" si="56"/>
        <v xml:space="preserve"> </v>
      </c>
      <c r="E438" s="47">
        <f t="shared" ca="1" si="57"/>
        <v>1</v>
      </c>
      <c r="F438">
        <f t="shared" ca="1" si="58"/>
        <v>22</v>
      </c>
      <c r="G438">
        <f t="shared" ca="1" si="59"/>
        <v>4</v>
      </c>
      <c r="H438">
        <f t="shared" ca="1" si="51"/>
        <v>0</v>
      </c>
      <c r="I438" t="str">
        <f t="shared" ca="1" si="41"/>
        <v>1</v>
      </c>
      <c r="J438" t="str">
        <f t="shared" ca="1" si="42"/>
        <v>1.22.</v>
      </c>
      <c r="K438" t="str">
        <f t="shared" ca="1" si="43"/>
        <v>1.22.4.</v>
      </c>
      <c r="L438" t="str">
        <f t="shared" ca="1" si="52"/>
        <v>F</v>
      </c>
      <c r="M438" s="48" t="s">
        <v>4</v>
      </c>
      <c r="N438" s="49"/>
      <c r="O438" s="50" t="s">
        <v>1420</v>
      </c>
      <c r="P438" s="51"/>
      <c r="Q438" s="51"/>
      <c r="R438" s="52" t="s">
        <v>544</v>
      </c>
      <c r="S438" s="53"/>
      <c r="T438" s="78"/>
      <c r="U438" s="79"/>
      <c r="V438" s="57">
        <f t="shared" si="54"/>
        <v>0</v>
      </c>
      <c r="W438" s="56">
        <f t="shared" si="44"/>
        <v>0</v>
      </c>
      <c r="X438" s="57">
        <f ca="1">IFERROR(IF($M438="S",(ROUNDDOWN($Y438*$W438,2)),IF($M438="M",SUMIFS($X:$X,$M:$M,"N1",$E:$E,I438),IF(AND(M438="N1",OFFSET(M438,1,0)="S"),SUMIFS($X:$X,$M:$M,"S",$J:$J,CONCATENATE(E438,".",F438,".")),IF(AND(M438="N1",OFFSET(M438,1,0)="N2",$A$6&gt;=3),SUMIFS($X:$X,$M:$M,"N2",$J:$J,CONCATENATE(E438,".",F438,".")),IF(AND(M438="N2",OFFSET(M438,1,0)="S",$A$6&gt;=3),SUMIFS($X:$X,$M:$M,"S",$K:$K,CONCATENATE(E438,".",F438,".",G438,"."))))))),0)</f>
        <v>623.5</v>
      </c>
      <c r="Y438" s="58">
        <f t="shared" si="53"/>
        <v>0</v>
      </c>
      <c r="Z438" s="59"/>
      <c r="AA438" s="59"/>
      <c r="AB438" s="59"/>
      <c r="AC438" s="3"/>
      <c r="AD438" s="11"/>
      <c r="AE438" s="60"/>
    </row>
    <row r="439" spans="1:31" x14ac:dyDescent="0.25">
      <c r="A439" t="str">
        <f t="shared" si="55"/>
        <v>S</v>
      </c>
      <c r="B439">
        <f t="shared" ca="1" si="39"/>
        <v>3</v>
      </c>
      <c r="C439" t="str">
        <f t="shared" ca="1" si="40"/>
        <v>S</v>
      </c>
      <c r="D439" t="str">
        <f t="shared" si="56"/>
        <v xml:space="preserve"> </v>
      </c>
      <c r="E439" s="47">
        <f t="shared" ca="1" si="57"/>
        <v>1</v>
      </c>
      <c r="F439">
        <f t="shared" ca="1" si="58"/>
        <v>22</v>
      </c>
      <c r="G439">
        <f t="shared" ca="1" si="59"/>
        <v>4</v>
      </c>
      <c r="H439">
        <f t="shared" ca="1" si="51"/>
        <v>1</v>
      </c>
      <c r="I439" t="str">
        <f t="shared" ca="1" si="41"/>
        <v>1</v>
      </c>
      <c r="J439" t="str">
        <f t="shared" ca="1" si="42"/>
        <v>1.22.</v>
      </c>
      <c r="K439" t="str">
        <f t="shared" ca="1" si="43"/>
        <v>1.22.4.</v>
      </c>
      <c r="L439" t="str">
        <f t="shared" ca="1" si="52"/>
        <v>F</v>
      </c>
      <c r="M439" s="48" t="s">
        <v>6</v>
      </c>
      <c r="N439" s="49"/>
      <c r="O439" s="50" t="s">
        <v>1421</v>
      </c>
      <c r="P439" s="51" t="s">
        <v>131</v>
      </c>
      <c r="Q439" s="51" t="s">
        <v>545</v>
      </c>
      <c r="R439" s="52" t="s">
        <v>546</v>
      </c>
      <c r="S439" s="53" t="s">
        <v>61</v>
      </c>
      <c r="T439" s="78">
        <v>1</v>
      </c>
      <c r="U439" s="79">
        <v>225.98</v>
      </c>
      <c r="V439" s="57">
        <f t="shared" si="54"/>
        <v>281.97000000000003</v>
      </c>
      <c r="W439" s="56">
        <f t="shared" si="44"/>
        <v>281.97000000000003</v>
      </c>
      <c r="X439" s="57">
        <f ca="1">IFERROR(IF($M439="S",(ROUNDDOWN($Y439*$W439,2)),IF($M439="M",SUMIFS($X:$X,$M:$M,"N1",$E:$E,I439),IF(AND(M439="N1",OFFSET(M439,1,0)="S"),SUMIFS($X:$X,$M:$M,"S",$J:$J,CONCATENATE(E439,".",F439,".")),IF(AND(M439="N1",OFFSET(M439,1,0)="N2",$A$6&gt;=3),SUMIFS($X:$X,$M:$M,"N2",$J:$J,CONCATENATE(E439,".",F439,".")),IF(AND(M439="N2",OFFSET(M439,1,0)="S",$A$6&gt;=3),SUMIFS($X:$X,$M:$M,"S",$K:$K,CONCATENATE(E439,".",F439,".",G439,"."))))))),0)</f>
        <v>281.97000000000003</v>
      </c>
      <c r="Y439" s="58">
        <f t="shared" si="53"/>
        <v>1</v>
      </c>
      <c r="Z439" s="59"/>
      <c r="AA439" s="59"/>
      <c r="AB439" s="59"/>
      <c r="AC439" s="3"/>
      <c r="AD439" s="11"/>
      <c r="AE439" s="60"/>
    </row>
    <row r="440" spans="1:31" ht="25.5" x14ac:dyDescent="0.25">
      <c r="A440" t="str">
        <f t="shared" si="55"/>
        <v>S</v>
      </c>
      <c r="B440">
        <f t="shared" ca="1" si="39"/>
        <v>3</v>
      </c>
      <c r="C440" t="str">
        <f t="shared" ca="1" si="40"/>
        <v>S</v>
      </c>
      <c r="D440" t="str">
        <f t="shared" si="56"/>
        <v xml:space="preserve"> </v>
      </c>
      <c r="E440" s="47">
        <f t="shared" ca="1" si="57"/>
        <v>1</v>
      </c>
      <c r="F440">
        <f t="shared" ca="1" si="58"/>
        <v>22</v>
      </c>
      <c r="G440">
        <f t="shared" ca="1" si="59"/>
        <v>4</v>
      </c>
      <c r="H440">
        <f t="shared" ca="1" si="51"/>
        <v>2</v>
      </c>
      <c r="I440" t="str">
        <f t="shared" ca="1" si="41"/>
        <v>1</v>
      </c>
      <c r="J440" t="str">
        <f t="shared" ca="1" si="42"/>
        <v>1.22.</v>
      </c>
      <c r="K440" t="str">
        <f t="shared" ca="1" si="43"/>
        <v>1.22.4.</v>
      </c>
      <c r="L440" t="str">
        <f t="shared" ca="1" si="52"/>
        <v>F</v>
      </c>
      <c r="M440" s="48" t="s">
        <v>6</v>
      </c>
      <c r="N440" s="49"/>
      <c r="O440" s="50" t="s">
        <v>1422</v>
      </c>
      <c r="P440" s="51" t="s">
        <v>120</v>
      </c>
      <c r="Q440" s="51" t="s">
        <v>547</v>
      </c>
      <c r="R440" s="52" t="s">
        <v>548</v>
      </c>
      <c r="S440" s="53" t="s">
        <v>61</v>
      </c>
      <c r="T440" s="78">
        <v>8</v>
      </c>
      <c r="U440" s="79">
        <v>24.34</v>
      </c>
      <c r="V440" s="57">
        <f t="shared" si="54"/>
        <v>30.37</v>
      </c>
      <c r="W440" s="56">
        <f t="shared" si="44"/>
        <v>30.37</v>
      </c>
      <c r="X440" s="57">
        <f ca="1">IFERROR(IF($M440="S",(ROUNDDOWN($Y440*$W440,2)),IF($M440="M",SUMIFS($X:$X,$M:$M,"N1",$E:$E,I440),IF(AND(M440="N1",OFFSET(M440,1,0)="S"),SUMIFS($X:$X,$M:$M,"S",$J:$J,CONCATENATE(E440,".",F440,".")),IF(AND(M440="N1",OFFSET(M440,1,0)="N2",$A$6&gt;=3),SUMIFS($X:$X,$M:$M,"N2",$J:$J,CONCATENATE(E440,".",F440,".")),IF(AND(M440="N2",OFFSET(M440,1,0)="S",$A$6&gt;=3),SUMIFS($X:$X,$M:$M,"S",$K:$K,CONCATENATE(E440,".",F440,".",G440,"."))))))),0)</f>
        <v>242.96</v>
      </c>
      <c r="Y440" s="58">
        <f t="shared" si="53"/>
        <v>8</v>
      </c>
      <c r="Z440" s="59"/>
      <c r="AA440" s="59"/>
      <c r="AB440" s="59"/>
      <c r="AC440" s="3"/>
      <c r="AD440" s="11"/>
      <c r="AE440" s="60"/>
    </row>
    <row r="441" spans="1:31" ht="25.5" x14ac:dyDescent="0.25">
      <c r="A441" t="str">
        <f t="shared" si="55"/>
        <v>S</v>
      </c>
      <c r="B441">
        <f t="shared" ca="1" si="39"/>
        <v>3</v>
      </c>
      <c r="C441" t="str">
        <f t="shared" ca="1" si="40"/>
        <v>S</v>
      </c>
      <c r="D441" t="str">
        <f t="shared" si="56"/>
        <v xml:space="preserve"> </v>
      </c>
      <c r="E441" s="47">
        <f t="shared" ca="1" si="57"/>
        <v>1</v>
      </c>
      <c r="F441">
        <f t="shared" ca="1" si="58"/>
        <v>22</v>
      </c>
      <c r="G441">
        <f t="shared" ca="1" si="59"/>
        <v>4</v>
      </c>
      <c r="H441">
        <f t="shared" ref="H441:H500" ca="1" si="60">IF(AND($C441&lt;=4,$C441&lt;&gt;0),0,IF(AND($C441="S",$X441&gt;0),OFFSET(H441,-1,0)+1,OFFSET(H441,-1,0)))</f>
        <v>3</v>
      </c>
      <c r="I441" t="str">
        <f t="shared" ca="1" si="41"/>
        <v>1</v>
      </c>
      <c r="J441" t="str">
        <f t="shared" ca="1" si="42"/>
        <v>1.22.</v>
      </c>
      <c r="K441" t="str">
        <f t="shared" ca="1" si="43"/>
        <v>1.22.4.</v>
      </c>
      <c r="L441" t="str">
        <f t="shared" ref="L441:L500" ca="1" si="61">IF(OR($Y441&gt;0,$C441=1,$C441=2,$C441=3,$C441=4),"F","")</f>
        <v>F</v>
      </c>
      <c r="M441" s="48" t="s">
        <v>6</v>
      </c>
      <c r="N441" s="49"/>
      <c r="O441" s="50" t="s">
        <v>1423</v>
      </c>
      <c r="P441" s="51" t="s">
        <v>131</v>
      </c>
      <c r="Q441" s="51" t="s">
        <v>549</v>
      </c>
      <c r="R441" s="52" t="s">
        <v>550</v>
      </c>
      <c r="S441" s="53" t="s">
        <v>61</v>
      </c>
      <c r="T441" s="78">
        <v>1</v>
      </c>
      <c r="U441" s="79">
        <v>79</v>
      </c>
      <c r="V441" s="57">
        <f t="shared" si="54"/>
        <v>98.57</v>
      </c>
      <c r="W441" s="56">
        <f t="shared" si="44"/>
        <v>98.57</v>
      </c>
      <c r="X441" s="57">
        <f ca="1">IFERROR(IF($M441="S",(ROUNDDOWN($Y441*$W441,2)),IF($M441="M",SUMIFS($X:$X,$M:$M,"N1",$E:$E,I441),IF(AND(M441="N1",OFFSET(M441,1,0)="S"),SUMIFS($X:$X,$M:$M,"S",$J:$J,CONCATENATE(E441,".",F441,".")),IF(AND(M441="N1",OFFSET(M441,1,0)="N2",$A$6&gt;=3),SUMIFS($X:$X,$M:$M,"N2",$J:$J,CONCATENATE(E441,".",F441,".")),IF(AND(M441="N2",OFFSET(M441,1,0)="S",$A$6&gt;=3),SUMIFS($X:$X,$M:$M,"S",$K:$K,CONCATENATE(E441,".",F441,".",G441,"."))))))),0)</f>
        <v>98.57</v>
      </c>
      <c r="Y441" s="58">
        <f t="shared" si="53"/>
        <v>1</v>
      </c>
      <c r="Z441" s="59"/>
      <c r="AA441" s="59"/>
      <c r="AB441" s="59"/>
      <c r="AC441" s="3"/>
      <c r="AD441" s="11"/>
      <c r="AE441" s="60"/>
    </row>
    <row r="442" spans="1:31" x14ac:dyDescent="0.25">
      <c r="A442">
        <f t="shared" si="55"/>
        <v>2</v>
      </c>
      <c r="B442">
        <f t="shared" ca="1" si="39"/>
        <v>2</v>
      </c>
      <c r="C442">
        <f t="shared" ca="1" si="40"/>
        <v>2</v>
      </c>
      <c r="D442" t="str">
        <f t="shared" si="56"/>
        <v xml:space="preserve"> </v>
      </c>
      <c r="E442" s="47">
        <f t="shared" ca="1" si="57"/>
        <v>1</v>
      </c>
      <c r="F442">
        <f t="shared" ca="1" si="58"/>
        <v>23</v>
      </c>
      <c r="G442">
        <f t="shared" ca="1" si="59"/>
        <v>0</v>
      </c>
      <c r="H442">
        <f t="shared" ca="1" si="60"/>
        <v>0</v>
      </c>
      <c r="I442" t="str">
        <f t="shared" ca="1" si="41"/>
        <v>1</v>
      </c>
      <c r="J442" t="str">
        <f t="shared" ca="1" si="42"/>
        <v>1.23.</v>
      </c>
      <c r="K442" t="str">
        <f t="shared" ca="1" si="43"/>
        <v>1.23.0.</v>
      </c>
      <c r="L442" t="str">
        <f t="shared" ca="1" si="61"/>
        <v>F</v>
      </c>
      <c r="M442" s="48" t="s">
        <v>3</v>
      </c>
      <c r="N442" s="49"/>
      <c r="O442" s="50" t="s">
        <v>1424</v>
      </c>
      <c r="P442" s="51"/>
      <c r="Q442" s="51"/>
      <c r="R442" s="52" t="s">
        <v>52</v>
      </c>
      <c r="S442" s="53"/>
      <c r="T442" s="78"/>
      <c r="U442" s="79"/>
      <c r="V442" s="57">
        <f t="shared" si="54"/>
        <v>0</v>
      </c>
      <c r="W442" s="56">
        <f t="shared" si="44"/>
        <v>0</v>
      </c>
      <c r="X442" s="57">
        <f ca="1">IFERROR(IF($M442="S",(ROUNDDOWN($Y442*$W442,2)),IF($M442="M",SUMIFS($X:$X,$M:$M,"N1",$E:$E,I442),IF(AND(M442="N1",OFFSET(M442,1,0)="S"),SUMIFS($X:$X,$M:$M,"S",$J:$J,CONCATENATE(E442,".",F442,".")),IF(AND(M442="N1",OFFSET(M442,1,0)="N2",$A$6&gt;=3),SUMIFS($X:$X,$M:$M,"N2",$J:$J,CONCATENATE(E442,".",F442,".")),IF(AND(M442="N2",OFFSET(M442,1,0)="S",$A$6&gt;=3),SUMIFS($X:$X,$M:$M,"S",$K:$K,CONCATENATE(E442,".",F442,".",G442,"."))))))),0)</f>
        <v>180798.99000000002</v>
      </c>
      <c r="Y442" s="58">
        <f t="shared" si="53"/>
        <v>0</v>
      </c>
      <c r="Z442" s="59"/>
      <c r="AA442" s="59"/>
      <c r="AB442" s="59"/>
      <c r="AC442" s="3"/>
      <c r="AD442" s="11"/>
      <c r="AE442" s="60"/>
    </row>
    <row r="443" spans="1:31" x14ac:dyDescent="0.25">
      <c r="A443">
        <f t="shared" si="55"/>
        <v>3</v>
      </c>
      <c r="B443">
        <f t="shared" ca="1" si="39"/>
        <v>3</v>
      </c>
      <c r="C443">
        <f t="shared" ca="1" si="40"/>
        <v>3</v>
      </c>
      <c r="D443" t="str">
        <f t="shared" si="56"/>
        <v xml:space="preserve"> </v>
      </c>
      <c r="E443" s="47">
        <f t="shared" ca="1" si="57"/>
        <v>1</v>
      </c>
      <c r="F443">
        <f t="shared" ca="1" si="58"/>
        <v>23</v>
      </c>
      <c r="G443">
        <f t="shared" ca="1" si="59"/>
        <v>1</v>
      </c>
      <c r="H443">
        <f t="shared" ca="1" si="60"/>
        <v>0</v>
      </c>
      <c r="I443" t="str">
        <f t="shared" ca="1" si="41"/>
        <v>1</v>
      </c>
      <c r="J443" t="str">
        <f t="shared" ca="1" si="42"/>
        <v>1.23.</v>
      </c>
      <c r="K443" t="str">
        <f t="shared" ca="1" si="43"/>
        <v>1.23.1.</v>
      </c>
      <c r="L443" t="str">
        <f t="shared" ca="1" si="61"/>
        <v>F</v>
      </c>
      <c r="M443" s="48" t="s">
        <v>4</v>
      </c>
      <c r="N443" s="49"/>
      <c r="O443" s="50" t="s">
        <v>1425</v>
      </c>
      <c r="P443" s="51"/>
      <c r="Q443" s="51"/>
      <c r="R443" s="52" t="s">
        <v>53</v>
      </c>
      <c r="S443" s="53"/>
      <c r="T443" s="78"/>
      <c r="U443" s="79"/>
      <c r="V443" s="57">
        <f t="shared" si="54"/>
        <v>0</v>
      </c>
      <c r="W443" s="56">
        <f t="shared" si="44"/>
        <v>0</v>
      </c>
      <c r="X443" s="57">
        <f ca="1">IFERROR(IF($M443="S",(ROUNDDOWN($Y443*$W443,2)),IF($M443="M",SUMIFS($X:$X,$M:$M,"N1",$E:$E,I443),IF(AND(M443="N1",OFFSET(M443,1,0)="S"),SUMIFS($X:$X,$M:$M,"S",$J:$J,CONCATENATE(E443,".",F443,".")),IF(AND(M443="N1",OFFSET(M443,1,0)="N2",$A$6&gt;=3),SUMIFS($X:$X,$M:$M,"N2",$J:$J,CONCATENATE(E443,".",F443,".")),IF(AND(M443="N2",OFFSET(M443,1,0)="S",$A$6&gt;=3),SUMIFS($X:$X,$M:$M,"S",$K:$K,CONCATENATE(E443,".",F443,".",G443,"."))))))),0)</f>
        <v>29922.629999999997</v>
      </c>
      <c r="Y443" s="58">
        <f t="shared" si="53"/>
        <v>0</v>
      </c>
      <c r="Z443" s="59"/>
      <c r="AA443" s="59"/>
      <c r="AB443" s="59"/>
      <c r="AC443" s="3"/>
      <c r="AD443" s="11"/>
      <c r="AE443" s="60"/>
    </row>
    <row r="444" spans="1:31" ht="25.5" x14ac:dyDescent="0.25">
      <c r="A444" t="str">
        <f t="shared" si="55"/>
        <v>S</v>
      </c>
      <c r="B444">
        <f t="shared" ca="1" si="39"/>
        <v>3</v>
      </c>
      <c r="C444" t="str">
        <f t="shared" ca="1" si="40"/>
        <v>S</v>
      </c>
      <c r="D444" t="str">
        <f t="shared" si="56"/>
        <v xml:space="preserve"> </v>
      </c>
      <c r="E444" s="47">
        <f t="shared" ca="1" si="57"/>
        <v>1</v>
      </c>
      <c r="F444">
        <f t="shared" ca="1" si="58"/>
        <v>23</v>
      </c>
      <c r="G444">
        <f t="shared" ca="1" si="59"/>
        <v>1</v>
      </c>
      <c r="H444">
        <f t="shared" ca="1" si="60"/>
        <v>1</v>
      </c>
      <c r="I444" t="str">
        <f t="shared" ca="1" si="41"/>
        <v>1</v>
      </c>
      <c r="J444" t="str">
        <f t="shared" ca="1" si="42"/>
        <v>1.23.</v>
      </c>
      <c r="K444" t="str">
        <f t="shared" ca="1" si="43"/>
        <v>1.23.1.</v>
      </c>
      <c r="L444" t="str">
        <f t="shared" ca="1" si="61"/>
        <v>F</v>
      </c>
      <c r="M444" s="48" t="s">
        <v>6</v>
      </c>
      <c r="N444" s="49"/>
      <c r="O444" s="50" t="s">
        <v>1426</v>
      </c>
      <c r="P444" s="51" t="s">
        <v>120</v>
      </c>
      <c r="Q444" s="51" t="s">
        <v>551</v>
      </c>
      <c r="R444" s="52" t="s">
        <v>552</v>
      </c>
      <c r="S444" s="53" t="s">
        <v>61</v>
      </c>
      <c r="T444" s="78">
        <v>2</v>
      </c>
      <c r="U444" s="79">
        <v>651.67999999999995</v>
      </c>
      <c r="V444" s="57">
        <f t="shared" si="54"/>
        <v>813.16</v>
      </c>
      <c r="W444" s="56">
        <f t="shared" si="44"/>
        <v>813.16</v>
      </c>
      <c r="X444" s="57">
        <f ca="1">IFERROR(IF($M444="S",(ROUNDDOWN($Y444*$W444,2)),IF($M444="M",SUMIFS($X:$X,$M:$M,"N1",$E:$E,I444),IF(AND(M444="N1",OFFSET(M444,1,0)="S"),SUMIFS($X:$X,$M:$M,"S",$J:$J,CONCATENATE(E444,".",F444,".")),IF(AND(M444="N1",OFFSET(M444,1,0)="N2",$A$6&gt;=3),SUMIFS($X:$X,$M:$M,"N2",$J:$J,CONCATENATE(E444,".",F444,".")),IF(AND(M444="N2",OFFSET(M444,1,0)="S",$A$6&gt;=3),SUMIFS($X:$X,$M:$M,"S",$K:$K,CONCATENATE(E444,".",F444,".",G444,"."))))))),0)</f>
        <v>1626.32</v>
      </c>
      <c r="Y444" s="58">
        <f t="shared" si="53"/>
        <v>2</v>
      </c>
      <c r="Z444" s="59"/>
      <c r="AA444" s="59"/>
      <c r="AB444" s="59"/>
      <c r="AC444" s="3"/>
      <c r="AD444" s="11"/>
      <c r="AE444" s="60"/>
    </row>
    <row r="445" spans="1:31" ht="25.5" x14ac:dyDescent="0.25">
      <c r="A445" t="str">
        <f t="shared" si="55"/>
        <v>S</v>
      </c>
      <c r="B445">
        <f t="shared" ca="1" si="39"/>
        <v>3</v>
      </c>
      <c r="C445" t="str">
        <f t="shared" ca="1" si="40"/>
        <v>S</v>
      </c>
      <c r="D445" t="str">
        <f t="shared" si="56"/>
        <v xml:space="preserve"> </v>
      </c>
      <c r="E445" s="47">
        <f t="shared" ca="1" si="57"/>
        <v>1</v>
      </c>
      <c r="F445">
        <f t="shared" ca="1" si="58"/>
        <v>23</v>
      </c>
      <c r="G445">
        <f t="shared" ca="1" si="59"/>
        <v>1</v>
      </c>
      <c r="H445">
        <f t="shared" ca="1" si="60"/>
        <v>2</v>
      </c>
      <c r="I445" t="str">
        <f t="shared" ca="1" si="41"/>
        <v>1</v>
      </c>
      <c r="J445" t="str">
        <f t="shared" ca="1" si="42"/>
        <v>1.23.</v>
      </c>
      <c r="K445" t="str">
        <f t="shared" ca="1" si="43"/>
        <v>1.23.1.</v>
      </c>
      <c r="L445" t="str">
        <f t="shared" ca="1" si="61"/>
        <v>F</v>
      </c>
      <c r="M445" s="48" t="s">
        <v>6</v>
      </c>
      <c r="N445" s="49"/>
      <c r="O445" s="50" t="s">
        <v>1427</v>
      </c>
      <c r="P445" s="51" t="s">
        <v>32</v>
      </c>
      <c r="Q445" s="51">
        <v>91936</v>
      </c>
      <c r="R445" s="52" t="s">
        <v>553</v>
      </c>
      <c r="S445" s="53" t="s">
        <v>61</v>
      </c>
      <c r="T445" s="78">
        <v>130</v>
      </c>
      <c r="U445" s="79">
        <v>20.16</v>
      </c>
      <c r="V445" s="57">
        <f t="shared" si="54"/>
        <v>25.15</v>
      </c>
      <c r="W445" s="56">
        <f t="shared" si="44"/>
        <v>25.15</v>
      </c>
      <c r="X445" s="57">
        <f ca="1">IFERROR(IF($M445="S",(ROUNDDOWN($Y445*$W445,2)),IF($M445="M",SUMIFS($X:$X,$M:$M,"N1",$E:$E,I445),IF(AND(M445="N1",OFFSET(M445,1,0)="S"),SUMIFS($X:$X,$M:$M,"S",$J:$J,CONCATENATE(E445,".",F445,".")),IF(AND(M445="N1",OFFSET(M445,1,0)="N2",$A$6&gt;=3),SUMIFS($X:$X,$M:$M,"N2",$J:$J,CONCATENATE(E445,".",F445,".")),IF(AND(M445="N2",OFFSET(M445,1,0)="S",$A$6&gt;=3),SUMIFS($X:$X,$M:$M,"S",$K:$K,CONCATENATE(E445,".",F445,".",G445,"."))))))),0)</f>
        <v>3269.5</v>
      </c>
      <c r="Y445" s="58">
        <f t="shared" si="53"/>
        <v>130</v>
      </c>
      <c r="Z445" s="59"/>
      <c r="AA445" s="59"/>
      <c r="AB445" s="59"/>
      <c r="AC445" s="3"/>
      <c r="AD445" s="11"/>
      <c r="AE445" s="60"/>
    </row>
    <row r="446" spans="1:31" ht="25.5" x14ac:dyDescent="0.25">
      <c r="A446" t="str">
        <f t="shared" si="55"/>
        <v>S</v>
      </c>
      <c r="B446">
        <f t="shared" ca="1" si="39"/>
        <v>3</v>
      </c>
      <c r="C446" t="str">
        <f t="shared" ca="1" si="40"/>
        <v>S</v>
      </c>
      <c r="D446" t="str">
        <f t="shared" si="56"/>
        <v xml:space="preserve"> </v>
      </c>
      <c r="E446" s="47">
        <f t="shared" ca="1" si="57"/>
        <v>1</v>
      </c>
      <c r="F446">
        <f t="shared" ca="1" si="58"/>
        <v>23</v>
      </c>
      <c r="G446">
        <f t="shared" ca="1" si="59"/>
        <v>1</v>
      </c>
      <c r="H446">
        <f t="shared" ca="1" si="60"/>
        <v>3</v>
      </c>
      <c r="I446" t="str">
        <f t="shared" ca="1" si="41"/>
        <v>1</v>
      </c>
      <c r="J446" t="str">
        <f t="shared" ca="1" si="42"/>
        <v>1.23.</v>
      </c>
      <c r="K446" t="str">
        <f t="shared" ca="1" si="43"/>
        <v>1.23.1.</v>
      </c>
      <c r="L446" t="str">
        <f t="shared" ca="1" si="61"/>
        <v>F</v>
      </c>
      <c r="M446" s="48" t="s">
        <v>6</v>
      </c>
      <c r="N446" s="49"/>
      <c r="O446" s="50" t="s">
        <v>1428</v>
      </c>
      <c r="P446" s="51" t="s">
        <v>32</v>
      </c>
      <c r="Q446" s="51">
        <v>91936</v>
      </c>
      <c r="R446" s="52" t="s">
        <v>553</v>
      </c>
      <c r="S446" s="53" t="s">
        <v>61</v>
      </c>
      <c r="T446" s="78">
        <v>110</v>
      </c>
      <c r="U446" s="79">
        <v>20.16</v>
      </c>
      <c r="V446" s="57">
        <f t="shared" si="54"/>
        <v>25.15</v>
      </c>
      <c r="W446" s="56">
        <f t="shared" si="44"/>
        <v>25.15</v>
      </c>
      <c r="X446" s="57">
        <f ca="1">IFERROR(IF($M446="S",(ROUNDDOWN($Y446*$W446,2)),IF($M446="M",SUMIFS($X:$X,$M:$M,"N1",$E:$E,I446),IF(AND(M446="N1",OFFSET(M446,1,0)="S"),SUMIFS($X:$X,$M:$M,"S",$J:$J,CONCATENATE(E446,".",F446,".")),IF(AND(M446="N1",OFFSET(M446,1,0)="N2",$A$6&gt;=3),SUMIFS($X:$X,$M:$M,"N2",$J:$J,CONCATENATE(E446,".",F446,".")),IF(AND(M446="N2",OFFSET(M446,1,0)="S",$A$6&gt;=3),SUMIFS($X:$X,$M:$M,"S",$K:$K,CONCATENATE(E446,".",F446,".",G446,"."))))))),0)</f>
        <v>2766.5</v>
      </c>
      <c r="Y446" s="58">
        <f t="shared" si="53"/>
        <v>110</v>
      </c>
      <c r="Z446" s="59"/>
      <c r="AA446" s="59"/>
      <c r="AB446" s="59"/>
      <c r="AC446" s="3"/>
      <c r="AD446" s="11"/>
      <c r="AE446" s="60"/>
    </row>
    <row r="447" spans="1:31" ht="25.5" x14ac:dyDescent="0.25">
      <c r="A447" t="str">
        <f t="shared" si="55"/>
        <v>S</v>
      </c>
      <c r="B447">
        <f t="shared" ca="1" si="39"/>
        <v>3</v>
      </c>
      <c r="C447" t="str">
        <f t="shared" ca="1" si="40"/>
        <v>S</v>
      </c>
      <c r="D447" t="str">
        <f t="shared" si="56"/>
        <v xml:space="preserve"> </v>
      </c>
      <c r="E447" s="47">
        <f t="shared" ca="1" si="57"/>
        <v>1</v>
      </c>
      <c r="F447">
        <f t="shared" ca="1" si="58"/>
        <v>23</v>
      </c>
      <c r="G447">
        <f t="shared" ca="1" si="59"/>
        <v>1</v>
      </c>
      <c r="H447">
        <f t="shared" ca="1" si="60"/>
        <v>4</v>
      </c>
      <c r="I447" t="str">
        <f t="shared" ca="1" si="41"/>
        <v>1</v>
      </c>
      <c r="J447" t="str">
        <f t="shared" ca="1" si="42"/>
        <v>1.23.</v>
      </c>
      <c r="K447" t="str">
        <f t="shared" ca="1" si="43"/>
        <v>1.23.1.</v>
      </c>
      <c r="L447" t="str">
        <f t="shared" ca="1" si="61"/>
        <v>F</v>
      </c>
      <c r="M447" s="48" t="s">
        <v>6</v>
      </c>
      <c r="N447" s="49"/>
      <c r="O447" s="50" t="s">
        <v>1429</v>
      </c>
      <c r="P447" s="51" t="s">
        <v>32</v>
      </c>
      <c r="Q447" s="51">
        <v>91936</v>
      </c>
      <c r="R447" s="52" t="s">
        <v>553</v>
      </c>
      <c r="S447" s="53" t="s">
        <v>61</v>
      </c>
      <c r="T447" s="78">
        <v>25</v>
      </c>
      <c r="U447" s="79">
        <v>20.16</v>
      </c>
      <c r="V447" s="57">
        <f t="shared" si="54"/>
        <v>25.15</v>
      </c>
      <c r="W447" s="56">
        <f t="shared" si="44"/>
        <v>25.15</v>
      </c>
      <c r="X447" s="57">
        <f ca="1">IFERROR(IF($M447="S",(ROUNDDOWN($Y447*$W447,2)),IF($M447="M",SUMIFS($X:$X,$M:$M,"N1",$E:$E,I447),IF(AND(M447="N1",OFFSET(M447,1,0)="S"),SUMIFS($X:$X,$M:$M,"S",$J:$J,CONCATENATE(E447,".",F447,".")),IF(AND(M447="N1",OFFSET(M447,1,0)="N2",$A$6&gt;=3),SUMIFS($X:$X,$M:$M,"N2",$J:$J,CONCATENATE(E447,".",F447,".")),IF(AND(M447="N2",OFFSET(M447,1,0)="S",$A$6&gt;=3),SUMIFS($X:$X,$M:$M,"S",$K:$K,CONCATENATE(E447,".",F447,".",G447,"."))))))),0)</f>
        <v>628.75</v>
      </c>
      <c r="Y447" s="58">
        <f t="shared" si="53"/>
        <v>25</v>
      </c>
      <c r="Z447" s="59"/>
      <c r="AA447" s="59"/>
      <c r="AB447" s="59"/>
      <c r="AC447" s="3"/>
      <c r="AD447" s="11"/>
      <c r="AE447" s="60"/>
    </row>
    <row r="448" spans="1:31" ht="25.5" x14ac:dyDescent="0.25">
      <c r="A448" t="str">
        <f t="shared" si="55"/>
        <v>S</v>
      </c>
      <c r="B448">
        <f t="shared" ca="1" si="39"/>
        <v>3</v>
      </c>
      <c r="C448" t="str">
        <f t="shared" ca="1" si="40"/>
        <v>S</v>
      </c>
      <c r="D448" t="str">
        <f t="shared" si="56"/>
        <v xml:space="preserve"> </v>
      </c>
      <c r="E448" s="47">
        <f t="shared" ca="1" si="57"/>
        <v>1</v>
      </c>
      <c r="F448">
        <f t="shared" ca="1" si="58"/>
        <v>23</v>
      </c>
      <c r="G448">
        <f t="shared" ca="1" si="59"/>
        <v>1</v>
      </c>
      <c r="H448">
        <f t="shared" ca="1" si="60"/>
        <v>5</v>
      </c>
      <c r="I448" t="str">
        <f t="shared" ca="1" si="41"/>
        <v>1</v>
      </c>
      <c r="J448" t="str">
        <f t="shared" ca="1" si="42"/>
        <v>1.23.</v>
      </c>
      <c r="K448" t="str">
        <f t="shared" ca="1" si="43"/>
        <v>1.23.1.</v>
      </c>
      <c r="L448" t="str">
        <f t="shared" ca="1" si="61"/>
        <v>F</v>
      </c>
      <c r="M448" s="48" t="s">
        <v>6</v>
      </c>
      <c r="N448" s="49"/>
      <c r="O448" s="50" t="s">
        <v>1430</v>
      </c>
      <c r="P448" s="51" t="s">
        <v>120</v>
      </c>
      <c r="Q448" s="51" t="s">
        <v>554</v>
      </c>
      <c r="R448" s="52" t="s">
        <v>555</v>
      </c>
      <c r="S448" s="53" t="s">
        <v>61</v>
      </c>
      <c r="T448" s="78">
        <v>1</v>
      </c>
      <c r="U448" s="79">
        <v>28.77</v>
      </c>
      <c r="V448" s="57">
        <f t="shared" si="54"/>
        <v>35.89</v>
      </c>
      <c r="W448" s="56">
        <f t="shared" si="44"/>
        <v>35.89</v>
      </c>
      <c r="X448" s="57">
        <f ca="1">IFERROR(IF($M448="S",(ROUNDDOWN($Y448*$W448,2)),IF($M448="M",SUMIFS($X:$X,$M:$M,"N1",$E:$E,I448),IF(AND(M448="N1",OFFSET(M448,1,0)="S"),SUMIFS($X:$X,$M:$M,"S",$J:$J,CONCATENATE(E448,".",F448,".")),IF(AND(M448="N1",OFFSET(M448,1,0)="N2",$A$6&gt;=3),SUMIFS($X:$X,$M:$M,"N2",$J:$J,CONCATENATE(E448,".",F448,".")),IF(AND(M448="N2",OFFSET(M448,1,0)="S",$A$6&gt;=3),SUMIFS($X:$X,$M:$M,"S",$K:$K,CONCATENATE(E448,".",F448,".",G448,"."))))))),0)</f>
        <v>35.89</v>
      </c>
      <c r="Y448" s="58">
        <f t="shared" si="53"/>
        <v>1</v>
      </c>
      <c r="Z448" s="59"/>
      <c r="AA448" s="59"/>
      <c r="AB448" s="59"/>
      <c r="AC448" s="3"/>
      <c r="AD448" s="11"/>
      <c r="AE448" s="60"/>
    </row>
    <row r="449" spans="1:31" ht="38.25" x14ac:dyDescent="0.25">
      <c r="A449" t="str">
        <f t="shared" si="55"/>
        <v>S</v>
      </c>
      <c r="B449">
        <f t="shared" ca="1" si="39"/>
        <v>3</v>
      </c>
      <c r="C449" t="str">
        <f t="shared" ca="1" si="40"/>
        <v>S</v>
      </c>
      <c r="D449" t="str">
        <f t="shared" si="56"/>
        <v xml:space="preserve"> </v>
      </c>
      <c r="E449" s="47">
        <f t="shared" ca="1" si="57"/>
        <v>1</v>
      </c>
      <c r="F449">
        <f t="shared" ca="1" si="58"/>
        <v>23</v>
      </c>
      <c r="G449">
        <f t="shared" ca="1" si="59"/>
        <v>1</v>
      </c>
      <c r="H449">
        <f t="shared" ca="1" si="60"/>
        <v>6</v>
      </c>
      <c r="I449" t="str">
        <f t="shared" ca="1" si="41"/>
        <v>1</v>
      </c>
      <c r="J449" t="str">
        <f t="shared" ca="1" si="42"/>
        <v>1.23.</v>
      </c>
      <c r="K449" t="str">
        <f t="shared" ca="1" si="43"/>
        <v>1.23.1.</v>
      </c>
      <c r="L449" t="str">
        <f t="shared" ca="1" si="61"/>
        <v>F</v>
      </c>
      <c r="M449" s="48" t="s">
        <v>6</v>
      </c>
      <c r="N449" s="49"/>
      <c r="O449" s="50" t="s">
        <v>1431</v>
      </c>
      <c r="P449" s="51" t="s">
        <v>32</v>
      </c>
      <c r="Q449" s="51">
        <v>95789</v>
      </c>
      <c r="R449" s="52" t="s">
        <v>556</v>
      </c>
      <c r="S449" s="53" t="s">
        <v>61</v>
      </c>
      <c r="T449" s="78">
        <v>5</v>
      </c>
      <c r="U449" s="79">
        <v>48.01</v>
      </c>
      <c r="V449" s="57">
        <f t="shared" si="54"/>
        <v>59.9</v>
      </c>
      <c r="W449" s="56">
        <f t="shared" si="44"/>
        <v>59.9</v>
      </c>
      <c r="X449" s="57">
        <f ca="1">IFERROR(IF($M449="S",(ROUNDDOWN($Y449*$W449,2)),IF($M449="M",SUMIFS($X:$X,$M:$M,"N1",$E:$E,I449),IF(AND(M449="N1",OFFSET(M449,1,0)="S"),SUMIFS($X:$X,$M:$M,"S",$J:$J,CONCATENATE(E449,".",F449,".")),IF(AND(M449="N1",OFFSET(M449,1,0)="N2",$A$6&gt;=3),SUMIFS($X:$X,$M:$M,"N2",$J:$J,CONCATENATE(E449,".",F449,".")),IF(AND(M449="N2",OFFSET(M449,1,0)="S",$A$6&gt;=3),SUMIFS($X:$X,$M:$M,"S",$K:$K,CONCATENATE(E449,".",F449,".",G449,"."))))))),0)</f>
        <v>299.5</v>
      </c>
      <c r="Y449" s="58">
        <f t="shared" si="53"/>
        <v>5</v>
      </c>
      <c r="Z449" s="59"/>
      <c r="AA449" s="59"/>
      <c r="AB449" s="59"/>
      <c r="AC449" s="3"/>
      <c r="AD449" s="11"/>
      <c r="AE449" s="60"/>
    </row>
    <row r="450" spans="1:31" ht="38.25" x14ac:dyDescent="0.25">
      <c r="A450" t="str">
        <f t="shared" si="55"/>
        <v>S</v>
      </c>
      <c r="B450">
        <f t="shared" ca="1" si="39"/>
        <v>3</v>
      </c>
      <c r="C450" t="str">
        <f t="shared" ca="1" si="40"/>
        <v>S</v>
      </c>
      <c r="D450" t="str">
        <f t="shared" si="56"/>
        <v xml:space="preserve"> </v>
      </c>
      <c r="E450" s="47">
        <f t="shared" ca="1" si="57"/>
        <v>1</v>
      </c>
      <c r="F450">
        <f t="shared" ca="1" si="58"/>
        <v>23</v>
      </c>
      <c r="G450">
        <f t="shared" ca="1" si="59"/>
        <v>1</v>
      </c>
      <c r="H450">
        <f t="shared" ca="1" si="60"/>
        <v>7</v>
      </c>
      <c r="I450" t="str">
        <f t="shared" ca="1" si="41"/>
        <v>1</v>
      </c>
      <c r="J450" t="str">
        <f t="shared" ca="1" si="42"/>
        <v>1.23.</v>
      </c>
      <c r="K450" t="str">
        <f t="shared" ca="1" si="43"/>
        <v>1.23.1.</v>
      </c>
      <c r="L450" t="str">
        <f t="shared" ca="1" si="61"/>
        <v>F</v>
      </c>
      <c r="M450" s="48" t="s">
        <v>6</v>
      </c>
      <c r="N450" s="49"/>
      <c r="O450" s="50" t="s">
        <v>1432</v>
      </c>
      <c r="P450" s="51" t="s">
        <v>32</v>
      </c>
      <c r="Q450" s="51">
        <v>95796</v>
      </c>
      <c r="R450" s="52" t="s">
        <v>557</v>
      </c>
      <c r="S450" s="53" t="s">
        <v>61</v>
      </c>
      <c r="T450" s="78">
        <v>15</v>
      </c>
      <c r="U450" s="79">
        <v>56.47</v>
      </c>
      <c r="V450" s="57">
        <f t="shared" si="54"/>
        <v>70.459999999999994</v>
      </c>
      <c r="W450" s="56">
        <f t="shared" si="44"/>
        <v>70.459999999999994</v>
      </c>
      <c r="X450" s="57">
        <f ca="1">IFERROR(IF($M450="S",(ROUNDDOWN($Y450*$W450,2)),IF($M450="M",SUMIFS($X:$X,$M:$M,"N1",$E:$E,I450),IF(AND(M450="N1",OFFSET(M450,1,0)="S"),SUMIFS($X:$X,$M:$M,"S",$J:$J,CONCATENATE(E450,".",F450,".")),IF(AND(M450="N1",OFFSET(M450,1,0)="N2",$A$6&gt;=3),SUMIFS($X:$X,$M:$M,"N2",$J:$J,CONCATENATE(E450,".",F450,".")),IF(AND(M450="N2",OFFSET(M450,1,0)="S",$A$6&gt;=3),SUMIFS($X:$X,$M:$M,"S",$K:$K,CONCATENATE(E450,".",F450,".",G450,"."))))))),0)</f>
        <v>1056.9000000000001</v>
      </c>
      <c r="Y450" s="58">
        <f t="shared" si="53"/>
        <v>15</v>
      </c>
      <c r="Z450" s="59"/>
      <c r="AA450" s="59"/>
      <c r="AB450" s="59"/>
      <c r="AC450" s="3"/>
      <c r="AD450" s="11"/>
      <c r="AE450" s="60"/>
    </row>
    <row r="451" spans="1:31" ht="25.5" x14ac:dyDescent="0.25">
      <c r="A451" t="str">
        <f t="shared" si="55"/>
        <v>S</v>
      </c>
      <c r="B451">
        <f t="shared" ca="1" si="39"/>
        <v>3</v>
      </c>
      <c r="C451" t="str">
        <f t="shared" ca="1" si="40"/>
        <v>S</v>
      </c>
      <c r="D451" t="str">
        <f t="shared" si="56"/>
        <v xml:space="preserve"> </v>
      </c>
      <c r="E451" s="47">
        <f t="shared" ca="1" si="57"/>
        <v>1</v>
      </c>
      <c r="F451">
        <f t="shared" ca="1" si="58"/>
        <v>23</v>
      </c>
      <c r="G451">
        <f t="shared" ca="1" si="59"/>
        <v>1</v>
      </c>
      <c r="H451">
        <f t="shared" ca="1" si="60"/>
        <v>8</v>
      </c>
      <c r="I451" t="str">
        <f t="shared" ca="1" si="41"/>
        <v>1</v>
      </c>
      <c r="J451" t="str">
        <f t="shared" ca="1" si="42"/>
        <v>1.23.</v>
      </c>
      <c r="K451" t="str">
        <f t="shared" ca="1" si="43"/>
        <v>1.23.1.</v>
      </c>
      <c r="L451" t="str">
        <f t="shared" ca="1" si="61"/>
        <v>F</v>
      </c>
      <c r="M451" s="48" t="s">
        <v>6</v>
      </c>
      <c r="N451" s="49"/>
      <c r="O451" s="50" t="s">
        <v>1433</v>
      </c>
      <c r="P451" s="51" t="s">
        <v>51</v>
      </c>
      <c r="Q451" s="51" t="s">
        <v>558</v>
      </c>
      <c r="R451" s="52" t="s">
        <v>559</v>
      </c>
      <c r="S451" s="53" t="s">
        <v>1</v>
      </c>
      <c r="T451" s="78">
        <v>27</v>
      </c>
      <c r="U451" s="79">
        <v>29.94</v>
      </c>
      <c r="V451" s="57">
        <f t="shared" si="54"/>
        <v>37.35</v>
      </c>
      <c r="W451" s="56">
        <f t="shared" si="44"/>
        <v>37.35</v>
      </c>
      <c r="X451" s="57">
        <f ca="1">IFERROR(IF($M451="S",(ROUNDDOWN($Y451*$W451,2)),IF($M451="M",SUMIFS($X:$X,$M:$M,"N1",$E:$E,I451),IF(AND(M451="N1",OFFSET(M451,1,0)="S"),SUMIFS($X:$X,$M:$M,"S",$J:$J,CONCATENATE(E451,".",F451,".")),IF(AND(M451="N1",OFFSET(M451,1,0)="N2",$A$6&gt;=3),SUMIFS($X:$X,$M:$M,"N2",$J:$J,CONCATENATE(E451,".",F451,".")),IF(AND(M451="N2",OFFSET(M451,1,0)="S",$A$6&gt;=3),SUMIFS($X:$X,$M:$M,"S",$K:$K,CONCATENATE(E451,".",F451,".",G451,"."))))))),0)</f>
        <v>1008.45</v>
      </c>
      <c r="Y451" s="58">
        <f t="shared" ref="Y451:Y511" si="62">IF(T451="-",0,T451)</f>
        <v>27</v>
      </c>
      <c r="Z451" s="59"/>
      <c r="AA451" s="59"/>
      <c r="AB451" s="59"/>
      <c r="AC451" s="3"/>
      <c r="AD451" s="11"/>
      <c r="AE451" s="60"/>
    </row>
    <row r="452" spans="1:31" ht="25.5" x14ac:dyDescent="0.25">
      <c r="A452" t="str">
        <f t="shared" si="55"/>
        <v>S</v>
      </c>
      <c r="B452">
        <f t="shared" ca="1" si="39"/>
        <v>3</v>
      </c>
      <c r="C452" t="str">
        <f t="shared" ca="1" si="40"/>
        <v>S</v>
      </c>
      <c r="D452" t="str">
        <f t="shared" si="56"/>
        <v xml:space="preserve"> </v>
      </c>
      <c r="E452" s="47">
        <f t="shared" ca="1" si="57"/>
        <v>1</v>
      </c>
      <c r="F452">
        <f t="shared" ca="1" si="58"/>
        <v>23</v>
      </c>
      <c r="G452">
        <f t="shared" ca="1" si="59"/>
        <v>1</v>
      </c>
      <c r="H452">
        <f t="shared" ca="1" si="60"/>
        <v>9</v>
      </c>
      <c r="I452" t="str">
        <f t="shared" ca="1" si="41"/>
        <v>1</v>
      </c>
      <c r="J452" t="str">
        <f t="shared" ca="1" si="42"/>
        <v>1.23.</v>
      </c>
      <c r="K452" t="str">
        <f t="shared" ca="1" si="43"/>
        <v>1.23.1.</v>
      </c>
      <c r="L452" t="str">
        <f t="shared" ca="1" si="61"/>
        <v>F</v>
      </c>
      <c r="M452" s="48" t="s">
        <v>6</v>
      </c>
      <c r="N452" s="49"/>
      <c r="O452" s="50" t="s">
        <v>1434</v>
      </c>
      <c r="P452" s="51" t="s">
        <v>51</v>
      </c>
      <c r="Q452" s="51" t="s">
        <v>560</v>
      </c>
      <c r="R452" s="52" t="s">
        <v>561</v>
      </c>
      <c r="S452" s="53" t="s">
        <v>1</v>
      </c>
      <c r="T452" s="78">
        <v>9</v>
      </c>
      <c r="U452" s="79">
        <v>31.34</v>
      </c>
      <c r="V452" s="57">
        <f t="shared" si="54"/>
        <v>39.1</v>
      </c>
      <c r="W452" s="56">
        <f t="shared" si="44"/>
        <v>39.1</v>
      </c>
      <c r="X452" s="57">
        <f ca="1">IFERROR(IF($M452="S",(ROUNDDOWN($Y452*$W452,2)),IF($M452="M",SUMIFS($X:$X,$M:$M,"N1",$E:$E,I452),IF(AND(M452="N1",OFFSET(M452,1,0)="S"),SUMIFS($X:$X,$M:$M,"S",$J:$J,CONCATENATE(E452,".",F452,".")),IF(AND(M452="N1",OFFSET(M452,1,0)="N2",$A$6&gt;=3),SUMIFS($X:$X,$M:$M,"N2",$J:$J,CONCATENATE(E452,".",F452,".")),IF(AND(M452="N2",OFFSET(M452,1,0)="S",$A$6&gt;=3),SUMIFS($X:$X,$M:$M,"S",$K:$K,CONCATENATE(E452,".",F452,".",G452,"."))))))),0)</f>
        <v>351.9</v>
      </c>
      <c r="Y452" s="58">
        <f t="shared" si="62"/>
        <v>9</v>
      </c>
      <c r="Z452" s="59"/>
      <c r="AA452" s="59"/>
      <c r="AB452" s="59"/>
      <c r="AC452" s="3"/>
      <c r="AD452" s="11"/>
      <c r="AE452" s="60"/>
    </row>
    <row r="453" spans="1:31" ht="25.5" x14ac:dyDescent="0.25">
      <c r="A453" t="str">
        <f t="shared" si="55"/>
        <v>S</v>
      </c>
      <c r="B453">
        <f t="shared" ca="1" si="39"/>
        <v>3</v>
      </c>
      <c r="C453" t="str">
        <f t="shared" ca="1" si="40"/>
        <v>S</v>
      </c>
      <c r="D453" t="str">
        <f t="shared" si="56"/>
        <v xml:space="preserve"> </v>
      </c>
      <c r="E453" s="47">
        <f t="shared" ca="1" si="57"/>
        <v>1</v>
      </c>
      <c r="F453">
        <f t="shared" ca="1" si="58"/>
        <v>23</v>
      </c>
      <c r="G453">
        <f t="shared" ca="1" si="59"/>
        <v>1</v>
      </c>
      <c r="H453">
        <f t="shared" ca="1" si="60"/>
        <v>10</v>
      </c>
      <c r="I453" t="str">
        <f t="shared" ca="1" si="41"/>
        <v>1</v>
      </c>
      <c r="J453" t="str">
        <f t="shared" ca="1" si="42"/>
        <v>1.23.</v>
      </c>
      <c r="K453" t="str">
        <f t="shared" ca="1" si="43"/>
        <v>1.23.1.</v>
      </c>
      <c r="L453" t="str">
        <f t="shared" ca="1" si="61"/>
        <v>F</v>
      </c>
      <c r="M453" s="48" t="s">
        <v>6</v>
      </c>
      <c r="N453" s="49"/>
      <c r="O453" s="50" t="s">
        <v>1435</v>
      </c>
      <c r="P453" s="51" t="s">
        <v>51</v>
      </c>
      <c r="Q453" s="51" t="s">
        <v>562</v>
      </c>
      <c r="R453" s="52" t="s">
        <v>563</v>
      </c>
      <c r="S453" s="53" t="s">
        <v>1</v>
      </c>
      <c r="T453" s="78">
        <v>5</v>
      </c>
      <c r="U453" s="79">
        <v>32.119999999999997</v>
      </c>
      <c r="V453" s="57">
        <f t="shared" si="54"/>
        <v>40.07</v>
      </c>
      <c r="W453" s="56">
        <f t="shared" si="44"/>
        <v>40.07</v>
      </c>
      <c r="X453" s="57">
        <f ca="1">IFERROR(IF($M453="S",(ROUNDDOWN($Y453*$W453,2)),IF($M453="M",SUMIFS($X:$X,$M:$M,"N1",$E:$E,I453),IF(AND(M453="N1",OFFSET(M453,1,0)="S"),SUMIFS($X:$X,$M:$M,"S",$J:$J,CONCATENATE(E453,".",F453,".")),IF(AND(M453="N1",OFFSET(M453,1,0)="N2",$A$6&gt;=3),SUMIFS($X:$X,$M:$M,"N2",$J:$J,CONCATENATE(E453,".",F453,".")),IF(AND(M453="N2",OFFSET(M453,1,0)="S",$A$6&gt;=3),SUMIFS($X:$X,$M:$M,"S",$K:$K,CONCATENATE(E453,".",F453,".",G453,"."))))))),0)</f>
        <v>200.35</v>
      </c>
      <c r="Y453" s="58">
        <f t="shared" si="62"/>
        <v>5</v>
      </c>
      <c r="Z453" s="59"/>
      <c r="AA453" s="59"/>
      <c r="AB453" s="59"/>
      <c r="AC453" s="3"/>
      <c r="AD453" s="11"/>
      <c r="AE453" s="60"/>
    </row>
    <row r="454" spans="1:31" ht="25.5" x14ac:dyDescent="0.25">
      <c r="A454" t="str">
        <f t="shared" si="55"/>
        <v>S</v>
      </c>
      <c r="B454">
        <f t="shared" ca="1" si="39"/>
        <v>3</v>
      </c>
      <c r="C454" t="str">
        <f t="shared" ca="1" si="40"/>
        <v>S</v>
      </c>
      <c r="D454" t="str">
        <f t="shared" si="56"/>
        <v xml:space="preserve"> </v>
      </c>
      <c r="E454" s="47">
        <f t="shared" ca="1" si="57"/>
        <v>1</v>
      </c>
      <c r="F454">
        <f t="shared" ca="1" si="58"/>
        <v>23</v>
      </c>
      <c r="G454">
        <f t="shared" ca="1" si="59"/>
        <v>1</v>
      </c>
      <c r="H454">
        <f t="shared" ca="1" si="60"/>
        <v>11</v>
      </c>
      <c r="I454" t="str">
        <f t="shared" ca="1" si="41"/>
        <v>1</v>
      </c>
      <c r="J454" t="str">
        <f t="shared" ca="1" si="42"/>
        <v>1.23.</v>
      </c>
      <c r="K454" t="str">
        <f t="shared" ca="1" si="43"/>
        <v>1.23.1.</v>
      </c>
      <c r="L454" t="str">
        <f t="shared" ca="1" si="61"/>
        <v>F</v>
      </c>
      <c r="M454" s="48" t="s">
        <v>6</v>
      </c>
      <c r="N454" s="49"/>
      <c r="O454" s="50" t="s">
        <v>1436</v>
      </c>
      <c r="P454" s="51" t="s">
        <v>51</v>
      </c>
      <c r="Q454" s="51" t="s">
        <v>564</v>
      </c>
      <c r="R454" s="52" t="s">
        <v>565</v>
      </c>
      <c r="S454" s="53" t="s">
        <v>1</v>
      </c>
      <c r="T454" s="78">
        <v>16</v>
      </c>
      <c r="U454" s="79">
        <v>50.95</v>
      </c>
      <c r="V454" s="57">
        <f t="shared" si="54"/>
        <v>63.57</v>
      </c>
      <c r="W454" s="56">
        <f t="shared" si="44"/>
        <v>63.57</v>
      </c>
      <c r="X454" s="57">
        <f ca="1">IFERROR(IF($M454="S",(ROUNDDOWN($Y454*$W454,2)),IF($M454="M",SUMIFS($X:$X,$M:$M,"N1",$E:$E,I454),IF(AND(M454="N1",OFFSET(M454,1,0)="S"),SUMIFS($X:$X,$M:$M,"S",$J:$J,CONCATENATE(E454,".",F454,".")),IF(AND(M454="N1",OFFSET(M454,1,0)="N2",$A$6&gt;=3),SUMIFS($X:$X,$M:$M,"N2",$J:$J,CONCATENATE(E454,".",F454,".")),IF(AND(M454="N2",OFFSET(M454,1,0)="S",$A$6&gt;=3),SUMIFS($X:$X,$M:$M,"S",$K:$K,CONCATENATE(E454,".",F454,".",G454,"."))))))),0)</f>
        <v>1017.12</v>
      </c>
      <c r="Y454" s="58">
        <f t="shared" si="62"/>
        <v>16</v>
      </c>
      <c r="Z454" s="59"/>
      <c r="AA454" s="59"/>
      <c r="AB454" s="59"/>
      <c r="AC454" s="3"/>
      <c r="AD454" s="11"/>
      <c r="AE454" s="60"/>
    </row>
    <row r="455" spans="1:31" ht="38.25" x14ac:dyDescent="0.25">
      <c r="A455" t="str">
        <f t="shared" si="55"/>
        <v>S</v>
      </c>
      <c r="B455">
        <f t="shared" ca="1" si="39"/>
        <v>3</v>
      </c>
      <c r="C455" t="str">
        <f t="shared" ca="1" si="40"/>
        <v>S</v>
      </c>
      <c r="D455" t="str">
        <f t="shared" si="56"/>
        <v xml:space="preserve"> </v>
      </c>
      <c r="E455" s="47">
        <f t="shared" ca="1" si="57"/>
        <v>1</v>
      </c>
      <c r="F455">
        <f t="shared" ca="1" si="58"/>
        <v>23</v>
      </c>
      <c r="G455">
        <f t="shared" ca="1" si="59"/>
        <v>1</v>
      </c>
      <c r="H455">
        <f t="shared" ca="1" si="60"/>
        <v>12</v>
      </c>
      <c r="I455" t="str">
        <f t="shared" ca="1" si="41"/>
        <v>1</v>
      </c>
      <c r="J455" t="str">
        <f t="shared" ca="1" si="42"/>
        <v>1.23.</v>
      </c>
      <c r="K455" t="str">
        <f t="shared" ca="1" si="43"/>
        <v>1.23.1.</v>
      </c>
      <c r="L455" t="str">
        <f t="shared" ca="1" si="61"/>
        <v>F</v>
      </c>
      <c r="M455" s="48" t="s">
        <v>6</v>
      </c>
      <c r="N455" s="49"/>
      <c r="O455" s="50" t="s">
        <v>1437</v>
      </c>
      <c r="P455" s="51" t="s">
        <v>32</v>
      </c>
      <c r="Q455" s="51">
        <v>91855</v>
      </c>
      <c r="R455" s="52" t="s">
        <v>566</v>
      </c>
      <c r="S455" s="53" t="s">
        <v>1</v>
      </c>
      <c r="T455" s="78">
        <v>600</v>
      </c>
      <c r="U455" s="79">
        <v>11.87</v>
      </c>
      <c r="V455" s="57">
        <f t="shared" si="54"/>
        <v>14.81</v>
      </c>
      <c r="W455" s="56">
        <f t="shared" si="44"/>
        <v>14.81</v>
      </c>
      <c r="X455" s="57">
        <f ca="1">IFERROR(IF($M455="S",(ROUNDDOWN($Y455*$W455,2)),IF($M455="M",SUMIFS($X:$X,$M:$M,"N1",$E:$E,I455),IF(AND(M455="N1",OFFSET(M455,1,0)="S"),SUMIFS($X:$X,$M:$M,"S",$J:$J,CONCATENATE(E455,".",F455,".")),IF(AND(M455="N1",OFFSET(M455,1,0)="N2",$A$6&gt;=3),SUMIFS($X:$X,$M:$M,"N2",$J:$J,CONCATENATE(E455,".",F455,".")),IF(AND(M455="N2",OFFSET(M455,1,0)="S",$A$6&gt;=3),SUMIFS($X:$X,$M:$M,"S",$K:$K,CONCATENATE(E455,".",F455,".",G455,"."))))))),0)</f>
        <v>8886</v>
      </c>
      <c r="Y455" s="58">
        <f t="shared" si="62"/>
        <v>600</v>
      </c>
      <c r="Z455" s="59"/>
      <c r="AA455" s="59"/>
      <c r="AB455" s="59"/>
      <c r="AC455" s="3"/>
      <c r="AD455" s="11"/>
      <c r="AE455" s="60"/>
    </row>
    <row r="456" spans="1:31" ht="38.25" x14ac:dyDescent="0.25">
      <c r="A456" t="str">
        <f t="shared" si="55"/>
        <v>S</v>
      </c>
      <c r="B456">
        <f t="shared" ca="1" si="39"/>
        <v>3</v>
      </c>
      <c r="C456" t="str">
        <f t="shared" ca="1" si="40"/>
        <v>S</v>
      </c>
      <c r="D456" t="str">
        <f t="shared" si="56"/>
        <v xml:space="preserve"> </v>
      </c>
      <c r="E456" s="47">
        <f t="shared" ca="1" si="57"/>
        <v>1</v>
      </c>
      <c r="F456">
        <f t="shared" ca="1" si="58"/>
        <v>23</v>
      </c>
      <c r="G456">
        <f t="shared" ca="1" si="59"/>
        <v>1</v>
      </c>
      <c r="H456">
        <f t="shared" ca="1" si="60"/>
        <v>13</v>
      </c>
      <c r="I456" t="str">
        <f t="shared" ca="1" si="41"/>
        <v>1</v>
      </c>
      <c r="J456" t="str">
        <f t="shared" ca="1" si="42"/>
        <v>1.23.</v>
      </c>
      <c r="K456" t="str">
        <f t="shared" ca="1" si="43"/>
        <v>1.23.1.</v>
      </c>
      <c r="L456" t="str">
        <f t="shared" ca="1" si="61"/>
        <v>F</v>
      </c>
      <c r="M456" s="48" t="s">
        <v>6</v>
      </c>
      <c r="N456" s="49"/>
      <c r="O456" s="50" t="s">
        <v>1438</v>
      </c>
      <c r="P456" s="51" t="s">
        <v>32</v>
      </c>
      <c r="Q456" s="51">
        <v>91857</v>
      </c>
      <c r="R456" s="52" t="s">
        <v>567</v>
      </c>
      <c r="S456" s="53" t="s">
        <v>1</v>
      </c>
      <c r="T456" s="78">
        <v>30</v>
      </c>
      <c r="U456" s="79">
        <v>16.649999999999999</v>
      </c>
      <c r="V456" s="57">
        <f t="shared" si="54"/>
        <v>20.77</v>
      </c>
      <c r="W456" s="56">
        <f t="shared" si="44"/>
        <v>20.77</v>
      </c>
      <c r="X456" s="57">
        <f ca="1">IFERROR(IF($M456="S",(ROUNDDOWN($Y456*$W456,2)),IF($M456="M",SUMIFS($X:$X,$M:$M,"N1",$E:$E,I456),IF(AND(M456="N1",OFFSET(M456,1,0)="S"),SUMIFS($X:$X,$M:$M,"S",$J:$J,CONCATENATE(E456,".",F456,".")),IF(AND(M456="N1",OFFSET(M456,1,0)="N2",$A$6&gt;=3),SUMIFS($X:$X,$M:$M,"N2",$J:$J,CONCATENATE(E456,".",F456,".")),IF(AND(M456="N2",OFFSET(M456,1,0)="S",$A$6&gt;=3),SUMIFS($X:$X,$M:$M,"S",$K:$K,CONCATENATE(E456,".",F456,".",G456,"."))))))),0)</f>
        <v>623.1</v>
      </c>
      <c r="Y456" s="58">
        <f t="shared" si="62"/>
        <v>30</v>
      </c>
      <c r="Z456" s="59"/>
      <c r="AA456" s="59"/>
      <c r="AB456" s="59"/>
      <c r="AC456" s="3"/>
      <c r="AD456" s="11"/>
      <c r="AE456" s="60"/>
    </row>
    <row r="457" spans="1:31" ht="25.5" x14ac:dyDescent="0.25">
      <c r="A457" t="str">
        <f t="shared" si="55"/>
        <v>S</v>
      </c>
      <c r="B457">
        <f t="shared" ca="1" si="39"/>
        <v>3</v>
      </c>
      <c r="C457" t="str">
        <f t="shared" ca="1" si="40"/>
        <v>S</v>
      </c>
      <c r="D457" t="str">
        <f t="shared" si="56"/>
        <v xml:space="preserve"> </v>
      </c>
      <c r="E457" s="47">
        <f t="shared" ca="1" si="57"/>
        <v>1</v>
      </c>
      <c r="F457">
        <f t="shared" ca="1" si="58"/>
        <v>23</v>
      </c>
      <c r="G457">
        <f t="shared" ca="1" si="59"/>
        <v>1</v>
      </c>
      <c r="H457">
        <f t="shared" ca="1" si="60"/>
        <v>14</v>
      </c>
      <c r="I457" t="str">
        <f t="shared" ca="1" si="41"/>
        <v>1</v>
      </c>
      <c r="J457" t="str">
        <f t="shared" ca="1" si="42"/>
        <v>1.23.</v>
      </c>
      <c r="K457" t="str">
        <f t="shared" ca="1" si="43"/>
        <v>1.23.1.</v>
      </c>
      <c r="L457" t="str">
        <f t="shared" ca="1" si="61"/>
        <v>F</v>
      </c>
      <c r="M457" s="48" t="s">
        <v>6</v>
      </c>
      <c r="N457" s="49"/>
      <c r="O457" s="50" t="s">
        <v>1439</v>
      </c>
      <c r="P457" s="51" t="s">
        <v>51</v>
      </c>
      <c r="Q457" s="51" t="s">
        <v>483</v>
      </c>
      <c r="R457" s="52" t="s">
        <v>484</v>
      </c>
      <c r="S457" s="53" t="s">
        <v>1</v>
      </c>
      <c r="T457" s="78">
        <v>55</v>
      </c>
      <c r="U457" s="79">
        <v>31.11</v>
      </c>
      <c r="V457" s="57">
        <f t="shared" ref="V457:V517" si="63">IFERROR(ROUNDDOWN(U457*(1+$V$11),2),"-")</f>
        <v>38.81</v>
      </c>
      <c r="W457" s="56">
        <f t="shared" si="44"/>
        <v>38.81</v>
      </c>
      <c r="X457" s="57">
        <f ca="1">IFERROR(IF($M457="S",(ROUNDDOWN($Y457*$W457,2)),IF($M457="M",SUMIFS($X:$X,$M:$M,"N1",$E:$E,I457),IF(AND(M457="N1",OFFSET(M457,1,0)="S"),SUMIFS($X:$X,$M:$M,"S",$J:$J,CONCATENATE(E457,".",F457,".")),IF(AND(M457="N1",OFFSET(M457,1,0)="N2",$A$6&gt;=3),SUMIFS($X:$X,$M:$M,"N2",$J:$J,CONCATENATE(E457,".",F457,".")),IF(AND(M457="N2",OFFSET(M457,1,0)="S",$A$6&gt;=3),SUMIFS($X:$X,$M:$M,"S",$K:$K,CONCATENATE(E457,".",F457,".",G457,"."))))))),0)</f>
        <v>2134.5500000000002</v>
      </c>
      <c r="Y457" s="58">
        <f t="shared" si="62"/>
        <v>55</v>
      </c>
      <c r="Z457" s="59"/>
      <c r="AA457" s="59"/>
      <c r="AB457" s="59"/>
      <c r="AC457" s="3"/>
      <c r="AD457" s="11"/>
      <c r="AE457" s="60"/>
    </row>
    <row r="458" spans="1:31" ht="38.25" x14ac:dyDescent="0.25">
      <c r="A458" t="str">
        <f t="shared" si="55"/>
        <v>S</v>
      </c>
      <c r="B458">
        <f t="shared" ca="1" si="39"/>
        <v>3</v>
      </c>
      <c r="C458" t="str">
        <f t="shared" ca="1" si="40"/>
        <v>S</v>
      </c>
      <c r="D458" t="str">
        <f t="shared" si="56"/>
        <v xml:space="preserve"> </v>
      </c>
      <c r="E458" s="47">
        <f t="shared" ca="1" si="57"/>
        <v>1</v>
      </c>
      <c r="F458">
        <f t="shared" ca="1" si="58"/>
        <v>23</v>
      </c>
      <c r="G458">
        <f t="shared" ca="1" si="59"/>
        <v>1</v>
      </c>
      <c r="H458">
        <f t="shared" ca="1" si="60"/>
        <v>15</v>
      </c>
      <c r="I458" t="str">
        <f t="shared" ca="1" si="41"/>
        <v>1</v>
      </c>
      <c r="J458" t="str">
        <f t="shared" ca="1" si="42"/>
        <v>1.23.</v>
      </c>
      <c r="K458" t="str">
        <f t="shared" ca="1" si="43"/>
        <v>1.23.1.</v>
      </c>
      <c r="L458" t="str">
        <f t="shared" ca="1" si="61"/>
        <v>F</v>
      </c>
      <c r="M458" s="48" t="s">
        <v>6</v>
      </c>
      <c r="N458" s="49"/>
      <c r="O458" s="50" t="s">
        <v>1440</v>
      </c>
      <c r="P458" s="51" t="s">
        <v>51</v>
      </c>
      <c r="Q458" s="51" t="s">
        <v>568</v>
      </c>
      <c r="R458" s="52" t="s">
        <v>569</v>
      </c>
      <c r="S458" s="53" t="s">
        <v>1</v>
      </c>
      <c r="T458" s="78">
        <v>50</v>
      </c>
      <c r="U458" s="79">
        <v>17.53</v>
      </c>
      <c r="V458" s="57">
        <f t="shared" si="63"/>
        <v>21.87</v>
      </c>
      <c r="W458" s="56">
        <f t="shared" ref="W458:W518" si="64">IFERROR(ROUND(V458*(1-$W$11),4),0)</f>
        <v>21.87</v>
      </c>
      <c r="X458" s="57">
        <f ca="1">IFERROR(IF($M458="S",(ROUNDDOWN($Y458*$W458,2)),IF($M458="M",SUMIFS($X:$X,$M:$M,"N1",$E:$E,I458),IF(AND(M458="N1",OFFSET(M458,1,0)="S"),SUMIFS($X:$X,$M:$M,"S",$J:$J,CONCATENATE(E458,".",F458,".")),IF(AND(M458="N1",OFFSET(M458,1,0)="N2",$A$6&gt;=3),SUMIFS($X:$X,$M:$M,"N2",$J:$J,CONCATENATE(E458,".",F458,".")),IF(AND(M458="N2",OFFSET(M458,1,0)="S",$A$6&gt;=3),SUMIFS($X:$X,$M:$M,"S",$K:$K,CONCATENATE(E458,".",F458,".",G458,"."))))))),0)</f>
        <v>1093.5</v>
      </c>
      <c r="Y458" s="58">
        <f t="shared" si="62"/>
        <v>50</v>
      </c>
      <c r="Z458" s="59"/>
      <c r="AA458" s="59"/>
      <c r="AB458" s="59"/>
      <c r="AC458" s="3"/>
      <c r="AD458" s="11"/>
      <c r="AE458" s="60"/>
    </row>
    <row r="459" spans="1:31" ht="38.25" x14ac:dyDescent="0.25">
      <c r="A459" t="str">
        <f t="shared" si="55"/>
        <v>S</v>
      </c>
      <c r="B459">
        <f t="shared" ca="1" si="39"/>
        <v>3</v>
      </c>
      <c r="C459" t="str">
        <f t="shared" ca="1" si="40"/>
        <v>S</v>
      </c>
      <c r="D459" t="str">
        <f t="shared" si="56"/>
        <v xml:space="preserve"> </v>
      </c>
      <c r="E459" s="47">
        <f t="shared" ca="1" si="57"/>
        <v>1</v>
      </c>
      <c r="F459">
        <f t="shared" ca="1" si="58"/>
        <v>23</v>
      </c>
      <c r="G459">
        <f t="shared" ca="1" si="59"/>
        <v>1</v>
      </c>
      <c r="H459">
        <f t="shared" ca="1" si="60"/>
        <v>16</v>
      </c>
      <c r="I459" t="str">
        <f t="shared" ca="1" si="41"/>
        <v>1</v>
      </c>
      <c r="J459" t="str">
        <f t="shared" ca="1" si="42"/>
        <v>1.23.</v>
      </c>
      <c r="K459" t="str">
        <f t="shared" ca="1" si="43"/>
        <v>1.23.1.</v>
      </c>
      <c r="L459" t="str">
        <f t="shared" ca="1" si="61"/>
        <v>F</v>
      </c>
      <c r="M459" s="48" t="s">
        <v>6</v>
      </c>
      <c r="N459" s="49"/>
      <c r="O459" s="50" t="s">
        <v>1441</v>
      </c>
      <c r="P459" s="51" t="s">
        <v>51</v>
      </c>
      <c r="Q459" s="51" t="s">
        <v>570</v>
      </c>
      <c r="R459" s="52" t="s">
        <v>571</v>
      </c>
      <c r="S459" s="53" t="s">
        <v>1</v>
      </c>
      <c r="T459" s="78">
        <v>10</v>
      </c>
      <c r="U459" s="79">
        <v>32.28</v>
      </c>
      <c r="V459" s="57">
        <f t="shared" si="63"/>
        <v>40.270000000000003</v>
      </c>
      <c r="W459" s="56">
        <f t="shared" si="64"/>
        <v>40.270000000000003</v>
      </c>
      <c r="X459" s="57">
        <f ca="1">IFERROR(IF($M459="S",(ROUNDDOWN($Y459*$W459,2)),IF($M459="M",SUMIFS($X:$X,$M:$M,"N1",$E:$E,I459),IF(AND(M459="N1",OFFSET(M459,1,0)="S"),SUMIFS($X:$X,$M:$M,"S",$J:$J,CONCATENATE(E459,".",F459,".")),IF(AND(M459="N1",OFFSET(M459,1,0)="N2",$A$6&gt;=3),SUMIFS($X:$X,$M:$M,"N2",$J:$J,CONCATENATE(E459,".",F459,".")),IF(AND(M459="N2",OFFSET(M459,1,0)="S",$A$6&gt;=3),SUMIFS($X:$X,$M:$M,"S",$K:$K,CONCATENATE(E459,".",F459,".",G459,"."))))))),0)</f>
        <v>402.7</v>
      </c>
      <c r="Y459" s="58">
        <f t="shared" si="62"/>
        <v>10</v>
      </c>
      <c r="Z459" s="59"/>
      <c r="AA459" s="59"/>
      <c r="AB459" s="59"/>
      <c r="AC459" s="3"/>
      <c r="AD459" s="11"/>
      <c r="AE459" s="60"/>
    </row>
    <row r="460" spans="1:31" ht="51" x14ac:dyDescent="0.25">
      <c r="A460" t="str">
        <f t="shared" si="55"/>
        <v>S</v>
      </c>
      <c r="B460">
        <f t="shared" ca="1" si="39"/>
        <v>3</v>
      </c>
      <c r="C460" t="str">
        <f t="shared" ca="1" si="40"/>
        <v>S</v>
      </c>
      <c r="D460" t="str">
        <f t="shared" si="56"/>
        <v xml:space="preserve"> </v>
      </c>
      <c r="E460" s="47">
        <f t="shared" ca="1" si="57"/>
        <v>1</v>
      </c>
      <c r="F460">
        <f t="shared" ca="1" si="58"/>
        <v>23</v>
      </c>
      <c r="G460">
        <f t="shared" ca="1" si="59"/>
        <v>1</v>
      </c>
      <c r="H460">
        <f t="shared" ca="1" si="60"/>
        <v>17</v>
      </c>
      <c r="I460" t="str">
        <f t="shared" ca="1" si="41"/>
        <v>1</v>
      </c>
      <c r="J460" t="str">
        <f t="shared" ca="1" si="42"/>
        <v>1.23.</v>
      </c>
      <c r="K460" t="str">
        <f t="shared" ca="1" si="43"/>
        <v>1.23.1.</v>
      </c>
      <c r="L460" t="str">
        <f t="shared" ca="1" si="61"/>
        <v>F</v>
      </c>
      <c r="M460" s="48" t="s">
        <v>6</v>
      </c>
      <c r="N460" s="49"/>
      <c r="O460" s="50" t="s">
        <v>1442</v>
      </c>
      <c r="P460" s="51" t="s">
        <v>120</v>
      </c>
      <c r="Q460" s="51" t="s">
        <v>572</v>
      </c>
      <c r="R460" s="52" t="s">
        <v>573</v>
      </c>
      <c r="S460" s="53" t="s">
        <v>1</v>
      </c>
      <c r="T460" s="78">
        <v>45</v>
      </c>
      <c r="U460" s="79">
        <v>80.53</v>
      </c>
      <c r="V460" s="57">
        <f t="shared" si="63"/>
        <v>100.48</v>
      </c>
      <c r="W460" s="56">
        <f t="shared" si="64"/>
        <v>100.48</v>
      </c>
      <c r="X460" s="57">
        <f ca="1">IFERROR(IF($M460="S",(ROUNDDOWN($Y460*$W460,2)),IF($M460="M",SUMIFS($X:$X,$M:$M,"N1",$E:$E,I460),IF(AND(M460="N1",OFFSET(M460,1,0)="S"),SUMIFS($X:$X,$M:$M,"S",$J:$J,CONCATENATE(E460,".",F460,".")),IF(AND(M460="N1",OFFSET(M460,1,0)="N2",$A$6&gt;=3),SUMIFS($X:$X,$M:$M,"N2",$J:$J,CONCATENATE(E460,".",F460,".")),IF(AND(M460="N2",OFFSET(M460,1,0)="S",$A$6&gt;=3),SUMIFS($X:$X,$M:$M,"S",$K:$K,CONCATENATE(E460,".",F460,".",G460,"."))))))),0)</f>
        <v>4521.6000000000004</v>
      </c>
      <c r="Y460" s="58">
        <f t="shared" si="62"/>
        <v>45</v>
      </c>
      <c r="Z460" s="59"/>
      <c r="AA460" s="59"/>
      <c r="AB460" s="59"/>
      <c r="AC460" s="3"/>
      <c r="AD460" s="11"/>
      <c r="AE460" s="60"/>
    </row>
    <row r="461" spans="1:31" x14ac:dyDescent="0.25">
      <c r="A461">
        <f t="shared" si="55"/>
        <v>3</v>
      </c>
      <c r="B461">
        <f t="shared" ref="B461:B522" ca="1" si="65">IF(OR(C461="s",C461=0),OFFSET(B461,-1,0),C461)</f>
        <v>3</v>
      </c>
      <c r="C461">
        <f t="shared" ref="C461:C522" ca="1" si="66">IF(OFFSET(C461,-1,0)="L",1,IF(OFFSET(C461,-1,0)=1,2,IF(OR(A461="s",A461=0),"S",IF(AND(OFFSET(C461,-1,0)=2,A461=4),3,IF(AND(OR(OFFSET(C461,-1,0)="s",OFFSET(C461,-1,0)=0),A461&lt;&gt;"s",A461&gt;OFFSET(B461,-1,0)),OFFSET(B461,-1,0),A461)))))</f>
        <v>3</v>
      </c>
      <c r="D461" t="str">
        <f t="shared" si="56"/>
        <v xml:space="preserve"> </v>
      </c>
      <c r="E461" s="47">
        <f t="shared" ca="1" si="57"/>
        <v>1</v>
      </c>
      <c r="F461">
        <f t="shared" ca="1" si="58"/>
        <v>23</v>
      </c>
      <c r="G461">
        <f t="shared" ca="1" si="59"/>
        <v>2</v>
      </c>
      <c r="H461">
        <f t="shared" ca="1" si="60"/>
        <v>0</v>
      </c>
      <c r="I461" t="str">
        <f t="shared" ref="I461:I522" ca="1" si="67">IF(AND(OFFSET(C461,-1,0)=1,M461="S"),"CONFERIR",IF(OR($C461=0,$L461=""),"-",CONCATENATE(E461)))</f>
        <v>1</v>
      </c>
      <c r="J461" t="str">
        <f t="shared" ref="J461:J522" ca="1" si="68">CONCATENATE(E461,".",F461,".")</f>
        <v>1.23.</v>
      </c>
      <c r="K461" t="str">
        <f t="shared" ref="K461:K522" ca="1" si="69">CONCATENATE(E461,".",F461,".",G461,".")</f>
        <v>1.23.2.</v>
      </c>
      <c r="L461" t="str">
        <f t="shared" ca="1" si="61"/>
        <v>F</v>
      </c>
      <c r="M461" s="48" t="s">
        <v>4</v>
      </c>
      <c r="N461" s="49"/>
      <c r="O461" s="50" t="s">
        <v>1443</v>
      </c>
      <c r="P461" s="51"/>
      <c r="Q461" s="51"/>
      <c r="R461" s="52" t="s">
        <v>574</v>
      </c>
      <c r="S461" s="53"/>
      <c r="T461" s="78"/>
      <c r="U461" s="79"/>
      <c r="V461" s="57">
        <f t="shared" si="63"/>
        <v>0</v>
      </c>
      <c r="W461" s="56">
        <f t="shared" si="64"/>
        <v>0</v>
      </c>
      <c r="X461" s="57">
        <f ca="1">IFERROR(IF($M461="S",(ROUNDDOWN($Y461*$W461,2)),IF($M461="M",SUMIFS($X:$X,$M:$M,"N1",$E:$E,I461),IF(AND(M461="N1",OFFSET(M461,1,0)="S"),SUMIFS($X:$X,$M:$M,"S",$J:$J,CONCATENATE(E461,".",F461,".")),IF(AND(M461="N1",OFFSET(M461,1,0)="N2",$A$6&gt;=3),SUMIFS($X:$X,$M:$M,"N2",$J:$J,CONCATENATE(E461,".",F461,".")),IF(AND(M461="N2",OFFSET(M461,1,0)="S",$A$6&gt;=3),SUMIFS($X:$X,$M:$M,"S",$K:$K,CONCATENATE(E461,".",F461,".",G461,"."))))))),0)</f>
        <v>41490.459999999992</v>
      </c>
      <c r="Y461" s="58">
        <f t="shared" si="62"/>
        <v>0</v>
      </c>
      <c r="Z461" s="59"/>
      <c r="AA461" s="59"/>
      <c r="AB461" s="59"/>
      <c r="AC461" s="3"/>
      <c r="AD461" s="11"/>
      <c r="AE461" s="60"/>
    </row>
    <row r="462" spans="1:31" ht="25.5" x14ac:dyDescent="0.25">
      <c r="A462" t="str">
        <f t="shared" si="55"/>
        <v>S</v>
      </c>
      <c r="B462">
        <f t="shared" ca="1" si="65"/>
        <v>3</v>
      </c>
      <c r="C462" t="str">
        <f t="shared" ca="1" si="66"/>
        <v>S</v>
      </c>
      <c r="D462" t="str">
        <f t="shared" si="56"/>
        <v xml:space="preserve"> </v>
      </c>
      <c r="E462" s="47">
        <f t="shared" ca="1" si="57"/>
        <v>1</v>
      </c>
      <c r="F462">
        <f t="shared" ca="1" si="58"/>
        <v>23</v>
      </c>
      <c r="G462">
        <f t="shared" ca="1" si="59"/>
        <v>2</v>
      </c>
      <c r="H462">
        <f t="shared" ca="1" si="60"/>
        <v>1</v>
      </c>
      <c r="I462" t="str">
        <f t="shared" ca="1" si="67"/>
        <v>1</v>
      </c>
      <c r="J462" t="str">
        <f t="shared" ca="1" si="68"/>
        <v>1.23.</v>
      </c>
      <c r="K462" t="str">
        <f t="shared" ca="1" si="69"/>
        <v>1.23.2.</v>
      </c>
      <c r="L462" t="str">
        <f t="shared" ca="1" si="61"/>
        <v>F</v>
      </c>
      <c r="M462" s="48" t="s">
        <v>6</v>
      </c>
      <c r="N462" s="49"/>
      <c r="O462" s="50" t="s">
        <v>1444</v>
      </c>
      <c r="P462" s="51" t="s">
        <v>32</v>
      </c>
      <c r="Q462" s="51">
        <v>91953</v>
      </c>
      <c r="R462" s="52" t="s">
        <v>107</v>
      </c>
      <c r="S462" s="53" t="s">
        <v>61</v>
      </c>
      <c r="T462" s="78">
        <v>36</v>
      </c>
      <c r="U462" s="79">
        <v>30.99</v>
      </c>
      <c r="V462" s="57">
        <f t="shared" si="63"/>
        <v>38.659999999999997</v>
      </c>
      <c r="W462" s="56">
        <f t="shared" si="64"/>
        <v>38.659999999999997</v>
      </c>
      <c r="X462" s="57">
        <f ca="1">IFERROR(IF($M462="S",(ROUNDDOWN($Y462*$W462,2)),IF($M462="M",SUMIFS($X:$X,$M:$M,"N1",$E:$E,I462),IF(AND(M462="N1",OFFSET(M462,1,0)="S"),SUMIFS($X:$X,$M:$M,"S",$J:$J,CONCATENATE(E462,".",F462,".")),IF(AND(M462="N1",OFFSET(M462,1,0)="N2",$A$6&gt;=3),SUMIFS($X:$X,$M:$M,"N2",$J:$J,CONCATENATE(E462,".",F462,".")),IF(AND(M462="N2",OFFSET(M462,1,0)="S",$A$6&gt;=3),SUMIFS($X:$X,$M:$M,"S",$K:$K,CONCATENATE(E462,".",F462,".",G462,"."))))))),0)</f>
        <v>1391.76</v>
      </c>
      <c r="Y462" s="58">
        <f t="shared" si="62"/>
        <v>36</v>
      </c>
      <c r="Z462" s="59"/>
      <c r="AA462" s="59"/>
      <c r="AB462" s="59"/>
      <c r="AC462" s="3"/>
      <c r="AD462" s="11"/>
      <c r="AE462" s="60"/>
    </row>
    <row r="463" spans="1:31" ht="38.25" x14ac:dyDescent="0.25">
      <c r="A463" t="str">
        <f t="shared" si="55"/>
        <v>S</v>
      </c>
      <c r="B463">
        <f t="shared" ca="1" si="65"/>
        <v>3</v>
      </c>
      <c r="C463" t="str">
        <f t="shared" ca="1" si="66"/>
        <v>S</v>
      </c>
      <c r="D463" t="str">
        <f t="shared" si="56"/>
        <v xml:space="preserve"> </v>
      </c>
      <c r="E463" s="47">
        <f t="shared" ca="1" si="57"/>
        <v>1</v>
      </c>
      <c r="F463">
        <f t="shared" ca="1" si="58"/>
        <v>23</v>
      </c>
      <c r="G463">
        <f t="shared" ca="1" si="59"/>
        <v>2</v>
      </c>
      <c r="H463">
        <f t="shared" ca="1" si="60"/>
        <v>2</v>
      </c>
      <c r="I463" t="str">
        <f t="shared" ca="1" si="67"/>
        <v>1</v>
      </c>
      <c r="J463" t="str">
        <f t="shared" ca="1" si="68"/>
        <v>1.23.</v>
      </c>
      <c r="K463" t="str">
        <f t="shared" ca="1" si="69"/>
        <v>1.23.2.</v>
      </c>
      <c r="L463" t="str">
        <f t="shared" ca="1" si="61"/>
        <v>F</v>
      </c>
      <c r="M463" s="48" t="s">
        <v>6</v>
      </c>
      <c r="N463" s="49"/>
      <c r="O463" s="50" t="s">
        <v>1445</v>
      </c>
      <c r="P463" s="51" t="s">
        <v>32</v>
      </c>
      <c r="Q463" s="51">
        <v>91957</v>
      </c>
      <c r="R463" s="52" t="s">
        <v>106</v>
      </c>
      <c r="S463" s="53" t="s">
        <v>61</v>
      </c>
      <c r="T463" s="78">
        <v>2</v>
      </c>
      <c r="U463" s="79">
        <v>53.79</v>
      </c>
      <c r="V463" s="57">
        <f t="shared" si="63"/>
        <v>67.11</v>
      </c>
      <c r="W463" s="56">
        <f t="shared" si="64"/>
        <v>67.11</v>
      </c>
      <c r="X463" s="57">
        <f ca="1">IFERROR(IF($M463="S",(ROUNDDOWN($Y463*$W463,2)),IF($M463="M",SUMIFS($X:$X,$M:$M,"N1",$E:$E,I463),IF(AND(M463="N1",OFFSET(M463,1,0)="S"),SUMIFS($X:$X,$M:$M,"S",$J:$J,CONCATENATE(E463,".",F463,".")),IF(AND(M463="N1",OFFSET(M463,1,0)="N2",$A$6&gt;=3),SUMIFS($X:$X,$M:$M,"N2",$J:$J,CONCATENATE(E463,".",F463,".")),IF(AND(M463="N2",OFFSET(M463,1,0)="S",$A$6&gt;=3),SUMIFS($X:$X,$M:$M,"S",$K:$K,CONCATENATE(E463,".",F463,".",G463,"."))))))),0)</f>
        <v>134.22</v>
      </c>
      <c r="Y463" s="58">
        <f t="shared" si="62"/>
        <v>2</v>
      </c>
      <c r="Z463" s="59"/>
      <c r="AA463" s="59"/>
      <c r="AB463" s="59"/>
      <c r="AC463" s="3"/>
      <c r="AD463" s="11"/>
      <c r="AE463" s="60"/>
    </row>
    <row r="464" spans="1:31" ht="38.25" x14ac:dyDescent="0.25">
      <c r="A464" t="str">
        <f t="shared" si="55"/>
        <v>S</v>
      </c>
      <c r="B464">
        <f t="shared" ca="1" si="65"/>
        <v>3</v>
      </c>
      <c r="C464" t="str">
        <f t="shared" ca="1" si="66"/>
        <v>S</v>
      </c>
      <c r="D464" t="str">
        <f t="shared" si="56"/>
        <v xml:space="preserve"> </v>
      </c>
      <c r="E464" s="47">
        <f t="shared" ca="1" si="57"/>
        <v>1</v>
      </c>
      <c r="F464">
        <f t="shared" ca="1" si="58"/>
        <v>23</v>
      </c>
      <c r="G464">
        <f t="shared" ca="1" si="59"/>
        <v>2</v>
      </c>
      <c r="H464">
        <f t="shared" ca="1" si="60"/>
        <v>3</v>
      </c>
      <c r="I464" t="str">
        <f t="shared" ca="1" si="67"/>
        <v>1</v>
      </c>
      <c r="J464" t="str">
        <f t="shared" ca="1" si="68"/>
        <v>1.23.</v>
      </c>
      <c r="K464" t="str">
        <f t="shared" ca="1" si="69"/>
        <v>1.23.2.</v>
      </c>
      <c r="L464" t="str">
        <f t="shared" ca="1" si="61"/>
        <v>F</v>
      </c>
      <c r="M464" s="48" t="s">
        <v>6</v>
      </c>
      <c r="N464" s="49"/>
      <c r="O464" s="50" t="s">
        <v>1446</v>
      </c>
      <c r="P464" s="51" t="s">
        <v>51</v>
      </c>
      <c r="Q464" s="51" t="s">
        <v>575</v>
      </c>
      <c r="R464" s="52" t="s">
        <v>576</v>
      </c>
      <c r="S464" s="53" t="s">
        <v>61</v>
      </c>
      <c r="T464" s="78">
        <v>5</v>
      </c>
      <c r="U464" s="79">
        <v>38.229999999999997</v>
      </c>
      <c r="V464" s="57">
        <f t="shared" si="63"/>
        <v>47.7</v>
      </c>
      <c r="W464" s="56">
        <f t="shared" si="64"/>
        <v>47.7</v>
      </c>
      <c r="X464" s="57">
        <f ca="1">IFERROR(IF($M464="S",(ROUNDDOWN($Y464*$W464,2)),IF($M464="M",SUMIFS($X:$X,$M:$M,"N1",$E:$E,I464),IF(AND(M464="N1",OFFSET(M464,1,0)="S"),SUMIFS($X:$X,$M:$M,"S",$J:$J,CONCATENATE(E464,".",F464,".")),IF(AND(M464="N1",OFFSET(M464,1,0)="N2",$A$6&gt;=3),SUMIFS($X:$X,$M:$M,"N2",$J:$J,CONCATENATE(E464,".",F464,".")),IF(AND(M464="N2",OFFSET(M464,1,0)="S",$A$6&gt;=3),SUMIFS($X:$X,$M:$M,"S",$K:$K,CONCATENATE(E464,".",F464,".",G464,"."))))))),0)</f>
        <v>238.5</v>
      </c>
      <c r="Y464" s="58">
        <f t="shared" si="62"/>
        <v>5</v>
      </c>
      <c r="Z464" s="59"/>
      <c r="AA464" s="59"/>
      <c r="AB464" s="59"/>
      <c r="AC464" s="3"/>
      <c r="AD464" s="11"/>
      <c r="AE464" s="60"/>
    </row>
    <row r="465" spans="1:31" ht="25.5" x14ac:dyDescent="0.25">
      <c r="A465" t="str">
        <f t="shared" si="55"/>
        <v>S</v>
      </c>
      <c r="B465">
        <f t="shared" ca="1" si="65"/>
        <v>3</v>
      </c>
      <c r="C465" t="str">
        <f t="shared" ca="1" si="66"/>
        <v>S</v>
      </c>
      <c r="D465" t="str">
        <f t="shared" si="56"/>
        <v xml:space="preserve"> </v>
      </c>
      <c r="E465" s="47">
        <f t="shared" ca="1" si="57"/>
        <v>1</v>
      </c>
      <c r="F465">
        <f t="shared" ca="1" si="58"/>
        <v>23</v>
      </c>
      <c r="G465">
        <f t="shared" ca="1" si="59"/>
        <v>2</v>
      </c>
      <c r="H465">
        <f t="shared" ca="1" si="60"/>
        <v>4</v>
      </c>
      <c r="I465" t="str">
        <f t="shared" ca="1" si="67"/>
        <v>1</v>
      </c>
      <c r="J465" t="str">
        <f t="shared" ca="1" si="68"/>
        <v>1.23.</v>
      </c>
      <c r="K465" t="str">
        <f t="shared" ca="1" si="69"/>
        <v>1.23.2.</v>
      </c>
      <c r="L465" t="str">
        <f t="shared" ca="1" si="61"/>
        <v>F</v>
      </c>
      <c r="M465" s="48" t="s">
        <v>6</v>
      </c>
      <c r="N465" s="49"/>
      <c r="O465" s="50" t="s">
        <v>1447</v>
      </c>
      <c r="P465" s="51" t="s">
        <v>32</v>
      </c>
      <c r="Q465" s="51">
        <v>91996</v>
      </c>
      <c r="R465" s="52" t="s">
        <v>108</v>
      </c>
      <c r="S465" s="53" t="s">
        <v>61</v>
      </c>
      <c r="T465" s="78">
        <v>45</v>
      </c>
      <c r="U465" s="79">
        <v>36.72</v>
      </c>
      <c r="V465" s="57">
        <f t="shared" si="63"/>
        <v>45.81</v>
      </c>
      <c r="W465" s="56">
        <f t="shared" si="64"/>
        <v>45.81</v>
      </c>
      <c r="X465" s="57">
        <f ca="1">IFERROR(IF($M465="S",(ROUNDDOWN($Y465*$W465,2)),IF($M465="M",SUMIFS($X:$X,$M:$M,"N1",$E:$E,I465),IF(AND(M465="N1",OFFSET(M465,1,0)="S"),SUMIFS($X:$X,$M:$M,"S",$J:$J,CONCATENATE(E465,".",F465,".")),IF(AND(M465="N1",OFFSET(M465,1,0)="N2",$A$6&gt;=3),SUMIFS($X:$X,$M:$M,"N2",$J:$J,CONCATENATE(E465,".",F465,".")),IF(AND(M465="N2",OFFSET(M465,1,0)="S",$A$6&gt;=3),SUMIFS($X:$X,$M:$M,"S",$K:$K,CONCATENATE(E465,".",F465,".",G465,"."))))))),0)</f>
        <v>2061.4499999999998</v>
      </c>
      <c r="Y465" s="58">
        <f t="shared" si="62"/>
        <v>45</v>
      </c>
      <c r="Z465" s="59"/>
      <c r="AA465" s="59"/>
      <c r="AB465" s="59"/>
      <c r="AC465" s="3"/>
      <c r="AD465" s="11"/>
      <c r="AE465" s="60"/>
    </row>
    <row r="466" spans="1:31" ht="38.25" x14ac:dyDescent="0.25">
      <c r="A466" t="str">
        <f t="shared" si="55"/>
        <v>S</v>
      </c>
      <c r="B466">
        <f t="shared" ca="1" si="65"/>
        <v>3</v>
      </c>
      <c r="C466" t="str">
        <f t="shared" ca="1" si="66"/>
        <v>S</v>
      </c>
      <c r="D466" t="str">
        <f t="shared" si="56"/>
        <v xml:space="preserve"> </v>
      </c>
      <c r="E466" s="47">
        <f t="shared" ca="1" si="57"/>
        <v>1</v>
      </c>
      <c r="F466">
        <f t="shared" ca="1" si="58"/>
        <v>23</v>
      </c>
      <c r="G466">
        <f t="shared" ca="1" si="59"/>
        <v>2</v>
      </c>
      <c r="H466">
        <f t="shared" ca="1" si="60"/>
        <v>5</v>
      </c>
      <c r="I466" t="str">
        <f t="shared" ca="1" si="67"/>
        <v>1</v>
      </c>
      <c r="J466" t="str">
        <f t="shared" ca="1" si="68"/>
        <v>1.23.</v>
      </c>
      <c r="K466" t="str">
        <f t="shared" ca="1" si="69"/>
        <v>1.23.2.</v>
      </c>
      <c r="L466" t="str">
        <f t="shared" ca="1" si="61"/>
        <v>F</v>
      </c>
      <c r="M466" s="48" t="s">
        <v>6</v>
      </c>
      <c r="N466" s="49"/>
      <c r="O466" s="50" t="s">
        <v>1448</v>
      </c>
      <c r="P466" s="51" t="s">
        <v>32</v>
      </c>
      <c r="Q466" s="51">
        <v>92023</v>
      </c>
      <c r="R466" s="52" t="s">
        <v>577</v>
      </c>
      <c r="S466" s="53" t="s">
        <v>61</v>
      </c>
      <c r="T466" s="78">
        <v>2</v>
      </c>
      <c r="U466" s="79">
        <v>52.74</v>
      </c>
      <c r="V466" s="57">
        <f t="shared" si="63"/>
        <v>65.8</v>
      </c>
      <c r="W466" s="56">
        <f t="shared" si="64"/>
        <v>65.8</v>
      </c>
      <c r="X466" s="57">
        <f ca="1">IFERROR(IF($M466="S",(ROUNDDOWN($Y466*$W466,2)),IF($M466="M",SUMIFS($X:$X,$M:$M,"N1",$E:$E,I466),IF(AND(M466="N1",OFFSET(M466,1,0)="S"),SUMIFS($X:$X,$M:$M,"S",$J:$J,CONCATENATE(E466,".",F466,".")),IF(AND(M466="N1",OFFSET(M466,1,0)="N2",$A$6&gt;=3),SUMIFS($X:$X,$M:$M,"N2",$J:$J,CONCATENATE(E466,".",F466,".")),IF(AND(M466="N2",OFFSET(M466,1,0)="S",$A$6&gt;=3),SUMIFS($X:$X,$M:$M,"S",$K:$K,CONCATENATE(E466,".",F466,".",G466,"."))))))),0)</f>
        <v>131.6</v>
      </c>
      <c r="Y466" s="58">
        <f t="shared" si="62"/>
        <v>2</v>
      </c>
      <c r="Z466" s="59"/>
      <c r="AA466" s="59"/>
      <c r="AB466" s="59"/>
      <c r="AC466" s="3"/>
      <c r="AD466" s="11"/>
      <c r="AE466" s="60"/>
    </row>
    <row r="467" spans="1:31" ht="25.5" x14ac:dyDescent="0.25">
      <c r="A467" t="str">
        <f t="shared" si="55"/>
        <v>S</v>
      </c>
      <c r="B467">
        <f t="shared" ca="1" si="65"/>
        <v>3</v>
      </c>
      <c r="C467" t="str">
        <f t="shared" ca="1" si="66"/>
        <v>S</v>
      </c>
      <c r="D467" t="str">
        <f t="shared" si="56"/>
        <v xml:space="preserve"> </v>
      </c>
      <c r="E467" s="47">
        <f t="shared" ca="1" si="57"/>
        <v>1</v>
      </c>
      <c r="F467">
        <f t="shared" ca="1" si="58"/>
        <v>23</v>
      </c>
      <c r="G467">
        <f t="shared" ca="1" si="59"/>
        <v>2</v>
      </c>
      <c r="H467">
        <f t="shared" ca="1" si="60"/>
        <v>6</v>
      </c>
      <c r="I467" t="str">
        <f t="shared" ca="1" si="67"/>
        <v>1</v>
      </c>
      <c r="J467" t="str">
        <f t="shared" ca="1" si="68"/>
        <v>1.23.</v>
      </c>
      <c r="K467" t="str">
        <f t="shared" ca="1" si="69"/>
        <v>1.23.2.</v>
      </c>
      <c r="L467" t="str">
        <f t="shared" ca="1" si="61"/>
        <v>F</v>
      </c>
      <c r="M467" s="48" t="s">
        <v>6</v>
      </c>
      <c r="N467" s="49"/>
      <c r="O467" s="50" t="s">
        <v>1449</v>
      </c>
      <c r="P467" s="51" t="s">
        <v>32</v>
      </c>
      <c r="Q467" s="51">
        <v>92008</v>
      </c>
      <c r="R467" s="52" t="s">
        <v>578</v>
      </c>
      <c r="S467" s="53" t="s">
        <v>61</v>
      </c>
      <c r="T467" s="78">
        <v>30</v>
      </c>
      <c r="U467" s="79">
        <v>49.9</v>
      </c>
      <c r="V467" s="57">
        <f t="shared" si="63"/>
        <v>62.26</v>
      </c>
      <c r="W467" s="56">
        <f t="shared" si="64"/>
        <v>62.26</v>
      </c>
      <c r="X467" s="57">
        <f ca="1">IFERROR(IF($M467="S",(ROUNDDOWN($Y467*$W467,2)),IF($M467="M",SUMIFS($X:$X,$M:$M,"N1",$E:$E,I467),IF(AND(M467="N1",OFFSET(M467,1,0)="S"),SUMIFS($X:$X,$M:$M,"S",$J:$J,CONCATENATE(E467,".",F467,".")),IF(AND(M467="N1",OFFSET(M467,1,0)="N2",$A$6&gt;=3),SUMIFS($X:$X,$M:$M,"N2",$J:$J,CONCATENATE(E467,".",F467,".")),IF(AND(M467="N2",OFFSET(M467,1,0)="S",$A$6&gt;=3),SUMIFS($X:$X,$M:$M,"S",$K:$K,CONCATENATE(E467,".",F467,".",G467,"."))))))),0)</f>
        <v>1867.8</v>
      </c>
      <c r="Y467" s="58">
        <f t="shared" si="62"/>
        <v>30</v>
      </c>
      <c r="Z467" s="59"/>
      <c r="AA467" s="59"/>
      <c r="AB467" s="59"/>
      <c r="AC467" s="3"/>
      <c r="AD467" s="11"/>
      <c r="AE467" s="60"/>
    </row>
    <row r="468" spans="1:31" ht="25.5" x14ac:dyDescent="0.25">
      <c r="A468" t="str">
        <f t="shared" si="55"/>
        <v>S</v>
      </c>
      <c r="B468">
        <f t="shared" ca="1" si="65"/>
        <v>3</v>
      </c>
      <c r="C468" t="str">
        <f t="shared" ca="1" si="66"/>
        <v>S</v>
      </c>
      <c r="D468" t="str">
        <f t="shared" si="56"/>
        <v xml:space="preserve"> </v>
      </c>
      <c r="E468" s="47">
        <f t="shared" ca="1" si="57"/>
        <v>1</v>
      </c>
      <c r="F468">
        <f t="shared" ca="1" si="58"/>
        <v>23</v>
      </c>
      <c r="G468">
        <f t="shared" ca="1" si="59"/>
        <v>2</v>
      </c>
      <c r="H468">
        <f t="shared" ca="1" si="60"/>
        <v>7</v>
      </c>
      <c r="I468" t="str">
        <f t="shared" ca="1" si="67"/>
        <v>1</v>
      </c>
      <c r="J468" t="str">
        <f t="shared" ca="1" si="68"/>
        <v>1.23.</v>
      </c>
      <c r="K468" t="str">
        <f t="shared" ca="1" si="69"/>
        <v>1.23.2.</v>
      </c>
      <c r="L468" t="str">
        <f t="shared" ca="1" si="61"/>
        <v>F</v>
      </c>
      <c r="M468" s="48" t="s">
        <v>6</v>
      </c>
      <c r="N468" s="49"/>
      <c r="O468" s="50" t="s">
        <v>1450</v>
      </c>
      <c r="P468" s="51" t="s">
        <v>32</v>
      </c>
      <c r="Q468" s="51">
        <v>91993</v>
      </c>
      <c r="R468" s="52" t="s">
        <v>579</v>
      </c>
      <c r="S468" s="53" t="s">
        <v>61</v>
      </c>
      <c r="T468" s="78">
        <v>2</v>
      </c>
      <c r="U468" s="79">
        <v>49.84</v>
      </c>
      <c r="V468" s="57">
        <f t="shared" si="63"/>
        <v>62.19</v>
      </c>
      <c r="W468" s="56">
        <f t="shared" si="64"/>
        <v>62.19</v>
      </c>
      <c r="X468" s="57">
        <f ca="1">IFERROR(IF($M468="S",(ROUNDDOWN($Y468*$W468,2)),IF($M468="M",SUMIFS($X:$X,$M:$M,"N1",$E:$E,I468),IF(AND(M468="N1",OFFSET(M468,1,0)="S"),SUMIFS($X:$X,$M:$M,"S",$J:$J,CONCATENATE(E468,".",F468,".")),IF(AND(M468="N1",OFFSET(M468,1,0)="N2",$A$6&gt;=3),SUMIFS($X:$X,$M:$M,"N2",$J:$J,CONCATENATE(E468,".",F468,".")),IF(AND(M468="N2",OFFSET(M468,1,0)="S",$A$6&gt;=3),SUMIFS($X:$X,$M:$M,"S",$K:$K,CONCATENATE(E468,".",F468,".",G468,"."))))))),0)</f>
        <v>124.38</v>
      </c>
      <c r="Y468" s="58">
        <f t="shared" si="62"/>
        <v>2</v>
      </c>
      <c r="Z468" s="59"/>
      <c r="AA468" s="59"/>
      <c r="AB468" s="59"/>
      <c r="AC468" s="3"/>
      <c r="AD468" s="11"/>
      <c r="AE468" s="60"/>
    </row>
    <row r="469" spans="1:31" ht="25.5" x14ac:dyDescent="0.25">
      <c r="A469" t="str">
        <f t="shared" si="55"/>
        <v>S</v>
      </c>
      <c r="B469">
        <f t="shared" ca="1" si="65"/>
        <v>3</v>
      </c>
      <c r="C469" t="str">
        <f t="shared" ca="1" si="66"/>
        <v>S</v>
      </c>
      <c r="D469" t="str">
        <f t="shared" si="56"/>
        <v xml:space="preserve"> </v>
      </c>
      <c r="E469" s="47">
        <f t="shared" ca="1" si="57"/>
        <v>1</v>
      </c>
      <c r="F469">
        <f t="shared" ca="1" si="58"/>
        <v>23</v>
      </c>
      <c r="G469">
        <f t="shared" ca="1" si="59"/>
        <v>2</v>
      </c>
      <c r="H469">
        <f t="shared" ca="1" si="60"/>
        <v>8</v>
      </c>
      <c r="I469" t="str">
        <f t="shared" ca="1" si="67"/>
        <v>1</v>
      </c>
      <c r="J469" t="str">
        <f t="shared" ca="1" si="68"/>
        <v>1.23.</v>
      </c>
      <c r="K469" t="str">
        <f t="shared" ca="1" si="69"/>
        <v>1.23.2.</v>
      </c>
      <c r="L469" t="str">
        <f t="shared" ca="1" si="61"/>
        <v>F</v>
      </c>
      <c r="M469" s="48" t="s">
        <v>6</v>
      </c>
      <c r="N469" s="49"/>
      <c r="O469" s="50" t="s">
        <v>1451</v>
      </c>
      <c r="P469" s="51" t="s">
        <v>120</v>
      </c>
      <c r="Q469" s="51" t="s">
        <v>580</v>
      </c>
      <c r="R469" s="52" t="s">
        <v>581</v>
      </c>
      <c r="S469" s="53" t="s">
        <v>61</v>
      </c>
      <c r="T469" s="78">
        <v>2</v>
      </c>
      <c r="U469" s="79">
        <v>794.09</v>
      </c>
      <c r="V469" s="57">
        <f t="shared" si="63"/>
        <v>990.86</v>
      </c>
      <c r="W469" s="56">
        <f t="shared" si="64"/>
        <v>990.86</v>
      </c>
      <c r="X469" s="57">
        <f ca="1">IFERROR(IF($M469="S",(ROUNDDOWN($Y469*$W469,2)),IF($M469="M",SUMIFS($X:$X,$M:$M,"N1",$E:$E,I469),IF(AND(M469="N1",OFFSET(M469,1,0)="S"),SUMIFS($X:$X,$M:$M,"S",$J:$J,CONCATENATE(E469,".",F469,".")),IF(AND(M469="N1",OFFSET(M469,1,0)="N2",$A$6&gt;=3),SUMIFS($X:$X,$M:$M,"N2",$J:$J,CONCATENATE(E469,".",F469,".")),IF(AND(M469="N2",OFFSET(M469,1,0)="S",$A$6&gt;=3),SUMIFS($X:$X,$M:$M,"S",$K:$K,CONCATENATE(E469,".",F469,".",G469,"."))))))),0)</f>
        <v>1981.72</v>
      </c>
      <c r="Y469" s="58">
        <f t="shared" si="62"/>
        <v>2</v>
      </c>
      <c r="Z469" s="59"/>
      <c r="AA469" s="59"/>
      <c r="AB469" s="59"/>
      <c r="AC469" s="3"/>
      <c r="AD469" s="11"/>
      <c r="AE469" s="60"/>
    </row>
    <row r="470" spans="1:31" ht="25.5" x14ac:dyDescent="0.25">
      <c r="A470" t="str">
        <f t="shared" si="55"/>
        <v>S</v>
      </c>
      <c r="B470">
        <f t="shared" ca="1" si="65"/>
        <v>3</v>
      </c>
      <c r="C470" t="str">
        <f t="shared" ca="1" si="66"/>
        <v>S</v>
      </c>
      <c r="D470" t="str">
        <f t="shared" si="56"/>
        <v xml:space="preserve"> </v>
      </c>
      <c r="E470" s="47">
        <f t="shared" ca="1" si="57"/>
        <v>1</v>
      </c>
      <c r="F470">
        <f t="shared" ca="1" si="58"/>
        <v>23</v>
      </c>
      <c r="G470">
        <f t="shared" ca="1" si="59"/>
        <v>2</v>
      </c>
      <c r="H470">
        <f t="shared" ca="1" si="60"/>
        <v>9</v>
      </c>
      <c r="I470" t="str">
        <f t="shared" ca="1" si="67"/>
        <v>1</v>
      </c>
      <c r="J470" t="str">
        <f t="shared" ca="1" si="68"/>
        <v>1.23.</v>
      </c>
      <c r="K470" t="str">
        <f t="shared" ca="1" si="69"/>
        <v>1.23.2.</v>
      </c>
      <c r="L470" t="str">
        <f t="shared" ca="1" si="61"/>
        <v>F</v>
      </c>
      <c r="M470" s="48" t="s">
        <v>6</v>
      </c>
      <c r="N470" s="49"/>
      <c r="O470" s="50" t="s">
        <v>1452</v>
      </c>
      <c r="P470" s="51" t="s">
        <v>120</v>
      </c>
      <c r="Q470" s="51" t="s">
        <v>582</v>
      </c>
      <c r="R470" s="52" t="s">
        <v>583</v>
      </c>
      <c r="S470" s="53" t="s">
        <v>61</v>
      </c>
      <c r="T470" s="78">
        <v>28</v>
      </c>
      <c r="U470" s="79">
        <v>356.27</v>
      </c>
      <c r="V470" s="57">
        <f t="shared" si="63"/>
        <v>444.55</v>
      </c>
      <c r="W470" s="56">
        <f t="shared" si="64"/>
        <v>444.55</v>
      </c>
      <c r="X470" s="57">
        <f ca="1">IFERROR(IF($M470="S",(ROUNDDOWN($Y470*$W470,2)),IF($M470="M",SUMIFS($X:$X,$M:$M,"N1",$E:$E,I470),IF(AND(M470="N1",OFFSET(M470,1,0)="S"),SUMIFS($X:$X,$M:$M,"S",$J:$J,CONCATENATE(E470,".",F470,".")),IF(AND(M470="N1",OFFSET(M470,1,0)="N2",$A$6&gt;=3),SUMIFS($X:$X,$M:$M,"N2",$J:$J,CONCATENATE(E470,".",F470,".")),IF(AND(M470="N2",OFFSET(M470,1,0)="S",$A$6&gt;=3),SUMIFS($X:$X,$M:$M,"S",$K:$K,CONCATENATE(E470,".",F470,".",G470,"."))))))),0)</f>
        <v>12447.4</v>
      </c>
      <c r="Y470" s="58">
        <f t="shared" si="62"/>
        <v>28</v>
      </c>
      <c r="Z470" s="59"/>
      <c r="AA470" s="59"/>
      <c r="AB470" s="59"/>
      <c r="AC470" s="3"/>
      <c r="AD470" s="11"/>
      <c r="AE470" s="60"/>
    </row>
    <row r="471" spans="1:31" ht="25.5" x14ac:dyDescent="0.25">
      <c r="A471" t="str">
        <f t="shared" si="55"/>
        <v>S</v>
      </c>
      <c r="B471">
        <f t="shared" ca="1" si="65"/>
        <v>3</v>
      </c>
      <c r="C471" t="str">
        <f t="shared" ca="1" si="66"/>
        <v>S</v>
      </c>
      <c r="D471" t="str">
        <f t="shared" si="56"/>
        <v xml:space="preserve"> </v>
      </c>
      <c r="E471" s="47">
        <f t="shared" ca="1" si="57"/>
        <v>1</v>
      </c>
      <c r="F471">
        <f t="shared" ca="1" si="58"/>
        <v>23</v>
      </c>
      <c r="G471">
        <f t="shared" ca="1" si="59"/>
        <v>2</v>
      </c>
      <c r="H471">
        <f t="shared" ca="1" si="60"/>
        <v>10</v>
      </c>
      <c r="I471" t="str">
        <f t="shared" ca="1" si="67"/>
        <v>1</v>
      </c>
      <c r="J471" t="str">
        <f t="shared" ca="1" si="68"/>
        <v>1.23.</v>
      </c>
      <c r="K471" t="str">
        <f t="shared" ca="1" si="69"/>
        <v>1.23.2.</v>
      </c>
      <c r="L471" t="str">
        <f t="shared" ca="1" si="61"/>
        <v>F</v>
      </c>
      <c r="M471" s="48" t="s">
        <v>6</v>
      </c>
      <c r="N471" s="49"/>
      <c r="O471" s="50" t="s">
        <v>1453</v>
      </c>
      <c r="P471" s="51" t="s">
        <v>120</v>
      </c>
      <c r="Q471" s="51" t="s">
        <v>584</v>
      </c>
      <c r="R471" s="52" t="s">
        <v>585</v>
      </c>
      <c r="S471" s="53" t="s">
        <v>61</v>
      </c>
      <c r="T471" s="78">
        <v>4</v>
      </c>
      <c r="U471" s="79">
        <v>245.98</v>
      </c>
      <c r="V471" s="57">
        <f t="shared" si="63"/>
        <v>306.93</v>
      </c>
      <c r="W471" s="56">
        <f t="shared" si="64"/>
        <v>306.93</v>
      </c>
      <c r="X471" s="57">
        <f ca="1">IFERROR(IF($M471="S",(ROUNDDOWN($Y471*$W471,2)),IF($M471="M",SUMIFS($X:$X,$M:$M,"N1",$E:$E,I471),IF(AND(M471="N1",OFFSET(M471,1,0)="S"),SUMIFS($X:$X,$M:$M,"S",$J:$J,CONCATENATE(E471,".",F471,".")),IF(AND(M471="N1",OFFSET(M471,1,0)="N2",$A$6&gt;=3),SUMIFS($X:$X,$M:$M,"N2",$J:$J,CONCATENATE(E471,".",F471,".")),IF(AND(M471="N2",OFFSET(M471,1,0)="S",$A$6&gt;=3),SUMIFS($X:$X,$M:$M,"S",$K:$K,CONCATENATE(E471,".",F471,".",G471,"."))))))),0)</f>
        <v>1227.72</v>
      </c>
      <c r="Y471" s="58">
        <f t="shared" si="62"/>
        <v>4</v>
      </c>
      <c r="Z471" s="59"/>
      <c r="AA471" s="59"/>
      <c r="AB471" s="59"/>
      <c r="AC471" s="3"/>
      <c r="AD471" s="11"/>
      <c r="AE471" s="60"/>
    </row>
    <row r="472" spans="1:31" ht="25.5" x14ac:dyDescent="0.25">
      <c r="A472" t="str">
        <f t="shared" si="55"/>
        <v>S</v>
      </c>
      <c r="B472">
        <f t="shared" ca="1" si="65"/>
        <v>3</v>
      </c>
      <c r="C472" t="str">
        <f t="shared" ca="1" si="66"/>
        <v>S</v>
      </c>
      <c r="D472" t="str">
        <f t="shared" si="56"/>
        <v xml:space="preserve"> </v>
      </c>
      <c r="E472" s="47">
        <f t="shared" ca="1" si="57"/>
        <v>1</v>
      </c>
      <c r="F472">
        <f t="shared" ca="1" si="58"/>
        <v>23</v>
      </c>
      <c r="G472">
        <f t="shared" ca="1" si="59"/>
        <v>2</v>
      </c>
      <c r="H472">
        <f t="shared" ca="1" si="60"/>
        <v>11</v>
      </c>
      <c r="I472" t="str">
        <f t="shared" ca="1" si="67"/>
        <v>1</v>
      </c>
      <c r="J472" t="str">
        <f t="shared" ca="1" si="68"/>
        <v>1.23.</v>
      </c>
      <c r="K472" t="str">
        <f t="shared" ca="1" si="69"/>
        <v>1.23.2.</v>
      </c>
      <c r="L472" t="str">
        <f t="shared" ca="1" si="61"/>
        <v>F</v>
      </c>
      <c r="M472" s="48" t="s">
        <v>6</v>
      </c>
      <c r="N472" s="49"/>
      <c r="O472" s="50" t="s">
        <v>1454</v>
      </c>
      <c r="P472" s="51" t="s">
        <v>120</v>
      </c>
      <c r="Q472" s="51" t="s">
        <v>586</v>
      </c>
      <c r="R472" s="52" t="s">
        <v>587</v>
      </c>
      <c r="S472" s="53" t="s">
        <v>61</v>
      </c>
      <c r="T472" s="78">
        <v>19</v>
      </c>
      <c r="U472" s="79">
        <v>282.77</v>
      </c>
      <c r="V472" s="57">
        <f t="shared" si="63"/>
        <v>352.84</v>
      </c>
      <c r="W472" s="56">
        <f t="shared" si="64"/>
        <v>352.84</v>
      </c>
      <c r="X472" s="57">
        <f ca="1">IFERROR(IF($M472="S",(ROUNDDOWN($Y472*$W472,2)),IF($M472="M",SUMIFS($X:$X,$M:$M,"N1",$E:$E,I472),IF(AND(M472="N1",OFFSET(M472,1,0)="S"),SUMIFS($X:$X,$M:$M,"S",$J:$J,CONCATENATE(E472,".",F472,".")),IF(AND(M472="N1",OFFSET(M472,1,0)="N2",$A$6&gt;=3),SUMIFS($X:$X,$M:$M,"N2",$J:$J,CONCATENATE(E472,".",F472,".")),IF(AND(M472="N2",OFFSET(M472,1,0)="S",$A$6&gt;=3),SUMIFS($X:$X,$M:$M,"S",$K:$K,CONCATENATE(E472,".",F472,".",G472,"."))))))),0)</f>
        <v>6703.96</v>
      </c>
      <c r="Y472" s="58">
        <f t="shared" si="62"/>
        <v>19</v>
      </c>
      <c r="Z472" s="59"/>
      <c r="AA472" s="59"/>
      <c r="AB472" s="59"/>
      <c r="AC472" s="3"/>
      <c r="AD472" s="11"/>
      <c r="AE472" s="60"/>
    </row>
    <row r="473" spans="1:31" ht="25.5" x14ac:dyDescent="0.25">
      <c r="A473" t="str">
        <f t="shared" si="55"/>
        <v>S</v>
      </c>
      <c r="B473">
        <f t="shared" ca="1" si="65"/>
        <v>3</v>
      </c>
      <c r="C473" t="str">
        <f t="shared" ca="1" si="66"/>
        <v>S</v>
      </c>
      <c r="D473" t="str">
        <f t="shared" si="56"/>
        <v xml:space="preserve"> </v>
      </c>
      <c r="E473" s="47">
        <f t="shared" ca="1" si="57"/>
        <v>1</v>
      </c>
      <c r="F473">
        <f t="shared" ca="1" si="58"/>
        <v>23</v>
      </c>
      <c r="G473">
        <f t="shared" ca="1" si="59"/>
        <v>2</v>
      </c>
      <c r="H473">
        <f t="shared" ca="1" si="60"/>
        <v>12</v>
      </c>
      <c r="I473" t="str">
        <f t="shared" ca="1" si="67"/>
        <v>1</v>
      </c>
      <c r="J473" t="str">
        <f t="shared" ca="1" si="68"/>
        <v>1.23.</v>
      </c>
      <c r="K473" t="str">
        <f t="shared" ca="1" si="69"/>
        <v>1.23.2.</v>
      </c>
      <c r="L473" t="str">
        <f t="shared" ca="1" si="61"/>
        <v>F</v>
      </c>
      <c r="M473" s="48" t="s">
        <v>6</v>
      </c>
      <c r="N473" s="49"/>
      <c r="O473" s="50" t="s">
        <v>1455</v>
      </c>
      <c r="P473" s="51" t="s">
        <v>120</v>
      </c>
      <c r="Q473" s="51" t="s">
        <v>588</v>
      </c>
      <c r="R473" s="52" t="s">
        <v>589</v>
      </c>
      <c r="S473" s="53" t="s">
        <v>61</v>
      </c>
      <c r="T473" s="78">
        <v>17</v>
      </c>
      <c r="U473" s="79">
        <v>172.48</v>
      </c>
      <c r="V473" s="57">
        <f t="shared" si="63"/>
        <v>215.22</v>
      </c>
      <c r="W473" s="56">
        <f t="shared" si="64"/>
        <v>215.22</v>
      </c>
      <c r="X473" s="57">
        <f ca="1">IFERROR(IF($M473="S",(ROUNDDOWN($Y473*$W473,2)),IF($M473="M",SUMIFS($X:$X,$M:$M,"N1",$E:$E,I473),IF(AND(M473="N1",OFFSET(M473,1,0)="S"),SUMIFS($X:$X,$M:$M,"S",$J:$J,CONCATENATE(E473,".",F473,".")),IF(AND(M473="N1",OFFSET(M473,1,0)="N2",$A$6&gt;=3),SUMIFS($X:$X,$M:$M,"N2",$J:$J,CONCATENATE(E473,".",F473,".")),IF(AND(M473="N2",OFFSET(M473,1,0)="S",$A$6&gt;=3),SUMIFS($X:$X,$M:$M,"S",$K:$K,CONCATENATE(E473,".",F473,".",G473,"."))))))),0)</f>
        <v>3658.74</v>
      </c>
      <c r="Y473" s="58">
        <f t="shared" si="62"/>
        <v>17</v>
      </c>
      <c r="Z473" s="59"/>
      <c r="AA473" s="59"/>
      <c r="AB473" s="59"/>
      <c r="AC473" s="3"/>
      <c r="AD473" s="11"/>
      <c r="AE473" s="60"/>
    </row>
    <row r="474" spans="1:31" ht="38.25" x14ac:dyDescent="0.25">
      <c r="A474" t="str">
        <f t="shared" si="55"/>
        <v>S</v>
      </c>
      <c r="B474">
        <f t="shared" ca="1" si="65"/>
        <v>3</v>
      </c>
      <c r="C474" t="str">
        <f t="shared" ca="1" si="66"/>
        <v>S</v>
      </c>
      <c r="D474" t="str">
        <f t="shared" si="56"/>
        <v xml:space="preserve"> </v>
      </c>
      <c r="E474" s="47">
        <f t="shared" ca="1" si="57"/>
        <v>1</v>
      </c>
      <c r="F474">
        <f t="shared" ca="1" si="58"/>
        <v>23</v>
      </c>
      <c r="G474">
        <f t="shared" ca="1" si="59"/>
        <v>2</v>
      </c>
      <c r="H474">
        <f t="shared" ca="1" si="60"/>
        <v>13</v>
      </c>
      <c r="I474" t="str">
        <f t="shared" ca="1" si="67"/>
        <v>1</v>
      </c>
      <c r="J474" t="str">
        <f t="shared" ca="1" si="68"/>
        <v>1.23.</v>
      </c>
      <c r="K474" t="str">
        <f t="shared" ca="1" si="69"/>
        <v>1.23.2.</v>
      </c>
      <c r="L474" t="str">
        <f t="shared" ca="1" si="61"/>
        <v>F</v>
      </c>
      <c r="M474" s="48" t="s">
        <v>6</v>
      </c>
      <c r="N474" s="49"/>
      <c r="O474" s="50" t="s">
        <v>1456</v>
      </c>
      <c r="P474" s="51" t="s">
        <v>51</v>
      </c>
      <c r="Q474" s="51" t="s">
        <v>590</v>
      </c>
      <c r="R474" s="52" t="s">
        <v>591</v>
      </c>
      <c r="S474" s="53" t="s">
        <v>61</v>
      </c>
      <c r="T474" s="78">
        <v>9</v>
      </c>
      <c r="U474" s="79">
        <v>292.36</v>
      </c>
      <c r="V474" s="57">
        <f t="shared" si="63"/>
        <v>364.8</v>
      </c>
      <c r="W474" s="56">
        <f t="shared" si="64"/>
        <v>364.8</v>
      </c>
      <c r="X474" s="57">
        <f ca="1">IFERROR(IF($M474="S",(ROUNDDOWN($Y474*$W474,2)),IF($M474="M",SUMIFS($X:$X,$M:$M,"N1",$E:$E,I474),IF(AND(M474="N1",OFFSET(M474,1,0)="S"),SUMIFS($X:$X,$M:$M,"S",$J:$J,CONCATENATE(E474,".",F474,".")),IF(AND(M474="N1",OFFSET(M474,1,0)="N2",$A$6&gt;=3),SUMIFS($X:$X,$M:$M,"N2",$J:$J,CONCATENATE(E474,".",F474,".")),IF(AND(M474="N2",OFFSET(M474,1,0)="S",$A$6&gt;=3),SUMIFS($X:$X,$M:$M,"S",$K:$K,CONCATENATE(E474,".",F474,".",G474,"."))))))),0)</f>
        <v>3283.2</v>
      </c>
      <c r="Y474" s="58">
        <f t="shared" si="62"/>
        <v>9</v>
      </c>
      <c r="Z474" s="59"/>
      <c r="AA474" s="59"/>
      <c r="AB474" s="59"/>
      <c r="AC474" s="3"/>
      <c r="AD474" s="11"/>
      <c r="AE474" s="60"/>
    </row>
    <row r="475" spans="1:31" ht="38.25" x14ac:dyDescent="0.25">
      <c r="A475" t="str">
        <f t="shared" si="55"/>
        <v>S</v>
      </c>
      <c r="B475">
        <f t="shared" ca="1" si="65"/>
        <v>3</v>
      </c>
      <c r="C475" t="str">
        <f t="shared" ca="1" si="66"/>
        <v>S</v>
      </c>
      <c r="D475" t="str">
        <f t="shared" si="56"/>
        <v xml:space="preserve"> </v>
      </c>
      <c r="E475" s="47">
        <f t="shared" ca="1" si="57"/>
        <v>1</v>
      </c>
      <c r="F475">
        <f t="shared" ca="1" si="58"/>
        <v>23</v>
      </c>
      <c r="G475">
        <f t="shared" ca="1" si="59"/>
        <v>2</v>
      </c>
      <c r="H475">
        <f t="shared" ca="1" si="60"/>
        <v>14</v>
      </c>
      <c r="I475" t="str">
        <f t="shared" ca="1" si="67"/>
        <v>1</v>
      </c>
      <c r="J475" t="str">
        <f t="shared" ca="1" si="68"/>
        <v>1.23.</v>
      </c>
      <c r="K475" t="str">
        <f t="shared" ca="1" si="69"/>
        <v>1.23.2.</v>
      </c>
      <c r="L475" t="str">
        <f t="shared" ca="1" si="61"/>
        <v>F</v>
      </c>
      <c r="M475" s="48" t="s">
        <v>6</v>
      </c>
      <c r="N475" s="49"/>
      <c r="O475" s="50" t="s">
        <v>1457</v>
      </c>
      <c r="P475" s="51" t="s">
        <v>51</v>
      </c>
      <c r="Q475" s="51" t="s">
        <v>592</v>
      </c>
      <c r="R475" s="52" t="s">
        <v>593</v>
      </c>
      <c r="S475" s="53" t="s">
        <v>61</v>
      </c>
      <c r="T475" s="78">
        <v>12</v>
      </c>
      <c r="U475" s="79">
        <v>177.99</v>
      </c>
      <c r="V475" s="57">
        <f t="shared" si="63"/>
        <v>222.09</v>
      </c>
      <c r="W475" s="56">
        <f t="shared" si="64"/>
        <v>222.09</v>
      </c>
      <c r="X475" s="57">
        <f ca="1">IFERROR(IF($M475="S",(ROUNDDOWN($Y475*$W475,2)),IF($M475="M",SUMIFS($X:$X,$M:$M,"N1",$E:$E,I475),IF(AND(M475="N1",OFFSET(M475,1,0)="S"),SUMIFS($X:$X,$M:$M,"S",$J:$J,CONCATENATE(E475,".",F475,".")),IF(AND(M475="N1",OFFSET(M475,1,0)="N2",$A$6&gt;=3),SUMIFS($X:$X,$M:$M,"N2",$J:$J,CONCATENATE(E475,".",F475,".")),IF(AND(M475="N2",OFFSET(M475,1,0)="S",$A$6&gt;=3),SUMIFS($X:$X,$M:$M,"S",$K:$K,CONCATENATE(E475,".",F475,".",G475,"."))))))),0)</f>
        <v>2665.08</v>
      </c>
      <c r="Y475" s="58">
        <f t="shared" si="62"/>
        <v>12</v>
      </c>
      <c r="Z475" s="59"/>
      <c r="AA475" s="59"/>
      <c r="AB475" s="59"/>
      <c r="AC475" s="3"/>
      <c r="AD475" s="11"/>
      <c r="AE475" s="60"/>
    </row>
    <row r="476" spans="1:31" ht="51" x14ac:dyDescent="0.25">
      <c r="A476" t="str">
        <f t="shared" si="55"/>
        <v>S</v>
      </c>
      <c r="B476">
        <f t="shared" ca="1" si="65"/>
        <v>3</v>
      </c>
      <c r="C476" t="str">
        <f t="shared" ca="1" si="66"/>
        <v>S</v>
      </c>
      <c r="D476" t="str">
        <f t="shared" si="56"/>
        <v xml:space="preserve"> </v>
      </c>
      <c r="E476" s="47">
        <f t="shared" ca="1" si="57"/>
        <v>1</v>
      </c>
      <c r="F476">
        <f t="shared" ca="1" si="58"/>
        <v>23</v>
      </c>
      <c r="G476">
        <f t="shared" ca="1" si="59"/>
        <v>2</v>
      </c>
      <c r="H476">
        <f t="shared" ca="1" si="60"/>
        <v>15</v>
      </c>
      <c r="I476" t="str">
        <f t="shared" ca="1" si="67"/>
        <v>1</v>
      </c>
      <c r="J476" t="str">
        <f t="shared" ca="1" si="68"/>
        <v>1.23.</v>
      </c>
      <c r="K476" t="str">
        <f t="shared" ca="1" si="69"/>
        <v>1.23.2.</v>
      </c>
      <c r="L476" t="str">
        <f t="shared" ca="1" si="61"/>
        <v>F</v>
      </c>
      <c r="M476" s="48" t="s">
        <v>6</v>
      </c>
      <c r="N476" s="49"/>
      <c r="O476" s="50" t="s">
        <v>1458</v>
      </c>
      <c r="P476" s="51" t="s">
        <v>120</v>
      </c>
      <c r="Q476" s="51" t="s">
        <v>594</v>
      </c>
      <c r="R476" s="52" t="s">
        <v>595</v>
      </c>
      <c r="S476" s="53" t="s">
        <v>596</v>
      </c>
      <c r="T476" s="78">
        <v>4</v>
      </c>
      <c r="U476" s="79">
        <v>250.85</v>
      </c>
      <c r="V476" s="57">
        <f t="shared" si="63"/>
        <v>313.01</v>
      </c>
      <c r="W476" s="56">
        <f t="shared" si="64"/>
        <v>313.01</v>
      </c>
      <c r="X476" s="57">
        <f ca="1">IFERROR(IF($M476="S",(ROUNDDOWN($Y476*$W476,2)),IF($M476="M",SUMIFS($X:$X,$M:$M,"N1",$E:$E,I476),IF(AND(M476="N1",OFFSET(M476,1,0)="S"),SUMIFS($X:$X,$M:$M,"S",$J:$J,CONCATENATE(E476,".",F476,".")),IF(AND(M476="N1",OFFSET(M476,1,0)="N2",$A$6&gt;=3),SUMIFS($X:$X,$M:$M,"N2",$J:$J,CONCATENATE(E476,".",F476,".")),IF(AND(M476="N2",OFFSET(M476,1,0)="S",$A$6&gt;=3),SUMIFS($X:$X,$M:$M,"S",$K:$K,CONCATENATE(E476,".",F476,".",G476,"."))))))),0)</f>
        <v>1252.04</v>
      </c>
      <c r="Y476" s="58">
        <f t="shared" si="62"/>
        <v>4</v>
      </c>
      <c r="Z476" s="59"/>
      <c r="AA476" s="59"/>
      <c r="AB476" s="59"/>
      <c r="AC476" s="3"/>
      <c r="AD476" s="11"/>
      <c r="AE476" s="60"/>
    </row>
    <row r="477" spans="1:31" ht="25.5" x14ac:dyDescent="0.25">
      <c r="A477" t="str">
        <f t="shared" si="55"/>
        <v>S</v>
      </c>
      <c r="B477">
        <f t="shared" ca="1" si="65"/>
        <v>3</v>
      </c>
      <c r="C477" t="str">
        <f t="shared" ca="1" si="66"/>
        <v>S</v>
      </c>
      <c r="D477" t="str">
        <f t="shared" si="56"/>
        <v xml:space="preserve"> </v>
      </c>
      <c r="E477" s="47">
        <f t="shared" ca="1" si="57"/>
        <v>1</v>
      </c>
      <c r="F477">
        <f t="shared" ca="1" si="58"/>
        <v>23</v>
      </c>
      <c r="G477">
        <f t="shared" ca="1" si="59"/>
        <v>2</v>
      </c>
      <c r="H477">
        <f t="shared" ca="1" si="60"/>
        <v>16</v>
      </c>
      <c r="I477" t="str">
        <f t="shared" ca="1" si="67"/>
        <v>1</v>
      </c>
      <c r="J477" t="str">
        <f t="shared" ca="1" si="68"/>
        <v>1.23.</v>
      </c>
      <c r="K477" t="str">
        <f t="shared" ca="1" si="69"/>
        <v>1.23.2.</v>
      </c>
      <c r="L477" t="str">
        <f t="shared" ca="1" si="61"/>
        <v>F</v>
      </c>
      <c r="M477" s="48" t="s">
        <v>6</v>
      </c>
      <c r="N477" s="49"/>
      <c r="O477" s="50" t="s">
        <v>1459</v>
      </c>
      <c r="P477" s="51" t="s">
        <v>120</v>
      </c>
      <c r="Q477" s="51" t="s">
        <v>597</v>
      </c>
      <c r="R477" s="52" t="s">
        <v>598</v>
      </c>
      <c r="S477" s="53" t="s">
        <v>61</v>
      </c>
      <c r="T477" s="78">
        <v>7</v>
      </c>
      <c r="U477" s="79">
        <v>88.25</v>
      </c>
      <c r="V477" s="57">
        <f t="shared" si="63"/>
        <v>110.11</v>
      </c>
      <c r="W477" s="56">
        <f t="shared" si="64"/>
        <v>110.11</v>
      </c>
      <c r="X477" s="57">
        <f ca="1">IFERROR(IF($M477="S",(ROUNDDOWN($Y477*$W477,2)),IF($M477="M",SUMIFS($X:$X,$M:$M,"N1",$E:$E,I477),IF(AND(M477="N1",OFFSET(M477,1,0)="S"),SUMIFS($X:$X,$M:$M,"S",$J:$J,CONCATENATE(E477,".",F477,".")),IF(AND(M477="N1",OFFSET(M477,1,0)="N2",$A$6&gt;=3),SUMIFS($X:$X,$M:$M,"N2",$J:$J,CONCATENATE(E477,".",F477,".")),IF(AND(M477="N2",OFFSET(M477,1,0)="S",$A$6&gt;=3),SUMIFS($X:$X,$M:$M,"S",$K:$K,CONCATENATE(E477,".",F477,".",G477,"."))))))),0)</f>
        <v>770.77</v>
      </c>
      <c r="Y477" s="58">
        <f t="shared" si="62"/>
        <v>7</v>
      </c>
      <c r="Z477" s="59"/>
      <c r="AA477" s="59"/>
      <c r="AB477" s="59"/>
      <c r="AC477" s="3"/>
      <c r="AD477" s="11"/>
      <c r="AE477" s="60"/>
    </row>
    <row r="478" spans="1:31" ht="25.5" x14ac:dyDescent="0.25">
      <c r="A478" t="str">
        <f t="shared" ref="A478:A539" si="70">IF($M478="M",1,IF($M478="N1",2,IF($M478="N2",3,"S")))</f>
        <v>S</v>
      </c>
      <c r="B478">
        <f t="shared" ca="1" si="65"/>
        <v>3</v>
      </c>
      <c r="C478" t="str">
        <f t="shared" ca="1" si="66"/>
        <v>S</v>
      </c>
      <c r="D478" t="str">
        <f t="shared" ref="D478:D539" si="71">IF($M478="M",1," ")</f>
        <v xml:space="preserve"> </v>
      </c>
      <c r="E478" s="47">
        <f t="shared" ref="E478:E539" ca="1" si="72">IF($C478=1,OFFSET(E478,-1,0)+1,OFFSET(E478,-1,0))</f>
        <v>1</v>
      </c>
      <c r="F478">
        <f t="shared" ref="F478:F539" ca="1" si="73">IF($C478=1,0,IF($C478=2,OFFSET(F478,-1,0)+1,OFFSET(F478,-1,0)))</f>
        <v>23</v>
      </c>
      <c r="G478">
        <f t="shared" ref="G478:G539" ca="1" si="74">IF(AND($C478&lt;=2,$C478&lt;&gt;0),0,IF($C478=3,OFFSET(G478,-1,0)+1,OFFSET(G478,-1,0)))</f>
        <v>2</v>
      </c>
      <c r="H478">
        <f t="shared" ca="1" si="60"/>
        <v>17</v>
      </c>
      <c r="I478" t="str">
        <f t="shared" ca="1" si="67"/>
        <v>1</v>
      </c>
      <c r="J478" t="str">
        <f t="shared" ca="1" si="68"/>
        <v>1.23.</v>
      </c>
      <c r="K478" t="str">
        <f t="shared" ca="1" si="69"/>
        <v>1.23.2.</v>
      </c>
      <c r="L478" t="str">
        <f t="shared" ca="1" si="61"/>
        <v>F</v>
      </c>
      <c r="M478" s="48" t="s">
        <v>6</v>
      </c>
      <c r="N478" s="49"/>
      <c r="O478" s="50" t="s">
        <v>1460</v>
      </c>
      <c r="P478" s="51" t="s">
        <v>120</v>
      </c>
      <c r="Q478" s="51" t="s">
        <v>599</v>
      </c>
      <c r="R478" s="52" t="s">
        <v>600</v>
      </c>
      <c r="S478" s="53" t="s">
        <v>61</v>
      </c>
      <c r="T478" s="78">
        <v>7</v>
      </c>
      <c r="U478" s="79">
        <v>47.37</v>
      </c>
      <c r="V478" s="57">
        <f t="shared" si="63"/>
        <v>59.1</v>
      </c>
      <c r="W478" s="56">
        <f t="shared" si="64"/>
        <v>59.1</v>
      </c>
      <c r="X478" s="57">
        <f ca="1">IFERROR(IF($M478="S",(ROUNDDOWN($Y478*$W478,2)),IF($M478="M",SUMIFS($X:$X,$M:$M,"N1",$E:$E,I478),IF(AND(M478="N1",OFFSET(M478,1,0)="S"),SUMIFS($X:$X,$M:$M,"S",$J:$J,CONCATENATE(E478,".",F478,".")),IF(AND(M478="N1",OFFSET(M478,1,0)="N2",$A$6&gt;=3),SUMIFS($X:$X,$M:$M,"N2",$J:$J,CONCATENATE(E478,".",F478,".")),IF(AND(M478="N2",OFFSET(M478,1,0)="S",$A$6&gt;=3),SUMIFS($X:$X,$M:$M,"S",$K:$K,CONCATENATE(E478,".",F478,".",G478,"."))))))),0)</f>
        <v>413.7</v>
      </c>
      <c r="Y478" s="58">
        <f t="shared" si="62"/>
        <v>7</v>
      </c>
      <c r="Z478" s="59"/>
      <c r="AA478" s="59"/>
      <c r="AB478" s="59"/>
      <c r="AC478" s="3"/>
      <c r="AD478" s="11"/>
      <c r="AE478" s="60"/>
    </row>
    <row r="479" spans="1:31" ht="25.5" x14ac:dyDescent="0.25">
      <c r="A479" t="str">
        <f t="shared" si="70"/>
        <v>S</v>
      </c>
      <c r="B479">
        <f t="shared" ca="1" si="65"/>
        <v>3</v>
      </c>
      <c r="C479" t="str">
        <f t="shared" ca="1" si="66"/>
        <v>S</v>
      </c>
      <c r="D479" t="str">
        <f t="shared" si="71"/>
        <v xml:space="preserve"> </v>
      </c>
      <c r="E479" s="47">
        <f t="shared" ca="1" si="72"/>
        <v>1</v>
      </c>
      <c r="F479">
        <f t="shared" ca="1" si="73"/>
        <v>23</v>
      </c>
      <c r="G479">
        <f t="shared" ca="1" si="74"/>
        <v>2</v>
      </c>
      <c r="H479">
        <f t="shared" ca="1" si="60"/>
        <v>18</v>
      </c>
      <c r="I479" t="str">
        <f t="shared" ca="1" si="67"/>
        <v>1</v>
      </c>
      <c r="J479" t="str">
        <f t="shared" ca="1" si="68"/>
        <v>1.23.</v>
      </c>
      <c r="K479" t="str">
        <f t="shared" ca="1" si="69"/>
        <v>1.23.2.</v>
      </c>
      <c r="L479" t="str">
        <f t="shared" ca="1" si="61"/>
        <v>F</v>
      </c>
      <c r="M479" s="48" t="s">
        <v>6</v>
      </c>
      <c r="N479" s="49"/>
      <c r="O479" s="50" t="s">
        <v>1461</v>
      </c>
      <c r="P479" s="51" t="s">
        <v>120</v>
      </c>
      <c r="Q479" s="51" t="s">
        <v>601</v>
      </c>
      <c r="R479" s="52" t="s">
        <v>602</v>
      </c>
      <c r="S479" s="53" t="s">
        <v>61</v>
      </c>
      <c r="T479" s="78">
        <v>5</v>
      </c>
      <c r="U479" s="79">
        <v>57.04</v>
      </c>
      <c r="V479" s="57">
        <f t="shared" si="63"/>
        <v>71.17</v>
      </c>
      <c r="W479" s="56">
        <f t="shared" si="64"/>
        <v>71.17</v>
      </c>
      <c r="X479" s="57">
        <f ca="1">IFERROR(IF($M479="S",(ROUNDDOWN($Y479*$W479,2)),IF($M479="M",SUMIFS($X:$X,$M:$M,"N1",$E:$E,I479),IF(AND(M479="N1",OFFSET(M479,1,0)="S"),SUMIFS($X:$X,$M:$M,"S",$J:$J,CONCATENATE(E479,".",F479,".")),IF(AND(M479="N1",OFFSET(M479,1,0)="N2",$A$6&gt;=3),SUMIFS($X:$X,$M:$M,"N2",$J:$J,CONCATENATE(E479,".",F479,".")),IF(AND(M479="N2",OFFSET(M479,1,0)="S",$A$6&gt;=3),SUMIFS($X:$X,$M:$M,"S",$K:$K,CONCATENATE(E479,".",F479,".",G479,"."))))))),0)</f>
        <v>355.85</v>
      </c>
      <c r="Y479" s="58">
        <f t="shared" si="62"/>
        <v>5</v>
      </c>
      <c r="Z479" s="59"/>
      <c r="AA479" s="59"/>
      <c r="AB479" s="59"/>
      <c r="AC479" s="3"/>
      <c r="AD479" s="11"/>
      <c r="AE479" s="60"/>
    </row>
    <row r="480" spans="1:31" ht="38.25" x14ac:dyDescent="0.25">
      <c r="A480" t="str">
        <f t="shared" si="70"/>
        <v>S</v>
      </c>
      <c r="B480">
        <f t="shared" ca="1" si="65"/>
        <v>3</v>
      </c>
      <c r="C480" t="str">
        <f t="shared" ca="1" si="66"/>
        <v>S</v>
      </c>
      <c r="D480" t="str">
        <f t="shared" si="71"/>
        <v xml:space="preserve"> </v>
      </c>
      <c r="E480" s="47">
        <f t="shared" ca="1" si="72"/>
        <v>1</v>
      </c>
      <c r="F480">
        <f t="shared" ca="1" si="73"/>
        <v>23</v>
      </c>
      <c r="G480">
        <f t="shared" ca="1" si="74"/>
        <v>2</v>
      </c>
      <c r="H480">
        <f t="shared" ca="1" si="60"/>
        <v>19</v>
      </c>
      <c r="I480" t="str">
        <f t="shared" ca="1" si="67"/>
        <v>1</v>
      </c>
      <c r="J480" t="str">
        <f t="shared" ca="1" si="68"/>
        <v>1.23.</v>
      </c>
      <c r="K480" t="str">
        <f t="shared" ca="1" si="69"/>
        <v>1.23.2.</v>
      </c>
      <c r="L480" t="str">
        <f t="shared" ca="1" si="61"/>
        <v>F</v>
      </c>
      <c r="M480" s="48" t="s">
        <v>6</v>
      </c>
      <c r="N480" s="49"/>
      <c r="O480" s="50" t="s">
        <v>1462</v>
      </c>
      <c r="P480" s="51" t="s">
        <v>120</v>
      </c>
      <c r="Q480" s="51" t="s">
        <v>603</v>
      </c>
      <c r="R480" s="52" t="s">
        <v>604</v>
      </c>
      <c r="S480" s="53" t="s">
        <v>61</v>
      </c>
      <c r="T480" s="78">
        <v>5</v>
      </c>
      <c r="U480" s="79">
        <v>104.42</v>
      </c>
      <c r="V480" s="57">
        <f t="shared" si="63"/>
        <v>130.29</v>
      </c>
      <c r="W480" s="56">
        <f t="shared" si="64"/>
        <v>130.29</v>
      </c>
      <c r="X480" s="57">
        <f ca="1">IFERROR(IF($M480="S",(ROUNDDOWN($Y480*$W480,2)),IF($M480="M",SUMIFS($X:$X,$M:$M,"N1",$E:$E,I480),IF(AND(M480="N1",OFFSET(M480,1,0)="S"),SUMIFS($X:$X,$M:$M,"S",$J:$J,CONCATENATE(E480,".",F480,".")),IF(AND(M480="N1",OFFSET(M480,1,0)="N2",$A$6&gt;=3),SUMIFS($X:$X,$M:$M,"N2",$J:$J,CONCATENATE(E480,".",F480,".")),IF(AND(M480="N2",OFFSET(M480,1,0)="S",$A$6&gt;=3),SUMIFS($X:$X,$M:$M,"S",$K:$K,CONCATENATE(E480,".",F480,".",G480,"."))))))),0)</f>
        <v>651.45000000000005</v>
      </c>
      <c r="Y480" s="58">
        <f t="shared" si="62"/>
        <v>5</v>
      </c>
      <c r="Z480" s="59"/>
      <c r="AA480" s="59"/>
      <c r="AB480" s="59"/>
      <c r="AC480" s="3"/>
      <c r="AD480" s="11"/>
      <c r="AE480" s="60"/>
    </row>
    <row r="481" spans="1:31" ht="25.5" x14ac:dyDescent="0.25">
      <c r="A481" t="str">
        <f t="shared" si="70"/>
        <v>S</v>
      </c>
      <c r="B481">
        <f t="shared" ca="1" si="65"/>
        <v>3</v>
      </c>
      <c r="C481" t="str">
        <f t="shared" ca="1" si="66"/>
        <v>S</v>
      </c>
      <c r="D481" t="str">
        <f t="shared" si="71"/>
        <v xml:space="preserve"> </v>
      </c>
      <c r="E481" s="47">
        <f t="shared" ca="1" si="72"/>
        <v>1</v>
      </c>
      <c r="F481">
        <f t="shared" ca="1" si="73"/>
        <v>23</v>
      </c>
      <c r="G481">
        <f t="shared" ca="1" si="74"/>
        <v>2</v>
      </c>
      <c r="H481">
        <f t="shared" ca="1" si="60"/>
        <v>20</v>
      </c>
      <c r="I481" t="str">
        <f t="shared" ca="1" si="67"/>
        <v>1</v>
      </c>
      <c r="J481" t="str">
        <f t="shared" ca="1" si="68"/>
        <v>1.23.</v>
      </c>
      <c r="K481" t="str">
        <f t="shared" ca="1" si="69"/>
        <v>1.23.2.</v>
      </c>
      <c r="L481" t="str">
        <f t="shared" ca="1" si="61"/>
        <v>F</v>
      </c>
      <c r="M481" s="48" t="s">
        <v>6</v>
      </c>
      <c r="N481" s="49"/>
      <c r="O481" s="50" t="s">
        <v>1463</v>
      </c>
      <c r="P481" s="51" t="s">
        <v>51</v>
      </c>
      <c r="Q481" s="51" t="s">
        <v>605</v>
      </c>
      <c r="R481" s="52" t="s">
        <v>606</v>
      </c>
      <c r="S481" s="53" t="s">
        <v>61</v>
      </c>
      <c r="T481" s="78">
        <v>2</v>
      </c>
      <c r="U481" s="79">
        <v>51.74</v>
      </c>
      <c r="V481" s="57">
        <f t="shared" si="63"/>
        <v>64.56</v>
      </c>
      <c r="W481" s="56">
        <f t="shared" si="64"/>
        <v>64.56</v>
      </c>
      <c r="X481" s="57">
        <f ca="1">IFERROR(IF($M481="S",(ROUNDDOWN($Y481*$W481,2)),IF($M481="M",SUMIFS($X:$X,$M:$M,"N1",$E:$E,I481),IF(AND(M481="N1",OFFSET(M481,1,0)="S"),SUMIFS($X:$X,$M:$M,"S",$J:$J,CONCATENATE(E481,".",F481,".")),IF(AND(M481="N1",OFFSET(M481,1,0)="N2",$A$6&gt;=3),SUMIFS($X:$X,$M:$M,"N2",$J:$J,CONCATENATE(E481,".",F481,".")),IF(AND(M481="N2",OFFSET(M481,1,0)="S",$A$6&gt;=3),SUMIFS($X:$X,$M:$M,"S",$K:$K,CONCATENATE(E481,".",F481,".",G481,"."))))))),0)</f>
        <v>129.12</v>
      </c>
      <c r="Y481" s="58">
        <f t="shared" si="62"/>
        <v>2</v>
      </c>
      <c r="Z481" s="59"/>
      <c r="AA481" s="59"/>
      <c r="AB481" s="59"/>
      <c r="AC481" s="3"/>
      <c r="AD481" s="11"/>
      <c r="AE481" s="60"/>
    </row>
    <row r="482" spans="1:31" x14ac:dyDescent="0.25">
      <c r="A482">
        <f t="shared" si="70"/>
        <v>3</v>
      </c>
      <c r="B482">
        <f t="shared" ca="1" si="65"/>
        <v>3</v>
      </c>
      <c r="C482">
        <f t="shared" ca="1" si="66"/>
        <v>3</v>
      </c>
      <c r="D482" t="str">
        <f t="shared" si="71"/>
        <v xml:space="preserve"> </v>
      </c>
      <c r="E482" s="47">
        <f t="shared" ca="1" si="72"/>
        <v>1</v>
      </c>
      <c r="F482">
        <f t="shared" ca="1" si="73"/>
        <v>23</v>
      </c>
      <c r="G482">
        <f t="shared" ca="1" si="74"/>
        <v>3</v>
      </c>
      <c r="H482">
        <f t="shared" ca="1" si="60"/>
        <v>0</v>
      </c>
      <c r="I482" t="str">
        <f t="shared" ca="1" si="67"/>
        <v>1</v>
      </c>
      <c r="J482" t="str">
        <f t="shared" ca="1" si="68"/>
        <v>1.23.</v>
      </c>
      <c r="K482" t="str">
        <f t="shared" ca="1" si="69"/>
        <v>1.23.3.</v>
      </c>
      <c r="L482" t="str">
        <f t="shared" ca="1" si="61"/>
        <v>F</v>
      </c>
      <c r="M482" s="48" t="s">
        <v>4</v>
      </c>
      <c r="N482" s="49"/>
      <c r="O482" s="50" t="s">
        <v>1464</v>
      </c>
      <c r="P482" s="51"/>
      <c r="Q482" s="51"/>
      <c r="R482" s="52" t="s">
        <v>493</v>
      </c>
      <c r="S482" s="53"/>
      <c r="T482" s="78"/>
      <c r="U482" s="79"/>
      <c r="V482" s="57">
        <f t="shared" si="63"/>
        <v>0</v>
      </c>
      <c r="W482" s="56">
        <f t="shared" si="64"/>
        <v>0</v>
      </c>
      <c r="X482" s="57">
        <f ca="1">IFERROR(IF($M482="S",(ROUNDDOWN($Y482*$W482,2)),IF($M482="M",SUMIFS($X:$X,$M:$M,"N1",$E:$E,I482),IF(AND(M482="N1",OFFSET(M482,1,0)="S"),SUMIFS($X:$X,$M:$M,"S",$J:$J,CONCATENATE(E482,".",F482,".")),IF(AND(M482="N1",OFFSET(M482,1,0)="N2",$A$6&gt;=3),SUMIFS($X:$X,$M:$M,"N2",$J:$J,CONCATENATE(E482,".",F482,".")),IF(AND(M482="N2",OFFSET(M482,1,0)="S",$A$6&gt;=3),SUMIFS($X:$X,$M:$M,"S",$K:$K,CONCATENATE(E482,".",F482,".",G482,"."))))))),0)</f>
        <v>56180.14</v>
      </c>
      <c r="Y482" s="58">
        <f t="shared" si="62"/>
        <v>0</v>
      </c>
      <c r="Z482" s="59"/>
      <c r="AA482" s="59"/>
      <c r="AB482" s="59"/>
      <c r="AC482" s="3"/>
      <c r="AD482" s="11"/>
      <c r="AE482" s="60"/>
    </row>
    <row r="483" spans="1:31" ht="25.5" x14ac:dyDescent="0.25">
      <c r="A483" t="str">
        <f t="shared" si="70"/>
        <v>S</v>
      </c>
      <c r="B483">
        <f t="shared" ca="1" si="65"/>
        <v>3</v>
      </c>
      <c r="C483" t="str">
        <f t="shared" ca="1" si="66"/>
        <v>S</v>
      </c>
      <c r="D483" t="str">
        <f t="shared" si="71"/>
        <v xml:space="preserve"> </v>
      </c>
      <c r="E483" s="47">
        <f t="shared" ca="1" si="72"/>
        <v>1</v>
      </c>
      <c r="F483">
        <f t="shared" ca="1" si="73"/>
        <v>23</v>
      </c>
      <c r="G483">
        <f t="shared" ca="1" si="74"/>
        <v>3</v>
      </c>
      <c r="H483">
        <f t="shared" ca="1" si="60"/>
        <v>1</v>
      </c>
      <c r="I483" t="str">
        <f t="shared" ca="1" si="67"/>
        <v>1</v>
      </c>
      <c r="J483" t="str">
        <f t="shared" ca="1" si="68"/>
        <v>1.23.</v>
      </c>
      <c r="K483" t="str">
        <f t="shared" ca="1" si="69"/>
        <v>1.23.3.</v>
      </c>
      <c r="L483" t="str">
        <f t="shared" ca="1" si="61"/>
        <v>F</v>
      </c>
      <c r="M483" s="48" t="s">
        <v>6</v>
      </c>
      <c r="N483" s="49"/>
      <c r="O483" s="50" t="s">
        <v>1465</v>
      </c>
      <c r="P483" s="51" t="s">
        <v>32</v>
      </c>
      <c r="Q483" s="51">
        <v>91926</v>
      </c>
      <c r="R483" s="52" t="s">
        <v>103</v>
      </c>
      <c r="S483" s="53" t="s">
        <v>1</v>
      </c>
      <c r="T483" s="78">
        <v>3415</v>
      </c>
      <c r="U483" s="79">
        <v>4.6500000000000004</v>
      </c>
      <c r="V483" s="57">
        <f t="shared" si="63"/>
        <v>5.8</v>
      </c>
      <c r="W483" s="56">
        <f t="shared" si="64"/>
        <v>5.8</v>
      </c>
      <c r="X483" s="57">
        <f ca="1">IFERROR(IF($M483="S",(ROUNDDOWN($Y483*$W483,2)),IF($M483="M",SUMIFS($X:$X,$M:$M,"N1",$E:$E,I483),IF(AND(M483="N1",OFFSET(M483,1,0)="S"),SUMIFS($X:$X,$M:$M,"S",$J:$J,CONCATENATE(E483,".",F483,".")),IF(AND(M483="N1",OFFSET(M483,1,0)="N2",$A$6&gt;=3),SUMIFS($X:$X,$M:$M,"N2",$J:$J,CONCATENATE(E483,".",F483,".")),IF(AND(M483="N2",OFFSET(M483,1,0)="S",$A$6&gt;=3),SUMIFS($X:$X,$M:$M,"S",$K:$K,CONCATENATE(E483,".",F483,".",G483,"."))))))),0)</f>
        <v>19807</v>
      </c>
      <c r="Y483" s="58">
        <f t="shared" si="62"/>
        <v>3415</v>
      </c>
      <c r="Z483" s="59"/>
      <c r="AA483" s="59"/>
      <c r="AB483" s="59"/>
      <c r="AC483" s="3"/>
      <c r="AD483" s="11"/>
      <c r="AE483" s="60"/>
    </row>
    <row r="484" spans="1:31" ht="25.5" x14ac:dyDescent="0.25">
      <c r="A484" t="str">
        <f t="shared" si="70"/>
        <v>S</v>
      </c>
      <c r="B484">
        <f t="shared" ca="1" si="65"/>
        <v>3</v>
      </c>
      <c r="C484" t="str">
        <f t="shared" ca="1" si="66"/>
        <v>S</v>
      </c>
      <c r="D484" t="str">
        <f t="shared" si="71"/>
        <v xml:space="preserve"> </v>
      </c>
      <c r="E484" s="47">
        <f t="shared" ca="1" si="72"/>
        <v>1</v>
      </c>
      <c r="F484">
        <f t="shared" ca="1" si="73"/>
        <v>23</v>
      </c>
      <c r="G484">
        <f t="shared" ca="1" si="74"/>
        <v>3</v>
      </c>
      <c r="H484">
        <f t="shared" ca="1" si="60"/>
        <v>2</v>
      </c>
      <c r="I484" t="str">
        <f t="shared" ca="1" si="67"/>
        <v>1</v>
      </c>
      <c r="J484" t="str">
        <f t="shared" ca="1" si="68"/>
        <v>1.23.</v>
      </c>
      <c r="K484" t="str">
        <f t="shared" ca="1" si="69"/>
        <v>1.23.3.</v>
      </c>
      <c r="L484" t="str">
        <f t="shared" ca="1" si="61"/>
        <v>F</v>
      </c>
      <c r="M484" s="48" t="s">
        <v>6</v>
      </c>
      <c r="N484" s="49"/>
      <c r="O484" s="50" t="s">
        <v>1466</v>
      </c>
      <c r="P484" s="51" t="s">
        <v>32</v>
      </c>
      <c r="Q484" s="51">
        <v>91928</v>
      </c>
      <c r="R484" s="52" t="s">
        <v>104</v>
      </c>
      <c r="S484" s="53" t="s">
        <v>1</v>
      </c>
      <c r="T484" s="78">
        <v>830</v>
      </c>
      <c r="U484" s="79">
        <v>7.17</v>
      </c>
      <c r="V484" s="57">
        <f t="shared" si="63"/>
        <v>8.94</v>
      </c>
      <c r="W484" s="56">
        <f t="shared" si="64"/>
        <v>8.94</v>
      </c>
      <c r="X484" s="57">
        <f ca="1">IFERROR(IF($M484="S",(ROUNDDOWN($Y484*$W484,2)),IF($M484="M",SUMIFS($X:$X,$M:$M,"N1",$E:$E,I484),IF(AND(M484="N1",OFFSET(M484,1,0)="S"),SUMIFS($X:$X,$M:$M,"S",$J:$J,CONCATENATE(E484,".",F484,".")),IF(AND(M484="N1",OFFSET(M484,1,0)="N2",$A$6&gt;=3),SUMIFS($X:$X,$M:$M,"N2",$J:$J,CONCATENATE(E484,".",F484,".")),IF(AND(M484="N2",OFFSET(M484,1,0)="S",$A$6&gt;=3),SUMIFS($X:$X,$M:$M,"S",$K:$K,CONCATENATE(E484,".",F484,".",G484,"."))))))),0)</f>
        <v>7420.2</v>
      </c>
      <c r="Y484" s="58">
        <f t="shared" si="62"/>
        <v>830</v>
      </c>
      <c r="Z484" s="59"/>
      <c r="AA484" s="59"/>
      <c r="AB484" s="59"/>
      <c r="AC484" s="3"/>
      <c r="AD484" s="11"/>
      <c r="AE484" s="60"/>
    </row>
    <row r="485" spans="1:31" ht="25.5" x14ac:dyDescent="0.25">
      <c r="A485" t="str">
        <f t="shared" si="70"/>
        <v>S</v>
      </c>
      <c r="B485">
        <f t="shared" ca="1" si="65"/>
        <v>3</v>
      </c>
      <c r="C485" t="str">
        <f t="shared" ca="1" si="66"/>
        <v>S</v>
      </c>
      <c r="D485" t="str">
        <f t="shared" si="71"/>
        <v xml:space="preserve"> </v>
      </c>
      <c r="E485" s="47">
        <f t="shared" ca="1" si="72"/>
        <v>1</v>
      </c>
      <c r="F485">
        <f t="shared" ca="1" si="73"/>
        <v>23</v>
      </c>
      <c r="G485">
        <f t="shared" ca="1" si="74"/>
        <v>3</v>
      </c>
      <c r="H485">
        <f t="shared" ca="1" si="60"/>
        <v>3</v>
      </c>
      <c r="I485" t="str">
        <f t="shared" ca="1" si="67"/>
        <v>1</v>
      </c>
      <c r="J485" t="str">
        <f t="shared" ca="1" si="68"/>
        <v>1.23.</v>
      </c>
      <c r="K485" t="str">
        <f t="shared" ca="1" si="69"/>
        <v>1.23.3.</v>
      </c>
      <c r="L485" t="str">
        <f t="shared" ca="1" si="61"/>
        <v>F</v>
      </c>
      <c r="M485" s="48" t="s">
        <v>6</v>
      </c>
      <c r="N485" s="49"/>
      <c r="O485" s="50" t="s">
        <v>1467</v>
      </c>
      <c r="P485" s="51" t="s">
        <v>32</v>
      </c>
      <c r="Q485" s="51">
        <v>91930</v>
      </c>
      <c r="R485" s="52" t="s">
        <v>105</v>
      </c>
      <c r="S485" s="53" t="s">
        <v>1</v>
      </c>
      <c r="T485" s="78">
        <v>225</v>
      </c>
      <c r="U485" s="79">
        <v>10.01</v>
      </c>
      <c r="V485" s="57">
        <f t="shared" si="63"/>
        <v>12.49</v>
      </c>
      <c r="W485" s="56">
        <f t="shared" si="64"/>
        <v>12.49</v>
      </c>
      <c r="X485" s="57">
        <f ca="1">IFERROR(IF($M485="S",(ROUNDDOWN($Y485*$W485,2)),IF($M485="M",SUMIFS($X:$X,$M:$M,"N1",$E:$E,I485),IF(AND(M485="N1",OFFSET(M485,1,0)="S"),SUMIFS($X:$X,$M:$M,"S",$J:$J,CONCATENATE(E485,".",F485,".")),IF(AND(M485="N1",OFFSET(M485,1,0)="N2",$A$6&gt;=3),SUMIFS($X:$X,$M:$M,"N2",$J:$J,CONCATENATE(E485,".",F485,".")),IF(AND(M485="N2",OFFSET(M485,1,0)="S",$A$6&gt;=3),SUMIFS($X:$X,$M:$M,"S",$K:$K,CONCATENATE(E485,".",F485,".",G485,"."))))))),0)</f>
        <v>2810.25</v>
      </c>
      <c r="Y485" s="58">
        <f t="shared" si="62"/>
        <v>225</v>
      </c>
      <c r="Z485" s="59"/>
      <c r="AA485" s="59"/>
      <c r="AB485" s="59"/>
      <c r="AC485" s="3"/>
      <c r="AD485" s="11"/>
      <c r="AE485" s="60"/>
    </row>
    <row r="486" spans="1:31" ht="25.5" x14ac:dyDescent="0.25">
      <c r="A486" t="str">
        <f t="shared" si="70"/>
        <v>S</v>
      </c>
      <c r="B486">
        <f t="shared" ca="1" si="65"/>
        <v>3</v>
      </c>
      <c r="C486" t="str">
        <f t="shared" ca="1" si="66"/>
        <v>S</v>
      </c>
      <c r="D486" t="str">
        <f t="shared" si="71"/>
        <v xml:space="preserve"> </v>
      </c>
      <c r="E486" s="47">
        <f t="shared" ca="1" si="72"/>
        <v>1</v>
      </c>
      <c r="F486">
        <f t="shared" ca="1" si="73"/>
        <v>23</v>
      </c>
      <c r="G486">
        <f t="shared" ca="1" si="74"/>
        <v>3</v>
      </c>
      <c r="H486">
        <f t="shared" ca="1" si="60"/>
        <v>4</v>
      </c>
      <c r="I486" t="str">
        <f t="shared" ca="1" si="67"/>
        <v>1</v>
      </c>
      <c r="J486" t="str">
        <f t="shared" ca="1" si="68"/>
        <v>1.23.</v>
      </c>
      <c r="K486" t="str">
        <f t="shared" ca="1" si="69"/>
        <v>1.23.3.</v>
      </c>
      <c r="L486" t="str">
        <f t="shared" ca="1" si="61"/>
        <v>F</v>
      </c>
      <c r="M486" s="48" t="s">
        <v>6</v>
      </c>
      <c r="N486" s="49"/>
      <c r="O486" s="50" t="s">
        <v>1468</v>
      </c>
      <c r="P486" s="51" t="s">
        <v>32</v>
      </c>
      <c r="Q486" s="51">
        <v>91928</v>
      </c>
      <c r="R486" s="52" t="s">
        <v>104</v>
      </c>
      <c r="S486" s="53" t="s">
        <v>1</v>
      </c>
      <c r="T486" s="78">
        <v>80</v>
      </c>
      <c r="U486" s="79">
        <v>7.17</v>
      </c>
      <c r="V486" s="57">
        <f t="shared" si="63"/>
        <v>8.94</v>
      </c>
      <c r="W486" s="56">
        <f t="shared" si="64"/>
        <v>8.94</v>
      </c>
      <c r="X486" s="57">
        <f ca="1">IFERROR(IF($M486="S",(ROUNDDOWN($Y486*$W486,2)),IF($M486="M",SUMIFS($X:$X,$M:$M,"N1",$E:$E,I486),IF(AND(M486="N1",OFFSET(M486,1,0)="S"),SUMIFS($X:$X,$M:$M,"S",$J:$J,CONCATENATE(E486,".",F486,".")),IF(AND(M486="N1",OFFSET(M486,1,0)="N2",$A$6&gt;=3),SUMIFS($X:$X,$M:$M,"N2",$J:$J,CONCATENATE(E486,".",F486,".")),IF(AND(M486="N2",OFFSET(M486,1,0)="S",$A$6&gt;=3),SUMIFS($X:$X,$M:$M,"S",$K:$K,CONCATENATE(E486,".",F486,".",G486,"."))))))),0)</f>
        <v>715.2</v>
      </c>
      <c r="Y486" s="58">
        <f t="shared" si="62"/>
        <v>80</v>
      </c>
      <c r="Z486" s="59"/>
      <c r="AA486" s="59"/>
      <c r="AB486" s="59"/>
      <c r="AC486" s="3"/>
      <c r="AD486" s="11"/>
      <c r="AE486" s="60"/>
    </row>
    <row r="487" spans="1:31" ht="25.5" x14ac:dyDescent="0.25">
      <c r="A487" t="str">
        <f t="shared" si="70"/>
        <v>S</v>
      </c>
      <c r="B487">
        <f t="shared" ca="1" si="65"/>
        <v>3</v>
      </c>
      <c r="C487" t="str">
        <f t="shared" ca="1" si="66"/>
        <v>S</v>
      </c>
      <c r="D487" t="str">
        <f t="shared" si="71"/>
        <v xml:space="preserve"> </v>
      </c>
      <c r="E487" s="47">
        <f t="shared" ca="1" si="72"/>
        <v>1</v>
      </c>
      <c r="F487">
        <f t="shared" ca="1" si="73"/>
        <v>23</v>
      </c>
      <c r="G487">
        <f t="shared" ca="1" si="74"/>
        <v>3</v>
      </c>
      <c r="H487">
        <f t="shared" ca="1" si="60"/>
        <v>5</v>
      </c>
      <c r="I487" t="str">
        <f t="shared" ca="1" si="67"/>
        <v>1</v>
      </c>
      <c r="J487" t="str">
        <f t="shared" ca="1" si="68"/>
        <v>1.23.</v>
      </c>
      <c r="K487" t="str">
        <f t="shared" ca="1" si="69"/>
        <v>1.23.3.</v>
      </c>
      <c r="L487" t="str">
        <f t="shared" ca="1" si="61"/>
        <v>F</v>
      </c>
      <c r="M487" s="48" t="s">
        <v>6</v>
      </c>
      <c r="N487" s="49"/>
      <c r="O487" s="50" t="s">
        <v>1469</v>
      </c>
      <c r="P487" s="51" t="s">
        <v>32</v>
      </c>
      <c r="Q487" s="51">
        <v>91933</v>
      </c>
      <c r="R487" s="52" t="s">
        <v>607</v>
      </c>
      <c r="S487" s="53" t="s">
        <v>1</v>
      </c>
      <c r="T487" s="78">
        <v>110</v>
      </c>
      <c r="U487" s="79">
        <v>17.25</v>
      </c>
      <c r="V487" s="57">
        <f t="shared" si="63"/>
        <v>21.52</v>
      </c>
      <c r="W487" s="56">
        <f t="shared" si="64"/>
        <v>21.52</v>
      </c>
      <c r="X487" s="57">
        <f ca="1">IFERROR(IF($M487="S",(ROUNDDOWN($Y487*$W487,2)),IF($M487="M",SUMIFS($X:$X,$M:$M,"N1",$E:$E,I487),IF(AND(M487="N1",OFFSET(M487,1,0)="S"),SUMIFS($X:$X,$M:$M,"S",$J:$J,CONCATENATE(E487,".",F487,".")),IF(AND(M487="N1",OFFSET(M487,1,0)="N2",$A$6&gt;=3),SUMIFS($X:$X,$M:$M,"N2",$J:$J,CONCATENATE(E487,".",F487,".")),IF(AND(M487="N2",OFFSET(M487,1,0)="S",$A$6&gt;=3),SUMIFS($X:$X,$M:$M,"S",$K:$K,CONCATENATE(E487,".",F487,".",G487,"."))))))),0)</f>
        <v>2367.1999999999998</v>
      </c>
      <c r="Y487" s="58">
        <f t="shared" si="62"/>
        <v>110</v>
      </c>
      <c r="Z487" s="59"/>
      <c r="AA487" s="59"/>
      <c r="AB487" s="59"/>
      <c r="AC487" s="3"/>
      <c r="AD487" s="11"/>
      <c r="AE487" s="60"/>
    </row>
    <row r="488" spans="1:31" ht="25.5" x14ac:dyDescent="0.25">
      <c r="A488" t="str">
        <f t="shared" si="70"/>
        <v>S</v>
      </c>
      <c r="B488">
        <f t="shared" ca="1" si="65"/>
        <v>3</v>
      </c>
      <c r="C488" t="str">
        <f t="shared" ca="1" si="66"/>
        <v>S</v>
      </c>
      <c r="D488" t="str">
        <f t="shared" si="71"/>
        <v xml:space="preserve"> </v>
      </c>
      <c r="E488" s="47">
        <f t="shared" ca="1" si="72"/>
        <v>1</v>
      </c>
      <c r="F488">
        <f t="shared" ca="1" si="73"/>
        <v>23</v>
      </c>
      <c r="G488">
        <f t="shared" ca="1" si="74"/>
        <v>3</v>
      </c>
      <c r="H488">
        <f t="shared" ca="1" si="60"/>
        <v>6</v>
      </c>
      <c r="I488" t="str">
        <f t="shared" ca="1" si="67"/>
        <v>1</v>
      </c>
      <c r="J488" t="str">
        <f t="shared" ca="1" si="68"/>
        <v>1.23.</v>
      </c>
      <c r="K488" t="str">
        <f t="shared" ca="1" si="69"/>
        <v>1.23.3.</v>
      </c>
      <c r="L488" t="str">
        <f t="shared" ca="1" si="61"/>
        <v>F</v>
      </c>
      <c r="M488" s="48" t="s">
        <v>6</v>
      </c>
      <c r="N488" s="49"/>
      <c r="O488" s="50" t="s">
        <v>1470</v>
      </c>
      <c r="P488" s="51" t="s">
        <v>32</v>
      </c>
      <c r="Q488" s="51">
        <v>91935</v>
      </c>
      <c r="R488" s="52" t="s">
        <v>608</v>
      </c>
      <c r="S488" s="53" t="s">
        <v>1</v>
      </c>
      <c r="T488" s="78">
        <v>50</v>
      </c>
      <c r="U488" s="79">
        <v>27.07</v>
      </c>
      <c r="V488" s="57">
        <f t="shared" si="63"/>
        <v>33.770000000000003</v>
      </c>
      <c r="W488" s="56">
        <f t="shared" si="64"/>
        <v>33.770000000000003</v>
      </c>
      <c r="X488" s="57">
        <f ca="1">IFERROR(IF($M488="S",(ROUNDDOWN($Y488*$W488,2)),IF($M488="M",SUMIFS($X:$X,$M:$M,"N1",$E:$E,I488),IF(AND(M488="N1",OFFSET(M488,1,0)="S"),SUMIFS($X:$X,$M:$M,"S",$J:$J,CONCATENATE(E488,".",F488,".")),IF(AND(M488="N1",OFFSET(M488,1,0)="N2",$A$6&gt;=3),SUMIFS($X:$X,$M:$M,"N2",$J:$J,CONCATENATE(E488,".",F488,".")),IF(AND(M488="N2",OFFSET(M488,1,0)="S",$A$6&gt;=3),SUMIFS($X:$X,$M:$M,"S",$K:$K,CONCATENATE(E488,".",F488,".",G488,"."))))))),0)</f>
        <v>1688.5</v>
      </c>
      <c r="Y488" s="58">
        <f t="shared" si="62"/>
        <v>50</v>
      </c>
      <c r="Z488" s="59"/>
      <c r="AA488" s="59"/>
      <c r="AB488" s="59"/>
      <c r="AC488" s="3"/>
      <c r="AD488" s="11"/>
      <c r="AE488" s="60"/>
    </row>
    <row r="489" spans="1:31" ht="38.25" x14ac:dyDescent="0.25">
      <c r="A489" t="str">
        <f t="shared" si="70"/>
        <v>S</v>
      </c>
      <c r="B489">
        <f t="shared" ca="1" si="65"/>
        <v>3</v>
      </c>
      <c r="C489" t="str">
        <f t="shared" ca="1" si="66"/>
        <v>S</v>
      </c>
      <c r="D489" t="str">
        <f t="shared" si="71"/>
        <v xml:space="preserve"> </v>
      </c>
      <c r="E489" s="47">
        <f t="shared" ca="1" si="72"/>
        <v>1</v>
      </c>
      <c r="F489">
        <f t="shared" ca="1" si="73"/>
        <v>23</v>
      </c>
      <c r="G489">
        <f t="shared" ca="1" si="74"/>
        <v>3</v>
      </c>
      <c r="H489">
        <f t="shared" ca="1" si="60"/>
        <v>7</v>
      </c>
      <c r="I489" t="str">
        <f t="shared" ca="1" si="67"/>
        <v>1</v>
      </c>
      <c r="J489" t="str">
        <f t="shared" ca="1" si="68"/>
        <v>1.23.</v>
      </c>
      <c r="K489" t="str">
        <f t="shared" ca="1" si="69"/>
        <v>1.23.3.</v>
      </c>
      <c r="L489" t="str">
        <f t="shared" ca="1" si="61"/>
        <v>F</v>
      </c>
      <c r="M489" s="48" t="s">
        <v>6</v>
      </c>
      <c r="N489" s="49"/>
      <c r="O489" s="50" t="s">
        <v>1471</v>
      </c>
      <c r="P489" s="51" t="s">
        <v>32</v>
      </c>
      <c r="Q489" s="51">
        <v>101562</v>
      </c>
      <c r="R489" s="52" t="s">
        <v>609</v>
      </c>
      <c r="S489" s="53" t="s">
        <v>1</v>
      </c>
      <c r="T489" s="78">
        <v>45</v>
      </c>
      <c r="U489" s="79">
        <v>26.72</v>
      </c>
      <c r="V489" s="57">
        <f t="shared" si="63"/>
        <v>33.340000000000003</v>
      </c>
      <c r="W489" s="56">
        <f t="shared" si="64"/>
        <v>33.340000000000003</v>
      </c>
      <c r="X489" s="57">
        <f ca="1">IFERROR(IF($M489="S",(ROUNDDOWN($Y489*$W489,2)),IF($M489="M",SUMIFS($X:$X,$M:$M,"N1",$E:$E,I489),IF(AND(M489="N1",OFFSET(M489,1,0)="S"),SUMIFS($X:$X,$M:$M,"S",$J:$J,CONCATENATE(E489,".",F489,".")),IF(AND(M489="N1",OFFSET(M489,1,0)="N2",$A$6&gt;=3),SUMIFS($X:$X,$M:$M,"N2",$J:$J,CONCATENATE(E489,".",F489,".")),IF(AND(M489="N2",OFFSET(M489,1,0)="S",$A$6&gt;=3),SUMIFS($X:$X,$M:$M,"S",$K:$K,CONCATENATE(E489,".",F489,".",G489,"."))))))),0)</f>
        <v>1500.3</v>
      </c>
      <c r="Y489" s="58">
        <f t="shared" si="62"/>
        <v>45</v>
      </c>
      <c r="Z489" s="59"/>
      <c r="AA489" s="59"/>
      <c r="AB489" s="59"/>
      <c r="AC489" s="3"/>
      <c r="AD489" s="11"/>
      <c r="AE489" s="60"/>
    </row>
    <row r="490" spans="1:31" ht="38.25" x14ac:dyDescent="0.25">
      <c r="A490" t="str">
        <f t="shared" si="70"/>
        <v>S</v>
      </c>
      <c r="B490">
        <f t="shared" ca="1" si="65"/>
        <v>3</v>
      </c>
      <c r="C490" t="str">
        <f t="shared" ca="1" si="66"/>
        <v>S</v>
      </c>
      <c r="D490" t="str">
        <f t="shared" si="71"/>
        <v xml:space="preserve"> </v>
      </c>
      <c r="E490" s="47">
        <f t="shared" ca="1" si="72"/>
        <v>1</v>
      </c>
      <c r="F490">
        <f t="shared" ca="1" si="73"/>
        <v>23</v>
      </c>
      <c r="G490">
        <f t="shared" ca="1" si="74"/>
        <v>3</v>
      </c>
      <c r="H490">
        <f t="shared" ca="1" si="60"/>
        <v>8</v>
      </c>
      <c r="I490" t="str">
        <f t="shared" ca="1" si="67"/>
        <v>1</v>
      </c>
      <c r="J490" t="str">
        <f t="shared" ca="1" si="68"/>
        <v>1.23.</v>
      </c>
      <c r="K490" t="str">
        <f t="shared" ca="1" si="69"/>
        <v>1.23.3.</v>
      </c>
      <c r="L490" t="str">
        <f t="shared" ca="1" si="61"/>
        <v>F</v>
      </c>
      <c r="M490" s="48" t="s">
        <v>6</v>
      </c>
      <c r="N490" s="49"/>
      <c r="O490" s="50" t="s">
        <v>1472</v>
      </c>
      <c r="P490" s="51" t="s">
        <v>32</v>
      </c>
      <c r="Q490" s="51">
        <v>92990</v>
      </c>
      <c r="R490" s="52" t="s">
        <v>610</v>
      </c>
      <c r="S490" s="53" t="s">
        <v>1</v>
      </c>
      <c r="T490" s="78">
        <v>52</v>
      </c>
      <c r="U490" s="79">
        <v>81.760000000000005</v>
      </c>
      <c r="V490" s="57">
        <f t="shared" si="63"/>
        <v>102.02</v>
      </c>
      <c r="W490" s="56">
        <f t="shared" si="64"/>
        <v>102.02</v>
      </c>
      <c r="X490" s="57">
        <f ca="1">IFERROR(IF($M490="S",(ROUNDDOWN($Y490*$W490,2)),IF($M490="M",SUMIFS($X:$X,$M:$M,"N1",$E:$E,I490),IF(AND(M490="N1",OFFSET(M490,1,0)="S"),SUMIFS($X:$X,$M:$M,"S",$J:$J,CONCATENATE(E490,".",F490,".")),IF(AND(M490="N1",OFFSET(M490,1,0)="N2",$A$6&gt;=3),SUMIFS($X:$X,$M:$M,"N2",$J:$J,CONCATENATE(E490,".",F490,".")),IF(AND(M490="N2",OFFSET(M490,1,0)="S",$A$6&gt;=3),SUMIFS($X:$X,$M:$M,"S",$K:$K,CONCATENATE(E490,".",F490,".",G490,"."))))))),0)</f>
        <v>5305.04</v>
      </c>
      <c r="Y490" s="58">
        <f t="shared" si="62"/>
        <v>52</v>
      </c>
      <c r="Z490" s="59"/>
      <c r="AA490" s="59"/>
      <c r="AB490" s="59"/>
      <c r="AC490" s="3"/>
      <c r="AD490" s="11"/>
      <c r="AE490" s="60"/>
    </row>
    <row r="491" spans="1:31" ht="38.25" x14ac:dyDescent="0.25">
      <c r="A491" t="str">
        <f t="shared" si="70"/>
        <v>S</v>
      </c>
      <c r="B491">
        <f t="shared" ca="1" si="65"/>
        <v>3</v>
      </c>
      <c r="C491" t="str">
        <f t="shared" ca="1" si="66"/>
        <v>S</v>
      </c>
      <c r="D491" t="str">
        <f t="shared" si="71"/>
        <v xml:space="preserve"> </v>
      </c>
      <c r="E491" s="47">
        <f t="shared" ca="1" si="72"/>
        <v>1</v>
      </c>
      <c r="F491">
        <f t="shared" ca="1" si="73"/>
        <v>23</v>
      </c>
      <c r="G491">
        <f t="shared" ca="1" si="74"/>
        <v>3</v>
      </c>
      <c r="H491">
        <f t="shared" ca="1" si="60"/>
        <v>9</v>
      </c>
      <c r="I491" t="str">
        <f t="shared" ca="1" si="67"/>
        <v>1</v>
      </c>
      <c r="J491" t="str">
        <f t="shared" ca="1" si="68"/>
        <v>1.23.</v>
      </c>
      <c r="K491" t="str">
        <f t="shared" ca="1" si="69"/>
        <v>1.23.3.</v>
      </c>
      <c r="L491" t="str">
        <f t="shared" ca="1" si="61"/>
        <v>F</v>
      </c>
      <c r="M491" s="48" t="s">
        <v>6</v>
      </c>
      <c r="N491" s="49"/>
      <c r="O491" s="50" t="s">
        <v>1473</v>
      </c>
      <c r="P491" s="51" t="s">
        <v>32</v>
      </c>
      <c r="Q491" s="51">
        <v>92994</v>
      </c>
      <c r="R491" s="52" t="s">
        <v>611</v>
      </c>
      <c r="S491" s="53" t="s">
        <v>1</v>
      </c>
      <c r="T491" s="78">
        <v>85</v>
      </c>
      <c r="U491" s="79">
        <v>137.34</v>
      </c>
      <c r="V491" s="57">
        <f t="shared" si="63"/>
        <v>171.37</v>
      </c>
      <c r="W491" s="56">
        <f t="shared" si="64"/>
        <v>171.37</v>
      </c>
      <c r="X491" s="57">
        <f ca="1">IFERROR(IF($M491="S",(ROUNDDOWN($Y491*$W491,2)),IF($M491="M",SUMIFS($X:$X,$M:$M,"N1",$E:$E,I491),IF(AND(M491="N1",OFFSET(M491,1,0)="S"),SUMIFS($X:$X,$M:$M,"S",$J:$J,CONCATENATE(E491,".",F491,".")),IF(AND(M491="N1",OFFSET(M491,1,0)="N2",$A$6&gt;=3),SUMIFS($X:$X,$M:$M,"N2",$J:$J,CONCATENATE(E491,".",F491,".")),IF(AND(M491="N2",OFFSET(M491,1,0)="S",$A$6&gt;=3),SUMIFS($X:$X,$M:$M,"S",$K:$K,CONCATENATE(E491,".",F491,".",G491,"."))))))),0)</f>
        <v>14566.45</v>
      </c>
      <c r="Y491" s="58">
        <f t="shared" si="62"/>
        <v>85</v>
      </c>
      <c r="Z491" s="59"/>
      <c r="AA491" s="59"/>
      <c r="AB491" s="59"/>
      <c r="AC491" s="3"/>
      <c r="AD491" s="11"/>
      <c r="AE491" s="60"/>
    </row>
    <row r="492" spans="1:31" x14ac:dyDescent="0.25">
      <c r="A492">
        <f t="shared" si="70"/>
        <v>3</v>
      </c>
      <c r="B492">
        <f t="shared" ca="1" si="65"/>
        <v>3</v>
      </c>
      <c r="C492">
        <f t="shared" ca="1" si="66"/>
        <v>3</v>
      </c>
      <c r="D492" t="str">
        <f t="shared" si="71"/>
        <v xml:space="preserve"> </v>
      </c>
      <c r="E492" s="47">
        <f t="shared" ca="1" si="72"/>
        <v>1</v>
      </c>
      <c r="F492">
        <f t="shared" ca="1" si="73"/>
        <v>23</v>
      </c>
      <c r="G492">
        <f t="shared" ca="1" si="74"/>
        <v>4</v>
      </c>
      <c r="H492">
        <f t="shared" ca="1" si="60"/>
        <v>0</v>
      </c>
      <c r="I492" t="str">
        <f t="shared" ca="1" si="67"/>
        <v>1</v>
      </c>
      <c r="J492" t="str">
        <f t="shared" ca="1" si="68"/>
        <v>1.23.</v>
      </c>
      <c r="K492" t="str">
        <f t="shared" ca="1" si="69"/>
        <v>1.23.4.</v>
      </c>
      <c r="L492" t="str">
        <f t="shared" ca="1" si="61"/>
        <v>F</v>
      </c>
      <c r="M492" s="48" t="s">
        <v>4</v>
      </c>
      <c r="N492" s="49"/>
      <c r="O492" s="50" t="s">
        <v>1474</v>
      </c>
      <c r="P492" s="51"/>
      <c r="Q492" s="51"/>
      <c r="R492" s="52" t="s">
        <v>612</v>
      </c>
      <c r="S492" s="53"/>
      <c r="T492" s="78"/>
      <c r="U492" s="79"/>
      <c r="V492" s="57">
        <f t="shared" si="63"/>
        <v>0</v>
      </c>
      <c r="W492" s="56">
        <f t="shared" si="64"/>
        <v>0</v>
      </c>
      <c r="X492" s="57">
        <f ca="1">IFERROR(IF($M492="S",(ROUNDDOWN($Y492*$W492,2)),IF($M492="M",SUMIFS($X:$X,$M:$M,"N1",$E:$E,I492),IF(AND(M492="N1",OFFSET(M492,1,0)="S"),SUMIFS($X:$X,$M:$M,"S",$J:$J,CONCATENATE(E492,".",F492,".")),IF(AND(M492="N1",OFFSET(M492,1,0)="N2",$A$6&gt;=3),SUMIFS($X:$X,$M:$M,"N2",$J:$J,CONCATENATE(E492,".",F492,".")),IF(AND(M492="N2",OFFSET(M492,1,0)="S",$A$6&gt;=3),SUMIFS($X:$X,$M:$M,"S",$K:$K,CONCATENATE(E492,".",F492,".",G492,"."))))))),0)</f>
        <v>36520.089999999997</v>
      </c>
      <c r="Y492" s="58">
        <f t="shared" si="62"/>
        <v>0</v>
      </c>
      <c r="Z492" s="59"/>
      <c r="AA492" s="59"/>
      <c r="AB492" s="59"/>
      <c r="AC492" s="3"/>
      <c r="AD492" s="11"/>
      <c r="AE492" s="60"/>
    </row>
    <row r="493" spans="1:31" ht="25.5" x14ac:dyDescent="0.25">
      <c r="A493" t="str">
        <f t="shared" si="70"/>
        <v>S</v>
      </c>
      <c r="B493">
        <f t="shared" ca="1" si="65"/>
        <v>3</v>
      </c>
      <c r="C493" t="str">
        <f t="shared" ca="1" si="66"/>
        <v>S</v>
      </c>
      <c r="D493" t="str">
        <f t="shared" si="71"/>
        <v xml:space="preserve"> </v>
      </c>
      <c r="E493" s="47">
        <f t="shared" ca="1" si="72"/>
        <v>1</v>
      </c>
      <c r="F493">
        <f t="shared" ca="1" si="73"/>
        <v>23</v>
      </c>
      <c r="G493">
        <f t="shared" ca="1" si="74"/>
        <v>4</v>
      </c>
      <c r="H493">
        <f t="shared" ca="1" si="60"/>
        <v>1</v>
      </c>
      <c r="I493" t="str">
        <f t="shared" ca="1" si="67"/>
        <v>1</v>
      </c>
      <c r="J493" t="str">
        <f t="shared" ca="1" si="68"/>
        <v>1.23.</v>
      </c>
      <c r="K493" t="str">
        <f t="shared" ca="1" si="69"/>
        <v>1.23.4.</v>
      </c>
      <c r="L493" t="str">
        <f t="shared" ca="1" si="61"/>
        <v>F</v>
      </c>
      <c r="M493" s="48" t="s">
        <v>6</v>
      </c>
      <c r="N493" s="49"/>
      <c r="O493" s="50" t="s">
        <v>1475</v>
      </c>
      <c r="P493" s="51" t="s">
        <v>120</v>
      </c>
      <c r="Q493" s="51" t="s">
        <v>613</v>
      </c>
      <c r="R493" s="52" t="s">
        <v>614</v>
      </c>
      <c r="S493" s="53" t="s">
        <v>61</v>
      </c>
      <c r="T493" s="78">
        <v>1</v>
      </c>
      <c r="U493" s="79">
        <v>1382.65</v>
      </c>
      <c r="V493" s="57">
        <f t="shared" si="63"/>
        <v>1725.27</v>
      </c>
      <c r="W493" s="56">
        <f t="shared" si="64"/>
        <v>1725.27</v>
      </c>
      <c r="X493" s="57">
        <f ca="1">IFERROR(IF($M493="S",(ROUNDDOWN($Y493*$W493,2)),IF($M493="M",SUMIFS($X:$X,$M:$M,"N1",$E:$E,I493),IF(AND(M493="N1",OFFSET(M493,1,0)="S"),SUMIFS($X:$X,$M:$M,"S",$J:$J,CONCATENATE(E493,".",F493,".")),IF(AND(M493="N1",OFFSET(M493,1,0)="N2",$A$6&gt;=3),SUMIFS($X:$X,$M:$M,"N2",$J:$J,CONCATENATE(E493,".",F493,".")),IF(AND(M493="N2",OFFSET(M493,1,0)="S",$A$6&gt;=3),SUMIFS($X:$X,$M:$M,"S",$K:$K,CONCATENATE(E493,".",F493,".",G493,"."))))))),0)</f>
        <v>1725.27</v>
      </c>
      <c r="Y493" s="58">
        <f t="shared" si="62"/>
        <v>1</v>
      </c>
      <c r="Z493" s="59"/>
      <c r="AA493" s="59"/>
      <c r="AB493" s="59"/>
      <c r="AC493" s="3"/>
      <c r="AD493" s="11"/>
      <c r="AE493" s="60"/>
    </row>
    <row r="494" spans="1:31" ht="25.5" x14ac:dyDescent="0.25">
      <c r="A494" t="str">
        <f t="shared" si="70"/>
        <v>S</v>
      </c>
      <c r="B494">
        <f t="shared" ca="1" si="65"/>
        <v>3</v>
      </c>
      <c r="C494" t="str">
        <f t="shared" ca="1" si="66"/>
        <v>S</v>
      </c>
      <c r="D494" t="str">
        <f t="shared" si="71"/>
        <v xml:space="preserve"> </v>
      </c>
      <c r="E494" s="47">
        <f t="shared" ca="1" si="72"/>
        <v>1</v>
      </c>
      <c r="F494">
        <f t="shared" ca="1" si="73"/>
        <v>23</v>
      </c>
      <c r="G494">
        <f t="shared" ca="1" si="74"/>
        <v>4</v>
      </c>
      <c r="H494">
        <f t="shared" ca="1" si="60"/>
        <v>2</v>
      </c>
      <c r="I494" t="str">
        <f t="shared" ca="1" si="67"/>
        <v>1</v>
      </c>
      <c r="J494" t="str">
        <f t="shared" ca="1" si="68"/>
        <v>1.23.</v>
      </c>
      <c r="K494" t="str">
        <f t="shared" ca="1" si="69"/>
        <v>1.23.4.</v>
      </c>
      <c r="L494" t="str">
        <f t="shared" ca="1" si="61"/>
        <v>F</v>
      </c>
      <c r="M494" s="48" t="s">
        <v>6</v>
      </c>
      <c r="N494" s="49"/>
      <c r="O494" s="50" t="s">
        <v>1476</v>
      </c>
      <c r="P494" s="51" t="s">
        <v>32</v>
      </c>
      <c r="Q494" s="51">
        <v>106027</v>
      </c>
      <c r="R494" s="52" t="s">
        <v>615</v>
      </c>
      <c r="S494" s="53" t="s">
        <v>61</v>
      </c>
      <c r="T494" s="78">
        <v>4</v>
      </c>
      <c r="U494" s="79">
        <v>93.55</v>
      </c>
      <c r="V494" s="57">
        <f t="shared" si="63"/>
        <v>116.73</v>
      </c>
      <c r="W494" s="56">
        <f t="shared" si="64"/>
        <v>116.73</v>
      </c>
      <c r="X494" s="57">
        <f ca="1">IFERROR(IF($M494="S",(ROUNDDOWN($Y494*$W494,2)),IF($M494="M",SUMIFS($X:$X,$M:$M,"N1",$E:$E,I494),IF(AND(M494="N1",OFFSET(M494,1,0)="S"),SUMIFS($X:$X,$M:$M,"S",$J:$J,CONCATENATE(E494,".",F494,".")),IF(AND(M494="N1",OFFSET(M494,1,0)="N2",$A$6&gt;=3),SUMIFS($X:$X,$M:$M,"N2",$J:$J,CONCATENATE(E494,".",F494,".")),IF(AND(M494="N2",OFFSET(M494,1,0)="S",$A$6&gt;=3),SUMIFS($X:$X,$M:$M,"S",$K:$K,CONCATENATE(E494,".",F494,".",G494,"."))))))),0)</f>
        <v>466.92</v>
      </c>
      <c r="Y494" s="58">
        <f t="shared" si="62"/>
        <v>4</v>
      </c>
      <c r="Z494" s="59"/>
      <c r="AA494" s="59"/>
      <c r="AB494" s="59"/>
      <c r="AC494" s="3"/>
      <c r="AD494" s="11"/>
      <c r="AE494" s="60"/>
    </row>
    <row r="495" spans="1:31" ht="25.5" x14ac:dyDescent="0.25">
      <c r="A495" t="str">
        <f t="shared" si="70"/>
        <v>S</v>
      </c>
      <c r="B495">
        <f t="shared" ca="1" si="65"/>
        <v>3</v>
      </c>
      <c r="C495" t="str">
        <f t="shared" ca="1" si="66"/>
        <v>S</v>
      </c>
      <c r="D495" t="str">
        <f t="shared" si="71"/>
        <v xml:space="preserve"> </v>
      </c>
      <c r="E495" s="47">
        <f t="shared" ca="1" si="72"/>
        <v>1</v>
      </c>
      <c r="F495">
        <f t="shared" ca="1" si="73"/>
        <v>23</v>
      </c>
      <c r="G495">
        <f t="shared" ca="1" si="74"/>
        <v>4</v>
      </c>
      <c r="H495">
        <f t="shared" ca="1" si="60"/>
        <v>3</v>
      </c>
      <c r="I495" t="str">
        <f t="shared" ca="1" si="67"/>
        <v>1</v>
      </c>
      <c r="J495" t="str">
        <f t="shared" ca="1" si="68"/>
        <v>1.23.</v>
      </c>
      <c r="K495" t="str">
        <f t="shared" ca="1" si="69"/>
        <v>1.23.4.</v>
      </c>
      <c r="L495" t="str">
        <f t="shared" ca="1" si="61"/>
        <v>F</v>
      </c>
      <c r="M495" s="48" t="s">
        <v>6</v>
      </c>
      <c r="N495" s="49"/>
      <c r="O495" s="50" t="s">
        <v>1477</v>
      </c>
      <c r="P495" s="51" t="s">
        <v>32</v>
      </c>
      <c r="Q495" s="51">
        <v>93668</v>
      </c>
      <c r="R495" s="52" t="s">
        <v>112</v>
      </c>
      <c r="S495" s="53" t="s">
        <v>61</v>
      </c>
      <c r="T495" s="78">
        <v>1</v>
      </c>
      <c r="U495" s="79">
        <v>88.92</v>
      </c>
      <c r="V495" s="57">
        <f t="shared" si="63"/>
        <v>110.95</v>
      </c>
      <c r="W495" s="56">
        <f t="shared" si="64"/>
        <v>110.95</v>
      </c>
      <c r="X495" s="57">
        <f ca="1">IFERROR(IF($M495="S",(ROUNDDOWN($Y495*$W495,2)),IF($M495="M",SUMIFS($X:$X,$M:$M,"N1",$E:$E,I495),IF(AND(M495="N1",OFFSET(M495,1,0)="S"),SUMIFS($X:$X,$M:$M,"S",$J:$J,CONCATENATE(E495,".",F495,".")),IF(AND(M495="N1",OFFSET(M495,1,0)="N2",$A$6&gt;=3),SUMIFS($X:$X,$M:$M,"N2",$J:$J,CONCATENATE(E495,".",F495,".")),IF(AND(M495="N2",OFFSET(M495,1,0)="S",$A$6&gt;=3),SUMIFS($X:$X,$M:$M,"S",$K:$K,CONCATENATE(E495,".",F495,".",G495,"."))))))),0)</f>
        <v>110.95</v>
      </c>
      <c r="Y495" s="58">
        <f t="shared" si="62"/>
        <v>1</v>
      </c>
      <c r="Z495" s="59"/>
      <c r="AA495" s="59"/>
      <c r="AB495" s="59"/>
      <c r="AC495" s="3"/>
      <c r="AD495" s="11"/>
      <c r="AE495" s="60"/>
    </row>
    <row r="496" spans="1:31" ht="25.5" x14ac:dyDescent="0.25">
      <c r="A496" t="str">
        <f t="shared" si="70"/>
        <v>S</v>
      </c>
      <c r="B496">
        <f t="shared" ca="1" si="65"/>
        <v>3</v>
      </c>
      <c r="C496" t="str">
        <f t="shared" ca="1" si="66"/>
        <v>S</v>
      </c>
      <c r="D496" t="str">
        <f t="shared" si="71"/>
        <v xml:space="preserve"> </v>
      </c>
      <c r="E496" s="47">
        <f t="shared" ca="1" si="72"/>
        <v>1</v>
      </c>
      <c r="F496">
        <f t="shared" ca="1" si="73"/>
        <v>23</v>
      </c>
      <c r="G496">
        <f t="shared" ca="1" si="74"/>
        <v>4</v>
      </c>
      <c r="H496">
        <f t="shared" ca="1" si="60"/>
        <v>4</v>
      </c>
      <c r="I496" t="str">
        <f t="shared" ca="1" si="67"/>
        <v>1</v>
      </c>
      <c r="J496" t="str">
        <f t="shared" ca="1" si="68"/>
        <v>1.23.</v>
      </c>
      <c r="K496" t="str">
        <f t="shared" ca="1" si="69"/>
        <v>1.23.4.</v>
      </c>
      <c r="L496" t="str">
        <f t="shared" ca="1" si="61"/>
        <v>F</v>
      </c>
      <c r="M496" s="48" t="s">
        <v>6</v>
      </c>
      <c r="N496" s="49"/>
      <c r="O496" s="50" t="s">
        <v>1478</v>
      </c>
      <c r="P496" s="51" t="s">
        <v>32</v>
      </c>
      <c r="Q496" s="51">
        <v>93669</v>
      </c>
      <c r="R496" s="52" t="s">
        <v>616</v>
      </c>
      <c r="S496" s="53" t="s">
        <v>61</v>
      </c>
      <c r="T496" s="78">
        <v>1</v>
      </c>
      <c r="U496" s="79">
        <v>92.13</v>
      </c>
      <c r="V496" s="57">
        <f t="shared" si="63"/>
        <v>114.95</v>
      </c>
      <c r="W496" s="56">
        <f t="shared" si="64"/>
        <v>114.95</v>
      </c>
      <c r="X496" s="57">
        <f ca="1">IFERROR(IF($M496="S",(ROUNDDOWN($Y496*$W496,2)),IF($M496="M",SUMIFS($X:$X,$M:$M,"N1",$E:$E,I496),IF(AND(M496="N1",OFFSET(M496,1,0)="S"),SUMIFS($X:$X,$M:$M,"S",$J:$J,CONCATENATE(E496,".",F496,".")),IF(AND(M496="N1",OFFSET(M496,1,0)="N2",$A$6&gt;=3),SUMIFS($X:$X,$M:$M,"N2",$J:$J,CONCATENATE(E496,".",F496,".")),IF(AND(M496="N2",OFFSET(M496,1,0)="S",$A$6&gt;=3),SUMIFS($X:$X,$M:$M,"S",$K:$K,CONCATENATE(E496,".",F496,".",G496,"."))))))),0)</f>
        <v>114.95</v>
      </c>
      <c r="Y496" s="58">
        <f t="shared" si="62"/>
        <v>1</v>
      </c>
      <c r="Z496" s="59"/>
      <c r="AA496" s="59"/>
      <c r="AB496" s="59"/>
      <c r="AC496" s="3"/>
      <c r="AD496" s="11"/>
      <c r="AE496" s="60"/>
    </row>
    <row r="497" spans="1:31" ht="25.5" x14ac:dyDescent="0.25">
      <c r="A497" t="str">
        <f t="shared" si="70"/>
        <v>S</v>
      </c>
      <c r="B497">
        <f t="shared" ca="1" si="65"/>
        <v>3</v>
      </c>
      <c r="C497" t="str">
        <f t="shared" ca="1" si="66"/>
        <v>S</v>
      </c>
      <c r="D497" t="str">
        <f t="shared" si="71"/>
        <v xml:space="preserve"> </v>
      </c>
      <c r="E497" s="47">
        <f t="shared" ca="1" si="72"/>
        <v>1</v>
      </c>
      <c r="F497">
        <f t="shared" ca="1" si="73"/>
        <v>23</v>
      </c>
      <c r="G497">
        <f t="shared" ca="1" si="74"/>
        <v>4</v>
      </c>
      <c r="H497">
        <f t="shared" ca="1" si="60"/>
        <v>5</v>
      </c>
      <c r="I497" t="str">
        <f t="shared" ca="1" si="67"/>
        <v>1</v>
      </c>
      <c r="J497" t="str">
        <f t="shared" ca="1" si="68"/>
        <v>1.23.</v>
      </c>
      <c r="K497" t="str">
        <f t="shared" ca="1" si="69"/>
        <v>1.23.4.</v>
      </c>
      <c r="L497" t="str">
        <f t="shared" ca="1" si="61"/>
        <v>F</v>
      </c>
      <c r="M497" s="48" t="s">
        <v>6</v>
      </c>
      <c r="N497" s="49"/>
      <c r="O497" s="50" t="s">
        <v>1479</v>
      </c>
      <c r="P497" s="51" t="s">
        <v>51</v>
      </c>
      <c r="Q497" s="51" t="s">
        <v>617</v>
      </c>
      <c r="R497" s="52" t="s">
        <v>618</v>
      </c>
      <c r="S497" s="53" t="s">
        <v>61</v>
      </c>
      <c r="T497" s="78">
        <v>1</v>
      </c>
      <c r="U497" s="79">
        <v>104.93</v>
      </c>
      <c r="V497" s="57">
        <f t="shared" si="63"/>
        <v>130.93</v>
      </c>
      <c r="W497" s="56">
        <f t="shared" si="64"/>
        <v>130.93</v>
      </c>
      <c r="X497" s="57">
        <f ca="1">IFERROR(IF($M497="S",(ROUNDDOWN($Y497*$W497,2)),IF($M497="M",SUMIFS($X:$X,$M:$M,"N1",$E:$E,I497),IF(AND(M497="N1",OFFSET(M497,1,0)="S"),SUMIFS($X:$X,$M:$M,"S",$J:$J,CONCATENATE(E497,".",F497,".")),IF(AND(M497="N1",OFFSET(M497,1,0)="N2",$A$6&gt;=3),SUMIFS($X:$X,$M:$M,"N2",$J:$J,CONCATENATE(E497,".",F497,".")),IF(AND(M497="N2",OFFSET(M497,1,0)="S",$A$6&gt;=3),SUMIFS($X:$X,$M:$M,"S",$K:$K,CONCATENATE(E497,".",F497,".",G497,"."))))))),0)</f>
        <v>130.93</v>
      </c>
      <c r="Y497" s="58">
        <f t="shared" si="62"/>
        <v>1</v>
      </c>
      <c r="Z497" s="59"/>
      <c r="AA497" s="59"/>
      <c r="AB497" s="59"/>
      <c r="AC497" s="3"/>
      <c r="AD497" s="11"/>
      <c r="AE497" s="60"/>
    </row>
    <row r="498" spans="1:31" ht="25.5" x14ac:dyDescent="0.25">
      <c r="A498" t="str">
        <f t="shared" si="70"/>
        <v>S</v>
      </c>
      <c r="B498">
        <f t="shared" ca="1" si="65"/>
        <v>3</v>
      </c>
      <c r="C498" t="str">
        <f t="shared" ca="1" si="66"/>
        <v>S</v>
      </c>
      <c r="D498" t="str">
        <f t="shared" si="71"/>
        <v xml:space="preserve"> </v>
      </c>
      <c r="E498" s="47">
        <f t="shared" ca="1" si="72"/>
        <v>1</v>
      </c>
      <c r="F498">
        <f t="shared" ca="1" si="73"/>
        <v>23</v>
      </c>
      <c r="G498">
        <f t="shared" ca="1" si="74"/>
        <v>4</v>
      </c>
      <c r="H498">
        <f t="shared" ca="1" si="60"/>
        <v>6</v>
      </c>
      <c r="I498" t="str">
        <f t="shared" ca="1" si="67"/>
        <v>1</v>
      </c>
      <c r="J498" t="str">
        <f t="shared" ca="1" si="68"/>
        <v>1.23.</v>
      </c>
      <c r="K498" t="str">
        <f t="shared" ca="1" si="69"/>
        <v>1.23.4.</v>
      </c>
      <c r="L498" t="str">
        <f t="shared" ca="1" si="61"/>
        <v>F</v>
      </c>
      <c r="M498" s="48" t="s">
        <v>6</v>
      </c>
      <c r="N498" s="49"/>
      <c r="O498" s="50" t="s">
        <v>1480</v>
      </c>
      <c r="P498" s="51" t="s">
        <v>51</v>
      </c>
      <c r="Q498" s="51" t="s">
        <v>619</v>
      </c>
      <c r="R498" s="52" t="s">
        <v>620</v>
      </c>
      <c r="S498" s="53" t="s">
        <v>61</v>
      </c>
      <c r="T498" s="78">
        <v>1</v>
      </c>
      <c r="U498" s="79">
        <v>306.47000000000003</v>
      </c>
      <c r="V498" s="57">
        <f t="shared" si="63"/>
        <v>382.41</v>
      </c>
      <c r="W498" s="56">
        <f t="shared" si="64"/>
        <v>382.41</v>
      </c>
      <c r="X498" s="57">
        <f ca="1">IFERROR(IF($M498="S",(ROUNDDOWN($Y498*$W498,2)),IF($M498="M",SUMIFS($X:$X,$M:$M,"N1",$E:$E,I498),IF(AND(M498="N1",OFFSET(M498,1,0)="S"),SUMIFS($X:$X,$M:$M,"S",$J:$J,CONCATENATE(E498,".",F498,".")),IF(AND(M498="N1",OFFSET(M498,1,0)="N2",$A$6&gt;=3),SUMIFS($X:$X,$M:$M,"N2",$J:$J,CONCATENATE(E498,".",F498,".")),IF(AND(M498="N2",OFFSET(M498,1,0)="S",$A$6&gt;=3),SUMIFS($X:$X,$M:$M,"S",$K:$K,CONCATENATE(E498,".",F498,".",G498,"."))))))),0)</f>
        <v>382.41</v>
      </c>
      <c r="Y498" s="58">
        <f t="shared" si="62"/>
        <v>1</v>
      </c>
      <c r="Z498" s="59"/>
      <c r="AA498" s="59"/>
      <c r="AB498" s="59"/>
      <c r="AC498" s="3"/>
      <c r="AD498" s="11"/>
      <c r="AE498" s="60"/>
    </row>
    <row r="499" spans="1:31" ht="38.25" x14ac:dyDescent="0.25">
      <c r="A499" t="str">
        <f t="shared" si="70"/>
        <v>S</v>
      </c>
      <c r="B499">
        <f t="shared" ca="1" si="65"/>
        <v>3</v>
      </c>
      <c r="C499" t="str">
        <f t="shared" ca="1" si="66"/>
        <v>S</v>
      </c>
      <c r="D499" t="str">
        <f t="shared" si="71"/>
        <v xml:space="preserve"> </v>
      </c>
      <c r="E499" s="47">
        <f t="shared" ca="1" si="72"/>
        <v>1</v>
      </c>
      <c r="F499">
        <f t="shared" ca="1" si="73"/>
        <v>23</v>
      </c>
      <c r="G499">
        <f t="shared" ca="1" si="74"/>
        <v>4</v>
      </c>
      <c r="H499">
        <f t="shared" ca="1" si="60"/>
        <v>7</v>
      </c>
      <c r="I499" t="str">
        <f t="shared" ca="1" si="67"/>
        <v>1</v>
      </c>
      <c r="J499" t="str">
        <f t="shared" ca="1" si="68"/>
        <v>1.23.</v>
      </c>
      <c r="K499" t="str">
        <f t="shared" ca="1" si="69"/>
        <v>1.23.4.</v>
      </c>
      <c r="L499" t="str">
        <f t="shared" ca="1" si="61"/>
        <v>F</v>
      </c>
      <c r="M499" s="48" t="s">
        <v>6</v>
      </c>
      <c r="N499" s="49"/>
      <c r="O499" s="50" t="s">
        <v>1481</v>
      </c>
      <c r="P499" s="51" t="s">
        <v>51</v>
      </c>
      <c r="Q499" s="51" t="s">
        <v>621</v>
      </c>
      <c r="R499" s="52" t="s">
        <v>622</v>
      </c>
      <c r="S499" s="53" t="s">
        <v>61</v>
      </c>
      <c r="T499" s="78">
        <v>1</v>
      </c>
      <c r="U499" s="79">
        <v>470.9</v>
      </c>
      <c r="V499" s="57">
        <f t="shared" si="63"/>
        <v>587.58000000000004</v>
      </c>
      <c r="W499" s="56">
        <f t="shared" si="64"/>
        <v>587.58000000000004</v>
      </c>
      <c r="X499" s="57">
        <f ca="1">IFERROR(IF($M499="S",(ROUNDDOWN($Y499*$W499,2)),IF($M499="M",SUMIFS($X:$X,$M:$M,"N1",$E:$E,I499),IF(AND(M499="N1",OFFSET(M499,1,0)="S"),SUMIFS($X:$X,$M:$M,"S",$J:$J,CONCATENATE(E499,".",F499,".")),IF(AND(M499="N1",OFFSET(M499,1,0)="N2",$A$6&gt;=3),SUMIFS($X:$X,$M:$M,"N2",$J:$J,CONCATENATE(E499,".",F499,".")),IF(AND(M499="N2",OFFSET(M499,1,0)="S",$A$6&gt;=3),SUMIFS($X:$X,$M:$M,"S",$K:$K,CONCATENATE(E499,".",F499,".",G499,"."))))))),0)</f>
        <v>587.58000000000004</v>
      </c>
      <c r="Y499" s="58">
        <f t="shared" si="62"/>
        <v>1</v>
      </c>
      <c r="Z499" s="59"/>
      <c r="AA499" s="59"/>
      <c r="AB499" s="59"/>
      <c r="AC499" s="3"/>
      <c r="AD499" s="11"/>
      <c r="AE499" s="60"/>
    </row>
    <row r="500" spans="1:31" ht="38.25" x14ac:dyDescent="0.25">
      <c r="A500" t="str">
        <f t="shared" si="70"/>
        <v>S</v>
      </c>
      <c r="B500">
        <f t="shared" ca="1" si="65"/>
        <v>3</v>
      </c>
      <c r="C500" t="str">
        <f t="shared" ca="1" si="66"/>
        <v>S</v>
      </c>
      <c r="D500" t="str">
        <f t="shared" si="71"/>
        <v xml:space="preserve"> </v>
      </c>
      <c r="E500" s="47">
        <f t="shared" ca="1" si="72"/>
        <v>1</v>
      </c>
      <c r="F500">
        <f t="shared" ca="1" si="73"/>
        <v>23</v>
      </c>
      <c r="G500">
        <f t="shared" ca="1" si="74"/>
        <v>4</v>
      </c>
      <c r="H500">
        <f t="shared" ca="1" si="60"/>
        <v>8</v>
      </c>
      <c r="I500" t="str">
        <f t="shared" ca="1" si="67"/>
        <v>1</v>
      </c>
      <c r="J500" t="str">
        <f t="shared" ca="1" si="68"/>
        <v>1.23.</v>
      </c>
      <c r="K500" t="str">
        <f t="shared" ca="1" si="69"/>
        <v>1.23.4.</v>
      </c>
      <c r="L500" t="str">
        <f t="shared" ca="1" si="61"/>
        <v>F</v>
      </c>
      <c r="M500" s="48" t="s">
        <v>6</v>
      </c>
      <c r="N500" s="49"/>
      <c r="O500" s="50" t="s">
        <v>1482</v>
      </c>
      <c r="P500" s="51" t="s">
        <v>32</v>
      </c>
      <c r="Q500" s="51">
        <v>101881</v>
      </c>
      <c r="R500" s="52" t="s">
        <v>113</v>
      </c>
      <c r="S500" s="53" t="s">
        <v>61</v>
      </c>
      <c r="T500" s="78">
        <v>1</v>
      </c>
      <c r="U500" s="79">
        <v>985.52</v>
      </c>
      <c r="V500" s="57">
        <f t="shared" si="63"/>
        <v>1229.73</v>
      </c>
      <c r="W500" s="56">
        <f t="shared" si="64"/>
        <v>1229.73</v>
      </c>
      <c r="X500" s="57">
        <f ca="1">IFERROR(IF($M500="S",(ROUNDDOWN($Y500*$W500,2)),IF($M500="M",SUMIFS($X:$X,$M:$M,"N1",$E:$E,I500),IF(AND(M500="N1",OFFSET(M500,1,0)="S"),SUMIFS($X:$X,$M:$M,"S",$J:$J,CONCATENATE(E500,".",F500,".")),IF(AND(M500="N1",OFFSET(M500,1,0)="N2",$A$6&gt;=3),SUMIFS($X:$X,$M:$M,"N2",$J:$J,CONCATENATE(E500,".",F500,".")),IF(AND(M500="N2",OFFSET(M500,1,0)="S",$A$6&gt;=3),SUMIFS($X:$X,$M:$M,"S",$K:$K,CONCATENATE(E500,".",F500,".",G500,"."))))))),0)</f>
        <v>1229.73</v>
      </c>
      <c r="Y500" s="58">
        <f t="shared" si="62"/>
        <v>1</v>
      </c>
      <c r="Z500" s="59"/>
      <c r="AA500" s="59"/>
      <c r="AB500" s="59"/>
      <c r="AC500" s="3"/>
      <c r="AD500" s="11"/>
      <c r="AE500" s="60"/>
    </row>
    <row r="501" spans="1:31" ht="25.5" x14ac:dyDescent="0.25">
      <c r="A501" t="str">
        <f t="shared" si="70"/>
        <v>S</v>
      </c>
      <c r="B501">
        <f t="shared" ca="1" si="65"/>
        <v>3</v>
      </c>
      <c r="C501" t="str">
        <f t="shared" ca="1" si="66"/>
        <v>S</v>
      </c>
      <c r="D501" t="str">
        <f t="shared" si="71"/>
        <v xml:space="preserve"> </v>
      </c>
      <c r="E501" s="47">
        <f t="shared" ca="1" si="72"/>
        <v>1</v>
      </c>
      <c r="F501">
        <f t="shared" ca="1" si="73"/>
        <v>23</v>
      </c>
      <c r="G501">
        <f t="shared" ca="1" si="74"/>
        <v>4</v>
      </c>
      <c r="H501">
        <f t="shared" ref="H501:H563" ca="1" si="75">IF(AND($C501&lt;=4,$C501&lt;&gt;0),0,IF(AND($C501="S",$X501&gt;0),OFFSET(H501,-1,0)+1,OFFSET(H501,-1,0)))</f>
        <v>9</v>
      </c>
      <c r="I501" t="str">
        <f t="shared" ca="1" si="67"/>
        <v>1</v>
      </c>
      <c r="J501" t="str">
        <f t="shared" ca="1" si="68"/>
        <v>1.23.</v>
      </c>
      <c r="K501" t="str">
        <f t="shared" ca="1" si="69"/>
        <v>1.23.4.</v>
      </c>
      <c r="L501" t="str">
        <f t="shared" ref="L501:L563" ca="1" si="76">IF(OR($Y501&gt;0,$C501=1,$C501=2,$C501=3,$C501=4),"F","")</f>
        <v>F</v>
      </c>
      <c r="M501" s="48" t="s">
        <v>6</v>
      </c>
      <c r="N501" s="49"/>
      <c r="O501" s="50" t="s">
        <v>1483</v>
      </c>
      <c r="P501" s="51" t="s">
        <v>32</v>
      </c>
      <c r="Q501" s="51">
        <v>106027</v>
      </c>
      <c r="R501" s="52" t="s">
        <v>615</v>
      </c>
      <c r="S501" s="53" t="s">
        <v>61</v>
      </c>
      <c r="T501" s="78">
        <v>4</v>
      </c>
      <c r="U501" s="79">
        <v>93.55</v>
      </c>
      <c r="V501" s="57">
        <f t="shared" si="63"/>
        <v>116.73</v>
      </c>
      <c r="W501" s="56">
        <f t="shared" si="64"/>
        <v>116.73</v>
      </c>
      <c r="X501" s="57">
        <f ca="1">IFERROR(IF($M501="S",(ROUNDDOWN($Y501*$W501,2)),IF($M501="M",SUMIFS($X:$X,$M:$M,"N1",$E:$E,I501),IF(AND(M501="N1",OFFSET(M501,1,0)="S"),SUMIFS($X:$X,$M:$M,"S",$J:$J,CONCATENATE(E501,".",F501,".")),IF(AND(M501="N1",OFFSET(M501,1,0)="N2",$A$6&gt;=3),SUMIFS($X:$X,$M:$M,"N2",$J:$J,CONCATENATE(E501,".",F501,".")),IF(AND(M501="N2",OFFSET(M501,1,0)="S",$A$6&gt;=3),SUMIFS($X:$X,$M:$M,"S",$K:$K,CONCATENATE(E501,".",F501,".",G501,"."))))))),0)</f>
        <v>466.92</v>
      </c>
      <c r="Y501" s="58">
        <f t="shared" si="62"/>
        <v>4</v>
      </c>
      <c r="Z501" s="59"/>
      <c r="AA501" s="59"/>
      <c r="AB501" s="59"/>
      <c r="AC501" s="3"/>
      <c r="AD501" s="11"/>
      <c r="AE501" s="60"/>
    </row>
    <row r="502" spans="1:31" ht="25.5" x14ac:dyDescent="0.25">
      <c r="A502" t="str">
        <f t="shared" si="70"/>
        <v>S</v>
      </c>
      <c r="B502">
        <f t="shared" ca="1" si="65"/>
        <v>3</v>
      </c>
      <c r="C502" t="str">
        <f t="shared" ca="1" si="66"/>
        <v>S</v>
      </c>
      <c r="D502" t="str">
        <f t="shared" si="71"/>
        <v xml:space="preserve"> </v>
      </c>
      <c r="E502" s="47">
        <f t="shared" ca="1" si="72"/>
        <v>1</v>
      </c>
      <c r="F502">
        <f t="shared" ca="1" si="73"/>
        <v>23</v>
      </c>
      <c r="G502">
        <f t="shared" ca="1" si="74"/>
        <v>4</v>
      </c>
      <c r="H502">
        <f t="shared" ca="1" si="75"/>
        <v>10</v>
      </c>
      <c r="I502" t="str">
        <f t="shared" ca="1" si="67"/>
        <v>1</v>
      </c>
      <c r="J502" t="str">
        <f t="shared" ca="1" si="68"/>
        <v>1.23.</v>
      </c>
      <c r="K502" t="str">
        <f t="shared" ca="1" si="69"/>
        <v>1.23.4.</v>
      </c>
      <c r="L502" t="str">
        <f t="shared" ca="1" si="76"/>
        <v>F</v>
      </c>
      <c r="M502" s="48" t="s">
        <v>6</v>
      </c>
      <c r="N502" s="49"/>
      <c r="O502" s="50" t="s">
        <v>1484</v>
      </c>
      <c r="P502" s="51" t="s">
        <v>32</v>
      </c>
      <c r="Q502" s="51">
        <v>93653</v>
      </c>
      <c r="R502" s="52" t="s">
        <v>623</v>
      </c>
      <c r="S502" s="53" t="s">
        <v>61</v>
      </c>
      <c r="T502" s="78">
        <v>4</v>
      </c>
      <c r="U502" s="79">
        <v>14.61</v>
      </c>
      <c r="V502" s="57">
        <f t="shared" si="63"/>
        <v>18.23</v>
      </c>
      <c r="W502" s="56">
        <f t="shared" si="64"/>
        <v>18.23</v>
      </c>
      <c r="X502" s="57">
        <f ca="1">IFERROR(IF($M502="S",(ROUNDDOWN($Y502*$W502,2)),IF($M502="M",SUMIFS($X:$X,$M:$M,"N1",$E:$E,I502),IF(AND(M502="N1",OFFSET(M502,1,0)="S"),SUMIFS($X:$X,$M:$M,"S",$J:$J,CONCATENATE(E502,".",F502,".")),IF(AND(M502="N1",OFFSET(M502,1,0)="N2",$A$6&gt;=3),SUMIFS($X:$X,$M:$M,"N2",$J:$J,CONCATENATE(E502,".",F502,".")),IF(AND(M502="N2",OFFSET(M502,1,0)="S",$A$6&gt;=3),SUMIFS($X:$X,$M:$M,"S",$K:$K,CONCATENATE(E502,".",F502,".",G502,"."))))))),0)</f>
        <v>72.92</v>
      </c>
      <c r="Y502" s="58">
        <f t="shared" si="62"/>
        <v>4</v>
      </c>
      <c r="Z502" s="59"/>
      <c r="AA502" s="59"/>
      <c r="AB502" s="59"/>
      <c r="AC502" s="3"/>
      <c r="AD502" s="11"/>
      <c r="AE502" s="60"/>
    </row>
    <row r="503" spans="1:31" ht="25.5" x14ac:dyDescent="0.25">
      <c r="A503" t="str">
        <f t="shared" si="70"/>
        <v>S</v>
      </c>
      <c r="B503">
        <f t="shared" ca="1" si="65"/>
        <v>3</v>
      </c>
      <c r="C503" t="str">
        <f t="shared" ca="1" si="66"/>
        <v>S</v>
      </c>
      <c r="D503" t="str">
        <f t="shared" si="71"/>
        <v xml:space="preserve"> </v>
      </c>
      <c r="E503" s="47">
        <f t="shared" ca="1" si="72"/>
        <v>1</v>
      </c>
      <c r="F503">
        <f t="shared" ca="1" si="73"/>
        <v>23</v>
      </c>
      <c r="G503">
        <f t="shared" ca="1" si="74"/>
        <v>4</v>
      </c>
      <c r="H503">
        <f t="shared" ca="1" si="75"/>
        <v>11</v>
      </c>
      <c r="I503" t="str">
        <f t="shared" ca="1" si="67"/>
        <v>1</v>
      </c>
      <c r="J503" t="str">
        <f t="shared" ca="1" si="68"/>
        <v>1.23.</v>
      </c>
      <c r="K503" t="str">
        <f t="shared" ca="1" si="69"/>
        <v>1.23.4.</v>
      </c>
      <c r="L503" t="str">
        <f t="shared" ca="1" si="76"/>
        <v>F</v>
      </c>
      <c r="M503" s="48" t="s">
        <v>6</v>
      </c>
      <c r="N503" s="49"/>
      <c r="O503" s="50" t="s">
        <v>1485</v>
      </c>
      <c r="P503" s="51" t="s">
        <v>32</v>
      </c>
      <c r="Q503" s="51">
        <v>93654</v>
      </c>
      <c r="R503" s="52" t="s">
        <v>624</v>
      </c>
      <c r="S503" s="53" t="s">
        <v>61</v>
      </c>
      <c r="T503" s="78">
        <v>5</v>
      </c>
      <c r="U503" s="79">
        <v>14.61</v>
      </c>
      <c r="V503" s="57">
        <f t="shared" si="63"/>
        <v>18.23</v>
      </c>
      <c r="W503" s="56">
        <f t="shared" si="64"/>
        <v>18.23</v>
      </c>
      <c r="X503" s="57">
        <f ca="1">IFERROR(IF($M503="S",(ROUNDDOWN($Y503*$W503,2)),IF($M503="M",SUMIFS($X:$X,$M:$M,"N1",$E:$E,I503),IF(AND(M503="N1",OFFSET(M503,1,0)="S"),SUMIFS($X:$X,$M:$M,"S",$J:$J,CONCATENATE(E503,".",F503,".")),IF(AND(M503="N1",OFFSET(M503,1,0)="N2",$A$6&gt;=3),SUMIFS($X:$X,$M:$M,"N2",$J:$J,CONCATENATE(E503,".",F503,".")),IF(AND(M503="N2",OFFSET(M503,1,0)="S",$A$6&gt;=3),SUMIFS($X:$X,$M:$M,"S",$K:$K,CONCATENATE(E503,".",F503,".",G503,"."))))))),0)</f>
        <v>91.15</v>
      </c>
      <c r="Y503" s="58">
        <f t="shared" si="62"/>
        <v>5</v>
      </c>
      <c r="Z503" s="59"/>
      <c r="AA503" s="59"/>
      <c r="AB503" s="59"/>
      <c r="AC503" s="3"/>
      <c r="AD503" s="11"/>
      <c r="AE503" s="60"/>
    </row>
    <row r="504" spans="1:31" ht="25.5" x14ac:dyDescent="0.25">
      <c r="A504" t="str">
        <f t="shared" si="70"/>
        <v>S</v>
      </c>
      <c r="B504">
        <f t="shared" ca="1" si="65"/>
        <v>3</v>
      </c>
      <c r="C504" t="str">
        <f t="shared" ca="1" si="66"/>
        <v>S</v>
      </c>
      <c r="D504" t="str">
        <f t="shared" si="71"/>
        <v xml:space="preserve"> </v>
      </c>
      <c r="E504" s="47">
        <f t="shared" ca="1" si="72"/>
        <v>1</v>
      </c>
      <c r="F504">
        <f t="shared" ca="1" si="73"/>
        <v>23</v>
      </c>
      <c r="G504">
        <f t="shared" ca="1" si="74"/>
        <v>4</v>
      </c>
      <c r="H504">
        <f t="shared" ca="1" si="75"/>
        <v>12</v>
      </c>
      <c r="I504" t="str">
        <f t="shared" ca="1" si="67"/>
        <v>1</v>
      </c>
      <c r="J504" t="str">
        <f t="shared" ca="1" si="68"/>
        <v>1.23.</v>
      </c>
      <c r="K504" t="str">
        <f t="shared" ca="1" si="69"/>
        <v>1.23.4.</v>
      </c>
      <c r="L504" t="str">
        <f t="shared" ca="1" si="76"/>
        <v>F</v>
      </c>
      <c r="M504" s="48" t="s">
        <v>6</v>
      </c>
      <c r="N504" s="49"/>
      <c r="O504" s="50" t="s">
        <v>1486</v>
      </c>
      <c r="P504" s="51" t="s">
        <v>32</v>
      </c>
      <c r="Q504" s="51">
        <v>93660</v>
      </c>
      <c r="R504" s="52" t="s">
        <v>109</v>
      </c>
      <c r="S504" s="53" t="s">
        <v>61</v>
      </c>
      <c r="T504" s="78">
        <v>3</v>
      </c>
      <c r="U504" s="79">
        <v>71.040000000000006</v>
      </c>
      <c r="V504" s="57">
        <f t="shared" si="63"/>
        <v>88.64</v>
      </c>
      <c r="W504" s="56">
        <f t="shared" si="64"/>
        <v>88.64</v>
      </c>
      <c r="X504" s="57">
        <f ca="1">IFERROR(IF($M504="S",(ROUNDDOWN($Y504*$W504,2)),IF($M504="M",SUMIFS($X:$X,$M:$M,"N1",$E:$E,I504),IF(AND(M504="N1",OFFSET(M504,1,0)="S"),SUMIFS($X:$X,$M:$M,"S",$J:$J,CONCATENATE(E504,".",F504,".")),IF(AND(M504="N1",OFFSET(M504,1,0)="N2",$A$6&gt;=3),SUMIFS($X:$X,$M:$M,"N2",$J:$J,CONCATENATE(E504,".",F504,".")),IF(AND(M504="N2",OFFSET(M504,1,0)="S",$A$6&gt;=3),SUMIFS($X:$X,$M:$M,"S",$K:$K,CONCATENATE(E504,".",F504,".",G504,"."))))))),0)</f>
        <v>265.92</v>
      </c>
      <c r="Y504" s="58">
        <f t="shared" si="62"/>
        <v>3</v>
      </c>
      <c r="Z504" s="59"/>
      <c r="AA504" s="59"/>
      <c r="AB504" s="59"/>
      <c r="AC504" s="3"/>
      <c r="AD504" s="11"/>
      <c r="AE504" s="60"/>
    </row>
    <row r="505" spans="1:31" ht="25.5" x14ac:dyDescent="0.25">
      <c r="A505" t="str">
        <f t="shared" si="70"/>
        <v>S</v>
      </c>
      <c r="B505">
        <f t="shared" ca="1" si="65"/>
        <v>3</v>
      </c>
      <c r="C505" t="str">
        <f t="shared" ca="1" si="66"/>
        <v>S</v>
      </c>
      <c r="D505" t="str">
        <f t="shared" si="71"/>
        <v xml:space="preserve"> </v>
      </c>
      <c r="E505" s="47">
        <f t="shared" ca="1" si="72"/>
        <v>1</v>
      </c>
      <c r="F505">
        <f t="shared" ca="1" si="73"/>
        <v>23</v>
      </c>
      <c r="G505">
        <f t="shared" ca="1" si="74"/>
        <v>4</v>
      </c>
      <c r="H505">
        <f t="shared" ca="1" si="75"/>
        <v>13</v>
      </c>
      <c r="I505" t="str">
        <f t="shared" ca="1" si="67"/>
        <v>1</v>
      </c>
      <c r="J505" t="str">
        <f t="shared" ca="1" si="68"/>
        <v>1.23.</v>
      </c>
      <c r="K505" t="str">
        <f t="shared" ca="1" si="69"/>
        <v>1.23.4.</v>
      </c>
      <c r="L505" t="str">
        <f t="shared" ca="1" si="76"/>
        <v>F</v>
      </c>
      <c r="M505" s="48" t="s">
        <v>6</v>
      </c>
      <c r="N505" s="49"/>
      <c r="O505" s="50" t="s">
        <v>1487</v>
      </c>
      <c r="P505" s="51" t="s">
        <v>32</v>
      </c>
      <c r="Q505" s="51">
        <v>93668</v>
      </c>
      <c r="R505" s="52" t="s">
        <v>112</v>
      </c>
      <c r="S505" s="53" t="s">
        <v>61</v>
      </c>
      <c r="T505" s="78">
        <v>1</v>
      </c>
      <c r="U505" s="79">
        <v>88.92</v>
      </c>
      <c r="V505" s="57">
        <f t="shared" si="63"/>
        <v>110.95</v>
      </c>
      <c r="W505" s="56">
        <f t="shared" si="64"/>
        <v>110.95</v>
      </c>
      <c r="X505" s="57">
        <f ca="1">IFERROR(IF($M505="S",(ROUNDDOWN($Y505*$W505,2)),IF($M505="M",SUMIFS($X:$X,$M:$M,"N1",$E:$E,I505),IF(AND(M505="N1",OFFSET(M505,1,0)="S"),SUMIFS($X:$X,$M:$M,"S",$J:$J,CONCATENATE(E505,".",F505,".")),IF(AND(M505="N1",OFFSET(M505,1,0)="N2",$A$6&gt;=3),SUMIFS($X:$X,$M:$M,"N2",$J:$J,CONCATENATE(E505,".",F505,".")),IF(AND(M505="N2",OFFSET(M505,1,0)="S",$A$6&gt;=3),SUMIFS($X:$X,$M:$M,"S",$K:$K,CONCATENATE(E505,".",F505,".",G505,"."))))))),0)</f>
        <v>110.95</v>
      </c>
      <c r="Y505" s="58">
        <f t="shared" si="62"/>
        <v>1</v>
      </c>
      <c r="Z505" s="59"/>
      <c r="AA505" s="59"/>
      <c r="AB505" s="59"/>
      <c r="AC505" s="3"/>
      <c r="AD505" s="11"/>
      <c r="AE505" s="60"/>
    </row>
    <row r="506" spans="1:31" ht="25.5" x14ac:dyDescent="0.25">
      <c r="A506" t="str">
        <f t="shared" si="70"/>
        <v>S</v>
      </c>
      <c r="B506">
        <f t="shared" ca="1" si="65"/>
        <v>3</v>
      </c>
      <c r="C506" t="str">
        <f t="shared" ca="1" si="66"/>
        <v>S</v>
      </c>
      <c r="D506" t="str">
        <f t="shared" si="71"/>
        <v xml:space="preserve"> </v>
      </c>
      <c r="E506" s="47">
        <f t="shared" ca="1" si="72"/>
        <v>1</v>
      </c>
      <c r="F506">
        <f t="shared" ca="1" si="73"/>
        <v>23</v>
      </c>
      <c r="G506">
        <f t="shared" ca="1" si="74"/>
        <v>4</v>
      </c>
      <c r="H506">
        <f t="shared" ca="1" si="75"/>
        <v>14</v>
      </c>
      <c r="I506" t="str">
        <f t="shared" ca="1" si="67"/>
        <v>1</v>
      </c>
      <c r="J506" t="str">
        <f t="shared" ca="1" si="68"/>
        <v>1.23.</v>
      </c>
      <c r="K506" t="str">
        <f t="shared" ca="1" si="69"/>
        <v>1.23.4.</v>
      </c>
      <c r="L506" t="str">
        <f t="shared" ca="1" si="76"/>
        <v>F</v>
      </c>
      <c r="M506" s="48" t="s">
        <v>6</v>
      </c>
      <c r="N506" s="49"/>
      <c r="O506" s="50" t="s">
        <v>1488</v>
      </c>
      <c r="P506" s="51" t="s">
        <v>32</v>
      </c>
      <c r="Q506" s="51">
        <v>93674</v>
      </c>
      <c r="R506" s="52" t="s">
        <v>625</v>
      </c>
      <c r="S506" s="53" t="s">
        <v>61</v>
      </c>
      <c r="T506" s="78">
        <v>4</v>
      </c>
      <c r="U506" s="79">
        <v>183.42</v>
      </c>
      <c r="V506" s="57">
        <f t="shared" si="63"/>
        <v>228.87</v>
      </c>
      <c r="W506" s="56">
        <f t="shared" si="64"/>
        <v>228.87</v>
      </c>
      <c r="X506" s="57">
        <f ca="1">IFERROR(IF($M506="S",(ROUNDDOWN($Y506*$W506,2)),IF($M506="M",SUMIFS($X:$X,$M:$M,"N1",$E:$E,I506),IF(AND(M506="N1",OFFSET(M506,1,0)="S"),SUMIFS($X:$X,$M:$M,"S",$J:$J,CONCATENATE(E506,".",F506,".")),IF(AND(M506="N1",OFFSET(M506,1,0)="N2",$A$6&gt;=3),SUMIFS($X:$X,$M:$M,"N2",$J:$J,CONCATENATE(E506,".",F506,".")),IF(AND(M506="N2",OFFSET(M506,1,0)="S",$A$6&gt;=3),SUMIFS($X:$X,$M:$M,"S",$K:$K,CONCATENATE(E506,".",F506,".",G506,"."))))))),0)</f>
        <v>915.48</v>
      </c>
      <c r="Y506" s="58">
        <f t="shared" si="62"/>
        <v>4</v>
      </c>
      <c r="Z506" s="59"/>
      <c r="AA506" s="59"/>
      <c r="AB506" s="59"/>
      <c r="AC506" s="3"/>
      <c r="AD506" s="11"/>
      <c r="AE506" s="60"/>
    </row>
    <row r="507" spans="1:31" ht="38.25" x14ac:dyDescent="0.25">
      <c r="A507" t="str">
        <f t="shared" si="70"/>
        <v>S</v>
      </c>
      <c r="B507">
        <f t="shared" ca="1" si="65"/>
        <v>3</v>
      </c>
      <c r="C507" t="str">
        <f t="shared" ca="1" si="66"/>
        <v>S</v>
      </c>
      <c r="D507" t="str">
        <f t="shared" si="71"/>
        <v xml:space="preserve"> </v>
      </c>
      <c r="E507" s="47">
        <f t="shared" ca="1" si="72"/>
        <v>1</v>
      </c>
      <c r="F507">
        <f t="shared" ca="1" si="73"/>
        <v>23</v>
      </c>
      <c r="G507">
        <f t="shared" ca="1" si="74"/>
        <v>4</v>
      </c>
      <c r="H507">
        <f t="shared" ca="1" si="75"/>
        <v>15</v>
      </c>
      <c r="I507" t="str">
        <f t="shared" ca="1" si="67"/>
        <v>1</v>
      </c>
      <c r="J507" t="str">
        <f t="shared" ca="1" si="68"/>
        <v>1.23.</v>
      </c>
      <c r="K507" t="str">
        <f t="shared" ca="1" si="69"/>
        <v>1.23.4.</v>
      </c>
      <c r="L507" t="str">
        <f t="shared" ca="1" si="76"/>
        <v>F</v>
      </c>
      <c r="M507" s="48" t="s">
        <v>6</v>
      </c>
      <c r="N507" s="49"/>
      <c r="O507" s="50" t="s">
        <v>1489</v>
      </c>
      <c r="P507" s="51" t="s">
        <v>32</v>
      </c>
      <c r="Q507" s="51">
        <v>101881</v>
      </c>
      <c r="R507" s="52" t="s">
        <v>113</v>
      </c>
      <c r="S507" s="53" t="s">
        <v>61</v>
      </c>
      <c r="T507" s="78">
        <v>1</v>
      </c>
      <c r="U507" s="79">
        <v>985.52</v>
      </c>
      <c r="V507" s="57">
        <f t="shared" si="63"/>
        <v>1229.73</v>
      </c>
      <c r="W507" s="56">
        <f t="shared" si="64"/>
        <v>1229.73</v>
      </c>
      <c r="X507" s="57">
        <f ca="1">IFERROR(IF($M507="S",(ROUNDDOWN($Y507*$W507,2)),IF($M507="M",SUMIFS($X:$X,$M:$M,"N1",$E:$E,I507),IF(AND(M507="N1",OFFSET(M507,1,0)="S"),SUMIFS($X:$X,$M:$M,"S",$J:$J,CONCATENATE(E507,".",F507,".")),IF(AND(M507="N1",OFFSET(M507,1,0)="N2",$A$6&gt;=3),SUMIFS($X:$X,$M:$M,"N2",$J:$J,CONCATENATE(E507,".",F507,".")),IF(AND(M507="N2",OFFSET(M507,1,0)="S",$A$6&gt;=3),SUMIFS($X:$X,$M:$M,"S",$K:$K,CONCATENATE(E507,".",F507,".",G507,"."))))))),0)</f>
        <v>1229.73</v>
      </c>
      <c r="Y507" s="58">
        <f t="shared" si="62"/>
        <v>1</v>
      </c>
      <c r="Z507" s="59"/>
      <c r="AA507" s="59"/>
      <c r="AB507" s="59"/>
      <c r="AC507" s="3"/>
      <c r="AD507" s="11"/>
      <c r="AE507" s="60"/>
    </row>
    <row r="508" spans="1:31" ht="25.5" x14ac:dyDescent="0.25">
      <c r="A508" t="str">
        <f t="shared" si="70"/>
        <v>S</v>
      </c>
      <c r="B508">
        <f t="shared" ca="1" si="65"/>
        <v>3</v>
      </c>
      <c r="C508" t="str">
        <f t="shared" ca="1" si="66"/>
        <v>S</v>
      </c>
      <c r="D508" t="str">
        <f t="shared" si="71"/>
        <v xml:space="preserve"> </v>
      </c>
      <c r="E508" s="47">
        <f t="shared" ca="1" si="72"/>
        <v>1</v>
      </c>
      <c r="F508">
        <f t="shared" ca="1" si="73"/>
        <v>23</v>
      </c>
      <c r="G508">
        <f t="shared" ca="1" si="74"/>
        <v>4</v>
      </c>
      <c r="H508">
        <f t="shared" ca="1" si="75"/>
        <v>16</v>
      </c>
      <c r="I508" t="str">
        <f t="shared" ca="1" si="67"/>
        <v>1</v>
      </c>
      <c r="J508" t="str">
        <f t="shared" ca="1" si="68"/>
        <v>1.23.</v>
      </c>
      <c r="K508" t="str">
        <f t="shared" ca="1" si="69"/>
        <v>1.23.4.</v>
      </c>
      <c r="L508" t="str">
        <f t="shared" ca="1" si="76"/>
        <v>F</v>
      </c>
      <c r="M508" s="48" t="s">
        <v>6</v>
      </c>
      <c r="N508" s="49"/>
      <c r="O508" s="50" t="s">
        <v>1490</v>
      </c>
      <c r="P508" s="51" t="s">
        <v>32</v>
      </c>
      <c r="Q508" s="51">
        <v>106027</v>
      </c>
      <c r="R508" s="52" t="s">
        <v>615</v>
      </c>
      <c r="S508" s="53" t="s">
        <v>61</v>
      </c>
      <c r="T508" s="78">
        <v>4</v>
      </c>
      <c r="U508" s="79">
        <v>93.55</v>
      </c>
      <c r="V508" s="57">
        <f t="shared" si="63"/>
        <v>116.73</v>
      </c>
      <c r="W508" s="56">
        <f t="shared" si="64"/>
        <v>116.73</v>
      </c>
      <c r="X508" s="57">
        <f ca="1">IFERROR(IF($M508="S",(ROUNDDOWN($Y508*$W508,2)),IF($M508="M",SUMIFS($X:$X,$M:$M,"N1",$E:$E,I508),IF(AND(M508="N1",OFFSET(M508,1,0)="S"),SUMIFS($X:$X,$M:$M,"S",$J:$J,CONCATENATE(E508,".",F508,".")),IF(AND(M508="N1",OFFSET(M508,1,0)="N2",$A$6&gt;=3),SUMIFS($X:$X,$M:$M,"N2",$J:$J,CONCATENATE(E508,".",F508,".")),IF(AND(M508="N2",OFFSET(M508,1,0)="S",$A$6&gt;=3),SUMIFS($X:$X,$M:$M,"S",$K:$K,CONCATENATE(E508,".",F508,".",G508,"."))))))),0)</f>
        <v>466.92</v>
      </c>
      <c r="Y508" s="58">
        <f t="shared" si="62"/>
        <v>4</v>
      </c>
      <c r="Z508" s="59"/>
      <c r="AA508" s="59"/>
      <c r="AB508" s="59"/>
      <c r="AC508" s="3"/>
      <c r="AD508" s="11"/>
      <c r="AE508" s="60"/>
    </row>
    <row r="509" spans="1:31" ht="25.5" x14ac:dyDescent="0.25">
      <c r="A509" t="str">
        <f t="shared" si="70"/>
        <v>S</v>
      </c>
      <c r="B509">
        <f t="shared" ca="1" si="65"/>
        <v>3</v>
      </c>
      <c r="C509" t="str">
        <f t="shared" ca="1" si="66"/>
        <v>S</v>
      </c>
      <c r="D509" t="str">
        <f t="shared" si="71"/>
        <v xml:space="preserve"> </v>
      </c>
      <c r="E509" s="47">
        <f t="shared" ca="1" si="72"/>
        <v>1</v>
      </c>
      <c r="F509">
        <f t="shared" ca="1" si="73"/>
        <v>23</v>
      </c>
      <c r="G509">
        <f t="shared" ca="1" si="74"/>
        <v>4</v>
      </c>
      <c r="H509">
        <f t="shared" ca="1" si="75"/>
        <v>17</v>
      </c>
      <c r="I509" t="str">
        <f t="shared" ca="1" si="67"/>
        <v>1</v>
      </c>
      <c r="J509" t="str">
        <f t="shared" ca="1" si="68"/>
        <v>1.23.</v>
      </c>
      <c r="K509" t="str">
        <f t="shared" ca="1" si="69"/>
        <v>1.23.4.</v>
      </c>
      <c r="L509" t="str">
        <f t="shared" ca="1" si="76"/>
        <v>F</v>
      </c>
      <c r="M509" s="48" t="s">
        <v>6</v>
      </c>
      <c r="N509" s="49"/>
      <c r="O509" s="50" t="s">
        <v>1491</v>
      </c>
      <c r="P509" s="51" t="s">
        <v>32</v>
      </c>
      <c r="Q509" s="51">
        <v>93653</v>
      </c>
      <c r="R509" s="52" t="s">
        <v>623</v>
      </c>
      <c r="S509" s="53" t="s">
        <v>61</v>
      </c>
      <c r="T509" s="78">
        <v>3</v>
      </c>
      <c r="U509" s="79">
        <v>14.61</v>
      </c>
      <c r="V509" s="57">
        <f t="shared" si="63"/>
        <v>18.23</v>
      </c>
      <c r="W509" s="56">
        <f t="shared" si="64"/>
        <v>18.23</v>
      </c>
      <c r="X509" s="57">
        <f ca="1">IFERROR(IF($M509="S",(ROUNDDOWN($Y509*$W509,2)),IF($M509="M",SUMIFS($X:$X,$M:$M,"N1",$E:$E,I509),IF(AND(M509="N1",OFFSET(M509,1,0)="S"),SUMIFS($X:$X,$M:$M,"S",$J:$J,CONCATENATE(E509,".",F509,".")),IF(AND(M509="N1",OFFSET(M509,1,0)="N2",$A$6&gt;=3),SUMIFS($X:$X,$M:$M,"N2",$J:$J,CONCATENATE(E509,".",F509,".")),IF(AND(M509="N2",OFFSET(M509,1,0)="S",$A$6&gt;=3),SUMIFS($X:$X,$M:$M,"S",$K:$K,CONCATENATE(E509,".",F509,".",G509,"."))))))),0)</f>
        <v>54.69</v>
      </c>
      <c r="Y509" s="58">
        <f t="shared" si="62"/>
        <v>3</v>
      </c>
      <c r="Z509" s="59"/>
      <c r="AA509" s="59"/>
      <c r="AB509" s="59"/>
      <c r="AC509" s="3"/>
      <c r="AD509" s="11"/>
      <c r="AE509" s="60"/>
    </row>
    <row r="510" spans="1:31" ht="25.5" x14ac:dyDescent="0.25">
      <c r="A510" t="str">
        <f t="shared" si="70"/>
        <v>S</v>
      </c>
      <c r="B510">
        <f t="shared" ca="1" si="65"/>
        <v>3</v>
      </c>
      <c r="C510" t="str">
        <f t="shared" ca="1" si="66"/>
        <v>S</v>
      </c>
      <c r="D510" t="str">
        <f t="shared" si="71"/>
        <v xml:space="preserve"> </v>
      </c>
      <c r="E510" s="47">
        <f t="shared" ca="1" si="72"/>
        <v>1</v>
      </c>
      <c r="F510">
        <f t="shared" ca="1" si="73"/>
        <v>23</v>
      </c>
      <c r="G510">
        <f t="shared" ca="1" si="74"/>
        <v>4</v>
      </c>
      <c r="H510">
        <f t="shared" ca="1" si="75"/>
        <v>18</v>
      </c>
      <c r="I510" t="str">
        <f t="shared" ca="1" si="67"/>
        <v>1</v>
      </c>
      <c r="J510" t="str">
        <f t="shared" ca="1" si="68"/>
        <v>1.23.</v>
      </c>
      <c r="K510" t="str">
        <f t="shared" ca="1" si="69"/>
        <v>1.23.4.</v>
      </c>
      <c r="L510" t="str">
        <f t="shared" ca="1" si="76"/>
        <v>F</v>
      </c>
      <c r="M510" s="48" t="s">
        <v>6</v>
      </c>
      <c r="N510" s="49"/>
      <c r="O510" s="50" t="s">
        <v>1492</v>
      </c>
      <c r="P510" s="51" t="s">
        <v>32</v>
      </c>
      <c r="Q510" s="51">
        <v>93654</v>
      </c>
      <c r="R510" s="52" t="s">
        <v>624</v>
      </c>
      <c r="S510" s="53" t="s">
        <v>61</v>
      </c>
      <c r="T510" s="78">
        <v>3</v>
      </c>
      <c r="U510" s="79">
        <v>14.61</v>
      </c>
      <c r="V510" s="57">
        <f t="shared" si="63"/>
        <v>18.23</v>
      </c>
      <c r="W510" s="56">
        <f t="shared" si="64"/>
        <v>18.23</v>
      </c>
      <c r="X510" s="57">
        <f ca="1">IFERROR(IF($M510="S",(ROUNDDOWN($Y510*$W510,2)),IF($M510="M",SUMIFS($X:$X,$M:$M,"N1",$E:$E,I510),IF(AND(M510="N1",OFFSET(M510,1,0)="S"),SUMIFS($X:$X,$M:$M,"S",$J:$J,CONCATENATE(E510,".",F510,".")),IF(AND(M510="N1",OFFSET(M510,1,0)="N2",$A$6&gt;=3),SUMIFS($X:$X,$M:$M,"N2",$J:$J,CONCATENATE(E510,".",F510,".")),IF(AND(M510="N2",OFFSET(M510,1,0)="S",$A$6&gt;=3),SUMIFS($X:$X,$M:$M,"S",$K:$K,CONCATENATE(E510,".",F510,".",G510,"."))))))),0)</f>
        <v>54.69</v>
      </c>
      <c r="Y510" s="58">
        <f t="shared" si="62"/>
        <v>3</v>
      </c>
      <c r="Z510" s="59"/>
      <c r="AA510" s="59"/>
      <c r="AB510" s="59"/>
      <c r="AC510" s="3"/>
      <c r="AD510" s="11"/>
      <c r="AE510" s="60"/>
    </row>
    <row r="511" spans="1:31" ht="25.5" x14ac:dyDescent="0.25">
      <c r="A511" t="str">
        <f t="shared" si="70"/>
        <v>S</v>
      </c>
      <c r="B511">
        <f t="shared" ca="1" si="65"/>
        <v>3</v>
      </c>
      <c r="C511" t="str">
        <f t="shared" ca="1" si="66"/>
        <v>S</v>
      </c>
      <c r="D511" t="str">
        <f t="shared" si="71"/>
        <v xml:space="preserve"> </v>
      </c>
      <c r="E511" s="47">
        <f t="shared" ca="1" si="72"/>
        <v>1</v>
      </c>
      <c r="F511">
        <f t="shared" ca="1" si="73"/>
        <v>23</v>
      </c>
      <c r="G511">
        <f t="shared" ca="1" si="74"/>
        <v>4</v>
      </c>
      <c r="H511">
        <f t="shared" ca="1" si="75"/>
        <v>19</v>
      </c>
      <c r="I511" t="str">
        <f t="shared" ca="1" si="67"/>
        <v>1</v>
      </c>
      <c r="J511" t="str">
        <f t="shared" ca="1" si="68"/>
        <v>1.23.</v>
      </c>
      <c r="K511" t="str">
        <f t="shared" ca="1" si="69"/>
        <v>1.23.4.</v>
      </c>
      <c r="L511" t="str">
        <f t="shared" ca="1" si="76"/>
        <v>F</v>
      </c>
      <c r="M511" s="48" t="s">
        <v>6</v>
      </c>
      <c r="N511" s="49"/>
      <c r="O511" s="50" t="s">
        <v>1493</v>
      </c>
      <c r="P511" s="51" t="s">
        <v>32</v>
      </c>
      <c r="Q511" s="51">
        <v>93660</v>
      </c>
      <c r="R511" s="52" t="s">
        <v>109</v>
      </c>
      <c r="S511" s="53" t="s">
        <v>61</v>
      </c>
      <c r="T511" s="78">
        <v>4</v>
      </c>
      <c r="U511" s="79">
        <v>71.040000000000006</v>
      </c>
      <c r="V511" s="57">
        <f t="shared" si="63"/>
        <v>88.64</v>
      </c>
      <c r="W511" s="56">
        <f t="shared" si="64"/>
        <v>88.64</v>
      </c>
      <c r="X511" s="57">
        <f ca="1">IFERROR(IF($M511="S",(ROUNDDOWN($Y511*$W511,2)),IF($M511="M",SUMIFS($X:$X,$M:$M,"N1",$E:$E,I511),IF(AND(M511="N1",OFFSET(M511,1,0)="S"),SUMIFS($X:$X,$M:$M,"S",$J:$J,CONCATENATE(E511,".",F511,".")),IF(AND(M511="N1",OFFSET(M511,1,0)="N2",$A$6&gt;=3),SUMIFS($X:$X,$M:$M,"N2",$J:$J,CONCATENATE(E511,".",F511,".")),IF(AND(M511="N2",OFFSET(M511,1,0)="S",$A$6&gt;=3),SUMIFS($X:$X,$M:$M,"S",$K:$K,CONCATENATE(E511,".",F511,".",G511,"."))))))),0)</f>
        <v>354.56</v>
      </c>
      <c r="Y511" s="58">
        <f t="shared" si="62"/>
        <v>4</v>
      </c>
      <c r="Z511" s="59"/>
      <c r="AA511" s="59"/>
      <c r="AB511" s="59"/>
      <c r="AC511" s="3"/>
      <c r="AD511" s="11"/>
      <c r="AE511" s="60"/>
    </row>
    <row r="512" spans="1:31" ht="25.5" x14ac:dyDescent="0.25">
      <c r="A512" t="str">
        <f t="shared" si="70"/>
        <v>S</v>
      </c>
      <c r="B512">
        <f t="shared" ca="1" si="65"/>
        <v>3</v>
      </c>
      <c r="C512" t="str">
        <f t="shared" ca="1" si="66"/>
        <v>S</v>
      </c>
      <c r="D512" t="str">
        <f t="shared" si="71"/>
        <v xml:space="preserve"> </v>
      </c>
      <c r="E512" s="47">
        <f t="shared" ca="1" si="72"/>
        <v>1</v>
      </c>
      <c r="F512">
        <f t="shared" ca="1" si="73"/>
        <v>23</v>
      </c>
      <c r="G512">
        <f t="shared" ca="1" si="74"/>
        <v>4</v>
      </c>
      <c r="H512">
        <f t="shared" ca="1" si="75"/>
        <v>20</v>
      </c>
      <c r="I512" t="str">
        <f t="shared" ca="1" si="67"/>
        <v>1</v>
      </c>
      <c r="J512" t="str">
        <f t="shared" ca="1" si="68"/>
        <v>1.23.</v>
      </c>
      <c r="K512" t="str">
        <f t="shared" ca="1" si="69"/>
        <v>1.23.4.</v>
      </c>
      <c r="L512" t="str">
        <f t="shared" ca="1" si="76"/>
        <v>F</v>
      </c>
      <c r="M512" s="48" t="s">
        <v>6</v>
      </c>
      <c r="N512" s="49"/>
      <c r="O512" s="50" t="s">
        <v>1494</v>
      </c>
      <c r="P512" s="51" t="s">
        <v>32</v>
      </c>
      <c r="Q512" s="51">
        <v>93662</v>
      </c>
      <c r="R512" s="52" t="s">
        <v>111</v>
      </c>
      <c r="S512" s="53" t="s">
        <v>61</v>
      </c>
      <c r="T512" s="78">
        <v>1</v>
      </c>
      <c r="U512" s="79">
        <v>73.19</v>
      </c>
      <c r="V512" s="57">
        <f t="shared" si="63"/>
        <v>91.32</v>
      </c>
      <c r="W512" s="56">
        <f t="shared" si="64"/>
        <v>91.32</v>
      </c>
      <c r="X512" s="57">
        <f ca="1">IFERROR(IF($M512="S",(ROUNDDOWN($Y512*$W512,2)),IF($M512="M",SUMIFS($X:$X,$M:$M,"N1",$E:$E,I512),IF(AND(M512="N1",OFFSET(M512,1,0)="S"),SUMIFS($X:$X,$M:$M,"S",$J:$J,CONCATENATE(E512,".",F512,".")),IF(AND(M512="N1",OFFSET(M512,1,0)="N2",$A$6&gt;=3),SUMIFS($X:$X,$M:$M,"N2",$J:$J,CONCATENATE(E512,".",F512,".")),IF(AND(M512="N2",OFFSET(M512,1,0)="S",$A$6&gt;=3),SUMIFS($X:$X,$M:$M,"S",$K:$K,CONCATENATE(E512,".",F512,".",G512,"."))))))),0)</f>
        <v>91.32</v>
      </c>
      <c r="Y512" s="58">
        <f t="shared" ref="Y512:Y573" si="77">IF(T512="-",0,T512)</f>
        <v>1</v>
      </c>
      <c r="Z512" s="59"/>
      <c r="AA512" s="59"/>
      <c r="AB512" s="59"/>
      <c r="AC512" s="3"/>
      <c r="AD512" s="11"/>
      <c r="AE512" s="60"/>
    </row>
    <row r="513" spans="1:31" ht="25.5" x14ac:dyDescent="0.25">
      <c r="A513" t="str">
        <f t="shared" si="70"/>
        <v>S</v>
      </c>
      <c r="B513">
        <f t="shared" ca="1" si="65"/>
        <v>3</v>
      </c>
      <c r="C513" t="str">
        <f t="shared" ca="1" si="66"/>
        <v>S</v>
      </c>
      <c r="D513" t="str">
        <f t="shared" si="71"/>
        <v xml:space="preserve"> </v>
      </c>
      <c r="E513" s="47">
        <f t="shared" ca="1" si="72"/>
        <v>1</v>
      </c>
      <c r="F513">
        <f t="shared" ca="1" si="73"/>
        <v>23</v>
      </c>
      <c r="G513">
        <f t="shared" ca="1" si="74"/>
        <v>4</v>
      </c>
      <c r="H513">
        <f t="shared" ca="1" si="75"/>
        <v>21</v>
      </c>
      <c r="I513" t="str">
        <f t="shared" ca="1" si="67"/>
        <v>1</v>
      </c>
      <c r="J513" t="str">
        <f t="shared" ca="1" si="68"/>
        <v>1.23.</v>
      </c>
      <c r="K513" t="str">
        <f t="shared" ca="1" si="69"/>
        <v>1.23.4.</v>
      </c>
      <c r="L513" t="str">
        <f t="shared" ca="1" si="76"/>
        <v>F</v>
      </c>
      <c r="M513" s="48" t="s">
        <v>6</v>
      </c>
      <c r="N513" s="49"/>
      <c r="O513" s="50" t="s">
        <v>1495</v>
      </c>
      <c r="P513" s="51" t="s">
        <v>32</v>
      </c>
      <c r="Q513" s="51">
        <v>93668</v>
      </c>
      <c r="R513" s="52" t="s">
        <v>112</v>
      </c>
      <c r="S513" s="53" t="s">
        <v>61</v>
      </c>
      <c r="T513" s="78">
        <v>1</v>
      </c>
      <c r="U513" s="79">
        <v>88.92</v>
      </c>
      <c r="V513" s="57">
        <f t="shared" si="63"/>
        <v>110.95</v>
      </c>
      <c r="W513" s="56">
        <f t="shared" si="64"/>
        <v>110.95</v>
      </c>
      <c r="X513" s="57">
        <f ca="1">IFERROR(IF($M513="S",(ROUNDDOWN($Y513*$W513,2)),IF($M513="M",SUMIFS($X:$X,$M:$M,"N1",$E:$E,I513),IF(AND(M513="N1",OFFSET(M513,1,0)="S"),SUMIFS($X:$X,$M:$M,"S",$J:$J,CONCATENATE(E513,".",F513,".")),IF(AND(M513="N1",OFFSET(M513,1,0)="N2",$A$6&gt;=3),SUMIFS($X:$X,$M:$M,"N2",$J:$J,CONCATENATE(E513,".",F513,".")),IF(AND(M513="N2",OFFSET(M513,1,0)="S",$A$6&gt;=3),SUMIFS($X:$X,$M:$M,"S",$K:$K,CONCATENATE(E513,".",F513,".",G513,"."))))))),0)</f>
        <v>110.95</v>
      </c>
      <c r="Y513" s="58">
        <f t="shared" si="77"/>
        <v>1</v>
      </c>
      <c r="Z513" s="59"/>
      <c r="AA513" s="59"/>
      <c r="AB513" s="59"/>
      <c r="AC513" s="3"/>
      <c r="AD513" s="11"/>
      <c r="AE513" s="60"/>
    </row>
    <row r="514" spans="1:31" ht="25.5" x14ac:dyDescent="0.25">
      <c r="A514" t="str">
        <f t="shared" si="70"/>
        <v>S</v>
      </c>
      <c r="B514">
        <f t="shared" ca="1" si="65"/>
        <v>3</v>
      </c>
      <c r="C514" t="str">
        <f t="shared" ca="1" si="66"/>
        <v>S</v>
      </c>
      <c r="D514" t="str">
        <f t="shared" si="71"/>
        <v xml:space="preserve"> </v>
      </c>
      <c r="E514" s="47">
        <f t="shared" ca="1" si="72"/>
        <v>1</v>
      </c>
      <c r="F514">
        <f t="shared" ca="1" si="73"/>
        <v>23</v>
      </c>
      <c r="G514">
        <f t="shared" ca="1" si="74"/>
        <v>4</v>
      </c>
      <c r="H514">
        <f t="shared" ca="1" si="75"/>
        <v>22</v>
      </c>
      <c r="I514" t="str">
        <f t="shared" ca="1" si="67"/>
        <v>1</v>
      </c>
      <c r="J514" t="str">
        <f t="shared" ca="1" si="68"/>
        <v>1.23.</v>
      </c>
      <c r="K514" t="str">
        <f t="shared" ca="1" si="69"/>
        <v>1.23.4.</v>
      </c>
      <c r="L514" t="str">
        <f t="shared" ca="1" si="76"/>
        <v>F</v>
      </c>
      <c r="M514" s="48" t="s">
        <v>6</v>
      </c>
      <c r="N514" s="49"/>
      <c r="O514" s="50" t="s">
        <v>1496</v>
      </c>
      <c r="P514" s="51" t="s">
        <v>32</v>
      </c>
      <c r="Q514" s="51">
        <v>93670</v>
      </c>
      <c r="R514" s="52" t="s">
        <v>626</v>
      </c>
      <c r="S514" s="53" t="s">
        <v>61</v>
      </c>
      <c r="T514" s="78">
        <v>1</v>
      </c>
      <c r="U514" s="79">
        <v>95.06</v>
      </c>
      <c r="V514" s="57">
        <f t="shared" si="63"/>
        <v>118.61</v>
      </c>
      <c r="W514" s="56">
        <f t="shared" si="64"/>
        <v>118.61</v>
      </c>
      <c r="X514" s="57">
        <f ca="1">IFERROR(IF($M514="S",(ROUNDDOWN($Y514*$W514,2)),IF($M514="M",SUMIFS($X:$X,$M:$M,"N1",$E:$E,I514),IF(AND(M514="N1",OFFSET(M514,1,0)="S"),SUMIFS($X:$X,$M:$M,"S",$J:$J,CONCATENATE(E514,".",F514,".")),IF(AND(M514="N1",OFFSET(M514,1,0)="N2",$A$6&gt;=3),SUMIFS($X:$X,$M:$M,"N2",$J:$J,CONCATENATE(E514,".",F514,".")),IF(AND(M514="N2",OFFSET(M514,1,0)="S",$A$6&gt;=3),SUMIFS($X:$X,$M:$M,"S",$K:$K,CONCATENATE(E514,".",F514,".",G514,"."))))))),0)</f>
        <v>118.61</v>
      </c>
      <c r="Y514" s="58">
        <f t="shared" si="77"/>
        <v>1</v>
      </c>
      <c r="Z514" s="59"/>
      <c r="AA514" s="59"/>
      <c r="AB514" s="59"/>
      <c r="AC514" s="3"/>
      <c r="AD514" s="11"/>
      <c r="AE514" s="60"/>
    </row>
    <row r="515" spans="1:31" ht="25.5" x14ac:dyDescent="0.25">
      <c r="A515" t="str">
        <f t="shared" si="70"/>
        <v>S</v>
      </c>
      <c r="B515">
        <f t="shared" ca="1" si="65"/>
        <v>3</v>
      </c>
      <c r="C515" t="str">
        <f t="shared" ca="1" si="66"/>
        <v>S</v>
      </c>
      <c r="D515" t="str">
        <f t="shared" si="71"/>
        <v xml:space="preserve"> </v>
      </c>
      <c r="E515" s="47">
        <f t="shared" ca="1" si="72"/>
        <v>1</v>
      </c>
      <c r="F515">
        <f t="shared" ca="1" si="73"/>
        <v>23</v>
      </c>
      <c r="G515">
        <f t="shared" ca="1" si="74"/>
        <v>4</v>
      </c>
      <c r="H515">
        <f t="shared" ca="1" si="75"/>
        <v>23</v>
      </c>
      <c r="I515" t="str">
        <f t="shared" ca="1" si="67"/>
        <v>1</v>
      </c>
      <c r="J515" t="str">
        <f t="shared" ca="1" si="68"/>
        <v>1.23.</v>
      </c>
      <c r="K515" t="str">
        <f t="shared" ca="1" si="69"/>
        <v>1.23.4.</v>
      </c>
      <c r="L515" t="str">
        <f t="shared" ca="1" si="76"/>
        <v>F</v>
      </c>
      <c r="M515" s="48" t="s">
        <v>6</v>
      </c>
      <c r="N515" s="49"/>
      <c r="O515" s="50" t="s">
        <v>1497</v>
      </c>
      <c r="P515" s="51" t="s">
        <v>120</v>
      </c>
      <c r="Q515" s="51" t="s">
        <v>627</v>
      </c>
      <c r="R515" s="52" t="s">
        <v>628</v>
      </c>
      <c r="S515" s="53" t="s">
        <v>61</v>
      </c>
      <c r="T515" s="78">
        <v>1</v>
      </c>
      <c r="U515" s="79">
        <v>177.27</v>
      </c>
      <c r="V515" s="57">
        <f t="shared" si="63"/>
        <v>221.19</v>
      </c>
      <c r="W515" s="56">
        <f t="shared" si="64"/>
        <v>221.19</v>
      </c>
      <c r="X515" s="57">
        <f ca="1">IFERROR(IF($M515="S",(ROUNDDOWN($Y515*$W515,2)),IF($M515="M",SUMIFS($X:$X,$M:$M,"N1",$E:$E,I515),IF(AND(M515="N1",OFFSET(M515,1,0)="S"),SUMIFS($X:$X,$M:$M,"S",$J:$J,CONCATENATE(E515,".",F515,".")),IF(AND(M515="N1",OFFSET(M515,1,0)="N2",$A$6&gt;=3),SUMIFS($X:$X,$M:$M,"N2",$J:$J,CONCATENATE(E515,".",F515,".")),IF(AND(M515="N2",OFFSET(M515,1,0)="S",$A$6&gt;=3),SUMIFS($X:$X,$M:$M,"S",$K:$K,CONCATENATE(E515,".",F515,".",G515,"."))))))),0)</f>
        <v>221.19</v>
      </c>
      <c r="Y515" s="58">
        <f t="shared" si="77"/>
        <v>1</v>
      </c>
      <c r="Z515" s="59"/>
      <c r="AA515" s="59"/>
      <c r="AB515" s="59"/>
      <c r="AC515" s="3"/>
      <c r="AD515" s="11"/>
      <c r="AE515" s="60"/>
    </row>
    <row r="516" spans="1:31" ht="25.5" x14ac:dyDescent="0.25">
      <c r="A516" t="str">
        <f t="shared" si="70"/>
        <v>S</v>
      </c>
      <c r="B516">
        <f t="shared" ca="1" si="65"/>
        <v>3</v>
      </c>
      <c r="C516" t="str">
        <f t="shared" ca="1" si="66"/>
        <v>S</v>
      </c>
      <c r="D516" t="str">
        <f t="shared" si="71"/>
        <v xml:space="preserve"> </v>
      </c>
      <c r="E516" s="47">
        <f t="shared" ca="1" si="72"/>
        <v>1</v>
      </c>
      <c r="F516">
        <f t="shared" ca="1" si="73"/>
        <v>23</v>
      </c>
      <c r="G516">
        <f t="shared" ca="1" si="74"/>
        <v>4</v>
      </c>
      <c r="H516">
        <f t="shared" ca="1" si="75"/>
        <v>24</v>
      </c>
      <c r="I516" t="str">
        <f t="shared" ca="1" si="67"/>
        <v>1</v>
      </c>
      <c r="J516" t="str">
        <f t="shared" ca="1" si="68"/>
        <v>1.23.</v>
      </c>
      <c r="K516" t="str">
        <f t="shared" ca="1" si="69"/>
        <v>1.23.4.</v>
      </c>
      <c r="L516" t="str">
        <f t="shared" ca="1" si="76"/>
        <v>F</v>
      </c>
      <c r="M516" s="48" t="s">
        <v>6</v>
      </c>
      <c r="N516" s="49"/>
      <c r="O516" s="50" t="s">
        <v>1498</v>
      </c>
      <c r="P516" s="51" t="s">
        <v>32</v>
      </c>
      <c r="Q516" s="51">
        <v>93674</v>
      </c>
      <c r="R516" s="52" t="s">
        <v>625</v>
      </c>
      <c r="S516" s="53" t="s">
        <v>61</v>
      </c>
      <c r="T516" s="78">
        <v>1</v>
      </c>
      <c r="U516" s="79">
        <v>183.42</v>
      </c>
      <c r="V516" s="57">
        <f t="shared" si="63"/>
        <v>228.87</v>
      </c>
      <c r="W516" s="56">
        <f t="shared" si="64"/>
        <v>228.87</v>
      </c>
      <c r="X516" s="57">
        <f ca="1">IFERROR(IF($M516="S",(ROUNDDOWN($Y516*$W516,2)),IF($M516="M",SUMIFS($X:$X,$M:$M,"N1",$E:$E,I516),IF(AND(M516="N1",OFFSET(M516,1,0)="S"),SUMIFS($X:$X,$M:$M,"S",$J:$J,CONCATENATE(E516,".",F516,".")),IF(AND(M516="N1",OFFSET(M516,1,0)="N2",$A$6&gt;=3),SUMIFS($X:$X,$M:$M,"N2",$J:$J,CONCATENATE(E516,".",F516,".")),IF(AND(M516="N2",OFFSET(M516,1,0)="S",$A$6&gt;=3),SUMIFS($X:$X,$M:$M,"S",$K:$K,CONCATENATE(E516,".",F516,".",G516,"."))))))),0)</f>
        <v>228.87</v>
      </c>
      <c r="Y516" s="58">
        <f t="shared" si="77"/>
        <v>1</v>
      </c>
      <c r="Z516" s="59"/>
      <c r="AA516" s="59"/>
      <c r="AB516" s="59"/>
      <c r="AC516" s="3"/>
      <c r="AD516" s="11"/>
      <c r="AE516" s="60"/>
    </row>
    <row r="517" spans="1:31" ht="38.25" x14ac:dyDescent="0.25">
      <c r="A517" t="str">
        <f t="shared" si="70"/>
        <v>S</v>
      </c>
      <c r="B517">
        <f t="shared" ca="1" si="65"/>
        <v>3</v>
      </c>
      <c r="C517" t="str">
        <f t="shared" ca="1" si="66"/>
        <v>S</v>
      </c>
      <c r="D517" t="str">
        <f t="shared" si="71"/>
        <v xml:space="preserve"> </v>
      </c>
      <c r="E517" s="47">
        <f t="shared" ca="1" si="72"/>
        <v>1</v>
      </c>
      <c r="F517">
        <f t="shared" ca="1" si="73"/>
        <v>23</v>
      </c>
      <c r="G517">
        <f t="shared" ca="1" si="74"/>
        <v>4</v>
      </c>
      <c r="H517">
        <f t="shared" ca="1" si="75"/>
        <v>25</v>
      </c>
      <c r="I517" t="str">
        <f t="shared" ca="1" si="67"/>
        <v>1</v>
      </c>
      <c r="J517" t="str">
        <f t="shared" ca="1" si="68"/>
        <v>1.23.</v>
      </c>
      <c r="K517" t="str">
        <f t="shared" ca="1" si="69"/>
        <v>1.23.4.</v>
      </c>
      <c r="L517" t="str">
        <f t="shared" ca="1" si="76"/>
        <v>F</v>
      </c>
      <c r="M517" s="48" t="s">
        <v>6</v>
      </c>
      <c r="N517" s="49"/>
      <c r="O517" s="50" t="s">
        <v>1499</v>
      </c>
      <c r="P517" s="51" t="s">
        <v>51</v>
      </c>
      <c r="Q517" s="51" t="s">
        <v>629</v>
      </c>
      <c r="R517" s="52" t="s">
        <v>630</v>
      </c>
      <c r="S517" s="53" t="s">
        <v>61</v>
      </c>
      <c r="T517" s="78">
        <v>1</v>
      </c>
      <c r="U517" s="79">
        <v>844.16</v>
      </c>
      <c r="V517" s="57">
        <f t="shared" si="63"/>
        <v>1053.3399999999999</v>
      </c>
      <c r="W517" s="56">
        <f t="shared" si="64"/>
        <v>1053.3399999999999</v>
      </c>
      <c r="X517" s="57">
        <f ca="1">IFERROR(IF($M517="S",(ROUNDDOWN($Y517*$W517,2)),IF($M517="M",SUMIFS($X:$X,$M:$M,"N1",$E:$E,I517),IF(AND(M517="N1",OFFSET(M517,1,0)="S"),SUMIFS($X:$X,$M:$M,"S",$J:$J,CONCATENATE(E517,".",F517,".")),IF(AND(M517="N1",OFFSET(M517,1,0)="N2",$A$6&gt;=3),SUMIFS($X:$X,$M:$M,"N2",$J:$J,CONCATENATE(E517,".",F517,".")),IF(AND(M517="N2",OFFSET(M517,1,0)="S",$A$6&gt;=3),SUMIFS($X:$X,$M:$M,"S",$K:$K,CONCATENATE(E517,".",F517,".",G517,"."))))))),0)</f>
        <v>1053.3399999999999</v>
      </c>
      <c r="Y517" s="58">
        <f t="shared" si="77"/>
        <v>1</v>
      </c>
      <c r="Z517" s="59"/>
      <c r="AA517" s="59"/>
      <c r="AB517" s="59"/>
      <c r="AC517" s="3"/>
      <c r="AD517" s="11"/>
      <c r="AE517" s="60"/>
    </row>
    <row r="518" spans="1:31" ht="25.5" x14ac:dyDescent="0.25">
      <c r="A518" t="str">
        <f t="shared" si="70"/>
        <v>S</v>
      </c>
      <c r="B518">
        <f t="shared" ca="1" si="65"/>
        <v>3</v>
      </c>
      <c r="C518" t="str">
        <f t="shared" ca="1" si="66"/>
        <v>S</v>
      </c>
      <c r="D518" t="str">
        <f t="shared" si="71"/>
        <v xml:space="preserve"> </v>
      </c>
      <c r="E518" s="47">
        <f t="shared" ca="1" si="72"/>
        <v>1</v>
      </c>
      <c r="F518">
        <f t="shared" ca="1" si="73"/>
        <v>23</v>
      </c>
      <c r="G518">
        <f t="shared" ca="1" si="74"/>
        <v>4</v>
      </c>
      <c r="H518">
        <f t="shared" ca="1" si="75"/>
        <v>26</v>
      </c>
      <c r="I518" t="str">
        <f t="shared" ca="1" si="67"/>
        <v>1</v>
      </c>
      <c r="J518" t="str">
        <f t="shared" ca="1" si="68"/>
        <v>1.23.</v>
      </c>
      <c r="K518" t="str">
        <f t="shared" ca="1" si="69"/>
        <v>1.23.4.</v>
      </c>
      <c r="L518" t="str">
        <f t="shared" ca="1" si="76"/>
        <v>F</v>
      </c>
      <c r="M518" s="48" t="s">
        <v>6</v>
      </c>
      <c r="N518" s="49"/>
      <c r="O518" s="50" t="s">
        <v>1500</v>
      </c>
      <c r="P518" s="51" t="s">
        <v>32</v>
      </c>
      <c r="Q518" s="51">
        <v>106027</v>
      </c>
      <c r="R518" s="52" t="s">
        <v>615</v>
      </c>
      <c r="S518" s="53" t="s">
        <v>61</v>
      </c>
      <c r="T518" s="78">
        <v>4</v>
      </c>
      <c r="U518" s="79">
        <v>93.55</v>
      </c>
      <c r="V518" s="57">
        <f t="shared" ref="V518:V578" si="78">IFERROR(ROUNDDOWN(U518*(1+$V$11),2),"-")</f>
        <v>116.73</v>
      </c>
      <c r="W518" s="56">
        <f t="shared" si="64"/>
        <v>116.73</v>
      </c>
      <c r="X518" s="57">
        <f ca="1">IFERROR(IF($M518="S",(ROUNDDOWN($Y518*$W518,2)),IF($M518="M",SUMIFS($X:$X,$M:$M,"N1",$E:$E,I518),IF(AND(M518="N1",OFFSET(M518,1,0)="S"),SUMIFS($X:$X,$M:$M,"S",$J:$J,CONCATENATE(E518,".",F518,".")),IF(AND(M518="N1",OFFSET(M518,1,0)="N2",$A$6&gt;=3),SUMIFS($X:$X,$M:$M,"N2",$J:$J,CONCATENATE(E518,".",F518,".")),IF(AND(M518="N2",OFFSET(M518,1,0)="S",$A$6&gt;=3),SUMIFS($X:$X,$M:$M,"S",$K:$K,CONCATENATE(E518,".",F518,".",G518,"."))))))),0)</f>
        <v>466.92</v>
      </c>
      <c r="Y518" s="58">
        <f t="shared" si="77"/>
        <v>4</v>
      </c>
      <c r="Z518" s="59"/>
      <c r="AA518" s="59"/>
      <c r="AB518" s="59"/>
      <c r="AC518" s="3"/>
      <c r="AD518" s="11"/>
      <c r="AE518" s="60"/>
    </row>
    <row r="519" spans="1:31" ht="25.5" x14ac:dyDescent="0.25">
      <c r="A519" t="str">
        <f t="shared" si="70"/>
        <v>S</v>
      </c>
      <c r="B519">
        <f t="shared" ca="1" si="65"/>
        <v>3</v>
      </c>
      <c r="C519" t="str">
        <f t="shared" ca="1" si="66"/>
        <v>S</v>
      </c>
      <c r="D519" t="str">
        <f t="shared" si="71"/>
        <v xml:space="preserve"> </v>
      </c>
      <c r="E519" s="47">
        <f t="shared" ca="1" si="72"/>
        <v>1</v>
      </c>
      <c r="F519">
        <f t="shared" ca="1" si="73"/>
        <v>23</v>
      </c>
      <c r="G519">
        <f t="shared" ca="1" si="74"/>
        <v>4</v>
      </c>
      <c r="H519">
        <f t="shared" ca="1" si="75"/>
        <v>27</v>
      </c>
      <c r="I519" t="str">
        <f t="shared" ca="1" si="67"/>
        <v>1</v>
      </c>
      <c r="J519" t="str">
        <f t="shared" ca="1" si="68"/>
        <v>1.23.</v>
      </c>
      <c r="K519" t="str">
        <f t="shared" ca="1" si="69"/>
        <v>1.23.4.</v>
      </c>
      <c r="L519" t="str">
        <f t="shared" ca="1" si="76"/>
        <v>F</v>
      </c>
      <c r="M519" s="48" t="s">
        <v>6</v>
      </c>
      <c r="N519" s="49"/>
      <c r="O519" s="50" t="s">
        <v>1501</v>
      </c>
      <c r="P519" s="51" t="s">
        <v>32</v>
      </c>
      <c r="Q519" s="51">
        <v>93653</v>
      </c>
      <c r="R519" s="52" t="s">
        <v>623</v>
      </c>
      <c r="S519" s="53" t="s">
        <v>61</v>
      </c>
      <c r="T519" s="78">
        <v>1</v>
      </c>
      <c r="U519" s="79">
        <v>14.61</v>
      </c>
      <c r="V519" s="57">
        <f t="shared" si="78"/>
        <v>18.23</v>
      </c>
      <c r="W519" s="56">
        <f t="shared" ref="W519:W579" si="79">IFERROR(ROUND(V519*(1-$W$11),4),0)</f>
        <v>18.23</v>
      </c>
      <c r="X519" s="57">
        <f ca="1">IFERROR(IF($M519="S",(ROUNDDOWN($Y519*$W519,2)),IF($M519="M",SUMIFS($X:$X,$M:$M,"N1",$E:$E,I519),IF(AND(M519="N1",OFFSET(M519,1,0)="S"),SUMIFS($X:$X,$M:$M,"S",$J:$J,CONCATENATE(E519,".",F519,".")),IF(AND(M519="N1",OFFSET(M519,1,0)="N2",$A$6&gt;=3),SUMIFS($X:$X,$M:$M,"N2",$J:$J,CONCATENATE(E519,".",F519,".")),IF(AND(M519="N2",OFFSET(M519,1,0)="S",$A$6&gt;=3),SUMIFS($X:$X,$M:$M,"S",$K:$K,CONCATENATE(E519,".",F519,".",G519,"."))))))),0)</f>
        <v>18.23</v>
      </c>
      <c r="Y519" s="58">
        <f t="shared" si="77"/>
        <v>1</v>
      </c>
      <c r="Z519" s="59"/>
      <c r="AA519" s="59"/>
      <c r="AB519" s="59"/>
      <c r="AC519" s="3"/>
      <c r="AD519" s="11"/>
      <c r="AE519" s="60"/>
    </row>
    <row r="520" spans="1:31" ht="25.5" x14ac:dyDescent="0.25">
      <c r="A520" t="str">
        <f t="shared" si="70"/>
        <v>S</v>
      </c>
      <c r="B520">
        <f t="shared" ca="1" si="65"/>
        <v>3</v>
      </c>
      <c r="C520" t="str">
        <f t="shared" ca="1" si="66"/>
        <v>S</v>
      </c>
      <c r="D520" t="str">
        <f t="shared" si="71"/>
        <v xml:space="preserve"> </v>
      </c>
      <c r="E520" s="47">
        <f t="shared" ca="1" si="72"/>
        <v>1</v>
      </c>
      <c r="F520">
        <f t="shared" ca="1" si="73"/>
        <v>23</v>
      </c>
      <c r="G520">
        <f t="shared" ca="1" si="74"/>
        <v>4</v>
      </c>
      <c r="H520">
        <f t="shared" ca="1" si="75"/>
        <v>28</v>
      </c>
      <c r="I520" t="str">
        <f t="shared" ca="1" si="67"/>
        <v>1</v>
      </c>
      <c r="J520" t="str">
        <f t="shared" ca="1" si="68"/>
        <v>1.23.</v>
      </c>
      <c r="K520" t="str">
        <f t="shared" ca="1" si="69"/>
        <v>1.23.4.</v>
      </c>
      <c r="L520" t="str">
        <f t="shared" ca="1" si="76"/>
        <v>F</v>
      </c>
      <c r="M520" s="48" t="s">
        <v>6</v>
      </c>
      <c r="N520" s="49"/>
      <c r="O520" s="50" t="s">
        <v>1502</v>
      </c>
      <c r="P520" s="51" t="s">
        <v>32</v>
      </c>
      <c r="Q520" s="51">
        <v>93660</v>
      </c>
      <c r="R520" s="52" t="s">
        <v>109</v>
      </c>
      <c r="S520" s="53" t="s">
        <v>61</v>
      </c>
      <c r="T520" s="78">
        <v>16</v>
      </c>
      <c r="U520" s="79">
        <v>71.040000000000006</v>
      </c>
      <c r="V520" s="57">
        <f t="shared" si="78"/>
        <v>88.64</v>
      </c>
      <c r="W520" s="56">
        <f t="shared" si="79"/>
        <v>88.64</v>
      </c>
      <c r="X520" s="57">
        <f ca="1">IFERROR(IF($M520="S",(ROUNDDOWN($Y520*$W520,2)),IF($M520="M",SUMIFS($X:$X,$M:$M,"N1",$E:$E,I520),IF(AND(M520="N1",OFFSET(M520,1,0)="S"),SUMIFS($X:$X,$M:$M,"S",$J:$J,CONCATENATE(E520,".",F520,".")),IF(AND(M520="N1",OFFSET(M520,1,0)="N2",$A$6&gt;=3),SUMIFS($X:$X,$M:$M,"N2",$J:$J,CONCATENATE(E520,".",F520,".")),IF(AND(M520="N2",OFFSET(M520,1,0)="S",$A$6&gt;=3),SUMIFS($X:$X,$M:$M,"S",$K:$K,CONCATENATE(E520,".",F520,".",G520,"."))))))),0)</f>
        <v>1418.24</v>
      </c>
      <c r="Y520" s="58">
        <f t="shared" si="77"/>
        <v>16</v>
      </c>
      <c r="Z520" s="59"/>
      <c r="AA520" s="59"/>
      <c r="AB520" s="59"/>
      <c r="AC520" s="3"/>
      <c r="AD520" s="11"/>
      <c r="AE520" s="60"/>
    </row>
    <row r="521" spans="1:31" ht="25.5" x14ac:dyDescent="0.25">
      <c r="A521" t="str">
        <f t="shared" si="70"/>
        <v>S</v>
      </c>
      <c r="B521">
        <f t="shared" ca="1" si="65"/>
        <v>3</v>
      </c>
      <c r="C521" t="str">
        <f t="shared" ca="1" si="66"/>
        <v>S</v>
      </c>
      <c r="D521" t="str">
        <f t="shared" si="71"/>
        <v xml:space="preserve"> </v>
      </c>
      <c r="E521" s="47">
        <f t="shared" ca="1" si="72"/>
        <v>1</v>
      </c>
      <c r="F521">
        <f t="shared" ca="1" si="73"/>
        <v>23</v>
      </c>
      <c r="G521">
        <f t="shared" ca="1" si="74"/>
        <v>4</v>
      </c>
      <c r="H521">
        <f t="shared" ca="1" si="75"/>
        <v>29</v>
      </c>
      <c r="I521" t="str">
        <f t="shared" ca="1" si="67"/>
        <v>1</v>
      </c>
      <c r="J521" t="str">
        <f t="shared" ca="1" si="68"/>
        <v>1.23.</v>
      </c>
      <c r="K521" t="str">
        <f t="shared" ca="1" si="69"/>
        <v>1.23.4.</v>
      </c>
      <c r="L521" t="str">
        <f t="shared" ca="1" si="76"/>
        <v>F</v>
      </c>
      <c r="M521" s="48" t="s">
        <v>6</v>
      </c>
      <c r="N521" s="49"/>
      <c r="O521" s="50" t="s">
        <v>1503</v>
      </c>
      <c r="P521" s="51" t="s">
        <v>32</v>
      </c>
      <c r="Q521" s="51">
        <v>93669</v>
      </c>
      <c r="R521" s="52" t="s">
        <v>616</v>
      </c>
      <c r="S521" s="53" t="s">
        <v>61</v>
      </c>
      <c r="T521" s="78">
        <v>1</v>
      </c>
      <c r="U521" s="79">
        <v>92.13</v>
      </c>
      <c r="V521" s="57">
        <f t="shared" si="78"/>
        <v>114.95</v>
      </c>
      <c r="W521" s="56">
        <f t="shared" si="79"/>
        <v>114.95</v>
      </c>
      <c r="X521" s="57">
        <f ca="1">IFERROR(IF($M521="S",(ROUNDDOWN($Y521*$W521,2)),IF($M521="M",SUMIFS($X:$X,$M:$M,"N1",$E:$E,I521),IF(AND(M521="N1",OFFSET(M521,1,0)="S"),SUMIFS($X:$X,$M:$M,"S",$J:$J,CONCATENATE(E521,".",F521,".")),IF(AND(M521="N1",OFFSET(M521,1,0)="N2",$A$6&gt;=3),SUMIFS($X:$X,$M:$M,"N2",$J:$J,CONCATENATE(E521,".",F521,".")),IF(AND(M521="N2",OFFSET(M521,1,0)="S",$A$6&gt;=3),SUMIFS($X:$X,$M:$M,"S",$K:$K,CONCATENATE(E521,".",F521,".",G521,"."))))))),0)</f>
        <v>114.95</v>
      </c>
      <c r="Y521" s="58">
        <f t="shared" si="77"/>
        <v>1</v>
      </c>
      <c r="Z521" s="59"/>
      <c r="AA521" s="59"/>
      <c r="AB521" s="59"/>
      <c r="AC521" s="3"/>
      <c r="AD521" s="11"/>
      <c r="AE521" s="60"/>
    </row>
    <row r="522" spans="1:31" ht="38.25" x14ac:dyDescent="0.25">
      <c r="A522" t="str">
        <f t="shared" si="70"/>
        <v>S</v>
      </c>
      <c r="B522">
        <f t="shared" ca="1" si="65"/>
        <v>3</v>
      </c>
      <c r="C522" t="str">
        <f t="shared" ca="1" si="66"/>
        <v>S</v>
      </c>
      <c r="D522" t="str">
        <f t="shared" si="71"/>
        <v xml:space="preserve"> </v>
      </c>
      <c r="E522" s="47">
        <f t="shared" ca="1" si="72"/>
        <v>1</v>
      </c>
      <c r="F522">
        <f t="shared" ca="1" si="73"/>
        <v>23</v>
      </c>
      <c r="G522">
        <f t="shared" ca="1" si="74"/>
        <v>4</v>
      </c>
      <c r="H522">
        <f t="shared" ca="1" si="75"/>
        <v>30</v>
      </c>
      <c r="I522" t="str">
        <f t="shared" ca="1" si="67"/>
        <v>1</v>
      </c>
      <c r="J522" t="str">
        <f t="shared" ca="1" si="68"/>
        <v>1.23.</v>
      </c>
      <c r="K522" t="str">
        <f t="shared" ca="1" si="69"/>
        <v>1.23.4.</v>
      </c>
      <c r="L522" t="str">
        <f t="shared" ca="1" si="76"/>
        <v>F</v>
      </c>
      <c r="M522" s="48" t="s">
        <v>6</v>
      </c>
      <c r="N522" s="49"/>
      <c r="O522" s="50" t="s">
        <v>1504</v>
      </c>
      <c r="P522" s="51" t="s">
        <v>51</v>
      </c>
      <c r="Q522" s="51" t="s">
        <v>629</v>
      </c>
      <c r="R522" s="52" t="s">
        <v>630</v>
      </c>
      <c r="S522" s="53" t="s">
        <v>61</v>
      </c>
      <c r="T522" s="78">
        <v>1</v>
      </c>
      <c r="U522" s="79">
        <v>844.16</v>
      </c>
      <c r="V522" s="57">
        <f t="shared" si="78"/>
        <v>1053.3399999999999</v>
      </c>
      <c r="W522" s="56">
        <f t="shared" si="79"/>
        <v>1053.3399999999999</v>
      </c>
      <c r="X522" s="57">
        <f ca="1">IFERROR(IF($M522="S",(ROUNDDOWN($Y522*$W522,2)),IF($M522="M",SUMIFS($X:$X,$M:$M,"N1",$E:$E,I522),IF(AND(M522="N1",OFFSET(M522,1,0)="S"),SUMIFS($X:$X,$M:$M,"S",$J:$J,CONCATENATE(E522,".",F522,".")),IF(AND(M522="N1",OFFSET(M522,1,0)="N2",$A$6&gt;=3),SUMIFS($X:$X,$M:$M,"N2",$J:$J,CONCATENATE(E522,".",F522,".")),IF(AND(M522="N2",OFFSET(M522,1,0)="S",$A$6&gt;=3),SUMIFS($X:$X,$M:$M,"S",$K:$K,CONCATENATE(E522,".",F522,".",G522,"."))))))),0)</f>
        <v>1053.3399999999999</v>
      </c>
      <c r="Y522" s="58">
        <f t="shared" si="77"/>
        <v>1</v>
      </c>
      <c r="Z522" s="59"/>
      <c r="AA522" s="59"/>
      <c r="AB522" s="59"/>
      <c r="AC522" s="3"/>
      <c r="AD522" s="11"/>
      <c r="AE522" s="60"/>
    </row>
    <row r="523" spans="1:31" ht="25.5" x14ac:dyDescent="0.25">
      <c r="A523" t="str">
        <f t="shared" si="70"/>
        <v>S</v>
      </c>
      <c r="B523">
        <f t="shared" ref="B523:B583" ca="1" si="80">IF(OR(C523="s",C523=0),OFFSET(B523,-1,0),C523)</f>
        <v>3</v>
      </c>
      <c r="C523" t="str">
        <f t="shared" ref="C523:C583" ca="1" si="81">IF(OFFSET(C523,-1,0)="L",1,IF(OFFSET(C523,-1,0)=1,2,IF(OR(A523="s",A523=0),"S",IF(AND(OFFSET(C523,-1,0)=2,A523=4),3,IF(AND(OR(OFFSET(C523,-1,0)="s",OFFSET(C523,-1,0)=0),A523&lt;&gt;"s",A523&gt;OFFSET(B523,-1,0)),OFFSET(B523,-1,0),A523)))))</f>
        <v>S</v>
      </c>
      <c r="D523" t="str">
        <f t="shared" si="71"/>
        <v xml:space="preserve"> </v>
      </c>
      <c r="E523" s="47">
        <f t="shared" ca="1" si="72"/>
        <v>1</v>
      </c>
      <c r="F523">
        <f t="shared" ca="1" si="73"/>
        <v>23</v>
      </c>
      <c r="G523">
        <f t="shared" ca="1" si="74"/>
        <v>4</v>
      </c>
      <c r="H523">
        <f t="shared" ca="1" si="75"/>
        <v>31</v>
      </c>
      <c r="I523" t="str">
        <f t="shared" ref="I523:I583" ca="1" si="82">IF(AND(OFFSET(C523,-1,0)=1,M523="S"),"CONFERIR",IF(OR($C523=0,$L523=""),"-",CONCATENATE(E523)))</f>
        <v>1</v>
      </c>
      <c r="J523" t="str">
        <f t="shared" ref="J523:J583" ca="1" si="83">CONCATENATE(E523,".",F523,".")</f>
        <v>1.23.</v>
      </c>
      <c r="K523" t="str">
        <f t="shared" ref="K523:K583" ca="1" si="84">CONCATENATE(E523,".",F523,".",G523,".")</f>
        <v>1.23.4.</v>
      </c>
      <c r="L523" t="str">
        <f t="shared" ca="1" si="76"/>
        <v>F</v>
      </c>
      <c r="M523" s="48" t="s">
        <v>6</v>
      </c>
      <c r="N523" s="49"/>
      <c r="O523" s="50" t="s">
        <v>1505</v>
      </c>
      <c r="P523" s="51" t="s">
        <v>32</v>
      </c>
      <c r="Q523" s="51">
        <v>106027</v>
      </c>
      <c r="R523" s="52" t="s">
        <v>615</v>
      </c>
      <c r="S523" s="53" t="s">
        <v>61</v>
      </c>
      <c r="T523" s="78">
        <v>4</v>
      </c>
      <c r="U523" s="79">
        <v>93.55</v>
      </c>
      <c r="V523" s="57">
        <f t="shared" si="78"/>
        <v>116.73</v>
      </c>
      <c r="W523" s="56">
        <f t="shared" si="79"/>
        <v>116.73</v>
      </c>
      <c r="X523" s="57">
        <f ca="1">IFERROR(IF($M523="S",(ROUNDDOWN($Y523*$W523,2)),IF($M523="M",SUMIFS($X:$X,$M:$M,"N1",$E:$E,I523),IF(AND(M523="N1",OFFSET(M523,1,0)="S"),SUMIFS($X:$X,$M:$M,"S",$J:$J,CONCATENATE(E523,".",F523,".")),IF(AND(M523="N1",OFFSET(M523,1,0)="N2",$A$6&gt;=3),SUMIFS($X:$X,$M:$M,"N2",$J:$J,CONCATENATE(E523,".",F523,".")),IF(AND(M523="N2",OFFSET(M523,1,0)="S",$A$6&gt;=3),SUMIFS($X:$X,$M:$M,"S",$K:$K,CONCATENATE(E523,".",F523,".",G523,"."))))))),0)</f>
        <v>466.92</v>
      </c>
      <c r="Y523" s="58">
        <f t="shared" si="77"/>
        <v>4</v>
      </c>
      <c r="Z523" s="59"/>
      <c r="AA523" s="59"/>
      <c r="AB523" s="59"/>
      <c r="AC523" s="3"/>
      <c r="AD523" s="11"/>
      <c r="AE523" s="60"/>
    </row>
    <row r="524" spans="1:31" ht="25.5" x14ac:dyDescent="0.25">
      <c r="A524" t="str">
        <f t="shared" si="70"/>
        <v>S</v>
      </c>
      <c r="B524">
        <f t="shared" ca="1" si="80"/>
        <v>3</v>
      </c>
      <c r="C524" t="str">
        <f t="shared" ca="1" si="81"/>
        <v>S</v>
      </c>
      <c r="D524" t="str">
        <f t="shared" si="71"/>
        <v xml:space="preserve"> </v>
      </c>
      <c r="E524" s="47">
        <f t="shared" ca="1" si="72"/>
        <v>1</v>
      </c>
      <c r="F524">
        <f t="shared" ca="1" si="73"/>
        <v>23</v>
      </c>
      <c r="G524">
        <f t="shared" ca="1" si="74"/>
        <v>4</v>
      </c>
      <c r="H524">
        <f t="shared" ca="1" si="75"/>
        <v>32</v>
      </c>
      <c r="I524" t="str">
        <f t="shared" ca="1" si="82"/>
        <v>1</v>
      </c>
      <c r="J524" t="str">
        <f t="shared" ca="1" si="83"/>
        <v>1.23.</v>
      </c>
      <c r="K524" t="str">
        <f t="shared" ca="1" si="84"/>
        <v>1.23.4.</v>
      </c>
      <c r="L524" t="str">
        <f t="shared" ca="1" si="76"/>
        <v>F</v>
      </c>
      <c r="M524" s="48" t="s">
        <v>6</v>
      </c>
      <c r="N524" s="49"/>
      <c r="O524" s="50" t="s">
        <v>1506</v>
      </c>
      <c r="P524" s="51" t="s">
        <v>32</v>
      </c>
      <c r="Q524" s="51">
        <v>93653</v>
      </c>
      <c r="R524" s="52" t="s">
        <v>623</v>
      </c>
      <c r="S524" s="53" t="s">
        <v>61</v>
      </c>
      <c r="T524" s="78">
        <v>4</v>
      </c>
      <c r="U524" s="79">
        <v>14.61</v>
      </c>
      <c r="V524" s="57">
        <f t="shared" si="78"/>
        <v>18.23</v>
      </c>
      <c r="W524" s="56">
        <f t="shared" si="79"/>
        <v>18.23</v>
      </c>
      <c r="X524" s="57">
        <f ca="1">IFERROR(IF($M524="S",(ROUNDDOWN($Y524*$W524,2)),IF($M524="M",SUMIFS($X:$X,$M:$M,"N1",$E:$E,I524),IF(AND(M524="N1",OFFSET(M524,1,0)="S"),SUMIFS($X:$X,$M:$M,"S",$J:$J,CONCATENATE(E524,".",F524,".")),IF(AND(M524="N1",OFFSET(M524,1,0)="N2",$A$6&gt;=3),SUMIFS($X:$X,$M:$M,"N2",$J:$J,CONCATENATE(E524,".",F524,".")),IF(AND(M524="N2",OFFSET(M524,1,0)="S",$A$6&gt;=3),SUMIFS($X:$X,$M:$M,"S",$K:$K,CONCATENATE(E524,".",F524,".",G524,"."))))))),0)</f>
        <v>72.92</v>
      </c>
      <c r="Y524" s="58">
        <f t="shared" si="77"/>
        <v>4</v>
      </c>
      <c r="Z524" s="59"/>
      <c r="AA524" s="59"/>
      <c r="AB524" s="59"/>
      <c r="AC524" s="3"/>
      <c r="AD524" s="11"/>
      <c r="AE524" s="60"/>
    </row>
    <row r="525" spans="1:31" ht="25.5" x14ac:dyDescent="0.25">
      <c r="A525" t="str">
        <f t="shared" si="70"/>
        <v>S</v>
      </c>
      <c r="B525">
        <f t="shared" ca="1" si="80"/>
        <v>3</v>
      </c>
      <c r="C525" t="str">
        <f t="shared" ca="1" si="81"/>
        <v>S</v>
      </c>
      <c r="D525" t="str">
        <f t="shared" si="71"/>
        <v xml:space="preserve"> </v>
      </c>
      <c r="E525" s="47">
        <f t="shared" ca="1" si="72"/>
        <v>1</v>
      </c>
      <c r="F525">
        <f t="shared" ca="1" si="73"/>
        <v>23</v>
      </c>
      <c r="G525">
        <f t="shared" ca="1" si="74"/>
        <v>4</v>
      </c>
      <c r="H525">
        <f t="shared" ca="1" si="75"/>
        <v>33</v>
      </c>
      <c r="I525" t="str">
        <f t="shared" ca="1" si="82"/>
        <v>1</v>
      </c>
      <c r="J525" t="str">
        <f t="shared" ca="1" si="83"/>
        <v>1.23.</v>
      </c>
      <c r="K525" t="str">
        <f t="shared" ca="1" si="84"/>
        <v>1.23.4.</v>
      </c>
      <c r="L525" t="str">
        <f t="shared" ca="1" si="76"/>
        <v>F</v>
      </c>
      <c r="M525" s="48" t="s">
        <v>6</v>
      </c>
      <c r="N525" s="49"/>
      <c r="O525" s="50" t="s">
        <v>1507</v>
      </c>
      <c r="P525" s="51" t="s">
        <v>32</v>
      </c>
      <c r="Q525" s="51">
        <v>93660</v>
      </c>
      <c r="R525" s="52" t="s">
        <v>109</v>
      </c>
      <c r="S525" s="53" t="s">
        <v>61</v>
      </c>
      <c r="T525" s="78">
        <v>7</v>
      </c>
      <c r="U525" s="79">
        <v>71.040000000000006</v>
      </c>
      <c r="V525" s="57">
        <f t="shared" si="78"/>
        <v>88.64</v>
      </c>
      <c r="W525" s="56">
        <f t="shared" si="79"/>
        <v>88.64</v>
      </c>
      <c r="X525" s="57">
        <f ca="1">IFERROR(IF($M525="S",(ROUNDDOWN($Y525*$W525,2)),IF($M525="M",SUMIFS($X:$X,$M:$M,"N1",$E:$E,I525),IF(AND(M525="N1",OFFSET(M525,1,0)="S"),SUMIFS($X:$X,$M:$M,"S",$J:$J,CONCATENATE(E525,".",F525,".")),IF(AND(M525="N1",OFFSET(M525,1,0)="N2",$A$6&gt;=3),SUMIFS($X:$X,$M:$M,"N2",$J:$J,CONCATENATE(E525,".",F525,".")),IF(AND(M525="N2",OFFSET(M525,1,0)="S",$A$6&gt;=3),SUMIFS($X:$X,$M:$M,"S",$K:$K,CONCATENATE(E525,".",F525,".",G525,"."))))))),0)</f>
        <v>620.48</v>
      </c>
      <c r="Y525" s="58">
        <f t="shared" si="77"/>
        <v>7</v>
      </c>
      <c r="Z525" s="59"/>
      <c r="AA525" s="59"/>
      <c r="AB525" s="59"/>
      <c r="AC525" s="3"/>
      <c r="AD525" s="11"/>
      <c r="AE525" s="60"/>
    </row>
    <row r="526" spans="1:31" ht="25.5" x14ac:dyDescent="0.25">
      <c r="A526" t="str">
        <f t="shared" si="70"/>
        <v>S</v>
      </c>
      <c r="B526">
        <f t="shared" ca="1" si="80"/>
        <v>3</v>
      </c>
      <c r="C526" t="str">
        <f t="shared" ca="1" si="81"/>
        <v>S</v>
      </c>
      <c r="D526" t="str">
        <f t="shared" si="71"/>
        <v xml:space="preserve"> </v>
      </c>
      <c r="E526" s="47">
        <f t="shared" ca="1" si="72"/>
        <v>1</v>
      </c>
      <c r="F526">
        <f t="shared" ca="1" si="73"/>
        <v>23</v>
      </c>
      <c r="G526">
        <f t="shared" ca="1" si="74"/>
        <v>4</v>
      </c>
      <c r="H526">
        <f t="shared" ca="1" si="75"/>
        <v>34</v>
      </c>
      <c r="I526" t="str">
        <f t="shared" ca="1" si="82"/>
        <v>1</v>
      </c>
      <c r="J526" t="str">
        <f t="shared" ca="1" si="83"/>
        <v>1.23.</v>
      </c>
      <c r="K526" t="str">
        <f t="shared" ca="1" si="84"/>
        <v>1.23.4.</v>
      </c>
      <c r="L526" t="str">
        <f t="shared" ca="1" si="76"/>
        <v>F</v>
      </c>
      <c r="M526" s="48" t="s">
        <v>6</v>
      </c>
      <c r="N526" s="49"/>
      <c r="O526" s="50" t="s">
        <v>1508</v>
      </c>
      <c r="P526" s="51" t="s">
        <v>32</v>
      </c>
      <c r="Q526" s="51">
        <v>93661</v>
      </c>
      <c r="R526" s="52" t="s">
        <v>110</v>
      </c>
      <c r="S526" s="53" t="s">
        <v>61</v>
      </c>
      <c r="T526" s="78">
        <v>1</v>
      </c>
      <c r="U526" s="79">
        <v>71.040000000000006</v>
      </c>
      <c r="V526" s="57">
        <f t="shared" si="78"/>
        <v>88.64</v>
      </c>
      <c r="W526" s="56">
        <f t="shared" si="79"/>
        <v>88.64</v>
      </c>
      <c r="X526" s="57">
        <f ca="1">IFERROR(IF($M526="S",(ROUNDDOWN($Y526*$W526,2)),IF($M526="M",SUMIFS($X:$X,$M:$M,"N1",$E:$E,I526),IF(AND(M526="N1",OFFSET(M526,1,0)="S"),SUMIFS($X:$X,$M:$M,"S",$J:$J,CONCATENATE(E526,".",F526,".")),IF(AND(M526="N1",OFFSET(M526,1,0)="N2",$A$6&gt;=3),SUMIFS($X:$X,$M:$M,"N2",$J:$J,CONCATENATE(E526,".",F526,".")),IF(AND(M526="N2",OFFSET(M526,1,0)="S",$A$6&gt;=3),SUMIFS($X:$X,$M:$M,"S",$K:$K,CONCATENATE(E526,".",F526,".",G526,"."))))))),0)</f>
        <v>88.64</v>
      </c>
      <c r="Y526" s="58">
        <f t="shared" si="77"/>
        <v>1</v>
      </c>
      <c r="Z526" s="59"/>
      <c r="AA526" s="59"/>
      <c r="AB526" s="59"/>
      <c r="AC526" s="3"/>
      <c r="AD526" s="11"/>
      <c r="AE526" s="60"/>
    </row>
    <row r="527" spans="1:31" ht="25.5" x14ac:dyDescent="0.25">
      <c r="A527" t="str">
        <f t="shared" si="70"/>
        <v>S</v>
      </c>
      <c r="B527">
        <f t="shared" ca="1" si="80"/>
        <v>3</v>
      </c>
      <c r="C527" t="str">
        <f t="shared" ca="1" si="81"/>
        <v>S</v>
      </c>
      <c r="D527" t="str">
        <f t="shared" si="71"/>
        <v xml:space="preserve"> </v>
      </c>
      <c r="E527" s="47">
        <f t="shared" ca="1" si="72"/>
        <v>1</v>
      </c>
      <c r="F527">
        <f t="shared" ca="1" si="73"/>
        <v>23</v>
      </c>
      <c r="G527">
        <f t="shared" ca="1" si="74"/>
        <v>4</v>
      </c>
      <c r="H527">
        <f t="shared" ca="1" si="75"/>
        <v>35</v>
      </c>
      <c r="I527" t="str">
        <f t="shared" ca="1" si="82"/>
        <v>1</v>
      </c>
      <c r="J527" t="str">
        <f t="shared" ca="1" si="83"/>
        <v>1.23.</v>
      </c>
      <c r="K527" t="str">
        <f t="shared" ca="1" si="84"/>
        <v>1.23.4.</v>
      </c>
      <c r="L527" t="str">
        <f t="shared" ca="1" si="76"/>
        <v>F</v>
      </c>
      <c r="M527" s="48" t="s">
        <v>6</v>
      </c>
      <c r="N527" s="49"/>
      <c r="O527" s="50" t="s">
        <v>1509</v>
      </c>
      <c r="P527" s="51" t="s">
        <v>32</v>
      </c>
      <c r="Q527" s="51">
        <v>93668</v>
      </c>
      <c r="R527" s="52" t="s">
        <v>112</v>
      </c>
      <c r="S527" s="53" t="s">
        <v>61</v>
      </c>
      <c r="T527" s="78">
        <v>1</v>
      </c>
      <c r="U527" s="79">
        <v>88.92</v>
      </c>
      <c r="V527" s="57">
        <f t="shared" si="78"/>
        <v>110.95</v>
      </c>
      <c r="W527" s="56">
        <f t="shared" si="79"/>
        <v>110.95</v>
      </c>
      <c r="X527" s="57">
        <f ca="1">IFERROR(IF($M527="S",(ROUNDDOWN($Y527*$W527,2)),IF($M527="M",SUMIFS($X:$X,$M:$M,"N1",$E:$E,I527),IF(AND(M527="N1",OFFSET(M527,1,0)="S"),SUMIFS($X:$X,$M:$M,"S",$J:$J,CONCATENATE(E527,".",F527,".")),IF(AND(M527="N1",OFFSET(M527,1,0)="N2",$A$6&gt;=3),SUMIFS($X:$X,$M:$M,"N2",$J:$J,CONCATENATE(E527,".",F527,".")),IF(AND(M527="N2",OFFSET(M527,1,0)="S",$A$6&gt;=3),SUMIFS($X:$X,$M:$M,"S",$K:$K,CONCATENATE(E527,".",F527,".",G527,"."))))))),0)</f>
        <v>110.95</v>
      </c>
      <c r="Y527" s="58">
        <f t="shared" si="77"/>
        <v>1</v>
      </c>
      <c r="Z527" s="59"/>
      <c r="AA527" s="59"/>
      <c r="AB527" s="59"/>
      <c r="AC527" s="3"/>
      <c r="AD527" s="11"/>
      <c r="AE527" s="60"/>
    </row>
    <row r="528" spans="1:31" ht="25.5" x14ac:dyDescent="0.25">
      <c r="A528" t="str">
        <f t="shared" si="70"/>
        <v>S</v>
      </c>
      <c r="B528">
        <f t="shared" ca="1" si="80"/>
        <v>3</v>
      </c>
      <c r="C528" t="str">
        <f t="shared" ca="1" si="81"/>
        <v>S</v>
      </c>
      <c r="D528" t="str">
        <f t="shared" si="71"/>
        <v xml:space="preserve"> </v>
      </c>
      <c r="E528" s="47">
        <f t="shared" ca="1" si="72"/>
        <v>1</v>
      </c>
      <c r="F528">
        <f t="shared" ca="1" si="73"/>
        <v>23</v>
      </c>
      <c r="G528">
        <f t="shared" ca="1" si="74"/>
        <v>4</v>
      </c>
      <c r="H528">
        <f t="shared" ca="1" si="75"/>
        <v>36</v>
      </c>
      <c r="I528" t="str">
        <f t="shared" ca="1" si="82"/>
        <v>1</v>
      </c>
      <c r="J528" t="str">
        <f t="shared" ca="1" si="83"/>
        <v>1.23.</v>
      </c>
      <c r="K528" t="str">
        <f t="shared" ca="1" si="84"/>
        <v>1.23.4.</v>
      </c>
      <c r="L528" t="str">
        <f t="shared" ca="1" si="76"/>
        <v>F</v>
      </c>
      <c r="M528" s="48" t="s">
        <v>6</v>
      </c>
      <c r="N528" s="49"/>
      <c r="O528" s="50" t="s">
        <v>1510</v>
      </c>
      <c r="P528" s="51" t="s">
        <v>120</v>
      </c>
      <c r="Q528" s="51" t="s">
        <v>631</v>
      </c>
      <c r="R528" s="52" t="s">
        <v>632</v>
      </c>
      <c r="S528" s="53" t="s">
        <v>61</v>
      </c>
      <c r="T528" s="78">
        <v>1</v>
      </c>
      <c r="U528" s="79">
        <v>901.77</v>
      </c>
      <c r="V528" s="57">
        <f t="shared" si="78"/>
        <v>1125.22</v>
      </c>
      <c r="W528" s="56">
        <f t="shared" si="79"/>
        <v>1125.22</v>
      </c>
      <c r="X528" s="57">
        <f ca="1">IFERROR(IF($M528="S",(ROUNDDOWN($Y528*$W528,2)),IF($M528="M",SUMIFS($X:$X,$M:$M,"N1",$E:$E,I528),IF(AND(M528="N1",OFFSET(M528,1,0)="S"),SUMIFS($X:$X,$M:$M,"S",$J:$J,CONCATENATE(E528,".",F528,".")),IF(AND(M528="N1",OFFSET(M528,1,0)="N2",$A$6&gt;=3),SUMIFS($X:$X,$M:$M,"N2",$J:$J,CONCATENATE(E528,".",F528,".")),IF(AND(M528="N2",OFFSET(M528,1,0)="S",$A$6&gt;=3),SUMIFS($X:$X,$M:$M,"S",$K:$K,CONCATENATE(E528,".",F528,".",G528,"."))))))),0)</f>
        <v>1125.22</v>
      </c>
      <c r="Y528" s="58">
        <f t="shared" si="77"/>
        <v>1</v>
      </c>
      <c r="Z528" s="59"/>
      <c r="AA528" s="59"/>
      <c r="AB528" s="59"/>
      <c r="AC528" s="3"/>
      <c r="AD528" s="11"/>
      <c r="AE528" s="60"/>
    </row>
    <row r="529" spans="1:31" ht="25.5" x14ac:dyDescent="0.25">
      <c r="A529" t="str">
        <f t="shared" si="70"/>
        <v>S</v>
      </c>
      <c r="B529">
        <f t="shared" ca="1" si="80"/>
        <v>3</v>
      </c>
      <c r="C529" t="str">
        <f t="shared" ca="1" si="81"/>
        <v>S</v>
      </c>
      <c r="D529" t="str">
        <f t="shared" si="71"/>
        <v xml:space="preserve"> </v>
      </c>
      <c r="E529" s="47">
        <f t="shared" ca="1" si="72"/>
        <v>1</v>
      </c>
      <c r="F529">
        <f t="shared" ca="1" si="73"/>
        <v>23</v>
      </c>
      <c r="G529">
        <f t="shared" ca="1" si="74"/>
        <v>4</v>
      </c>
      <c r="H529">
        <f t="shared" ca="1" si="75"/>
        <v>37</v>
      </c>
      <c r="I529" t="str">
        <f t="shared" ca="1" si="82"/>
        <v>1</v>
      </c>
      <c r="J529" t="str">
        <f t="shared" ca="1" si="83"/>
        <v>1.23.</v>
      </c>
      <c r="K529" t="str">
        <f t="shared" ca="1" si="84"/>
        <v>1.23.4.</v>
      </c>
      <c r="L529" t="str">
        <f t="shared" ca="1" si="76"/>
        <v>F</v>
      </c>
      <c r="M529" s="48" t="s">
        <v>6</v>
      </c>
      <c r="N529" s="49"/>
      <c r="O529" s="50" t="s">
        <v>1511</v>
      </c>
      <c r="P529" s="51" t="s">
        <v>32</v>
      </c>
      <c r="Q529" s="51">
        <v>106027</v>
      </c>
      <c r="R529" s="52" t="s">
        <v>615</v>
      </c>
      <c r="S529" s="53" t="s">
        <v>61</v>
      </c>
      <c r="T529" s="78">
        <v>4</v>
      </c>
      <c r="U529" s="79">
        <v>93.55</v>
      </c>
      <c r="V529" s="57">
        <f t="shared" si="78"/>
        <v>116.73</v>
      </c>
      <c r="W529" s="56">
        <f t="shared" si="79"/>
        <v>116.73</v>
      </c>
      <c r="X529" s="57">
        <f ca="1">IFERROR(IF($M529="S",(ROUNDDOWN($Y529*$W529,2)),IF($M529="M",SUMIFS($X:$X,$M:$M,"N1",$E:$E,I529),IF(AND(M529="N1",OFFSET(M529,1,0)="S"),SUMIFS($X:$X,$M:$M,"S",$J:$J,CONCATENATE(E529,".",F529,".")),IF(AND(M529="N1",OFFSET(M529,1,0)="N2",$A$6&gt;=3),SUMIFS($X:$X,$M:$M,"N2",$J:$J,CONCATENATE(E529,".",F529,".")),IF(AND(M529="N2",OFFSET(M529,1,0)="S",$A$6&gt;=3),SUMIFS($X:$X,$M:$M,"S",$K:$K,CONCATENATE(E529,".",F529,".",G529,"."))))))),0)</f>
        <v>466.92</v>
      </c>
      <c r="Y529" s="58">
        <f t="shared" si="77"/>
        <v>4</v>
      </c>
      <c r="Z529" s="59"/>
      <c r="AA529" s="59"/>
      <c r="AB529" s="59"/>
      <c r="AC529" s="3"/>
      <c r="AD529" s="11"/>
      <c r="AE529" s="60"/>
    </row>
    <row r="530" spans="1:31" ht="25.5" x14ac:dyDescent="0.25">
      <c r="A530" t="str">
        <f t="shared" si="70"/>
        <v>S</v>
      </c>
      <c r="B530">
        <f t="shared" ca="1" si="80"/>
        <v>3</v>
      </c>
      <c r="C530" t="str">
        <f t="shared" ca="1" si="81"/>
        <v>S</v>
      </c>
      <c r="D530" t="str">
        <f t="shared" si="71"/>
        <v xml:space="preserve"> </v>
      </c>
      <c r="E530" s="47">
        <f t="shared" ca="1" si="72"/>
        <v>1</v>
      </c>
      <c r="F530">
        <f t="shared" ca="1" si="73"/>
        <v>23</v>
      </c>
      <c r="G530">
        <f t="shared" ca="1" si="74"/>
        <v>4</v>
      </c>
      <c r="H530">
        <f t="shared" ca="1" si="75"/>
        <v>38</v>
      </c>
      <c r="I530" t="str">
        <f t="shared" ca="1" si="82"/>
        <v>1</v>
      </c>
      <c r="J530" t="str">
        <f t="shared" ca="1" si="83"/>
        <v>1.23.</v>
      </c>
      <c r="K530" t="str">
        <f t="shared" ca="1" si="84"/>
        <v>1.23.4.</v>
      </c>
      <c r="L530" t="str">
        <f t="shared" ca="1" si="76"/>
        <v>F</v>
      </c>
      <c r="M530" s="48" t="s">
        <v>6</v>
      </c>
      <c r="N530" s="49"/>
      <c r="O530" s="50" t="s">
        <v>1512</v>
      </c>
      <c r="P530" s="51" t="s">
        <v>32</v>
      </c>
      <c r="Q530" s="51">
        <v>93660</v>
      </c>
      <c r="R530" s="52" t="s">
        <v>109</v>
      </c>
      <c r="S530" s="53" t="s">
        <v>61</v>
      </c>
      <c r="T530" s="78">
        <v>1</v>
      </c>
      <c r="U530" s="79">
        <v>71.040000000000006</v>
      </c>
      <c r="V530" s="57">
        <f t="shared" si="78"/>
        <v>88.64</v>
      </c>
      <c r="W530" s="56">
        <f t="shared" si="79"/>
        <v>88.64</v>
      </c>
      <c r="X530" s="57">
        <f ca="1">IFERROR(IF($M530="S",(ROUNDDOWN($Y530*$W530,2)),IF($M530="M",SUMIFS($X:$X,$M:$M,"N1",$E:$E,I530),IF(AND(M530="N1",OFFSET(M530,1,0)="S"),SUMIFS($X:$X,$M:$M,"S",$J:$J,CONCATENATE(E530,".",F530,".")),IF(AND(M530="N1",OFFSET(M530,1,0)="N2",$A$6&gt;=3),SUMIFS($X:$X,$M:$M,"N2",$J:$J,CONCATENATE(E530,".",F530,".")),IF(AND(M530="N2",OFFSET(M530,1,0)="S",$A$6&gt;=3),SUMIFS($X:$X,$M:$M,"S",$K:$K,CONCATENATE(E530,".",F530,".",G530,"."))))))),0)</f>
        <v>88.64</v>
      </c>
      <c r="Y530" s="58">
        <f t="shared" si="77"/>
        <v>1</v>
      </c>
      <c r="Z530" s="59"/>
      <c r="AA530" s="59"/>
      <c r="AB530" s="59"/>
      <c r="AC530" s="3"/>
      <c r="AD530" s="11"/>
      <c r="AE530" s="60"/>
    </row>
    <row r="531" spans="1:31" ht="25.5" x14ac:dyDescent="0.25">
      <c r="A531" t="str">
        <f t="shared" si="70"/>
        <v>S</v>
      </c>
      <c r="B531">
        <f t="shared" ca="1" si="80"/>
        <v>3</v>
      </c>
      <c r="C531" t="str">
        <f t="shared" ca="1" si="81"/>
        <v>S</v>
      </c>
      <c r="D531" t="str">
        <f t="shared" si="71"/>
        <v xml:space="preserve"> </v>
      </c>
      <c r="E531" s="47">
        <f t="shared" ca="1" si="72"/>
        <v>1</v>
      </c>
      <c r="F531">
        <f t="shared" ca="1" si="73"/>
        <v>23</v>
      </c>
      <c r="G531">
        <f t="shared" ca="1" si="74"/>
        <v>4</v>
      </c>
      <c r="H531">
        <f t="shared" ca="1" si="75"/>
        <v>39</v>
      </c>
      <c r="I531" t="str">
        <f t="shared" ca="1" si="82"/>
        <v>1</v>
      </c>
      <c r="J531" t="str">
        <f t="shared" ca="1" si="83"/>
        <v>1.23.</v>
      </c>
      <c r="K531" t="str">
        <f t="shared" ca="1" si="84"/>
        <v>1.23.4.</v>
      </c>
      <c r="L531" t="str">
        <f t="shared" ca="1" si="76"/>
        <v>F</v>
      </c>
      <c r="M531" s="48" t="s">
        <v>6</v>
      </c>
      <c r="N531" s="49"/>
      <c r="O531" s="50" t="s">
        <v>1513</v>
      </c>
      <c r="P531" s="51" t="s">
        <v>32</v>
      </c>
      <c r="Q531" s="51">
        <v>93668</v>
      </c>
      <c r="R531" s="52" t="s">
        <v>112</v>
      </c>
      <c r="S531" s="53" t="s">
        <v>61</v>
      </c>
      <c r="T531" s="78">
        <v>1</v>
      </c>
      <c r="U531" s="79">
        <v>88.92</v>
      </c>
      <c r="V531" s="57">
        <f t="shared" si="78"/>
        <v>110.95</v>
      </c>
      <c r="W531" s="56">
        <f t="shared" si="79"/>
        <v>110.95</v>
      </c>
      <c r="X531" s="57">
        <f ca="1">IFERROR(IF($M531="S",(ROUNDDOWN($Y531*$W531,2)),IF($M531="M",SUMIFS($X:$X,$M:$M,"N1",$E:$E,I531),IF(AND(M531="N1",OFFSET(M531,1,0)="S"),SUMIFS($X:$X,$M:$M,"S",$J:$J,CONCATENATE(E531,".",F531,".")),IF(AND(M531="N1",OFFSET(M531,1,0)="N2",$A$6&gt;=3),SUMIFS($X:$X,$M:$M,"N2",$J:$J,CONCATENATE(E531,".",F531,".")),IF(AND(M531="N2",OFFSET(M531,1,0)="S",$A$6&gt;=3),SUMIFS($X:$X,$M:$M,"S",$K:$K,CONCATENATE(E531,".",F531,".",G531,"."))))))),0)</f>
        <v>110.95</v>
      </c>
      <c r="Y531" s="58">
        <f t="shared" si="77"/>
        <v>1</v>
      </c>
      <c r="Z531" s="59"/>
      <c r="AA531" s="59"/>
      <c r="AB531" s="59"/>
      <c r="AC531" s="3"/>
      <c r="AD531" s="11"/>
      <c r="AE531" s="60"/>
    </row>
    <row r="532" spans="1:31" ht="25.5" x14ac:dyDescent="0.25">
      <c r="A532" t="str">
        <f t="shared" si="70"/>
        <v>S</v>
      </c>
      <c r="B532">
        <f t="shared" ca="1" si="80"/>
        <v>3</v>
      </c>
      <c r="C532" t="str">
        <f t="shared" ca="1" si="81"/>
        <v>S</v>
      </c>
      <c r="D532" t="str">
        <f t="shared" si="71"/>
        <v xml:space="preserve"> </v>
      </c>
      <c r="E532" s="47">
        <f t="shared" ca="1" si="72"/>
        <v>1</v>
      </c>
      <c r="F532">
        <f t="shared" ca="1" si="73"/>
        <v>23</v>
      </c>
      <c r="G532">
        <f t="shared" ca="1" si="74"/>
        <v>4</v>
      </c>
      <c r="H532">
        <f t="shared" ca="1" si="75"/>
        <v>40</v>
      </c>
      <c r="I532" t="str">
        <f t="shared" ca="1" si="82"/>
        <v>1</v>
      </c>
      <c r="J532" t="str">
        <f t="shared" ca="1" si="83"/>
        <v>1.23.</v>
      </c>
      <c r="K532" t="str">
        <f t="shared" ca="1" si="84"/>
        <v>1.23.4.</v>
      </c>
      <c r="L532" t="str">
        <f t="shared" ca="1" si="76"/>
        <v>F</v>
      </c>
      <c r="M532" s="48" t="s">
        <v>6</v>
      </c>
      <c r="N532" s="49"/>
      <c r="O532" s="50" t="s">
        <v>1514</v>
      </c>
      <c r="P532" s="51" t="s">
        <v>32</v>
      </c>
      <c r="Q532" s="51">
        <v>93673</v>
      </c>
      <c r="R532" s="52" t="s">
        <v>633</v>
      </c>
      <c r="S532" s="53" t="s">
        <v>61</v>
      </c>
      <c r="T532" s="78">
        <v>1</v>
      </c>
      <c r="U532" s="79">
        <v>117.25</v>
      </c>
      <c r="V532" s="57">
        <f t="shared" si="78"/>
        <v>146.30000000000001</v>
      </c>
      <c r="W532" s="56">
        <f t="shared" si="79"/>
        <v>146.30000000000001</v>
      </c>
      <c r="X532" s="57">
        <f ca="1">IFERROR(IF($M532="S",(ROUNDDOWN($Y532*$W532,2)),IF($M532="M",SUMIFS($X:$X,$M:$M,"N1",$E:$E,I532),IF(AND(M532="N1",OFFSET(M532,1,0)="S"),SUMIFS($X:$X,$M:$M,"S",$J:$J,CONCATENATE(E532,".",F532,".")),IF(AND(M532="N1",OFFSET(M532,1,0)="N2",$A$6&gt;=3),SUMIFS($X:$X,$M:$M,"N2",$J:$J,CONCATENATE(E532,".",F532,".")),IF(AND(M532="N2",OFFSET(M532,1,0)="S",$A$6&gt;=3),SUMIFS($X:$X,$M:$M,"S",$K:$K,CONCATENATE(E532,".",F532,".",G532,"."))))))),0)</f>
        <v>146.30000000000001</v>
      </c>
      <c r="Y532" s="58">
        <f t="shared" si="77"/>
        <v>1</v>
      </c>
      <c r="Z532" s="59"/>
      <c r="AA532" s="59"/>
      <c r="AB532" s="59"/>
      <c r="AC532" s="3"/>
      <c r="AD532" s="11"/>
      <c r="AE532" s="60"/>
    </row>
    <row r="533" spans="1:31" ht="25.5" x14ac:dyDescent="0.25">
      <c r="A533" t="str">
        <f t="shared" si="70"/>
        <v>S</v>
      </c>
      <c r="B533">
        <f t="shared" ca="1" si="80"/>
        <v>3</v>
      </c>
      <c r="C533" t="str">
        <f t="shared" ca="1" si="81"/>
        <v>S</v>
      </c>
      <c r="D533" t="str">
        <f t="shared" si="71"/>
        <v xml:space="preserve"> </v>
      </c>
      <c r="E533" s="47">
        <f t="shared" ca="1" si="72"/>
        <v>1</v>
      </c>
      <c r="F533">
        <f t="shared" ca="1" si="73"/>
        <v>23</v>
      </c>
      <c r="G533">
        <f t="shared" ca="1" si="74"/>
        <v>4</v>
      </c>
      <c r="H533">
        <f t="shared" ca="1" si="75"/>
        <v>41</v>
      </c>
      <c r="I533" t="str">
        <f t="shared" ca="1" si="82"/>
        <v>1</v>
      </c>
      <c r="J533" t="str">
        <f t="shared" ca="1" si="83"/>
        <v>1.23.</v>
      </c>
      <c r="K533" t="str">
        <f t="shared" ca="1" si="84"/>
        <v>1.23.4.</v>
      </c>
      <c r="L533" t="str">
        <f t="shared" ca="1" si="76"/>
        <v>F</v>
      </c>
      <c r="M533" s="48" t="s">
        <v>6</v>
      </c>
      <c r="N533" s="49"/>
      <c r="O533" s="50" t="s">
        <v>1515</v>
      </c>
      <c r="P533" s="51" t="s">
        <v>51</v>
      </c>
      <c r="Q533" s="51" t="s">
        <v>617</v>
      </c>
      <c r="R533" s="52" t="s">
        <v>618</v>
      </c>
      <c r="S533" s="53" t="s">
        <v>61</v>
      </c>
      <c r="T533" s="78">
        <v>1</v>
      </c>
      <c r="U533" s="79">
        <v>104.93</v>
      </c>
      <c r="V533" s="57">
        <f t="shared" si="78"/>
        <v>130.93</v>
      </c>
      <c r="W533" s="56">
        <f t="shared" si="79"/>
        <v>130.93</v>
      </c>
      <c r="X533" s="57">
        <f ca="1">IFERROR(IF($M533="S",(ROUNDDOWN($Y533*$W533,2)),IF($M533="M",SUMIFS($X:$X,$M:$M,"N1",$E:$E,I533),IF(AND(M533="N1",OFFSET(M533,1,0)="S"),SUMIFS($X:$X,$M:$M,"S",$J:$J,CONCATENATE(E533,".",F533,".")),IF(AND(M533="N1",OFFSET(M533,1,0)="N2",$A$6&gt;=3),SUMIFS($X:$X,$M:$M,"N2",$J:$J,CONCATENATE(E533,".",F533,".")),IF(AND(M533="N2",OFFSET(M533,1,0)="S",$A$6&gt;=3),SUMIFS($X:$X,$M:$M,"S",$K:$K,CONCATENATE(E533,".",F533,".",G533,"."))))))),0)</f>
        <v>130.93</v>
      </c>
      <c r="Y533" s="58">
        <f t="shared" si="77"/>
        <v>1</v>
      </c>
      <c r="Z533" s="59"/>
      <c r="AA533" s="59"/>
      <c r="AB533" s="59"/>
      <c r="AC533" s="3"/>
      <c r="AD533" s="11"/>
      <c r="AE533" s="60"/>
    </row>
    <row r="534" spans="1:31" ht="25.5" x14ac:dyDescent="0.25">
      <c r="A534" t="str">
        <f t="shared" si="70"/>
        <v>S</v>
      </c>
      <c r="B534">
        <f t="shared" ca="1" si="80"/>
        <v>3</v>
      </c>
      <c r="C534" t="str">
        <f t="shared" ca="1" si="81"/>
        <v>S</v>
      </c>
      <c r="D534" t="str">
        <f t="shared" si="71"/>
        <v xml:space="preserve"> </v>
      </c>
      <c r="E534" s="47">
        <f t="shared" ca="1" si="72"/>
        <v>1</v>
      </c>
      <c r="F534">
        <f t="shared" ca="1" si="73"/>
        <v>23</v>
      </c>
      <c r="G534">
        <f t="shared" ca="1" si="74"/>
        <v>4</v>
      </c>
      <c r="H534">
        <f t="shared" ca="1" si="75"/>
        <v>42</v>
      </c>
      <c r="I534" t="str">
        <f t="shared" ca="1" si="82"/>
        <v>1</v>
      </c>
      <c r="J534" t="str">
        <f t="shared" ca="1" si="83"/>
        <v>1.23.</v>
      </c>
      <c r="K534" t="str">
        <f t="shared" ca="1" si="84"/>
        <v>1.23.4.</v>
      </c>
      <c r="L534" t="str">
        <f t="shared" ca="1" si="76"/>
        <v>F</v>
      </c>
      <c r="M534" s="48" t="s">
        <v>6</v>
      </c>
      <c r="N534" s="49"/>
      <c r="O534" s="50" t="s">
        <v>1516</v>
      </c>
      <c r="P534" s="51" t="s">
        <v>51</v>
      </c>
      <c r="Q534" s="51" t="s">
        <v>619</v>
      </c>
      <c r="R534" s="52" t="s">
        <v>620</v>
      </c>
      <c r="S534" s="53" t="s">
        <v>61</v>
      </c>
      <c r="T534" s="78">
        <v>1</v>
      </c>
      <c r="U534" s="79">
        <v>306.47000000000003</v>
      </c>
      <c r="V534" s="57">
        <f t="shared" si="78"/>
        <v>382.41</v>
      </c>
      <c r="W534" s="56">
        <f t="shared" si="79"/>
        <v>382.41</v>
      </c>
      <c r="X534" s="57">
        <f ca="1">IFERROR(IF($M534="S",(ROUNDDOWN($Y534*$W534,2)),IF($M534="M",SUMIFS($X:$X,$M:$M,"N1",$E:$E,I534),IF(AND(M534="N1",OFFSET(M534,1,0)="S"),SUMIFS($X:$X,$M:$M,"S",$J:$J,CONCATENATE(E534,".",F534,".")),IF(AND(M534="N1",OFFSET(M534,1,0)="N2",$A$6&gt;=3),SUMIFS($X:$X,$M:$M,"N2",$J:$J,CONCATENATE(E534,".",F534,".")),IF(AND(M534="N2",OFFSET(M534,1,0)="S",$A$6&gt;=3),SUMIFS($X:$X,$M:$M,"S",$K:$K,CONCATENATE(E534,".",F534,".",G534,"."))))))),0)</f>
        <v>382.41</v>
      </c>
      <c r="Y534" s="58">
        <f t="shared" si="77"/>
        <v>1</v>
      </c>
      <c r="Z534" s="59"/>
      <c r="AA534" s="59"/>
      <c r="AB534" s="59"/>
      <c r="AC534" s="3"/>
      <c r="AD534" s="11"/>
      <c r="AE534" s="60"/>
    </row>
    <row r="535" spans="1:31" ht="38.25" x14ac:dyDescent="0.25">
      <c r="A535" t="str">
        <f t="shared" si="70"/>
        <v>S</v>
      </c>
      <c r="B535">
        <f t="shared" ca="1" si="80"/>
        <v>3</v>
      </c>
      <c r="C535" t="str">
        <f t="shared" ca="1" si="81"/>
        <v>S</v>
      </c>
      <c r="D535" t="str">
        <f t="shared" si="71"/>
        <v xml:space="preserve"> </v>
      </c>
      <c r="E535" s="47">
        <f t="shared" ca="1" si="72"/>
        <v>1</v>
      </c>
      <c r="F535">
        <f t="shared" ca="1" si="73"/>
        <v>23</v>
      </c>
      <c r="G535">
        <f t="shared" ca="1" si="74"/>
        <v>4</v>
      </c>
      <c r="H535">
        <f t="shared" ca="1" si="75"/>
        <v>43</v>
      </c>
      <c r="I535" t="str">
        <f t="shared" ca="1" si="82"/>
        <v>1</v>
      </c>
      <c r="J535" t="str">
        <f t="shared" ca="1" si="83"/>
        <v>1.23.</v>
      </c>
      <c r="K535" t="str">
        <f t="shared" ca="1" si="84"/>
        <v>1.23.4.</v>
      </c>
      <c r="L535" t="str">
        <f t="shared" ca="1" si="76"/>
        <v>F</v>
      </c>
      <c r="M535" s="48" t="s">
        <v>6</v>
      </c>
      <c r="N535" s="49"/>
      <c r="O535" s="50" t="s">
        <v>1517</v>
      </c>
      <c r="P535" s="51" t="s">
        <v>51</v>
      </c>
      <c r="Q535" s="51" t="s">
        <v>634</v>
      </c>
      <c r="R535" s="52" t="s">
        <v>635</v>
      </c>
      <c r="S535" s="53" t="s">
        <v>61</v>
      </c>
      <c r="T535" s="78">
        <v>1</v>
      </c>
      <c r="U535" s="79">
        <v>160.52000000000001</v>
      </c>
      <c r="V535" s="57">
        <f t="shared" si="78"/>
        <v>200.29</v>
      </c>
      <c r="W535" s="56">
        <f t="shared" si="79"/>
        <v>200.29</v>
      </c>
      <c r="X535" s="57">
        <f ca="1">IFERROR(IF($M535="S",(ROUNDDOWN($Y535*$W535,2)),IF($M535="M",SUMIFS($X:$X,$M:$M,"N1",$E:$E,I535),IF(AND(M535="N1",OFFSET(M535,1,0)="S"),SUMIFS($X:$X,$M:$M,"S",$J:$J,CONCATENATE(E535,".",F535,".")),IF(AND(M535="N1",OFFSET(M535,1,0)="N2",$A$6&gt;=3),SUMIFS($X:$X,$M:$M,"N2",$J:$J,CONCATENATE(E535,".",F535,".")),IF(AND(M535="N2",OFFSET(M535,1,0)="S",$A$6&gt;=3),SUMIFS($X:$X,$M:$M,"S",$K:$K,CONCATENATE(E535,".",F535,".",G535,"."))))))),0)</f>
        <v>200.29</v>
      </c>
      <c r="Y535" s="58">
        <f t="shared" si="77"/>
        <v>1</v>
      </c>
      <c r="Z535" s="59"/>
      <c r="AA535" s="59"/>
      <c r="AB535" s="59"/>
      <c r="AC535" s="3"/>
      <c r="AD535" s="11"/>
      <c r="AE535" s="60"/>
    </row>
    <row r="536" spans="1:31" ht="38.25" x14ac:dyDescent="0.25">
      <c r="A536" t="str">
        <f t="shared" si="70"/>
        <v>S</v>
      </c>
      <c r="B536">
        <f t="shared" ca="1" si="80"/>
        <v>3</v>
      </c>
      <c r="C536" t="str">
        <f t="shared" ca="1" si="81"/>
        <v>S</v>
      </c>
      <c r="D536" t="str">
        <f t="shared" si="71"/>
        <v xml:space="preserve"> </v>
      </c>
      <c r="E536" s="47">
        <f t="shared" ca="1" si="72"/>
        <v>1</v>
      </c>
      <c r="F536">
        <f t="shared" ca="1" si="73"/>
        <v>23</v>
      </c>
      <c r="G536">
        <f t="shared" ca="1" si="74"/>
        <v>4</v>
      </c>
      <c r="H536">
        <f t="shared" ca="1" si="75"/>
        <v>44</v>
      </c>
      <c r="I536" t="str">
        <f t="shared" ca="1" si="82"/>
        <v>1</v>
      </c>
      <c r="J536" t="str">
        <f t="shared" ca="1" si="83"/>
        <v>1.23.</v>
      </c>
      <c r="K536" t="str">
        <f t="shared" ca="1" si="84"/>
        <v>1.23.4.</v>
      </c>
      <c r="L536" t="str">
        <f t="shared" ca="1" si="76"/>
        <v>F</v>
      </c>
      <c r="M536" s="48" t="s">
        <v>6</v>
      </c>
      <c r="N536" s="49"/>
      <c r="O536" s="50" t="s">
        <v>1518</v>
      </c>
      <c r="P536" s="51" t="s">
        <v>51</v>
      </c>
      <c r="Q536" s="51" t="s">
        <v>636</v>
      </c>
      <c r="R536" s="52" t="s">
        <v>637</v>
      </c>
      <c r="S536" s="53" t="s">
        <v>61</v>
      </c>
      <c r="T536" s="78">
        <v>1</v>
      </c>
      <c r="U536" s="79">
        <v>174.98</v>
      </c>
      <c r="V536" s="57">
        <f t="shared" si="78"/>
        <v>218.34</v>
      </c>
      <c r="W536" s="56">
        <f t="shared" si="79"/>
        <v>218.34</v>
      </c>
      <c r="X536" s="57">
        <f ca="1">IFERROR(IF($M536="S",(ROUNDDOWN($Y536*$W536,2)),IF($M536="M",SUMIFS($X:$X,$M:$M,"N1",$E:$E,I536),IF(AND(M536="N1",OFFSET(M536,1,0)="S"),SUMIFS($X:$X,$M:$M,"S",$J:$J,CONCATENATE(E536,".",F536,".")),IF(AND(M536="N1",OFFSET(M536,1,0)="N2",$A$6&gt;=3),SUMIFS($X:$X,$M:$M,"N2",$J:$J,CONCATENATE(E536,".",F536,".")),IF(AND(M536="N2",OFFSET(M536,1,0)="S",$A$6&gt;=3),SUMIFS($X:$X,$M:$M,"S",$K:$K,CONCATENATE(E536,".",F536,".",G536,"."))))))),0)</f>
        <v>218.34</v>
      </c>
      <c r="Y536" s="58">
        <f t="shared" si="77"/>
        <v>1</v>
      </c>
      <c r="Z536" s="59"/>
      <c r="AA536" s="59"/>
      <c r="AB536" s="59"/>
      <c r="AC536" s="3"/>
      <c r="AD536" s="11"/>
      <c r="AE536" s="60"/>
    </row>
    <row r="537" spans="1:31" ht="38.25" x14ac:dyDescent="0.25">
      <c r="A537" t="str">
        <f t="shared" si="70"/>
        <v>S</v>
      </c>
      <c r="B537">
        <f t="shared" ca="1" si="80"/>
        <v>3</v>
      </c>
      <c r="C537" t="str">
        <f t="shared" ca="1" si="81"/>
        <v>S</v>
      </c>
      <c r="D537" t="str">
        <f t="shared" si="71"/>
        <v xml:space="preserve"> </v>
      </c>
      <c r="E537" s="47">
        <f t="shared" ca="1" si="72"/>
        <v>1</v>
      </c>
      <c r="F537">
        <f t="shared" ca="1" si="73"/>
        <v>23</v>
      </c>
      <c r="G537">
        <f t="shared" ca="1" si="74"/>
        <v>4</v>
      </c>
      <c r="H537">
        <f t="shared" ca="1" si="75"/>
        <v>45</v>
      </c>
      <c r="I537" t="str">
        <f t="shared" ca="1" si="82"/>
        <v>1</v>
      </c>
      <c r="J537" t="str">
        <f t="shared" ca="1" si="83"/>
        <v>1.23.</v>
      </c>
      <c r="K537" t="str">
        <f t="shared" ca="1" si="84"/>
        <v>1.23.4.</v>
      </c>
      <c r="L537" t="str">
        <f t="shared" ca="1" si="76"/>
        <v>F</v>
      </c>
      <c r="M537" s="48" t="s">
        <v>6</v>
      </c>
      <c r="N537" s="49"/>
      <c r="O537" s="50" t="s">
        <v>1519</v>
      </c>
      <c r="P537" s="51" t="s">
        <v>51</v>
      </c>
      <c r="Q537" s="51" t="s">
        <v>638</v>
      </c>
      <c r="R537" s="52" t="s">
        <v>639</v>
      </c>
      <c r="S537" s="53" t="s">
        <v>61</v>
      </c>
      <c r="T537" s="78">
        <v>1</v>
      </c>
      <c r="U537" s="79">
        <v>269.87</v>
      </c>
      <c r="V537" s="57">
        <f t="shared" si="78"/>
        <v>336.74</v>
      </c>
      <c r="W537" s="56">
        <f t="shared" si="79"/>
        <v>336.74</v>
      </c>
      <c r="X537" s="57">
        <f ca="1">IFERROR(IF($M537="S",(ROUNDDOWN($Y537*$W537,2)),IF($M537="M",SUMIFS($X:$X,$M:$M,"N1",$E:$E,I537),IF(AND(M537="N1",OFFSET(M537,1,0)="S"),SUMIFS($X:$X,$M:$M,"S",$J:$J,CONCATENATE(E537,".",F537,".")),IF(AND(M537="N1",OFFSET(M537,1,0)="N2",$A$6&gt;=3),SUMIFS($X:$X,$M:$M,"N2",$J:$J,CONCATENATE(E537,".",F537,".")),IF(AND(M537="N2",OFFSET(M537,1,0)="S",$A$6&gt;=3),SUMIFS($X:$X,$M:$M,"S",$K:$K,CONCATENATE(E537,".",F537,".",G537,"."))))))),0)</f>
        <v>336.74</v>
      </c>
      <c r="Y537" s="58">
        <f t="shared" si="77"/>
        <v>1</v>
      </c>
      <c r="Z537" s="59"/>
      <c r="AA537" s="59"/>
      <c r="AB537" s="59"/>
      <c r="AC537" s="3"/>
      <c r="AD537" s="11"/>
      <c r="AE537" s="60"/>
    </row>
    <row r="538" spans="1:31" ht="25.5" x14ac:dyDescent="0.25">
      <c r="A538" t="str">
        <f t="shared" si="70"/>
        <v>S</v>
      </c>
      <c r="B538">
        <f t="shared" ca="1" si="80"/>
        <v>3</v>
      </c>
      <c r="C538" t="str">
        <f t="shared" ca="1" si="81"/>
        <v>S</v>
      </c>
      <c r="D538" t="str">
        <f t="shared" si="71"/>
        <v xml:space="preserve"> </v>
      </c>
      <c r="E538" s="47">
        <f t="shared" ca="1" si="72"/>
        <v>1</v>
      </c>
      <c r="F538">
        <f t="shared" ca="1" si="73"/>
        <v>23</v>
      </c>
      <c r="G538">
        <f t="shared" ca="1" si="74"/>
        <v>4</v>
      </c>
      <c r="H538">
        <f t="shared" ca="1" si="75"/>
        <v>46</v>
      </c>
      <c r="I538" t="str">
        <f t="shared" ca="1" si="82"/>
        <v>1</v>
      </c>
      <c r="J538" t="str">
        <f t="shared" ca="1" si="83"/>
        <v>1.23.</v>
      </c>
      <c r="K538" t="str">
        <f t="shared" ca="1" si="84"/>
        <v>1.23.4.</v>
      </c>
      <c r="L538" t="str">
        <f t="shared" ca="1" si="76"/>
        <v>F</v>
      </c>
      <c r="M538" s="48" t="s">
        <v>6</v>
      </c>
      <c r="N538" s="49"/>
      <c r="O538" s="50" t="s">
        <v>1520</v>
      </c>
      <c r="P538" s="51" t="s">
        <v>120</v>
      </c>
      <c r="Q538" s="51" t="s">
        <v>640</v>
      </c>
      <c r="R538" s="52" t="s">
        <v>641</v>
      </c>
      <c r="S538" s="53" t="s">
        <v>61</v>
      </c>
      <c r="T538" s="78">
        <v>1</v>
      </c>
      <c r="U538" s="79">
        <v>1679.86</v>
      </c>
      <c r="V538" s="57">
        <f t="shared" si="78"/>
        <v>2096.12</v>
      </c>
      <c r="W538" s="56">
        <f t="shared" si="79"/>
        <v>2096.12</v>
      </c>
      <c r="X538" s="57">
        <f ca="1">IFERROR(IF($M538="S",(ROUNDDOWN($Y538*$W538,2)),IF($M538="M",SUMIFS($X:$X,$M:$M,"N1",$E:$E,I538),IF(AND(M538="N1",OFFSET(M538,1,0)="S"),SUMIFS($X:$X,$M:$M,"S",$J:$J,CONCATENATE(E538,".",F538,".")),IF(AND(M538="N1",OFFSET(M538,1,0)="N2",$A$6&gt;=3),SUMIFS($X:$X,$M:$M,"N2",$J:$J,CONCATENATE(E538,".",F538,".")),IF(AND(M538="N2",OFFSET(M538,1,0)="S",$A$6&gt;=3),SUMIFS($X:$X,$M:$M,"S",$K:$K,CONCATENATE(E538,".",F538,".",G538,"."))))))),0)</f>
        <v>2096.12</v>
      </c>
      <c r="Y538" s="58">
        <f t="shared" si="77"/>
        <v>1</v>
      </c>
      <c r="Z538" s="59"/>
      <c r="AA538" s="59"/>
      <c r="AB538" s="59"/>
      <c r="AC538" s="3"/>
      <c r="AD538" s="11"/>
      <c r="AE538" s="60"/>
    </row>
    <row r="539" spans="1:31" ht="25.5" x14ac:dyDescent="0.25">
      <c r="A539" t="str">
        <f t="shared" si="70"/>
        <v>S</v>
      </c>
      <c r="B539">
        <f t="shared" ca="1" si="80"/>
        <v>3</v>
      </c>
      <c r="C539" t="str">
        <f t="shared" ca="1" si="81"/>
        <v>S</v>
      </c>
      <c r="D539" t="str">
        <f t="shared" si="71"/>
        <v xml:space="preserve"> </v>
      </c>
      <c r="E539" s="47">
        <f t="shared" ca="1" si="72"/>
        <v>1</v>
      </c>
      <c r="F539">
        <f t="shared" ca="1" si="73"/>
        <v>23</v>
      </c>
      <c r="G539">
        <f t="shared" ca="1" si="74"/>
        <v>4</v>
      </c>
      <c r="H539">
        <f t="shared" ca="1" si="75"/>
        <v>47</v>
      </c>
      <c r="I539" t="str">
        <f t="shared" ca="1" si="82"/>
        <v>1</v>
      </c>
      <c r="J539" t="str">
        <f t="shared" ca="1" si="83"/>
        <v>1.23.</v>
      </c>
      <c r="K539" t="str">
        <f t="shared" ca="1" si="84"/>
        <v>1.23.4.</v>
      </c>
      <c r="L539" t="str">
        <f t="shared" ca="1" si="76"/>
        <v>F</v>
      </c>
      <c r="M539" s="48" t="s">
        <v>6</v>
      </c>
      <c r="N539" s="49"/>
      <c r="O539" s="50" t="s">
        <v>1521</v>
      </c>
      <c r="P539" s="51" t="s">
        <v>32</v>
      </c>
      <c r="Q539" s="51">
        <v>93653</v>
      </c>
      <c r="R539" s="52" t="s">
        <v>623</v>
      </c>
      <c r="S539" s="53" t="s">
        <v>61</v>
      </c>
      <c r="T539" s="78">
        <v>1</v>
      </c>
      <c r="U539" s="79">
        <v>14.61</v>
      </c>
      <c r="V539" s="57">
        <f t="shared" si="78"/>
        <v>18.23</v>
      </c>
      <c r="W539" s="56">
        <f t="shared" si="79"/>
        <v>18.23</v>
      </c>
      <c r="X539" s="57">
        <f ca="1">IFERROR(IF($M539="S",(ROUNDDOWN($Y539*$W539,2)),IF($M539="M",SUMIFS($X:$X,$M:$M,"N1",$E:$E,I539),IF(AND(M539="N1",OFFSET(M539,1,0)="S"),SUMIFS($X:$X,$M:$M,"S",$J:$J,CONCATENATE(E539,".",F539,".")),IF(AND(M539="N1",OFFSET(M539,1,0)="N2",$A$6&gt;=3),SUMIFS($X:$X,$M:$M,"N2",$J:$J,CONCATENATE(E539,".",F539,".")),IF(AND(M539="N2",OFFSET(M539,1,0)="S",$A$6&gt;=3),SUMIFS($X:$X,$M:$M,"S",$K:$K,CONCATENATE(E539,".",F539,".",G539,"."))))))),0)</f>
        <v>18.23</v>
      </c>
      <c r="Y539" s="58">
        <f t="shared" si="77"/>
        <v>1</v>
      </c>
      <c r="Z539" s="59"/>
      <c r="AA539" s="59"/>
      <c r="AB539" s="59"/>
      <c r="AC539" s="3"/>
      <c r="AD539" s="11"/>
      <c r="AE539" s="60"/>
    </row>
    <row r="540" spans="1:31" ht="25.5" x14ac:dyDescent="0.25">
      <c r="A540" t="str">
        <f t="shared" ref="A540:A600" si="85">IF($M540="M",1,IF($M540="N1",2,IF($M540="N2",3,"S")))</f>
        <v>S</v>
      </c>
      <c r="B540">
        <f t="shared" ca="1" si="80"/>
        <v>3</v>
      </c>
      <c r="C540" t="str">
        <f t="shared" ca="1" si="81"/>
        <v>S</v>
      </c>
      <c r="D540" t="str">
        <f t="shared" ref="D540:D600" si="86">IF($M540="M",1," ")</f>
        <v xml:space="preserve"> </v>
      </c>
      <c r="E540" s="47">
        <f t="shared" ref="E540:E600" ca="1" si="87">IF($C540=1,OFFSET(E540,-1,0)+1,OFFSET(E540,-1,0))</f>
        <v>1</v>
      </c>
      <c r="F540">
        <f t="shared" ref="F540:F600" ca="1" si="88">IF($C540=1,0,IF($C540=2,OFFSET(F540,-1,0)+1,OFFSET(F540,-1,0)))</f>
        <v>23</v>
      </c>
      <c r="G540">
        <f t="shared" ref="G540:G600" ca="1" si="89">IF(AND($C540&lt;=2,$C540&lt;&gt;0),0,IF($C540=3,OFFSET(G540,-1,0)+1,OFFSET(G540,-1,0)))</f>
        <v>4</v>
      </c>
      <c r="H540">
        <f t="shared" ca="1" si="75"/>
        <v>48</v>
      </c>
      <c r="I540" t="str">
        <f t="shared" ca="1" si="82"/>
        <v>1</v>
      </c>
      <c r="J540" t="str">
        <f t="shared" ca="1" si="83"/>
        <v>1.23.</v>
      </c>
      <c r="K540" t="str">
        <f t="shared" ca="1" si="84"/>
        <v>1.23.4.</v>
      </c>
      <c r="L540" t="str">
        <f t="shared" ca="1" si="76"/>
        <v>F</v>
      </c>
      <c r="M540" s="48" t="s">
        <v>6</v>
      </c>
      <c r="N540" s="49"/>
      <c r="O540" s="50" t="s">
        <v>1522</v>
      </c>
      <c r="P540" s="51" t="s">
        <v>32</v>
      </c>
      <c r="Q540" s="51">
        <v>93670</v>
      </c>
      <c r="R540" s="52" t="s">
        <v>626</v>
      </c>
      <c r="S540" s="53" t="s">
        <v>61</v>
      </c>
      <c r="T540" s="78">
        <v>1</v>
      </c>
      <c r="U540" s="79">
        <v>95.06</v>
      </c>
      <c r="V540" s="57">
        <f t="shared" si="78"/>
        <v>118.61</v>
      </c>
      <c r="W540" s="56">
        <f t="shared" si="79"/>
        <v>118.61</v>
      </c>
      <c r="X540" s="57">
        <f ca="1">IFERROR(IF($M540="S",(ROUNDDOWN($Y540*$W540,2)),IF($M540="M",SUMIFS($X:$X,$M:$M,"N1",$E:$E,I540),IF(AND(M540="N1",OFFSET(M540,1,0)="S"),SUMIFS($X:$X,$M:$M,"S",$J:$J,CONCATENATE(E540,".",F540,".")),IF(AND(M540="N1",OFFSET(M540,1,0)="N2",$A$6&gt;=3),SUMIFS($X:$X,$M:$M,"N2",$J:$J,CONCATENATE(E540,".",F540,".")),IF(AND(M540="N2",OFFSET(M540,1,0)="S",$A$6&gt;=3),SUMIFS($X:$X,$M:$M,"S",$K:$K,CONCATENATE(E540,".",F540,".",G540,"."))))))),0)</f>
        <v>118.61</v>
      </c>
      <c r="Y540" s="58">
        <f t="shared" si="77"/>
        <v>1</v>
      </c>
      <c r="Z540" s="59"/>
      <c r="AA540" s="59"/>
      <c r="AB540" s="59"/>
      <c r="AC540" s="3"/>
      <c r="AD540" s="11"/>
      <c r="AE540" s="60"/>
    </row>
    <row r="541" spans="1:31" ht="25.5" x14ac:dyDescent="0.25">
      <c r="A541" t="str">
        <f t="shared" si="85"/>
        <v>S</v>
      </c>
      <c r="B541">
        <f t="shared" ca="1" si="80"/>
        <v>3</v>
      </c>
      <c r="C541" t="str">
        <f t="shared" ca="1" si="81"/>
        <v>S</v>
      </c>
      <c r="D541" t="str">
        <f t="shared" si="86"/>
        <v xml:space="preserve"> </v>
      </c>
      <c r="E541" s="47">
        <f t="shared" ca="1" si="87"/>
        <v>1</v>
      </c>
      <c r="F541">
        <f t="shared" ca="1" si="88"/>
        <v>23</v>
      </c>
      <c r="G541">
        <f t="shared" ca="1" si="89"/>
        <v>4</v>
      </c>
      <c r="H541">
        <f t="shared" ca="1" si="75"/>
        <v>49</v>
      </c>
      <c r="I541" t="str">
        <f t="shared" ca="1" si="82"/>
        <v>1</v>
      </c>
      <c r="J541" t="str">
        <f t="shared" ca="1" si="83"/>
        <v>1.23.</v>
      </c>
      <c r="K541" t="str">
        <f t="shared" ca="1" si="84"/>
        <v>1.23.4.</v>
      </c>
      <c r="L541" t="str">
        <f t="shared" ca="1" si="76"/>
        <v>F</v>
      </c>
      <c r="M541" s="48" t="s">
        <v>6</v>
      </c>
      <c r="N541" s="49"/>
      <c r="O541" s="50" t="s">
        <v>1523</v>
      </c>
      <c r="P541" s="51" t="s">
        <v>120</v>
      </c>
      <c r="Q541" s="51" t="s">
        <v>642</v>
      </c>
      <c r="R541" s="52" t="s">
        <v>643</v>
      </c>
      <c r="S541" s="53" t="s">
        <v>61</v>
      </c>
      <c r="T541" s="78">
        <v>1</v>
      </c>
      <c r="U541" s="79">
        <v>791.47</v>
      </c>
      <c r="V541" s="57">
        <f t="shared" si="78"/>
        <v>987.59</v>
      </c>
      <c r="W541" s="56">
        <f t="shared" si="79"/>
        <v>987.59</v>
      </c>
      <c r="X541" s="57">
        <f ca="1">IFERROR(IF($M541="S",(ROUNDDOWN($Y541*$W541,2)),IF($M541="M",SUMIFS($X:$X,$M:$M,"N1",$E:$E,I541),IF(AND(M541="N1",OFFSET(M541,1,0)="S"),SUMIFS($X:$X,$M:$M,"S",$J:$J,CONCATENATE(E541,".",F541,".")),IF(AND(M541="N1",OFFSET(M541,1,0)="N2",$A$6&gt;=3),SUMIFS($X:$X,$M:$M,"N2",$J:$J,CONCATENATE(E541,".",F541,".")),IF(AND(M541="N2",OFFSET(M541,1,0)="S",$A$6&gt;=3),SUMIFS($X:$X,$M:$M,"S",$K:$K,CONCATENATE(E541,".",F541,".",G541,"."))))))),0)</f>
        <v>987.59</v>
      </c>
      <c r="Y541" s="58">
        <f t="shared" si="77"/>
        <v>1</v>
      </c>
      <c r="Z541" s="59"/>
      <c r="AA541" s="59"/>
      <c r="AB541" s="59"/>
      <c r="AC541" s="3"/>
      <c r="AD541" s="11"/>
      <c r="AE541" s="60"/>
    </row>
    <row r="542" spans="1:31" ht="25.5" x14ac:dyDescent="0.25">
      <c r="A542" t="str">
        <f t="shared" si="85"/>
        <v>S</v>
      </c>
      <c r="B542">
        <f t="shared" ca="1" si="80"/>
        <v>3</v>
      </c>
      <c r="C542" t="str">
        <f t="shared" ca="1" si="81"/>
        <v>S</v>
      </c>
      <c r="D542" t="str">
        <f t="shared" si="86"/>
        <v xml:space="preserve"> </v>
      </c>
      <c r="E542" s="47">
        <f t="shared" ca="1" si="87"/>
        <v>1</v>
      </c>
      <c r="F542">
        <f t="shared" ca="1" si="88"/>
        <v>23</v>
      </c>
      <c r="G542">
        <f t="shared" ca="1" si="89"/>
        <v>4</v>
      </c>
      <c r="H542">
        <f t="shared" ca="1" si="75"/>
        <v>50</v>
      </c>
      <c r="I542" t="str">
        <f t="shared" ca="1" si="82"/>
        <v>1</v>
      </c>
      <c r="J542" t="str">
        <f t="shared" ca="1" si="83"/>
        <v>1.23.</v>
      </c>
      <c r="K542" t="str">
        <f t="shared" ca="1" si="84"/>
        <v>1.23.4.</v>
      </c>
      <c r="L542" t="str">
        <f t="shared" ca="1" si="76"/>
        <v>F</v>
      </c>
      <c r="M542" s="48" t="s">
        <v>6</v>
      </c>
      <c r="N542" s="49"/>
      <c r="O542" s="50" t="s">
        <v>1524</v>
      </c>
      <c r="P542" s="51" t="s">
        <v>120</v>
      </c>
      <c r="Q542" s="51" t="s">
        <v>644</v>
      </c>
      <c r="R542" s="52" t="s">
        <v>645</v>
      </c>
      <c r="S542" s="53" t="s">
        <v>61</v>
      </c>
      <c r="T542" s="78">
        <v>1</v>
      </c>
      <c r="U542" s="79">
        <v>517.82000000000005</v>
      </c>
      <c r="V542" s="57">
        <f t="shared" si="78"/>
        <v>646.13</v>
      </c>
      <c r="W542" s="56">
        <f t="shared" si="79"/>
        <v>646.13</v>
      </c>
      <c r="X542" s="57">
        <f ca="1">IFERROR(IF($M542="S",(ROUNDDOWN($Y542*$W542,2)),IF($M542="M",SUMIFS($X:$X,$M:$M,"N1",$E:$E,I542),IF(AND(M542="N1",OFFSET(M542,1,0)="S"),SUMIFS($X:$X,$M:$M,"S",$J:$J,CONCATENATE(E542,".",F542,".")),IF(AND(M542="N1",OFFSET(M542,1,0)="N2",$A$6&gt;=3),SUMIFS($X:$X,$M:$M,"N2",$J:$J,CONCATENATE(E542,".",F542,".")),IF(AND(M542="N2",OFFSET(M542,1,0)="S",$A$6&gt;=3),SUMIFS($X:$X,$M:$M,"S",$K:$K,CONCATENATE(E542,".",F542,".",G542,"."))))))),0)</f>
        <v>646.13</v>
      </c>
      <c r="Y542" s="58">
        <f t="shared" si="77"/>
        <v>1</v>
      </c>
      <c r="Z542" s="59"/>
      <c r="AA542" s="59"/>
      <c r="AB542" s="59"/>
      <c r="AC542" s="3"/>
      <c r="AD542" s="11"/>
      <c r="AE542" s="60"/>
    </row>
    <row r="543" spans="1:31" ht="25.5" x14ac:dyDescent="0.25">
      <c r="A543" t="str">
        <f t="shared" si="85"/>
        <v>S</v>
      </c>
      <c r="B543">
        <f t="shared" ca="1" si="80"/>
        <v>3</v>
      </c>
      <c r="C543" t="str">
        <f t="shared" ca="1" si="81"/>
        <v>S</v>
      </c>
      <c r="D543" t="str">
        <f t="shared" si="86"/>
        <v xml:space="preserve"> </v>
      </c>
      <c r="E543" s="47">
        <f t="shared" ca="1" si="87"/>
        <v>1</v>
      </c>
      <c r="F543">
        <f t="shared" ca="1" si="88"/>
        <v>23</v>
      </c>
      <c r="G543">
        <f t="shared" ca="1" si="89"/>
        <v>4</v>
      </c>
      <c r="H543">
        <f t="shared" ca="1" si="75"/>
        <v>51</v>
      </c>
      <c r="I543" t="str">
        <f t="shared" ca="1" si="82"/>
        <v>1</v>
      </c>
      <c r="J543" t="str">
        <f t="shared" ca="1" si="83"/>
        <v>1.23.</v>
      </c>
      <c r="K543" t="str">
        <f t="shared" ca="1" si="84"/>
        <v>1.23.4.</v>
      </c>
      <c r="L543" t="str">
        <f t="shared" ca="1" si="76"/>
        <v>F</v>
      </c>
      <c r="M543" s="48" t="s">
        <v>6</v>
      </c>
      <c r="N543" s="49"/>
      <c r="O543" s="50" t="s">
        <v>1525</v>
      </c>
      <c r="P543" s="51" t="s">
        <v>120</v>
      </c>
      <c r="Q543" s="51" t="s">
        <v>646</v>
      </c>
      <c r="R543" s="52" t="s">
        <v>647</v>
      </c>
      <c r="S543" s="53" t="s">
        <v>61</v>
      </c>
      <c r="T543" s="78">
        <v>1</v>
      </c>
      <c r="U543" s="79">
        <v>83.11</v>
      </c>
      <c r="V543" s="57">
        <f t="shared" si="78"/>
        <v>103.7</v>
      </c>
      <c r="W543" s="56">
        <f t="shared" si="79"/>
        <v>103.7</v>
      </c>
      <c r="X543" s="57">
        <f ca="1">IFERROR(IF($M543="S",(ROUNDDOWN($Y543*$W543,2)),IF($M543="M",SUMIFS($X:$X,$M:$M,"N1",$E:$E,I543),IF(AND(M543="N1",OFFSET(M543,1,0)="S"),SUMIFS($X:$X,$M:$M,"S",$J:$J,CONCATENATE(E543,".",F543,".")),IF(AND(M543="N1",OFFSET(M543,1,0)="N2",$A$6&gt;=3),SUMIFS($X:$X,$M:$M,"N2",$J:$J,CONCATENATE(E543,".",F543,".")),IF(AND(M543="N2",OFFSET(M543,1,0)="S",$A$6&gt;=3),SUMIFS($X:$X,$M:$M,"S",$K:$K,CONCATENATE(E543,".",F543,".",G543,"."))))))),0)</f>
        <v>103.7</v>
      </c>
      <c r="Y543" s="58">
        <f t="shared" si="77"/>
        <v>1</v>
      </c>
      <c r="Z543" s="59"/>
      <c r="AA543" s="59"/>
      <c r="AB543" s="59"/>
      <c r="AC543" s="3"/>
      <c r="AD543" s="11"/>
      <c r="AE543" s="60"/>
    </row>
    <row r="544" spans="1:31" ht="25.5" x14ac:dyDescent="0.25">
      <c r="A544" t="str">
        <f t="shared" si="85"/>
        <v>S</v>
      </c>
      <c r="B544">
        <f t="shared" ca="1" si="80"/>
        <v>3</v>
      </c>
      <c r="C544" t="str">
        <f t="shared" ca="1" si="81"/>
        <v>S</v>
      </c>
      <c r="D544" t="str">
        <f t="shared" si="86"/>
        <v xml:space="preserve"> </v>
      </c>
      <c r="E544" s="47">
        <f t="shared" ca="1" si="87"/>
        <v>1</v>
      </c>
      <c r="F544">
        <f t="shared" ca="1" si="88"/>
        <v>23</v>
      </c>
      <c r="G544">
        <f t="shared" ca="1" si="89"/>
        <v>4</v>
      </c>
      <c r="H544">
        <f t="shared" ca="1" si="75"/>
        <v>52</v>
      </c>
      <c r="I544" t="str">
        <f t="shared" ca="1" si="82"/>
        <v>1</v>
      </c>
      <c r="J544" t="str">
        <f t="shared" ca="1" si="83"/>
        <v>1.23.</v>
      </c>
      <c r="K544" t="str">
        <f t="shared" ca="1" si="84"/>
        <v>1.23.4.</v>
      </c>
      <c r="L544" t="str">
        <f t="shared" ca="1" si="76"/>
        <v>F</v>
      </c>
      <c r="M544" s="48" t="s">
        <v>6</v>
      </c>
      <c r="N544" s="49"/>
      <c r="O544" s="50" t="s">
        <v>1526</v>
      </c>
      <c r="P544" s="51" t="s">
        <v>120</v>
      </c>
      <c r="Q544" s="51" t="s">
        <v>648</v>
      </c>
      <c r="R544" s="52" t="s">
        <v>649</v>
      </c>
      <c r="S544" s="53" t="s">
        <v>61</v>
      </c>
      <c r="T544" s="78">
        <v>2</v>
      </c>
      <c r="U544" s="79">
        <v>105.38</v>
      </c>
      <c r="V544" s="57">
        <f t="shared" si="78"/>
        <v>131.49</v>
      </c>
      <c r="W544" s="56">
        <f t="shared" si="79"/>
        <v>131.49</v>
      </c>
      <c r="X544" s="57">
        <f ca="1">IFERROR(IF($M544="S",(ROUNDDOWN($Y544*$W544,2)),IF($M544="M",SUMIFS($X:$X,$M:$M,"N1",$E:$E,I544),IF(AND(M544="N1",OFFSET(M544,1,0)="S"),SUMIFS($X:$X,$M:$M,"S",$J:$J,CONCATENATE(E544,".",F544,".")),IF(AND(M544="N1",OFFSET(M544,1,0)="N2",$A$6&gt;=3),SUMIFS($X:$X,$M:$M,"N2",$J:$J,CONCATENATE(E544,".",F544,".")),IF(AND(M544="N2",OFFSET(M544,1,0)="S",$A$6&gt;=3),SUMIFS($X:$X,$M:$M,"S",$K:$K,CONCATENATE(E544,".",F544,".",G544,"."))))))),0)</f>
        <v>262.98</v>
      </c>
      <c r="Y544" s="58">
        <f t="shared" si="77"/>
        <v>2</v>
      </c>
      <c r="Z544" s="59"/>
      <c r="AA544" s="59"/>
      <c r="AB544" s="59"/>
      <c r="AC544" s="3"/>
      <c r="AD544" s="11"/>
      <c r="AE544" s="60"/>
    </row>
    <row r="545" spans="1:31" ht="25.5" x14ac:dyDescent="0.25">
      <c r="A545" t="str">
        <f t="shared" si="85"/>
        <v>S</v>
      </c>
      <c r="B545">
        <f t="shared" ca="1" si="80"/>
        <v>3</v>
      </c>
      <c r="C545" t="str">
        <f t="shared" ca="1" si="81"/>
        <v>S</v>
      </c>
      <c r="D545" t="str">
        <f t="shared" si="86"/>
        <v xml:space="preserve"> </v>
      </c>
      <c r="E545" s="47">
        <f t="shared" ca="1" si="87"/>
        <v>1</v>
      </c>
      <c r="F545">
        <f t="shared" ca="1" si="88"/>
        <v>23</v>
      </c>
      <c r="G545">
        <f t="shared" ca="1" si="89"/>
        <v>4</v>
      </c>
      <c r="H545">
        <f t="shared" ca="1" si="75"/>
        <v>53</v>
      </c>
      <c r="I545" t="str">
        <f t="shared" ca="1" si="82"/>
        <v>1</v>
      </c>
      <c r="J545" t="str">
        <f t="shared" ca="1" si="83"/>
        <v>1.23.</v>
      </c>
      <c r="K545" t="str">
        <f t="shared" ca="1" si="84"/>
        <v>1.23.4.</v>
      </c>
      <c r="L545" t="str">
        <f t="shared" ca="1" si="76"/>
        <v>F</v>
      </c>
      <c r="M545" s="48" t="s">
        <v>6</v>
      </c>
      <c r="N545" s="49"/>
      <c r="O545" s="50" t="s">
        <v>1527</v>
      </c>
      <c r="P545" s="51" t="s">
        <v>120</v>
      </c>
      <c r="Q545" s="51" t="s">
        <v>650</v>
      </c>
      <c r="R545" s="52" t="s">
        <v>651</v>
      </c>
      <c r="S545" s="53" t="s">
        <v>61</v>
      </c>
      <c r="T545" s="78">
        <v>1</v>
      </c>
      <c r="U545" s="79">
        <v>8564.4500000000007</v>
      </c>
      <c r="V545" s="57">
        <f t="shared" si="78"/>
        <v>10686.72</v>
      </c>
      <c r="W545" s="56">
        <f t="shared" si="79"/>
        <v>10686.72</v>
      </c>
      <c r="X545" s="57">
        <f ca="1">IFERROR(IF($M545="S",(ROUNDDOWN($Y545*$W545,2)),IF($M545="M",SUMIFS($X:$X,$M:$M,"N1",$E:$E,I545),IF(AND(M545="N1",OFFSET(M545,1,0)="S"),SUMIFS($X:$X,$M:$M,"S",$J:$J,CONCATENATE(E545,".",F545,".")),IF(AND(M545="N1",OFFSET(M545,1,0)="N2",$A$6&gt;=3),SUMIFS($X:$X,$M:$M,"N2",$J:$J,CONCATENATE(E545,".",F545,".")),IF(AND(M545="N2",OFFSET(M545,1,0)="S",$A$6&gt;=3),SUMIFS($X:$X,$M:$M,"S",$K:$K,CONCATENATE(E545,".",F545,".",G545,"."))))))),0)</f>
        <v>10686.72</v>
      </c>
      <c r="Y545" s="58">
        <f t="shared" si="77"/>
        <v>1</v>
      </c>
      <c r="Z545" s="59"/>
      <c r="AA545" s="59"/>
      <c r="AB545" s="59"/>
      <c r="AC545" s="3"/>
      <c r="AD545" s="11"/>
      <c r="AE545" s="60"/>
    </row>
    <row r="546" spans="1:31" ht="25.5" x14ac:dyDescent="0.25">
      <c r="A546" t="str">
        <f t="shared" si="85"/>
        <v>S</v>
      </c>
      <c r="B546">
        <f t="shared" ca="1" si="80"/>
        <v>3</v>
      </c>
      <c r="C546" t="str">
        <f t="shared" ca="1" si="81"/>
        <v>S</v>
      </c>
      <c r="D546" t="str">
        <f t="shared" si="86"/>
        <v xml:space="preserve"> </v>
      </c>
      <c r="E546" s="47">
        <f t="shared" ca="1" si="87"/>
        <v>1</v>
      </c>
      <c r="F546">
        <f t="shared" ca="1" si="88"/>
        <v>23</v>
      </c>
      <c r="G546">
        <f t="shared" ca="1" si="89"/>
        <v>4</v>
      </c>
      <c r="H546">
        <f t="shared" ca="1" si="75"/>
        <v>54</v>
      </c>
      <c r="I546" t="str">
        <f t="shared" ca="1" si="82"/>
        <v>1</v>
      </c>
      <c r="J546" t="str">
        <f t="shared" ca="1" si="83"/>
        <v>1.23.</v>
      </c>
      <c r="K546" t="str">
        <f t="shared" ca="1" si="84"/>
        <v>1.23.4.</v>
      </c>
      <c r="L546" t="str">
        <f t="shared" ca="1" si="76"/>
        <v>F</v>
      </c>
      <c r="M546" s="48" t="s">
        <v>6</v>
      </c>
      <c r="N546" s="49"/>
      <c r="O546" s="50" t="s">
        <v>1528</v>
      </c>
      <c r="P546" s="51" t="s">
        <v>120</v>
      </c>
      <c r="Q546" s="51" t="s">
        <v>652</v>
      </c>
      <c r="R546" s="52" t="s">
        <v>653</v>
      </c>
      <c r="S546" s="53" t="s">
        <v>61</v>
      </c>
      <c r="T546" s="78">
        <v>1</v>
      </c>
      <c r="U546" s="79">
        <v>92.33</v>
      </c>
      <c r="V546" s="57">
        <f t="shared" si="78"/>
        <v>115.2</v>
      </c>
      <c r="W546" s="56">
        <f t="shared" si="79"/>
        <v>115.2</v>
      </c>
      <c r="X546" s="57">
        <f ca="1">IFERROR(IF($M546="S",(ROUNDDOWN($Y546*$W546,2)),IF($M546="M",SUMIFS($X:$X,$M:$M,"N1",$E:$E,I546),IF(AND(M546="N1",OFFSET(M546,1,0)="S"),SUMIFS($X:$X,$M:$M,"S",$J:$J,CONCATENATE(E546,".",F546,".")),IF(AND(M546="N1",OFFSET(M546,1,0)="N2",$A$6&gt;=3),SUMIFS($X:$X,$M:$M,"N2",$J:$J,CONCATENATE(E546,".",F546,".")),IF(AND(M546="N2",OFFSET(M546,1,0)="S",$A$6&gt;=3),SUMIFS($X:$X,$M:$M,"S",$K:$K,CONCATENATE(E546,".",F546,".",G546,"."))))))),0)</f>
        <v>115.2</v>
      </c>
      <c r="Y546" s="58">
        <f t="shared" si="77"/>
        <v>1</v>
      </c>
      <c r="Z546" s="59"/>
      <c r="AA546" s="59"/>
      <c r="AB546" s="59"/>
      <c r="AC546" s="3"/>
      <c r="AD546" s="11"/>
      <c r="AE546" s="60"/>
    </row>
    <row r="547" spans="1:31" ht="25.5" x14ac:dyDescent="0.25">
      <c r="A547" t="str">
        <f t="shared" si="85"/>
        <v>S</v>
      </c>
      <c r="B547">
        <f t="shared" ca="1" si="80"/>
        <v>3</v>
      </c>
      <c r="C547" t="str">
        <f t="shared" ca="1" si="81"/>
        <v>S</v>
      </c>
      <c r="D547" t="str">
        <f t="shared" si="86"/>
        <v xml:space="preserve"> </v>
      </c>
      <c r="E547" s="47">
        <f t="shared" ca="1" si="87"/>
        <v>1</v>
      </c>
      <c r="F547">
        <f t="shared" ca="1" si="88"/>
        <v>23</v>
      </c>
      <c r="G547">
        <f t="shared" ca="1" si="89"/>
        <v>4</v>
      </c>
      <c r="H547">
        <f t="shared" ca="1" si="75"/>
        <v>55</v>
      </c>
      <c r="I547" t="str">
        <f t="shared" ca="1" si="82"/>
        <v>1</v>
      </c>
      <c r="J547" t="str">
        <f t="shared" ca="1" si="83"/>
        <v>1.23.</v>
      </c>
      <c r="K547" t="str">
        <f t="shared" ca="1" si="84"/>
        <v>1.23.4.</v>
      </c>
      <c r="L547" t="str">
        <f t="shared" ca="1" si="76"/>
        <v>F</v>
      </c>
      <c r="M547" s="48" t="s">
        <v>6</v>
      </c>
      <c r="N547" s="49"/>
      <c r="O547" s="50" t="s">
        <v>1529</v>
      </c>
      <c r="P547" s="51" t="s">
        <v>120</v>
      </c>
      <c r="Q547" s="51" t="s">
        <v>654</v>
      </c>
      <c r="R547" s="52" t="s">
        <v>655</v>
      </c>
      <c r="S547" s="53" t="s">
        <v>61</v>
      </c>
      <c r="T547" s="78">
        <v>2</v>
      </c>
      <c r="U547" s="79">
        <v>83.98</v>
      </c>
      <c r="V547" s="57">
        <f t="shared" si="78"/>
        <v>104.79</v>
      </c>
      <c r="W547" s="56">
        <f t="shared" si="79"/>
        <v>104.79</v>
      </c>
      <c r="X547" s="57">
        <f ca="1">IFERROR(IF($M547="S",(ROUNDDOWN($Y547*$W547,2)),IF($M547="M",SUMIFS($X:$X,$M:$M,"N1",$E:$E,I547),IF(AND(M547="N1",OFFSET(M547,1,0)="S"),SUMIFS($X:$X,$M:$M,"S",$J:$J,CONCATENATE(E547,".",F547,".")),IF(AND(M547="N1",OFFSET(M547,1,0)="N2",$A$6&gt;=3),SUMIFS($X:$X,$M:$M,"N2",$J:$J,CONCATENATE(E547,".",F547,".")),IF(AND(M547="N2",OFFSET(M547,1,0)="S",$A$6&gt;=3),SUMIFS($X:$X,$M:$M,"S",$K:$K,CONCATENATE(E547,".",F547,".",G547,"."))))))),0)</f>
        <v>209.58</v>
      </c>
      <c r="Y547" s="58">
        <f t="shared" si="77"/>
        <v>2</v>
      </c>
      <c r="Z547" s="59"/>
      <c r="AA547" s="59"/>
      <c r="AB547" s="59"/>
      <c r="AC547" s="3"/>
      <c r="AD547" s="11"/>
      <c r="AE547" s="60"/>
    </row>
    <row r="548" spans="1:31" ht="25.5" x14ac:dyDescent="0.25">
      <c r="A548" t="str">
        <f t="shared" si="85"/>
        <v>S</v>
      </c>
      <c r="B548">
        <f t="shared" ca="1" si="80"/>
        <v>3</v>
      </c>
      <c r="C548" t="str">
        <f t="shared" ca="1" si="81"/>
        <v>S</v>
      </c>
      <c r="D548" t="str">
        <f t="shared" si="86"/>
        <v xml:space="preserve"> </v>
      </c>
      <c r="E548" s="47">
        <f t="shared" ca="1" si="87"/>
        <v>1</v>
      </c>
      <c r="F548">
        <f t="shared" ca="1" si="88"/>
        <v>23</v>
      </c>
      <c r="G548">
        <f t="shared" ca="1" si="89"/>
        <v>4</v>
      </c>
      <c r="H548">
        <f t="shared" ca="1" si="75"/>
        <v>56</v>
      </c>
      <c r="I548" t="str">
        <f t="shared" ca="1" si="82"/>
        <v>1</v>
      </c>
      <c r="J548" t="str">
        <f t="shared" ca="1" si="83"/>
        <v>1.23.</v>
      </c>
      <c r="K548" t="str">
        <f t="shared" ca="1" si="84"/>
        <v>1.23.4.</v>
      </c>
      <c r="L548" t="str">
        <f t="shared" ca="1" si="76"/>
        <v>F</v>
      </c>
      <c r="M548" s="48" t="s">
        <v>6</v>
      </c>
      <c r="N548" s="49"/>
      <c r="O548" s="50" t="s">
        <v>1530</v>
      </c>
      <c r="P548" s="51" t="s">
        <v>120</v>
      </c>
      <c r="Q548" s="51" t="s">
        <v>654</v>
      </c>
      <c r="R548" s="52" t="s">
        <v>655</v>
      </c>
      <c r="S548" s="53" t="s">
        <v>61</v>
      </c>
      <c r="T548" s="78">
        <v>2</v>
      </c>
      <c r="U548" s="79">
        <v>83.98</v>
      </c>
      <c r="V548" s="57">
        <f t="shared" si="78"/>
        <v>104.79</v>
      </c>
      <c r="W548" s="56">
        <f t="shared" si="79"/>
        <v>104.79</v>
      </c>
      <c r="X548" s="57">
        <f ca="1">IFERROR(IF($M548="S",(ROUNDDOWN($Y548*$W548,2)),IF($M548="M",SUMIFS($X:$X,$M:$M,"N1",$E:$E,I548),IF(AND(M548="N1",OFFSET(M548,1,0)="S"),SUMIFS($X:$X,$M:$M,"S",$J:$J,CONCATENATE(E548,".",F548,".")),IF(AND(M548="N1",OFFSET(M548,1,0)="N2",$A$6&gt;=3),SUMIFS($X:$X,$M:$M,"N2",$J:$J,CONCATENATE(E548,".",F548,".")),IF(AND(M548="N2",OFFSET(M548,1,0)="S",$A$6&gt;=3),SUMIFS($X:$X,$M:$M,"S",$K:$K,CONCATENATE(E548,".",F548,".",G548,"."))))))),0)</f>
        <v>209.58</v>
      </c>
      <c r="Y548" s="58">
        <f t="shared" si="77"/>
        <v>2</v>
      </c>
      <c r="Z548" s="59"/>
      <c r="AA548" s="59"/>
      <c r="AB548" s="59"/>
      <c r="AC548" s="3"/>
      <c r="AD548" s="11"/>
      <c r="AE548" s="60"/>
    </row>
    <row r="549" spans="1:31" ht="25.5" x14ac:dyDescent="0.25">
      <c r="A549" t="str">
        <f t="shared" si="85"/>
        <v>S</v>
      </c>
      <c r="B549">
        <f t="shared" ca="1" si="80"/>
        <v>3</v>
      </c>
      <c r="C549" t="str">
        <f t="shared" ca="1" si="81"/>
        <v>S</v>
      </c>
      <c r="D549" t="str">
        <f t="shared" si="86"/>
        <v xml:space="preserve"> </v>
      </c>
      <c r="E549" s="47">
        <f t="shared" ca="1" si="87"/>
        <v>1</v>
      </c>
      <c r="F549">
        <f t="shared" ca="1" si="88"/>
        <v>23</v>
      </c>
      <c r="G549">
        <f t="shared" ca="1" si="89"/>
        <v>4</v>
      </c>
      <c r="H549">
        <f t="shared" ca="1" si="75"/>
        <v>57</v>
      </c>
      <c r="I549" t="str">
        <f t="shared" ca="1" si="82"/>
        <v>1</v>
      </c>
      <c r="J549" t="str">
        <f t="shared" ca="1" si="83"/>
        <v>1.23.</v>
      </c>
      <c r="K549" t="str">
        <f t="shared" ca="1" si="84"/>
        <v>1.23.4.</v>
      </c>
      <c r="L549" t="str">
        <f t="shared" ca="1" si="76"/>
        <v>F</v>
      </c>
      <c r="M549" s="48" t="s">
        <v>6</v>
      </c>
      <c r="N549" s="49"/>
      <c r="O549" s="50" t="s">
        <v>1531</v>
      </c>
      <c r="P549" s="51" t="s">
        <v>120</v>
      </c>
      <c r="Q549" s="51" t="s">
        <v>654</v>
      </c>
      <c r="R549" s="52" t="s">
        <v>655</v>
      </c>
      <c r="S549" s="53" t="s">
        <v>61</v>
      </c>
      <c r="T549" s="78">
        <v>1</v>
      </c>
      <c r="U549" s="79">
        <v>83.98</v>
      </c>
      <c r="V549" s="57">
        <f t="shared" si="78"/>
        <v>104.79</v>
      </c>
      <c r="W549" s="56">
        <f t="shared" si="79"/>
        <v>104.79</v>
      </c>
      <c r="X549" s="57">
        <f ca="1">IFERROR(IF($M549="S",(ROUNDDOWN($Y549*$W549,2)),IF($M549="M",SUMIFS($X:$X,$M:$M,"N1",$E:$E,I549),IF(AND(M549="N1",OFFSET(M549,1,0)="S"),SUMIFS($X:$X,$M:$M,"S",$J:$J,CONCATENATE(E549,".",F549,".")),IF(AND(M549="N1",OFFSET(M549,1,0)="N2",$A$6&gt;=3),SUMIFS($X:$X,$M:$M,"N2",$J:$J,CONCATENATE(E549,".",F549,".")),IF(AND(M549="N2",OFFSET(M549,1,0)="S",$A$6&gt;=3),SUMIFS($X:$X,$M:$M,"S",$K:$K,CONCATENATE(E549,".",F549,".",G549,"."))))))),0)</f>
        <v>104.79</v>
      </c>
      <c r="Y549" s="58">
        <f t="shared" si="77"/>
        <v>1</v>
      </c>
      <c r="Z549" s="59"/>
      <c r="AA549" s="59"/>
      <c r="AB549" s="59"/>
      <c r="AC549" s="3"/>
      <c r="AD549" s="11"/>
      <c r="AE549" s="60"/>
    </row>
    <row r="550" spans="1:31" ht="25.5" x14ac:dyDescent="0.25">
      <c r="A550" t="str">
        <f t="shared" si="85"/>
        <v>S</v>
      </c>
      <c r="B550">
        <f t="shared" ca="1" si="80"/>
        <v>3</v>
      </c>
      <c r="C550" t="str">
        <f t="shared" ca="1" si="81"/>
        <v>S</v>
      </c>
      <c r="D550" t="str">
        <f t="shared" si="86"/>
        <v xml:space="preserve"> </v>
      </c>
      <c r="E550" s="47">
        <f t="shared" ca="1" si="87"/>
        <v>1</v>
      </c>
      <c r="F550">
        <f t="shared" ca="1" si="88"/>
        <v>23</v>
      </c>
      <c r="G550">
        <f t="shared" ca="1" si="89"/>
        <v>4</v>
      </c>
      <c r="H550">
        <f t="shared" ca="1" si="75"/>
        <v>58</v>
      </c>
      <c r="I550" t="str">
        <f t="shared" ca="1" si="82"/>
        <v>1</v>
      </c>
      <c r="J550" t="str">
        <f t="shared" ca="1" si="83"/>
        <v>1.23.</v>
      </c>
      <c r="K550" t="str">
        <f t="shared" ca="1" si="84"/>
        <v>1.23.4.</v>
      </c>
      <c r="L550" t="str">
        <f t="shared" ca="1" si="76"/>
        <v>F</v>
      </c>
      <c r="M550" s="48" t="s">
        <v>6</v>
      </c>
      <c r="N550" s="49"/>
      <c r="O550" s="50" t="s">
        <v>1532</v>
      </c>
      <c r="P550" s="51" t="s">
        <v>120</v>
      </c>
      <c r="Q550" s="51" t="s">
        <v>656</v>
      </c>
      <c r="R550" s="52" t="s">
        <v>657</v>
      </c>
      <c r="S550" s="53" t="s">
        <v>61</v>
      </c>
      <c r="T550" s="78">
        <v>2</v>
      </c>
      <c r="U550" s="79">
        <v>308.42</v>
      </c>
      <c r="V550" s="57">
        <f t="shared" si="78"/>
        <v>384.84</v>
      </c>
      <c r="W550" s="56">
        <f t="shared" si="79"/>
        <v>384.84</v>
      </c>
      <c r="X550" s="57">
        <f ca="1">IFERROR(IF($M550="S",(ROUNDDOWN($Y550*$W550,2)),IF($M550="M",SUMIFS($X:$X,$M:$M,"N1",$E:$E,I550),IF(AND(M550="N1",OFFSET(M550,1,0)="S"),SUMIFS($X:$X,$M:$M,"S",$J:$J,CONCATENATE(E550,".",F550,".")),IF(AND(M550="N1",OFFSET(M550,1,0)="N2",$A$6&gt;=3),SUMIFS($X:$X,$M:$M,"N2",$J:$J,CONCATENATE(E550,".",F550,".")),IF(AND(M550="N2",OFFSET(M550,1,0)="S",$A$6&gt;=3),SUMIFS($X:$X,$M:$M,"S",$K:$K,CONCATENATE(E550,".",F550,".",G550,"."))))))),0)</f>
        <v>769.68</v>
      </c>
      <c r="Y550" s="58">
        <f t="shared" si="77"/>
        <v>2</v>
      </c>
      <c r="Z550" s="59"/>
      <c r="AA550" s="59"/>
      <c r="AB550" s="59"/>
      <c r="AC550" s="3"/>
      <c r="AD550" s="11"/>
      <c r="AE550" s="60"/>
    </row>
    <row r="551" spans="1:31" ht="25.5" x14ac:dyDescent="0.25">
      <c r="A551" t="str">
        <f t="shared" si="85"/>
        <v>S</v>
      </c>
      <c r="B551">
        <f t="shared" ca="1" si="80"/>
        <v>3</v>
      </c>
      <c r="C551" t="str">
        <f t="shared" ca="1" si="81"/>
        <v>S</v>
      </c>
      <c r="D551" t="str">
        <f t="shared" si="86"/>
        <v xml:space="preserve"> </v>
      </c>
      <c r="E551" s="47">
        <f t="shared" ca="1" si="87"/>
        <v>1</v>
      </c>
      <c r="F551">
        <f t="shared" ca="1" si="88"/>
        <v>23</v>
      </c>
      <c r="G551">
        <f t="shared" ca="1" si="89"/>
        <v>4</v>
      </c>
      <c r="H551">
        <f t="shared" ca="1" si="75"/>
        <v>59</v>
      </c>
      <c r="I551" t="str">
        <f t="shared" ca="1" si="82"/>
        <v>1</v>
      </c>
      <c r="J551" t="str">
        <f t="shared" ca="1" si="83"/>
        <v>1.23.</v>
      </c>
      <c r="K551" t="str">
        <f t="shared" ca="1" si="84"/>
        <v>1.23.4.</v>
      </c>
      <c r="L551" t="str">
        <f t="shared" ca="1" si="76"/>
        <v>F</v>
      </c>
      <c r="M551" s="48" t="s">
        <v>6</v>
      </c>
      <c r="N551" s="49"/>
      <c r="O551" s="50" t="s">
        <v>1533</v>
      </c>
      <c r="P551" s="51" t="s">
        <v>120</v>
      </c>
      <c r="Q551" s="51" t="s">
        <v>658</v>
      </c>
      <c r="R551" s="52" t="s">
        <v>659</v>
      </c>
      <c r="S551" s="53" t="s">
        <v>660</v>
      </c>
      <c r="T551" s="78">
        <v>1</v>
      </c>
      <c r="U551" s="79">
        <v>251.27</v>
      </c>
      <c r="V551" s="57">
        <f t="shared" si="78"/>
        <v>313.52999999999997</v>
      </c>
      <c r="W551" s="56">
        <f t="shared" si="79"/>
        <v>313.52999999999997</v>
      </c>
      <c r="X551" s="57">
        <f ca="1">IFERROR(IF($M551="S",(ROUNDDOWN($Y551*$W551,2)),IF($M551="M",SUMIFS($X:$X,$M:$M,"N1",$E:$E,I551),IF(AND(M551="N1",OFFSET(M551,1,0)="S"),SUMIFS($X:$X,$M:$M,"S",$J:$J,CONCATENATE(E551,".",F551,".")),IF(AND(M551="N1",OFFSET(M551,1,0)="N2",$A$6&gt;=3),SUMIFS($X:$X,$M:$M,"N2",$J:$J,CONCATENATE(E551,".",F551,".")),IF(AND(M551="N2",OFFSET(M551,1,0)="S",$A$6&gt;=3),SUMIFS($X:$X,$M:$M,"S",$K:$K,CONCATENATE(E551,".",F551,".",G551,"."))))))),0)</f>
        <v>313.52999999999997</v>
      </c>
      <c r="Y551" s="58">
        <f t="shared" si="77"/>
        <v>1</v>
      </c>
      <c r="Z551" s="59"/>
      <c r="AA551" s="59"/>
      <c r="AB551" s="59"/>
      <c r="AC551" s="3"/>
      <c r="AD551" s="11"/>
      <c r="AE551" s="60"/>
    </row>
    <row r="552" spans="1:31" ht="25.5" x14ac:dyDescent="0.25">
      <c r="A552" t="str">
        <f t="shared" si="85"/>
        <v>S</v>
      </c>
      <c r="B552">
        <f t="shared" ca="1" si="80"/>
        <v>3</v>
      </c>
      <c r="C552" t="str">
        <f t="shared" ca="1" si="81"/>
        <v>S</v>
      </c>
      <c r="D552" t="str">
        <f t="shared" si="86"/>
        <v xml:space="preserve"> </v>
      </c>
      <c r="E552" s="47">
        <f t="shared" ca="1" si="87"/>
        <v>1</v>
      </c>
      <c r="F552">
        <f t="shared" ca="1" si="88"/>
        <v>23</v>
      </c>
      <c r="G552">
        <f t="shared" ca="1" si="89"/>
        <v>4</v>
      </c>
      <c r="H552">
        <f t="shared" ca="1" si="75"/>
        <v>60</v>
      </c>
      <c r="I552" t="str">
        <f t="shared" ca="1" si="82"/>
        <v>1</v>
      </c>
      <c r="J552" t="str">
        <f t="shared" ca="1" si="83"/>
        <v>1.23.</v>
      </c>
      <c r="K552" t="str">
        <f t="shared" ca="1" si="84"/>
        <v>1.23.4.</v>
      </c>
      <c r="L552" t="str">
        <f t="shared" ca="1" si="76"/>
        <v>F</v>
      </c>
      <c r="M552" s="48" t="s">
        <v>6</v>
      </c>
      <c r="N552" s="49"/>
      <c r="O552" s="50" t="s">
        <v>1534</v>
      </c>
      <c r="P552" s="51" t="s">
        <v>120</v>
      </c>
      <c r="Q552" s="51" t="s">
        <v>661</v>
      </c>
      <c r="R552" s="52" t="s">
        <v>662</v>
      </c>
      <c r="S552" s="53" t="s">
        <v>61</v>
      </c>
      <c r="T552" s="78">
        <v>1</v>
      </c>
      <c r="U552" s="79">
        <v>57.54</v>
      </c>
      <c r="V552" s="57">
        <f t="shared" si="78"/>
        <v>71.790000000000006</v>
      </c>
      <c r="W552" s="56">
        <f t="shared" si="79"/>
        <v>71.790000000000006</v>
      </c>
      <c r="X552" s="57">
        <f ca="1">IFERROR(IF($M552="S",(ROUNDDOWN($Y552*$W552,2)),IF($M552="M",SUMIFS($X:$X,$M:$M,"N1",$E:$E,I552),IF(AND(M552="N1",OFFSET(M552,1,0)="S"),SUMIFS($X:$X,$M:$M,"S",$J:$J,CONCATENATE(E552,".",F552,".")),IF(AND(M552="N1",OFFSET(M552,1,0)="N2",$A$6&gt;=3),SUMIFS($X:$X,$M:$M,"N2",$J:$J,CONCATENATE(E552,".",F552,".")),IF(AND(M552="N2",OFFSET(M552,1,0)="S",$A$6&gt;=3),SUMIFS($X:$X,$M:$M,"S",$K:$K,CONCATENATE(E552,".",F552,".",G552,"."))))))),0)</f>
        <v>71.790000000000006</v>
      </c>
      <c r="Y552" s="58">
        <f t="shared" si="77"/>
        <v>1</v>
      </c>
      <c r="Z552" s="59"/>
      <c r="AA552" s="59"/>
      <c r="AB552" s="59"/>
      <c r="AC552" s="3"/>
      <c r="AD552" s="11"/>
      <c r="AE552" s="60"/>
    </row>
    <row r="553" spans="1:31" ht="25.5" x14ac:dyDescent="0.25">
      <c r="A553" t="str">
        <f t="shared" si="85"/>
        <v>S</v>
      </c>
      <c r="B553">
        <f t="shared" ca="1" si="80"/>
        <v>3</v>
      </c>
      <c r="C553" t="str">
        <f t="shared" ca="1" si="81"/>
        <v>S</v>
      </c>
      <c r="D553" t="str">
        <f t="shared" si="86"/>
        <v xml:space="preserve"> </v>
      </c>
      <c r="E553" s="47">
        <f t="shared" ca="1" si="87"/>
        <v>1</v>
      </c>
      <c r="F553">
        <f t="shared" ca="1" si="88"/>
        <v>23</v>
      </c>
      <c r="G553">
        <f t="shared" ca="1" si="89"/>
        <v>4</v>
      </c>
      <c r="H553">
        <f t="shared" ca="1" si="75"/>
        <v>61</v>
      </c>
      <c r="I553" t="str">
        <f t="shared" ca="1" si="82"/>
        <v>1</v>
      </c>
      <c r="J553" t="str">
        <f t="shared" ca="1" si="83"/>
        <v>1.23.</v>
      </c>
      <c r="K553" t="str">
        <f t="shared" ca="1" si="84"/>
        <v>1.23.4.</v>
      </c>
      <c r="L553" t="str">
        <f t="shared" ca="1" si="76"/>
        <v>F</v>
      </c>
      <c r="M553" s="48" t="s">
        <v>6</v>
      </c>
      <c r="N553" s="49"/>
      <c r="O553" s="50" t="s">
        <v>1535</v>
      </c>
      <c r="P553" s="51" t="s">
        <v>120</v>
      </c>
      <c r="Q553" s="51" t="s">
        <v>663</v>
      </c>
      <c r="R553" s="52" t="s">
        <v>664</v>
      </c>
      <c r="S553" s="53" t="s">
        <v>61</v>
      </c>
      <c r="T553" s="78">
        <v>4</v>
      </c>
      <c r="U553" s="79">
        <v>119.79</v>
      </c>
      <c r="V553" s="57">
        <f t="shared" si="78"/>
        <v>149.47</v>
      </c>
      <c r="W553" s="56">
        <f t="shared" si="79"/>
        <v>149.47</v>
      </c>
      <c r="X553" s="57">
        <f ca="1">IFERROR(IF($M553="S",(ROUNDDOWN($Y553*$W553,2)),IF($M553="M",SUMIFS($X:$X,$M:$M,"N1",$E:$E,I553),IF(AND(M553="N1",OFFSET(M553,1,0)="S"),SUMIFS($X:$X,$M:$M,"S",$J:$J,CONCATENATE(E553,".",F553,".")),IF(AND(M553="N1",OFFSET(M553,1,0)="N2",$A$6&gt;=3),SUMIFS($X:$X,$M:$M,"N2",$J:$J,CONCATENATE(E553,".",F553,".")),IF(AND(M553="N2",OFFSET(M553,1,0)="S",$A$6&gt;=3),SUMIFS($X:$X,$M:$M,"S",$K:$K,CONCATENATE(E553,".",F553,".",G553,"."))))))),0)</f>
        <v>597.88</v>
      </c>
      <c r="Y553" s="58">
        <f t="shared" si="77"/>
        <v>4</v>
      </c>
      <c r="Z553" s="59"/>
      <c r="AA553" s="59"/>
      <c r="AB553" s="59"/>
      <c r="AC553" s="3"/>
      <c r="AD553" s="11"/>
      <c r="AE553" s="60"/>
    </row>
    <row r="554" spans="1:31" ht="25.5" x14ac:dyDescent="0.25">
      <c r="A554" t="str">
        <f t="shared" si="85"/>
        <v>S</v>
      </c>
      <c r="B554">
        <f t="shared" ca="1" si="80"/>
        <v>3</v>
      </c>
      <c r="C554" t="str">
        <f t="shared" ca="1" si="81"/>
        <v>S</v>
      </c>
      <c r="D554" t="str">
        <f t="shared" si="86"/>
        <v xml:space="preserve"> </v>
      </c>
      <c r="E554" s="47">
        <f t="shared" ca="1" si="87"/>
        <v>1</v>
      </c>
      <c r="F554">
        <f t="shared" ca="1" si="88"/>
        <v>23</v>
      </c>
      <c r="G554">
        <f t="shared" ca="1" si="89"/>
        <v>4</v>
      </c>
      <c r="H554">
        <f t="shared" ca="1" si="75"/>
        <v>62</v>
      </c>
      <c r="I554" t="str">
        <f t="shared" ca="1" si="82"/>
        <v>1</v>
      </c>
      <c r="J554" t="str">
        <f t="shared" ca="1" si="83"/>
        <v>1.23.</v>
      </c>
      <c r="K554" t="str">
        <f t="shared" ca="1" si="84"/>
        <v>1.23.4.</v>
      </c>
      <c r="L554" t="str">
        <f t="shared" ca="1" si="76"/>
        <v>F</v>
      </c>
      <c r="M554" s="48" t="s">
        <v>6</v>
      </c>
      <c r="N554" s="49"/>
      <c r="O554" s="50" t="s">
        <v>1536</v>
      </c>
      <c r="P554" s="51" t="s">
        <v>120</v>
      </c>
      <c r="Q554" s="51" t="s">
        <v>665</v>
      </c>
      <c r="R554" s="52" t="s">
        <v>666</v>
      </c>
      <c r="S554" s="53" t="s">
        <v>61</v>
      </c>
      <c r="T554" s="78">
        <v>1</v>
      </c>
      <c r="U554" s="79">
        <v>228.57</v>
      </c>
      <c r="V554" s="57">
        <f t="shared" si="78"/>
        <v>285.2</v>
      </c>
      <c r="W554" s="56">
        <f t="shared" si="79"/>
        <v>285.2</v>
      </c>
      <c r="X554" s="57">
        <f ca="1">IFERROR(IF($M554="S",(ROUNDDOWN($Y554*$W554,2)),IF($M554="M",SUMIFS($X:$X,$M:$M,"N1",$E:$E,I554),IF(AND(M554="N1",OFFSET(M554,1,0)="S"),SUMIFS($X:$X,$M:$M,"S",$J:$J,CONCATENATE(E554,".",F554,".")),IF(AND(M554="N1",OFFSET(M554,1,0)="N2",$A$6&gt;=3),SUMIFS($X:$X,$M:$M,"N2",$J:$J,CONCATENATE(E554,".",F554,".")),IF(AND(M554="N2",OFFSET(M554,1,0)="S",$A$6&gt;=3),SUMIFS($X:$X,$M:$M,"S",$K:$K,CONCATENATE(E554,".",F554,".",G554,"."))))))),0)</f>
        <v>285.2</v>
      </c>
      <c r="Y554" s="58">
        <f t="shared" si="77"/>
        <v>1</v>
      </c>
      <c r="Z554" s="59"/>
      <c r="AA554" s="59"/>
      <c r="AB554" s="59"/>
      <c r="AC554" s="3"/>
      <c r="AD554" s="11"/>
      <c r="AE554" s="60"/>
    </row>
    <row r="555" spans="1:31" ht="25.5" x14ac:dyDescent="0.25">
      <c r="A555" t="str">
        <f t="shared" si="85"/>
        <v>S</v>
      </c>
      <c r="B555">
        <f t="shared" ca="1" si="80"/>
        <v>3</v>
      </c>
      <c r="C555" t="str">
        <f t="shared" ca="1" si="81"/>
        <v>S</v>
      </c>
      <c r="D555" t="str">
        <f t="shared" si="86"/>
        <v xml:space="preserve"> </v>
      </c>
      <c r="E555" s="47">
        <f t="shared" ca="1" si="87"/>
        <v>1</v>
      </c>
      <c r="F555">
        <f t="shared" ca="1" si="88"/>
        <v>23</v>
      </c>
      <c r="G555">
        <f t="shared" ca="1" si="89"/>
        <v>4</v>
      </c>
      <c r="H555">
        <f t="shared" ca="1" si="75"/>
        <v>63</v>
      </c>
      <c r="I555" t="str">
        <f t="shared" ca="1" si="82"/>
        <v>1</v>
      </c>
      <c r="J555" t="str">
        <f t="shared" ca="1" si="83"/>
        <v>1.23.</v>
      </c>
      <c r="K555" t="str">
        <f t="shared" ca="1" si="84"/>
        <v>1.23.4.</v>
      </c>
      <c r="L555" t="str">
        <f t="shared" ca="1" si="76"/>
        <v>F</v>
      </c>
      <c r="M555" s="48" t="s">
        <v>6</v>
      </c>
      <c r="N555" s="49"/>
      <c r="O555" s="50" t="s">
        <v>1537</v>
      </c>
      <c r="P555" s="51" t="s">
        <v>120</v>
      </c>
      <c r="Q555" s="51" t="s">
        <v>667</v>
      </c>
      <c r="R555" s="52" t="s">
        <v>668</v>
      </c>
      <c r="S555" s="53" t="s">
        <v>61</v>
      </c>
      <c r="T555" s="78">
        <v>1</v>
      </c>
      <c r="U555" s="79">
        <v>179</v>
      </c>
      <c r="V555" s="57">
        <f t="shared" si="78"/>
        <v>223.35</v>
      </c>
      <c r="W555" s="56">
        <f t="shared" si="79"/>
        <v>223.35</v>
      </c>
      <c r="X555" s="57">
        <f ca="1">IFERROR(IF($M555="S",(ROUNDDOWN($Y555*$W555,2)),IF($M555="M",SUMIFS($X:$X,$M:$M,"N1",$E:$E,I555),IF(AND(M555="N1",OFFSET(M555,1,0)="S"),SUMIFS($X:$X,$M:$M,"S",$J:$J,CONCATENATE(E555,".",F555,".")),IF(AND(M555="N1",OFFSET(M555,1,0)="N2",$A$6&gt;=3),SUMIFS($X:$X,$M:$M,"N2",$J:$J,CONCATENATE(E555,".",F555,".")),IF(AND(M555="N2",OFFSET(M555,1,0)="S",$A$6&gt;=3),SUMIFS($X:$X,$M:$M,"S",$K:$K,CONCATENATE(E555,".",F555,".",G555,"."))))))),0)</f>
        <v>223.35</v>
      </c>
      <c r="Y555" s="58">
        <f t="shared" si="77"/>
        <v>1</v>
      </c>
      <c r="Z555" s="59"/>
      <c r="AA555" s="59"/>
      <c r="AB555" s="59"/>
      <c r="AC555" s="3"/>
      <c r="AD555" s="11"/>
      <c r="AE555" s="60"/>
    </row>
    <row r="556" spans="1:31" ht="25.5" x14ac:dyDescent="0.25">
      <c r="A556" t="str">
        <f t="shared" si="85"/>
        <v>S</v>
      </c>
      <c r="B556">
        <f t="shared" ca="1" si="80"/>
        <v>3</v>
      </c>
      <c r="C556" t="str">
        <f t="shared" ca="1" si="81"/>
        <v>S</v>
      </c>
      <c r="D556" t="str">
        <f t="shared" si="86"/>
        <v xml:space="preserve"> </v>
      </c>
      <c r="E556" s="47">
        <f t="shared" ca="1" si="87"/>
        <v>1</v>
      </c>
      <c r="F556">
        <f t="shared" ca="1" si="88"/>
        <v>23</v>
      </c>
      <c r="G556">
        <f t="shared" ca="1" si="89"/>
        <v>4</v>
      </c>
      <c r="H556">
        <f t="shared" ca="1" si="75"/>
        <v>64</v>
      </c>
      <c r="I556" t="str">
        <f t="shared" ca="1" si="82"/>
        <v>1</v>
      </c>
      <c r="J556" t="str">
        <f t="shared" ca="1" si="83"/>
        <v>1.23.</v>
      </c>
      <c r="K556" t="str">
        <f t="shared" ca="1" si="84"/>
        <v>1.23.4.</v>
      </c>
      <c r="L556" t="str">
        <f t="shared" ca="1" si="76"/>
        <v>F</v>
      </c>
      <c r="M556" s="48" t="s">
        <v>6</v>
      </c>
      <c r="N556" s="49"/>
      <c r="O556" s="50" t="s">
        <v>1538</v>
      </c>
      <c r="P556" s="51" t="s">
        <v>120</v>
      </c>
      <c r="Q556" s="51" t="s">
        <v>669</v>
      </c>
      <c r="R556" s="52" t="s">
        <v>670</v>
      </c>
      <c r="S556" s="53" t="s">
        <v>61</v>
      </c>
      <c r="T556" s="78">
        <v>2</v>
      </c>
      <c r="U556" s="79">
        <v>38.36</v>
      </c>
      <c r="V556" s="57">
        <f t="shared" si="78"/>
        <v>47.86</v>
      </c>
      <c r="W556" s="56">
        <f t="shared" si="79"/>
        <v>47.86</v>
      </c>
      <c r="X556" s="57">
        <f ca="1">IFERROR(IF($M556="S",(ROUNDDOWN($Y556*$W556,2)),IF($M556="M",SUMIFS($X:$X,$M:$M,"N1",$E:$E,I556),IF(AND(M556="N1",OFFSET(M556,1,0)="S"),SUMIFS($X:$X,$M:$M,"S",$J:$J,CONCATENATE(E556,".",F556,".")),IF(AND(M556="N1",OFFSET(M556,1,0)="N2",$A$6&gt;=3),SUMIFS($X:$X,$M:$M,"N2",$J:$J,CONCATENATE(E556,".",F556,".")),IF(AND(M556="N2",OFFSET(M556,1,0)="S",$A$6&gt;=3),SUMIFS($X:$X,$M:$M,"S",$K:$K,CONCATENATE(E556,".",F556,".",G556,"."))))))),0)</f>
        <v>95.72</v>
      </c>
      <c r="Y556" s="58">
        <f t="shared" si="77"/>
        <v>2</v>
      </c>
      <c r="Z556" s="59"/>
      <c r="AA556" s="59"/>
      <c r="AB556" s="59"/>
      <c r="AC556" s="3"/>
      <c r="AD556" s="11"/>
      <c r="AE556" s="60"/>
    </row>
    <row r="557" spans="1:31" ht="25.5" x14ac:dyDescent="0.25">
      <c r="A557" t="str">
        <f t="shared" si="85"/>
        <v>S</v>
      </c>
      <c r="B557">
        <f t="shared" ca="1" si="80"/>
        <v>3</v>
      </c>
      <c r="C557" t="str">
        <f t="shared" ca="1" si="81"/>
        <v>S</v>
      </c>
      <c r="D557" t="str">
        <f t="shared" si="86"/>
        <v xml:space="preserve"> </v>
      </c>
      <c r="E557" s="47">
        <f t="shared" ca="1" si="87"/>
        <v>1</v>
      </c>
      <c r="F557">
        <f t="shared" ca="1" si="88"/>
        <v>23</v>
      </c>
      <c r="G557">
        <f t="shared" ca="1" si="89"/>
        <v>4</v>
      </c>
      <c r="H557">
        <f t="shared" ca="1" si="75"/>
        <v>65</v>
      </c>
      <c r="I557" t="str">
        <f t="shared" ca="1" si="82"/>
        <v>1</v>
      </c>
      <c r="J557" t="str">
        <f t="shared" ca="1" si="83"/>
        <v>1.23.</v>
      </c>
      <c r="K557" t="str">
        <f t="shared" ca="1" si="84"/>
        <v>1.23.4.</v>
      </c>
      <c r="L557" t="str">
        <f t="shared" ca="1" si="76"/>
        <v>F</v>
      </c>
      <c r="M557" s="48" t="s">
        <v>6</v>
      </c>
      <c r="N557" s="49"/>
      <c r="O557" s="50" t="s">
        <v>1539</v>
      </c>
      <c r="P557" s="51" t="s">
        <v>120</v>
      </c>
      <c r="Q557" s="51" t="s">
        <v>669</v>
      </c>
      <c r="R557" s="52" t="s">
        <v>670</v>
      </c>
      <c r="S557" s="53" t="s">
        <v>61</v>
      </c>
      <c r="T557" s="78">
        <v>2</v>
      </c>
      <c r="U557" s="79">
        <v>38.36</v>
      </c>
      <c r="V557" s="57">
        <f t="shared" si="78"/>
        <v>47.86</v>
      </c>
      <c r="W557" s="56">
        <f t="shared" si="79"/>
        <v>47.86</v>
      </c>
      <c r="X557" s="57">
        <f ca="1">IFERROR(IF($M557="S",(ROUNDDOWN($Y557*$W557,2)),IF($M557="M",SUMIFS($X:$X,$M:$M,"N1",$E:$E,I557),IF(AND(M557="N1",OFFSET(M557,1,0)="S"),SUMIFS($X:$X,$M:$M,"S",$J:$J,CONCATENATE(E557,".",F557,".")),IF(AND(M557="N1",OFFSET(M557,1,0)="N2",$A$6&gt;=3),SUMIFS($X:$X,$M:$M,"N2",$J:$J,CONCATENATE(E557,".",F557,".")),IF(AND(M557="N2",OFFSET(M557,1,0)="S",$A$6&gt;=3),SUMIFS($X:$X,$M:$M,"S",$K:$K,CONCATENATE(E557,".",F557,".",G557,"."))))))),0)</f>
        <v>95.72</v>
      </c>
      <c r="Y557" s="58">
        <f t="shared" si="77"/>
        <v>2</v>
      </c>
      <c r="Z557" s="59"/>
      <c r="AA557" s="59"/>
      <c r="AB557" s="59"/>
      <c r="AC557" s="3"/>
      <c r="AD557" s="11"/>
      <c r="AE557" s="60"/>
    </row>
    <row r="558" spans="1:31" ht="25.5" x14ac:dyDescent="0.25">
      <c r="A558" t="str">
        <f t="shared" si="85"/>
        <v>S</v>
      </c>
      <c r="B558">
        <f t="shared" ca="1" si="80"/>
        <v>3</v>
      </c>
      <c r="C558" t="str">
        <f t="shared" ca="1" si="81"/>
        <v>S</v>
      </c>
      <c r="D558" t="str">
        <f t="shared" si="86"/>
        <v xml:space="preserve"> </v>
      </c>
      <c r="E558" s="47">
        <f t="shared" ca="1" si="87"/>
        <v>1</v>
      </c>
      <c r="F558">
        <f t="shared" ca="1" si="88"/>
        <v>23</v>
      </c>
      <c r="G558">
        <f t="shared" ca="1" si="89"/>
        <v>4</v>
      </c>
      <c r="H558">
        <f t="shared" ca="1" si="75"/>
        <v>66</v>
      </c>
      <c r="I558" t="str">
        <f t="shared" ca="1" si="82"/>
        <v>1</v>
      </c>
      <c r="J558" t="str">
        <f t="shared" ca="1" si="83"/>
        <v>1.23.</v>
      </c>
      <c r="K558" t="str">
        <f t="shared" ca="1" si="84"/>
        <v>1.23.4.</v>
      </c>
      <c r="L558" t="str">
        <f t="shared" ca="1" si="76"/>
        <v>F</v>
      </c>
      <c r="M558" s="48" t="s">
        <v>6</v>
      </c>
      <c r="N558" s="49"/>
      <c r="O558" s="50" t="s">
        <v>1540</v>
      </c>
      <c r="P558" s="51" t="s">
        <v>120</v>
      </c>
      <c r="Q558" s="51" t="s">
        <v>669</v>
      </c>
      <c r="R558" s="52" t="s">
        <v>670</v>
      </c>
      <c r="S558" s="53" t="s">
        <v>61</v>
      </c>
      <c r="T558" s="78">
        <v>1</v>
      </c>
      <c r="U558" s="79">
        <v>38.36</v>
      </c>
      <c r="V558" s="57">
        <f t="shared" si="78"/>
        <v>47.86</v>
      </c>
      <c r="W558" s="56">
        <f t="shared" si="79"/>
        <v>47.86</v>
      </c>
      <c r="X558" s="57">
        <f ca="1">IFERROR(IF($M558="S",(ROUNDDOWN($Y558*$W558,2)),IF($M558="M",SUMIFS($X:$X,$M:$M,"N1",$E:$E,I558),IF(AND(M558="N1",OFFSET(M558,1,0)="S"),SUMIFS($X:$X,$M:$M,"S",$J:$J,CONCATENATE(E558,".",F558,".")),IF(AND(M558="N1",OFFSET(M558,1,0)="N2",$A$6&gt;=3),SUMIFS($X:$X,$M:$M,"N2",$J:$J,CONCATENATE(E558,".",F558,".")),IF(AND(M558="N2",OFFSET(M558,1,0)="S",$A$6&gt;=3),SUMIFS($X:$X,$M:$M,"S",$K:$K,CONCATENATE(E558,".",F558,".",G558,"."))))))),0)</f>
        <v>47.86</v>
      </c>
      <c r="Y558" s="58">
        <f t="shared" si="77"/>
        <v>1</v>
      </c>
      <c r="Z558" s="59"/>
      <c r="AA558" s="59"/>
      <c r="AB558" s="59"/>
      <c r="AC558" s="3"/>
      <c r="AD558" s="11"/>
      <c r="AE558" s="60"/>
    </row>
    <row r="559" spans="1:31" ht="25.5" x14ac:dyDescent="0.25">
      <c r="A559" t="str">
        <f t="shared" si="85"/>
        <v>S</v>
      </c>
      <c r="B559">
        <f t="shared" ca="1" si="80"/>
        <v>3</v>
      </c>
      <c r="C559" t="str">
        <f t="shared" ca="1" si="81"/>
        <v>S</v>
      </c>
      <c r="D559" t="str">
        <f t="shared" si="86"/>
        <v xml:space="preserve"> </v>
      </c>
      <c r="E559" s="47">
        <f t="shared" ca="1" si="87"/>
        <v>1</v>
      </c>
      <c r="F559">
        <f t="shared" ca="1" si="88"/>
        <v>23</v>
      </c>
      <c r="G559">
        <f t="shared" ca="1" si="89"/>
        <v>4</v>
      </c>
      <c r="H559">
        <f t="shared" ca="1" si="75"/>
        <v>67</v>
      </c>
      <c r="I559" t="str">
        <f t="shared" ca="1" si="82"/>
        <v>1</v>
      </c>
      <c r="J559" t="str">
        <f t="shared" ca="1" si="83"/>
        <v>1.23.</v>
      </c>
      <c r="K559" t="str">
        <f t="shared" ca="1" si="84"/>
        <v>1.23.4.</v>
      </c>
      <c r="L559" t="str">
        <f t="shared" ca="1" si="76"/>
        <v>F</v>
      </c>
      <c r="M559" s="48" t="s">
        <v>6</v>
      </c>
      <c r="N559" s="49"/>
      <c r="O559" s="50" t="s">
        <v>1541</v>
      </c>
      <c r="P559" s="51" t="s">
        <v>120</v>
      </c>
      <c r="Q559" s="51" t="s">
        <v>669</v>
      </c>
      <c r="R559" s="52" t="s">
        <v>670</v>
      </c>
      <c r="S559" s="53" t="s">
        <v>61</v>
      </c>
      <c r="T559" s="78">
        <v>2</v>
      </c>
      <c r="U559" s="79">
        <v>38.36</v>
      </c>
      <c r="V559" s="57">
        <f t="shared" si="78"/>
        <v>47.86</v>
      </c>
      <c r="W559" s="56">
        <f t="shared" si="79"/>
        <v>47.86</v>
      </c>
      <c r="X559" s="57">
        <f ca="1">IFERROR(IF($M559="S",(ROUNDDOWN($Y559*$W559,2)),IF($M559="M",SUMIFS($X:$X,$M:$M,"N1",$E:$E,I559),IF(AND(M559="N1",OFFSET(M559,1,0)="S"),SUMIFS($X:$X,$M:$M,"S",$J:$J,CONCATENATE(E559,".",F559,".")),IF(AND(M559="N1",OFFSET(M559,1,0)="N2",$A$6&gt;=3),SUMIFS($X:$X,$M:$M,"N2",$J:$J,CONCATENATE(E559,".",F559,".")),IF(AND(M559="N2",OFFSET(M559,1,0)="S",$A$6&gt;=3),SUMIFS($X:$X,$M:$M,"S",$K:$K,CONCATENATE(E559,".",F559,".",G559,"."))))))),0)</f>
        <v>95.72</v>
      </c>
      <c r="Y559" s="58">
        <f t="shared" si="77"/>
        <v>2</v>
      </c>
      <c r="Z559" s="59"/>
      <c r="AA559" s="59"/>
      <c r="AB559" s="59"/>
      <c r="AC559" s="3"/>
      <c r="AD559" s="11"/>
      <c r="AE559" s="60"/>
    </row>
    <row r="560" spans="1:31" ht="25.5" x14ac:dyDescent="0.25">
      <c r="A560" t="str">
        <f t="shared" si="85"/>
        <v>S</v>
      </c>
      <c r="B560">
        <f t="shared" ca="1" si="80"/>
        <v>3</v>
      </c>
      <c r="C560" t="str">
        <f t="shared" ca="1" si="81"/>
        <v>S</v>
      </c>
      <c r="D560" t="str">
        <f t="shared" si="86"/>
        <v xml:space="preserve"> </v>
      </c>
      <c r="E560" s="47">
        <f t="shared" ca="1" si="87"/>
        <v>1</v>
      </c>
      <c r="F560">
        <f t="shared" ca="1" si="88"/>
        <v>23</v>
      </c>
      <c r="G560">
        <f t="shared" ca="1" si="89"/>
        <v>4</v>
      </c>
      <c r="H560">
        <f t="shared" ca="1" si="75"/>
        <v>68</v>
      </c>
      <c r="I560" t="str">
        <f t="shared" ca="1" si="82"/>
        <v>1</v>
      </c>
      <c r="J560" t="str">
        <f t="shared" ca="1" si="83"/>
        <v>1.23.</v>
      </c>
      <c r="K560" t="str">
        <f t="shared" ca="1" si="84"/>
        <v>1.23.4.</v>
      </c>
      <c r="L560" t="str">
        <f t="shared" ca="1" si="76"/>
        <v>F</v>
      </c>
      <c r="M560" s="48" t="s">
        <v>6</v>
      </c>
      <c r="N560" s="49"/>
      <c r="O560" s="50" t="s">
        <v>1542</v>
      </c>
      <c r="P560" s="51" t="s">
        <v>120</v>
      </c>
      <c r="Q560" s="51" t="s">
        <v>669</v>
      </c>
      <c r="R560" s="52" t="s">
        <v>670</v>
      </c>
      <c r="S560" s="53" t="s">
        <v>61</v>
      </c>
      <c r="T560" s="78">
        <v>1</v>
      </c>
      <c r="U560" s="79">
        <v>38.36</v>
      </c>
      <c r="V560" s="57">
        <f t="shared" si="78"/>
        <v>47.86</v>
      </c>
      <c r="W560" s="56">
        <f t="shared" si="79"/>
        <v>47.86</v>
      </c>
      <c r="X560" s="57">
        <f ca="1">IFERROR(IF($M560="S",(ROUNDDOWN($Y560*$W560,2)),IF($M560="M",SUMIFS($X:$X,$M:$M,"N1",$E:$E,I560),IF(AND(M560="N1",OFFSET(M560,1,0)="S"),SUMIFS($X:$X,$M:$M,"S",$J:$J,CONCATENATE(E560,".",F560,".")),IF(AND(M560="N1",OFFSET(M560,1,0)="N2",$A$6&gt;=3),SUMIFS($X:$X,$M:$M,"N2",$J:$J,CONCATENATE(E560,".",F560,".")),IF(AND(M560="N2",OFFSET(M560,1,0)="S",$A$6&gt;=3),SUMIFS($X:$X,$M:$M,"S",$K:$K,CONCATENATE(E560,".",F560,".",G560,"."))))))),0)</f>
        <v>47.86</v>
      </c>
      <c r="Y560" s="58">
        <f t="shared" si="77"/>
        <v>1</v>
      </c>
      <c r="Z560" s="59"/>
      <c r="AA560" s="59"/>
      <c r="AB560" s="59"/>
      <c r="AC560" s="3"/>
      <c r="AD560" s="11"/>
      <c r="AE560" s="60"/>
    </row>
    <row r="561" spans="1:31" ht="25.5" x14ac:dyDescent="0.25">
      <c r="A561" t="str">
        <f t="shared" si="85"/>
        <v>S</v>
      </c>
      <c r="B561">
        <f t="shared" ca="1" si="80"/>
        <v>3</v>
      </c>
      <c r="C561" t="str">
        <f t="shared" ca="1" si="81"/>
        <v>S</v>
      </c>
      <c r="D561" t="str">
        <f t="shared" si="86"/>
        <v xml:space="preserve"> </v>
      </c>
      <c r="E561" s="47">
        <f t="shared" ca="1" si="87"/>
        <v>1</v>
      </c>
      <c r="F561">
        <f t="shared" ca="1" si="88"/>
        <v>23</v>
      </c>
      <c r="G561">
        <f t="shared" ca="1" si="89"/>
        <v>4</v>
      </c>
      <c r="H561">
        <f t="shared" ca="1" si="75"/>
        <v>69</v>
      </c>
      <c r="I561" t="str">
        <f t="shared" ca="1" si="82"/>
        <v>1</v>
      </c>
      <c r="J561" t="str">
        <f t="shared" ca="1" si="83"/>
        <v>1.23.</v>
      </c>
      <c r="K561" t="str">
        <f t="shared" ca="1" si="84"/>
        <v>1.23.4.</v>
      </c>
      <c r="L561" t="str">
        <f t="shared" ca="1" si="76"/>
        <v>F</v>
      </c>
      <c r="M561" s="48" t="s">
        <v>6</v>
      </c>
      <c r="N561" s="49"/>
      <c r="O561" s="50" t="s">
        <v>1543</v>
      </c>
      <c r="P561" s="51" t="s">
        <v>120</v>
      </c>
      <c r="Q561" s="51" t="s">
        <v>671</v>
      </c>
      <c r="R561" s="52" t="s">
        <v>672</v>
      </c>
      <c r="S561" s="53" t="s">
        <v>61</v>
      </c>
      <c r="T561" s="78">
        <v>1</v>
      </c>
      <c r="U561" s="79">
        <v>17.05</v>
      </c>
      <c r="V561" s="57">
        <f t="shared" si="78"/>
        <v>21.27</v>
      </c>
      <c r="W561" s="56">
        <f t="shared" si="79"/>
        <v>21.27</v>
      </c>
      <c r="X561" s="57">
        <f ca="1">IFERROR(IF($M561="S",(ROUNDDOWN($Y561*$W561,2)),IF($M561="M",SUMIFS($X:$X,$M:$M,"N1",$E:$E,I561),IF(AND(M561="N1",OFFSET(M561,1,0)="S"),SUMIFS($X:$X,$M:$M,"S",$J:$J,CONCATENATE(E561,".",F561,".")),IF(AND(M561="N1",OFFSET(M561,1,0)="N2",$A$6&gt;=3),SUMIFS($X:$X,$M:$M,"N2",$J:$J,CONCATENATE(E561,".",F561,".")),IF(AND(M561="N2",OFFSET(M561,1,0)="S",$A$6&gt;=3),SUMIFS($X:$X,$M:$M,"S",$K:$K,CONCATENATE(E561,".",F561,".",G561,"."))))))),0)</f>
        <v>21.27</v>
      </c>
      <c r="Y561" s="58">
        <f t="shared" si="77"/>
        <v>1</v>
      </c>
      <c r="Z561" s="59"/>
      <c r="AA561" s="59"/>
      <c r="AB561" s="59"/>
      <c r="AC561" s="3"/>
      <c r="AD561" s="11"/>
      <c r="AE561" s="60"/>
    </row>
    <row r="562" spans="1:31" x14ac:dyDescent="0.25">
      <c r="A562">
        <f t="shared" si="85"/>
        <v>3</v>
      </c>
      <c r="B562">
        <f t="shared" ca="1" si="80"/>
        <v>3</v>
      </c>
      <c r="C562">
        <f t="shared" ca="1" si="81"/>
        <v>3</v>
      </c>
      <c r="D562" t="str">
        <f t="shared" si="86"/>
        <v xml:space="preserve"> </v>
      </c>
      <c r="E562" s="47">
        <f t="shared" ca="1" si="87"/>
        <v>1</v>
      </c>
      <c r="F562">
        <f t="shared" ca="1" si="88"/>
        <v>23</v>
      </c>
      <c r="G562">
        <f t="shared" ca="1" si="89"/>
        <v>5</v>
      </c>
      <c r="H562">
        <f t="shared" ca="1" si="75"/>
        <v>0</v>
      </c>
      <c r="I562" t="str">
        <f t="shared" ca="1" si="82"/>
        <v>1</v>
      </c>
      <c r="J562" t="str">
        <f t="shared" ca="1" si="83"/>
        <v>1.23.</v>
      </c>
      <c r="K562" t="str">
        <f t="shared" ca="1" si="84"/>
        <v>1.23.5.</v>
      </c>
      <c r="L562" t="str">
        <f t="shared" ca="1" si="76"/>
        <v>F</v>
      </c>
      <c r="M562" s="48" t="s">
        <v>4</v>
      </c>
      <c r="N562" s="49"/>
      <c r="O562" s="50" t="s">
        <v>1544</v>
      </c>
      <c r="P562" s="51"/>
      <c r="Q562" s="51"/>
      <c r="R562" s="52" t="s">
        <v>673</v>
      </c>
      <c r="S562" s="53"/>
      <c r="T562" s="78"/>
      <c r="U562" s="79"/>
      <c r="V562" s="57">
        <f t="shared" si="78"/>
        <v>0</v>
      </c>
      <c r="W562" s="56">
        <f t="shared" si="79"/>
        <v>0</v>
      </c>
      <c r="X562" s="57">
        <f ca="1">IFERROR(IF($M562="S",(ROUNDDOWN($Y562*$W562,2)),IF($M562="M",SUMIFS($X:$X,$M:$M,"N1",$E:$E,I562),IF(AND(M562="N1",OFFSET(M562,1,0)="S"),SUMIFS($X:$X,$M:$M,"S",$J:$J,CONCATENATE(E562,".",F562,".")),IF(AND(M562="N1",OFFSET(M562,1,0)="N2",$A$6&gt;=3),SUMIFS($X:$X,$M:$M,"N2",$J:$J,CONCATENATE(E562,".",F562,".")),IF(AND(M562="N2",OFFSET(M562,1,0)="S",$A$6&gt;=3),SUMIFS($X:$X,$M:$M,"S",$K:$K,CONCATENATE(E562,".",F562,".",G562,"."))))))),0)</f>
        <v>14504.07</v>
      </c>
      <c r="Y562" s="58">
        <f t="shared" si="77"/>
        <v>0</v>
      </c>
      <c r="Z562" s="59"/>
      <c r="AA562" s="59"/>
      <c r="AB562" s="59"/>
      <c r="AC562" s="3"/>
      <c r="AD562" s="11"/>
      <c r="AE562" s="60"/>
    </row>
    <row r="563" spans="1:31" ht="63.75" x14ac:dyDescent="0.25">
      <c r="A563" t="str">
        <f t="shared" si="85"/>
        <v>S</v>
      </c>
      <c r="B563">
        <f t="shared" ca="1" si="80"/>
        <v>3</v>
      </c>
      <c r="C563" t="str">
        <f t="shared" ca="1" si="81"/>
        <v>S</v>
      </c>
      <c r="D563" t="str">
        <f t="shared" si="86"/>
        <v xml:space="preserve"> </v>
      </c>
      <c r="E563" s="47">
        <f t="shared" ca="1" si="87"/>
        <v>1</v>
      </c>
      <c r="F563">
        <f t="shared" ca="1" si="88"/>
        <v>23</v>
      </c>
      <c r="G563">
        <f t="shared" ca="1" si="89"/>
        <v>5</v>
      </c>
      <c r="H563">
        <f t="shared" ca="1" si="75"/>
        <v>1</v>
      </c>
      <c r="I563" t="str">
        <f t="shared" ca="1" si="82"/>
        <v>1</v>
      </c>
      <c r="J563" t="str">
        <f t="shared" ca="1" si="83"/>
        <v>1.23.</v>
      </c>
      <c r="K563" t="str">
        <f t="shared" ca="1" si="84"/>
        <v>1.23.5.</v>
      </c>
      <c r="L563" t="str">
        <f t="shared" ca="1" si="76"/>
        <v>F</v>
      </c>
      <c r="M563" s="48" t="s">
        <v>6</v>
      </c>
      <c r="N563" s="49"/>
      <c r="O563" s="50" t="s">
        <v>1545</v>
      </c>
      <c r="P563" s="51" t="s">
        <v>120</v>
      </c>
      <c r="Q563" s="51" t="s">
        <v>674</v>
      </c>
      <c r="R563" s="52" t="s">
        <v>675</v>
      </c>
      <c r="S563" s="53" t="s">
        <v>61</v>
      </c>
      <c r="T563" s="78">
        <v>1</v>
      </c>
      <c r="U563" s="79">
        <v>11623.72</v>
      </c>
      <c r="V563" s="57">
        <f t="shared" si="78"/>
        <v>14504.07</v>
      </c>
      <c r="W563" s="56">
        <f t="shared" si="79"/>
        <v>14504.07</v>
      </c>
      <c r="X563" s="57">
        <f ca="1">IFERROR(IF($M563="S",(ROUNDDOWN($Y563*$W563,2)),IF($M563="M",SUMIFS($X:$X,$M:$M,"N1",$E:$E,I563),IF(AND(M563="N1",OFFSET(M563,1,0)="S"),SUMIFS($X:$X,$M:$M,"S",$J:$J,CONCATENATE(E563,".",F563,".")),IF(AND(M563="N1",OFFSET(M563,1,0)="N2",$A$6&gt;=3),SUMIFS($X:$X,$M:$M,"N2",$J:$J,CONCATENATE(E563,".",F563,".")),IF(AND(M563="N2",OFFSET(M563,1,0)="S",$A$6&gt;=3),SUMIFS($X:$X,$M:$M,"S",$K:$K,CONCATENATE(E563,".",F563,".",G563,"."))))))),0)</f>
        <v>14504.07</v>
      </c>
      <c r="Y563" s="58">
        <f t="shared" si="77"/>
        <v>1</v>
      </c>
      <c r="Z563" s="59"/>
      <c r="AA563" s="59"/>
      <c r="AB563" s="59"/>
      <c r="AC563" s="3"/>
      <c r="AD563" s="11"/>
      <c r="AE563" s="60"/>
    </row>
    <row r="564" spans="1:31" x14ac:dyDescent="0.25">
      <c r="A564">
        <f t="shared" si="85"/>
        <v>3</v>
      </c>
      <c r="B564">
        <f t="shared" ca="1" si="80"/>
        <v>3</v>
      </c>
      <c r="C564">
        <f t="shared" ca="1" si="81"/>
        <v>3</v>
      </c>
      <c r="D564" t="str">
        <f t="shared" si="86"/>
        <v xml:space="preserve"> </v>
      </c>
      <c r="E564" s="47">
        <f t="shared" ca="1" si="87"/>
        <v>1</v>
      </c>
      <c r="F564">
        <f t="shared" ca="1" si="88"/>
        <v>23</v>
      </c>
      <c r="G564">
        <f t="shared" ca="1" si="89"/>
        <v>6</v>
      </c>
      <c r="H564">
        <f t="shared" ref="H564:H623" ca="1" si="90">IF(AND($C564&lt;=4,$C564&lt;&gt;0),0,IF(AND($C564="S",$X564&gt;0),OFFSET(H564,-1,0)+1,OFFSET(H564,-1,0)))</f>
        <v>0</v>
      </c>
      <c r="I564" t="str">
        <f t="shared" ca="1" si="82"/>
        <v>1</v>
      </c>
      <c r="J564" t="str">
        <f t="shared" ca="1" si="83"/>
        <v>1.23.</v>
      </c>
      <c r="K564" t="str">
        <f t="shared" ca="1" si="84"/>
        <v>1.23.6.</v>
      </c>
      <c r="L564" t="str">
        <f t="shared" ref="L564:L623" ca="1" si="91">IF(OR($Y564&gt;0,$C564=1,$C564=2,$C564=3,$C564=4),"F","")</f>
        <v>F</v>
      </c>
      <c r="M564" s="48" t="s">
        <v>4</v>
      </c>
      <c r="N564" s="49"/>
      <c r="O564" s="50" t="s">
        <v>1546</v>
      </c>
      <c r="P564" s="51"/>
      <c r="Q564" s="51"/>
      <c r="R564" s="52" t="s">
        <v>151</v>
      </c>
      <c r="S564" s="53"/>
      <c r="T564" s="78"/>
      <c r="U564" s="79"/>
      <c r="V564" s="57">
        <f t="shared" si="78"/>
        <v>0</v>
      </c>
      <c r="W564" s="56">
        <f t="shared" si="79"/>
        <v>0</v>
      </c>
      <c r="X564" s="57">
        <f ca="1">IFERROR(IF($M564="S",(ROUNDDOWN($Y564*$W564,2)),IF($M564="M",SUMIFS($X:$X,$M:$M,"N1",$E:$E,I564),IF(AND(M564="N1",OFFSET(M564,1,0)="S"),SUMIFS($X:$X,$M:$M,"S",$J:$J,CONCATENATE(E564,".",F564,".")),IF(AND(M564="N1",OFFSET(M564,1,0)="N2",$A$6&gt;=3),SUMIFS($X:$X,$M:$M,"N2",$J:$J,CONCATENATE(E564,".",F564,".")),IF(AND(M564="N2",OFFSET(M564,1,0)="S",$A$6&gt;=3),SUMIFS($X:$X,$M:$M,"S",$K:$K,CONCATENATE(E564,".",F564,".",G564,"."))))))),0)</f>
        <v>2181.6</v>
      </c>
      <c r="Y564" s="58">
        <f t="shared" si="77"/>
        <v>0</v>
      </c>
      <c r="Z564" s="59"/>
      <c r="AA564" s="59"/>
      <c r="AB564" s="59"/>
      <c r="AC564" s="3"/>
      <c r="AD564" s="11"/>
      <c r="AE564" s="60"/>
    </row>
    <row r="565" spans="1:31" x14ac:dyDescent="0.25">
      <c r="A565" t="str">
        <f t="shared" si="85"/>
        <v>S</v>
      </c>
      <c r="B565">
        <f t="shared" ca="1" si="80"/>
        <v>3</v>
      </c>
      <c r="C565" t="str">
        <f t="shared" ca="1" si="81"/>
        <v>S</v>
      </c>
      <c r="D565" t="str">
        <f t="shared" si="86"/>
        <v xml:space="preserve"> </v>
      </c>
      <c r="E565" s="47">
        <f t="shared" ca="1" si="87"/>
        <v>1</v>
      </c>
      <c r="F565">
        <f t="shared" ca="1" si="88"/>
        <v>23</v>
      </c>
      <c r="G565">
        <f t="shared" ca="1" si="89"/>
        <v>6</v>
      </c>
      <c r="H565">
        <f t="shared" ca="1" si="90"/>
        <v>1</v>
      </c>
      <c r="I565" t="str">
        <f t="shared" ca="1" si="82"/>
        <v>1</v>
      </c>
      <c r="J565" t="str">
        <f t="shared" ca="1" si="83"/>
        <v>1.23.</v>
      </c>
      <c r="K565" t="str">
        <f t="shared" ca="1" si="84"/>
        <v>1.23.6.</v>
      </c>
      <c r="L565" t="str">
        <f t="shared" ca="1" si="91"/>
        <v>F</v>
      </c>
      <c r="M565" s="48" t="s">
        <v>6</v>
      </c>
      <c r="N565" s="49"/>
      <c r="O565" s="50" t="s">
        <v>1547</v>
      </c>
      <c r="P565" s="51" t="s">
        <v>32</v>
      </c>
      <c r="Q565" s="51">
        <v>93358</v>
      </c>
      <c r="R565" s="52" t="s">
        <v>69</v>
      </c>
      <c r="S565" s="53" t="s">
        <v>68</v>
      </c>
      <c r="T565" s="78">
        <v>6.1760000000000002</v>
      </c>
      <c r="U565" s="79">
        <v>89.55</v>
      </c>
      <c r="V565" s="57">
        <f t="shared" si="78"/>
        <v>111.74</v>
      </c>
      <c r="W565" s="56">
        <f t="shared" si="79"/>
        <v>111.74</v>
      </c>
      <c r="X565" s="57">
        <f ca="1">IFERROR(IF($M565="S",(ROUNDDOWN($Y565*$W565,2)),IF($M565="M",SUMIFS($X:$X,$M:$M,"N1",$E:$E,I565),IF(AND(M565="N1",OFFSET(M565,1,0)="S"),SUMIFS($X:$X,$M:$M,"S",$J:$J,CONCATENATE(E565,".",F565,".")),IF(AND(M565="N1",OFFSET(M565,1,0)="N2",$A$6&gt;=3),SUMIFS($X:$X,$M:$M,"N2",$J:$J,CONCATENATE(E565,".",F565,".")),IF(AND(M565="N2",OFFSET(M565,1,0)="S",$A$6&gt;=3),SUMIFS($X:$X,$M:$M,"S",$K:$K,CONCATENATE(E565,".",F565,".",G565,"."))))))),0)</f>
        <v>690.1</v>
      </c>
      <c r="Y565" s="58">
        <f t="shared" si="77"/>
        <v>6.1760000000000002</v>
      </c>
      <c r="Z565" s="59"/>
      <c r="AA565" s="59"/>
      <c r="AB565" s="59"/>
      <c r="AC565" s="3"/>
      <c r="AD565" s="11"/>
      <c r="AE565" s="60"/>
    </row>
    <row r="566" spans="1:31" ht="25.5" x14ac:dyDescent="0.25">
      <c r="A566" t="str">
        <f t="shared" si="85"/>
        <v>S</v>
      </c>
      <c r="B566">
        <f t="shared" ca="1" si="80"/>
        <v>3</v>
      </c>
      <c r="C566" t="str">
        <f t="shared" ca="1" si="81"/>
        <v>S</v>
      </c>
      <c r="D566" t="str">
        <f t="shared" si="86"/>
        <v xml:space="preserve"> </v>
      </c>
      <c r="E566" s="47">
        <f t="shared" ca="1" si="87"/>
        <v>1</v>
      </c>
      <c r="F566">
        <f t="shared" ca="1" si="88"/>
        <v>23</v>
      </c>
      <c r="G566">
        <f t="shared" ca="1" si="89"/>
        <v>6</v>
      </c>
      <c r="H566">
        <f t="shared" ca="1" si="90"/>
        <v>2</v>
      </c>
      <c r="I566" t="str">
        <f t="shared" ca="1" si="82"/>
        <v>1</v>
      </c>
      <c r="J566" t="str">
        <f t="shared" ca="1" si="83"/>
        <v>1.23.</v>
      </c>
      <c r="K566" t="str">
        <f t="shared" ca="1" si="84"/>
        <v>1.23.6.</v>
      </c>
      <c r="L566" t="str">
        <f t="shared" ca="1" si="91"/>
        <v>F</v>
      </c>
      <c r="M566" s="48" t="s">
        <v>6</v>
      </c>
      <c r="N566" s="49"/>
      <c r="O566" s="50" t="s">
        <v>1548</v>
      </c>
      <c r="P566" s="51" t="s">
        <v>32</v>
      </c>
      <c r="Q566" s="51">
        <v>101616</v>
      </c>
      <c r="R566" s="52" t="s">
        <v>178</v>
      </c>
      <c r="S566" s="53" t="s">
        <v>62</v>
      </c>
      <c r="T566" s="78">
        <v>11.399999999999999</v>
      </c>
      <c r="U566" s="79">
        <v>6.94</v>
      </c>
      <c r="V566" s="57">
        <f t="shared" si="78"/>
        <v>8.65</v>
      </c>
      <c r="W566" s="56">
        <f t="shared" si="79"/>
        <v>8.65</v>
      </c>
      <c r="X566" s="57">
        <f ca="1">IFERROR(IF($M566="S",(ROUNDDOWN($Y566*$W566,2)),IF($M566="M",SUMIFS($X:$X,$M:$M,"N1",$E:$E,I566),IF(AND(M566="N1",OFFSET(M566,1,0)="S"),SUMIFS($X:$X,$M:$M,"S",$J:$J,CONCATENATE(E566,".",F566,".")),IF(AND(M566="N1",OFFSET(M566,1,0)="N2",$A$6&gt;=3),SUMIFS($X:$X,$M:$M,"N2",$J:$J,CONCATENATE(E566,".",F566,".")),IF(AND(M566="N2",OFFSET(M566,1,0)="S",$A$6&gt;=3),SUMIFS($X:$X,$M:$M,"S",$K:$K,CONCATENATE(E566,".",F566,".",G566,"."))))))),0)</f>
        <v>98.61</v>
      </c>
      <c r="Y566" s="58">
        <f t="shared" si="77"/>
        <v>11.399999999999999</v>
      </c>
      <c r="Z566" s="59"/>
      <c r="AA566" s="59"/>
      <c r="AB566" s="59"/>
      <c r="AC566" s="3"/>
      <c r="AD566" s="11"/>
      <c r="AE566" s="60"/>
    </row>
    <row r="567" spans="1:31" x14ac:dyDescent="0.25">
      <c r="A567" t="str">
        <f t="shared" si="85"/>
        <v>S</v>
      </c>
      <c r="B567">
        <f t="shared" ca="1" si="80"/>
        <v>3</v>
      </c>
      <c r="C567" t="str">
        <f t="shared" ca="1" si="81"/>
        <v>S</v>
      </c>
      <c r="D567" t="str">
        <f t="shared" si="86"/>
        <v xml:space="preserve"> </v>
      </c>
      <c r="E567" s="47">
        <f t="shared" ca="1" si="87"/>
        <v>1</v>
      </c>
      <c r="F567">
        <f t="shared" ca="1" si="88"/>
        <v>23</v>
      </c>
      <c r="G567">
        <f t="shared" ca="1" si="89"/>
        <v>6</v>
      </c>
      <c r="H567">
        <f t="shared" ca="1" si="90"/>
        <v>3</v>
      </c>
      <c r="I567" t="str">
        <f t="shared" ca="1" si="82"/>
        <v>1</v>
      </c>
      <c r="J567" t="str">
        <f t="shared" ca="1" si="83"/>
        <v>1.23.</v>
      </c>
      <c r="K567" t="str">
        <f t="shared" ca="1" si="84"/>
        <v>1.23.6.</v>
      </c>
      <c r="L567" t="str">
        <f t="shared" ca="1" si="91"/>
        <v>F</v>
      </c>
      <c r="M567" s="48" t="s">
        <v>6</v>
      </c>
      <c r="N567" s="49"/>
      <c r="O567" s="50" t="s">
        <v>1549</v>
      </c>
      <c r="P567" s="51" t="s">
        <v>51</v>
      </c>
      <c r="Q567" s="51" t="s">
        <v>676</v>
      </c>
      <c r="R567" s="52" t="s">
        <v>677</v>
      </c>
      <c r="S567" s="53" t="s">
        <v>68</v>
      </c>
      <c r="T567" s="78">
        <v>0.34199999999999997</v>
      </c>
      <c r="U567" s="79">
        <v>202.56</v>
      </c>
      <c r="V567" s="57">
        <f t="shared" si="78"/>
        <v>252.75</v>
      </c>
      <c r="W567" s="56">
        <f t="shared" si="79"/>
        <v>252.75</v>
      </c>
      <c r="X567" s="57">
        <f ca="1">IFERROR(IF($M567="S",(ROUNDDOWN($Y567*$W567,2)),IF($M567="M",SUMIFS($X:$X,$M:$M,"N1",$E:$E,I567),IF(AND(M567="N1",OFFSET(M567,1,0)="S"),SUMIFS($X:$X,$M:$M,"S",$J:$J,CONCATENATE(E567,".",F567,".")),IF(AND(M567="N1",OFFSET(M567,1,0)="N2",$A$6&gt;=3),SUMIFS($X:$X,$M:$M,"N2",$J:$J,CONCATENATE(E567,".",F567,".")),IF(AND(M567="N2",OFFSET(M567,1,0)="S",$A$6&gt;=3),SUMIFS($X:$X,$M:$M,"S",$K:$K,CONCATENATE(E567,".",F567,".",G567,"."))))))),0)</f>
        <v>86.44</v>
      </c>
      <c r="Y567" s="58">
        <f t="shared" si="77"/>
        <v>0.34199999999999997</v>
      </c>
      <c r="Z567" s="59"/>
      <c r="AA567" s="59"/>
      <c r="AB567" s="59"/>
      <c r="AC567" s="3"/>
      <c r="AD567" s="11"/>
      <c r="AE567" s="60"/>
    </row>
    <row r="568" spans="1:31" ht="25.5" x14ac:dyDescent="0.25">
      <c r="A568" t="str">
        <f t="shared" si="85"/>
        <v>S</v>
      </c>
      <c r="B568">
        <f t="shared" ca="1" si="80"/>
        <v>3</v>
      </c>
      <c r="C568" t="str">
        <f t="shared" ca="1" si="81"/>
        <v>S</v>
      </c>
      <c r="D568" t="str">
        <f t="shared" si="86"/>
        <v xml:space="preserve"> </v>
      </c>
      <c r="E568" s="47">
        <f t="shared" ca="1" si="87"/>
        <v>1</v>
      </c>
      <c r="F568">
        <f t="shared" ca="1" si="88"/>
        <v>23</v>
      </c>
      <c r="G568">
        <f t="shared" ca="1" si="89"/>
        <v>6</v>
      </c>
      <c r="H568">
        <f t="shared" ca="1" si="90"/>
        <v>4</v>
      </c>
      <c r="I568" t="str">
        <f t="shared" ca="1" si="82"/>
        <v>1</v>
      </c>
      <c r="J568" t="str">
        <f t="shared" ca="1" si="83"/>
        <v>1.23.</v>
      </c>
      <c r="K568" t="str">
        <f t="shared" ca="1" si="84"/>
        <v>1.23.6.</v>
      </c>
      <c r="L568" t="str">
        <f t="shared" ca="1" si="91"/>
        <v>F</v>
      </c>
      <c r="M568" s="48" t="s">
        <v>6</v>
      </c>
      <c r="N568" s="49"/>
      <c r="O568" s="50" t="s">
        <v>1550</v>
      </c>
      <c r="P568" s="51" t="s">
        <v>51</v>
      </c>
      <c r="Q568" s="51" t="s">
        <v>678</v>
      </c>
      <c r="R568" s="52" t="s">
        <v>679</v>
      </c>
      <c r="S568" s="53" t="s">
        <v>68</v>
      </c>
      <c r="T568" s="78">
        <v>6.0348000000000006</v>
      </c>
      <c r="U568" s="79">
        <v>77.290000000000006</v>
      </c>
      <c r="V568" s="57">
        <f t="shared" si="78"/>
        <v>96.44</v>
      </c>
      <c r="W568" s="56">
        <f t="shared" si="79"/>
        <v>96.44</v>
      </c>
      <c r="X568" s="57">
        <f ca="1">IFERROR(IF($M568="S",(ROUNDDOWN($Y568*$W568,2)),IF($M568="M",SUMIFS($X:$X,$M:$M,"N1",$E:$E,I568),IF(AND(M568="N1",OFFSET(M568,1,0)="S"),SUMIFS($X:$X,$M:$M,"S",$J:$J,CONCATENATE(E568,".",F568,".")),IF(AND(M568="N1",OFFSET(M568,1,0)="N2",$A$6&gt;=3),SUMIFS($X:$X,$M:$M,"N2",$J:$J,CONCATENATE(E568,".",F568,".")),IF(AND(M568="N2",OFFSET(M568,1,0)="S",$A$6&gt;=3),SUMIFS($X:$X,$M:$M,"S",$K:$K,CONCATENATE(E568,".",F568,".",G568,"."))))))),0)</f>
        <v>581.99</v>
      </c>
      <c r="Y568" s="58">
        <f t="shared" si="77"/>
        <v>6.0348000000000006</v>
      </c>
      <c r="Z568" s="59"/>
      <c r="AA568" s="59"/>
      <c r="AB568" s="59"/>
      <c r="AC568" s="3"/>
      <c r="AD568" s="11"/>
      <c r="AE568" s="60"/>
    </row>
    <row r="569" spans="1:31" ht="51" x14ac:dyDescent="0.25">
      <c r="A569" t="str">
        <f t="shared" si="85"/>
        <v>S</v>
      </c>
      <c r="B569">
        <f t="shared" ca="1" si="80"/>
        <v>3</v>
      </c>
      <c r="C569" t="str">
        <f t="shared" ca="1" si="81"/>
        <v>S</v>
      </c>
      <c r="D569" t="str">
        <f t="shared" si="86"/>
        <v xml:space="preserve"> </v>
      </c>
      <c r="E569" s="47">
        <f t="shared" ca="1" si="87"/>
        <v>1</v>
      </c>
      <c r="F569">
        <f t="shared" ca="1" si="88"/>
        <v>23</v>
      </c>
      <c r="G569">
        <f t="shared" ca="1" si="89"/>
        <v>6</v>
      </c>
      <c r="H569">
        <f t="shared" ca="1" si="90"/>
        <v>5</v>
      </c>
      <c r="I569" t="str">
        <f t="shared" ca="1" si="82"/>
        <v>1</v>
      </c>
      <c r="J569" t="str">
        <f t="shared" ca="1" si="83"/>
        <v>1.23.</v>
      </c>
      <c r="K569" t="str">
        <f t="shared" ca="1" si="84"/>
        <v>1.23.6.</v>
      </c>
      <c r="L569" t="str">
        <f t="shared" ca="1" si="91"/>
        <v>F</v>
      </c>
      <c r="M569" s="48" t="s">
        <v>6</v>
      </c>
      <c r="N569" s="49"/>
      <c r="O569" s="50" t="s">
        <v>1551</v>
      </c>
      <c r="P569" s="51" t="s">
        <v>32</v>
      </c>
      <c r="Q569" s="51">
        <v>100974</v>
      </c>
      <c r="R569" s="52" t="s">
        <v>165</v>
      </c>
      <c r="S569" s="53" t="s">
        <v>68</v>
      </c>
      <c r="T569" s="78">
        <v>1.3234666666666677</v>
      </c>
      <c r="U569" s="79">
        <v>8.77</v>
      </c>
      <c r="V569" s="57">
        <f t="shared" si="78"/>
        <v>10.94</v>
      </c>
      <c r="W569" s="56">
        <f t="shared" si="79"/>
        <v>10.94</v>
      </c>
      <c r="X569" s="57">
        <f ca="1">IFERROR(IF($M569="S",(ROUNDDOWN($Y569*$W569,2)),IF($M569="M",SUMIFS($X:$X,$M:$M,"N1",$E:$E,I569),IF(AND(M569="N1",OFFSET(M569,1,0)="S"),SUMIFS($X:$X,$M:$M,"S",$J:$J,CONCATENATE(E569,".",F569,".")),IF(AND(M569="N1",OFFSET(M569,1,0)="N2",$A$6&gt;=3),SUMIFS($X:$X,$M:$M,"N2",$J:$J,CONCATENATE(E569,".",F569,".")),IF(AND(M569="N2",OFFSET(M569,1,0)="S",$A$6&gt;=3),SUMIFS($X:$X,$M:$M,"S",$K:$K,CONCATENATE(E569,".",F569,".",G569,"."))))))),0)</f>
        <v>14.47</v>
      </c>
      <c r="Y569" s="58">
        <f t="shared" si="77"/>
        <v>1.3234666666666677</v>
      </c>
      <c r="Z569" s="59"/>
      <c r="AA569" s="59"/>
      <c r="AB569" s="59"/>
      <c r="AC569" s="3"/>
      <c r="AD569" s="11"/>
      <c r="AE569" s="60"/>
    </row>
    <row r="570" spans="1:31" ht="25.5" x14ac:dyDescent="0.25">
      <c r="A570" t="str">
        <f t="shared" si="85"/>
        <v>S</v>
      </c>
      <c r="B570">
        <f t="shared" ca="1" si="80"/>
        <v>3</v>
      </c>
      <c r="C570" t="str">
        <f t="shared" ca="1" si="81"/>
        <v>S</v>
      </c>
      <c r="D570" t="str">
        <f t="shared" si="86"/>
        <v xml:space="preserve"> </v>
      </c>
      <c r="E570" s="47">
        <f t="shared" ca="1" si="87"/>
        <v>1</v>
      </c>
      <c r="F570">
        <f t="shared" ca="1" si="88"/>
        <v>23</v>
      </c>
      <c r="G570">
        <f t="shared" ca="1" si="89"/>
        <v>6</v>
      </c>
      <c r="H570">
        <f t="shared" ca="1" si="90"/>
        <v>6</v>
      </c>
      <c r="I570" t="str">
        <f t="shared" ca="1" si="82"/>
        <v>1</v>
      </c>
      <c r="J570" t="str">
        <f t="shared" ca="1" si="83"/>
        <v>1.23.</v>
      </c>
      <c r="K570" t="str">
        <f t="shared" ca="1" si="84"/>
        <v>1.23.6.</v>
      </c>
      <c r="L570" t="str">
        <f t="shared" ca="1" si="91"/>
        <v>F</v>
      </c>
      <c r="M570" s="48" t="s">
        <v>6</v>
      </c>
      <c r="N570" s="49"/>
      <c r="O570" s="50" t="s">
        <v>1552</v>
      </c>
      <c r="P570" s="51" t="s">
        <v>32</v>
      </c>
      <c r="Q570" s="51">
        <v>95875</v>
      </c>
      <c r="R570" s="52" t="s">
        <v>159</v>
      </c>
      <c r="S570" s="53" t="s">
        <v>160</v>
      </c>
      <c r="T570" s="78">
        <v>19.852000000000015</v>
      </c>
      <c r="U570" s="79">
        <v>2.54</v>
      </c>
      <c r="V570" s="57">
        <f t="shared" si="78"/>
        <v>3.16</v>
      </c>
      <c r="W570" s="56">
        <f t="shared" si="79"/>
        <v>3.16</v>
      </c>
      <c r="X570" s="57">
        <f ca="1">IFERROR(IF($M570="S",(ROUNDDOWN($Y570*$W570,2)),IF($M570="M",SUMIFS($X:$X,$M:$M,"N1",$E:$E,I570),IF(AND(M570="N1",OFFSET(M570,1,0)="S"),SUMIFS($X:$X,$M:$M,"S",$J:$J,CONCATENATE(E570,".",F570,".")),IF(AND(M570="N1",OFFSET(M570,1,0)="N2",$A$6&gt;=3),SUMIFS($X:$X,$M:$M,"N2",$J:$J,CONCATENATE(E570,".",F570,".")),IF(AND(M570="N2",OFFSET(M570,1,0)="S",$A$6&gt;=3),SUMIFS($X:$X,$M:$M,"S",$K:$K,CONCATENATE(E570,".",F570,".",G570,"."))))))),0)</f>
        <v>62.73</v>
      </c>
      <c r="Y570" s="58">
        <f t="shared" si="77"/>
        <v>19.852000000000015</v>
      </c>
      <c r="Z570" s="59"/>
      <c r="AA570" s="59"/>
      <c r="AB570" s="59"/>
      <c r="AC570" s="3"/>
      <c r="AD570" s="11"/>
      <c r="AE570" s="60"/>
    </row>
    <row r="571" spans="1:31" ht="25.5" x14ac:dyDescent="0.25">
      <c r="A571" t="str">
        <f t="shared" si="85"/>
        <v>S</v>
      </c>
      <c r="B571">
        <f t="shared" ca="1" si="80"/>
        <v>3</v>
      </c>
      <c r="C571" t="str">
        <f t="shared" ca="1" si="81"/>
        <v>S</v>
      </c>
      <c r="D571" t="str">
        <f t="shared" si="86"/>
        <v xml:space="preserve"> </v>
      </c>
      <c r="E571" s="47">
        <f t="shared" ca="1" si="87"/>
        <v>1</v>
      </c>
      <c r="F571">
        <f t="shared" ca="1" si="88"/>
        <v>23</v>
      </c>
      <c r="G571">
        <f t="shared" ca="1" si="89"/>
        <v>6</v>
      </c>
      <c r="H571">
        <f t="shared" ca="1" si="90"/>
        <v>7</v>
      </c>
      <c r="I571" t="str">
        <f t="shared" ca="1" si="82"/>
        <v>1</v>
      </c>
      <c r="J571" t="str">
        <f t="shared" ca="1" si="83"/>
        <v>1.23.</v>
      </c>
      <c r="K571" t="str">
        <f t="shared" ca="1" si="84"/>
        <v>1.23.6.</v>
      </c>
      <c r="L571" t="str">
        <f t="shared" ca="1" si="91"/>
        <v>F</v>
      </c>
      <c r="M571" s="48" t="s">
        <v>6</v>
      </c>
      <c r="N571" s="49"/>
      <c r="O571" s="50" t="s">
        <v>1553</v>
      </c>
      <c r="P571" s="51" t="s">
        <v>51</v>
      </c>
      <c r="Q571" s="51" t="s">
        <v>680</v>
      </c>
      <c r="R571" s="52" t="s">
        <v>681</v>
      </c>
      <c r="S571" s="53" t="s">
        <v>1</v>
      </c>
      <c r="T571" s="78">
        <v>57</v>
      </c>
      <c r="U571" s="79">
        <v>6.14</v>
      </c>
      <c r="V571" s="57">
        <f t="shared" si="78"/>
        <v>7.66</v>
      </c>
      <c r="W571" s="56">
        <f t="shared" si="79"/>
        <v>7.66</v>
      </c>
      <c r="X571" s="57">
        <f ca="1">IFERROR(IF($M571="S",(ROUNDDOWN($Y571*$W571,2)),IF($M571="M",SUMIFS($X:$X,$M:$M,"N1",$E:$E,I571),IF(AND(M571="N1",OFFSET(M571,1,0)="S"),SUMIFS($X:$X,$M:$M,"S",$J:$J,CONCATENATE(E571,".",F571,".")),IF(AND(M571="N1",OFFSET(M571,1,0)="N2",$A$6&gt;=3),SUMIFS($X:$X,$M:$M,"N2",$J:$J,CONCATENATE(E571,".",F571,".")),IF(AND(M571="N2",OFFSET(M571,1,0)="S",$A$6&gt;=3),SUMIFS($X:$X,$M:$M,"S",$K:$K,CONCATENATE(E571,".",F571,".",G571,"."))))))),0)</f>
        <v>436.62</v>
      </c>
      <c r="Y571" s="58">
        <f t="shared" si="77"/>
        <v>57</v>
      </c>
      <c r="Z571" s="59"/>
      <c r="AA571" s="59"/>
      <c r="AB571" s="59"/>
      <c r="AC571" s="3"/>
      <c r="AD571" s="11"/>
      <c r="AE571" s="60"/>
    </row>
    <row r="572" spans="1:31" ht="38.25" x14ac:dyDescent="0.25">
      <c r="A572" t="str">
        <f t="shared" si="85"/>
        <v>S</v>
      </c>
      <c r="B572">
        <f t="shared" ca="1" si="80"/>
        <v>3</v>
      </c>
      <c r="C572" t="str">
        <f t="shared" ca="1" si="81"/>
        <v>S</v>
      </c>
      <c r="D572" t="str">
        <f t="shared" si="86"/>
        <v xml:space="preserve"> </v>
      </c>
      <c r="E572" s="47">
        <f t="shared" ca="1" si="87"/>
        <v>1</v>
      </c>
      <c r="F572">
        <f t="shared" ca="1" si="88"/>
        <v>23</v>
      </c>
      <c r="G572">
        <f t="shared" ca="1" si="89"/>
        <v>6</v>
      </c>
      <c r="H572">
        <f t="shared" ca="1" si="90"/>
        <v>8</v>
      </c>
      <c r="I572" t="str">
        <f t="shared" ca="1" si="82"/>
        <v>1</v>
      </c>
      <c r="J572" t="str">
        <f t="shared" ca="1" si="83"/>
        <v>1.23.</v>
      </c>
      <c r="K572" t="str">
        <f t="shared" ca="1" si="84"/>
        <v>1.23.6.</v>
      </c>
      <c r="L572" t="str">
        <f t="shared" ca="1" si="91"/>
        <v>F</v>
      </c>
      <c r="M572" s="48" t="s">
        <v>6</v>
      </c>
      <c r="N572" s="49"/>
      <c r="O572" s="50" t="s">
        <v>1554</v>
      </c>
      <c r="P572" s="51" t="s">
        <v>51</v>
      </c>
      <c r="Q572" s="51" t="s">
        <v>186</v>
      </c>
      <c r="R572" s="52" t="s">
        <v>187</v>
      </c>
      <c r="S572" s="53" t="s">
        <v>68</v>
      </c>
      <c r="T572" s="78">
        <v>1.32</v>
      </c>
      <c r="U572" s="79">
        <v>44.91</v>
      </c>
      <c r="V572" s="57">
        <f t="shared" si="78"/>
        <v>56.03</v>
      </c>
      <c r="W572" s="56">
        <f t="shared" si="79"/>
        <v>56.03</v>
      </c>
      <c r="X572" s="57">
        <f ca="1">IFERROR(IF($M572="S",(ROUNDDOWN($Y572*$W572,2)),IF($M572="M",SUMIFS($X:$X,$M:$M,"N1",$E:$E,I572),IF(AND(M572="N1",OFFSET(M572,1,0)="S"),SUMIFS($X:$X,$M:$M,"S",$J:$J,CONCATENATE(E572,".",F572,".")),IF(AND(M572="N1",OFFSET(M572,1,0)="N2",$A$6&gt;=3),SUMIFS($X:$X,$M:$M,"N2",$J:$J,CONCATENATE(E572,".",F572,".")),IF(AND(M572="N2",OFFSET(M572,1,0)="S",$A$6&gt;=3),SUMIFS($X:$X,$M:$M,"S",$K:$K,CONCATENATE(E572,".",F572,".",G572,"."))))))),0)</f>
        <v>73.95</v>
      </c>
      <c r="Y572" s="58">
        <f t="shared" si="77"/>
        <v>1.32</v>
      </c>
      <c r="Z572" s="59"/>
      <c r="AA572" s="59"/>
      <c r="AB572" s="59"/>
      <c r="AC572" s="3"/>
      <c r="AD572" s="11"/>
      <c r="AE572" s="60"/>
    </row>
    <row r="573" spans="1:31" ht="25.5" x14ac:dyDescent="0.25">
      <c r="A573" t="str">
        <f t="shared" si="85"/>
        <v>S</v>
      </c>
      <c r="B573">
        <f t="shared" ca="1" si="80"/>
        <v>3</v>
      </c>
      <c r="C573" t="str">
        <f t="shared" ca="1" si="81"/>
        <v>S</v>
      </c>
      <c r="D573" t="str">
        <f t="shared" si="86"/>
        <v xml:space="preserve"> </v>
      </c>
      <c r="E573" s="47">
        <f t="shared" ca="1" si="87"/>
        <v>1</v>
      </c>
      <c r="F573">
        <f t="shared" ca="1" si="88"/>
        <v>23</v>
      </c>
      <c r="G573">
        <f t="shared" ca="1" si="89"/>
        <v>6</v>
      </c>
      <c r="H573">
        <f t="shared" ca="1" si="90"/>
        <v>9</v>
      </c>
      <c r="I573" t="str">
        <f t="shared" ca="1" si="82"/>
        <v>1</v>
      </c>
      <c r="J573" t="str">
        <f t="shared" ca="1" si="83"/>
        <v>1.23.</v>
      </c>
      <c r="K573" t="str">
        <f t="shared" ca="1" si="84"/>
        <v>1.23.6.</v>
      </c>
      <c r="L573" t="str">
        <f t="shared" ca="1" si="91"/>
        <v>F</v>
      </c>
      <c r="M573" s="48" t="s">
        <v>6</v>
      </c>
      <c r="N573" s="49"/>
      <c r="O573" s="50" t="s">
        <v>1555</v>
      </c>
      <c r="P573" s="51" t="s">
        <v>51</v>
      </c>
      <c r="Q573" s="51" t="s">
        <v>188</v>
      </c>
      <c r="R573" s="52" t="s">
        <v>189</v>
      </c>
      <c r="S573" s="53" t="s">
        <v>68</v>
      </c>
      <c r="T573" s="78">
        <v>1.32</v>
      </c>
      <c r="U573" s="79">
        <v>83</v>
      </c>
      <c r="V573" s="57">
        <f t="shared" si="78"/>
        <v>103.56</v>
      </c>
      <c r="W573" s="56">
        <f t="shared" si="79"/>
        <v>103.56</v>
      </c>
      <c r="X573" s="57">
        <f ca="1">IFERROR(IF($M573="S",(ROUNDDOWN($Y573*$W573,2)),IF($M573="M",SUMIFS($X:$X,$M:$M,"N1",$E:$E,I573),IF(AND(M573="N1",OFFSET(M573,1,0)="S"),SUMIFS($X:$X,$M:$M,"S",$J:$J,CONCATENATE(E573,".",F573,".")),IF(AND(M573="N1",OFFSET(M573,1,0)="N2",$A$6&gt;=3),SUMIFS($X:$X,$M:$M,"N2",$J:$J,CONCATENATE(E573,".",F573,".")),IF(AND(M573="N2",OFFSET(M573,1,0)="S",$A$6&gt;=3),SUMIFS($X:$X,$M:$M,"S",$K:$K,CONCATENATE(E573,".",F573,".",G573,"."))))))),0)</f>
        <v>136.69</v>
      </c>
      <c r="Y573" s="58">
        <f t="shared" si="77"/>
        <v>1.32</v>
      </c>
      <c r="Z573" s="59"/>
      <c r="AA573" s="59"/>
      <c r="AB573" s="59"/>
      <c r="AC573" s="3"/>
      <c r="AD573" s="11"/>
      <c r="AE573" s="60"/>
    </row>
    <row r="574" spans="1:31" x14ac:dyDescent="0.25">
      <c r="A574">
        <f t="shared" si="85"/>
        <v>2</v>
      </c>
      <c r="B574">
        <f t="shared" ca="1" si="80"/>
        <v>2</v>
      </c>
      <c r="C574">
        <f t="shared" ca="1" si="81"/>
        <v>2</v>
      </c>
      <c r="D574" t="str">
        <f t="shared" si="86"/>
        <v xml:space="preserve"> </v>
      </c>
      <c r="E574" s="47">
        <f t="shared" ca="1" si="87"/>
        <v>1</v>
      </c>
      <c r="F574">
        <f t="shared" ca="1" si="88"/>
        <v>24</v>
      </c>
      <c r="G574">
        <f t="shared" ca="1" si="89"/>
        <v>0</v>
      </c>
      <c r="H574">
        <f t="shared" ca="1" si="90"/>
        <v>0</v>
      </c>
      <c r="I574" t="str">
        <f t="shared" ca="1" si="82"/>
        <v>1</v>
      </c>
      <c r="J574" t="str">
        <f t="shared" ca="1" si="83"/>
        <v>1.24.</v>
      </c>
      <c r="K574" t="str">
        <f t="shared" ca="1" si="84"/>
        <v>1.24.0.</v>
      </c>
      <c r="L574" t="str">
        <f t="shared" ca="1" si="91"/>
        <v>F</v>
      </c>
      <c r="M574" s="48" t="s">
        <v>3</v>
      </c>
      <c r="N574" s="49"/>
      <c r="O574" s="50" t="s">
        <v>1556</v>
      </c>
      <c r="P574" s="51"/>
      <c r="Q574" s="51"/>
      <c r="R574" s="52" t="s">
        <v>682</v>
      </c>
      <c r="S574" s="53"/>
      <c r="T574" s="78"/>
      <c r="U574" s="79"/>
      <c r="V574" s="57">
        <f t="shared" si="78"/>
        <v>0</v>
      </c>
      <c r="W574" s="56">
        <f t="shared" si="79"/>
        <v>0</v>
      </c>
      <c r="X574" s="57">
        <f ca="1">IFERROR(IF($M574="S",(ROUNDDOWN($Y574*$W574,2)),IF($M574="M",SUMIFS($X:$X,$M:$M,"N1",$E:$E,I574),IF(AND(M574="N1",OFFSET(M574,1,0)="S"),SUMIFS($X:$X,$M:$M,"S",$J:$J,CONCATENATE(E574,".",F574,".")),IF(AND(M574="N1",OFFSET(M574,1,0)="N2",$A$6&gt;=3),SUMIFS($X:$X,$M:$M,"N2",$J:$J,CONCATENATE(E574,".",F574,".")),IF(AND(M574="N2",OFFSET(M574,1,0)="S",$A$6&gt;=3),SUMIFS($X:$X,$M:$M,"S",$K:$K,CONCATENATE(E574,".",F574,".",G574,"."))))))),0)</f>
        <v>37405.22</v>
      </c>
      <c r="Y574" s="58">
        <f t="shared" ref="Y574:Y633" si="92">IF(T574="-",0,T574)</f>
        <v>0</v>
      </c>
      <c r="Z574" s="59"/>
      <c r="AA574" s="59"/>
      <c r="AB574" s="59"/>
      <c r="AC574" s="3"/>
      <c r="AD574" s="11"/>
      <c r="AE574" s="60"/>
    </row>
    <row r="575" spans="1:31" x14ac:dyDescent="0.25">
      <c r="A575">
        <f t="shared" si="85"/>
        <v>3</v>
      </c>
      <c r="B575">
        <f t="shared" ca="1" si="80"/>
        <v>3</v>
      </c>
      <c r="C575">
        <f t="shared" ca="1" si="81"/>
        <v>3</v>
      </c>
      <c r="D575" t="str">
        <f t="shared" si="86"/>
        <v xml:space="preserve"> </v>
      </c>
      <c r="E575" s="47">
        <f t="shared" ca="1" si="87"/>
        <v>1</v>
      </c>
      <c r="F575">
        <f t="shared" ca="1" si="88"/>
        <v>24</v>
      </c>
      <c r="G575">
        <f t="shared" ca="1" si="89"/>
        <v>1</v>
      </c>
      <c r="H575">
        <f t="shared" ca="1" si="90"/>
        <v>0</v>
      </c>
      <c r="I575" t="str">
        <f t="shared" ca="1" si="82"/>
        <v>1</v>
      </c>
      <c r="J575" t="str">
        <f t="shared" ca="1" si="83"/>
        <v>1.24.</v>
      </c>
      <c r="K575" t="str">
        <f t="shared" ca="1" si="84"/>
        <v>1.24.1.</v>
      </c>
      <c r="L575" t="str">
        <f t="shared" ca="1" si="91"/>
        <v>F</v>
      </c>
      <c r="M575" s="48" t="s">
        <v>4</v>
      </c>
      <c r="N575" s="49"/>
      <c r="O575" s="50" t="s">
        <v>1557</v>
      </c>
      <c r="P575" s="51"/>
      <c r="Q575" s="51"/>
      <c r="R575" s="52" t="s">
        <v>53</v>
      </c>
      <c r="S575" s="53"/>
      <c r="T575" s="78"/>
      <c r="U575" s="79"/>
      <c r="V575" s="57">
        <f t="shared" si="78"/>
        <v>0</v>
      </c>
      <c r="W575" s="56">
        <f t="shared" si="79"/>
        <v>0</v>
      </c>
      <c r="X575" s="57">
        <f ca="1">IFERROR(IF($M575="S",(ROUNDDOWN($Y575*$W575,2)),IF($M575="M",SUMIFS($X:$X,$M:$M,"N1",$E:$E,I575),IF(AND(M575="N1",OFFSET(M575,1,0)="S"),SUMIFS($X:$X,$M:$M,"S",$J:$J,CONCATENATE(E575,".",F575,".")),IF(AND(M575="N1",OFFSET(M575,1,0)="N2",$A$6&gt;=3),SUMIFS($X:$X,$M:$M,"N2",$J:$J,CONCATENATE(E575,".",F575,".")),IF(AND(M575="N2",OFFSET(M575,1,0)="S",$A$6&gt;=3),SUMIFS($X:$X,$M:$M,"S",$K:$K,CONCATENATE(E575,".",F575,".",G575,"."))))))),0)</f>
        <v>8914.5</v>
      </c>
      <c r="Y575" s="58">
        <f t="shared" si="92"/>
        <v>0</v>
      </c>
      <c r="Z575" s="59"/>
      <c r="AA575" s="59"/>
      <c r="AB575" s="59"/>
      <c r="AC575" s="3"/>
      <c r="AD575" s="11"/>
      <c r="AE575" s="60"/>
    </row>
    <row r="576" spans="1:31" ht="25.5" x14ac:dyDescent="0.25">
      <c r="A576" t="str">
        <f t="shared" si="85"/>
        <v>S</v>
      </c>
      <c r="B576">
        <f t="shared" ca="1" si="80"/>
        <v>3</v>
      </c>
      <c r="C576" t="str">
        <f t="shared" ca="1" si="81"/>
        <v>S</v>
      </c>
      <c r="D576" t="str">
        <f t="shared" si="86"/>
        <v xml:space="preserve"> </v>
      </c>
      <c r="E576" s="47">
        <f t="shared" ca="1" si="87"/>
        <v>1</v>
      </c>
      <c r="F576">
        <f t="shared" ca="1" si="88"/>
        <v>24</v>
      </c>
      <c r="G576">
        <f t="shared" ca="1" si="89"/>
        <v>1</v>
      </c>
      <c r="H576">
        <f t="shared" ca="1" si="90"/>
        <v>1</v>
      </c>
      <c r="I576" t="str">
        <f t="shared" ca="1" si="82"/>
        <v>1</v>
      </c>
      <c r="J576" t="str">
        <f t="shared" ca="1" si="83"/>
        <v>1.24.</v>
      </c>
      <c r="K576" t="str">
        <f t="shared" ca="1" si="84"/>
        <v>1.24.1.</v>
      </c>
      <c r="L576" t="str">
        <f t="shared" ca="1" si="91"/>
        <v>F</v>
      </c>
      <c r="M576" s="48" t="s">
        <v>6</v>
      </c>
      <c r="N576" s="49"/>
      <c r="O576" s="50" t="s">
        <v>1558</v>
      </c>
      <c r="P576" s="51" t="s">
        <v>51</v>
      </c>
      <c r="Q576" s="51" t="s">
        <v>483</v>
      </c>
      <c r="R576" s="52" t="s">
        <v>484</v>
      </c>
      <c r="S576" s="53" t="s">
        <v>1</v>
      </c>
      <c r="T576" s="78">
        <v>41</v>
      </c>
      <c r="U576" s="79">
        <v>31.11</v>
      </c>
      <c r="V576" s="57">
        <f t="shared" si="78"/>
        <v>38.81</v>
      </c>
      <c r="W576" s="56">
        <f t="shared" si="79"/>
        <v>38.81</v>
      </c>
      <c r="X576" s="57">
        <f ca="1">IFERROR(IF($M576="S",(ROUNDDOWN($Y576*$W576,2)),IF($M576="M",SUMIFS($X:$X,$M:$M,"N1",$E:$E,I576),IF(AND(M576="N1",OFFSET(M576,1,0)="S"),SUMIFS($X:$X,$M:$M,"S",$J:$J,CONCATENATE(E576,".",F576,".")),IF(AND(M576="N1",OFFSET(M576,1,0)="N2",$A$6&gt;=3),SUMIFS($X:$X,$M:$M,"N2",$J:$J,CONCATENATE(E576,".",F576,".")),IF(AND(M576="N2",OFFSET(M576,1,0)="S",$A$6&gt;=3),SUMIFS($X:$X,$M:$M,"S",$K:$K,CONCATENATE(E576,".",F576,".",G576,"."))))))),0)</f>
        <v>1591.21</v>
      </c>
      <c r="Y576" s="58">
        <f t="shared" si="92"/>
        <v>41</v>
      </c>
      <c r="Z576" s="59"/>
      <c r="AA576" s="59"/>
      <c r="AB576" s="59"/>
      <c r="AC576" s="3"/>
      <c r="AD576" s="11"/>
      <c r="AE576" s="60"/>
    </row>
    <row r="577" spans="1:31" ht="25.5" x14ac:dyDescent="0.25">
      <c r="A577" t="str">
        <f t="shared" si="85"/>
        <v>S</v>
      </c>
      <c r="B577">
        <f t="shared" ca="1" si="80"/>
        <v>3</v>
      </c>
      <c r="C577" t="str">
        <f t="shared" ca="1" si="81"/>
        <v>S</v>
      </c>
      <c r="D577" t="str">
        <f t="shared" si="86"/>
        <v xml:space="preserve"> </v>
      </c>
      <c r="E577" s="47">
        <f t="shared" ca="1" si="87"/>
        <v>1</v>
      </c>
      <c r="F577">
        <f t="shared" ca="1" si="88"/>
        <v>24</v>
      </c>
      <c r="G577">
        <f t="shared" ca="1" si="89"/>
        <v>1</v>
      </c>
      <c r="H577">
        <f t="shared" ca="1" si="90"/>
        <v>2</v>
      </c>
      <c r="I577" t="str">
        <f t="shared" ca="1" si="82"/>
        <v>1</v>
      </c>
      <c r="J577" t="str">
        <f t="shared" ca="1" si="83"/>
        <v>1.24.</v>
      </c>
      <c r="K577" t="str">
        <f t="shared" ca="1" si="84"/>
        <v>1.24.1.</v>
      </c>
      <c r="L577" t="str">
        <f t="shared" ca="1" si="91"/>
        <v>F</v>
      </c>
      <c r="M577" s="48" t="s">
        <v>6</v>
      </c>
      <c r="N577" s="49"/>
      <c r="O577" s="50" t="s">
        <v>1559</v>
      </c>
      <c r="P577" s="51" t="s">
        <v>51</v>
      </c>
      <c r="Q577" s="51" t="s">
        <v>485</v>
      </c>
      <c r="R577" s="52" t="s">
        <v>486</v>
      </c>
      <c r="S577" s="53" t="s">
        <v>1</v>
      </c>
      <c r="T577" s="78">
        <v>5</v>
      </c>
      <c r="U577" s="79">
        <v>51.63</v>
      </c>
      <c r="V577" s="57">
        <f t="shared" si="78"/>
        <v>64.42</v>
      </c>
      <c r="W577" s="56">
        <f t="shared" si="79"/>
        <v>64.42</v>
      </c>
      <c r="X577" s="57">
        <f ca="1">IFERROR(IF($M577="S",(ROUNDDOWN($Y577*$W577,2)),IF($M577="M",SUMIFS($X:$X,$M:$M,"N1",$E:$E,I577),IF(AND(M577="N1",OFFSET(M577,1,0)="S"),SUMIFS($X:$X,$M:$M,"S",$J:$J,CONCATENATE(E577,".",F577,".")),IF(AND(M577="N1",OFFSET(M577,1,0)="N2",$A$6&gt;=3),SUMIFS($X:$X,$M:$M,"N2",$J:$J,CONCATENATE(E577,".",F577,".")),IF(AND(M577="N2",OFFSET(M577,1,0)="S",$A$6&gt;=3),SUMIFS($X:$X,$M:$M,"S",$K:$K,CONCATENATE(E577,".",F577,".",G577,"."))))))),0)</f>
        <v>322.10000000000002</v>
      </c>
      <c r="Y577" s="58">
        <f t="shared" si="92"/>
        <v>5</v>
      </c>
      <c r="Z577" s="59"/>
      <c r="AA577" s="59"/>
      <c r="AB577" s="59"/>
      <c r="AC577" s="3"/>
      <c r="AD577" s="11"/>
      <c r="AE577" s="60"/>
    </row>
    <row r="578" spans="1:31" ht="25.5" x14ac:dyDescent="0.25">
      <c r="A578" t="str">
        <f t="shared" si="85"/>
        <v>S</v>
      </c>
      <c r="B578">
        <f t="shared" ca="1" si="80"/>
        <v>3</v>
      </c>
      <c r="C578" t="str">
        <f t="shared" ca="1" si="81"/>
        <v>S</v>
      </c>
      <c r="D578" t="str">
        <f t="shared" si="86"/>
        <v xml:space="preserve"> </v>
      </c>
      <c r="E578" s="47">
        <f t="shared" ca="1" si="87"/>
        <v>1</v>
      </c>
      <c r="F578">
        <f t="shared" ca="1" si="88"/>
        <v>24</v>
      </c>
      <c r="G578">
        <f t="shared" ca="1" si="89"/>
        <v>1</v>
      </c>
      <c r="H578">
        <f t="shared" ca="1" si="90"/>
        <v>3</v>
      </c>
      <c r="I578" t="str">
        <f t="shared" ca="1" si="82"/>
        <v>1</v>
      </c>
      <c r="J578" t="str">
        <f t="shared" ca="1" si="83"/>
        <v>1.24.</v>
      </c>
      <c r="K578" t="str">
        <f t="shared" ca="1" si="84"/>
        <v>1.24.1.</v>
      </c>
      <c r="L578" t="str">
        <f t="shared" ca="1" si="91"/>
        <v>F</v>
      </c>
      <c r="M578" s="48" t="s">
        <v>6</v>
      </c>
      <c r="N578" s="49"/>
      <c r="O578" s="50" t="s">
        <v>1560</v>
      </c>
      <c r="P578" s="51" t="s">
        <v>51</v>
      </c>
      <c r="Q578" s="51" t="s">
        <v>683</v>
      </c>
      <c r="R578" s="52" t="s">
        <v>684</v>
      </c>
      <c r="S578" s="53" t="s">
        <v>1</v>
      </c>
      <c r="T578" s="78">
        <v>7.5</v>
      </c>
      <c r="U578" s="79">
        <v>51.69</v>
      </c>
      <c r="V578" s="57">
        <f t="shared" si="78"/>
        <v>64.489999999999995</v>
      </c>
      <c r="W578" s="56">
        <f t="shared" si="79"/>
        <v>64.489999999999995</v>
      </c>
      <c r="X578" s="57">
        <f ca="1">IFERROR(IF($M578="S",(ROUNDDOWN($Y578*$W578,2)),IF($M578="M",SUMIFS($X:$X,$M:$M,"N1",$E:$E,I578),IF(AND(M578="N1",OFFSET(M578,1,0)="S"),SUMIFS($X:$X,$M:$M,"S",$J:$J,CONCATENATE(E578,".",F578,".")),IF(AND(M578="N1",OFFSET(M578,1,0)="N2",$A$6&gt;=3),SUMIFS($X:$X,$M:$M,"N2",$J:$J,CONCATENATE(E578,".",F578,".")),IF(AND(M578="N2",OFFSET(M578,1,0)="S",$A$6&gt;=3),SUMIFS($X:$X,$M:$M,"S",$K:$K,CONCATENATE(E578,".",F578,".",G578,"."))))))),0)</f>
        <v>483.67</v>
      </c>
      <c r="Y578" s="58">
        <f t="shared" si="92"/>
        <v>7.5</v>
      </c>
      <c r="Z578" s="59"/>
      <c r="AA578" s="59"/>
      <c r="AB578" s="59"/>
      <c r="AC578" s="3"/>
      <c r="AD578" s="11"/>
      <c r="AE578" s="60"/>
    </row>
    <row r="579" spans="1:31" ht="38.25" x14ac:dyDescent="0.25">
      <c r="A579" t="str">
        <f t="shared" si="85"/>
        <v>S</v>
      </c>
      <c r="B579">
        <f t="shared" ca="1" si="80"/>
        <v>3</v>
      </c>
      <c r="C579" t="str">
        <f t="shared" ca="1" si="81"/>
        <v>S</v>
      </c>
      <c r="D579" t="str">
        <f t="shared" si="86"/>
        <v xml:space="preserve"> </v>
      </c>
      <c r="E579" s="47">
        <f t="shared" ca="1" si="87"/>
        <v>1</v>
      </c>
      <c r="F579">
        <f t="shared" ca="1" si="88"/>
        <v>24</v>
      </c>
      <c r="G579">
        <f t="shared" ca="1" si="89"/>
        <v>1</v>
      </c>
      <c r="H579">
        <f t="shared" ca="1" si="90"/>
        <v>4</v>
      </c>
      <c r="I579" t="str">
        <f t="shared" ca="1" si="82"/>
        <v>1</v>
      </c>
      <c r="J579" t="str">
        <f t="shared" ca="1" si="83"/>
        <v>1.24.</v>
      </c>
      <c r="K579" t="str">
        <f t="shared" ca="1" si="84"/>
        <v>1.24.1.</v>
      </c>
      <c r="L579" t="str">
        <f t="shared" ca="1" si="91"/>
        <v>F</v>
      </c>
      <c r="M579" s="48" t="s">
        <v>6</v>
      </c>
      <c r="N579" s="49"/>
      <c r="O579" s="50" t="s">
        <v>1561</v>
      </c>
      <c r="P579" s="51" t="s">
        <v>32</v>
      </c>
      <c r="Q579" s="51">
        <v>91855</v>
      </c>
      <c r="R579" s="52" t="s">
        <v>566</v>
      </c>
      <c r="S579" s="53" t="s">
        <v>1</v>
      </c>
      <c r="T579" s="78">
        <v>15</v>
      </c>
      <c r="U579" s="79">
        <v>11.87</v>
      </c>
      <c r="V579" s="57">
        <f t="shared" ref="V579:V639" si="93">IFERROR(ROUNDDOWN(U579*(1+$V$11),2),"-")</f>
        <v>14.81</v>
      </c>
      <c r="W579" s="56">
        <f t="shared" si="79"/>
        <v>14.81</v>
      </c>
      <c r="X579" s="57">
        <f ca="1">IFERROR(IF($M579="S",(ROUNDDOWN($Y579*$W579,2)),IF($M579="M",SUMIFS($X:$X,$M:$M,"N1",$E:$E,I579),IF(AND(M579="N1",OFFSET(M579,1,0)="S"),SUMIFS($X:$X,$M:$M,"S",$J:$J,CONCATENATE(E579,".",F579,".")),IF(AND(M579="N1",OFFSET(M579,1,0)="N2",$A$6&gt;=3),SUMIFS($X:$X,$M:$M,"N2",$J:$J,CONCATENATE(E579,".",F579,".")),IF(AND(M579="N2",OFFSET(M579,1,0)="S",$A$6&gt;=3),SUMIFS($X:$X,$M:$M,"S",$K:$K,CONCATENATE(E579,".",F579,".",G579,"."))))))),0)</f>
        <v>222.15</v>
      </c>
      <c r="Y579" s="58">
        <f t="shared" si="92"/>
        <v>15</v>
      </c>
      <c r="Z579" s="59"/>
      <c r="AA579" s="59"/>
      <c r="AB579" s="59"/>
      <c r="AC579" s="3"/>
      <c r="AD579" s="11"/>
      <c r="AE579" s="60"/>
    </row>
    <row r="580" spans="1:31" ht="25.5" x14ac:dyDescent="0.25">
      <c r="A580" t="str">
        <f t="shared" si="85"/>
        <v>S</v>
      </c>
      <c r="B580">
        <f t="shared" ca="1" si="80"/>
        <v>3</v>
      </c>
      <c r="C580" t="str">
        <f t="shared" ca="1" si="81"/>
        <v>S</v>
      </c>
      <c r="D580" t="str">
        <f t="shared" si="86"/>
        <v xml:space="preserve"> </v>
      </c>
      <c r="E580" s="47">
        <f t="shared" ca="1" si="87"/>
        <v>1</v>
      </c>
      <c r="F580">
        <f t="shared" ca="1" si="88"/>
        <v>24</v>
      </c>
      <c r="G580">
        <f t="shared" ca="1" si="89"/>
        <v>1</v>
      </c>
      <c r="H580">
        <f t="shared" ca="1" si="90"/>
        <v>5</v>
      </c>
      <c r="I580" t="str">
        <f t="shared" ca="1" si="82"/>
        <v>1</v>
      </c>
      <c r="J580" t="str">
        <f t="shared" ca="1" si="83"/>
        <v>1.24.</v>
      </c>
      <c r="K580" t="str">
        <f t="shared" ca="1" si="84"/>
        <v>1.24.1.</v>
      </c>
      <c r="L580" t="str">
        <f t="shared" ca="1" si="91"/>
        <v>F</v>
      </c>
      <c r="M580" s="48" t="s">
        <v>6</v>
      </c>
      <c r="N580" s="49"/>
      <c r="O580" s="50" t="s">
        <v>1562</v>
      </c>
      <c r="P580" s="51" t="s">
        <v>131</v>
      </c>
      <c r="Q580" s="51" t="s">
        <v>685</v>
      </c>
      <c r="R580" s="52" t="s">
        <v>686</v>
      </c>
      <c r="S580" s="53" t="s">
        <v>1</v>
      </c>
      <c r="T580" s="78">
        <v>36</v>
      </c>
      <c r="U580" s="79">
        <v>7.43</v>
      </c>
      <c r="V580" s="57">
        <f t="shared" si="93"/>
        <v>9.27</v>
      </c>
      <c r="W580" s="56">
        <f t="shared" ref="W580:W640" si="94">IFERROR(ROUND(V580*(1-$W$11),4),0)</f>
        <v>9.27</v>
      </c>
      <c r="X580" s="57">
        <f ca="1">IFERROR(IF($M580="S",(ROUNDDOWN($Y580*$W580,2)),IF($M580="M",SUMIFS($X:$X,$M:$M,"N1",$E:$E,I580),IF(AND(M580="N1",OFFSET(M580,1,0)="S"),SUMIFS($X:$X,$M:$M,"S",$J:$J,CONCATENATE(E580,".",F580,".")),IF(AND(M580="N1",OFFSET(M580,1,0)="N2",$A$6&gt;=3),SUMIFS($X:$X,$M:$M,"N2",$J:$J,CONCATENATE(E580,".",F580,".")),IF(AND(M580="N2",OFFSET(M580,1,0)="S",$A$6&gt;=3),SUMIFS($X:$X,$M:$M,"S",$K:$K,CONCATENATE(E580,".",F580,".",G580,"."))))))),0)</f>
        <v>333.72</v>
      </c>
      <c r="Y580" s="58">
        <f t="shared" si="92"/>
        <v>36</v>
      </c>
      <c r="Z580" s="59"/>
      <c r="AA580" s="59"/>
      <c r="AB580" s="59"/>
      <c r="AC580" s="3"/>
      <c r="AD580" s="11"/>
      <c r="AE580" s="60"/>
    </row>
    <row r="581" spans="1:31" ht="38.25" x14ac:dyDescent="0.25">
      <c r="A581" t="str">
        <f t="shared" si="85"/>
        <v>S</v>
      </c>
      <c r="B581">
        <f t="shared" ca="1" si="80"/>
        <v>3</v>
      </c>
      <c r="C581" t="str">
        <f t="shared" ca="1" si="81"/>
        <v>S</v>
      </c>
      <c r="D581" t="str">
        <f t="shared" si="86"/>
        <v xml:space="preserve"> </v>
      </c>
      <c r="E581" s="47">
        <f t="shared" ca="1" si="87"/>
        <v>1</v>
      </c>
      <c r="F581">
        <f t="shared" ca="1" si="88"/>
        <v>24</v>
      </c>
      <c r="G581">
        <f t="shared" ca="1" si="89"/>
        <v>1</v>
      </c>
      <c r="H581">
        <f t="shared" ca="1" si="90"/>
        <v>6</v>
      </c>
      <c r="I581" t="str">
        <f t="shared" ca="1" si="82"/>
        <v>1</v>
      </c>
      <c r="J581" t="str">
        <f t="shared" ca="1" si="83"/>
        <v>1.24.</v>
      </c>
      <c r="K581" t="str">
        <f t="shared" ca="1" si="84"/>
        <v>1.24.1.</v>
      </c>
      <c r="L581" t="str">
        <f t="shared" ca="1" si="91"/>
        <v>F</v>
      </c>
      <c r="M581" s="48" t="s">
        <v>6</v>
      </c>
      <c r="N581" s="49"/>
      <c r="O581" s="50" t="s">
        <v>1563</v>
      </c>
      <c r="P581" s="51" t="s">
        <v>120</v>
      </c>
      <c r="Q581" s="51" t="s">
        <v>687</v>
      </c>
      <c r="R581" s="52" t="s">
        <v>688</v>
      </c>
      <c r="S581" s="53" t="s">
        <v>61</v>
      </c>
      <c r="T581" s="78">
        <v>18</v>
      </c>
      <c r="U581" s="79">
        <v>55.4</v>
      </c>
      <c r="V581" s="57">
        <f t="shared" si="93"/>
        <v>69.12</v>
      </c>
      <c r="W581" s="56">
        <f t="shared" si="94"/>
        <v>69.12</v>
      </c>
      <c r="X581" s="57">
        <f ca="1">IFERROR(IF($M581="S",(ROUNDDOWN($Y581*$W581,2)),IF($M581="M",SUMIFS($X:$X,$M:$M,"N1",$E:$E,I581),IF(AND(M581="N1",OFFSET(M581,1,0)="S"),SUMIFS($X:$X,$M:$M,"S",$J:$J,CONCATENATE(E581,".",F581,".")),IF(AND(M581="N1",OFFSET(M581,1,0)="N2",$A$6&gt;=3),SUMIFS($X:$X,$M:$M,"N2",$J:$J,CONCATENATE(E581,".",F581,".")),IF(AND(M581="N2",OFFSET(M581,1,0)="S",$A$6&gt;=3),SUMIFS($X:$X,$M:$M,"S",$K:$K,CONCATENATE(E581,".",F581,".",G581,"."))))))),0)</f>
        <v>1244.1600000000001</v>
      </c>
      <c r="Y581" s="58">
        <f t="shared" si="92"/>
        <v>18</v>
      </c>
      <c r="Z581" s="59"/>
      <c r="AA581" s="59"/>
      <c r="AB581" s="59"/>
      <c r="AC581" s="3"/>
      <c r="AD581" s="11"/>
      <c r="AE581" s="60"/>
    </row>
    <row r="582" spans="1:31" ht="38.25" x14ac:dyDescent="0.25">
      <c r="A582" t="str">
        <f t="shared" si="85"/>
        <v>S</v>
      </c>
      <c r="B582">
        <f t="shared" ca="1" si="80"/>
        <v>3</v>
      </c>
      <c r="C582" t="str">
        <f t="shared" ca="1" si="81"/>
        <v>S</v>
      </c>
      <c r="D582" t="str">
        <f t="shared" si="86"/>
        <v xml:space="preserve"> </v>
      </c>
      <c r="E582" s="47">
        <f t="shared" ca="1" si="87"/>
        <v>1</v>
      </c>
      <c r="F582">
        <f t="shared" ca="1" si="88"/>
        <v>24</v>
      </c>
      <c r="G582">
        <f t="shared" ca="1" si="89"/>
        <v>1</v>
      </c>
      <c r="H582">
        <f t="shared" ca="1" si="90"/>
        <v>7</v>
      </c>
      <c r="I582" t="str">
        <f t="shared" ca="1" si="82"/>
        <v>1</v>
      </c>
      <c r="J582" t="str">
        <f t="shared" ca="1" si="83"/>
        <v>1.24.</v>
      </c>
      <c r="K582" t="str">
        <f t="shared" ca="1" si="84"/>
        <v>1.24.1.</v>
      </c>
      <c r="L582" t="str">
        <f t="shared" ca="1" si="91"/>
        <v>F</v>
      </c>
      <c r="M582" s="48" t="s">
        <v>6</v>
      </c>
      <c r="N582" s="49"/>
      <c r="O582" s="50" t="s">
        <v>1564</v>
      </c>
      <c r="P582" s="51" t="s">
        <v>120</v>
      </c>
      <c r="Q582" s="51" t="s">
        <v>689</v>
      </c>
      <c r="R582" s="52" t="s">
        <v>690</v>
      </c>
      <c r="S582" s="53" t="s">
        <v>61</v>
      </c>
      <c r="T582" s="78">
        <v>2</v>
      </c>
      <c r="U582" s="79">
        <v>77.2</v>
      </c>
      <c r="V582" s="57">
        <f t="shared" si="93"/>
        <v>96.33</v>
      </c>
      <c r="W582" s="56">
        <f t="shared" si="94"/>
        <v>96.33</v>
      </c>
      <c r="X582" s="57">
        <f ca="1">IFERROR(IF($M582="S",(ROUNDDOWN($Y582*$W582,2)),IF($M582="M",SUMIFS($X:$X,$M:$M,"N1",$E:$E,I582),IF(AND(M582="N1",OFFSET(M582,1,0)="S"),SUMIFS($X:$X,$M:$M,"S",$J:$J,CONCATENATE(E582,".",F582,".")),IF(AND(M582="N1",OFFSET(M582,1,0)="N2",$A$6&gt;=3),SUMIFS($X:$X,$M:$M,"N2",$J:$J,CONCATENATE(E582,".",F582,".")),IF(AND(M582="N2",OFFSET(M582,1,0)="S",$A$6&gt;=3),SUMIFS($X:$X,$M:$M,"S",$K:$K,CONCATENATE(E582,".",F582,".",G582,"."))))))),0)</f>
        <v>192.66</v>
      </c>
      <c r="Y582" s="58">
        <f t="shared" si="92"/>
        <v>2</v>
      </c>
      <c r="Z582" s="59"/>
      <c r="AA582" s="59"/>
      <c r="AB582" s="59"/>
      <c r="AC582" s="3"/>
      <c r="AD582" s="11"/>
      <c r="AE582" s="60"/>
    </row>
    <row r="583" spans="1:31" ht="38.25" x14ac:dyDescent="0.25">
      <c r="A583" t="str">
        <f t="shared" si="85"/>
        <v>S</v>
      </c>
      <c r="B583">
        <f t="shared" ca="1" si="80"/>
        <v>3</v>
      </c>
      <c r="C583" t="str">
        <f t="shared" ca="1" si="81"/>
        <v>S</v>
      </c>
      <c r="D583" t="str">
        <f t="shared" si="86"/>
        <v xml:space="preserve"> </v>
      </c>
      <c r="E583" s="47">
        <f t="shared" ca="1" si="87"/>
        <v>1</v>
      </c>
      <c r="F583">
        <f t="shared" ca="1" si="88"/>
        <v>24</v>
      </c>
      <c r="G583">
        <f t="shared" ca="1" si="89"/>
        <v>1</v>
      </c>
      <c r="H583">
        <f t="shared" ca="1" si="90"/>
        <v>8</v>
      </c>
      <c r="I583" t="str">
        <f t="shared" ca="1" si="82"/>
        <v>1</v>
      </c>
      <c r="J583" t="str">
        <f t="shared" ca="1" si="83"/>
        <v>1.24.</v>
      </c>
      <c r="K583" t="str">
        <f t="shared" ca="1" si="84"/>
        <v>1.24.1.</v>
      </c>
      <c r="L583" t="str">
        <f t="shared" ca="1" si="91"/>
        <v>F</v>
      </c>
      <c r="M583" s="48" t="s">
        <v>6</v>
      </c>
      <c r="N583" s="49"/>
      <c r="O583" s="50" t="s">
        <v>1565</v>
      </c>
      <c r="P583" s="51" t="s">
        <v>120</v>
      </c>
      <c r="Q583" s="51" t="s">
        <v>691</v>
      </c>
      <c r="R583" s="52" t="s">
        <v>692</v>
      </c>
      <c r="S583" s="53" t="s">
        <v>61</v>
      </c>
      <c r="T583" s="78">
        <v>2</v>
      </c>
      <c r="U583" s="79">
        <v>64.72</v>
      </c>
      <c r="V583" s="57">
        <f t="shared" si="93"/>
        <v>80.75</v>
      </c>
      <c r="W583" s="56">
        <f t="shared" si="94"/>
        <v>80.75</v>
      </c>
      <c r="X583" s="57">
        <f ca="1">IFERROR(IF($M583="S",(ROUNDDOWN($Y583*$W583,2)),IF($M583="M",SUMIFS($X:$X,$M:$M,"N1",$E:$E,I583),IF(AND(M583="N1",OFFSET(M583,1,0)="S"),SUMIFS($X:$X,$M:$M,"S",$J:$J,CONCATENATE(E583,".",F583,".")),IF(AND(M583="N1",OFFSET(M583,1,0)="N2",$A$6&gt;=3),SUMIFS($X:$X,$M:$M,"N2",$J:$J,CONCATENATE(E583,".",F583,".")),IF(AND(M583="N2",OFFSET(M583,1,0)="S",$A$6&gt;=3),SUMIFS($X:$X,$M:$M,"S",$K:$K,CONCATENATE(E583,".",F583,".",G583,"."))))))),0)</f>
        <v>161.5</v>
      </c>
      <c r="Y583" s="58">
        <f t="shared" si="92"/>
        <v>2</v>
      </c>
      <c r="Z583" s="59"/>
      <c r="AA583" s="59"/>
      <c r="AB583" s="59"/>
      <c r="AC583" s="3"/>
      <c r="AD583" s="11"/>
      <c r="AE583" s="60"/>
    </row>
    <row r="584" spans="1:31" ht="38.25" x14ac:dyDescent="0.25">
      <c r="A584" t="str">
        <f t="shared" si="85"/>
        <v>S</v>
      </c>
      <c r="B584">
        <f t="shared" ref="B584:B644" ca="1" si="95">IF(OR(C584="s",C584=0),OFFSET(B584,-1,0),C584)</f>
        <v>3</v>
      </c>
      <c r="C584" t="str">
        <f t="shared" ref="C584:C644" ca="1" si="96">IF(OFFSET(C584,-1,0)="L",1,IF(OFFSET(C584,-1,0)=1,2,IF(OR(A584="s",A584=0),"S",IF(AND(OFFSET(C584,-1,0)=2,A584=4),3,IF(AND(OR(OFFSET(C584,-1,0)="s",OFFSET(C584,-1,0)=0),A584&lt;&gt;"s",A584&gt;OFFSET(B584,-1,0)),OFFSET(B584,-1,0),A584)))))</f>
        <v>S</v>
      </c>
      <c r="D584" t="str">
        <f t="shared" si="86"/>
        <v xml:space="preserve"> </v>
      </c>
      <c r="E584" s="47">
        <f t="shared" ca="1" si="87"/>
        <v>1</v>
      </c>
      <c r="F584">
        <f t="shared" ca="1" si="88"/>
        <v>24</v>
      </c>
      <c r="G584">
        <f t="shared" ca="1" si="89"/>
        <v>1</v>
      </c>
      <c r="H584">
        <f t="shared" ca="1" si="90"/>
        <v>9</v>
      </c>
      <c r="I584" t="str">
        <f t="shared" ref="I584:I644" ca="1" si="97">IF(AND(OFFSET(C584,-1,0)=1,M584="S"),"CONFERIR",IF(OR($C584=0,$L584=""),"-",CONCATENATE(E584)))</f>
        <v>1</v>
      </c>
      <c r="J584" t="str">
        <f t="shared" ref="J584:J644" ca="1" si="98">CONCATENATE(E584,".",F584,".")</f>
        <v>1.24.</v>
      </c>
      <c r="K584" t="str">
        <f t="shared" ref="K584:K644" ca="1" si="99">CONCATENATE(E584,".",F584,".",G584,".")</f>
        <v>1.24.1.</v>
      </c>
      <c r="L584" t="str">
        <f t="shared" ca="1" si="91"/>
        <v>F</v>
      </c>
      <c r="M584" s="48" t="s">
        <v>6</v>
      </c>
      <c r="N584" s="49"/>
      <c r="O584" s="50" t="s">
        <v>1566</v>
      </c>
      <c r="P584" s="51" t="s">
        <v>32</v>
      </c>
      <c r="Q584" s="51">
        <v>95802</v>
      </c>
      <c r="R584" s="52" t="s">
        <v>487</v>
      </c>
      <c r="S584" s="53" t="s">
        <v>61</v>
      </c>
      <c r="T584" s="78">
        <v>1</v>
      </c>
      <c r="U584" s="79">
        <v>59.04</v>
      </c>
      <c r="V584" s="57">
        <f t="shared" si="93"/>
        <v>73.67</v>
      </c>
      <c r="W584" s="56">
        <f t="shared" si="94"/>
        <v>73.67</v>
      </c>
      <c r="X584" s="57">
        <f ca="1">IFERROR(IF($M584="S",(ROUNDDOWN($Y584*$W584,2)),IF($M584="M",SUMIFS($X:$X,$M:$M,"N1",$E:$E,I584),IF(AND(M584="N1",OFFSET(M584,1,0)="S"),SUMIFS($X:$X,$M:$M,"S",$J:$J,CONCATENATE(E584,".",F584,".")),IF(AND(M584="N1",OFFSET(M584,1,0)="N2",$A$6&gt;=3),SUMIFS($X:$X,$M:$M,"N2",$J:$J,CONCATENATE(E584,".",F584,".")),IF(AND(M584="N2",OFFSET(M584,1,0)="S",$A$6&gt;=3),SUMIFS($X:$X,$M:$M,"S",$K:$K,CONCATENATE(E584,".",F584,".",G584,"."))))))),0)</f>
        <v>73.67</v>
      </c>
      <c r="Y584" s="58">
        <f t="shared" si="92"/>
        <v>1</v>
      </c>
      <c r="Z584" s="59"/>
      <c r="AA584" s="59"/>
      <c r="AB584" s="59"/>
      <c r="AC584" s="3"/>
      <c r="AD584" s="11"/>
      <c r="AE584" s="60"/>
    </row>
    <row r="585" spans="1:31" ht="25.5" x14ac:dyDescent="0.25">
      <c r="A585" t="str">
        <f t="shared" si="85"/>
        <v>S</v>
      </c>
      <c r="B585">
        <f t="shared" ca="1" si="95"/>
        <v>3</v>
      </c>
      <c r="C585" t="str">
        <f t="shared" ca="1" si="96"/>
        <v>S</v>
      </c>
      <c r="D585" t="str">
        <f t="shared" si="86"/>
        <v xml:space="preserve"> </v>
      </c>
      <c r="E585" s="47">
        <f t="shared" ca="1" si="87"/>
        <v>1</v>
      </c>
      <c r="F585">
        <f t="shared" ca="1" si="88"/>
        <v>24</v>
      </c>
      <c r="G585">
        <f t="shared" ca="1" si="89"/>
        <v>1</v>
      </c>
      <c r="H585">
        <f t="shared" ca="1" si="90"/>
        <v>10</v>
      </c>
      <c r="I585" t="str">
        <f t="shared" ca="1" si="97"/>
        <v>1</v>
      </c>
      <c r="J585" t="str">
        <f t="shared" ca="1" si="98"/>
        <v>1.24.</v>
      </c>
      <c r="K585" t="str">
        <f t="shared" ca="1" si="99"/>
        <v>1.24.1.</v>
      </c>
      <c r="L585" t="str">
        <f t="shared" ca="1" si="91"/>
        <v>F</v>
      </c>
      <c r="M585" s="48" t="s">
        <v>6</v>
      </c>
      <c r="N585" s="49"/>
      <c r="O585" s="50" t="s">
        <v>1567</v>
      </c>
      <c r="P585" s="51" t="s">
        <v>131</v>
      </c>
      <c r="Q585" s="51" t="s">
        <v>693</v>
      </c>
      <c r="R585" s="52" t="s">
        <v>694</v>
      </c>
      <c r="S585" s="53" t="s">
        <v>61</v>
      </c>
      <c r="T585" s="78">
        <v>53</v>
      </c>
      <c r="U585" s="79">
        <v>9.31</v>
      </c>
      <c r="V585" s="57">
        <f t="shared" si="93"/>
        <v>11.61</v>
      </c>
      <c r="W585" s="56">
        <f t="shared" si="94"/>
        <v>11.61</v>
      </c>
      <c r="X585" s="57">
        <f ca="1">IFERROR(IF($M585="S",(ROUNDDOWN($Y585*$W585,2)),IF($M585="M",SUMIFS($X:$X,$M:$M,"N1",$E:$E,I585),IF(AND(M585="N1",OFFSET(M585,1,0)="S"),SUMIFS($X:$X,$M:$M,"S",$J:$J,CONCATENATE(E585,".",F585,".")),IF(AND(M585="N1",OFFSET(M585,1,0)="N2",$A$6&gt;=3),SUMIFS($X:$X,$M:$M,"N2",$J:$J,CONCATENATE(E585,".",F585,".")),IF(AND(M585="N2",OFFSET(M585,1,0)="S",$A$6&gt;=3),SUMIFS($X:$X,$M:$M,"S",$K:$K,CONCATENATE(E585,".",F585,".",G585,"."))))))),0)</f>
        <v>615.33000000000004</v>
      </c>
      <c r="Y585" s="58">
        <f t="shared" si="92"/>
        <v>53</v>
      </c>
      <c r="Z585" s="59"/>
      <c r="AA585" s="59"/>
      <c r="AB585" s="59"/>
      <c r="AC585" s="3"/>
      <c r="AD585" s="11"/>
      <c r="AE585" s="60"/>
    </row>
    <row r="586" spans="1:31" ht="38.25" x14ac:dyDescent="0.25">
      <c r="A586" t="str">
        <f t="shared" si="85"/>
        <v>S</v>
      </c>
      <c r="B586">
        <f t="shared" ca="1" si="95"/>
        <v>3</v>
      </c>
      <c r="C586" t="str">
        <f t="shared" ca="1" si="96"/>
        <v>S</v>
      </c>
      <c r="D586" t="str">
        <f t="shared" si="86"/>
        <v xml:space="preserve"> </v>
      </c>
      <c r="E586" s="47">
        <f t="shared" ca="1" si="87"/>
        <v>1</v>
      </c>
      <c r="F586">
        <f t="shared" ca="1" si="88"/>
        <v>24</v>
      </c>
      <c r="G586">
        <f t="shared" ca="1" si="89"/>
        <v>1</v>
      </c>
      <c r="H586">
        <f t="shared" ca="1" si="90"/>
        <v>11</v>
      </c>
      <c r="I586" t="str">
        <f t="shared" ca="1" si="97"/>
        <v>1</v>
      </c>
      <c r="J586" t="str">
        <f t="shared" ca="1" si="98"/>
        <v>1.24.</v>
      </c>
      <c r="K586" t="str">
        <f t="shared" ca="1" si="99"/>
        <v>1.24.1.</v>
      </c>
      <c r="L586" t="str">
        <f t="shared" ca="1" si="91"/>
        <v>F</v>
      </c>
      <c r="M586" s="48" t="s">
        <v>6</v>
      </c>
      <c r="N586" s="49"/>
      <c r="O586" s="50" t="s">
        <v>1568</v>
      </c>
      <c r="P586" s="51" t="s">
        <v>51</v>
      </c>
      <c r="Q586" s="51" t="s">
        <v>695</v>
      </c>
      <c r="R586" s="52" t="s">
        <v>696</v>
      </c>
      <c r="S586" s="53" t="s">
        <v>61</v>
      </c>
      <c r="T586" s="78">
        <v>1</v>
      </c>
      <c r="U586" s="79">
        <v>1969.27</v>
      </c>
      <c r="V586" s="57">
        <f t="shared" si="93"/>
        <v>2457.25</v>
      </c>
      <c r="W586" s="56">
        <f t="shared" si="94"/>
        <v>2457.25</v>
      </c>
      <c r="X586" s="57">
        <f ca="1">IFERROR(IF($M586="S",(ROUNDDOWN($Y586*$W586,2)),IF($M586="M",SUMIFS($X:$X,$M:$M,"N1",$E:$E,I586),IF(AND(M586="N1",OFFSET(M586,1,0)="S"),SUMIFS($X:$X,$M:$M,"S",$J:$J,CONCATENATE(E586,".",F586,".")),IF(AND(M586="N1",OFFSET(M586,1,0)="N2",$A$6&gt;=3),SUMIFS($X:$X,$M:$M,"N2",$J:$J,CONCATENATE(E586,".",F586,".")),IF(AND(M586="N2",OFFSET(M586,1,0)="S",$A$6&gt;=3),SUMIFS($X:$X,$M:$M,"S",$K:$K,CONCATENATE(E586,".",F586,".",G586,"."))))))),0)</f>
        <v>2457.25</v>
      </c>
      <c r="Y586" s="58">
        <f t="shared" si="92"/>
        <v>1</v>
      </c>
      <c r="Z586" s="59"/>
      <c r="AA586" s="59"/>
      <c r="AB586" s="59"/>
      <c r="AC586" s="3"/>
      <c r="AD586" s="11"/>
      <c r="AE586" s="60"/>
    </row>
    <row r="587" spans="1:31" ht="38.25" x14ac:dyDescent="0.25">
      <c r="A587" t="str">
        <f t="shared" si="85"/>
        <v>S</v>
      </c>
      <c r="B587">
        <f t="shared" ca="1" si="95"/>
        <v>3</v>
      </c>
      <c r="C587" t="str">
        <f t="shared" ca="1" si="96"/>
        <v>S</v>
      </c>
      <c r="D587" t="str">
        <f t="shared" si="86"/>
        <v xml:space="preserve"> </v>
      </c>
      <c r="E587" s="47">
        <f t="shared" ca="1" si="87"/>
        <v>1</v>
      </c>
      <c r="F587">
        <f t="shared" ca="1" si="88"/>
        <v>24</v>
      </c>
      <c r="G587">
        <f t="shared" ca="1" si="89"/>
        <v>1</v>
      </c>
      <c r="H587">
        <f t="shared" ca="1" si="90"/>
        <v>12</v>
      </c>
      <c r="I587" t="str">
        <f t="shared" ca="1" si="97"/>
        <v>1</v>
      </c>
      <c r="J587" t="str">
        <f t="shared" ca="1" si="98"/>
        <v>1.24.</v>
      </c>
      <c r="K587" t="str">
        <f t="shared" ca="1" si="99"/>
        <v>1.24.1.</v>
      </c>
      <c r="L587" t="str">
        <f t="shared" ca="1" si="91"/>
        <v>F</v>
      </c>
      <c r="M587" s="48" t="s">
        <v>6</v>
      </c>
      <c r="N587" s="49"/>
      <c r="O587" s="50" t="s">
        <v>1569</v>
      </c>
      <c r="P587" s="51" t="s">
        <v>32</v>
      </c>
      <c r="Q587" s="51">
        <v>101795</v>
      </c>
      <c r="R587" s="52" t="s">
        <v>697</v>
      </c>
      <c r="S587" s="53" t="s">
        <v>61</v>
      </c>
      <c r="T587" s="78">
        <v>1</v>
      </c>
      <c r="U587" s="79">
        <v>640.69000000000005</v>
      </c>
      <c r="V587" s="57">
        <f t="shared" si="93"/>
        <v>799.45</v>
      </c>
      <c r="W587" s="56">
        <f t="shared" si="94"/>
        <v>799.45</v>
      </c>
      <c r="X587" s="57">
        <f ca="1">IFERROR(IF($M587="S",(ROUNDDOWN($Y587*$W587,2)),IF($M587="M",SUMIFS($X:$X,$M:$M,"N1",$E:$E,I587),IF(AND(M587="N1",OFFSET(M587,1,0)="S"),SUMIFS($X:$X,$M:$M,"S",$J:$J,CONCATENATE(E587,".",F587,".")),IF(AND(M587="N1",OFFSET(M587,1,0)="N2",$A$6&gt;=3),SUMIFS($X:$X,$M:$M,"N2",$J:$J,CONCATENATE(E587,".",F587,".")),IF(AND(M587="N2",OFFSET(M587,1,0)="S",$A$6&gt;=3),SUMIFS($X:$X,$M:$M,"S",$K:$K,CONCATENATE(E587,".",F587,".",G587,"."))))))),0)</f>
        <v>799.45</v>
      </c>
      <c r="Y587" s="58">
        <f t="shared" si="92"/>
        <v>1</v>
      </c>
      <c r="Z587" s="59"/>
      <c r="AA587" s="59"/>
      <c r="AB587" s="59"/>
      <c r="AC587" s="3"/>
      <c r="AD587" s="11"/>
      <c r="AE587" s="60"/>
    </row>
    <row r="588" spans="1:31" ht="25.5" x14ac:dyDescent="0.25">
      <c r="A588" t="str">
        <f t="shared" si="85"/>
        <v>S</v>
      </c>
      <c r="B588">
        <f t="shared" ca="1" si="95"/>
        <v>3</v>
      </c>
      <c r="C588" t="str">
        <f t="shared" ca="1" si="96"/>
        <v>S</v>
      </c>
      <c r="D588" t="str">
        <f t="shared" si="86"/>
        <v xml:space="preserve"> </v>
      </c>
      <c r="E588" s="47">
        <f t="shared" ca="1" si="87"/>
        <v>1</v>
      </c>
      <c r="F588">
        <f t="shared" ca="1" si="88"/>
        <v>24</v>
      </c>
      <c r="G588">
        <f t="shared" ca="1" si="89"/>
        <v>1</v>
      </c>
      <c r="H588">
        <f t="shared" ca="1" si="90"/>
        <v>13</v>
      </c>
      <c r="I588" t="str">
        <f t="shared" ca="1" si="97"/>
        <v>1</v>
      </c>
      <c r="J588" t="str">
        <f t="shared" ca="1" si="98"/>
        <v>1.24.</v>
      </c>
      <c r="K588" t="str">
        <f t="shared" ca="1" si="99"/>
        <v>1.24.1.</v>
      </c>
      <c r="L588" t="str">
        <f t="shared" ca="1" si="91"/>
        <v>F</v>
      </c>
      <c r="M588" s="48" t="s">
        <v>6</v>
      </c>
      <c r="N588" s="49"/>
      <c r="O588" s="50" t="s">
        <v>1570</v>
      </c>
      <c r="P588" s="51" t="s">
        <v>32</v>
      </c>
      <c r="Q588" s="51">
        <v>101798</v>
      </c>
      <c r="R588" s="52" t="s">
        <v>698</v>
      </c>
      <c r="S588" s="53" t="s">
        <v>61</v>
      </c>
      <c r="T588" s="78">
        <v>1</v>
      </c>
      <c r="U588" s="79">
        <v>289.11</v>
      </c>
      <c r="V588" s="57">
        <f t="shared" si="93"/>
        <v>360.75</v>
      </c>
      <c r="W588" s="56">
        <f t="shared" si="94"/>
        <v>360.75</v>
      </c>
      <c r="X588" s="57">
        <f ca="1">IFERROR(IF($M588="S",(ROUNDDOWN($Y588*$W588,2)),IF($M588="M",SUMIFS($X:$X,$M:$M,"N1",$E:$E,I588),IF(AND(M588="N1",OFFSET(M588,1,0)="S"),SUMIFS($X:$X,$M:$M,"S",$J:$J,CONCATENATE(E588,".",F588,".")),IF(AND(M588="N1",OFFSET(M588,1,0)="N2",$A$6&gt;=3),SUMIFS($X:$X,$M:$M,"N2",$J:$J,CONCATENATE(E588,".",F588,".")),IF(AND(M588="N2",OFFSET(M588,1,0)="S",$A$6&gt;=3),SUMIFS($X:$X,$M:$M,"S",$K:$K,CONCATENATE(E588,".",F588,".",G588,"."))))))),0)</f>
        <v>360.75</v>
      </c>
      <c r="Y588" s="58">
        <f t="shared" si="92"/>
        <v>1</v>
      </c>
      <c r="Z588" s="59"/>
      <c r="AA588" s="59"/>
      <c r="AB588" s="59"/>
      <c r="AC588" s="3"/>
      <c r="AD588" s="11"/>
      <c r="AE588" s="60"/>
    </row>
    <row r="589" spans="1:31" ht="25.5" x14ac:dyDescent="0.25">
      <c r="A589" t="str">
        <f t="shared" si="85"/>
        <v>S</v>
      </c>
      <c r="B589">
        <f t="shared" ca="1" si="95"/>
        <v>3</v>
      </c>
      <c r="C589" t="str">
        <f t="shared" ca="1" si="96"/>
        <v>S</v>
      </c>
      <c r="D589" t="str">
        <f t="shared" si="86"/>
        <v xml:space="preserve"> </v>
      </c>
      <c r="E589" s="47">
        <f t="shared" ca="1" si="87"/>
        <v>1</v>
      </c>
      <c r="F589">
        <f t="shared" ca="1" si="88"/>
        <v>24</v>
      </c>
      <c r="G589">
        <f t="shared" ca="1" si="89"/>
        <v>1</v>
      </c>
      <c r="H589">
        <f t="shared" ca="1" si="90"/>
        <v>14</v>
      </c>
      <c r="I589" t="str">
        <f t="shared" ca="1" si="97"/>
        <v>1</v>
      </c>
      <c r="J589" t="str">
        <f t="shared" ca="1" si="98"/>
        <v>1.24.</v>
      </c>
      <c r="K589" t="str">
        <f t="shared" ca="1" si="99"/>
        <v>1.24.1.</v>
      </c>
      <c r="L589" t="str">
        <f t="shared" ca="1" si="91"/>
        <v>F</v>
      </c>
      <c r="M589" s="48" t="s">
        <v>6</v>
      </c>
      <c r="N589" s="49"/>
      <c r="O589" s="50" t="s">
        <v>1571</v>
      </c>
      <c r="P589" s="51" t="s">
        <v>120</v>
      </c>
      <c r="Q589" s="51" t="s">
        <v>699</v>
      </c>
      <c r="R589" s="52" t="s">
        <v>700</v>
      </c>
      <c r="S589" s="53" t="s">
        <v>61</v>
      </c>
      <c r="T589" s="78">
        <v>2</v>
      </c>
      <c r="U589" s="79">
        <v>22.8</v>
      </c>
      <c r="V589" s="57">
        <f t="shared" si="93"/>
        <v>28.44</v>
      </c>
      <c r="W589" s="56">
        <f t="shared" si="94"/>
        <v>28.44</v>
      </c>
      <c r="X589" s="57">
        <f ca="1">IFERROR(IF($M589="S",(ROUNDDOWN($Y589*$W589,2)),IF($M589="M",SUMIFS($X:$X,$M:$M,"N1",$E:$E,I589),IF(AND(M589="N1",OFFSET(M589,1,0)="S"),SUMIFS($X:$X,$M:$M,"S",$J:$J,CONCATENATE(E589,".",F589,".")),IF(AND(M589="N1",OFFSET(M589,1,0)="N2",$A$6&gt;=3),SUMIFS($X:$X,$M:$M,"N2",$J:$J,CONCATENATE(E589,".",F589,".")),IF(AND(M589="N2",OFFSET(M589,1,0)="S",$A$6&gt;=3),SUMIFS($X:$X,$M:$M,"S",$K:$K,CONCATENATE(E589,".",F589,".",G589,"."))))))),0)</f>
        <v>56.88</v>
      </c>
      <c r="Y589" s="58">
        <f t="shared" si="92"/>
        <v>2</v>
      </c>
      <c r="Z589" s="59"/>
      <c r="AA589" s="59"/>
      <c r="AB589" s="59"/>
      <c r="AC589" s="3"/>
      <c r="AD589" s="11"/>
      <c r="AE589" s="60"/>
    </row>
    <row r="590" spans="1:31" x14ac:dyDescent="0.25">
      <c r="A590">
        <f t="shared" si="85"/>
        <v>3</v>
      </c>
      <c r="B590">
        <f t="shared" ca="1" si="95"/>
        <v>3</v>
      </c>
      <c r="C590">
        <f t="shared" ca="1" si="96"/>
        <v>3</v>
      </c>
      <c r="D590" t="str">
        <f t="shared" si="86"/>
        <v xml:space="preserve"> </v>
      </c>
      <c r="E590" s="47">
        <f t="shared" ca="1" si="87"/>
        <v>1</v>
      </c>
      <c r="F590">
        <f t="shared" ca="1" si="88"/>
        <v>24</v>
      </c>
      <c r="G590">
        <f t="shared" ca="1" si="89"/>
        <v>2</v>
      </c>
      <c r="H590">
        <f t="shared" ca="1" si="90"/>
        <v>0</v>
      </c>
      <c r="I590" t="str">
        <f t="shared" ca="1" si="97"/>
        <v>1</v>
      </c>
      <c r="J590" t="str">
        <f t="shared" ca="1" si="98"/>
        <v>1.24.</v>
      </c>
      <c r="K590" t="str">
        <f t="shared" ca="1" si="99"/>
        <v>1.24.2.</v>
      </c>
      <c r="L590" t="str">
        <f t="shared" ca="1" si="91"/>
        <v>F</v>
      </c>
      <c r="M590" s="48" t="s">
        <v>4</v>
      </c>
      <c r="N590" s="49"/>
      <c r="O590" s="50" t="s">
        <v>1572</v>
      </c>
      <c r="P590" s="51"/>
      <c r="Q590" s="51"/>
      <c r="R590" s="52" t="s">
        <v>701</v>
      </c>
      <c r="S590" s="53"/>
      <c r="T590" s="78"/>
      <c r="U590" s="79"/>
      <c r="V590" s="57">
        <f t="shared" si="93"/>
        <v>0</v>
      </c>
      <c r="W590" s="56">
        <f t="shared" si="94"/>
        <v>0</v>
      </c>
      <c r="X590" s="57">
        <f ca="1">IFERROR(IF($M590="S",(ROUNDDOWN($Y590*$W590,2)),IF($M590="M",SUMIFS($X:$X,$M:$M,"N1",$E:$E,I590),IF(AND(M590="N1",OFFSET(M590,1,0)="S"),SUMIFS($X:$X,$M:$M,"S",$J:$J,CONCATENATE(E590,".",F590,".")),IF(AND(M590="N1",OFFSET(M590,1,0)="N2",$A$6&gt;=3),SUMIFS($X:$X,$M:$M,"N2",$J:$J,CONCATENATE(E590,".",F590,".")),IF(AND(M590="N2",OFFSET(M590,1,0)="S",$A$6&gt;=3),SUMIFS($X:$X,$M:$M,"S",$K:$K,CONCATENATE(E590,".",F590,".",G590,"."))))))),0)</f>
        <v>3278.1200000000003</v>
      </c>
      <c r="Y590" s="58">
        <f t="shared" si="92"/>
        <v>0</v>
      </c>
      <c r="Z590" s="59"/>
      <c r="AA590" s="59"/>
      <c r="AB590" s="59"/>
      <c r="AC590" s="3"/>
      <c r="AD590" s="11"/>
      <c r="AE590" s="60"/>
    </row>
    <row r="591" spans="1:31" ht="38.25" x14ac:dyDescent="0.25">
      <c r="A591" t="str">
        <f t="shared" si="85"/>
        <v>S</v>
      </c>
      <c r="B591">
        <f t="shared" ca="1" si="95"/>
        <v>3</v>
      </c>
      <c r="C591" t="str">
        <f t="shared" ca="1" si="96"/>
        <v>S</v>
      </c>
      <c r="D591" t="str">
        <f t="shared" si="86"/>
        <v xml:space="preserve"> </v>
      </c>
      <c r="E591" s="47">
        <f t="shared" ca="1" si="87"/>
        <v>1</v>
      </c>
      <c r="F591">
        <f t="shared" ca="1" si="88"/>
        <v>24</v>
      </c>
      <c r="G591">
        <f t="shared" ca="1" si="89"/>
        <v>2</v>
      </c>
      <c r="H591">
        <f t="shared" ca="1" si="90"/>
        <v>1</v>
      </c>
      <c r="I591" t="str">
        <f t="shared" ca="1" si="97"/>
        <v>1</v>
      </c>
      <c r="J591" t="str">
        <f t="shared" ca="1" si="98"/>
        <v>1.24.</v>
      </c>
      <c r="K591" t="str">
        <f t="shared" ca="1" si="99"/>
        <v>1.24.2.</v>
      </c>
      <c r="L591" t="str">
        <f t="shared" ca="1" si="91"/>
        <v>F</v>
      </c>
      <c r="M591" s="48" t="s">
        <v>6</v>
      </c>
      <c r="N591" s="49"/>
      <c r="O591" s="50" t="s">
        <v>1573</v>
      </c>
      <c r="P591" s="51" t="s">
        <v>51</v>
      </c>
      <c r="Q591" s="51" t="s">
        <v>702</v>
      </c>
      <c r="R591" s="52" t="s">
        <v>703</v>
      </c>
      <c r="S591" s="53" t="s">
        <v>61</v>
      </c>
      <c r="T591" s="78">
        <v>5</v>
      </c>
      <c r="U591" s="79">
        <v>73.16</v>
      </c>
      <c r="V591" s="57">
        <f t="shared" si="93"/>
        <v>91.28</v>
      </c>
      <c r="W591" s="56">
        <f t="shared" si="94"/>
        <v>91.28</v>
      </c>
      <c r="X591" s="57">
        <f ca="1">IFERROR(IF($M591="S",(ROUNDDOWN($Y591*$W591,2)),IF($M591="M",SUMIFS($X:$X,$M:$M,"N1",$E:$E,I591),IF(AND(M591="N1",OFFSET(M591,1,0)="S"),SUMIFS($X:$X,$M:$M,"S",$J:$J,CONCATENATE(E591,".",F591,".")),IF(AND(M591="N1",OFFSET(M591,1,0)="N2",$A$6&gt;=3),SUMIFS($X:$X,$M:$M,"N2",$J:$J,CONCATENATE(E591,".",F591,".")),IF(AND(M591="N2",OFFSET(M591,1,0)="S",$A$6&gt;=3),SUMIFS($X:$X,$M:$M,"S",$K:$K,CONCATENATE(E591,".",F591,".",G591,"."))))))),0)</f>
        <v>456.4</v>
      </c>
      <c r="Y591" s="58">
        <f t="shared" si="92"/>
        <v>5</v>
      </c>
      <c r="Z591" s="59"/>
      <c r="AA591" s="59"/>
      <c r="AB591" s="59"/>
      <c r="AC591" s="3"/>
      <c r="AD591" s="11"/>
      <c r="AE591" s="60"/>
    </row>
    <row r="592" spans="1:31" ht="38.25" x14ac:dyDescent="0.25">
      <c r="A592" t="str">
        <f t="shared" si="85"/>
        <v>S</v>
      </c>
      <c r="B592">
        <f t="shared" ca="1" si="95"/>
        <v>3</v>
      </c>
      <c r="C592" t="str">
        <f t="shared" ca="1" si="96"/>
        <v>S</v>
      </c>
      <c r="D592" t="str">
        <f t="shared" si="86"/>
        <v xml:space="preserve"> </v>
      </c>
      <c r="E592" s="47">
        <f t="shared" ca="1" si="87"/>
        <v>1</v>
      </c>
      <c r="F592">
        <f t="shared" ca="1" si="88"/>
        <v>24</v>
      </c>
      <c r="G592">
        <f t="shared" ca="1" si="89"/>
        <v>2</v>
      </c>
      <c r="H592">
        <f t="shared" ca="1" si="90"/>
        <v>2</v>
      </c>
      <c r="I592" t="str">
        <f t="shared" ca="1" si="97"/>
        <v>1</v>
      </c>
      <c r="J592" t="str">
        <f t="shared" ca="1" si="98"/>
        <v>1.24.</v>
      </c>
      <c r="K592" t="str">
        <f t="shared" ca="1" si="99"/>
        <v>1.24.2.</v>
      </c>
      <c r="L592" t="str">
        <f t="shared" ca="1" si="91"/>
        <v>F</v>
      </c>
      <c r="M592" s="48" t="s">
        <v>6</v>
      </c>
      <c r="N592" s="49"/>
      <c r="O592" s="50" t="s">
        <v>1574</v>
      </c>
      <c r="P592" s="51" t="s">
        <v>51</v>
      </c>
      <c r="Q592" s="51" t="s">
        <v>704</v>
      </c>
      <c r="R592" s="52" t="s">
        <v>705</v>
      </c>
      <c r="S592" s="53" t="s">
        <v>61</v>
      </c>
      <c r="T592" s="78">
        <v>16</v>
      </c>
      <c r="U592" s="79">
        <v>128.4</v>
      </c>
      <c r="V592" s="57">
        <f t="shared" si="93"/>
        <v>160.21</v>
      </c>
      <c r="W592" s="56">
        <f t="shared" si="94"/>
        <v>160.21</v>
      </c>
      <c r="X592" s="57">
        <f ca="1">IFERROR(IF($M592="S",(ROUNDDOWN($Y592*$W592,2)),IF($M592="M",SUMIFS($X:$X,$M:$M,"N1",$E:$E,I592),IF(AND(M592="N1",OFFSET(M592,1,0)="S"),SUMIFS($X:$X,$M:$M,"S",$J:$J,CONCATENATE(E592,".",F592,".")),IF(AND(M592="N1",OFFSET(M592,1,0)="N2",$A$6&gt;=3),SUMIFS($X:$X,$M:$M,"N2",$J:$J,CONCATENATE(E592,".",F592,".")),IF(AND(M592="N2",OFFSET(M592,1,0)="S",$A$6&gt;=3),SUMIFS($X:$X,$M:$M,"S",$K:$K,CONCATENATE(E592,".",F592,".",G592,"."))))))),0)</f>
        <v>2563.36</v>
      </c>
      <c r="Y592" s="58">
        <f t="shared" si="92"/>
        <v>16</v>
      </c>
      <c r="Z592" s="59"/>
      <c r="AA592" s="59"/>
      <c r="AB592" s="59"/>
      <c r="AC592" s="3"/>
      <c r="AD592" s="11"/>
      <c r="AE592" s="60"/>
    </row>
    <row r="593" spans="1:31" ht="25.5" x14ac:dyDescent="0.25">
      <c r="A593" t="str">
        <f t="shared" si="85"/>
        <v>S</v>
      </c>
      <c r="B593">
        <f t="shared" ca="1" si="95"/>
        <v>3</v>
      </c>
      <c r="C593" t="str">
        <f t="shared" ca="1" si="96"/>
        <v>S</v>
      </c>
      <c r="D593" t="str">
        <f t="shared" si="86"/>
        <v xml:space="preserve"> </v>
      </c>
      <c r="E593" s="47">
        <f t="shared" ca="1" si="87"/>
        <v>1</v>
      </c>
      <c r="F593">
        <f t="shared" ca="1" si="88"/>
        <v>24</v>
      </c>
      <c r="G593">
        <f t="shared" ca="1" si="89"/>
        <v>2</v>
      </c>
      <c r="H593">
        <f t="shared" ca="1" si="90"/>
        <v>3</v>
      </c>
      <c r="I593" t="str">
        <f t="shared" ca="1" si="97"/>
        <v>1</v>
      </c>
      <c r="J593" t="str">
        <f t="shared" ca="1" si="98"/>
        <v>1.24.</v>
      </c>
      <c r="K593" t="str">
        <f t="shared" ca="1" si="99"/>
        <v>1.24.2.</v>
      </c>
      <c r="L593" t="str">
        <f t="shared" ca="1" si="91"/>
        <v>F</v>
      </c>
      <c r="M593" s="48" t="s">
        <v>6</v>
      </c>
      <c r="N593" s="49"/>
      <c r="O593" s="50" t="s">
        <v>1575</v>
      </c>
      <c r="P593" s="51" t="s">
        <v>120</v>
      </c>
      <c r="Q593" s="51" t="s">
        <v>706</v>
      </c>
      <c r="R593" s="52" t="s">
        <v>707</v>
      </c>
      <c r="S593" s="53" t="s">
        <v>61</v>
      </c>
      <c r="T593" s="78">
        <v>2</v>
      </c>
      <c r="U593" s="79">
        <v>103.53</v>
      </c>
      <c r="V593" s="57">
        <f t="shared" si="93"/>
        <v>129.18</v>
      </c>
      <c r="W593" s="56">
        <f t="shared" si="94"/>
        <v>129.18</v>
      </c>
      <c r="X593" s="57">
        <f ca="1">IFERROR(IF($M593="S",(ROUNDDOWN($Y593*$W593,2)),IF($M593="M",SUMIFS($X:$X,$M:$M,"N1",$E:$E,I593),IF(AND(M593="N1",OFFSET(M593,1,0)="S"),SUMIFS($X:$X,$M:$M,"S",$J:$J,CONCATENATE(E593,".",F593,".")),IF(AND(M593="N1",OFFSET(M593,1,0)="N2",$A$6&gt;=3),SUMIFS($X:$X,$M:$M,"N2",$J:$J,CONCATENATE(E593,".",F593,".")),IF(AND(M593="N2",OFFSET(M593,1,0)="S",$A$6&gt;=3),SUMIFS($X:$X,$M:$M,"S",$K:$K,CONCATENATE(E593,".",F593,".",G593,"."))))))),0)</f>
        <v>258.36</v>
      </c>
      <c r="Y593" s="58">
        <f t="shared" si="92"/>
        <v>2</v>
      </c>
      <c r="Z593" s="59"/>
      <c r="AA593" s="59"/>
      <c r="AB593" s="59"/>
      <c r="AC593" s="3"/>
      <c r="AD593" s="11"/>
      <c r="AE593" s="60"/>
    </row>
    <row r="594" spans="1:31" x14ac:dyDescent="0.25">
      <c r="A594">
        <f t="shared" si="85"/>
        <v>3</v>
      </c>
      <c r="B594">
        <f t="shared" ca="1" si="95"/>
        <v>3</v>
      </c>
      <c r="C594">
        <f t="shared" ca="1" si="96"/>
        <v>3</v>
      </c>
      <c r="D594" t="str">
        <f t="shared" si="86"/>
        <v xml:space="preserve"> </v>
      </c>
      <c r="E594" s="47">
        <f t="shared" ca="1" si="87"/>
        <v>1</v>
      </c>
      <c r="F594">
        <f t="shared" ca="1" si="88"/>
        <v>24</v>
      </c>
      <c r="G594">
        <f t="shared" ca="1" si="89"/>
        <v>3</v>
      </c>
      <c r="H594">
        <f t="shared" ca="1" si="90"/>
        <v>0</v>
      </c>
      <c r="I594" t="str">
        <f t="shared" ca="1" si="97"/>
        <v>1</v>
      </c>
      <c r="J594" t="str">
        <f t="shared" ca="1" si="98"/>
        <v>1.24.</v>
      </c>
      <c r="K594" t="str">
        <f t="shared" ca="1" si="99"/>
        <v>1.24.3.</v>
      </c>
      <c r="L594" t="str">
        <f t="shared" ca="1" si="91"/>
        <v>F</v>
      </c>
      <c r="M594" s="48" t="s">
        <v>4</v>
      </c>
      <c r="N594" s="49"/>
      <c r="O594" s="50" t="s">
        <v>1576</v>
      </c>
      <c r="P594" s="51"/>
      <c r="Q594" s="51"/>
      <c r="R594" s="52" t="s">
        <v>493</v>
      </c>
      <c r="S594" s="53"/>
      <c r="T594" s="78"/>
      <c r="U594" s="79"/>
      <c r="V594" s="57">
        <f t="shared" si="93"/>
        <v>0</v>
      </c>
      <c r="W594" s="56">
        <f t="shared" si="94"/>
        <v>0</v>
      </c>
      <c r="X594" s="57">
        <f ca="1">IFERROR(IF($M594="S",(ROUNDDOWN($Y594*$W594,2)),IF($M594="M",SUMIFS($X:$X,$M:$M,"N1",$E:$E,I594),IF(AND(M594="N1",OFFSET(M594,1,0)="S"),SUMIFS($X:$X,$M:$M,"S",$J:$J,CONCATENATE(E594,".",F594,".")),IF(AND(M594="N1",OFFSET(M594,1,0)="N2",$A$6&gt;=3),SUMIFS($X:$X,$M:$M,"N2",$J:$J,CONCATENATE(E594,".",F594,".")),IF(AND(M594="N2",OFFSET(M594,1,0)="S",$A$6&gt;=3),SUMIFS($X:$X,$M:$M,"S",$K:$K,CONCATENATE(E594,".",F594,".",G594,"."))))))),0)</f>
        <v>6393.6699999999992</v>
      </c>
      <c r="Y594" s="58">
        <f t="shared" si="92"/>
        <v>0</v>
      </c>
      <c r="Z594" s="59"/>
      <c r="AA594" s="59"/>
      <c r="AB594" s="59"/>
      <c r="AC594" s="3"/>
      <c r="AD594" s="11"/>
      <c r="AE594" s="60"/>
    </row>
    <row r="595" spans="1:31" ht="38.25" x14ac:dyDescent="0.25">
      <c r="A595" t="str">
        <f t="shared" si="85"/>
        <v>S</v>
      </c>
      <c r="B595">
        <f t="shared" ca="1" si="95"/>
        <v>3</v>
      </c>
      <c r="C595" t="str">
        <f t="shared" ca="1" si="96"/>
        <v>S</v>
      </c>
      <c r="D595" t="str">
        <f t="shared" si="86"/>
        <v xml:space="preserve"> </v>
      </c>
      <c r="E595" s="47">
        <f t="shared" ca="1" si="87"/>
        <v>1</v>
      </c>
      <c r="F595">
        <f t="shared" ca="1" si="88"/>
        <v>24</v>
      </c>
      <c r="G595">
        <f t="shared" ca="1" si="89"/>
        <v>3</v>
      </c>
      <c r="H595">
        <f t="shared" ca="1" si="90"/>
        <v>1</v>
      </c>
      <c r="I595" t="str">
        <f t="shared" ca="1" si="97"/>
        <v>1</v>
      </c>
      <c r="J595" t="str">
        <f t="shared" ca="1" si="98"/>
        <v>1.24.</v>
      </c>
      <c r="K595" t="str">
        <f t="shared" ca="1" si="99"/>
        <v>1.24.3.</v>
      </c>
      <c r="L595" t="str">
        <f t="shared" ca="1" si="91"/>
        <v>F</v>
      </c>
      <c r="M595" s="48" t="s">
        <v>6</v>
      </c>
      <c r="N595" s="49"/>
      <c r="O595" s="50" t="s">
        <v>1577</v>
      </c>
      <c r="P595" s="51" t="s">
        <v>51</v>
      </c>
      <c r="Q595" s="51" t="s">
        <v>494</v>
      </c>
      <c r="R595" s="52" t="s">
        <v>495</v>
      </c>
      <c r="S595" s="53" t="s">
        <v>1</v>
      </c>
      <c r="T595" s="78">
        <v>656.65</v>
      </c>
      <c r="U595" s="79">
        <v>6.12</v>
      </c>
      <c r="V595" s="57">
        <f t="shared" si="93"/>
        <v>7.63</v>
      </c>
      <c r="W595" s="56">
        <f t="shared" si="94"/>
        <v>7.63</v>
      </c>
      <c r="X595" s="57">
        <f ca="1">IFERROR(IF($M595="S",(ROUNDDOWN($Y595*$W595,2)),IF($M595="M",SUMIFS($X:$X,$M:$M,"N1",$E:$E,I595),IF(AND(M595="N1",OFFSET(M595,1,0)="S"),SUMIFS($X:$X,$M:$M,"S",$J:$J,CONCATENATE(E595,".",F595,".")),IF(AND(M595="N1",OFFSET(M595,1,0)="N2",$A$6&gt;=3),SUMIFS($X:$X,$M:$M,"N2",$J:$J,CONCATENATE(E595,".",F595,".")),IF(AND(M595="N2",OFFSET(M595,1,0)="S",$A$6&gt;=3),SUMIFS($X:$X,$M:$M,"S",$K:$K,CONCATENATE(E595,".",F595,".",G595,"."))))))),0)</f>
        <v>5010.2299999999996</v>
      </c>
      <c r="Y595" s="58">
        <f t="shared" si="92"/>
        <v>656.65</v>
      </c>
      <c r="Z595" s="59"/>
      <c r="AA595" s="59"/>
      <c r="AB595" s="59"/>
      <c r="AC595" s="3"/>
      <c r="AD595" s="11"/>
      <c r="AE595" s="60"/>
    </row>
    <row r="596" spans="1:31" ht="25.5" x14ac:dyDescent="0.25">
      <c r="A596" t="str">
        <f t="shared" si="85"/>
        <v>S</v>
      </c>
      <c r="B596">
        <f t="shared" ca="1" si="95"/>
        <v>3</v>
      </c>
      <c r="C596" t="str">
        <f t="shared" ca="1" si="96"/>
        <v>S</v>
      </c>
      <c r="D596" t="str">
        <f t="shared" si="86"/>
        <v xml:space="preserve"> </v>
      </c>
      <c r="E596" s="47">
        <f t="shared" ca="1" si="87"/>
        <v>1</v>
      </c>
      <c r="F596">
        <f t="shared" ca="1" si="88"/>
        <v>24</v>
      </c>
      <c r="G596">
        <f t="shared" ca="1" si="89"/>
        <v>3</v>
      </c>
      <c r="H596">
        <f t="shared" ca="1" si="90"/>
        <v>2</v>
      </c>
      <c r="I596" t="str">
        <f t="shared" ca="1" si="97"/>
        <v>1</v>
      </c>
      <c r="J596" t="str">
        <f t="shared" ca="1" si="98"/>
        <v>1.24.</v>
      </c>
      <c r="K596" t="str">
        <f t="shared" ca="1" si="99"/>
        <v>1.24.3.</v>
      </c>
      <c r="L596" t="str">
        <f t="shared" ca="1" si="91"/>
        <v>F</v>
      </c>
      <c r="M596" s="48" t="s">
        <v>6</v>
      </c>
      <c r="N596" s="49"/>
      <c r="O596" s="50" t="s">
        <v>1578</v>
      </c>
      <c r="P596" s="51" t="s">
        <v>120</v>
      </c>
      <c r="Q596" s="51" t="s">
        <v>708</v>
      </c>
      <c r="R596" s="52" t="s">
        <v>709</v>
      </c>
      <c r="S596" s="53" t="s">
        <v>1</v>
      </c>
      <c r="T596" s="78">
        <v>15</v>
      </c>
      <c r="U596" s="79">
        <v>13.09</v>
      </c>
      <c r="V596" s="57">
        <f t="shared" si="93"/>
        <v>16.329999999999998</v>
      </c>
      <c r="W596" s="56">
        <f t="shared" si="94"/>
        <v>16.329999999999998</v>
      </c>
      <c r="X596" s="57">
        <f ca="1">IFERROR(IF($M596="S",(ROUNDDOWN($Y596*$W596,2)),IF($M596="M",SUMIFS($X:$X,$M:$M,"N1",$E:$E,I596),IF(AND(M596="N1",OFFSET(M596,1,0)="S"),SUMIFS($X:$X,$M:$M,"S",$J:$J,CONCATENATE(E596,".",F596,".")),IF(AND(M596="N1",OFFSET(M596,1,0)="N2",$A$6&gt;=3),SUMIFS($X:$X,$M:$M,"N2",$J:$J,CONCATENATE(E596,".",F596,".")),IF(AND(M596="N2",OFFSET(M596,1,0)="S",$A$6&gt;=3),SUMIFS($X:$X,$M:$M,"S",$K:$K,CONCATENATE(E596,".",F596,".",G596,"."))))))),0)</f>
        <v>244.95</v>
      </c>
      <c r="Y596" s="58">
        <f t="shared" si="92"/>
        <v>15</v>
      </c>
      <c r="Z596" s="59"/>
      <c r="AA596" s="59"/>
      <c r="AB596" s="59"/>
      <c r="AC596" s="3"/>
      <c r="AD596" s="11"/>
      <c r="AE596" s="60"/>
    </row>
    <row r="597" spans="1:31" ht="25.5" x14ac:dyDescent="0.25">
      <c r="A597" t="str">
        <f t="shared" si="85"/>
        <v>S</v>
      </c>
      <c r="B597">
        <f t="shared" ca="1" si="95"/>
        <v>3</v>
      </c>
      <c r="C597" t="str">
        <f t="shared" ca="1" si="96"/>
        <v>S</v>
      </c>
      <c r="D597" t="str">
        <f t="shared" si="86"/>
        <v xml:space="preserve"> </v>
      </c>
      <c r="E597" s="47">
        <f t="shared" ca="1" si="87"/>
        <v>1</v>
      </c>
      <c r="F597">
        <f t="shared" ca="1" si="88"/>
        <v>24</v>
      </c>
      <c r="G597">
        <f t="shared" ca="1" si="89"/>
        <v>3</v>
      </c>
      <c r="H597">
        <f t="shared" ca="1" si="90"/>
        <v>3</v>
      </c>
      <c r="I597" t="str">
        <f t="shared" ca="1" si="97"/>
        <v>1</v>
      </c>
      <c r="J597" t="str">
        <f t="shared" ca="1" si="98"/>
        <v>1.24.</v>
      </c>
      <c r="K597" t="str">
        <f t="shared" ca="1" si="99"/>
        <v>1.24.3.</v>
      </c>
      <c r="L597" t="str">
        <f t="shared" ca="1" si="91"/>
        <v>F</v>
      </c>
      <c r="M597" s="48" t="s">
        <v>6</v>
      </c>
      <c r="N597" s="49"/>
      <c r="O597" s="50" t="s">
        <v>1579</v>
      </c>
      <c r="P597" s="51" t="s">
        <v>51</v>
      </c>
      <c r="Q597" s="51" t="s">
        <v>710</v>
      </c>
      <c r="R597" s="52" t="s">
        <v>711</v>
      </c>
      <c r="S597" s="53" t="s">
        <v>61</v>
      </c>
      <c r="T597" s="78">
        <v>37</v>
      </c>
      <c r="U597" s="79">
        <v>22.53</v>
      </c>
      <c r="V597" s="57">
        <f t="shared" si="93"/>
        <v>28.11</v>
      </c>
      <c r="W597" s="56">
        <f t="shared" si="94"/>
        <v>28.11</v>
      </c>
      <c r="X597" s="57">
        <f ca="1">IFERROR(IF($M597="S",(ROUNDDOWN($Y597*$W597,2)),IF($M597="M",SUMIFS($X:$X,$M:$M,"N1",$E:$E,I597),IF(AND(M597="N1",OFFSET(M597,1,0)="S"),SUMIFS($X:$X,$M:$M,"S",$J:$J,CONCATENATE(E597,".",F597,".")),IF(AND(M597="N1",OFFSET(M597,1,0)="N2",$A$6&gt;=3),SUMIFS($X:$X,$M:$M,"N2",$J:$J,CONCATENATE(E597,".",F597,".")),IF(AND(M597="N2",OFFSET(M597,1,0)="S",$A$6&gt;=3),SUMIFS($X:$X,$M:$M,"S",$K:$K,CONCATENATE(E597,".",F597,".",G597,"."))))))),0)</f>
        <v>1040.07</v>
      </c>
      <c r="Y597" s="58">
        <f t="shared" si="92"/>
        <v>37</v>
      </c>
      <c r="Z597" s="59"/>
      <c r="AA597" s="59"/>
      <c r="AB597" s="59"/>
      <c r="AC597" s="3"/>
      <c r="AD597" s="11"/>
      <c r="AE597" s="60"/>
    </row>
    <row r="598" spans="1:31" ht="25.5" x14ac:dyDescent="0.25">
      <c r="A598" t="str">
        <f t="shared" si="85"/>
        <v>S</v>
      </c>
      <c r="B598">
        <f t="shared" ca="1" si="95"/>
        <v>3</v>
      </c>
      <c r="C598" t="str">
        <f t="shared" ca="1" si="96"/>
        <v>S</v>
      </c>
      <c r="D598" t="str">
        <f t="shared" si="86"/>
        <v xml:space="preserve"> </v>
      </c>
      <c r="E598" s="47">
        <f t="shared" ca="1" si="87"/>
        <v>1</v>
      </c>
      <c r="F598">
        <f t="shared" ca="1" si="88"/>
        <v>24</v>
      </c>
      <c r="G598">
        <f t="shared" ca="1" si="89"/>
        <v>3</v>
      </c>
      <c r="H598">
        <f t="shared" ca="1" si="90"/>
        <v>4</v>
      </c>
      <c r="I598" t="str">
        <f t="shared" ca="1" si="97"/>
        <v>1</v>
      </c>
      <c r="J598" t="str">
        <f t="shared" ca="1" si="98"/>
        <v>1.24.</v>
      </c>
      <c r="K598" t="str">
        <f t="shared" ca="1" si="99"/>
        <v>1.24.3.</v>
      </c>
      <c r="L598" t="str">
        <f t="shared" ca="1" si="91"/>
        <v>F</v>
      </c>
      <c r="M598" s="48" t="s">
        <v>6</v>
      </c>
      <c r="N598" s="49"/>
      <c r="O598" s="50" t="s">
        <v>1580</v>
      </c>
      <c r="P598" s="51" t="s">
        <v>120</v>
      </c>
      <c r="Q598" s="51" t="s">
        <v>712</v>
      </c>
      <c r="R598" s="52" t="s">
        <v>713</v>
      </c>
      <c r="S598" s="53" t="s">
        <v>61</v>
      </c>
      <c r="T598" s="78">
        <v>74</v>
      </c>
      <c r="U598" s="79">
        <v>1.07</v>
      </c>
      <c r="V598" s="57">
        <f t="shared" si="93"/>
        <v>1.33</v>
      </c>
      <c r="W598" s="56">
        <f t="shared" si="94"/>
        <v>1.33</v>
      </c>
      <c r="X598" s="57">
        <f ca="1">IFERROR(IF($M598="S",(ROUNDDOWN($Y598*$W598,2)),IF($M598="M",SUMIFS($X:$X,$M:$M,"N1",$E:$E,I598),IF(AND(M598="N1",OFFSET(M598,1,0)="S"),SUMIFS($X:$X,$M:$M,"S",$J:$J,CONCATENATE(E598,".",F598,".")),IF(AND(M598="N1",OFFSET(M598,1,0)="N2",$A$6&gt;=3),SUMIFS($X:$X,$M:$M,"N2",$J:$J,CONCATENATE(E598,".",F598,".")),IF(AND(M598="N2",OFFSET(M598,1,0)="S",$A$6&gt;=3),SUMIFS($X:$X,$M:$M,"S",$K:$K,CONCATENATE(E598,".",F598,".",G598,"."))))))),0)</f>
        <v>98.42</v>
      </c>
      <c r="Y598" s="58">
        <f t="shared" si="92"/>
        <v>74</v>
      </c>
      <c r="Z598" s="59"/>
      <c r="AA598" s="59"/>
      <c r="AB598" s="59"/>
      <c r="AC598" s="3"/>
      <c r="AD598" s="11"/>
      <c r="AE598" s="60"/>
    </row>
    <row r="599" spans="1:31" x14ac:dyDescent="0.25">
      <c r="A599">
        <f t="shared" si="85"/>
        <v>3</v>
      </c>
      <c r="B599">
        <f t="shared" ca="1" si="95"/>
        <v>3</v>
      </c>
      <c r="C599">
        <f t="shared" ca="1" si="96"/>
        <v>3</v>
      </c>
      <c r="D599" t="str">
        <f t="shared" si="86"/>
        <v xml:space="preserve"> </v>
      </c>
      <c r="E599" s="47">
        <f t="shared" ca="1" si="87"/>
        <v>1</v>
      </c>
      <c r="F599">
        <f t="shared" ca="1" si="88"/>
        <v>24</v>
      </c>
      <c r="G599">
        <f t="shared" ca="1" si="89"/>
        <v>4</v>
      </c>
      <c r="H599">
        <f t="shared" ca="1" si="90"/>
        <v>0</v>
      </c>
      <c r="I599" t="str">
        <f t="shared" ca="1" si="97"/>
        <v>1</v>
      </c>
      <c r="J599" t="str">
        <f t="shared" ca="1" si="98"/>
        <v>1.24.</v>
      </c>
      <c r="K599" t="str">
        <f t="shared" ca="1" si="99"/>
        <v>1.24.4.</v>
      </c>
      <c r="L599" t="str">
        <f t="shared" ca="1" si="91"/>
        <v>F</v>
      </c>
      <c r="M599" s="48" t="s">
        <v>4</v>
      </c>
      <c r="N599" s="49"/>
      <c r="O599" s="50" t="s">
        <v>1581</v>
      </c>
      <c r="P599" s="51"/>
      <c r="Q599" s="51"/>
      <c r="R599" s="52" t="s">
        <v>714</v>
      </c>
      <c r="S599" s="53"/>
      <c r="T599" s="78"/>
      <c r="U599" s="79"/>
      <c r="V599" s="57">
        <f t="shared" si="93"/>
        <v>0</v>
      </c>
      <c r="W599" s="56">
        <f t="shared" si="94"/>
        <v>0</v>
      </c>
      <c r="X599" s="57">
        <f ca="1">IFERROR(IF($M599="S",(ROUNDDOWN($Y599*$W599,2)),IF($M599="M",SUMIFS($X:$X,$M:$M,"N1",$E:$E,I599),IF(AND(M599="N1",OFFSET(M599,1,0)="S"),SUMIFS($X:$X,$M:$M,"S",$J:$J,CONCATENATE(E599,".",F599,".")),IF(AND(M599="N1",OFFSET(M599,1,0)="N2",$A$6&gt;=3),SUMIFS($X:$X,$M:$M,"N2",$J:$J,CONCATENATE(E599,".",F599,".")),IF(AND(M599="N2",OFFSET(M599,1,0)="S",$A$6&gt;=3),SUMIFS($X:$X,$M:$M,"S",$K:$K,CONCATENATE(E599,".",F599,".",G599,"."))))))),0)</f>
        <v>17469.47</v>
      </c>
      <c r="Y599" s="58">
        <f t="shared" si="92"/>
        <v>0</v>
      </c>
      <c r="Z599" s="59"/>
      <c r="AA599" s="59"/>
      <c r="AB599" s="59"/>
      <c r="AC599" s="3"/>
      <c r="AD599" s="11"/>
      <c r="AE599" s="60"/>
    </row>
    <row r="600" spans="1:31" ht="25.5" x14ac:dyDescent="0.25">
      <c r="A600" t="str">
        <f t="shared" si="85"/>
        <v>S</v>
      </c>
      <c r="B600">
        <f t="shared" ca="1" si="95"/>
        <v>3</v>
      </c>
      <c r="C600" t="str">
        <f t="shared" ca="1" si="96"/>
        <v>S</v>
      </c>
      <c r="D600" t="str">
        <f t="shared" si="86"/>
        <v xml:space="preserve"> </v>
      </c>
      <c r="E600" s="47">
        <f t="shared" ca="1" si="87"/>
        <v>1</v>
      </c>
      <c r="F600">
        <f t="shared" ca="1" si="88"/>
        <v>24</v>
      </c>
      <c r="G600">
        <f t="shared" ca="1" si="89"/>
        <v>4</v>
      </c>
      <c r="H600">
        <f t="shared" ca="1" si="90"/>
        <v>1</v>
      </c>
      <c r="I600" t="str">
        <f t="shared" ca="1" si="97"/>
        <v>1</v>
      </c>
      <c r="J600" t="str">
        <f t="shared" ca="1" si="98"/>
        <v>1.24.</v>
      </c>
      <c r="K600" t="str">
        <f t="shared" ca="1" si="99"/>
        <v>1.24.4.</v>
      </c>
      <c r="L600" t="str">
        <f t="shared" ca="1" si="91"/>
        <v>F</v>
      </c>
      <c r="M600" s="48" t="s">
        <v>6</v>
      </c>
      <c r="N600" s="49"/>
      <c r="O600" s="50" t="s">
        <v>1582</v>
      </c>
      <c r="P600" s="51" t="s">
        <v>120</v>
      </c>
      <c r="Q600" s="51" t="s">
        <v>715</v>
      </c>
      <c r="R600" s="52" t="s">
        <v>716</v>
      </c>
      <c r="S600" s="53" t="s">
        <v>596</v>
      </c>
      <c r="T600" s="78">
        <v>5</v>
      </c>
      <c r="U600" s="79">
        <v>699.43</v>
      </c>
      <c r="V600" s="57">
        <f t="shared" si="93"/>
        <v>872.74</v>
      </c>
      <c r="W600" s="56">
        <f t="shared" si="94"/>
        <v>872.74</v>
      </c>
      <c r="X600" s="57">
        <f ca="1">IFERROR(IF($M600="S",(ROUNDDOWN($Y600*$W600,2)),IF($M600="M",SUMIFS($X:$X,$M:$M,"N1",$E:$E,I600),IF(AND(M600="N1",OFFSET(M600,1,0)="S"),SUMIFS($X:$X,$M:$M,"S",$J:$J,CONCATENATE(E600,".",F600,".")),IF(AND(M600="N1",OFFSET(M600,1,0)="N2",$A$6&gt;=3),SUMIFS($X:$X,$M:$M,"N2",$J:$J,CONCATENATE(E600,".",F600,".")),IF(AND(M600="N2",OFFSET(M600,1,0)="S",$A$6&gt;=3),SUMIFS($X:$X,$M:$M,"S",$K:$K,CONCATENATE(E600,".",F600,".",G600,"."))))))),0)</f>
        <v>4363.7</v>
      </c>
      <c r="Y600" s="58">
        <f t="shared" si="92"/>
        <v>5</v>
      </c>
      <c r="Z600" s="59"/>
      <c r="AA600" s="59"/>
      <c r="AB600" s="59"/>
      <c r="AC600" s="3"/>
      <c r="AD600" s="11"/>
      <c r="AE600" s="60"/>
    </row>
    <row r="601" spans="1:31" ht="25.5" x14ac:dyDescent="0.25">
      <c r="A601" t="str">
        <f t="shared" ref="A601:A661" si="100">IF($M601="M",1,IF($M601="N1",2,IF($M601="N2",3,"S")))</f>
        <v>S</v>
      </c>
      <c r="B601">
        <f t="shared" ca="1" si="95"/>
        <v>3</v>
      </c>
      <c r="C601" t="str">
        <f t="shared" ca="1" si="96"/>
        <v>S</v>
      </c>
      <c r="D601" t="str">
        <f t="shared" ref="D601:D661" si="101">IF($M601="M",1," ")</f>
        <v xml:space="preserve"> </v>
      </c>
      <c r="E601" s="47">
        <f t="shared" ref="E601:E661" ca="1" si="102">IF($C601=1,OFFSET(E601,-1,0)+1,OFFSET(E601,-1,0))</f>
        <v>1</v>
      </c>
      <c r="F601">
        <f t="shared" ref="F601:F661" ca="1" si="103">IF($C601=1,0,IF($C601=2,OFFSET(F601,-1,0)+1,OFFSET(F601,-1,0)))</f>
        <v>24</v>
      </c>
      <c r="G601">
        <f t="shared" ref="G601:G661" ca="1" si="104">IF(AND($C601&lt;=2,$C601&lt;&gt;0),0,IF($C601=3,OFFSET(G601,-1,0)+1,OFFSET(G601,-1,0)))</f>
        <v>4</v>
      </c>
      <c r="H601">
        <f t="shared" ca="1" si="90"/>
        <v>2</v>
      </c>
      <c r="I601" t="str">
        <f t="shared" ca="1" si="97"/>
        <v>1</v>
      </c>
      <c r="J601" t="str">
        <f t="shared" ca="1" si="98"/>
        <v>1.24.</v>
      </c>
      <c r="K601" t="str">
        <f t="shared" ca="1" si="99"/>
        <v>1.24.4.</v>
      </c>
      <c r="L601" t="str">
        <f t="shared" ca="1" si="91"/>
        <v>F</v>
      </c>
      <c r="M601" s="48" t="s">
        <v>6</v>
      </c>
      <c r="N601" s="49"/>
      <c r="O601" s="50" t="s">
        <v>1583</v>
      </c>
      <c r="P601" s="51" t="s">
        <v>32</v>
      </c>
      <c r="Q601" s="51">
        <v>98302</v>
      </c>
      <c r="R601" s="52" t="s">
        <v>717</v>
      </c>
      <c r="S601" s="53" t="s">
        <v>61</v>
      </c>
      <c r="T601" s="78">
        <v>3</v>
      </c>
      <c r="U601" s="79">
        <v>1206.97</v>
      </c>
      <c r="V601" s="57">
        <f t="shared" si="93"/>
        <v>1506.05</v>
      </c>
      <c r="W601" s="56">
        <f t="shared" si="94"/>
        <v>1506.05</v>
      </c>
      <c r="X601" s="57">
        <f ca="1">IFERROR(IF($M601="S",(ROUNDDOWN($Y601*$W601,2)),IF($M601="M",SUMIFS($X:$X,$M:$M,"N1",$E:$E,I601),IF(AND(M601="N1",OFFSET(M601,1,0)="S"),SUMIFS($X:$X,$M:$M,"S",$J:$J,CONCATENATE(E601,".",F601,".")),IF(AND(M601="N1",OFFSET(M601,1,0)="N2",$A$6&gt;=3),SUMIFS($X:$X,$M:$M,"N2",$J:$J,CONCATENATE(E601,".",F601,".")),IF(AND(M601="N2",OFFSET(M601,1,0)="S",$A$6&gt;=3),SUMIFS($X:$X,$M:$M,"S",$K:$K,CONCATENATE(E601,".",F601,".",G601,"."))))))),0)</f>
        <v>4518.1499999999996</v>
      </c>
      <c r="Y601" s="58">
        <f t="shared" si="92"/>
        <v>3</v>
      </c>
      <c r="Z601" s="59"/>
      <c r="AA601" s="59"/>
      <c r="AB601" s="59"/>
      <c r="AC601" s="3"/>
      <c r="AD601" s="11"/>
      <c r="AE601" s="60"/>
    </row>
    <row r="602" spans="1:31" ht="25.5" x14ac:dyDescent="0.25">
      <c r="A602" t="str">
        <f t="shared" si="100"/>
        <v>S</v>
      </c>
      <c r="B602">
        <f t="shared" ca="1" si="95"/>
        <v>3</v>
      </c>
      <c r="C602" t="str">
        <f t="shared" ca="1" si="96"/>
        <v>S</v>
      </c>
      <c r="D602" t="str">
        <f t="shared" si="101"/>
        <v xml:space="preserve"> </v>
      </c>
      <c r="E602" s="47">
        <f t="shared" ca="1" si="102"/>
        <v>1</v>
      </c>
      <c r="F602">
        <f t="shared" ca="1" si="103"/>
        <v>24</v>
      </c>
      <c r="G602">
        <f t="shared" ca="1" si="104"/>
        <v>4</v>
      </c>
      <c r="H602">
        <f t="shared" ca="1" si="90"/>
        <v>3</v>
      </c>
      <c r="I602" t="str">
        <f t="shared" ca="1" si="97"/>
        <v>1</v>
      </c>
      <c r="J602" t="str">
        <f t="shared" ca="1" si="98"/>
        <v>1.24.</v>
      </c>
      <c r="K602" t="str">
        <f t="shared" ca="1" si="99"/>
        <v>1.24.4.</v>
      </c>
      <c r="L602" t="str">
        <f t="shared" ca="1" si="91"/>
        <v>F</v>
      </c>
      <c r="M602" s="48" t="s">
        <v>6</v>
      </c>
      <c r="N602" s="49"/>
      <c r="O602" s="50" t="s">
        <v>1584</v>
      </c>
      <c r="P602" s="51" t="s">
        <v>120</v>
      </c>
      <c r="Q602" s="51" t="s">
        <v>718</v>
      </c>
      <c r="R602" s="52" t="s">
        <v>719</v>
      </c>
      <c r="S602" s="53" t="s">
        <v>61</v>
      </c>
      <c r="T602" s="78">
        <v>3</v>
      </c>
      <c r="U602" s="79">
        <v>1792.47</v>
      </c>
      <c r="V602" s="57">
        <f t="shared" si="93"/>
        <v>2236.64</v>
      </c>
      <c r="W602" s="56">
        <f t="shared" si="94"/>
        <v>2236.64</v>
      </c>
      <c r="X602" s="57">
        <f ca="1">IFERROR(IF($M602="S",(ROUNDDOWN($Y602*$W602,2)),IF($M602="M",SUMIFS($X:$X,$M:$M,"N1",$E:$E,I602),IF(AND(M602="N1",OFFSET(M602,1,0)="S"),SUMIFS($X:$X,$M:$M,"S",$J:$J,CONCATENATE(E602,".",F602,".")),IF(AND(M602="N1",OFFSET(M602,1,0)="N2",$A$6&gt;=3),SUMIFS($X:$X,$M:$M,"N2",$J:$J,CONCATENATE(E602,".",F602,".")),IF(AND(M602="N2",OFFSET(M602,1,0)="S",$A$6&gt;=3),SUMIFS($X:$X,$M:$M,"S",$K:$K,CONCATENATE(E602,".",F602,".",G602,"."))))))),0)</f>
        <v>6709.92</v>
      </c>
      <c r="Y602" s="58">
        <f t="shared" si="92"/>
        <v>3</v>
      </c>
      <c r="Z602" s="59"/>
      <c r="AA602" s="59"/>
      <c r="AB602" s="59"/>
      <c r="AC602" s="3"/>
      <c r="AD602" s="11"/>
      <c r="AE602" s="60"/>
    </row>
    <row r="603" spans="1:31" ht="25.5" x14ac:dyDescent="0.25">
      <c r="A603" t="str">
        <f t="shared" si="100"/>
        <v>S</v>
      </c>
      <c r="B603">
        <f t="shared" ca="1" si="95"/>
        <v>3</v>
      </c>
      <c r="C603" t="str">
        <f t="shared" ca="1" si="96"/>
        <v>S</v>
      </c>
      <c r="D603" t="str">
        <f t="shared" si="101"/>
        <v xml:space="preserve"> </v>
      </c>
      <c r="E603" s="47">
        <f t="shared" ca="1" si="102"/>
        <v>1</v>
      </c>
      <c r="F603">
        <f t="shared" ca="1" si="103"/>
        <v>24</v>
      </c>
      <c r="G603">
        <f t="shared" ca="1" si="104"/>
        <v>4</v>
      </c>
      <c r="H603">
        <f t="shared" ca="1" si="90"/>
        <v>4</v>
      </c>
      <c r="I603" t="str">
        <f t="shared" ca="1" si="97"/>
        <v>1</v>
      </c>
      <c r="J603" t="str">
        <f t="shared" ca="1" si="98"/>
        <v>1.24.</v>
      </c>
      <c r="K603" t="str">
        <f t="shared" ca="1" si="99"/>
        <v>1.24.4.</v>
      </c>
      <c r="L603" t="str">
        <f t="shared" ca="1" si="91"/>
        <v>F</v>
      </c>
      <c r="M603" s="48" t="s">
        <v>6</v>
      </c>
      <c r="N603" s="49"/>
      <c r="O603" s="50" t="s">
        <v>1585</v>
      </c>
      <c r="P603" s="51" t="s">
        <v>120</v>
      </c>
      <c r="Q603" s="51" t="s">
        <v>720</v>
      </c>
      <c r="R603" s="52" t="s">
        <v>721</v>
      </c>
      <c r="S603" s="53" t="s">
        <v>61</v>
      </c>
      <c r="T603" s="78">
        <v>1</v>
      </c>
      <c r="U603" s="79">
        <v>678.72</v>
      </c>
      <c r="V603" s="57">
        <f t="shared" si="93"/>
        <v>846.9</v>
      </c>
      <c r="W603" s="56">
        <f t="shared" si="94"/>
        <v>846.9</v>
      </c>
      <c r="X603" s="57">
        <f ca="1">IFERROR(IF($M603="S",(ROUNDDOWN($Y603*$W603,2)),IF($M603="M",SUMIFS($X:$X,$M:$M,"N1",$E:$E,I603),IF(AND(M603="N1",OFFSET(M603,1,0)="S"),SUMIFS($X:$X,$M:$M,"S",$J:$J,CONCATENATE(E603,".",F603,".")),IF(AND(M603="N1",OFFSET(M603,1,0)="N2",$A$6&gt;=3),SUMIFS($X:$X,$M:$M,"N2",$J:$J,CONCATENATE(E603,".",F603,".")),IF(AND(M603="N2",OFFSET(M603,1,0)="S",$A$6&gt;=3),SUMIFS($X:$X,$M:$M,"S",$K:$K,CONCATENATE(E603,".",F603,".",G603,"."))))))),0)</f>
        <v>846.9</v>
      </c>
      <c r="Y603" s="58">
        <f t="shared" si="92"/>
        <v>1</v>
      </c>
      <c r="Z603" s="59"/>
      <c r="AA603" s="59"/>
      <c r="AB603" s="59"/>
      <c r="AC603" s="3"/>
      <c r="AD603" s="11"/>
      <c r="AE603" s="60"/>
    </row>
    <row r="604" spans="1:31" ht="25.5" x14ac:dyDescent="0.25">
      <c r="A604" t="str">
        <f t="shared" si="100"/>
        <v>S</v>
      </c>
      <c r="B604">
        <f t="shared" ca="1" si="95"/>
        <v>3</v>
      </c>
      <c r="C604" t="str">
        <f t="shared" ca="1" si="96"/>
        <v>S</v>
      </c>
      <c r="D604" t="str">
        <f t="shared" si="101"/>
        <v xml:space="preserve"> </v>
      </c>
      <c r="E604" s="47">
        <f t="shared" ca="1" si="102"/>
        <v>1</v>
      </c>
      <c r="F604">
        <f t="shared" ca="1" si="103"/>
        <v>24</v>
      </c>
      <c r="G604">
        <f t="shared" ca="1" si="104"/>
        <v>4</v>
      </c>
      <c r="H604">
        <f t="shared" ca="1" si="90"/>
        <v>5</v>
      </c>
      <c r="I604" t="str">
        <f t="shared" ca="1" si="97"/>
        <v>1</v>
      </c>
      <c r="J604" t="str">
        <f t="shared" ca="1" si="98"/>
        <v>1.24.</v>
      </c>
      <c r="K604" t="str">
        <f t="shared" ca="1" si="99"/>
        <v>1.24.4.</v>
      </c>
      <c r="L604" t="str">
        <f t="shared" ca="1" si="91"/>
        <v>F</v>
      </c>
      <c r="M604" s="48" t="s">
        <v>6</v>
      </c>
      <c r="N604" s="49"/>
      <c r="O604" s="50" t="s">
        <v>1586</v>
      </c>
      <c r="P604" s="51" t="s">
        <v>120</v>
      </c>
      <c r="Q604" s="51" t="s">
        <v>722</v>
      </c>
      <c r="R604" s="52" t="s">
        <v>723</v>
      </c>
      <c r="S604" s="53" t="s">
        <v>61</v>
      </c>
      <c r="T604" s="78">
        <v>1</v>
      </c>
      <c r="U604" s="79">
        <v>103.06</v>
      </c>
      <c r="V604" s="57">
        <f t="shared" si="93"/>
        <v>128.59</v>
      </c>
      <c r="W604" s="56">
        <f t="shared" si="94"/>
        <v>128.59</v>
      </c>
      <c r="X604" s="57">
        <f ca="1">IFERROR(IF($M604="S",(ROUNDDOWN($Y604*$W604,2)),IF($M604="M",SUMIFS($X:$X,$M:$M,"N1",$E:$E,I604),IF(AND(M604="N1",OFFSET(M604,1,0)="S"),SUMIFS($X:$X,$M:$M,"S",$J:$J,CONCATENATE(E604,".",F604,".")),IF(AND(M604="N1",OFFSET(M604,1,0)="N2",$A$6&gt;=3),SUMIFS($X:$X,$M:$M,"N2",$J:$J,CONCATENATE(E604,".",F604,".")),IF(AND(M604="N2",OFFSET(M604,1,0)="S",$A$6&gt;=3),SUMIFS($X:$X,$M:$M,"S",$K:$K,CONCATENATE(E604,".",F604,".",G604,"."))))))),0)</f>
        <v>128.59</v>
      </c>
      <c r="Y604" s="58">
        <f t="shared" si="92"/>
        <v>1</v>
      </c>
      <c r="Z604" s="59"/>
      <c r="AA604" s="59"/>
      <c r="AB604" s="59"/>
      <c r="AC604" s="3"/>
      <c r="AD604" s="11"/>
      <c r="AE604" s="60"/>
    </row>
    <row r="605" spans="1:31" x14ac:dyDescent="0.25">
      <c r="A605" t="str">
        <f t="shared" si="100"/>
        <v>S</v>
      </c>
      <c r="B605">
        <f t="shared" ca="1" si="95"/>
        <v>3</v>
      </c>
      <c r="C605" t="str">
        <f t="shared" ca="1" si="96"/>
        <v>S</v>
      </c>
      <c r="D605" t="str">
        <f t="shared" si="101"/>
        <v xml:space="preserve"> </v>
      </c>
      <c r="E605" s="47">
        <f t="shared" ca="1" si="102"/>
        <v>1</v>
      </c>
      <c r="F605">
        <f t="shared" ca="1" si="103"/>
        <v>24</v>
      </c>
      <c r="G605">
        <f t="shared" ca="1" si="104"/>
        <v>4</v>
      </c>
      <c r="H605">
        <f t="shared" ca="1" si="90"/>
        <v>6</v>
      </c>
      <c r="I605" t="str">
        <f t="shared" ca="1" si="97"/>
        <v>1</v>
      </c>
      <c r="J605" t="str">
        <f t="shared" ca="1" si="98"/>
        <v>1.24.</v>
      </c>
      <c r="K605" t="str">
        <f t="shared" ca="1" si="99"/>
        <v>1.24.4.</v>
      </c>
      <c r="L605" t="str">
        <f t="shared" ca="1" si="91"/>
        <v>F</v>
      </c>
      <c r="M605" s="48" t="s">
        <v>6</v>
      </c>
      <c r="N605" s="49"/>
      <c r="O605" s="50" t="s">
        <v>1587</v>
      </c>
      <c r="P605" s="51" t="s">
        <v>131</v>
      </c>
      <c r="Q605" s="51" t="s">
        <v>724</v>
      </c>
      <c r="R605" s="52" t="s">
        <v>725</v>
      </c>
      <c r="S605" s="53" t="s">
        <v>61</v>
      </c>
      <c r="T605" s="78">
        <v>3</v>
      </c>
      <c r="U605" s="79">
        <v>37.96</v>
      </c>
      <c r="V605" s="57">
        <f t="shared" si="93"/>
        <v>47.36</v>
      </c>
      <c r="W605" s="56">
        <f t="shared" si="94"/>
        <v>47.36</v>
      </c>
      <c r="X605" s="57">
        <f ca="1">IFERROR(IF($M605="S",(ROUNDDOWN($Y605*$W605,2)),IF($M605="M",SUMIFS($X:$X,$M:$M,"N1",$E:$E,I605),IF(AND(M605="N1",OFFSET(M605,1,0)="S"),SUMIFS($X:$X,$M:$M,"S",$J:$J,CONCATENATE(E605,".",F605,".")),IF(AND(M605="N1",OFFSET(M605,1,0)="N2",$A$6&gt;=3),SUMIFS($X:$X,$M:$M,"N2",$J:$J,CONCATENATE(E605,".",F605,".")),IF(AND(M605="N2",OFFSET(M605,1,0)="S",$A$6&gt;=3),SUMIFS($X:$X,$M:$M,"S",$K:$K,CONCATENATE(E605,".",F605,".",G605,"."))))))),0)</f>
        <v>142.08000000000001</v>
      </c>
      <c r="Y605" s="58">
        <f t="shared" si="92"/>
        <v>3</v>
      </c>
      <c r="Z605" s="59"/>
      <c r="AA605" s="59"/>
      <c r="AB605" s="59"/>
      <c r="AC605" s="3"/>
      <c r="AD605" s="11"/>
      <c r="AE605" s="60"/>
    </row>
    <row r="606" spans="1:31" x14ac:dyDescent="0.25">
      <c r="A606" t="str">
        <f t="shared" si="100"/>
        <v>S</v>
      </c>
      <c r="B606">
        <f t="shared" ca="1" si="95"/>
        <v>3</v>
      </c>
      <c r="C606" t="str">
        <f t="shared" ca="1" si="96"/>
        <v>S</v>
      </c>
      <c r="D606" t="str">
        <f t="shared" si="101"/>
        <v xml:space="preserve"> </v>
      </c>
      <c r="E606" s="47">
        <f t="shared" ca="1" si="102"/>
        <v>1</v>
      </c>
      <c r="F606">
        <f t="shared" ca="1" si="103"/>
        <v>24</v>
      </c>
      <c r="G606">
        <f t="shared" ca="1" si="104"/>
        <v>4</v>
      </c>
      <c r="H606">
        <f t="shared" ca="1" si="90"/>
        <v>7</v>
      </c>
      <c r="I606" t="str">
        <f t="shared" ca="1" si="97"/>
        <v>1</v>
      </c>
      <c r="J606" t="str">
        <f t="shared" ca="1" si="98"/>
        <v>1.24.</v>
      </c>
      <c r="K606" t="str">
        <f t="shared" ca="1" si="99"/>
        <v>1.24.4.</v>
      </c>
      <c r="L606" t="str">
        <f t="shared" ca="1" si="91"/>
        <v>F</v>
      </c>
      <c r="M606" s="48" t="s">
        <v>6</v>
      </c>
      <c r="N606" s="49"/>
      <c r="O606" s="50" t="s">
        <v>1588</v>
      </c>
      <c r="P606" s="51" t="s">
        <v>51</v>
      </c>
      <c r="Q606" s="51" t="s">
        <v>726</v>
      </c>
      <c r="R606" s="52" t="s">
        <v>727</v>
      </c>
      <c r="S606" s="53" t="s">
        <v>61</v>
      </c>
      <c r="T606" s="78">
        <v>1</v>
      </c>
      <c r="U606" s="79">
        <v>106.18</v>
      </c>
      <c r="V606" s="57">
        <f t="shared" si="93"/>
        <v>132.49</v>
      </c>
      <c r="W606" s="56">
        <f t="shared" si="94"/>
        <v>132.49</v>
      </c>
      <c r="X606" s="57">
        <f ca="1">IFERROR(IF($M606="S",(ROUNDDOWN($Y606*$W606,2)),IF($M606="M",SUMIFS($X:$X,$M:$M,"N1",$E:$E,I606),IF(AND(M606="N1",OFFSET(M606,1,0)="S"),SUMIFS($X:$X,$M:$M,"S",$J:$J,CONCATENATE(E606,".",F606,".")),IF(AND(M606="N1",OFFSET(M606,1,0)="N2",$A$6&gt;=3),SUMIFS($X:$X,$M:$M,"N2",$J:$J,CONCATENATE(E606,".",F606,".")),IF(AND(M606="N2",OFFSET(M606,1,0)="S",$A$6&gt;=3),SUMIFS($X:$X,$M:$M,"S",$K:$K,CONCATENATE(E606,".",F606,".",G606,"."))))))),0)</f>
        <v>132.49</v>
      </c>
      <c r="Y606" s="58">
        <f t="shared" si="92"/>
        <v>1</v>
      </c>
      <c r="Z606" s="59"/>
      <c r="AA606" s="59"/>
      <c r="AB606" s="59"/>
      <c r="AC606" s="3"/>
      <c r="AD606" s="11"/>
      <c r="AE606" s="60"/>
    </row>
    <row r="607" spans="1:31" ht="25.5" x14ac:dyDescent="0.25">
      <c r="A607" t="str">
        <f t="shared" si="100"/>
        <v>S</v>
      </c>
      <c r="B607">
        <f t="shared" ca="1" si="95"/>
        <v>3</v>
      </c>
      <c r="C607" t="str">
        <f t="shared" ca="1" si="96"/>
        <v>S</v>
      </c>
      <c r="D607" t="str">
        <f t="shared" si="101"/>
        <v xml:space="preserve"> </v>
      </c>
      <c r="E607" s="47">
        <f t="shared" ca="1" si="102"/>
        <v>1</v>
      </c>
      <c r="F607">
        <f t="shared" ca="1" si="103"/>
        <v>24</v>
      </c>
      <c r="G607">
        <f t="shared" ca="1" si="104"/>
        <v>4</v>
      </c>
      <c r="H607">
        <f t="shared" ca="1" si="90"/>
        <v>8</v>
      </c>
      <c r="I607" t="str">
        <f t="shared" ca="1" si="97"/>
        <v>1</v>
      </c>
      <c r="J607" t="str">
        <f t="shared" ca="1" si="98"/>
        <v>1.24.</v>
      </c>
      <c r="K607" t="str">
        <f t="shared" ca="1" si="99"/>
        <v>1.24.4.</v>
      </c>
      <c r="L607" t="str">
        <f t="shared" ca="1" si="91"/>
        <v>F</v>
      </c>
      <c r="M607" s="48" t="s">
        <v>6</v>
      </c>
      <c r="N607" s="49"/>
      <c r="O607" s="50" t="s">
        <v>1589</v>
      </c>
      <c r="P607" s="51" t="s">
        <v>51</v>
      </c>
      <c r="Q607" s="51" t="s">
        <v>728</v>
      </c>
      <c r="R607" s="52" t="s">
        <v>729</v>
      </c>
      <c r="S607" s="53" t="s">
        <v>61</v>
      </c>
      <c r="T607" s="78">
        <v>1</v>
      </c>
      <c r="U607" s="79">
        <v>503</v>
      </c>
      <c r="V607" s="57">
        <f t="shared" si="93"/>
        <v>627.64</v>
      </c>
      <c r="W607" s="56">
        <f t="shared" si="94"/>
        <v>627.64</v>
      </c>
      <c r="X607" s="57">
        <f ca="1">IFERROR(IF($M607="S",(ROUNDDOWN($Y607*$W607,2)),IF($M607="M",SUMIFS($X:$X,$M:$M,"N1",$E:$E,I607),IF(AND(M607="N1",OFFSET(M607,1,0)="S"),SUMIFS($X:$X,$M:$M,"S",$J:$J,CONCATENATE(E607,".",F607,".")),IF(AND(M607="N1",OFFSET(M607,1,0)="N2",$A$6&gt;=3),SUMIFS($X:$X,$M:$M,"N2",$J:$J,CONCATENATE(E607,".",F607,".")),IF(AND(M607="N2",OFFSET(M607,1,0)="S",$A$6&gt;=3),SUMIFS($X:$X,$M:$M,"S",$K:$K,CONCATENATE(E607,".",F607,".",G607,"."))))))),0)</f>
        <v>627.64</v>
      </c>
      <c r="Y607" s="58">
        <f t="shared" si="92"/>
        <v>1</v>
      </c>
      <c r="Z607" s="59"/>
      <c r="AA607" s="59"/>
      <c r="AB607" s="59"/>
      <c r="AC607" s="3"/>
      <c r="AD607" s="11"/>
      <c r="AE607" s="60"/>
    </row>
    <row r="608" spans="1:31" x14ac:dyDescent="0.25">
      <c r="A608">
        <f t="shared" si="100"/>
        <v>3</v>
      </c>
      <c r="B608">
        <f t="shared" ca="1" si="95"/>
        <v>3</v>
      </c>
      <c r="C608">
        <f t="shared" ca="1" si="96"/>
        <v>3</v>
      </c>
      <c r="D608" t="str">
        <f t="shared" si="101"/>
        <v xml:space="preserve"> </v>
      </c>
      <c r="E608" s="47">
        <f t="shared" ca="1" si="102"/>
        <v>1</v>
      </c>
      <c r="F608">
        <f t="shared" ca="1" si="103"/>
        <v>24</v>
      </c>
      <c r="G608">
        <f t="shared" ca="1" si="104"/>
        <v>5</v>
      </c>
      <c r="H608">
        <f t="shared" ca="1" si="90"/>
        <v>0</v>
      </c>
      <c r="I608" t="str">
        <f t="shared" ca="1" si="97"/>
        <v>1</v>
      </c>
      <c r="J608" t="str">
        <f t="shared" ca="1" si="98"/>
        <v>1.24.</v>
      </c>
      <c r="K608" t="str">
        <f t="shared" ca="1" si="99"/>
        <v>1.24.5.</v>
      </c>
      <c r="L608" t="str">
        <f t="shared" ca="1" si="91"/>
        <v>F</v>
      </c>
      <c r="M608" s="48" t="s">
        <v>4</v>
      </c>
      <c r="N608" s="49"/>
      <c r="O608" s="50" t="s">
        <v>1590</v>
      </c>
      <c r="P608" s="51"/>
      <c r="Q608" s="51"/>
      <c r="R608" s="52" t="s">
        <v>151</v>
      </c>
      <c r="S608" s="53"/>
      <c r="T608" s="78"/>
      <c r="U608" s="79"/>
      <c r="V608" s="57">
        <f t="shared" si="93"/>
        <v>0</v>
      </c>
      <c r="W608" s="56">
        <f t="shared" si="94"/>
        <v>0</v>
      </c>
      <c r="X608" s="57">
        <f ca="1">IFERROR(IF($M608="S",(ROUNDDOWN($Y608*$W608,2)),IF($M608="M",SUMIFS($X:$X,$M:$M,"N1",$E:$E,I608),IF(AND(M608="N1",OFFSET(M608,1,0)="S"),SUMIFS($X:$X,$M:$M,"S",$J:$J,CONCATENATE(E608,".",F608,".")),IF(AND(M608="N1",OFFSET(M608,1,0)="N2",$A$6&gt;=3),SUMIFS($X:$X,$M:$M,"N2",$J:$J,CONCATENATE(E608,".",F608,".")),IF(AND(M608="N2",OFFSET(M608,1,0)="S",$A$6&gt;=3),SUMIFS($X:$X,$M:$M,"S",$K:$K,CONCATENATE(E608,".",F608,".",G608,"."))))))),0)</f>
        <v>1349.46</v>
      </c>
      <c r="Y608" s="58">
        <f t="shared" si="92"/>
        <v>0</v>
      </c>
      <c r="Z608" s="59"/>
      <c r="AA608" s="59"/>
      <c r="AB608" s="59"/>
      <c r="AC608" s="3"/>
      <c r="AD608" s="11"/>
      <c r="AE608" s="60"/>
    </row>
    <row r="609" spans="1:31" x14ac:dyDescent="0.25">
      <c r="A609" t="str">
        <f t="shared" si="100"/>
        <v>S</v>
      </c>
      <c r="B609">
        <f t="shared" ca="1" si="95"/>
        <v>3</v>
      </c>
      <c r="C609" t="str">
        <f t="shared" ca="1" si="96"/>
        <v>S</v>
      </c>
      <c r="D609" t="str">
        <f t="shared" si="101"/>
        <v xml:space="preserve"> </v>
      </c>
      <c r="E609" s="47">
        <f t="shared" ca="1" si="102"/>
        <v>1</v>
      </c>
      <c r="F609">
        <f t="shared" ca="1" si="103"/>
        <v>24</v>
      </c>
      <c r="G609">
        <f t="shared" ca="1" si="104"/>
        <v>5</v>
      </c>
      <c r="H609">
        <f t="shared" ca="1" si="90"/>
        <v>1</v>
      </c>
      <c r="I609" t="str">
        <f t="shared" ca="1" si="97"/>
        <v>1</v>
      </c>
      <c r="J609" t="str">
        <f t="shared" ca="1" si="98"/>
        <v>1.24.</v>
      </c>
      <c r="K609" t="str">
        <f t="shared" ca="1" si="99"/>
        <v>1.24.5.</v>
      </c>
      <c r="L609" t="str">
        <f t="shared" ca="1" si="91"/>
        <v>F</v>
      </c>
      <c r="M609" s="48" t="s">
        <v>6</v>
      </c>
      <c r="N609" s="49"/>
      <c r="O609" s="50" t="s">
        <v>1591</v>
      </c>
      <c r="P609" s="51" t="s">
        <v>32</v>
      </c>
      <c r="Q609" s="51">
        <v>93358</v>
      </c>
      <c r="R609" s="52" t="s">
        <v>69</v>
      </c>
      <c r="S609" s="53" t="s">
        <v>68</v>
      </c>
      <c r="T609" s="78">
        <v>3.8160000000000003</v>
      </c>
      <c r="U609" s="79">
        <v>89.55</v>
      </c>
      <c r="V609" s="57">
        <f t="shared" si="93"/>
        <v>111.74</v>
      </c>
      <c r="W609" s="56">
        <f t="shared" si="94"/>
        <v>111.74</v>
      </c>
      <c r="X609" s="57">
        <f ca="1">IFERROR(IF($M609="S",(ROUNDDOWN($Y609*$W609,2)),IF($M609="M",SUMIFS($X:$X,$M:$M,"N1",$E:$E,I609),IF(AND(M609="N1",OFFSET(M609,1,0)="S"),SUMIFS($X:$X,$M:$M,"S",$J:$J,CONCATENATE(E609,".",F609,".")),IF(AND(M609="N1",OFFSET(M609,1,0)="N2",$A$6&gt;=3),SUMIFS($X:$X,$M:$M,"N2",$J:$J,CONCATENATE(E609,".",F609,".")),IF(AND(M609="N2",OFFSET(M609,1,0)="S",$A$6&gt;=3),SUMIFS($X:$X,$M:$M,"S",$K:$K,CONCATENATE(E609,".",F609,".",G609,"."))))))),0)</f>
        <v>426.39</v>
      </c>
      <c r="Y609" s="58">
        <f t="shared" si="92"/>
        <v>3.8160000000000003</v>
      </c>
      <c r="Z609" s="59"/>
      <c r="AA609" s="59"/>
      <c r="AB609" s="59"/>
      <c r="AC609" s="3"/>
      <c r="AD609" s="11"/>
      <c r="AE609" s="60"/>
    </row>
    <row r="610" spans="1:31" ht="25.5" x14ac:dyDescent="0.25">
      <c r="A610" t="str">
        <f t="shared" si="100"/>
        <v>S</v>
      </c>
      <c r="B610">
        <f t="shared" ca="1" si="95"/>
        <v>3</v>
      </c>
      <c r="C610" t="str">
        <f t="shared" ca="1" si="96"/>
        <v>S</v>
      </c>
      <c r="D610" t="str">
        <f t="shared" si="101"/>
        <v xml:space="preserve"> </v>
      </c>
      <c r="E610" s="47">
        <f t="shared" ca="1" si="102"/>
        <v>1</v>
      </c>
      <c r="F610">
        <f t="shared" ca="1" si="103"/>
        <v>24</v>
      </c>
      <c r="G610">
        <f t="shared" ca="1" si="104"/>
        <v>5</v>
      </c>
      <c r="H610">
        <f t="shared" ca="1" si="90"/>
        <v>2</v>
      </c>
      <c r="I610" t="str">
        <f t="shared" ca="1" si="97"/>
        <v>1</v>
      </c>
      <c r="J610" t="str">
        <f t="shared" ca="1" si="98"/>
        <v>1.24.</v>
      </c>
      <c r="K610" t="str">
        <f t="shared" ca="1" si="99"/>
        <v>1.24.5.</v>
      </c>
      <c r="L610" t="str">
        <f t="shared" ca="1" si="91"/>
        <v>F</v>
      </c>
      <c r="M610" s="48" t="s">
        <v>6</v>
      </c>
      <c r="N610" s="49"/>
      <c r="O610" s="50" t="s">
        <v>1592</v>
      </c>
      <c r="P610" s="51" t="s">
        <v>32</v>
      </c>
      <c r="Q610" s="51">
        <v>101616</v>
      </c>
      <c r="R610" s="52" t="s">
        <v>178</v>
      </c>
      <c r="S610" s="53" t="s">
        <v>62</v>
      </c>
      <c r="T610" s="78">
        <v>7.2</v>
      </c>
      <c r="U610" s="79">
        <v>6.94</v>
      </c>
      <c r="V610" s="57">
        <f t="shared" si="93"/>
        <v>8.65</v>
      </c>
      <c r="W610" s="56">
        <f t="shared" si="94"/>
        <v>8.65</v>
      </c>
      <c r="X610" s="57">
        <f ca="1">IFERROR(IF($M610="S",(ROUNDDOWN($Y610*$W610,2)),IF($M610="M",SUMIFS($X:$X,$M:$M,"N1",$E:$E,I610),IF(AND(M610="N1",OFFSET(M610,1,0)="S"),SUMIFS($X:$X,$M:$M,"S",$J:$J,CONCATENATE(E610,".",F610,".")),IF(AND(M610="N1",OFFSET(M610,1,0)="N2",$A$6&gt;=3),SUMIFS($X:$X,$M:$M,"N2",$J:$J,CONCATENATE(E610,".",F610,".")),IF(AND(M610="N2",OFFSET(M610,1,0)="S",$A$6&gt;=3),SUMIFS($X:$X,$M:$M,"S",$K:$K,CONCATENATE(E610,".",F610,".",G610,"."))))))),0)</f>
        <v>62.28</v>
      </c>
      <c r="Y610" s="58">
        <f t="shared" si="92"/>
        <v>7.2</v>
      </c>
      <c r="Z610" s="59"/>
      <c r="AA610" s="59"/>
      <c r="AB610" s="59"/>
      <c r="AC610" s="3"/>
      <c r="AD610" s="11"/>
      <c r="AE610" s="60"/>
    </row>
    <row r="611" spans="1:31" x14ac:dyDescent="0.25">
      <c r="A611" t="str">
        <f t="shared" si="100"/>
        <v>S</v>
      </c>
      <c r="B611">
        <f t="shared" ca="1" si="95"/>
        <v>3</v>
      </c>
      <c r="C611" t="str">
        <f t="shared" ca="1" si="96"/>
        <v>S</v>
      </c>
      <c r="D611" t="str">
        <f t="shared" si="101"/>
        <v xml:space="preserve"> </v>
      </c>
      <c r="E611" s="47">
        <f t="shared" ca="1" si="102"/>
        <v>1</v>
      </c>
      <c r="F611">
        <f t="shared" ca="1" si="103"/>
        <v>24</v>
      </c>
      <c r="G611">
        <f t="shared" ca="1" si="104"/>
        <v>5</v>
      </c>
      <c r="H611">
        <f t="shared" ca="1" si="90"/>
        <v>3</v>
      </c>
      <c r="I611" t="str">
        <f t="shared" ca="1" si="97"/>
        <v>1</v>
      </c>
      <c r="J611" t="str">
        <f t="shared" ca="1" si="98"/>
        <v>1.24.</v>
      </c>
      <c r="K611" t="str">
        <f t="shared" ca="1" si="99"/>
        <v>1.24.5.</v>
      </c>
      <c r="L611" t="str">
        <f t="shared" ca="1" si="91"/>
        <v>F</v>
      </c>
      <c r="M611" s="48" t="s">
        <v>6</v>
      </c>
      <c r="N611" s="49"/>
      <c r="O611" s="50" t="s">
        <v>1593</v>
      </c>
      <c r="P611" s="51" t="s">
        <v>51</v>
      </c>
      <c r="Q611" s="51" t="s">
        <v>676</v>
      </c>
      <c r="R611" s="52" t="s">
        <v>677</v>
      </c>
      <c r="S611" s="53" t="s">
        <v>68</v>
      </c>
      <c r="T611" s="78">
        <v>0.216</v>
      </c>
      <c r="U611" s="79">
        <v>202.56</v>
      </c>
      <c r="V611" s="57">
        <f t="shared" si="93"/>
        <v>252.75</v>
      </c>
      <c r="W611" s="56">
        <f t="shared" si="94"/>
        <v>252.75</v>
      </c>
      <c r="X611" s="57">
        <f ca="1">IFERROR(IF($M611="S",(ROUNDDOWN($Y611*$W611,2)),IF($M611="M",SUMIFS($X:$X,$M:$M,"N1",$E:$E,I611),IF(AND(M611="N1",OFFSET(M611,1,0)="S"),SUMIFS($X:$X,$M:$M,"S",$J:$J,CONCATENATE(E611,".",F611,".")),IF(AND(M611="N1",OFFSET(M611,1,0)="N2",$A$6&gt;=3),SUMIFS($X:$X,$M:$M,"N2",$J:$J,CONCATENATE(E611,".",F611,".")),IF(AND(M611="N2",OFFSET(M611,1,0)="S",$A$6&gt;=3),SUMIFS($X:$X,$M:$M,"S",$K:$K,CONCATENATE(E611,".",F611,".",G611,"."))))))),0)</f>
        <v>54.59</v>
      </c>
      <c r="Y611" s="58">
        <f t="shared" si="92"/>
        <v>0.216</v>
      </c>
      <c r="Z611" s="59"/>
      <c r="AA611" s="59"/>
      <c r="AB611" s="59"/>
      <c r="AC611" s="3"/>
      <c r="AD611" s="11"/>
      <c r="AE611" s="60"/>
    </row>
    <row r="612" spans="1:31" ht="25.5" x14ac:dyDescent="0.25">
      <c r="A612" t="str">
        <f t="shared" si="100"/>
        <v>S</v>
      </c>
      <c r="B612">
        <f t="shared" ca="1" si="95"/>
        <v>3</v>
      </c>
      <c r="C612" t="str">
        <f t="shared" ca="1" si="96"/>
        <v>S</v>
      </c>
      <c r="D612" t="str">
        <f t="shared" si="101"/>
        <v xml:space="preserve"> </v>
      </c>
      <c r="E612" s="47">
        <f t="shared" ca="1" si="102"/>
        <v>1</v>
      </c>
      <c r="F612">
        <f t="shared" ca="1" si="103"/>
        <v>24</v>
      </c>
      <c r="G612">
        <f t="shared" ca="1" si="104"/>
        <v>5</v>
      </c>
      <c r="H612">
        <f t="shared" ca="1" si="90"/>
        <v>4</v>
      </c>
      <c r="I612" t="str">
        <f t="shared" ca="1" si="97"/>
        <v>1</v>
      </c>
      <c r="J612" t="str">
        <f t="shared" ca="1" si="98"/>
        <v>1.24.</v>
      </c>
      <c r="K612" t="str">
        <f t="shared" ca="1" si="99"/>
        <v>1.24.5.</v>
      </c>
      <c r="L612" t="str">
        <f t="shared" ca="1" si="91"/>
        <v>F</v>
      </c>
      <c r="M612" s="48" t="s">
        <v>6</v>
      </c>
      <c r="N612" s="49"/>
      <c r="O612" s="50" t="s">
        <v>1594</v>
      </c>
      <c r="P612" s="51" t="s">
        <v>51</v>
      </c>
      <c r="Q612" s="51" t="s">
        <v>678</v>
      </c>
      <c r="R612" s="52" t="s">
        <v>679</v>
      </c>
      <c r="S612" s="53" t="s">
        <v>68</v>
      </c>
      <c r="T612" s="78">
        <v>3.7791360000000003</v>
      </c>
      <c r="U612" s="79">
        <v>77.290000000000006</v>
      </c>
      <c r="V612" s="57">
        <f t="shared" si="93"/>
        <v>96.44</v>
      </c>
      <c r="W612" s="56">
        <f t="shared" si="94"/>
        <v>96.44</v>
      </c>
      <c r="X612" s="57">
        <f ca="1">IFERROR(IF($M612="S",(ROUNDDOWN($Y612*$W612,2)),IF($M612="M",SUMIFS($X:$X,$M:$M,"N1",$E:$E,I612),IF(AND(M612="N1",OFFSET(M612,1,0)="S"),SUMIFS($X:$X,$M:$M,"S",$J:$J,CONCATENATE(E612,".",F612,".")),IF(AND(M612="N1",OFFSET(M612,1,0)="N2",$A$6&gt;=3),SUMIFS($X:$X,$M:$M,"N2",$J:$J,CONCATENATE(E612,".",F612,".")),IF(AND(M612="N2",OFFSET(M612,1,0)="S",$A$6&gt;=3),SUMIFS($X:$X,$M:$M,"S",$K:$K,CONCATENATE(E612,".",F612,".",G612,"."))))))),0)</f>
        <v>364.45</v>
      </c>
      <c r="Y612" s="58">
        <f t="shared" si="92"/>
        <v>3.7791360000000003</v>
      </c>
      <c r="Z612" s="59"/>
      <c r="AA612" s="59"/>
      <c r="AB612" s="59"/>
      <c r="AC612" s="3"/>
      <c r="AD612" s="11"/>
      <c r="AE612" s="60"/>
    </row>
    <row r="613" spans="1:31" ht="51" x14ac:dyDescent="0.25">
      <c r="A613" t="str">
        <f t="shared" si="100"/>
        <v>S</v>
      </c>
      <c r="B613">
        <f t="shared" ca="1" si="95"/>
        <v>3</v>
      </c>
      <c r="C613" t="str">
        <f t="shared" ca="1" si="96"/>
        <v>S</v>
      </c>
      <c r="D613" t="str">
        <f t="shared" si="101"/>
        <v xml:space="preserve"> </v>
      </c>
      <c r="E613" s="47">
        <f t="shared" ca="1" si="102"/>
        <v>1</v>
      </c>
      <c r="F613">
        <f t="shared" ca="1" si="103"/>
        <v>24</v>
      </c>
      <c r="G613">
        <f t="shared" ca="1" si="104"/>
        <v>5</v>
      </c>
      <c r="H613">
        <f t="shared" ca="1" si="90"/>
        <v>5</v>
      </c>
      <c r="I613" t="str">
        <f t="shared" ca="1" si="97"/>
        <v>1</v>
      </c>
      <c r="J613" t="str">
        <f t="shared" ca="1" si="98"/>
        <v>1.24.</v>
      </c>
      <c r="K613" t="str">
        <f t="shared" ca="1" si="99"/>
        <v>1.24.5.</v>
      </c>
      <c r="L613" t="str">
        <f t="shared" ca="1" si="91"/>
        <v>F</v>
      </c>
      <c r="M613" s="48" t="s">
        <v>6</v>
      </c>
      <c r="N613" s="49"/>
      <c r="O613" s="50" t="s">
        <v>1595</v>
      </c>
      <c r="P613" s="51" t="s">
        <v>32</v>
      </c>
      <c r="Q613" s="51">
        <v>100974</v>
      </c>
      <c r="R613" s="52" t="s">
        <v>165</v>
      </c>
      <c r="S613" s="53" t="s">
        <v>68</v>
      </c>
      <c r="T613" s="78">
        <v>0.76176000000000066</v>
      </c>
      <c r="U613" s="79">
        <v>8.77</v>
      </c>
      <c r="V613" s="57">
        <f t="shared" si="93"/>
        <v>10.94</v>
      </c>
      <c r="W613" s="56">
        <f t="shared" si="94"/>
        <v>10.94</v>
      </c>
      <c r="X613" s="57">
        <f ca="1">IFERROR(IF($M613="S",(ROUNDDOWN($Y613*$W613,2)),IF($M613="M",SUMIFS($X:$X,$M:$M,"N1",$E:$E,I613),IF(AND(M613="N1",OFFSET(M613,1,0)="S"),SUMIFS($X:$X,$M:$M,"S",$J:$J,CONCATENATE(E613,".",F613,".")),IF(AND(M613="N1",OFFSET(M613,1,0)="N2",$A$6&gt;=3),SUMIFS($X:$X,$M:$M,"N2",$J:$J,CONCATENATE(E613,".",F613,".")),IF(AND(M613="N2",OFFSET(M613,1,0)="S",$A$6&gt;=3),SUMIFS($X:$X,$M:$M,"S",$K:$K,CONCATENATE(E613,".",F613,".",G613,"."))))))),0)</f>
        <v>8.33</v>
      </c>
      <c r="Y613" s="58">
        <f t="shared" si="92"/>
        <v>0.76176000000000066</v>
      </c>
      <c r="Z613" s="59"/>
      <c r="AA613" s="59"/>
      <c r="AB613" s="59"/>
      <c r="AC613" s="3"/>
      <c r="AD613" s="11"/>
      <c r="AE613" s="60"/>
    </row>
    <row r="614" spans="1:31" ht="25.5" x14ac:dyDescent="0.25">
      <c r="A614" t="str">
        <f t="shared" si="100"/>
        <v>S</v>
      </c>
      <c r="B614">
        <f t="shared" ca="1" si="95"/>
        <v>3</v>
      </c>
      <c r="C614" t="str">
        <f t="shared" ca="1" si="96"/>
        <v>S</v>
      </c>
      <c r="D614" t="str">
        <f t="shared" si="101"/>
        <v xml:space="preserve"> </v>
      </c>
      <c r="E614" s="47">
        <f t="shared" ca="1" si="102"/>
        <v>1</v>
      </c>
      <c r="F614">
        <f t="shared" ca="1" si="103"/>
        <v>24</v>
      </c>
      <c r="G614">
        <f t="shared" ca="1" si="104"/>
        <v>5</v>
      </c>
      <c r="H614">
        <f t="shared" ca="1" si="90"/>
        <v>6</v>
      </c>
      <c r="I614" t="str">
        <f t="shared" ca="1" si="97"/>
        <v>1</v>
      </c>
      <c r="J614" t="str">
        <f t="shared" ca="1" si="98"/>
        <v>1.24.</v>
      </c>
      <c r="K614" t="str">
        <f t="shared" ca="1" si="99"/>
        <v>1.24.5.</v>
      </c>
      <c r="L614" t="str">
        <f t="shared" ca="1" si="91"/>
        <v>F</v>
      </c>
      <c r="M614" s="48" t="s">
        <v>6</v>
      </c>
      <c r="N614" s="49"/>
      <c r="O614" s="50" t="s">
        <v>1596</v>
      </c>
      <c r="P614" s="51" t="s">
        <v>32</v>
      </c>
      <c r="Q614" s="51">
        <v>95875</v>
      </c>
      <c r="R614" s="52" t="s">
        <v>159</v>
      </c>
      <c r="S614" s="53" t="s">
        <v>160</v>
      </c>
      <c r="T614" s="78">
        <v>11.42640000000001</v>
      </c>
      <c r="U614" s="79">
        <v>2.54</v>
      </c>
      <c r="V614" s="57">
        <f t="shared" si="93"/>
        <v>3.16</v>
      </c>
      <c r="W614" s="56">
        <f t="shared" si="94"/>
        <v>3.16</v>
      </c>
      <c r="X614" s="57">
        <f ca="1">IFERROR(IF($M614="S",(ROUNDDOWN($Y614*$W614,2)),IF($M614="M",SUMIFS($X:$X,$M:$M,"N1",$E:$E,I614),IF(AND(M614="N1",OFFSET(M614,1,0)="S"),SUMIFS($X:$X,$M:$M,"S",$J:$J,CONCATENATE(E614,".",F614,".")),IF(AND(M614="N1",OFFSET(M614,1,0)="N2",$A$6&gt;=3),SUMIFS($X:$X,$M:$M,"N2",$J:$J,CONCATENATE(E614,".",F614,".")),IF(AND(M614="N2",OFFSET(M614,1,0)="S",$A$6&gt;=3),SUMIFS($X:$X,$M:$M,"S",$K:$K,CONCATENATE(E614,".",F614,".",G614,"."))))))),0)</f>
        <v>36.1</v>
      </c>
      <c r="Y614" s="58">
        <f t="shared" si="92"/>
        <v>11.42640000000001</v>
      </c>
      <c r="Z614" s="59"/>
      <c r="AA614" s="59"/>
      <c r="AB614" s="59"/>
      <c r="AC614" s="3"/>
      <c r="AD614" s="11"/>
      <c r="AE614" s="60"/>
    </row>
    <row r="615" spans="1:31" ht="25.5" x14ac:dyDescent="0.25">
      <c r="A615" t="str">
        <f t="shared" si="100"/>
        <v>S</v>
      </c>
      <c r="B615">
        <f t="shared" ca="1" si="95"/>
        <v>3</v>
      </c>
      <c r="C615" t="str">
        <f t="shared" ca="1" si="96"/>
        <v>S</v>
      </c>
      <c r="D615" t="str">
        <f t="shared" si="101"/>
        <v xml:space="preserve"> </v>
      </c>
      <c r="E615" s="47">
        <f t="shared" ca="1" si="102"/>
        <v>1</v>
      </c>
      <c r="F615">
        <f t="shared" ca="1" si="103"/>
        <v>24</v>
      </c>
      <c r="G615">
        <f t="shared" ca="1" si="104"/>
        <v>5</v>
      </c>
      <c r="H615">
        <f t="shared" ca="1" si="90"/>
        <v>7</v>
      </c>
      <c r="I615" t="str">
        <f t="shared" ca="1" si="97"/>
        <v>1</v>
      </c>
      <c r="J615" t="str">
        <f t="shared" ca="1" si="98"/>
        <v>1.24.</v>
      </c>
      <c r="K615" t="str">
        <f t="shared" ca="1" si="99"/>
        <v>1.24.5.</v>
      </c>
      <c r="L615" t="str">
        <f t="shared" ca="1" si="91"/>
        <v>F</v>
      </c>
      <c r="M615" s="48" t="s">
        <v>6</v>
      </c>
      <c r="N615" s="49"/>
      <c r="O615" s="50" t="s">
        <v>1597</v>
      </c>
      <c r="P615" s="51" t="s">
        <v>51</v>
      </c>
      <c r="Q615" s="51" t="s">
        <v>680</v>
      </c>
      <c r="R615" s="52" t="s">
        <v>681</v>
      </c>
      <c r="S615" s="53" t="s">
        <v>1</v>
      </c>
      <c r="T615" s="78">
        <v>36</v>
      </c>
      <c r="U615" s="79">
        <v>6.14</v>
      </c>
      <c r="V615" s="57">
        <f t="shared" si="93"/>
        <v>7.66</v>
      </c>
      <c r="W615" s="56">
        <f t="shared" si="94"/>
        <v>7.66</v>
      </c>
      <c r="X615" s="57">
        <f ca="1">IFERROR(IF($M615="S",(ROUNDDOWN($Y615*$W615,2)),IF($M615="M",SUMIFS($X:$X,$M:$M,"N1",$E:$E,I615),IF(AND(M615="N1",OFFSET(M615,1,0)="S"),SUMIFS($X:$X,$M:$M,"S",$J:$J,CONCATENATE(E615,".",F615,".")),IF(AND(M615="N1",OFFSET(M615,1,0)="N2",$A$6&gt;=3),SUMIFS($X:$X,$M:$M,"N2",$J:$J,CONCATENATE(E615,".",F615,".")),IF(AND(M615="N2",OFFSET(M615,1,0)="S",$A$6&gt;=3),SUMIFS($X:$X,$M:$M,"S",$K:$K,CONCATENATE(E615,".",F615,".",G615,"."))))))),0)</f>
        <v>275.76</v>
      </c>
      <c r="Y615" s="58">
        <f t="shared" si="92"/>
        <v>36</v>
      </c>
      <c r="Z615" s="59"/>
      <c r="AA615" s="59"/>
      <c r="AB615" s="59"/>
      <c r="AC615" s="3"/>
      <c r="AD615" s="11"/>
      <c r="AE615" s="60"/>
    </row>
    <row r="616" spans="1:31" ht="38.25" x14ac:dyDescent="0.25">
      <c r="A616" t="str">
        <f t="shared" si="100"/>
        <v>S</v>
      </c>
      <c r="B616">
        <f t="shared" ca="1" si="95"/>
        <v>3</v>
      </c>
      <c r="C616" t="str">
        <f t="shared" ca="1" si="96"/>
        <v>S</v>
      </c>
      <c r="D616" t="str">
        <f t="shared" si="101"/>
        <v xml:space="preserve"> </v>
      </c>
      <c r="E616" s="47">
        <f t="shared" ca="1" si="102"/>
        <v>1</v>
      </c>
      <c r="F616">
        <f t="shared" ca="1" si="103"/>
        <v>24</v>
      </c>
      <c r="G616">
        <f t="shared" ca="1" si="104"/>
        <v>5</v>
      </c>
      <c r="H616">
        <f t="shared" ca="1" si="90"/>
        <v>8</v>
      </c>
      <c r="I616" t="str">
        <f t="shared" ca="1" si="97"/>
        <v>1</v>
      </c>
      <c r="J616" t="str">
        <f t="shared" ca="1" si="98"/>
        <v>1.24.</v>
      </c>
      <c r="K616" t="str">
        <f t="shared" ca="1" si="99"/>
        <v>1.24.5.</v>
      </c>
      <c r="L616" t="str">
        <f t="shared" ca="1" si="91"/>
        <v>F</v>
      </c>
      <c r="M616" s="48" t="s">
        <v>6</v>
      </c>
      <c r="N616" s="49"/>
      <c r="O616" s="50" t="s">
        <v>1598</v>
      </c>
      <c r="P616" s="51" t="s">
        <v>51</v>
      </c>
      <c r="Q616" s="51" t="s">
        <v>186</v>
      </c>
      <c r="R616" s="52" t="s">
        <v>187</v>
      </c>
      <c r="S616" s="53" t="s">
        <v>68</v>
      </c>
      <c r="T616" s="78">
        <v>0.76176000000000066</v>
      </c>
      <c r="U616" s="79">
        <v>44.91</v>
      </c>
      <c r="V616" s="57">
        <f t="shared" si="93"/>
        <v>56.03</v>
      </c>
      <c r="W616" s="56">
        <f t="shared" si="94"/>
        <v>56.03</v>
      </c>
      <c r="X616" s="57">
        <f ca="1">IFERROR(IF($M616="S",(ROUNDDOWN($Y616*$W616,2)),IF($M616="M",SUMIFS($X:$X,$M:$M,"N1",$E:$E,I616),IF(AND(M616="N1",OFFSET(M616,1,0)="S"),SUMIFS($X:$X,$M:$M,"S",$J:$J,CONCATENATE(E616,".",F616,".")),IF(AND(M616="N1",OFFSET(M616,1,0)="N2",$A$6&gt;=3),SUMIFS($X:$X,$M:$M,"N2",$J:$J,CONCATENATE(E616,".",F616,".")),IF(AND(M616="N2",OFFSET(M616,1,0)="S",$A$6&gt;=3),SUMIFS($X:$X,$M:$M,"S",$K:$K,CONCATENATE(E616,".",F616,".",G616,"."))))))),0)</f>
        <v>42.68</v>
      </c>
      <c r="Y616" s="58">
        <f t="shared" si="92"/>
        <v>0.76176000000000066</v>
      </c>
      <c r="Z616" s="59"/>
      <c r="AA616" s="59"/>
      <c r="AB616" s="59"/>
      <c r="AC616" s="3"/>
      <c r="AD616" s="11"/>
      <c r="AE616" s="60"/>
    </row>
    <row r="617" spans="1:31" ht="25.5" x14ac:dyDescent="0.25">
      <c r="A617" t="str">
        <f t="shared" si="100"/>
        <v>S</v>
      </c>
      <c r="B617">
        <f t="shared" ca="1" si="95"/>
        <v>3</v>
      </c>
      <c r="C617" t="str">
        <f t="shared" ca="1" si="96"/>
        <v>S</v>
      </c>
      <c r="D617" t="str">
        <f t="shared" si="101"/>
        <v xml:space="preserve"> </v>
      </c>
      <c r="E617" s="47">
        <f t="shared" ca="1" si="102"/>
        <v>1</v>
      </c>
      <c r="F617">
        <f t="shared" ca="1" si="103"/>
        <v>24</v>
      </c>
      <c r="G617">
        <f t="shared" ca="1" si="104"/>
        <v>5</v>
      </c>
      <c r="H617">
        <f t="shared" ca="1" si="90"/>
        <v>9</v>
      </c>
      <c r="I617" t="str">
        <f t="shared" ca="1" si="97"/>
        <v>1</v>
      </c>
      <c r="J617" t="str">
        <f t="shared" ca="1" si="98"/>
        <v>1.24.</v>
      </c>
      <c r="K617" t="str">
        <f t="shared" ca="1" si="99"/>
        <v>1.24.5.</v>
      </c>
      <c r="L617" t="str">
        <f t="shared" ca="1" si="91"/>
        <v>F</v>
      </c>
      <c r="M617" s="48" t="s">
        <v>6</v>
      </c>
      <c r="N617" s="49"/>
      <c r="O617" s="50" t="s">
        <v>1599</v>
      </c>
      <c r="P617" s="51" t="s">
        <v>51</v>
      </c>
      <c r="Q617" s="51" t="s">
        <v>188</v>
      </c>
      <c r="R617" s="52" t="s">
        <v>189</v>
      </c>
      <c r="S617" s="53" t="s">
        <v>68</v>
      </c>
      <c r="T617" s="78">
        <v>0.76176000000000066</v>
      </c>
      <c r="U617" s="79">
        <v>83</v>
      </c>
      <c r="V617" s="57">
        <f t="shared" si="93"/>
        <v>103.56</v>
      </c>
      <c r="W617" s="56">
        <f t="shared" si="94"/>
        <v>103.56</v>
      </c>
      <c r="X617" s="57">
        <f ca="1">IFERROR(IF($M617="S",(ROUNDDOWN($Y617*$W617,2)),IF($M617="M",SUMIFS($X:$X,$M:$M,"N1",$E:$E,I617),IF(AND(M617="N1",OFFSET(M617,1,0)="S"),SUMIFS($X:$X,$M:$M,"S",$J:$J,CONCATENATE(E617,".",F617,".")),IF(AND(M617="N1",OFFSET(M617,1,0)="N2",$A$6&gt;=3),SUMIFS($X:$X,$M:$M,"N2",$J:$J,CONCATENATE(E617,".",F617,".")),IF(AND(M617="N2",OFFSET(M617,1,0)="S",$A$6&gt;=3),SUMIFS($X:$X,$M:$M,"S",$K:$K,CONCATENATE(E617,".",F617,".",G617,"."))))))),0)</f>
        <v>78.88</v>
      </c>
      <c r="Y617" s="58">
        <f t="shared" si="92"/>
        <v>0.76176000000000066</v>
      </c>
      <c r="Z617" s="59"/>
      <c r="AA617" s="59"/>
      <c r="AB617" s="59"/>
      <c r="AC617" s="3"/>
      <c r="AD617" s="11"/>
      <c r="AE617" s="60"/>
    </row>
    <row r="618" spans="1:31" x14ac:dyDescent="0.25">
      <c r="A618">
        <f t="shared" si="100"/>
        <v>2</v>
      </c>
      <c r="B618">
        <f t="shared" ca="1" si="95"/>
        <v>2</v>
      </c>
      <c r="C618">
        <f t="shared" ca="1" si="96"/>
        <v>2</v>
      </c>
      <c r="D618" t="str">
        <f t="shared" si="101"/>
        <v xml:space="preserve"> </v>
      </c>
      <c r="E618" s="47">
        <f t="shared" ca="1" si="102"/>
        <v>1</v>
      </c>
      <c r="F618">
        <f t="shared" ca="1" si="103"/>
        <v>25</v>
      </c>
      <c r="G618">
        <f t="shared" ca="1" si="104"/>
        <v>0</v>
      </c>
      <c r="H618">
        <f t="shared" ca="1" si="90"/>
        <v>0</v>
      </c>
      <c r="I618" t="str">
        <f t="shared" ca="1" si="97"/>
        <v>1</v>
      </c>
      <c r="J618" t="str">
        <f t="shared" ca="1" si="98"/>
        <v>1.25.</v>
      </c>
      <c r="K618" t="str">
        <f t="shared" ca="1" si="99"/>
        <v>1.25.0.</v>
      </c>
      <c r="L618" t="str">
        <f t="shared" ca="1" si="91"/>
        <v>F</v>
      </c>
      <c r="M618" s="48" t="s">
        <v>3</v>
      </c>
      <c r="N618" s="49"/>
      <c r="O618" s="50" t="s">
        <v>1600</v>
      </c>
      <c r="P618" s="51"/>
      <c r="Q618" s="51"/>
      <c r="R618" s="52" t="s">
        <v>50</v>
      </c>
      <c r="S618" s="53"/>
      <c r="T618" s="78"/>
      <c r="U618" s="79"/>
      <c r="V618" s="57">
        <f t="shared" si="93"/>
        <v>0</v>
      </c>
      <c r="W618" s="56">
        <f t="shared" si="94"/>
        <v>0</v>
      </c>
      <c r="X618" s="57">
        <f ca="1">IFERROR(IF($M618="S",(ROUNDDOWN($Y618*$W618,2)),IF($M618="M",SUMIFS($X:$X,$M:$M,"N1",$E:$E,I618),IF(AND(M618="N1",OFFSET(M618,1,0)="S"),SUMIFS($X:$X,$M:$M,"S",$J:$J,CONCATENATE(E618,".",F618,".")),IF(AND(M618="N1",OFFSET(M618,1,0)="N2",$A$6&gt;=3),SUMIFS($X:$X,$M:$M,"N2",$J:$J,CONCATENATE(E618,".",F618,".")),IF(AND(M618="N2",OFFSET(M618,1,0)="S",$A$6&gt;=3),SUMIFS($X:$X,$M:$M,"S",$K:$K,CONCATENATE(E618,".",F618,".",G618,"."))))))),0)</f>
        <v>126387.03</v>
      </c>
      <c r="Y618" s="58">
        <f t="shared" si="92"/>
        <v>0</v>
      </c>
      <c r="Z618" s="59"/>
      <c r="AA618" s="59"/>
      <c r="AB618" s="59"/>
      <c r="AC618" s="3"/>
      <c r="AD618" s="11"/>
      <c r="AE618" s="60"/>
    </row>
    <row r="619" spans="1:31" x14ac:dyDescent="0.25">
      <c r="A619">
        <f t="shared" si="100"/>
        <v>3</v>
      </c>
      <c r="B619">
        <f t="shared" ca="1" si="95"/>
        <v>3</v>
      </c>
      <c r="C619">
        <f t="shared" ca="1" si="96"/>
        <v>3</v>
      </c>
      <c r="D619" t="str">
        <f t="shared" si="101"/>
        <v xml:space="preserve"> </v>
      </c>
      <c r="E619" s="47">
        <f t="shared" ca="1" si="102"/>
        <v>1</v>
      </c>
      <c r="F619">
        <f t="shared" ca="1" si="103"/>
        <v>25</v>
      </c>
      <c r="G619">
        <f t="shared" ca="1" si="104"/>
        <v>1</v>
      </c>
      <c r="H619">
        <f t="shared" ca="1" si="90"/>
        <v>0</v>
      </c>
      <c r="I619" t="str">
        <f t="shared" ca="1" si="97"/>
        <v>1</v>
      </c>
      <c r="J619" t="str">
        <f t="shared" ca="1" si="98"/>
        <v>1.25.</v>
      </c>
      <c r="K619" t="str">
        <f t="shared" ca="1" si="99"/>
        <v>1.25.1.</v>
      </c>
      <c r="L619" t="str">
        <f t="shared" ca="1" si="91"/>
        <v>F</v>
      </c>
      <c r="M619" s="48" t="s">
        <v>4</v>
      </c>
      <c r="N619" s="49"/>
      <c r="O619" s="50" t="s">
        <v>1601</v>
      </c>
      <c r="P619" s="51"/>
      <c r="Q619" s="51"/>
      <c r="R619" s="52" t="s">
        <v>730</v>
      </c>
      <c r="S619" s="53"/>
      <c r="T619" s="78"/>
      <c r="U619" s="79"/>
      <c r="V619" s="57">
        <f t="shared" si="93"/>
        <v>0</v>
      </c>
      <c r="W619" s="56">
        <f t="shared" si="94"/>
        <v>0</v>
      </c>
      <c r="X619" s="57">
        <f ca="1">IFERROR(IF($M619="S",(ROUNDDOWN($Y619*$W619,2)),IF($M619="M",SUMIFS($X:$X,$M:$M,"N1",$E:$E,I619),IF(AND(M619="N1",OFFSET(M619,1,0)="S"),SUMIFS($X:$X,$M:$M,"S",$J:$J,CONCATENATE(E619,".",F619,".")),IF(AND(M619="N1",OFFSET(M619,1,0)="N2",$A$6&gt;=3),SUMIFS($X:$X,$M:$M,"N2",$J:$J,CONCATENATE(E619,".",F619,".")),IF(AND(M619="N2",OFFSET(M619,1,0)="S",$A$6&gt;=3),SUMIFS($X:$X,$M:$M,"S",$K:$K,CONCATENATE(E619,".",F619,".",G619,"."))))))),0)</f>
        <v>22816.95</v>
      </c>
      <c r="Y619" s="58">
        <f t="shared" si="92"/>
        <v>0</v>
      </c>
      <c r="Z619" s="59"/>
      <c r="AA619" s="59"/>
      <c r="AB619" s="59"/>
      <c r="AC619" s="3"/>
      <c r="AD619" s="11"/>
      <c r="AE619" s="60"/>
    </row>
    <row r="620" spans="1:31" ht="25.5" x14ac:dyDescent="0.25">
      <c r="A620" t="str">
        <f t="shared" si="100"/>
        <v>S</v>
      </c>
      <c r="B620">
        <f t="shared" ca="1" si="95"/>
        <v>3</v>
      </c>
      <c r="C620" t="str">
        <f t="shared" ca="1" si="96"/>
        <v>S</v>
      </c>
      <c r="D620" t="str">
        <f t="shared" si="101"/>
        <v xml:space="preserve"> </v>
      </c>
      <c r="E620" s="47">
        <f t="shared" ca="1" si="102"/>
        <v>1</v>
      </c>
      <c r="F620">
        <f t="shared" ca="1" si="103"/>
        <v>25</v>
      </c>
      <c r="G620">
        <f t="shared" ca="1" si="104"/>
        <v>1</v>
      </c>
      <c r="H620">
        <f t="shared" ca="1" si="90"/>
        <v>1</v>
      </c>
      <c r="I620" t="str">
        <f t="shared" ca="1" si="97"/>
        <v>1</v>
      </c>
      <c r="J620" t="str">
        <f t="shared" ca="1" si="98"/>
        <v>1.25.</v>
      </c>
      <c r="K620" t="str">
        <f t="shared" ca="1" si="99"/>
        <v>1.25.1.</v>
      </c>
      <c r="L620" t="str">
        <f t="shared" ca="1" si="91"/>
        <v>F</v>
      </c>
      <c r="M620" s="48" t="s">
        <v>6</v>
      </c>
      <c r="N620" s="49"/>
      <c r="O620" s="50" t="s">
        <v>1602</v>
      </c>
      <c r="P620" s="51" t="s">
        <v>131</v>
      </c>
      <c r="Q620" s="51" t="s">
        <v>731</v>
      </c>
      <c r="R620" s="52" t="s">
        <v>732</v>
      </c>
      <c r="S620" s="53" t="s">
        <v>61</v>
      </c>
      <c r="T620" s="78">
        <v>2</v>
      </c>
      <c r="U620" s="79">
        <v>59.67</v>
      </c>
      <c r="V620" s="57">
        <f t="shared" si="93"/>
        <v>74.45</v>
      </c>
      <c r="W620" s="56">
        <f t="shared" si="94"/>
        <v>74.45</v>
      </c>
      <c r="X620" s="57">
        <f ca="1">IFERROR(IF($M620="S",(ROUNDDOWN($Y620*$W620,2)),IF($M620="M",SUMIFS($X:$X,$M:$M,"N1",$E:$E,I620),IF(AND(M620="N1",OFFSET(M620,1,0)="S"),SUMIFS($X:$X,$M:$M,"S",$J:$J,CONCATENATE(E620,".",F620,".")),IF(AND(M620="N1",OFFSET(M620,1,0)="N2",$A$6&gt;=3),SUMIFS($X:$X,$M:$M,"N2",$J:$J,CONCATENATE(E620,".",F620,".")),IF(AND(M620="N2",OFFSET(M620,1,0)="S",$A$6&gt;=3),SUMIFS($X:$X,$M:$M,"S",$K:$K,CONCATENATE(E620,".",F620,".",G620,"."))))))),0)</f>
        <v>148.9</v>
      </c>
      <c r="Y620" s="58">
        <f t="shared" si="92"/>
        <v>2</v>
      </c>
      <c r="Z620" s="59"/>
      <c r="AA620" s="59"/>
      <c r="AB620" s="59"/>
      <c r="AC620" s="3"/>
      <c r="AD620" s="11"/>
      <c r="AE620" s="60"/>
    </row>
    <row r="621" spans="1:31" ht="25.5" x14ac:dyDescent="0.25">
      <c r="A621" t="str">
        <f t="shared" si="100"/>
        <v>S</v>
      </c>
      <c r="B621">
        <f t="shared" ca="1" si="95"/>
        <v>3</v>
      </c>
      <c r="C621" t="str">
        <f t="shared" ca="1" si="96"/>
        <v>S</v>
      </c>
      <c r="D621" t="str">
        <f t="shared" si="101"/>
        <v xml:space="preserve"> </v>
      </c>
      <c r="E621" s="47">
        <f t="shared" ca="1" si="102"/>
        <v>1</v>
      </c>
      <c r="F621">
        <f t="shared" ca="1" si="103"/>
        <v>25</v>
      </c>
      <c r="G621">
        <f t="shared" ca="1" si="104"/>
        <v>1</v>
      </c>
      <c r="H621">
        <f t="shared" ca="1" si="90"/>
        <v>2</v>
      </c>
      <c r="I621" t="str">
        <f t="shared" ca="1" si="97"/>
        <v>1</v>
      </c>
      <c r="J621" t="str">
        <f t="shared" ca="1" si="98"/>
        <v>1.25.</v>
      </c>
      <c r="K621" t="str">
        <f t="shared" ca="1" si="99"/>
        <v>1.25.1.</v>
      </c>
      <c r="L621" t="str">
        <f t="shared" ca="1" si="91"/>
        <v>F</v>
      </c>
      <c r="M621" s="48" t="s">
        <v>6</v>
      </c>
      <c r="N621" s="49"/>
      <c r="O621" s="50" t="s">
        <v>1603</v>
      </c>
      <c r="P621" s="51" t="s">
        <v>120</v>
      </c>
      <c r="Q621" s="51" t="s">
        <v>733</v>
      </c>
      <c r="R621" s="52" t="s">
        <v>734</v>
      </c>
      <c r="S621" s="53" t="s">
        <v>61</v>
      </c>
      <c r="T621" s="78">
        <v>1</v>
      </c>
      <c r="U621" s="79">
        <v>200.41</v>
      </c>
      <c r="V621" s="57">
        <f t="shared" si="93"/>
        <v>250.07</v>
      </c>
      <c r="W621" s="56">
        <f t="shared" si="94"/>
        <v>250.07</v>
      </c>
      <c r="X621" s="57">
        <f ca="1">IFERROR(IF($M621="S",(ROUNDDOWN($Y621*$W621,2)),IF($M621="M",SUMIFS($X:$X,$M:$M,"N1",$E:$E,I621),IF(AND(M621="N1",OFFSET(M621,1,0)="S"),SUMIFS($X:$X,$M:$M,"S",$J:$J,CONCATENATE(E621,".",F621,".")),IF(AND(M621="N1",OFFSET(M621,1,0)="N2",$A$6&gt;=3),SUMIFS($X:$X,$M:$M,"N2",$J:$J,CONCATENATE(E621,".",F621,".")),IF(AND(M621="N2",OFFSET(M621,1,0)="S",$A$6&gt;=3),SUMIFS($X:$X,$M:$M,"S",$K:$K,CONCATENATE(E621,".",F621,".",G621,"."))))))),0)</f>
        <v>250.07</v>
      </c>
      <c r="Y621" s="58">
        <f t="shared" si="92"/>
        <v>1</v>
      </c>
      <c r="Z621" s="59"/>
      <c r="AA621" s="59"/>
      <c r="AB621" s="59"/>
      <c r="AC621" s="3"/>
      <c r="AD621" s="11"/>
      <c r="AE621" s="60"/>
    </row>
    <row r="622" spans="1:31" ht="25.5" x14ac:dyDescent="0.25">
      <c r="A622" t="str">
        <f t="shared" si="100"/>
        <v>S</v>
      </c>
      <c r="B622">
        <f t="shared" ca="1" si="95"/>
        <v>3</v>
      </c>
      <c r="C622" t="str">
        <f t="shared" ca="1" si="96"/>
        <v>S</v>
      </c>
      <c r="D622" t="str">
        <f t="shared" si="101"/>
        <v xml:space="preserve"> </v>
      </c>
      <c r="E622" s="47">
        <f t="shared" ca="1" si="102"/>
        <v>1</v>
      </c>
      <c r="F622">
        <f t="shared" ca="1" si="103"/>
        <v>25</v>
      </c>
      <c r="G622">
        <f t="shared" ca="1" si="104"/>
        <v>1</v>
      </c>
      <c r="H622">
        <f t="shared" ca="1" si="90"/>
        <v>3</v>
      </c>
      <c r="I622" t="str">
        <f t="shared" ca="1" si="97"/>
        <v>1</v>
      </c>
      <c r="J622" t="str">
        <f t="shared" ca="1" si="98"/>
        <v>1.25.</v>
      </c>
      <c r="K622" t="str">
        <f t="shared" ca="1" si="99"/>
        <v>1.25.1.</v>
      </c>
      <c r="L622" t="str">
        <f t="shared" ca="1" si="91"/>
        <v>F</v>
      </c>
      <c r="M622" s="48" t="s">
        <v>6</v>
      </c>
      <c r="N622" s="49"/>
      <c r="O622" s="50" t="s">
        <v>1604</v>
      </c>
      <c r="P622" s="51" t="s">
        <v>120</v>
      </c>
      <c r="Q622" s="51" t="s">
        <v>735</v>
      </c>
      <c r="R622" s="52" t="s">
        <v>736</v>
      </c>
      <c r="S622" s="53" t="s">
        <v>61</v>
      </c>
      <c r="T622" s="78">
        <v>23</v>
      </c>
      <c r="U622" s="79">
        <v>115.45</v>
      </c>
      <c r="V622" s="57">
        <f t="shared" si="93"/>
        <v>144.05000000000001</v>
      </c>
      <c r="W622" s="56">
        <f t="shared" si="94"/>
        <v>144.05000000000001</v>
      </c>
      <c r="X622" s="57">
        <f ca="1">IFERROR(IF($M622="S",(ROUNDDOWN($Y622*$W622,2)),IF($M622="M",SUMIFS($X:$X,$M:$M,"N1",$E:$E,I622),IF(AND(M622="N1",OFFSET(M622,1,0)="S"),SUMIFS($X:$X,$M:$M,"S",$J:$J,CONCATENATE(E622,".",F622,".")),IF(AND(M622="N1",OFFSET(M622,1,0)="N2",$A$6&gt;=3),SUMIFS($X:$X,$M:$M,"N2",$J:$J,CONCATENATE(E622,".",F622,".")),IF(AND(M622="N2",OFFSET(M622,1,0)="S",$A$6&gt;=3),SUMIFS($X:$X,$M:$M,"S",$K:$K,CONCATENATE(E622,".",F622,".",G622,"."))))))),0)</f>
        <v>3313.15</v>
      </c>
      <c r="Y622" s="58">
        <f t="shared" si="92"/>
        <v>23</v>
      </c>
      <c r="Z622" s="59"/>
      <c r="AA622" s="59"/>
      <c r="AB622" s="59"/>
      <c r="AC622" s="3"/>
      <c r="AD622" s="11"/>
      <c r="AE622" s="60"/>
    </row>
    <row r="623" spans="1:31" ht="25.5" x14ac:dyDescent="0.25">
      <c r="A623" t="str">
        <f t="shared" si="100"/>
        <v>S</v>
      </c>
      <c r="B623">
        <f t="shared" ca="1" si="95"/>
        <v>3</v>
      </c>
      <c r="C623" t="str">
        <f t="shared" ca="1" si="96"/>
        <v>S</v>
      </c>
      <c r="D623" t="str">
        <f t="shared" si="101"/>
        <v xml:space="preserve"> </v>
      </c>
      <c r="E623" s="47">
        <f t="shared" ca="1" si="102"/>
        <v>1</v>
      </c>
      <c r="F623">
        <f t="shared" ca="1" si="103"/>
        <v>25</v>
      </c>
      <c r="G623">
        <f t="shared" ca="1" si="104"/>
        <v>1</v>
      </c>
      <c r="H623">
        <f t="shared" ca="1" si="90"/>
        <v>4</v>
      </c>
      <c r="I623" t="str">
        <f t="shared" ca="1" si="97"/>
        <v>1</v>
      </c>
      <c r="J623" t="str">
        <f t="shared" ca="1" si="98"/>
        <v>1.25.</v>
      </c>
      <c r="K623" t="str">
        <f t="shared" ca="1" si="99"/>
        <v>1.25.1.</v>
      </c>
      <c r="L623" t="str">
        <f t="shared" ca="1" si="91"/>
        <v>F</v>
      </c>
      <c r="M623" s="48" t="s">
        <v>6</v>
      </c>
      <c r="N623" s="49"/>
      <c r="O623" s="50" t="s">
        <v>1605</v>
      </c>
      <c r="P623" s="51" t="s">
        <v>120</v>
      </c>
      <c r="Q623" s="51" t="s">
        <v>737</v>
      </c>
      <c r="R623" s="52" t="s">
        <v>738</v>
      </c>
      <c r="S623" s="53" t="s">
        <v>61</v>
      </c>
      <c r="T623" s="78">
        <v>25</v>
      </c>
      <c r="U623" s="79">
        <v>95.27</v>
      </c>
      <c r="V623" s="57">
        <f t="shared" si="93"/>
        <v>118.87</v>
      </c>
      <c r="W623" s="56">
        <f t="shared" si="94"/>
        <v>118.87</v>
      </c>
      <c r="X623" s="57">
        <f ca="1">IFERROR(IF($M623="S",(ROUNDDOWN($Y623*$W623,2)),IF($M623="M",SUMIFS($X:$X,$M:$M,"N1",$E:$E,I623),IF(AND(M623="N1",OFFSET(M623,1,0)="S"),SUMIFS($X:$X,$M:$M,"S",$J:$J,CONCATENATE(E623,".",F623,".")),IF(AND(M623="N1",OFFSET(M623,1,0)="N2",$A$6&gt;=3),SUMIFS($X:$X,$M:$M,"N2",$J:$J,CONCATENATE(E623,".",F623,".")),IF(AND(M623="N2",OFFSET(M623,1,0)="S",$A$6&gt;=3),SUMIFS($X:$X,$M:$M,"S",$K:$K,CONCATENATE(E623,".",F623,".",G623,"."))))))),0)</f>
        <v>2971.75</v>
      </c>
      <c r="Y623" s="58">
        <f t="shared" si="92"/>
        <v>25</v>
      </c>
      <c r="Z623" s="59"/>
      <c r="AA623" s="59"/>
      <c r="AB623" s="59"/>
      <c r="AC623" s="3"/>
      <c r="AD623" s="11"/>
      <c r="AE623" s="60"/>
    </row>
    <row r="624" spans="1:31" ht="25.5" x14ac:dyDescent="0.25">
      <c r="A624" t="str">
        <f t="shared" si="100"/>
        <v>S</v>
      </c>
      <c r="B624">
        <f t="shared" ca="1" si="95"/>
        <v>3</v>
      </c>
      <c r="C624" t="str">
        <f t="shared" ca="1" si="96"/>
        <v>S</v>
      </c>
      <c r="D624" t="str">
        <f t="shared" si="101"/>
        <v xml:space="preserve"> </v>
      </c>
      <c r="E624" s="47">
        <f t="shared" ca="1" si="102"/>
        <v>1</v>
      </c>
      <c r="F624">
        <f t="shared" ca="1" si="103"/>
        <v>25</v>
      </c>
      <c r="G624">
        <f t="shared" ca="1" si="104"/>
        <v>1</v>
      </c>
      <c r="H624">
        <f t="shared" ref="H624:H686" ca="1" si="105">IF(AND($C624&lt;=4,$C624&lt;&gt;0),0,IF(AND($C624="S",$X624&gt;0),OFFSET(H624,-1,0)+1,OFFSET(H624,-1,0)))</f>
        <v>5</v>
      </c>
      <c r="I624" t="str">
        <f t="shared" ca="1" si="97"/>
        <v>1</v>
      </c>
      <c r="J624" t="str">
        <f t="shared" ca="1" si="98"/>
        <v>1.25.</v>
      </c>
      <c r="K624" t="str">
        <f t="shared" ca="1" si="99"/>
        <v>1.25.1.</v>
      </c>
      <c r="L624" t="str">
        <f t="shared" ref="L624:L686" ca="1" si="106">IF(OR($Y624&gt;0,$C624=1,$C624=2,$C624=3,$C624=4),"F","")</f>
        <v>F</v>
      </c>
      <c r="M624" s="48" t="s">
        <v>6</v>
      </c>
      <c r="N624" s="49"/>
      <c r="O624" s="50" t="s">
        <v>1606</v>
      </c>
      <c r="P624" s="51" t="s">
        <v>120</v>
      </c>
      <c r="Q624" s="51" t="s">
        <v>739</v>
      </c>
      <c r="R624" s="52" t="s">
        <v>740</v>
      </c>
      <c r="S624" s="53" t="s">
        <v>61</v>
      </c>
      <c r="T624" s="78">
        <v>3</v>
      </c>
      <c r="U624" s="79">
        <v>106.13</v>
      </c>
      <c r="V624" s="57">
        <f t="shared" si="93"/>
        <v>132.41999999999999</v>
      </c>
      <c r="W624" s="56">
        <f t="shared" si="94"/>
        <v>132.41999999999999</v>
      </c>
      <c r="X624" s="57">
        <f ca="1">IFERROR(IF($M624="S",(ROUNDDOWN($Y624*$W624,2)),IF($M624="M",SUMIFS($X:$X,$M:$M,"N1",$E:$E,I624),IF(AND(M624="N1",OFFSET(M624,1,0)="S"),SUMIFS($X:$X,$M:$M,"S",$J:$J,CONCATENATE(E624,".",F624,".")),IF(AND(M624="N1",OFFSET(M624,1,0)="N2",$A$6&gt;=3),SUMIFS($X:$X,$M:$M,"N2",$J:$J,CONCATENATE(E624,".",F624,".")),IF(AND(M624="N2",OFFSET(M624,1,0)="S",$A$6&gt;=3),SUMIFS($X:$X,$M:$M,"S",$K:$K,CONCATENATE(E624,".",F624,".",G624,"."))))))),0)</f>
        <v>397.26</v>
      </c>
      <c r="Y624" s="58">
        <f t="shared" si="92"/>
        <v>3</v>
      </c>
      <c r="Z624" s="59"/>
      <c r="AA624" s="59"/>
      <c r="AB624" s="59"/>
      <c r="AC624" s="3"/>
      <c r="AD624" s="11"/>
      <c r="AE624" s="60"/>
    </row>
    <row r="625" spans="1:31" ht="25.5" x14ac:dyDescent="0.25">
      <c r="A625" t="str">
        <f t="shared" si="100"/>
        <v>S</v>
      </c>
      <c r="B625">
        <f t="shared" ca="1" si="95"/>
        <v>3</v>
      </c>
      <c r="C625" t="str">
        <f t="shared" ca="1" si="96"/>
        <v>S</v>
      </c>
      <c r="D625" t="str">
        <f t="shared" si="101"/>
        <v xml:space="preserve"> </v>
      </c>
      <c r="E625" s="47">
        <f t="shared" ca="1" si="102"/>
        <v>1</v>
      </c>
      <c r="F625">
        <f t="shared" ca="1" si="103"/>
        <v>25</v>
      </c>
      <c r="G625">
        <f t="shared" ca="1" si="104"/>
        <v>1</v>
      </c>
      <c r="H625">
        <f t="shared" ca="1" si="105"/>
        <v>6</v>
      </c>
      <c r="I625" t="str">
        <f t="shared" ca="1" si="97"/>
        <v>1</v>
      </c>
      <c r="J625" t="str">
        <f t="shared" ca="1" si="98"/>
        <v>1.25.</v>
      </c>
      <c r="K625" t="str">
        <f t="shared" ca="1" si="99"/>
        <v>1.25.1.</v>
      </c>
      <c r="L625" t="str">
        <f t="shared" ca="1" si="106"/>
        <v>F</v>
      </c>
      <c r="M625" s="48" t="s">
        <v>6</v>
      </c>
      <c r="N625" s="49"/>
      <c r="O625" s="50" t="s">
        <v>1607</v>
      </c>
      <c r="P625" s="51" t="s">
        <v>120</v>
      </c>
      <c r="Q625" s="51" t="s">
        <v>741</v>
      </c>
      <c r="R625" s="52" t="s">
        <v>742</v>
      </c>
      <c r="S625" s="53" t="s">
        <v>61</v>
      </c>
      <c r="T625" s="78">
        <v>2</v>
      </c>
      <c r="U625" s="79">
        <v>47.75</v>
      </c>
      <c r="V625" s="57">
        <f t="shared" si="93"/>
        <v>59.58</v>
      </c>
      <c r="W625" s="56">
        <f t="shared" si="94"/>
        <v>59.58</v>
      </c>
      <c r="X625" s="57">
        <f ca="1">IFERROR(IF($M625="S",(ROUNDDOWN($Y625*$W625,2)),IF($M625="M",SUMIFS($X:$X,$M:$M,"N1",$E:$E,I625),IF(AND(M625="N1",OFFSET(M625,1,0)="S"),SUMIFS($X:$X,$M:$M,"S",$J:$J,CONCATENATE(E625,".",F625,".")),IF(AND(M625="N1",OFFSET(M625,1,0)="N2",$A$6&gt;=3),SUMIFS($X:$X,$M:$M,"N2",$J:$J,CONCATENATE(E625,".",F625,".")),IF(AND(M625="N2",OFFSET(M625,1,0)="S",$A$6&gt;=3),SUMIFS($X:$X,$M:$M,"S",$K:$K,CONCATENATE(E625,".",F625,".",G625,"."))))))),0)</f>
        <v>119.16</v>
      </c>
      <c r="Y625" s="58">
        <f t="shared" si="92"/>
        <v>2</v>
      </c>
      <c r="Z625" s="59"/>
      <c r="AA625" s="59"/>
      <c r="AB625" s="59"/>
      <c r="AC625" s="3"/>
      <c r="AD625" s="11"/>
      <c r="AE625" s="60"/>
    </row>
    <row r="626" spans="1:31" ht="25.5" x14ac:dyDescent="0.25">
      <c r="A626" t="str">
        <f t="shared" si="100"/>
        <v>S</v>
      </c>
      <c r="B626">
        <f t="shared" ca="1" si="95"/>
        <v>3</v>
      </c>
      <c r="C626" t="str">
        <f t="shared" ca="1" si="96"/>
        <v>S</v>
      </c>
      <c r="D626" t="str">
        <f t="shared" si="101"/>
        <v xml:space="preserve"> </v>
      </c>
      <c r="E626" s="47">
        <f t="shared" ca="1" si="102"/>
        <v>1</v>
      </c>
      <c r="F626">
        <f t="shared" ca="1" si="103"/>
        <v>25</v>
      </c>
      <c r="G626">
        <f t="shared" ca="1" si="104"/>
        <v>1</v>
      </c>
      <c r="H626">
        <f t="shared" ca="1" si="105"/>
        <v>7</v>
      </c>
      <c r="I626" t="str">
        <f t="shared" ca="1" si="97"/>
        <v>1</v>
      </c>
      <c r="J626" t="str">
        <f t="shared" ca="1" si="98"/>
        <v>1.25.</v>
      </c>
      <c r="K626" t="str">
        <f t="shared" ca="1" si="99"/>
        <v>1.25.1.</v>
      </c>
      <c r="L626" t="str">
        <f t="shared" ca="1" si="106"/>
        <v>F</v>
      </c>
      <c r="M626" s="48" t="s">
        <v>6</v>
      </c>
      <c r="N626" s="49"/>
      <c r="O626" s="50" t="s">
        <v>1608</v>
      </c>
      <c r="P626" s="51" t="s">
        <v>51</v>
      </c>
      <c r="Q626" s="51" t="s">
        <v>743</v>
      </c>
      <c r="R626" s="52" t="s">
        <v>744</v>
      </c>
      <c r="S626" s="53" t="s">
        <v>61</v>
      </c>
      <c r="T626" s="78">
        <v>1</v>
      </c>
      <c r="U626" s="79">
        <v>240.44</v>
      </c>
      <c r="V626" s="57">
        <f t="shared" si="93"/>
        <v>300.02</v>
      </c>
      <c r="W626" s="56">
        <f t="shared" si="94"/>
        <v>300.02</v>
      </c>
      <c r="X626" s="57">
        <f ca="1">IFERROR(IF($M626="S",(ROUNDDOWN($Y626*$W626,2)),IF($M626="M",SUMIFS($X:$X,$M:$M,"N1",$E:$E,I626),IF(AND(M626="N1",OFFSET(M626,1,0)="S"),SUMIFS($X:$X,$M:$M,"S",$J:$J,CONCATENATE(E626,".",F626,".")),IF(AND(M626="N1",OFFSET(M626,1,0)="N2",$A$6&gt;=3),SUMIFS($X:$X,$M:$M,"N2",$J:$J,CONCATENATE(E626,".",F626,".")),IF(AND(M626="N2",OFFSET(M626,1,0)="S",$A$6&gt;=3),SUMIFS($X:$X,$M:$M,"S",$K:$K,CONCATENATE(E626,".",F626,".",G626,"."))))))),0)</f>
        <v>300.02</v>
      </c>
      <c r="Y626" s="58">
        <f t="shared" si="92"/>
        <v>1</v>
      </c>
      <c r="Z626" s="59"/>
      <c r="AA626" s="59"/>
      <c r="AB626" s="59"/>
      <c r="AC626" s="3"/>
      <c r="AD626" s="11"/>
      <c r="AE626" s="60"/>
    </row>
    <row r="627" spans="1:31" ht="25.5" x14ac:dyDescent="0.25">
      <c r="A627" t="str">
        <f t="shared" si="100"/>
        <v>S</v>
      </c>
      <c r="B627">
        <f t="shared" ca="1" si="95"/>
        <v>3</v>
      </c>
      <c r="C627" t="str">
        <f t="shared" ca="1" si="96"/>
        <v>S</v>
      </c>
      <c r="D627" t="str">
        <f t="shared" si="101"/>
        <v xml:space="preserve"> </v>
      </c>
      <c r="E627" s="47">
        <f t="shared" ca="1" si="102"/>
        <v>1</v>
      </c>
      <c r="F627">
        <f t="shared" ca="1" si="103"/>
        <v>25</v>
      </c>
      <c r="G627">
        <f t="shared" ca="1" si="104"/>
        <v>1</v>
      </c>
      <c r="H627">
        <f t="shared" ca="1" si="105"/>
        <v>8</v>
      </c>
      <c r="I627" t="str">
        <f t="shared" ca="1" si="97"/>
        <v>1</v>
      </c>
      <c r="J627" t="str">
        <f t="shared" ca="1" si="98"/>
        <v>1.25.</v>
      </c>
      <c r="K627" t="str">
        <f t="shared" ca="1" si="99"/>
        <v>1.25.1.</v>
      </c>
      <c r="L627" t="str">
        <f t="shared" ca="1" si="106"/>
        <v>F</v>
      </c>
      <c r="M627" s="48" t="s">
        <v>6</v>
      </c>
      <c r="N627" s="49"/>
      <c r="O627" s="50" t="s">
        <v>1609</v>
      </c>
      <c r="P627" s="51" t="s">
        <v>51</v>
      </c>
      <c r="Q627" s="51" t="s">
        <v>745</v>
      </c>
      <c r="R627" s="52" t="s">
        <v>746</v>
      </c>
      <c r="S627" s="53" t="s">
        <v>61</v>
      </c>
      <c r="T627" s="78">
        <v>24</v>
      </c>
      <c r="U627" s="79">
        <v>198.44</v>
      </c>
      <c r="V627" s="57">
        <f t="shared" si="93"/>
        <v>247.61</v>
      </c>
      <c r="W627" s="56">
        <f t="shared" si="94"/>
        <v>247.61</v>
      </c>
      <c r="X627" s="57">
        <f ca="1">IFERROR(IF($M627="S",(ROUNDDOWN($Y627*$W627,2)),IF($M627="M",SUMIFS($X:$X,$M:$M,"N1",$E:$E,I627),IF(AND(M627="N1",OFFSET(M627,1,0)="S"),SUMIFS($X:$X,$M:$M,"S",$J:$J,CONCATENATE(E627,".",F627,".")),IF(AND(M627="N1",OFFSET(M627,1,0)="N2",$A$6&gt;=3),SUMIFS($X:$X,$M:$M,"N2",$J:$J,CONCATENATE(E627,".",F627,".")),IF(AND(M627="N2",OFFSET(M627,1,0)="S",$A$6&gt;=3),SUMIFS($X:$X,$M:$M,"S",$K:$K,CONCATENATE(E627,".",F627,".",G627,"."))))))),0)</f>
        <v>5942.64</v>
      </c>
      <c r="Y627" s="58">
        <f t="shared" si="92"/>
        <v>24</v>
      </c>
      <c r="Z627" s="59"/>
      <c r="AA627" s="59"/>
      <c r="AB627" s="59"/>
      <c r="AC627" s="3"/>
      <c r="AD627" s="11"/>
      <c r="AE627" s="60"/>
    </row>
    <row r="628" spans="1:31" ht="25.5" x14ac:dyDescent="0.25">
      <c r="A628" t="str">
        <f t="shared" si="100"/>
        <v>S</v>
      </c>
      <c r="B628">
        <f t="shared" ca="1" si="95"/>
        <v>3</v>
      </c>
      <c r="C628" t="str">
        <f t="shared" ca="1" si="96"/>
        <v>S</v>
      </c>
      <c r="D628" t="str">
        <f t="shared" si="101"/>
        <v xml:space="preserve"> </v>
      </c>
      <c r="E628" s="47">
        <f t="shared" ca="1" si="102"/>
        <v>1</v>
      </c>
      <c r="F628">
        <f t="shared" ca="1" si="103"/>
        <v>25</v>
      </c>
      <c r="G628">
        <f t="shared" ca="1" si="104"/>
        <v>1</v>
      </c>
      <c r="H628">
        <f t="shared" ca="1" si="105"/>
        <v>9</v>
      </c>
      <c r="I628" t="str">
        <f t="shared" ca="1" si="97"/>
        <v>1</v>
      </c>
      <c r="J628" t="str">
        <f t="shared" ca="1" si="98"/>
        <v>1.25.</v>
      </c>
      <c r="K628" t="str">
        <f t="shared" ca="1" si="99"/>
        <v>1.25.1.</v>
      </c>
      <c r="L628" t="str">
        <f t="shared" ca="1" si="106"/>
        <v>F</v>
      </c>
      <c r="M628" s="48" t="s">
        <v>6</v>
      </c>
      <c r="N628" s="49"/>
      <c r="O628" s="50" t="s">
        <v>1610</v>
      </c>
      <c r="P628" s="51" t="s">
        <v>51</v>
      </c>
      <c r="Q628" s="51" t="s">
        <v>747</v>
      </c>
      <c r="R628" s="52" t="s">
        <v>748</v>
      </c>
      <c r="S628" s="53" t="s">
        <v>1</v>
      </c>
      <c r="T628" s="78">
        <v>25</v>
      </c>
      <c r="U628" s="79">
        <v>300.5</v>
      </c>
      <c r="V628" s="57">
        <f t="shared" si="93"/>
        <v>374.96</v>
      </c>
      <c r="W628" s="56">
        <f t="shared" si="94"/>
        <v>374.96</v>
      </c>
      <c r="X628" s="57">
        <f ca="1">IFERROR(IF($M628="S",(ROUNDDOWN($Y628*$W628,2)),IF($M628="M",SUMIFS($X:$X,$M:$M,"N1",$E:$E,I628),IF(AND(M628="N1",OFFSET(M628,1,0)="S"),SUMIFS($X:$X,$M:$M,"S",$J:$J,CONCATENATE(E628,".",F628,".")),IF(AND(M628="N1",OFFSET(M628,1,0)="N2",$A$6&gt;=3),SUMIFS($X:$X,$M:$M,"N2",$J:$J,CONCATENATE(E628,".",F628,".")),IF(AND(M628="N2",OFFSET(M628,1,0)="S",$A$6&gt;=3),SUMIFS($X:$X,$M:$M,"S",$K:$K,CONCATENATE(E628,".",F628,".",G628,"."))))))),0)</f>
        <v>9374</v>
      </c>
      <c r="Y628" s="58">
        <f t="shared" si="92"/>
        <v>25</v>
      </c>
      <c r="Z628" s="59"/>
      <c r="AA628" s="59"/>
      <c r="AB628" s="59"/>
      <c r="AC628" s="3"/>
      <c r="AD628" s="11"/>
      <c r="AE628" s="60"/>
    </row>
    <row r="629" spans="1:31" x14ac:dyDescent="0.25">
      <c r="A629">
        <f t="shared" si="100"/>
        <v>3</v>
      </c>
      <c r="B629">
        <f t="shared" ca="1" si="95"/>
        <v>3</v>
      </c>
      <c r="C629">
        <f t="shared" ca="1" si="96"/>
        <v>3</v>
      </c>
      <c r="D629" t="str">
        <f t="shared" si="101"/>
        <v xml:space="preserve"> </v>
      </c>
      <c r="E629" s="47">
        <f t="shared" ca="1" si="102"/>
        <v>1</v>
      </c>
      <c r="F629">
        <f t="shared" ca="1" si="103"/>
        <v>25</v>
      </c>
      <c r="G629">
        <f t="shared" ca="1" si="104"/>
        <v>2</v>
      </c>
      <c r="H629">
        <f t="shared" ca="1" si="105"/>
        <v>0</v>
      </c>
      <c r="I629" t="str">
        <f t="shared" ca="1" si="97"/>
        <v>1</v>
      </c>
      <c r="J629" t="str">
        <f t="shared" ca="1" si="98"/>
        <v>1.25.</v>
      </c>
      <c r="K629" t="str">
        <f t="shared" ca="1" si="99"/>
        <v>1.25.2.</v>
      </c>
      <c r="L629" t="str">
        <f t="shared" ca="1" si="106"/>
        <v>F</v>
      </c>
      <c r="M629" s="48" t="s">
        <v>4</v>
      </c>
      <c r="N629" s="49"/>
      <c r="O629" s="50" t="s">
        <v>1611</v>
      </c>
      <c r="P629" s="51"/>
      <c r="Q629" s="51"/>
      <c r="R629" s="52" t="s">
        <v>1869</v>
      </c>
      <c r="S629" s="53"/>
      <c r="T629" s="78"/>
      <c r="U629" s="79"/>
      <c r="V629" s="57">
        <f t="shared" si="93"/>
        <v>0</v>
      </c>
      <c r="W629" s="56">
        <f t="shared" si="94"/>
        <v>0</v>
      </c>
      <c r="X629" s="57">
        <f ca="1">IFERROR(IF($M629="S",(ROUNDDOWN($Y629*$W629,2)),IF($M629="M",SUMIFS($X:$X,$M:$M,"N1",$E:$E,I629),IF(AND(M629="N1",OFFSET(M629,1,0)="S"),SUMIFS($X:$X,$M:$M,"S",$J:$J,CONCATENATE(E629,".",F629,".")),IF(AND(M629="N1",OFFSET(M629,1,0)="N2",$A$6&gt;=3),SUMIFS($X:$X,$M:$M,"N2",$J:$J,CONCATENATE(E629,".",F629,".")),IF(AND(M629="N2",OFFSET(M629,1,0)="S",$A$6&gt;=3),SUMIFS($X:$X,$M:$M,"S",$K:$K,CONCATENATE(E629,".",F629,".",G629,"."))))))),0)</f>
        <v>9419.4700000000012</v>
      </c>
      <c r="Y629" s="58">
        <f t="shared" si="92"/>
        <v>0</v>
      </c>
      <c r="Z629" s="59"/>
      <c r="AA629" s="59"/>
      <c r="AB629" s="59"/>
      <c r="AC629" s="3"/>
      <c r="AD629" s="11"/>
      <c r="AE629" s="60"/>
    </row>
    <row r="630" spans="1:31" ht="63.75" x14ac:dyDescent="0.25">
      <c r="A630" t="str">
        <f t="shared" si="100"/>
        <v>S</v>
      </c>
      <c r="B630">
        <f t="shared" ca="1" si="95"/>
        <v>3</v>
      </c>
      <c r="C630" t="str">
        <f t="shared" ca="1" si="96"/>
        <v>S</v>
      </c>
      <c r="D630" t="str">
        <f t="shared" si="101"/>
        <v xml:space="preserve"> </v>
      </c>
      <c r="E630" s="47">
        <f t="shared" ca="1" si="102"/>
        <v>1</v>
      </c>
      <c r="F630">
        <f t="shared" ca="1" si="103"/>
        <v>25</v>
      </c>
      <c r="G630">
        <f t="shared" ca="1" si="104"/>
        <v>2</v>
      </c>
      <c r="H630">
        <f t="shared" ca="1" si="105"/>
        <v>1</v>
      </c>
      <c r="I630" t="str">
        <f t="shared" ca="1" si="97"/>
        <v>1</v>
      </c>
      <c r="J630" t="str">
        <f t="shared" ca="1" si="98"/>
        <v>1.25.</v>
      </c>
      <c r="K630" t="str">
        <f t="shared" ca="1" si="99"/>
        <v>1.25.2.</v>
      </c>
      <c r="L630" t="str">
        <f t="shared" ca="1" si="106"/>
        <v>F</v>
      </c>
      <c r="M630" s="48" t="s">
        <v>6</v>
      </c>
      <c r="N630" s="49"/>
      <c r="O630" s="50" t="s">
        <v>1612</v>
      </c>
      <c r="P630" s="51" t="s">
        <v>51</v>
      </c>
      <c r="Q630" s="51" t="s">
        <v>749</v>
      </c>
      <c r="R630" s="52" t="s">
        <v>750</v>
      </c>
      <c r="S630" s="53" t="s">
        <v>61</v>
      </c>
      <c r="T630" s="78">
        <v>1</v>
      </c>
      <c r="U630" s="79">
        <v>630.63</v>
      </c>
      <c r="V630" s="57">
        <f t="shared" si="93"/>
        <v>786.9</v>
      </c>
      <c r="W630" s="56">
        <f t="shared" si="94"/>
        <v>786.9</v>
      </c>
      <c r="X630" s="57">
        <f ca="1">IFERROR(IF($M630="S",(ROUNDDOWN($Y630*$W630,2)),IF($M630="M",SUMIFS($X:$X,$M:$M,"N1",$E:$E,I630),IF(AND(M630="N1",OFFSET(M630,1,0)="S"),SUMIFS($X:$X,$M:$M,"S",$J:$J,CONCATENATE(E630,".",F630,".")),IF(AND(M630="N1",OFFSET(M630,1,0)="N2",$A$6&gt;=3),SUMIFS($X:$X,$M:$M,"N2",$J:$J,CONCATENATE(E630,".",F630,".")),IF(AND(M630="N2",OFFSET(M630,1,0)="S",$A$6&gt;=3),SUMIFS($X:$X,$M:$M,"S",$K:$K,CONCATENATE(E630,".",F630,".",G630,"."))))))),0)</f>
        <v>786.9</v>
      </c>
      <c r="Y630" s="58">
        <f t="shared" si="92"/>
        <v>1</v>
      </c>
      <c r="Z630" s="59"/>
      <c r="AA630" s="59"/>
      <c r="AB630" s="59"/>
      <c r="AC630" s="3"/>
      <c r="AD630" s="11"/>
      <c r="AE630" s="60"/>
    </row>
    <row r="631" spans="1:31" ht="63.75" x14ac:dyDescent="0.25">
      <c r="A631" t="str">
        <f t="shared" si="100"/>
        <v>S</v>
      </c>
      <c r="B631">
        <f t="shared" ca="1" si="95"/>
        <v>3</v>
      </c>
      <c r="C631" t="str">
        <f t="shared" ca="1" si="96"/>
        <v>S</v>
      </c>
      <c r="D631" t="str">
        <f t="shared" si="101"/>
        <v xml:space="preserve"> </v>
      </c>
      <c r="E631" s="47">
        <f t="shared" ca="1" si="102"/>
        <v>1</v>
      </c>
      <c r="F631">
        <f t="shared" ca="1" si="103"/>
        <v>25</v>
      </c>
      <c r="G631">
        <f t="shared" ca="1" si="104"/>
        <v>2</v>
      </c>
      <c r="H631">
        <f t="shared" ca="1" si="105"/>
        <v>2</v>
      </c>
      <c r="I631" t="str">
        <f t="shared" ca="1" si="97"/>
        <v>1</v>
      </c>
      <c r="J631" t="str">
        <f t="shared" ca="1" si="98"/>
        <v>1.25.</v>
      </c>
      <c r="K631" t="str">
        <f t="shared" ca="1" si="99"/>
        <v>1.25.2.</v>
      </c>
      <c r="L631" t="str">
        <f t="shared" ca="1" si="106"/>
        <v>F</v>
      </c>
      <c r="M631" s="48" t="s">
        <v>6</v>
      </c>
      <c r="N631" s="49"/>
      <c r="O631" s="50" t="s">
        <v>1613</v>
      </c>
      <c r="P631" s="51" t="s">
        <v>51</v>
      </c>
      <c r="Q631" s="51" t="s">
        <v>751</v>
      </c>
      <c r="R631" s="52" t="s">
        <v>752</v>
      </c>
      <c r="S631" s="53" t="s">
        <v>61</v>
      </c>
      <c r="T631" s="78">
        <v>1</v>
      </c>
      <c r="U631" s="79">
        <v>701.19</v>
      </c>
      <c r="V631" s="57">
        <f t="shared" si="93"/>
        <v>874.94</v>
      </c>
      <c r="W631" s="56">
        <f t="shared" si="94"/>
        <v>874.94</v>
      </c>
      <c r="X631" s="57">
        <f ca="1">IFERROR(IF($M631="S",(ROUNDDOWN($Y631*$W631,2)),IF($M631="M",SUMIFS($X:$X,$M:$M,"N1",$E:$E,I631),IF(AND(M631="N1",OFFSET(M631,1,0)="S"),SUMIFS($X:$X,$M:$M,"S",$J:$J,CONCATENATE(E631,".",F631,".")),IF(AND(M631="N1",OFFSET(M631,1,0)="N2",$A$6&gt;=3),SUMIFS($X:$X,$M:$M,"N2",$J:$J,CONCATENATE(E631,".",F631,".")),IF(AND(M631="N2",OFFSET(M631,1,0)="S",$A$6&gt;=3),SUMIFS($X:$X,$M:$M,"S",$K:$K,CONCATENATE(E631,".",F631,".",G631,"."))))))),0)</f>
        <v>874.94</v>
      </c>
      <c r="Y631" s="58">
        <f t="shared" si="92"/>
        <v>1</v>
      </c>
      <c r="Z631" s="59"/>
      <c r="AA631" s="59"/>
      <c r="AB631" s="59"/>
      <c r="AC631" s="3"/>
      <c r="AD631" s="11"/>
      <c r="AE631" s="60"/>
    </row>
    <row r="632" spans="1:31" ht="63.75" x14ac:dyDescent="0.25">
      <c r="A632" t="str">
        <f t="shared" si="100"/>
        <v>S</v>
      </c>
      <c r="B632">
        <f t="shared" ca="1" si="95"/>
        <v>3</v>
      </c>
      <c r="C632" t="str">
        <f t="shared" ca="1" si="96"/>
        <v>S</v>
      </c>
      <c r="D632" t="str">
        <f t="shared" si="101"/>
        <v xml:space="preserve"> </v>
      </c>
      <c r="E632" s="47">
        <f t="shared" ca="1" si="102"/>
        <v>1</v>
      </c>
      <c r="F632">
        <f t="shared" ca="1" si="103"/>
        <v>25</v>
      </c>
      <c r="G632">
        <f t="shared" ca="1" si="104"/>
        <v>2</v>
      </c>
      <c r="H632">
        <f t="shared" ca="1" si="105"/>
        <v>3</v>
      </c>
      <c r="I632" t="str">
        <f t="shared" ca="1" si="97"/>
        <v>1</v>
      </c>
      <c r="J632" t="str">
        <f t="shared" ca="1" si="98"/>
        <v>1.25.</v>
      </c>
      <c r="K632" t="str">
        <f t="shared" ca="1" si="99"/>
        <v>1.25.2.</v>
      </c>
      <c r="L632" t="str">
        <f t="shared" ca="1" si="106"/>
        <v>F</v>
      </c>
      <c r="M632" s="48" t="s">
        <v>6</v>
      </c>
      <c r="N632" s="49"/>
      <c r="O632" s="50" t="s">
        <v>1614</v>
      </c>
      <c r="P632" s="51" t="s">
        <v>120</v>
      </c>
      <c r="Q632" s="51" t="s">
        <v>753</v>
      </c>
      <c r="R632" s="52" t="s">
        <v>754</v>
      </c>
      <c r="S632" s="53" t="s">
        <v>61</v>
      </c>
      <c r="T632" s="78">
        <v>1</v>
      </c>
      <c r="U632" s="79">
        <v>496.79</v>
      </c>
      <c r="V632" s="57">
        <f t="shared" si="93"/>
        <v>619.89</v>
      </c>
      <c r="W632" s="56">
        <f t="shared" si="94"/>
        <v>619.89</v>
      </c>
      <c r="X632" s="57">
        <f ca="1">IFERROR(IF($M632="S",(ROUNDDOWN($Y632*$W632,2)),IF($M632="M",SUMIFS($X:$X,$M:$M,"N1",$E:$E,I632),IF(AND(M632="N1",OFFSET(M632,1,0)="S"),SUMIFS($X:$X,$M:$M,"S",$J:$J,CONCATENATE(E632,".",F632,".")),IF(AND(M632="N1",OFFSET(M632,1,0)="N2",$A$6&gt;=3),SUMIFS($X:$X,$M:$M,"N2",$J:$J,CONCATENATE(E632,".",F632,".")),IF(AND(M632="N2",OFFSET(M632,1,0)="S",$A$6&gt;=3),SUMIFS($X:$X,$M:$M,"S",$K:$K,CONCATENATE(E632,".",F632,".",G632,"."))))))),0)</f>
        <v>619.89</v>
      </c>
      <c r="Y632" s="58">
        <f t="shared" si="92"/>
        <v>1</v>
      </c>
      <c r="Z632" s="59"/>
      <c r="AA632" s="59"/>
      <c r="AB632" s="59"/>
      <c r="AC632" s="3"/>
      <c r="AD632" s="11"/>
      <c r="AE632" s="60"/>
    </row>
    <row r="633" spans="1:31" ht="63.75" x14ac:dyDescent="0.25">
      <c r="A633" t="str">
        <f t="shared" si="100"/>
        <v>S</v>
      </c>
      <c r="B633">
        <f t="shared" ca="1" si="95"/>
        <v>3</v>
      </c>
      <c r="C633" t="str">
        <f t="shared" ca="1" si="96"/>
        <v>S</v>
      </c>
      <c r="D633" t="str">
        <f t="shared" si="101"/>
        <v xml:space="preserve"> </v>
      </c>
      <c r="E633" s="47">
        <f t="shared" ca="1" si="102"/>
        <v>1</v>
      </c>
      <c r="F633">
        <f t="shared" ca="1" si="103"/>
        <v>25</v>
      </c>
      <c r="G633">
        <f t="shared" ca="1" si="104"/>
        <v>2</v>
      </c>
      <c r="H633">
        <f t="shared" ca="1" si="105"/>
        <v>4</v>
      </c>
      <c r="I633" t="str">
        <f t="shared" ca="1" si="97"/>
        <v>1</v>
      </c>
      <c r="J633" t="str">
        <f t="shared" ca="1" si="98"/>
        <v>1.25.</v>
      </c>
      <c r="K633" t="str">
        <f t="shared" ca="1" si="99"/>
        <v>1.25.2.</v>
      </c>
      <c r="L633" t="str">
        <f t="shared" ca="1" si="106"/>
        <v>F</v>
      </c>
      <c r="M633" s="48" t="s">
        <v>6</v>
      </c>
      <c r="N633" s="49"/>
      <c r="O633" s="50" t="s">
        <v>1615</v>
      </c>
      <c r="P633" s="51" t="s">
        <v>51</v>
      </c>
      <c r="Q633" s="51" t="s">
        <v>755</v>
      </c>
      <c r="R633" s="52" t="s">
        <v>756</v>
      </c>
      <c r="S633" s="53" t="s">
        <v>61</v>
      </c>
      <c r="T633" s="78">
        <v>1</v>
      </c>
      <c r="U633" s="79">
        <v>595.34</v>
      </c>
      <c r="V633" s="57">
        <f t="shared" si="93"/>
        <v>742.86</v>
      </c>
      <c r="W633" s="56">
        <f t="shared" si="94"/>
        <v>742.86</v>
      </c>
      <c r="X633" s="57">
        <f ca="1">IFERROR(IF($M633="S",(ROUNDDOWN($Y633*$W633,2)),IF($M633="M",SUMIFS($X:$X,$M:$M,"N1",$E:$E,I633),IF(AND(M633="N1",OFFSET(M633,1,0)="S"),SUMIFS($X:$X,$M:$M,"S",$J:$J,CONCATENATE(E633,".",F633,".")),IF(AND(M633="N1",OFFSET(M633,1,0)="N2",$A$6&gt;=3),SUMIFS($X:$X,$M:$M,"N2",$J:$J,CONCATENATE(E633,".",F633,".")),IF(AND(M633="N2",OFFSET(M633,1,0)="S",$A$6&gt;=3),SUMIFS($X:$X,$M:$M,"S",$K:$K,CONCATENATE(E633,".",F633,".",G633,"."))))))),0)</f>
        <v>742.86</v>
      </c>
      <c r="Y633" s="58">
        <f t="shared" si="92"/>
        <v>1</v>
      </c>
      <c r="Z633" s="59"/>
      <c r="AA633" s="59"/>
      <c r="AB633" s="59"/>
      <c r="AC633" s="3"/>
      <c r="AD633" s="11"/>
      <c r="AE633" s="60"/>
    </row>
    <row r="634" spans="1:31" ht="63.75" x14ac:dyDescent="0.25">
      <c r="A634" t="str">
        <f t="shared" si="100"/>
        <v>S</v>
      </c>
      <c r="B634">
        <f t="shared" ca="1" si="95"/>
        <v>3</v>
      </c>
      <c r="C634" t="str">
        <f t="shared" ca="1" si="96"/>
        <v>S</v>
      </c>
      <c r="D634" t="str">
        <f t="shared" si="101"/>
        <v xml:space="preserve"> </v>
      </c>
      <c r="E634" s="47">
        <f t="shared" ca="1" si="102"/>
        <v>1</v>
      </c>
      <c r="F634">
        <f t="shared" ca="1" si="103"/>
        <v>25</v>
      </c>
      <c r="G634">
        <f t="shared" ca="1" si="104"/>
        <v>2</v>
      </c>
      <c r="H634">
        <f t="shared" ca="1" si="105"/>
        <v>5</v>
      </c>
      <c r="I634" t="str">
        <f t="shared" ca="1" si="97"/>
        <v>1</v>
      </c>
      <c r="J634" t="str">
        <f t="shared" ca="1" si="98"/>
        <v>1.25.</v>
      </c>
      <c r="K634" t="str">
        <f t="shared" ca="1" si="99"/>
        <v>1.25.2.</v>
      </c>
      <c r="L634" t="str">
        <f t="shared" ca="1" si="106"/>
        <v>F</v>
      </c>
      <c r="M634" s="48" t="s">
        <v>6</v>
      </c>
      <c r="N634" s="49"/>
      <c r="O634" s="50" t="s">
        <v>1616</v>
      </c>
      <c r="P634" s="51" t="s">
        <v>51</v>
      </c>
      <c r="Q634" s="51" t="s">
        <v>755</v>
      </c>
      <c r="R634" s="52" t="s">
        <v>756</v>
      </c>
      <c r="S634" s="53" t="s">
        <v>61</v>
      </c>
      <c r="T634" s="78">
        <v>1</v>
      </c>
      <c r="U634" s="79">
        <v>595.34</v>
      </c>
      <c r="V634" s="57">
        <f t="shared" si="93"/>
        <v>742.86</v>
      </c>
      <c r="W634" s="56">
        <f t="shared" si="94"/>
        <v>742.86</v>
      </c>
      <c r="X634" s="57">
        <f ca="1">IFERROR(IF($M634="S",(ROUNDDOWN($Y634*$W634,2)),IF($M634="M",SUMIFS($X:$X,$M:$M,"N1",$E:$E,I634),IF(AND(M634="N1",OFFSET(M634,1,0)="S"),SUMIFS($X:$X,$M:$M,"S",$J:$J,CONCATENATE(E634,".",F634,".")),IF(AND(M634="N1",OFFSET(M634,1,0)="N2",$A$6&gt;=3),SUMIFS($X:$X,$M:$M,"N2",$J:$J,CONCATENATE(E634,".",F634,".")),IF(AND(M634="N2",OFFSET(M634,1,0)="S",$A$6&gt;=3),SUMIFS($X:$X,$M:$M,"S",$K:$K,CONCATENATE(E634,".",F634,".",G634,"."))))))),0)</f>
        <v>742.86</v>
      </c>
      <c r="Y634" s="58">
        <f t="shared" ref="Y634:Y696" si="107">IF(T634="-",0,T634)</f>
        <v>1</v>
      </c>
      <c r="Z634" s="59"/>
      <c r="AA634" s="59"/>
      <c r="AB634" s="59"/>
      <c r="AC634" s="3"/>
      <c r="AD634" s="11"/>
      <c r="AE634" s="60"/>
    </row>
    <row r="635" spans="1:31" ht="63.75" x14ac:dyDescent="0.25">
      <c r="A635" t="str">
        <f t="shared" si="100"/>
        <v>S</v>
      </c>
      <c r="B635">
        <f t="shared" ca="1" si="95"/>
        <v>3</v>
      </c>
      <c r="C635" t="str">
        <f t="shared" ca="1" si="96"/>
        <v>S</v>
      </c>
      <c r="D635" t="str">
        <f t="shared" si="101"/>
        <v xml:space="preserve"> </v>
      </c>
      <c r="E635" s="47">
        <f t="shared" ca="1" si="102"/>
        <v>1</v>
      </c>
      <c r="F635">
        <f t="shared" ca="1" si="103"/>
        <v>25</v>
      </c>
      <c r="G635">
        <f t="shared" ca="1" si="104"/>
        <v>2</v>
      </c>
      <c r="H635">
        <f t="shared" ca="1" si="105"/>
        <v>6</v>
      </c>
      <c r="I635" t="str">
        <f t="shared" ca="1" si="97"/>
        <v>1</v>
      </c>
      <c r="J635" t="str">
        <f t="shared" ca="1" si="98"/>
        <v>1.25.</v>
      </c>
      <c r="K635" t="str">
        <f t="shared" ca="1" si="99"/>
        <v>1.25.2.</v>
      </c>
      <c r="L635" t="str">
        <f t="shared" ca="1" si="106"/>
        <v>F</v>
      </c>
      <c r="M635" s="48" t="s">
        <v>6</v>
      </c>
      <c r="N635" s="49"/>
      <c r="O635" s="50" t="s">
        <v>1617</v>
      </c>
      <c r="P635" s="51" t="s">
        <v>51</v>
      </c>
      <c r="Q635" s="51" t="s">
        <v>757</v>
      </c>
      <c r="R635" s="52" t="s">
        <v>758</v>
      </c>
      <c r="S635" s="53" t="s">
        <v>61</v>
      </c>
      <c r="T635" s="78">
        <v>1</v>
      </c>
      <c r="U635" s="79">
        <v>771.76</v>
      </c>
      <c r="V635" s="57">
        <f t="shared" si="93"/>
        <v>963</v>
      </c>
      <c r="W635" s="56">
        <f t="shared" si="94"/>
        <v>963</v>
      </c>
      <c r="X635" s="57">
        <f ca="1">IFERROR(IF($M635="S",(ROUNDDOWN($Y635*$W635,2)),IF($M635="M",SUMIFS($X:$X,$M:$M,"N1",$E:$E,I635),IF(AND(M635="N1",OFFSET(M635,1,0)="S"),SUMIFS($X:$X,$M:$M,"S",$J:$J,CONCATENATE(E635,".",F635,".")),IF(AND(M635="N1",OFFSET(M635,1,0)="N2",$A$6&gt;=3),SUMIFS($X:$X,$M:$M,"N2",$J:$J,CONCATENATE(E635,".",F635,".")),IF(AND(M635="N2",OFFSET(M635,1,0)="S",$A$6&gt;=3),SUMIFS($X:$X,$M:$M,"S",$K:$K,CONCATENATE(E635,".",F635,".",G635,"."))))))),0)</f>
        <v>963</v>
      </c>
      <c r="Y635" s="58">
        <f t="shared" si="107"/>
        <v>1</v>
      </c>
      <c r="Z635" s="59"/>
      <c r="AA635" s="59"/>
      <c r="AB635" s="59"/>
      <c r="AC635" s="3"/>
      <c r="AD635" s="11"/>
      <c r="AE635" s="60"/>
    </row>
    <row r="636" spans="1:31" ht="63.75" x14ac:dyDescent="0.25">
      <c r="A636" t="str">
        <f t="shared" si="100"/>
        <v>S</v>
      </c>
      <c r="B636">
        <f t="shared" ca="1" si="95"/>
        <v>3</v>
      </c>
      <c r="C636" t="str">
        <f t="shared" ca="1" si="96"/>
        <v>S</v>
      </c>
      <c r="D636" t="str">
        <f t="shared" si="101"/>
        <v xml:space="preserve"> </v>
      </c>
      <c r="E636" s="47">
        <f t="shared" ca="1" si="102"/>
        <v>1</v>
      </c>
      <c r="F636">
        <f t="shared" ca="1" si="103"/>
        <v>25</v>
      </c>
      <c r="G636">
        <f t="shared" ca="1" si="104"/>
        <v>2</v>
      </c>
      <c r="H636">
        <f t="shared" ca="1" si="105"/>
        <v>7</v>
      </c>
      <c r="I636" t="str">
        <f t="shared" ca="1" si="97"/>
        <v>1</v>
      </c>
      <c r="J636" t="str">
        <f t="shared" ca="1" si="98"/>
        <v>1.25.</v>
      </c>
      <c r="K636" t="str">
        <f t="shared" ca="1" si="99"/>
        <v>1.25.2.</v>
      </c>
      <c r="L636" t="str">
        <f t="shared" ca="1" si="106"/>
        <v>F</v>
      </c>
      <c r="M636" s="48" t="s">
        <v>6</v>
      </c>
      <c r="N636" s="49"/>
      <c r="O636" s="50" t="s">
        <v>1618</v>
      </c>
      <c r="P636" s="51" t="s">
        <v>51</v>
      </c>
      <c r="Q636" s="51" t="s">
        <v>759</v>
      </c>
      <c r="R636" s="52" t="s">
        <v>760</v>
      </c>
      <c r="S636" s="53" t="s">
        <v>61</v>
      </c>
      <c r="T636" s="78">
        <v>1</v>
      </c>
      <c r="U636" s="79">
        <v>454.21</v>
      </c>
      <c r="V636" s="57">
        <f t="shared" si="93"/>
        <v>566.76</v>
      </c>
      <c r="W636" s="56">
        <f t="shared" si="94"/>
        <v>566.76</v>
      </c>
      <c r="X636" s="57">
        <f ca="1">IFERROR(IF($M636="S",(ROUNDDOWN($Y636*$W636,2)),IF($M636="M",SUMIFS($X:$X,$M:$M,"N1",$E:$E,I636),IF(AND(M636="N1",OFFSET(M636,1,0)="S"),SUMIFS($X:$X,$M:$M,"S",$J:$J,CONCATENATE(E636,".",F636,".")),IF(AND(M636="N1",OFFSET(M636,1,0)="N2",$A$6&gt;=3),SUMIFS($X:$X,$M:$M,"N2",$J:$J,CONCATENATE(E636,".",F636,".")),IF(AND(M636="N2",OFFSET(M636,1,0)="S",$A$6&gt;=3),SUMIFS($X:$X,$M:$M,"S",$K:$K,CONCATENATE(E636,".",F636,".",G636,"."))))))),0)</f>
        <v>566.76</v>
      </c>
      <c r="Y636" s="58">
        <f t="shared" si="107"/>
        <v>1</v>
      </c>
      <c r="Z636" s="59"/>
      <c r="AA636" s="59"/>
      <c r="AB636" s="59"/>
      <c r="AC636" s="3"/>
      <c r="AD636" s="11"/>
      <c r="AE636" s="60"/>
    </row>
    <row r="637" spans="1:31" ht="63.75" x14ac:dyDescent="0.25">
      <c r="A637" t="str">
        <f t="shared" si="100"/>
        <v>S</v>
      </c>
      <c r="B637">
        <f t="shared" ca="1" si="95"/>
        <v>3</v>
      </c>
      <c r="C637" t="str">
        <f t="shared" ca="1" si="96"/>
        <v>S</v>
      </c>
      <c r="D637" t="str">
        <f t="shared" si="101"/>
        <v xml:space="preserve"> </v>
      </c>
      <c r="E637" s="47">
        <f t="shared" ca="1" si="102"/>
        <v>1</v>
      </c>
      <c r="F637">
        <f t="shared" ca="1" si="103"/>
        <v>25</v>
      </c>
      <c r="G637">
        <f t="shared" ca="1" si="104"/>
        <v>2</v>
      </c>
      <c r="H637">
        <f t="shared" ca="1" si="105"/>
        <v>8</v>
      </c>
      <c r="I637" t="str">
        <f t="shared" ca="1" si="97"/>
        <v>1</v>
      </c>
      <c r="J637" t="str">
        <f t="shared" ca="1" si="98"/>
        <v>1.25.</v>
      </c>
      <c r="K637" t="str">
        <f t="shared" ca="1" si="99"/>
        <v>1.25.2.</v>
      </c>
      <c r="L637" t="str">
        <f t="shared" ca="1" si="106"/>
        <v>F</v>
      </c>
      <c r="M637" s="48" t="s">
        <v>6</v>
      </c>
      <c r="N637" s="49"/>
      <c r="O637" s="50" t="s">
        <v>1619</v>
      </c>
      <c r="P637" s="51" t="s">
        <v>51</v>
      </c>
      <c r="Q637" s="51" t="s">
        <v>761</v>
      </c>
      <c r="R637" s="52" t="s">
        <v>762</v>
      </c>
      <c r="S637" s="53" t="s">
        <v>61</v>
      </c>
      <c r="T637" s="78">
        <v>1</v>
      </c>
      <c r="U637" s="79">
        <v>877.61</v>
      </c>
      <c r="V637" s="57">
        <f t="shared" si="93"/>
        <v>1095.08</v>
      </c>
      <c r="W637" s="56">
        <f t="shared" si="94"/>
        <v>1095.08</v>
      </c>
      <c r="X637" s="57">
        <f ca="1">IFERROR(IF($M637="S",(ROUNDDOWN($Y637*$W637,2)),IF($M637="M",SUMIFS($X:$X,$M:$M,"N1",$E:$E,I637),IF(AND(M637="N1",OFFSET(M637,1,0)="S"),SUMIFS($X:$X,$M:$M,"S",$J:$J,CONCATENATE(E637,".",F637,".")),IF(AND(M637="N1",OFFSET(M637,1,0)="N2",$A$6&gt;=3),SUMIFS($X:$X,$M:$M,"N2",$J:$J,CONCATENATE(E637,".",F637,".")),IF(AND(M637="N2",OFFSET(M637,1,0)="S",$A$6&gt;=3),SUMIFS($X:$X,$M:$M,"S",$K:$K,CONCATENATE(E637,".",F637,".",G637,"."))))))),0)</f>
        <v>1095.08</v>
      </c>
      <c r="Y637" s="58">
        <f t="shared" si="107"/>
        <v>1</v>
      </c>
      <c r="Z637" s="59"/>
      <c r="AA637" s="59"/>
      <c r="AB637" s="59"/>
      <c r="AC637" s="3"/>
      <c r="AD637" s="11"/>
      <c r="AE637" s="60"/>
    </row>
    <row r="638" spans="1:31" ht="63.75" x14ac:dyDescent="0.25">
      <c r="A638" t="str">
        <f t="shared" si="100"/>
        <v>S</v>
      </c>
      <c r="B638">
        <f t="shared" ca="1" si="95"/>
        <v>3</v>
      </c>
      <c r="C638" t="str">
        <f t="shared" ca="1" si="96"/>
        <v>S</v>
      </c>
      <c r="D638" t="str">
        <f t="shared" si="101"/>
        <v xml:space="preserve"> </v>
      </c>
      <c r="E638" s="47">
        <f t="shared" ca="1" si="102"/>
        <v>1</v>
      </c>
      <c r="F638">
        <f t="shared" ca="1" si="103"/>
        <v>25</v>
      </c>
      <c r="G638">
        <f t="shared" ca="1" si="104"/>
        <v>2</v>
      </c>
      <c r="H638">
        <f t="shared" ca="1" si="105"/>
        <v>9</v>
      </c>
      <c r="I638" t="str">
        <f t="shared" ca="1" si="97"/>
        <v>1</v>
      </c>
      <c r="J638" t="str">
        <f t="shared" ca="1" si="98"/>
        <v>1.25.</v>
      </c>
      <c r="K638" t="str">
        <f t="shared" ca="1" si="99"/>
        <v>1.25.2.</v>
      </c>
      <c r="L638" t="str">
        <f t="shared" ca="1" si="106"/>
        <v>F</v>
      </c>
      <c r="M638" s="48" t="s">
        <v>6</v>
      </c>
      <c r="N638" s="49"/>
      <c r="O638" s="50" t="s">
        <v>1620</v>
      </c>
      <c r="P638" s="51" t="s">
        <v>51</v>
      </c>
      <c r="Q638" s="51" t="s">
        <v>755</v>
      </c>
      <c r="R638" s="52" t="s">
        <v>756</v>
      </c>
      <c r="S638" s="53" t="s">
        <v>61</v>
      </c>
      <c r="T638" s="78">
        <v>1</v>
      </c>
      <c r="U638" s="79">
        <v>595.34</v>
      </c>
      <c r="V638" s="57">
        <f t="shared" si="93"/>
        <v>742.86</v>
      </c>
      <c r="W638" s="56">
        <f t="shared" si="94"/>
        <v>742.86</v>
      </c>
      <c r="X638" s="57">
        <f ca="1">IFERROR(IF($M638="S",(ROUNDDOWN($Y638*$W638,2)),IF($M638="M",SUMIFS($X:$X,$M:$M,"N1",$E:$E,I638),IF(AND(M638="N1",OFFSET(M638,1,0)="S"),SUMIFS($X:$X,$M:$M,"S",$J:$J,CONCATENATE(E638,".",F638,".")),IF(AND(M638="N1",OFFSET(M638,1,0)="N2",$A$6&gt;=3),SUMIFS($X:$X,$M:$M,"N2",$J:$J,CONCATENATE(E638,".",F638,".")),IF(AND(M638="N2",OFFSET(M638,1,0)="S",$A$6&gt;=3),SUMIFS($X:$X,$M:$M,"S",$K:$K,CONCATENATE(E638,".",F638,".",G638,"."))))))),0)</f>
        <v>742.86</v>
      </c>
      <c r="Y638" s="58">
        <f t="shared" si="107"/>
        <v>1</v>
      </c>
      <c r="Z638" s="59"/>
      <c r="AA638" s="59"/>
      <c r="AB638" s="59"/>
      <c r="AC638" s="3"/>
      <c r="AD638" s="11"/>
      <c r="AE638" s="60"/>
    </row>
    <row r="639" spans="1:31" ht="63.75" x14ac:dyDescent="0.25">
      <c r="A639" t="str">
        <f t="shared" si="100"/>
        <v>S</v>
      </c>
      <c r="B639">
        <f t="shared" ca="1" si="95"/>
        <v>3</v>
      </c>
      <c r="C639" t="str">
        <f t="shared" ca="1" si="96"/>
        <v>S</v>
      </c>
      <c r="D639" t="str">
        <f t="shared" si="101"/>
        <v xml:space="preserve"> </v>
      </c>
      <c r="E639" s="47">
        <f t="shared" ca="1" si="102"/>
        <v>1</v>
      </c>
      <c r="F639">
        <f t="shared" ca="1" si="103"/>
        <v>25</v>
      </c>
      <c r="G639">
        <f t="shared" ca="1" si="104"/>
        <v>2</v>
      </c>
      <c r="H639">
        <f t="shared" ca="1" si="105"/>
        <v>10</v>
      </c>
      <c r="I639" t="str">
        <f t="shared" ca="1" si="97"/>
        <v>1</v>
      </c>
      <c r="J639" t="str">
        <f t="shared" ca="1" si="98"/>
        <v>1.25.</v>
      </c>
      <c r="K639" t="str">
        <f t="shared" ca="1" si="99"/>
        <v>1.25.2.</v>
      </c>
      <c r="L639" t="str">
        <f t="shared" ca="1" si="106"/>
        <v>F</v>
      </c>
      <c r="M639" s="48" t="s">
        <v>6</v>
      </c>
      <c r="N639" s="49"/>
      <c r="O639" s="50" t="s">
        <v>1621</v>
      </c>
      <c r="P639" s="51" t="s">
        <v>51</v>
      </c>
      <c r="Q639" s="51" t="s">
        <v>755</v>
      </c>
      <c r="R639" s="52" t="s">
        <v>756</v>
      </c>
      <c r="S639" s="53" t="s">
        <v>61</v>
      </c>
      <c r="T639" s="78">
        <v>1</v>
      </c>
      <c r="U639" s="79">
        <v>595.34</v>
      </c>
      <c r="V639" s="57">
        <f t="shared" si="93"/>
        <v>742.86</v>
      </c>
      <c r="W639" s="56">
        <f t="shared" si="94"/>
        <v>742.86</v>
      </c>
      <c r="X639" s="57">
        <f ca="1">IFERROR(IF($M639="S",(ROUNDDOWN($Y639*$W639,2)),IF($M639="M",SUMIFS($X:$X,$M:$M,"N1",$E:$E,I639),IF(AND(M639="N1",OFFSET(M639,1,0)="S"),SUMIFS($X:$X,$M:$M,"S",$J:$J,CONCATENATE(E639,".",F639,".")),IF(AND(M639="N1",OFFSET(M639,1,0)="N2",$A$6&gt;=3),SUMIFS($X:$X,$M:$M,"N2",$J:$J,CONCATENATE(E639,".",F639,".")),IF(AND(M639="N2",OFFSET(M639,1,0)="S",$A$6&gt;=3),SUMIFS($X:$X,$M:$M,"S",$K:$K,CONCATENATE(E639,".",F639,".",G639,"."))))))),0)</f>
        <v>742.86</v>
      </c>
      <c r="Y639" s="58">
        <f t="shared" si="107"/>
        <v>1</v>
      </c>
      <c r="Z639" s="59"/>
      <c r="AA639" s="59"/>
      <c r="AB639" s="59"/>
      <c r="AC639" s="3"/>
      <c r="AD639" s="11"/>
      <c r="AE639" s="60"/>
    </row>
    <row r="640" spans="1:31" ht="25.5" x14ac:dyDescent="0.25">
      <c r="A640" t="str">
        <f t="shared" si="100"/>
        <v>S</v>
      </c>
      <c r="B640">
        <f t="shared" ca="1" si="95"/>
        <v>3</v>
      </c>
      <c r="C640" t="str">
        <f t="shared" ca="1" si="96"/>
        <v>S</v>
      </c>
      <c r="D640" t="str">
        <f t="shared" si="101"/>
        <v xml:space="preserve"> </v>
      </c>
      <c r="E640" s="47">
        <f t="shared" ca="1" si="102"/>
        <v>1</v>
      </c>
      <c r="F640">
        <f t="shared" ca="1" si="103"/>
        <v>25</v>
      </c>
      <c r="G640">
        <f t="shared" ca="1" si="104"/>
        <v>2</v>
      </c>
      <c r="H640">
        <f t="shared" ca="1" si="105"/>
        <v>11</v>
      </c>
      <c r="I640" t="str">
        <f t="shared" ca="1" si="97"/>
        <v>1</v>
      </c>
      <c r="J640" t="str">
        <f t="shared" ca="1" si="98"/>
        <v>1.25.</v>
      </c>
      <c r="K640" t="str">
        <f t="shared" ca="1" si="99"/>
        <v>1.25.2.</v>
      </c>
      <c r="L640" t="str">
        <f t="shared" ca="1" si="106"/>
        <v>F</v>
      </c>
      <c r="M640" s="48" t="s">
        <v>6</v>
      </c>
      <c r="N640" s="49"/>
      <c r="O640" s="50" t="s">
        <v>1622</v>
      </c>
      <c r="P640" s="51" t="s">
        <v>120</v>
      </c>
      <c r="Q640" s="51" t="s">
        <v>763</v>
      </c>
      <c r="R640" s="52" t="s">
        <v>764</v>
      </c>
      <c r="S640" s="53" t="s">
        <v>61</v>
      </c>
      <c r="T640" s="78">
        <v>1</v>
      </c>
      <c r="U640" s="79">
        <v>1019.74</v>
      </c>
      <c r="V640" s="57">
        <f t="shared" ref="V640:V702" si="108">IFERROR(ROUNDDOWN(U640*(1+$V$11),2),"-")</f>
        <v>1272.43</v>
      </c>
      <c r="W640" s="56">
        <f t="shared" si="94"/>
        <v>1272.43</v>
      </c>
      <c r="X640" s="57">
        <f ca="1">IFERROR(IF($M640="S",(ROUNDDOWN($Y640*$W640,2)),IF($M640="M",SUMIFS($X:$X,$M:$M,"N1",$E:$E,I640),IF(AND(M640="N1",OFFSET(M640,1,0)="S"),SUMIFS($X:$X,$M:$M,"S",$J:$J,CONCATENATE(E640,".",F640,".")),IF(AND(M640="N1",OFFSET(M640,1,0)="N2",$A$6&gt;=3),SUMIFS($X:$X,$M:$M,"N2",$J:$J,CONCATENATE(E640,".",F640,".")),IF(AND(M640="N2",OFFSET(M640,1,0)="S",$A$6&gt;=3),SUMIFS($X:$X,$M:$M,"S",$K:$K,CONCATENATE(E640,".",F640,".",G640,"."))))))),0)</f>
        <v>1272.43</v>
      </c>
      <c r="Y640" s="58">
        <f t="shared" si="107"/>
        <v>1</v>
      </c>
      <c r="Z640" s="59"/>
      <c r="AA640" s="59"/>
      <c r="AB640" s="59"/>
      <c r="AC640" s="3"/>
      <c r="AD640" s="11"/>
      <c r="AE640" s="60"/>
    </row>
    <row r="641" spans="1:31" x14ac:dyDescent="0.25">
      <c r="A641" t="str">
        <f t="shared" si="100"/>
        <v>S</v>
      </c>
      <c r="B641">
        <f t="shared" ca="1" si="95"/>
        <v>3</v>
      </c>
      <c r="C641" t="str">
        <f t="shared" ca="1" si="96"/>
        <v>S</v>
      </c>
      <c r="D641" t="str">
        <f t="shared" si="101"/>
        <v xml:space="preserve"> </v>
      </c>
      <c r="E641" s="47">
        <f t="shared" ca="1" si="102"/>
        <v>1</v>
      </c>
      <c r="F641">
        <f t="shared" ca="1" si="103"/>
        <v>25</v>
      </c>
      <c r="G641">
        <f t="shared" ca="1" si="104"/>
        <v>2</v>
      </c>
      <c r="H641">
        <f t="shared" ca="1" si="105"/>
        <v>12</v>
      </c>
      <c r="I641" t="str">
        <f t="shared" ca="1" si="97"/>
        <v>1</v>
      </c>
      <c r="J641" t="str">
        <f t="shared" ca="1" si="98"/>
        <v>1.25.</v>
      </c>
      <c r="K641" t="str">
        <f t="shared" ca="1" si="99"/>
        <v>1.25.2.</v>
      </c>
      <c r="L641" t="str">
        <f t="shared" ca="1" si="106"/>
        <v>F</v>
      </c>
      <c r="M641" s="48" t="s">
        <v>6</v>
      </c>
      <c r="N641" s="49"/>
      <c r="O641" s="50" t="s">
        <v>1623</v>
      </c>
      <c r="P641" s="51" t="s">
        <v>131</v>
      </c>
      <c r="Q641" s="51" t="s">
        <v>765</v>
      </c>
      <c r="R641" s="52" t="s">
        <v>766</v>
      </c>
      <c r="S641" s="53" t="s">
        <v>61</v>
      </c>
      <c r="T641" s="78">
        <v>1</v>
      </c>
      <c r="U641" s="79">
        <v>215.61</v>
      </c>
      <c r="V641" s="57">
        <f t="shared" si="108"/>
        <v>269.02999999999997</v>
      </c>
      <c r="W641" s="56">
        <f t="shared" ref="W641:W703" si="109">IFERROR(ROUND(V641*(1-$W$11),4),0)</f>
        <v>269.02999999999997</v>
      </c>
      <c r="X641" s="57">
        <f ca="1">IFERROR(IF($M641="S",(ROUNDDOWN($Y641*$W641,2)),IF($M641="M",SUMIFS($X:$X,$M:$M,"N1",$E:$E,I641),IF(AND(M641="N1",OFFSET(M641,1,0)="S"),SUMIFS($X:$X,$M:$M,"S",$J:$J,CONCATENATE(E641,".",F641,".")),IF(AND(M641="N1",OFFSET(M641,1,0)="N2",$A$6&gt;=3),SUMIFS($X:$X,$M:$M,"N2",$J:$J,CONCATENATE(E641,".",F641,".")),IF(AND(M641="N2",OFFSET(M641,1,0)="S",$A$6&gt;=3),SUMIFS($X:$X,$M:$M,"S",$K:$K,CONCATENATE(E641,".",F641,".",G641,"."))))))),0)</f>
        <v>269.02999999999997</v>
      </c>
      <c r="Y641" s="58">
        <f t="shared" si="107"/>
        <v>1</v>
      </c>
      <c r="Z641" s="59"/>
      <c r="AA641" s="59"/>
      <c r="AB641" s="59"/>
      <c r="AC641" s="3"/>
      <c r="AD641" s="11"/>
      <c r="AE641" s="60"/>
    </row>
    <row r="642" spans="1:31" x14ac:dyDescent="0.25">
      <c r="A642">
        <f t="shared" si="100"/>
        <v>3</v>
      </c>
      <c r="B642">
        <f t="shared" ca="1" si="95"/>
        <v>3</v>
      </c>
      <c r="C642">
        <f t="shared" ca="1" si="96"/>
        <v>3</v>
      </c>
      <c r="D642" t="str">
        <f t="shared" si="101"/>
        <v xml:space="preserve"> </v>
      </c>
      <c r="E642" s="47">
        <f t="shared" ca="1" si="102"/>
        <v>1</v>
      </c>
      <c r="F642">
        <f t="shared" ca="1" si="103"/>
        <v>25</v>
      </c>
      <c r="G642">
        <f t="shared" ca="1" si="104"/>
        <v>3</v>
      </c>
      <c r="H642">
        <f t="shared" ca="1" si="105"/>
        <v>0</v>
      </c>
      <c r="I642" t="str">
        <f t="shared" ca="1" si="97"/>
        <v>1</v>
      </c>
      <c r="J642" t="str">
        <f t="shared" ca="1" si="98"/>
        <v>1.25.</v>
      </c>
      <c r="K642" t="str">
        <f t="shared" ca="1" si="99"/>
        <v>1.25.3.</v>
      </c>
      <c r="L642" t="str">
        <f t="shared" ca="1" si="106"/>
        <v>F</v>
      </c>
      <c r="M642" s="48" t="s">
        <v>4</v>
      </c>
      <c r="N642" s="49"/>
      <c r="O642" s="50" t="s">
        <v>1624</v>
      </c>
      <c r="P642" s="51"/>
      <c r="Q642" s="51"/>
      <c r="R642" s="52" t="s">
        <v>767</v>
      </c>
      <c r="S642" s="53"/>
      <c r="T642" s="78"/>
      <c r="U642" s="79"/>
      <c r="V642" s="57">
        <f t="shared" si="108"/>
        <v>0</v>
      </c>
      <c r="W642" s="56">
        <f t="shared" si="109"/>
        <v>0</v>
      </c>
      <c r="X642" s="57">
        <f ca="1">IFERROR(IF($M642="S",(ROUNDDOWN($Y642*$W642,2)),IF($M642="M",SUMIFS($X:$X,$M:$M,"N1",$E:$E,I642),IF(AND(M642="N1",OFFSET(M642,1,0)="S"),SUMIFS($X:$X,$M:$M,"S",$J:$J,CONCATENATE(E642,".",F642,".")),IF(AND(M642="N1",OFFSET(M642,1,0)="N2",$A$6&gt;=3),SUMIFS($X:$X,$M:$M,"N2",$J:$J,CONCATENATE(E642,".",F642,".")),IF(AND(M642="N2",OFFSET(M642,1,0)="S",$A$6&gt;=3),SUMIFS($X:$X,$M:$M,"S",$K:$K,CONCATENATE(E642,".",F642,".",G642,"."))))))),0)</f>
        <v>6672.77</v>
      </c>
      <c r="Y642" s="58">
        <f t="shared" si="107"/>
        <v>0</v>
      </c>
      <c r="Z642" s="59"/>
      <c r="AA642" s="59"/>
      <c r="AB642" s="59"/>
      <c r="AC642" s="3"/>
      <c r="AD642" s="11"/>
      <c r="AE642" s="60"/>
    </row>
    <row r="643" spans="1:31" ht="25.5" x14ac:dyDescent="0.25">
      <c r="A643" t="str">
        <f t="shared" si="100"/>
        <v>S</v>
      </c>
      <c r="B643">
        <f t="shared" ca="1" si="95"/>
        <v>3</v>
      </c>
      <c r="C643" t="str">
        <f t="shared" ca="1" si="96"/>
        <v>S</v>
      </c>
      <c r="D643" t="str">
        <f t="shared" si="101"/>
        <v xml:space="preserve"> </v>
      </c>
      <c r="E643" s="47">
        <f t="shared" ca="1" si="102"/>
        <v>1</v>
      </c>
      <c r="F643">
        <f t="shared" ca="1" si="103"/>
        <v>25</v>
      </c>
      <c r="G643">
        <f t="shared" ca="1" si="104"/>
        <v>3</v>
      </c>
      <c r="H643">
        <f t="shared" ca="1" si="105"/>
        <v>1</v>
      </c>
      <c r="I643" t="str">
        <f t="shared" ca="1" si="97"/>
        <v>1</v>
      </c>
      <c r="J643" t="str">
        <f t="shared" ca="1" si="98"/>
        <v>1.25.</v>
      </c>
      <c r="K643" t="str">
        <f t="shared" ca="1" si="99"/>
        <v>1.25.3.</v>
      </c>
      <c r="L643" t="str">
        <f t="shared" ca="1" si="106"/>
        <v>F</v>
      </c>
      <c r="M643" s="48" t="s">
        <v>6</v>
      </c>
      <c r="N643" s="49"/>
      <c r="O643" s="50" t="s">
        <v>1625</v>
      </c>
      <c r="P643" s="51" t="s">
        <v>32</v>
      </c>
      <c r="Q643" s="51">
        <v>94495</v>
      </c>
      <c r="R643" s="52" t="s">
        <v>768</v>
      </c>
      <c r="S643" s="53" t="s">
        <v>61</v>
      </c>
      <c r="T643" s="78">
        <v>1</v>
      </c>
      <c r="U643" s="79">
        <v>97.3</v>
      </c>
      <c r="V643" s="57">
        <f t="shared" si="108"/>
        <v>121.41</v>
      </c>
      <c r="W643" s="56">
        <f t="shared" si="109"/>
        <v>121.41</v>
      </c>
      <c r="X643" s="57">
        <f ca="1">IFERROR(IF($M643="S",(ROUNDDOWN($Y643*$W643,2)),IF($M643="M",SUMIFS($X:$X,$M:$M,"N1",$E:$E,I643),IF(AND(M643="N1",OFFSET(M643,1,0)="S"),SUMIFS($X:$X,$M:$M,"S",$J:$J,CONCATENATE(E643,".",F643,".")),IF(AND(M643="N1",OFFSET(M643,1,0)="N2",$A$6&gt;=3),SUMIFS($X:$X,$M:$M,"N2",$J:$J,CONCATENATE(E643,".",F643,".")),IF(AND(M643="N2",OFFSET(M643,1,0)="S",$A$6&gt;=3),SUMIFS($X:$X,$M:$M,"S",$K:$K,CONCATENATE(E643,".",F643,".",G643,"."))))))),0)</f>
        <v>121.41</v>
      </c>
      <c r="Y643" s="58">
        <f t="shared" si="107"/>
        <v>1</v>
      </c>
      <c r="Z643" s="59"/>
      <c r="AA643" s="59"/>
      <c r="AB643" s="59"/>
      <c r="AC643" s="3"/>
      <c r="AD643" s="11"/>
      <c r="AE643" s="60"/>
    </row>
    <row r="644" spans="1:31" ht="38.25" x14ac:dyDescent="0.25">
      <c r="A644" t="str">
        <f t="shared" si="100"/>
        <v>S</v>
      </c>
      <c r="B644">
        <f t="shared" ca="1" si="95"/>
        <v>3</v>
      </c>
      <c r="C644" t="str">
        <f t="shared" ca="1" si="96"/>
        <v>S</v>
      </c>
      <c r="D644" t="str">
        <f t="shared" si="101"/>
        <v xml:space="preserve"> </v>
      </c>
      <c r="E644" s="47">
        <f t="shared" ca="1" si="102"/>
        <v>1</v>
      </c>
      <c r="F644">
        <f t="shared" ca="1" si="103"/>
        <v>25</v>
      </c>
      <c r="G644">
        <f t="shared" ca="1" si="104"/>
        <v>3</v>
      </c>
      <c r="H644">
        <f t="shared" ca="1" si="105"/>
        <v>2</v>
      </c>
      <c r="I644" t="str">
        <f t="shared" ca="1" si="97"/>
        <v>1</v>
      </c>
      <c r="J644" t="str">
        <f t="shared" ca="1" si="98"/>
        <v>1.25.</v>
      </c>
      <c r="K644" t="str">
        <f t="shared" ca="1" si="99"/>
        <v>1.25.3.</v>
      </c>
      <c r="L644" t="str">
        <f t="shared" ca="1" si="106"/>
        <v>F</v>
      </c>
      <c r="M644" s="48" t="s">
        <v>6</v>
      </c>
      <c r="N644" s="49"/>
      <c r="O644" s="50" t="s">
        <v>1626</v>
      </c>
      <c r="P644" s="51" t="s">
        <v>32</v>
      </c>
      <c r="Q644" s="51">
        <v>89987</v>
      </c>
      <c r="R644" s="52" t="s">
        <v>85</v>
      </c>
      <c r="S644" s="53" t="s">
        <v>61</v>
      </c>
      <c r="T644" s="78">
        <v>28</v>
      </c>
      <c r="U644" s="79">
        <v>149.80000000000001</v>
      </c>
      <c r="V644" s="57">
        <f t="shared" si="108"/>
        <v>186.92</v>
      </c>
      <c r="W644" s="56">
        <f t="shared" si="109"/>
        <v>186.92</v>
      </c>
      <c r="X644" s="57">
        <f ca="1">IFERROR(IF($M644="S",(ROUNDDOWN($Y644*$W644,2)),IF($M644="M",SUMIFS($X:$X,$M:$M,"N1",$E:$E,I644),IF(AND(M644="N1",OFFSET(M644,1,0)="S"),SUMIFS($X:$X,$M:$M,"S",$J:$J,CONCATENATE(E644,".",F644,".")),IF(AND(M644="N1",OFFSET(M644,1,0)="N2",$A$6&gt;=3),SUMIFS($X:$X,$M:$M,"N2",$J:$J,CONCATENATE(E644,".",F644,".")),IF(AND(M644="N2",OFFSET(M644,1,0)="S",$A$6&gt;=3),SUMIFS($X:$X,$M:$M,"S",$K:$K,CONCATENATE(E644,".",F644,".",G644,"."))))))),0)</f>
        <v>5233.76</v>
      </c>
      <c r="Y644" s="58">
        <f t="shared" si="107"/>
        <v>28</v>
      </c>
      <c r="Z644" s="59"/>
      <c r="AA644" s="59"/>
      <c r="AB644" s="59"/>
      <c r="AC644" s="3"/>
      <c r="AD644" s="11"/>
      <c r="AE644" s="60"/>
    </row>
    <row r="645" spans="1:31" ht="25.5" x14ac:dyDescent="0.25">
      <c r="A645" t="str">
        <f t="shared" si="100"/>
        <v>S</v>
      </c>
      <c r="B645">
        <f t="shared" ref="B645:B707" ca="1" si="110">IF(OR(C645="s",C645=0),OFFSET(B645,-1,0),C645)</f>
        <v>3</v>
      </c>
      <c r="C645" t="str">
        <f t="shared" ref="C645:C707" ca="1" si="111">IF(OFFSET(C645,-1,0)="L",1,IF(OFFSET(C645,-1,0)=1,2,IF(OR(A645="s",A645=0),"S",IF(AND(OFFSET(C645,-1,0)=2,A645=4),3,IF(AND(OR(OFFSET(C645,-1,0)="s",OFFSET(C645,-1,0)=0),A645&lt;&gt;"s",A645&gt;OFFSET(B645,-1,0)),OFFSET(B645,-1,0),A645)))))</f>
        <v>S</v>
      </c>
      <c r="D645" t="str">
        <f t="shared" si="101"/>
        <v xml:space="preserve"> </v>
      </c>
      <c r="E645" s="47">
        <f t="shared" ca="1" si="102"/>
        <v>1</v>
      </c>
      <c r="F645">
        <f t="shared" ca="1" si="103"/>
        <v>25</v>
      </c>
      <c r="G645">
        <f t="shared" ca="1" si="104"/>
        <v>3</v>
      </c>
      <c r="H645">
        <f t="shared" ca="1" si="105"/>
        <v>3</v>
      </c>
      <c r="I645" t="str">
        <f t="shared" ref="I645:I707" ca="1" si="112">IF(AND(OFFSET(C645,-1,0)=1,M645="S"),"CONFERIR",IF(OR($C645=0,$L645=""),"-",CONCATENATE(E645)))</f>
        <v>1</v>
      </c>
      <c r="J645" t="str">
        <f t="shared" ref="J645:J707" ca="1" si="113">CONCATENATE(E645,".",F645,".")</f>
        <v>1.25.</v>
      </c>
      <c r="K645" t="str">
        <f t="shared" ref="K645:K707" ca="1" si="114">CONCATENATE(E645,".",F645,".",G645,".")</f>
        <v>1.25.3.</v>
      </c>
      <c r="L645" t="str">
        <f t="shared" ca="1" si="106"/>
        <v>F</v>
      </c>
      <c r="M645" s="48" t="s">
        <v>6</v>
      </c>
      <c r="N645" s="49"/>
      <c r="O645" s="50" t="s">
        <v>1627</v>
      </c>
      <c r="P645" s="51" t="s">
        <v>32</v>
      </c>
      <c r="Q645" s="51">
        <v>94496</v>
      </c>
      <c r="R645" s="52" t="s">
        <v>769</v>
      </c>
      <c r="S645" s="53" t="s">
        <v>61</v>
      </c>
      <c r="T645" s="78">
        <v>2</v>
      </c>
      <c r="U645" s="79">
        <v>132.59</v>
      </c>
      <c r="V645" s="57">
        <f t="shared" si="108"/>
        <v>165.44</v>
      </c>
      <c r="W645" s="56">
        <f t="shared" si="109"/>
        <v>165.44</v>
      </c>
      <c r="X645" s="57">
        <f ca="1">IFERROR(IF($M645="S",(ROUNDDOWN($Y645*$W645,2)),IF($M645="M",SUMIFS($X:$X,$M:$M,"N1",$E:$E,I645),IF(AND(M645="N1",OFFSET(M645,1,0)="S"),SUMIFS($X:$X,$M:$M,"S",$J:$J,CONCATENATE(E645,".",F645,".")),IF(AND(M645="N1",OFFSET(M645,1,0)="N2",$A$6&gt;=3),SUMIFS($X:$X,$M:$M,"N2",$J:$J,CONCATENATE(E645,".",F645,".")),IF(AND(M645="N2",OFFSET(M645,1,0)="S",$A$6&gt;=3),SUMIFS($X:$X,$M:$M,"S",$K:$K,CONCATENATE(E645,".",F645,".",G645,"."))))))),0)</f>
        <v>330.88</v>
      </c>
      <c r="Y645" s="58">
        <f t="shared" si="107"/>
        <v>2</v>
      </c>
      <c r="Z645" s="59"/>
      <c r="AA645" s="59"/>
      <c r="AB645" s="59"/>
      <c r="AC645" s="3"/>
      <c r="AD645" s="11"/>
      <c r="AE645" s="60"/>
    </row>
    <row r="646" spans="1:31" ht="25.5" x14ac:dyDescent="0.25">
      <c r="A646" t="str">
        <f t="shared" si="100"/>
        <v>S</v>
      </c>
      <c r="B646">
        <f t="shared" ca="1" si="110"/>
        <v>3</v>
      </c>
      <c r="C646" t="str">
        <f t="shared" ca="1" si="111"/>
        <v>S</v>
      </c>
      <c r="D646" t="str">
        <f t="shared" si="101"/>
        <v xml:space="preserve"> </v>
      </c>
      <c r="E646" s="47">
        <f t="shared" ca="1" si="102"/>
        <v>1</v>
      </c>
      <c r="F646">
        <f t="shared" ca="1" si="103"/>
        <v>25</v>
      </c>
      <c r="G646">
        <f t="shared" ca="1" si="104"/>
        <v>3</v>
      </c>
      <c r="H646">
        <f t="shared" ca="1" si="105"/>
        <v>4</v>
      </c>
      <c r="I646" t="str">
        <f t="shared" ca="1" si="112"/>
        <v>1</v>
      </c>
      <c r="J646" t="str">
        <f t="shared" ca="1" si="113"/>
        <v>1.25.</v>
      </c>
      <c r="K646" t="str">
        <f t="shared" ca="1" si="114"/>
        <v>1.25.3.</v>
      </c>
      <c r="L646" t="str">
        <f t="shared" ca="1" si="106"/>
        <v>F</v>
      </c>
      <c r="M646" s="48" t="s">
        <v>6</v>
      </c>
      <c r="N646" s="49"/>
      <c r="O646" s="50" t="s">
        <v>1628</v>
      </c>
      <c r="P646" s="51" t="s">
        <v>32</v>
      </c>
      <c r="Q646" s="51">
        <v>89351</v>
      </c>
      <c r="R646" s="52" t="s">
        <v>770</v>
      </c>
      <c r="S646" s="53" t="s">
        <v>61</v>
      </c>
      <c r="T646" s="78">
        <v>3</v>
      </c>
      <c r="U646" s="79">
        <v>51.4</v>
      </c>
      <c r="V646" s="57">
        <f t="shared" si="108"/>
        <v>64.13</v>
      </c>
      <c r="W646" s="56">
        <f t="shared" si="109"/>
        <v>64.13</v>
      </c>
      <c r="X646" s="57">
        <f ca="1">IFERROR(IF($M646="S",(ROUNDDOWN($Y646*$W646,2)),IF($M646="M",SUMIFS($X:$X,$M:$M,"N1",$E:$E,I646),IF(AND(M646="N1",OFFSET(M646,1,0)="S"),SUMIFS($X:$X,$M:$M,"S",$J:$J,CONCATENATE(E646,".",F646,".")),IF(AND(M646="N1",OFFSET(M646,1,0)="N2",$A$6&gt;=3),SUMIFS($X:$X,$M:$M,"N2",$J:$J,CONCATENATE(E646,".",F646,".")),IF(AND(M646="N2",OFFSET(M646,1,0)="S",$A$6&gt;=3),SUMIFS($X:$X,$M:$M,"S",$K:$K,CONCATENATE(E646,".",F646,".",G646,"."))))))),0)</f>
        <v>192.39</v>
      </c>
      <c r="Y646" s="58">
        <f t="shared" si="107"/>
        <v>3</v>
      </c>
      <c r="Z646" s="59"/>
      <c r="AA646" s="59"/>
      <c r="AB646" s="59"/>
      <c r="AC646" s="3"/>
      <c r="AD646" s="11"/>
      <c r="AE646" s="60"/>
    </row>
    <row r="647" spans="1:31" ht="25.5" x14ac:dyDescent="0.25">
      <c r="A647" t="str">
        <f t="shared" si="100"/>
        <v>S</v>
      </c>
      <c r="B647">
        <f t="shared" ca="1" si="110"/>
        <v>3</v>
      </c>
      <c r="C647" t="str">
        <f t="shared" ca="1" si="111"/>
        <v>S</v>
      </c>
      <c r="D647" t="str">
        <f t="shared" si="101"/>
        <v xml:space="preserve"> </v>
      </c>
      <c r="E647" s="47">
        <f t="shared" ca="1" si="102"/>
        <v>1</v>
      </c>
      <c r="F647">
        <f t="shared" ca="1" si="103"/>
        <v>25</v>
      </c>
      <c r="G647">
        <f t="shared" ca="1" si="104"/>
        <v>3</v>
      </c>
      <c r="H647">
        <f t="shared" ca="1" si="105"/>
        <v>5</v>
      </c>
      <c r="I647" t="str">
        <f t="shared" ca="1" si="112"/>
        <v>1</v>
      </c>
      <c r="J647" t="str">
        <f t="shared" ca="1" si="113"/>
        <v>1.25.</v>
      </c>
      <c r="K647" t="str">
        <f t="shared" ca="1" si="114"/>
        <v>1.25.3.</v>
      </c>
      <c r="L647" t="str">
        <f t="shared" ca="1" si="106"/>
        <v>F</v>
      </c>
      <c r="M647" s="48" t="s">
        <v>6</v>
      </c>
      <c r="N647" s="49"/>
      <c r="O647" s="50" t="s">
        <v>1629</v>
      </c>
      <c r="P647" s="51" t="s">
        <v>32</v>
      </c>
      <c r="Q647" s="51">
        <v>103047</v>
      </c>
      <c r="R647" s="52" t="s">
        <v>771</v>
      </c>
      <c r="S647" s="53" t="s">
        <v>61</v>
      </c>
      <c r="T647" s="78">
        <v>2</v>
      </c>
      <c r="U647" s="79">
        <v>17.98</v>
      </c>
      <c r="V647" s="57">
        <f t="shared" si="108"/>
        <v>22.43</v>
      </c>
      <c r="W647" s="56">
        <f t="shared" si="109"/>
        <v>22.43</v>
      </c>
      <c r="X647" s="57">
        <f ca="1">IFERROR(IF($M647="S",(ROUNDDOWN($Y647*$W647,2)),IF($M647="M",SUMIFS($X:$X,$M:$M,"N1",$E:$E,I647),IF(AND(M647="N1",OFFSET(M647,1,0)="S"),SUMIFS($X:$X,$M:$M,"S",$J:$J,CONCATENATE(E647,".",F647,".")),IF(AND(M647="N1",OFFSET(M647,1,0)="N2",$A$6&gt;=3),SUMIFS($X:$X,$M:$M,"N2",$J:$J,CONCATENATE(E647,".",F647,".")),IF(AND(M647="N2",OFFSET(M647,1,0)="S",$A$6&gt;=3),SUMIFS($X:$X,$M:$M,"S",$K:$K,CONCATENATE(E647,".",F647,".",G647,"."))))))),0)</f>
        <v>44.86</v>
      </c>
      <c r="Y647" s="58">
        <f t="shared" si="107"/>
        <v>2</v>
      </c>
      <c r="Z647" s="59"/>
      <c r="AA647" s="59"/>
      <c r="AB647" s="59"/>
      <c r="AC647" s="3"/>
      <c r="AD647" s="11"/>
      <c r="AE647" s="60"/>
    </row>
    <row r="648" spans="1:31" ht="25.5" x14ac:dyDescent="0.25">
      <c r="A648" t="str">
        <f t="shared" si="100"/>
        <v>S</v>
      </c>
      <c r="B648">
        <f t="shared" ca="1" si="110"/>
        <v>3</v>
      </c>
      <c r="C648" t="str">
        <f t="shared" ca="1" si="111"/>
        <v>S</v>
      </c>
      <c r="D648" t="str">
        <f t="shared" si="101"/>
        <v xml:space="preserve"> </v>
      </c>
      <c r="E648" s="47">
        <f t="shared" ca="1" si="102"/>
        <v>1</v>
      </c>
      <c r="F648">
        <f t="shared" ca="1" si="103"/>
        <v>25</v>
      </c>
      <c r="G648">
        <f t="shared" ca="1" si="104"/>
        <v>3</v>
      </c>
      <c r="H648">
        <f t="shared" ca="1" si="105"/>
        <v>6</v>
      </c>
      <c r="I648" t="str">
        <f t="shared" ca="1" si="112"/>
        <v>1</v>
      </c>
      <c r="J648" t="str">
        <f t="shared" ca="1" si="113"/>
        <v>1.25.</v>
      </c>
      <c r="K648" t="str">
        <f t="shared" ca="1" si="114"/>
        <v>1.25.3.</v>
      </c>
      <c r="L648" t="str">
        <f t="shared" ca="1" si="106"/>
        <v>F</v>
      </c>
      <c r="M648" s="48" t="s">
        <v>6</v>
      </c>
      <c r="N648" s="49"/>
      <c r="O648" s="50" t="s">
        <v>1630</v>
      </c>
      <c r="P648" s="51" t="s">
        <v>32</v>
      </c>
      <c r="Q648" s="51">
        <v>94492</v>
      </c>
      <c r="R648" s="52" t="s">
        <v>84</v>
      </c>
      <c r="S648" s="53" t="s">
        <v>61</v>
      </c>
      <c r="T648" s="78">
        <v>3</v>
      </c>
      <c r="U648" s="79">
        <v>43.25</v>
      </c>
      <c r="V648" s="57">
        <f t="shared" si="108"/>
        <v>53.96</v>
      </c>
      <c r="W648" s="56">
        <f t="shared" si="109"/>
        <v>53.96</v>
      </c>
      <c r="X648" s="57">
        <f ca="1">IFERROR(IF($M648="S",(ROUNDDOWN($Y648*$W648,2)),IF($M648="M",SUMIFS($X:$X,$M:$M,"N1",$E:$E,I648),IF(AND(M648="N1",OFFSET(M648,1,0)="S"),SUMIFS($X:$X,$M:$M,"S",$J:$J,CONCATENATE(E648,".",F648,".")),IF(AND(M648="N1",OFFSET(M648,1,0)="N2",$A$6&gt;=3),SUMIFS($X:$X,$M:$M,"N2",$J:$J,CONCATENATE(E648,".",F648,".")),IF(AND(M648="N2",OFFSET(M648,1,0)="S",$A$6&gt;=3),SUMIFS($X:$X,$M:$M,"S",$K:$K,CONCATENATE(E648,".",F648,".",G648,"."))))))),0)</f>
        <v>161.88</v>
      </c>
      <c r="Y648" s="58">
        <f t="shared" si="107"/>
        <v>3</v>
      </c>
      <c r="Z648" s="59"/>
      <c r="AA648" s="59"/>
      <c r="AB648" s="59"/>
      <c r="AC648" s="3"/>
      <c r="AD648" s="11"/>
      <c r="AE648" s="60"/>
    </row>
    <row r="649" spans="1:31" ht="25.5" x14ac:dyDescent="0.25">
      <c r="A649" t="str">
        <f t="shared" si="100"/>
        <v>S</v>
      </c>
      <c r="B649">
        <f t="shared" ca="1" si="110"/>
        <v>3</v>
      </c>
      <c r="C649" t="str">
        <f t="shared" ca="1" si="111"/>
        <v>S</v>
      </c>
      <c r="D649" t="str">
        <f t="shared" si="101"/>
        <v xml:space="preserve"> </v>
      </c>
      <c r="E649" s="47">
        <f t="shared" ca="1" si="102"/>
        <v>1</v>
      </c>
      <c r="F649">
        <f t="shared" ca="1" si="103"/>
        <v>25</v>
      </c>
      <c r="G649">
        <f t="shared" ca="1" si="104"/>
        <v>3</v>
      </c>
      <c r="H649">
        <f t="shared" ca="1" si="105"/>
        <v>7</v>
      </c>
      <c r="I649" t="str">
        <f t="shared" ca="1" si="112"/>
        <v>1</v>
      </c>
      <c r="J649" t="str">
        <f t="shared" ca="1" si="113"/>
        <v>1.25.</v>
      </c>
      <c r="K649" t="str">
        <f t="shared" ca="1" si="114"/>
        <v>1.25.3.</v>
      </c>
      <c r="L649" t="str">
        <f t="shared" ca="1" si="106"/>
        <v>F</v>
      </c>
      <c r="M649" s="48" t="s">
        <v>6</v>
      </c>
      <c r="N649" s="49"/>
      <c r="O649" s="50" t="s">
        <v>1631</v>
      </c>
      <c r="P649" s="51" t="s">
        <v>32</v>
      </c>
      <c r="Q649" s="51">
        <v>94493</v>
      </c>
      <c r="R649" s="52" t="s">
        <v>772</v>
      </c>
      <c r="S649" s="53" t="s">
        <v>61</v>
      </c>
      <c r="T649" s="78">
        <v>2</v>
      </c>
      <c r="U649" s="79">
        <v>79.14</v>
      </c>
      <c r="V649" s="57">
        <f t="shared" si="108"/>
        <v>98.75</v>
      </c>
      <c r="W649" s="56">
        <f t="shared" si="109"/>
        <v>98.75</v>
      </c>
      <c r="X649" s="57">
        <f ca="1">IFERROR(IF($M649="S",(ROUNDDOWN($Y649*$W649,2)),IF($M649="M",SUMIFS($X:$X,$M:$M,"N1",$E:$E,I649),IF(AND(M649="N1",OFFSET(M649,1,0)="S"),SUMIFS($X:$X,$M:$M,"S",$J:$J,CONCATENATE(E649,".",F649,".")),IF(AND(M649="N1",OFFSET(M649,1,0)="N2",$A$6&gt;=3),SUMIFS($X:$X,$M:$M,"N2",$J:$J,CONCATENATE(E649,".",F649,".")),IF(AND(M649="N2",OFFSET(M649,1,0)="S",$A$6&gt;=3),SUMIFS($X:$X,$M:$M,"S",$K:$K,CONCATENATE(E649,".",F649,".",G649,"."))))))),0)</f>
        <v>197.5</v>
      </c>
      <c r="Y649" s="58">
        <f t="shared" si="107"/>
        <v>2</v>
      </c>
      <c r="Z649" s="59"/>
      <c r="AA649" s="59"/>
      <c r="AB649" s="59"/>
      <c r="AC649" s="3"/>
      <c r="AD649" s="11"/>
      <c r="AE649" s="60"/>
    </row>
    <row r="650" spans="1:31" ht="25.5" x14ac:dyDescent="0.25">
      <c r="A650" t="str">
        <f t="shared" si="100"/>
        <v>S</v>
      </c>
      <c r="B650">
        <f t="shared" ca="1" si="110"/>
        <v>3</v>
      </c>
      <c r="C650" t="str">
        <f t="shared" ca="1" si="111"/>
        <v>S</v>
      </c>
      <c r="D650" t="str">
        <f t="shared" si="101"/>
        <v xml:space="preserve"> </v>
      </c>
      <c r="E650" s="47">
        <f t="shared" ca="1" si="102"/>
        <v>1</v>
      </c>
      <c r="F650">
        <f t="shared" ca="1" si="103"/>
        <v>25</v>
      </c>
      <c r="G650">
        <f t="shared" ca="1" si="104"/>
        <v>3</v>
      </c>
      <c r="H650">
        <f t="shared" ca="1" si="105"/>
        <v>8</v>
      </c>
      <c r="I650" t="str">
        <f t="shared" ca="1" si="112"/>
        <v>1</v>
      </c>
      <c r="J650" t="str">
        <f t="shared" ca="1" si="113"/>
        <v>1.25.</v>
      </c>
      <c r="K650" t="str">
        <f t="shared" ca="1" si="114"/>
        <v>1.25.3.</v>
      </c>
      <c r="L650" t="str">
        <f t="shared" ca="1" si="106"/>
        <v>F</v>
      </c>
      <c r="M650" s="48" t="s">
        <v>6</v>
      </c>
      <c r="N650" s="49"/>
      <c r="O650" s="50" t="s">
        <v>1632</v>
      </c>
      <c r="P650" s="51" t="s">
        <v>32</v>
      </c>
      <c r="Q650" s="51">
        <v>99619</v>
      </c>
      <c r="R650" s="52" t="s">
        <v>773</v>
      </c>
      <c r="S650" s="53" t="s">
        <v>61</v>
      </c>
      <c r="T650" s="78">
        <v>1</v>
      </c>
      <c r="U650" s="79">
        <v>138.15</v>
      </c>
      <c r="V650" s="57">
        <f t="shared" si="108"/>
        <v>172.38</v>
      </c>
      <c r="W650" s="56">
        <f t="shared" si="109"/>
        <v>172.38</v>
      </c>
      <c r="X650" s="57">
        <f ca="1">IFERROR(IF($M650="S",(ROUNDDOWN($Y650*$W650,2)),IF($M650="M",SUMIFS($X:$X,$M:$M,"N1",$E:$E,I650),IF(AND(M650="N1",OFFSET(M650,1,0)="S"),SUMIFS($X:$X,$M:$M,"S",$J:$J,CONCATENATE(E650,".",F650,".")),IF(AND(M650="N1",OFFSET(M650,1,0)="N2",$A$6&gt;=3),SUMIFS($X:$X,$M:$M,"N2",$J:$J,CONCATENATE(E650,".",F650,".")),IF(AND(M650="N2",OFFSET(M650,1,0)="S",$A$6&gt;=3),SUMIFS($X:$X,$M:$M,"S",$K:$K,CONCATENATE(E650,".",F650,".",G650,"."))))))),0)</f>
        <v>172.38</v>
      </c>
      <c r="Y650" s="58">
        <f t="shared" si="107"/>
        <v>1</v>
      </c>
      <c r="Z650" s="59"/>
      <c r="AA650" s="59"/>
      <c r="AB650" s="59"/>
      <c r="AC650" s="3"/>
      <c r="AD650" s="11"/>
      <c r="AE650" s="60"/>
    </row>
    <row r="651" spans="1:31" ht="25.5" x14ac:dyDescent="0.25">
      <c r="A651" t="str">
        <f t="shared" si="100"/>
        <v>S</v>
      </c>
      <c r="B651">
        <f t="shared" ca="1" si="110"/>
        <v>3</v>
      </c>
      <c r="C651" t="str">
        <f t="shared" ca="1" si="111"/>
        <v>S</v>
      </c>
      <c r="D651" t="str">
        <f t="shared" si="101"/>
        <v xml:space="preserve"> </v>
      </c>
      <c r="E651" s="47">
        <f t="shared" ca="1" si="102"/>
        <v>1</v>
      </c>
      <c r="F651">
        <f t="shared" ca="1" si="103"/>
        <v>25</v>
      </c>
      <c r="G651">
        <f t="shared" ca="1" si="104"/>
        <v>3</v>
      </c>
      <c r="H651">
        <f t="shared" ca="1" si="105"/>
        <v>9</v>
      </c>
      <c r="I651" t="str">
        <f t="shared" ca="1" si="112"/>
        <v>1</v>
      </c>
      <c r="J651" t="str">
        <f t="shared" ca="1" si="113"/>
        <v>1.25.</v>
      </c>
      <c r="K651" t="str">
        <f t="shared" ca="1" si="114"/>
        <v>1.25.3.</v>
      </c>
      <c r="L651" t="str">
        <f t="shared" ca="1" si="106"/>
        <v>F</v>
      </c>
      <c r="M651" s="48" t="s">
        <v>6</v>
      </c>
      <c r="N651" s="49"/>
      <c r="O651" s="50" t="s">
        <v>1633</v>
      </c>
      <c r="P651" s="51" t="s">
        <v>32</v>
      </c>
      <c r="Q651" s="51">
        <v>99631</v>
      </c>
      <c r="R651" s="52" t="s">
        <v>774</v>
      </c>
      <c r="S651" s="53" t="s">
        <v>61</v>
      </c>
      <c r="T651" s="78">
        <v>1</v>
      </c>
      <c r="U651" s="79">
        <v>174.48</v>
      </c>
      <c r="V651" s="57">
        <f t="shared" si="108"/>
        <v>217.71</v>
      </c>
      <c r="W651" s="56">
        <f t="shared" si="109"/>
        <v>217.71</v>
      </c>
      <c r="X651" s="57">
        <f ca="1">IFERROR(IF($M651="S",(ROUNDDOWN($Y651*$W651,2)),IF($M651="M",SUMIFS($X:$X,$M:$M,"N1",$E:$E,I651),IF(AND(M651="N1",OFFSET(M651,1,0)="S"),SUMIFS($X:$X,$M:$M,"S",$J:$J,CONCATENATE(E651,".",F651,".")),IF(AND(M651="N1",OFFSET(M651,1,0)="N2",$A$6&gt;=3),SUMIFS($X:$X,$M:$M,"N2",$J:$J,CONCATENATE(E651,".",F651,".")),IF(AND(M651="N2",OFFSET(M651,1,0)="S",$A$6&gt;=3),SUMIFS($X:$X,$M:$M,"S",$K:$K,CONCATENATE(E651,".",F651,".",G651,"."))))))),0)</f>
        <v>217.71</v>
      </c>
      <c r="Y651" s="58">
        <f t="shared" si="107"/>
        <v>1</v>
      </c>
      <c r="Z651" s="59"/>
      <c r="AA651" s="59"/>
      <c r="AB651" s="59"/>
      <c r="AC651" s="3"/>
      <c r="AD651" s="11"/>
      <c r="AE651" s="60"/>
    </row>
    <row r="652" spans="1:31" x14ac:dyDescent="0.25">
      <c r="A652">
        <f t="shared" si="100"/>
        <v>3</v>
      </c>
      <c r="B652">
        <f t="shared" ca="1" si="110"/>
        <v>3</v>
      </c>
      <c r="C652">
        <f t="shared" ca="1" si="111"/>
        <v>3</v>
      </c>
      <c r="D652" t="str">
        <f t="shared" si="101"/>
        <v xml:space="preserve"> </v>
      </c>
      <c r="E652" s="47">
        <f t="shared" ca="1" si="102"/>
        <v>1</v>
      </c>
      <c r="F652">
        <f t="shared" ca="1" si="103"/>
        <v>25</v>
      </c>
      <c r="G652">
        <f t="shared" ca="1" si="104"/>
        <v>4</v>
      </c>
      <c r="H652">
        <f t="shared" ca="1" si="105"/>
        <v>0</v>
      </c>
      <c r="I652" t="str">
        <f t="shared" ca="1" si="112"/>
        <v>1</v>
      </c>
      <c r="J652" t="str">
        <f t="shared" ca="1" si="113"/>
        <v>1.25.</v>
      </c>
      <c r="K652" t="str">
        <f t="shared" ca="1" si="114"/>
        <v>1.25.4.</v>
      </c>
      <c r="L652" t="str">
        <f t="shared" ca="1" si="106"/>
        <v>F</v>
      </c>
      <c r="M652" s="48" t="s">
        <v>4</v>
      </c>
      <c r="N652" s="49"/>
      <c r="O652" s="50" t="s">
        <v>1634</v>
      </c>
      <c r="P652" s="51"/>
      <c r="Q652" s="51"/>
      <c r="R652" s="52" t="s">
        <v>775</v>
      </c>
      <c r="S652" s="53"/>
      <c r="T652" s="78"/>
      <c r="U652" s="79"/>
      <c r="V652" s="57">
        <f t="shared" si="108"/>
        <v>0</v>
      </c>
      <c r="W652" s="56">
        <f t="shared" si="109"/>
        <v>0</v>
      </c>
      <c r="X652" s="57">
        <f ca="1">IFERROR(IF($M652="S",(ROUNDDOWN($Y652*$W652,2)),IF($M652="M",SUMIFS($X:$X,$M:$M,"N1",$E:$E,I652),IF(AND(M652="N1",OFFSET(M652,1,0)="S"),SUMIFS($X:$X,$M:$M,"S",$J:$J,CONCATENATE(E652,".",F652,".")),IF(AND(M652="N1",OFFSET(M652,1,0)="N2",$A$6&gt;=3),SUMIFS($X:$X,$M:$M,"N2",$J:$J,CONCATENATE(E652,".",F652,".")),IF(AND(M652="N2",OFFSET(M652,1,0)="S",$A$6&gt;=3),SUMIFS($X:$X,$M:$M,"S",$K:$K,CONCATENATE(E652,".",F652,".",G652,"."))))))),0)</f>
        <v>11835.43</v>
      </c>
      <c r="Y652" s="58">
        <f t="shared" si="107"/>
        <v>0</v>
      </c>
      <c r="Z652" s="59"/>
      <c r="AA652" s="59"/>
      <c r="AB652" s="59"/>
      <c r="AC652" s="3"/>
      <c r="AD652" s="11"/>
      <c r="AE652" s="60"/>
    </row>
    <row r="653" spans="1:31" ht="38.25" x14ac:dyDescent="0.25">
      <c r="A653" t="str">
        <f t="shared" si="100"/>
        <v>S</v>
      </c>
      <c r="B653">
        <f t="shared" ca="1" si="110"/>
        <v>3</v>
      </c>
      <c r="C653" t="str">
        <f t="shared" ca="1" si="111"/>
        <v>S</v>
      </c>
      <c r="D653" t="str">
        <f t="shared" si="101"/>
        <v xml:space="preserve"> </v>
      </c>
      <c r="E653" s="47">
        <f t="shared" ca="1" si="102"/>
        <v>1</v>
      </c>
      <c r="F653">
        <f t="shared" ca="1" si="103"/>
        <v>25</v>
      </c>
      <c r="G653">
        <f t="shared" ca="1" si="104"/>
        <v>4</v>
      </c>
      <c r="H653">
        <f t="shared" ca="1" si="105"/>
        <v>1</v>
      </c>
      <c r="I653" t="str">
        <f t="shared" ca="1" si="112"/>
        <v>1</v>
      </c>
      <c r="J653" t="str">
        <f t="shared" ca="1" si="113"/>
        <v>1.25.</v>
      </c>
      <c r="K653" t="str">
        <f t="shared" ca="1" si="114"/>
        <v>1.25.4.</v>
      </c>
      <c r="L653" t="str">
        <f t="shared" ca="1" si="106"/>
        <v>F</v>
      </c>
      <c r="M653" s="48" t="s">
        <v>6</v>
      </c>
      <c r="N653" s="49"/>
      <c r="O653" s="50" t="s">
        <v>1635</v>
      </c>
      <c r="P653" s="51" t="s">
        <v>120</v>
      </c>
      <c r="Q653" s="51" t="s">
        <v>776</v>
      </c>
      <c r="R653" s="52" t="s">
        <v>777</v>
      </c>
      <c r="S653" s="53" t="s">
        <v>61</v>
      </c>
      <c r="T653" s="78">
        <v>1</v>
      </c>
      <c r="U653" s="79">
        <v>911.62</v>
      </c>
      <c r="V653" s="57">
        <f t="shared" si="108"/>
        <v>1137.51</v>
      </c>
      <c r="W653" s="56">
        <f t="shared" si="109"/>
        <v>1137.51</v>
      </c>
      <c r="X653" s="57">
        <f ca="1">IFERROR(IF($M653="S",(ROUNDDOWN($Y653*$W653,2)),IF($M653="M",SUMIFS($X:$X,$M:$M,"N1",$E:$E,I653),IF(AND(M653="N1",OFFSET(M653,1,0)="S"),SUMIFS($X:$X,$M:$M,"S",$J:$J,CONCATENATE(E653,".",F653,".")),IF(AND(M653="N1",OFFSET(M653,1,0)="N2",$A$6&gt;=3),SUMIFS($X:$X,$M:$M,"N2",$J:$J,CONCATENATE(E653,".",F653,".")),IF(AND(M653="N2",OFFSET(M653,1,0)="S",$A$6&gt;=3),SUMIFS($X:$X,$M:$M,"S",$K:$K,CONCATENATE(E653,".",F653,".",G653,"."))))))),0)</f>
        <v>1137.51</v>
      </c>
      <c r="Y653" s="58">
        <f t="shared" si="107"/>
        <v>1</v>
      </c>
      <c r="Z653" s="59"/>
      <c r="AA653" s="59"/>
      <c r="AB653" s="59"/>
      <c r="AC653" s="3"/>
      <c r="AD653" s="11"/>
      <c r="AE653" s="60"/>
    </row>
    <row r="654" spans="1:31" ht="38.25" x14ac:dyDescent="0.25">
      <c r="A654" t="str">
        <f t="shared" si="100"/>
        <v>S</v>
      </c>
      <c r="B654">
        <f t="shared" ca="1" si="110"/>
        <v>3</v>
      </c>
      <c r="C654" t="str">
        <f t="shared" ca="1" si="111"/>
        <v>S</v>
      </c>
      <c r="D654" t="str">
        <f t="shared" si="101"/>
        <v xml:space="preserve"> </v>
      </c>
      <c r="E654" s="47">
        <f t="shared" ca="1" si="102"/>
        <v>1</v>
      </c>
      <c r="F654">
        <f t="shared" ca="1" si="103"/>
        <v>25</v>
      </c>
      <c r="G654">
        <f t="shared" ca="1" si="104"/>
        <v>4</v>
      </c>
      <c r="H654">
        <f t="shared" ca="1" si="105"/>
        <v>2</v>
      </c>
      <c r="I654" t="str">
        <f t="shared" ca="1" si="112"/>
        <v>1</v>
      </c>
      <c r="J654" t="str">
        <f t="shared" ca="1" si="113"/>
        <v>1.25.</v>
      </c>
      <c r="K654" t="str">
        <f t="shared" ca="1" si="114"/>
        <v>1.25.4.</v>
      </c>
      <c r="L654" t="str">
        <f t="shared" ca="1" si="106"/>
        <v>F</v>
      </c>
      <c r="M654" s="48" t="s">
        <v>6</v>
      </c>
      <c r="N654" s="49"/>
      <c r="O654" s="50" t="s">
        <v>1636</v>
      </c>
      <c r="P654" s="51" t="s">
        <v>32</v>
      </c>
      <c r="Q654" s="51">
        <v>89748</v>
      </c>
      <c r="R654" s="52" t="s">
        <v>778</v>
      </c>
      <c r="S654" s="53" t="s">
        <v>61</v>
      </c>
      <c r="T654" s="78">
        <v>3</v>
      </c>
      <c r="U654" s="79">
        <v>46.12</v>
      </c>
      <c r="V654" s="57">
        <f t="shared" si="108"/>
        <v>57.54</v>
      </c>
      <c r="W654" s="56">
        <f t="shared" si="109"/>
        <v>57.54</v>
      </c>
      <c r="X654" s="57">
        <f ca="1">IFERROR(IF($M654="S",(ROUNDDOWN($Y654*$W654,2)),IF($M654="M",SUMIFS($X:$X,$M:$M,"N1",$E:$E,I654),IF(AND(M654="N1",OFFSET(M654,1,0)="S"),SUMIFS($X:$X,$M:$M,"S",$J:$J,CONCATENATE(E654,".",F654,".")),IF(AND(M654="N1",OFFSET(M654,1,0)="N2",$A$6&gt;=3),SUMIFS($X:$X,$M:$M,"N2",$J:$J,CONCATENATE(E654,".",F654,".")),IF(AND(M654="N2",OFFSET(M654,1,0)="S",$A$6&gt;=3),SUMIFS($X:$X,$M:$M,"S",$K:$K,CONCATENATE(E654,".",F654,".",G654,"."))))))),0)</f>
        <v>172.62</v>
      </c>
      <c r="Y654" s="58">
        <f t="shared" si="107"/>
        <v>3</v>
      </c>
      <c r="Z654" s="59"/>
      <c r="AA654" s="59"/>
      <c r="AB654" s="59"/>
      <c r="AC654" s="3"/>
      <c r="AD654" s="11"/>
      <c r="AE654" s="60"/>
    </row>
    <row r="655" spans="1:31" ht="38.25" x14ac:dyDescent="0.25">
      <c r="A655" t="str">
        <f t="shared" si="100"/>
        <v>S</v>
      </c>
      <c r="B655">
        <f t="shared" ca="1" si="110"/>
        <v>3</v>
      </c>
      <c r="C655" t="str">
        <f t="shared" ca="1" si="111"/>
        <v>S</v>
      </c>
      <c r="D655" t="str">
        <f t="shared" si="101"/>
        <v xml:space="preserve"> </v>
      </c>
      <c r="E655" s="47">
        <f t="shared" ca="1" si="102"/>
        <v>1</v>
      </c>
      <c r="F655">
        <f t="shared" ca="1" si="103"/>
        <v>25</v>
      </c>
      <c r="G655">
        <f t="shared" ca="1" si="104"/>
        <v>4</v>
      </c>
      <c r="H655">
        <f t="shared" ca="1" si="105"/>
        <v>3</v>
      </c>
      <c r="I655" t="str">
        <f t="shared" ca="1" si="112"/>
        <v>1</v>
      </c>
      <c r="J655" t="str">
        <f t="shared" ca="1" si="113"/>
        <v>1.25.</v>
      </c>
      <c r="K655" t="str">
        <f t="shared" ca="1" si="114"/>
        <v>1.25.4.</v>
      </c>
      <c r="L655" t="str">
        <f t="shared" ca="1" si="106"/>
        <v>F</v>
      </c>
      <c r="M655" s="48" t="s">
        <v>6</v>
      </c>
      <c r="N655" s="49"/>
      <c r="O655" s="50" t="s">
        <v>1637</v>
      </c>
      <c r="P655" s="51" t="s">
        <v>32</v>
      </c>
      <c r="Q655" s="51">
        <v>89726</v>
      </c>
      <c r="R655" s="52" t="s">
        <v>92</v>
      </c>
      <c r="S655" s="53" t="s">
        <v>61</v>
      </c>
      <c r="T655" s="78">
        <v>45</v>
      </c>
      <c r="U655" s="79">
        <v>11.56</v>
      </c>
      <c r="V655" s="57">
        <f t="shared" si="108"/>
        <v>14.42</v>
      </c>
      <c r="W655" s="56">
        <f t="shared" si="109"/>
        <v>14.42</v>
      </c>
      <c r="X655" s="57">
        <f ca="1">IFERROR(IF($M655="S",(ROUNDDOWN($Y655*$W655,2)),IF($M655="M",SUMIFS($X:$X,$M:$M,"N1",$E:$E,I655),IF(AND(M655="N1",OFFSET(M655,1,0)="S"),SUMIFS($X:$X,$M:$M,"S",$J:$J,CONCATENATE(E655,".",F655,".")),IF(AND(M655="N1",OFFSET(M655,1,0)="N2",$A$6&gt;=3),SUMIFS($X:$X,$M:$M,"N2",$J:$J,CONCATENATE(E655,".",F655,".")),IF(AND(M655="N2",OFFSET(M655,1,0)="S",$A$6&gt;=3),SUMIFS($X:$X,$M:$M,"S",$K:$K,CONCATENATE(E655,".",F655,".",G655,"."))))))),0)</f>
        <v>648.9</v>
      </c>
      <c r="Y655" s="58">
        <f t="shared" si="107"/>
        <v>45</v>
      </c>
      <c r="Z655" s="59"/>
      <c r="AA655" s="59"/>
      <c r="AB655" s="59"/>
      <c r="AC655" s="3"/>
      <c r="AD655" s="11"/>
      <c r="AE655" s="60"/>
    </row>
    <row r="656" spans="1:31" ht="38.25" x14ac:dyDescent="0.25">
      <c r="A656" t="str">
        <f t="shared" si="100"/>
        <v>S</v>
      </c>
      <c r="B656">
        <f t="shared" ca="1" si="110"/>
        <v>3</v>
      </c>
      <c r="C656" t="str">
        <f t="shared" ca="1" si="111"/>
        <v>S</v>
      </c>
      <c r="D656" t="str">
        <f t="shared" si="101"/>
        <v xml:space="preserve"> </v>
      </c>
      <c r="E656" s="47">
        <f t="shared" ca="1" si="102"/>
        <v>1</v>
      </c>
      <c r="F656">
        <f t="shared" ca="1" si="103"/>
        <v>25</v>
      </c>
      <c r="G656">
        <f t="shared" ca="1" si="104"/>
        <v>4</v>
      </c>
      <c r="H656">
        <f t="shared" ca="1" si="105"/>
        <v>4</v>
      </c>
      <c r="I656" t="str">
        <f t="shared" ca="1" si="112"/>
        <v>1</v>
      </c>
      <c r="J656" t="str">
        <f t="shared" ca="1" si="113"/>
        <v>1.25.</v>
      </c>
      <c r="K656" t="str">
        <f t="shared" ca="1" si="114"/>
        <v>1.25.4.</v>
      </c>
      <c r="L656" t="str">
        <f t="shared" ca="1" si="106"/>
        <v>F</v>
      </c>
      <c r="M656" s="48" t="s">
        <v>6</v>
      </c>
      <c r="N656" s="49"/>
      <c r="O656" s="50" t="s">
        <v>1638</v>
      </c>
      <c r="P656" s="51" t="s">
        <v>32</v>
      </c>
      <c r="Q656" s="51">
        <v>89732</v>
      </c>
      <c r="R656" s="52" t="s">
        <v>93</v>
      </c>
      <c r="S656" s="53" t="s">
        <v>61</v>
      </c>
      <c r="T656" s="78">
        <v>60</v>
      </c>
      <c r="U656" s="79">
        <v>16.690000000000001</v>
      </c>
      <c r="V656" s="57">
        <f t="shared" si="108"/>
        <v>20.82</v>
      </c>
      <c r="W656" s="56">
        <f t="shared" si="109"/>
        <v>20.82</v>
      </c>
      <c r="X656" s="57">
        <f ca="1">IFERROR(IF($M656="S",(ROUNDDOWN($Y656*$W656,2)),IF($M656="M",SUMIFS($X:$X,$M:$M,"N1",$E:$E,I656),IF(AND(M656="N1",OFFSET(M656,1,0)="S"),SUMIFS($X:$X,$M:$M,"S",$J:$J,CONCATENATE(E656,".",F656,".")),IF(AND(M656="N1",OFFSET(M656,1,0)="N2",$A$6&gt;=3),SUMIFS($X:$X,$M:$M,"N2",$J:$J,CONCATENATE(E656,".",F656,".")),IF(AND(M656="N2",OFFSET(M656,1,0)="S",$A$6&gt;=3),SUMIFS($X:$X,$M:$M,"S",$K:$K,CONCATENATE(E656,".",F656,".",G656,"."))))))),0)</f>
        <v>1249.2</v>
      </c>
      <c r="Y656" s="58">
        <f t="shared" si="107"/>
        <v>60</v>
      </c>
      <c r="Z656" s="59"/>
      <c r="AA656" s="59"/>
      <c r="AB656" s="59"/>
      <c r="AC656" s="3"/>
      <c r="AD656" s="11"/>
      <c r="AE656" s="60"/>
    </row>
    <row r="657" spans="1:31" ht="38.25" x14ac:dyDescent="0.25">
      <c r="A657" t="str">
        <f t="shared" si="100"/>
        <v>S</v>
      </c>
      <c r="B657">
        <f t="shared" ca="1" si="110"/>
        <v>3</v>
      </c>
      <c r="C657" t="str">
        <f t="shared" ca="1" si="111"/>
        <v>S</v>
      </c>
      <c r="D657" t="str">
        <f t="shared" si="101"/>
        <v xml:space="preserve"> </v>
      </c>
      <c r="E657" s="47">
        <f t="shared" ca="1" si="102"/>
        <v>1</v>
      </c>
      <c r="F657">
        <f t="shared" ca="1" si="103"/>
        <v>25</v>
      </c>
      <c r="G657">
        <f t="shared" ca="1" si="104"/>
        <v>4</v>
      </c>
      <c r="H657">
        <f t="shared" ca="1" si="105"/>
        <v>5</v>
      </c>
      <c r="I657" t="str">
        <f t="shared" ca="1" si="112"/>
        <v>1</v>
      </c>
      <c r="J657" t="str">
        <f t="shared" ca="1" si="113"/>
        <v>1.25.</v>
      </c>
      <c r="K657" t="str">
        <f t="shared" ca="1" si="114"/>
        <v>1.25.4.</v>
      </c>
      <c r="L657" t="str">
        <f t="shared" ca="1" si="106"/>
        <v>F</v>
      </c>
      <c r="M657" s="48" t="s">
        <v>6</v>
      </c>
      <c r="N657" s="49"/>
      <c r="O657" s="50" t="s">
        <v>1639</v>
      </c>
      <c r="P657" s="51" t="s">
        <v>32</v>
      </c>
      <c r="Q657" s="51">
        <v>89806</v>
      </c>
      <c r="R657" s="52" t="s">
        <v>779</v>
      </c>
      <c r="S657" s="53" t="s">
        <v>61</v>
      </c>
      <c r="T657" s="78">
        <v>2</v>
      </c>
      <c r="U657" s="79">
        <v>23.01</v>
      </c>
      <c r="V657" s="57">
        <f t="shared" si="108"/>
        <v>28.71</v>
      </c>
      <c r="W657" s="56">
        <f t="shared" si="109"/>
        <v>28.71</v>
      </c>
      <c r="X657" s="57">
        <f ca="1">IFERROR(IF($M657="S",(ROUNDDOWN($Y657*$W657,2)),IF($M657="M",SUMIFS($X:$X,$M:$M,"N1",$E:$E,I657),IF(AND(M657="N1",OFFSET(M657,1,0)="S"),SUMIFS($X:$X,$M:$M,"S",$J:$J,CONCATENATE(E657,".",F657,".")),IF(AND(M657="N1",OFFSET(M657,1,0)="N2",$A$6&gt;=3),SUMIFS($X:$X,$M:$M,"N2",$J:$J,CONCATENATE(E657,".",F657,".")),IF(AND(M657="N2",OFFSET(M657,1,0)="S",$A$6&gt;=3),SUMIFS($X:$X,$M:$M,"S",$K:$K,CONCATENATE(E657,".",F657,".",G657,"."))))))),0)</f>
        <v>57.42</v>
      </c>
      <c r="Y657" s="58">
        <f t="shared" si="107"/>
        <v>2</v>
      </c>
      <c r="Z657" s="59"/>
      <c r="AA657" s="59"/>
      <c r="AB657" s="59"/>
      <c r="AC657" s="3"/>
      <c r="AD657" s="11"/>
      <c r="AE657" s="60"/>
    </row>
    <row r="658" spans="1:31" ht="38.25" x14ac:dyDescent="0.25">
      <c r="A658" t="str">
        <f t="shared" si="100"/>
        <v>S</v>
      </c>
      <c r="B658">
        <f t="shared" ca="1" si="110"/>
        <v>3</v>
      </c>
      <c r="C658" t="str">
        <f t="shared" ca="1" si="111"/>
        <v>S</v>
      </c>
      <c r="D658" t="str">
        <f t="shared" si="101"/>
        <v xml:space="preserve"> </v>
      </c>
      <c r="E658" s="47">
        <f t="shared" ca="1" si="102"/>
        <v>1</v>
      </c>
      <c r="F658">
        <f t="shared" ca="1" si="103"/>
        <v>25</v>
      </c>
      <c r="G658">
        <f t="shared" ca="1" si="104"/>
        <v>4</v>
      </c>
      <c r="H658">
        <f t="shared" ca="1" si="105"/>
        <v>6</v>
      </c>
      <c r="I658" t="str">
        <f t="shared" ca="1" si="112"/>
        <v>1</v>
      </c>
      <c r="J658" t="str">
        <f t="shared" ca="1" si="113"/>
        <v>1.25.</v>
      </c>
      <c r="K658" t="str">
        <f t="shared" ca="1" si="114"/>
        <v>1.25.4.</v>
      </c>
      <c r="L658" t="str">
        <f t="shared" ca="1" si="106"/>
        <v>F</v>
      </c>
      <c r="M658" s="48" t="s">
        <v>6</v>
      </c>
      <c r="N658" s="49"/>
      <c r="O658" s="50" t="s">
        <v>1640</v>
      </c>
      <c r="P658" s="51" t="s">
        <v>32</v>
      </c>
      <c r="Q658" s="51">
        <v>89746</v>
      </c>
      <c r="R658" s="52" t="s">
        <v>91</v>
      </c>
      <c r="S658" s="53" t="s">
        <v>61</v>
      </c>
      <c r="T658" s="78">
        <v>5</v>
      </c>
      <c r="U658" s="79">
        <v>30.28</v>
      </c>
      <c r="V658" s="57">
        <f t="shared" si="108"/>
        <v>37.78</v>
      </c>
      <c r="W658" s="56">
        <f t="shared" si="109"/>
        <v>37.78</v>
      </c>
      <c r="X658" s="57">
        <f ca="1">IFERROR(IF($M658="S",(ROUNDDOWN($Y658*$W658,2)),IF($M658="M",SUMIFS($X:$X,$M:$M,"N1",$E:$E,I658),IF(AND(M658="N1",OFFSET(M658,1,0)="S"),SUMIFS($X:$X,$M:$M,"S",$J:$J,CONCATENATE(E658,".",F658,".")),IF(AND(M658="N1",OFFSET(M658,1,0)="N2",$A$6&gt;=3),SUMIFS($X:$X,$M:$M,"N2",$J:$J,CONCATENATE(E658,".",F658,".")),IF(AND(M658="N2",OFFSET(M658,1,0)="S",$A$6&gt;=3),SUMIFS($X:$X,$M:$M,"S",$K:$K,CONCATENATE(E658,".",F658,".",G658,"."))))))),0)</f>
        <v>188.9</v>
      </c>
      <c r="Y658" s="58">
        <f t="shared" si="107"/>
        <v>5</v>
      </c>
      <c r="Z658" s="59"/>
      <c r="AA658" s="59"/>
      <c r="AB658" s="59"/>
      <c r="AC658" s="3"/>
      <c r="AD658" s="11"/>
      <c r="AE658" s="60"/>
    </row>
    <row r="659" spans="1:31" ht="38.25" x14ac:dyDescent="0.25">
      <c r="A659" t="str">
        <f t="shared" si="100"/>
        <v>S</v>
      </c>
      <c r="B659">
        <f t="shared" ca="1" si="110"/>
        <v>3</v>
      </c>
      <c r="C659" t="str">
        <f t="shared" ca="1" si="111"/>
        <v>S</v>
      </c>
      <c r="D659" t="str">
        <f t="shared" si="101"/>
        <v xml:space="preserve"> </v>
      </c>
      <c r="E659" s="47">
        <f t="shared" ca="1" si="102"/>
        <v>1</v>
      </c>
      <c r="F659">
        <f t="shared" ca="1" si="103"/>
        <v>25</v>
      </c>
      <c r="G659">
        <f t="shared" ca="1" si="104"/>
        <v>4</v>
      </c>
      <c r="H659">
        <f t="shared" ca="1" si="105"/>
        <v>7</v>
      </c>
      <c r="I659" t="str">
        <f t="shared" ca="1" si="112"/>
        <v>1</v>
      </c>
      <c r="J659" t="str">
        <f t="shared" ca="1" si="113"/>
        <v>1.25.</v>
      </c>
      <c r="K659" t="str">
        <f t="shared" ca="1" si="114"/>
        <v>1.25.4.</v>
      </c>
      <c r="L659" t="str">
        <f t="shared" ca="1" si="106"/>
        <v>F</v>
      </c>
      <c r="M659" s="48" t="s">
        <v>6</v>
      </c>
      <c r="N659" s="49"/>
      <c r="O659" s="50" t="s">
        <v>1641</v>
      </c>
      <c r="P659" s="51" t="s">
        <v>32</v>
      </c>
      <c r="Q659" s="51">
        <v>89724</v>
      </c>
      <c r="R659" s="52" t="s">
        <v>94</v>
      </c>
      <c r="S659" s="53" t="s">
        <v>61</v>
      </c>
      <c r="T659" s="78">
        <v>33</v>
      </c>
      <c r="U659" s="79">
        <v>11.31</v>
      </c>
      <c r="V659" s="57">
        <f t="shared" si="108"/>
        <v>14.11</v>
      </c>
      <c r="W659" s="56">
        <f t="shared" si="109"/>
        <v>14.11</v>
      </c>
      <c r="X659" s="57">
        <f ca="1">IFERROR(IF($M659="S",(ROUNDDOWN($Y659*$W659,2)),IF($M659="M",SUMIFS($X:$X,$M:$M,"N1",$E:$E,I659),IF(AND(M659="N1",OFFSET(M659,1,0)="S"),SUMIFS($X:$X,$M:$M,"S",$J:$J,CONCATENATE(E659,".",F659,".")),IF(AND(M659="N1",OFFSET(M659,1,0)="N2",$A$6&gt;=3),SUMIFS($X:$X,$M:$M,"N2",$J:$J,CONCATENATE(E659,".",F659,".")),IF(AND(M659="N2",OFFSET(M659,1,0)="S",$A$6&gt;=3),SUMIFS($X:$X,$M:$M,"S",$K:$K,CONCATENATE(E659,".",F659,".",G659,"."))))))),0)</f>
        <v>465.63</v>
      </c>
      <c r="Y659" s="58">
        <f t="shared" si="107"/>
        <v>33</v>
      </c>
      <c r="Z659" s="59"/>
      <c r="AA659" s="59"/>
      <c r="AB659" s="59"/>
      <c r="AC659" s="3"/>
      <c r="AD659" s="11"/>
      <c r="AE659" s="60"/>
    </row>
    <row r="660" spans="1:31" ht="38.25" x14ac:dyDescent="0.25">
      <c r="A660" t="str">
        <f t="shared" si="100"/>
        <v>S</v>
      </c>
      <c r="B660">
        <f t="shared" ca="1" si="110"/>
        <v>3</v>
      </c>
      <c r="C660" t="str">
        <f t="shared" ca="1" si="111"/>
        <v>S</v>
      </c>
      <c r="D660" t="str">
        <f t="shared" si="101"/>
        <v xml:space="preserve"> </v>
      </c>
      <c r="E660" s="47">
        <f t="shared" ca="1" si="102"/>
        <v>1</v>
      </c>
      <c r="F660">
        <f t="shared" ca="1" si="103"/>
        <v>25</v>
      </c>
      <c r="G660">
        <f t="shared" ca="1" si="104"/>
        <v>4</v>
      </c>
      <c r="H660">
        <f t="shared" ca="1" si="105"/>
        <v>8</v>
      </c>
      <c r="I660" t="str">
        <f t="shared" ca="1" si="112"/>
        <v>1</v>
      </c>
      <c r="J660" t="str">
        <f t="shared" ca="1" si="113"/>
        <v>1.25.</v>
      </c>
      <c r="K660" t="str">
        <f t="shared" ca="1" si="114"/>
        <v>1.25.4.</v>
      </c>
      <c r="L660" t="str">
        <f t="shared" ca="1" si="106"/>
        <v>F</v>
      </c>
      <c r="M660" s="48" t="s">
        <v>6</v>
      </c>
      <c r="N660" s="49"/>
      <c r="O660" s="50" t="s">
        <v>1642</v>
      </c>
      <c r="P660" s="51" t="s">
        <v>32</v>
      </c>
      <c r="Q660" s="51">
        <v>89731</v>
      </c>
      <c r="R660" s="52" t="s">
        <v>95</v>
      </c>
      <c r="S660" s="53" t="s">
        <v>61</v>
      </c>
      <c r="T660" s="78">
        <v>76</v>
      </c>
      <c r="U660" s="79">
        <v>15.88</v>
      </c>
      <c r="V660" s="57">
        <f t="shared" si="108"/>
        <v>19.809999999999999</v>
      </c>
      <c r="W660" s="56">
        <f t="shared" si="109"/>
        <v>19.809999999999999</v>
      </c>
      <c r="X660" s="57">
        <f ca="1">IFERROR(IF($M660="S",(ROUNDDOWN($Y660*$W660,2)),IF($M660="M",SUMIFS($X:$X,$M:$M,"N1",$E:$E,I660),IF(AND(M660="N1",OFFSET(M660,1,0)="S"),SUMIFS($X:$X,$M:$M,"S",$J:$J,CONCATENATE(E660,".",F660,".")),IF(AND(M660="N1",OFFSET(M660,1,0)="N2",$A$6&gt;=3),SUMIFS($X:$X,$M:$M,"N2",$J:$J,CONCATENATE(E660,".",F660,".")),IF(AND(M660="N2",OFFSET(M660,1,0)="S",$A$6&gt;=3),SUMIFS($X:$X,$M:$M,"S",$K:$K,CONCATENATE(E660,".",F660,".",G660,"."))))))),0)</f>
        <v>1505.56</v>
      </c>
      <c r="Y660" s="58">
        <f t="shared" si="107"/>
        <v>76</v>
      </c>
      <c r="Z660" s="59"/>
      <c r="AA660" s="59"/>
      <c r="AB660" s="59"/>
      <c r="AC660" s="3"/>
      <c r="AD660" s="11"/>
      <c r="AE660" s="60"/>
    </row>
    <row r="661" spans="1:31" ht="38.25" x14ac:dyDescent="0.25">
      <c r="A661" t="str">
        <f t="shared" si="100"/>
        <v>S</v>
      </c>
      <c r="B661">
        <f t="shared" ca="1" si="110"/>
        <v>3</v>
      </c>
      <c r="C661" t="str">
        <f t="shared" ca="1" si="111"/>
        <v>S</v>
      </c>
      <c r="D661" t="str">
        <f t="shared" si="101"/>
        <v xml:space="preserve"> </v>
      </c>
      <c r="E661" s="47">
        <f t="shared" ca="1" si="102"/>
        <v>1</v>
      </c>
      <c r="F661">
        <f t="shared" ca="1" si="103"/>
        <v>25</v>
      </c>
      <c r="G661">
        <f t="shared" ca="1" si="104"/>
        <v>4</v>
      </c>
      <c r="H661">
        <f t="shared" ca="1" si="105"/>
        <v>9</v>
      </c>
      <c r="I661" t="str">
        <f t="shared" ca="1" si="112"/>
        <v>1</v>
      </c>
      <c r="J661" t="str">
        <f t="shared" ca="1" si="113"/>
        <v>1.25.</v>
      </c>
      <c r="K661" t="str">
        <f t="shared" ca="1" si="114"/>
        <v>1.25.4.</v>
      </c>
      <c r="L661" t="str">
        <f t="shared" ca="1" si="106"/>
        <v>F</v>
      </c>
      <c r="M661" s="48" t="s">
        <v>6</v>
      </c>
      <c r="N661" s="49"/>
      <c r="O661" s="50" t="s">
        <v>1643</v>
      </c>
      <c r="P661" s="51" t="s">
        <v>32</v>
      </c>
      <c r="Q661" s="51">
        <v>89518</v>
      </c>
      <c r="R661" s="52" t="s">
        <v>780</v>
      </c>
      <c r="S661" s="53" t="s">
        <v>61</v>
      </c>
      <c r="T661" s="78">
        <v>3</v>
      </c>
      <c r="U661" s="79">
        <v>15.97</v>
      </c>
      <c r="V661" s="57">
        <f t="shared" si="108"/>
        <v>19.920000000000002</v>
      </c>
      <c r="W661" s="56">
        <f t="shared" si="109"/>
        <v>19.920000000000002</v>
      </c>
      <c r="X661" s="57">
        <f ca="1">IFERROR(IF($M661="S",(ROUNDDOWN($Y661*$W661,2)),IF($M661="M",SUMIFS($X:$X,$M:$M,"N1",$E:$E,I661),IF(AND(M661="N1",OFFSET(M661,1,0)="S"),SUMIFS($X:$X,$M:$M,"S",$J:$J,CONCATENATE(E661,".",F661,".")),IF(AND(M661="N1",OFFSET(M661,1,0)="N2",$A$6&gt;=3),SUMIFS($X:$X,$M:$M,"N2",$J:$J,CONCATENATE(E661,".",F661,".")),IF(AND(M661="N2",OFFSET(M661,1,0)="S",$A$6&gt;=3),SUMIFS($X:$X,$M:$M,"S",$K:$K,CONCATENATE(E661,".",F661,".",G661,"."))))))),0)</f>
        <v>59.76</v>
      </c>
      <c r="Y661" s="58">
        <f t="shared" si="107"/>
        <v>3</v>
      </c>
      <c r="Z661" s="59"/>
      <c r="AA661" s="59"/>
      <c r="AB661" s="59"/>
      <c r="AC661" s="3"/>
      <c r="AD661" s="11"/>
      <c r="AE661" s="60"/>
    </row>
    <row r="662" spans="1:31" ht="38.25" x14ac:dyDescent="0.25">
      <c r="A662" t="str">
        <f t="shared" ref="A662:A724" si="115">IF($M662="M",1,IF($M662="N1",2,IF($M662="N2",3,"S")))</f>
        <v>S</v>
      </c>
      <c r="B662">
        <f t="shared" ca="1" si="110"/>
        <v>3</v>
      </c>
      <c r="C662" t="str">
        <f t="shared" ca="1" si="111"/>
        <v>S</v>
      </c>
      <c r="D662" t="str">
        <f t="shared" ref="D662:D724" si="116">IF($M662="M",1," ")</f>
        <v xml:space="preserve"> </v>
      </c>
      <c r="E662" s="47">
        <f t="shared" ref="E662:E724" ca="1" si="117">IF($C662=1,OFFSET(E662,-1,0)+1,OFFSET(E662,-1,0))</f>
        <v>1</v>
      </c>
      <c r="F662">
        <f t="shared" ref="F662:F724" ca="1" si="118">IF($C662=1,0,IF($C662=2,OFFSET(F662,-1,0)+1,OFFSET(F662,-1,0)))</f>
        <v>25</v>
      </c>
      <c r="G662">
        <f t="shared" ref="G662:G724" ca="1" si="119">IF(AND($C662&lt;=2,$C662&lt;&gt;0),0,IF($C662=3,OFFSET(G662,-1,0)+1,OFFSET(G662,-1,0)))</f>
        <v>4</v>
      </c>
      <c r="H662">
        <f t="shared" ca="1" si="105"/>
        <v>10</v>
      </c>
      <c r="I662" t="str">
        <f t="shared" ca="1" si="112"/>
        <v>1</v>
      </c>
      <c r="J662" t="str">
        <f t="shared" ca="1" si="113"/>
        <v>1.25.</v>
      </c>
      <c r="K662" t="str">
        <f t="shared" ca="1" si="114"/>
        <v>1.25.4.</v>
      </c>
      <c r="L662" t="str">
        <f t="shared" ca="1" si="106"/>
        <v>F</v>
      </c>
      <c r="M662" s="48" t="s">
        <v>6</v>
      </c>
      <c r="N662" s="49"/>
      <c r="O662" s="50" t="s">
        <v>1644</v>
      </c>
      <c r="P662" s="51" t="s">
        <v>32</v>
      </c>
      <c r="Q662" s="51">
        <v>89805</v>
      </c>
      <c r="R662" s="52" t="s">
        <v>781</v>
      </c>
      <c r="S662" s="53" t="s">
        <v>61</v>
      </c>
      <c r="T662" s="78">
        <v>5</v>
      </c>
      <c r="U662" s="79">
        <v>21.92</v>
      </c>
      <c r="V662" s="57">
        <f t="shared" si="108"/>
        <v>27.35</v>
      </c>
      <c r="W662" s="56">
        <f t="shared" si="109"/>
        <v>27.35</v>
      </c>
      <c r="X662" s="57">
        <f ca="1">IFERROR(IF($M662="S",(ROUNDDOWN($Y662*$W662,2)),IF($M662="M",SUMIFS($X:$X,$M:$M,"N1",$E:$E,I662),IF(AND(M662="N1",OFFSET(M662,1,0)="S"),SUMIFS($X:$X,$M:$M,"S",$J:$J,CONCATENATE(E662,".",F662,".")),IF(AND(M662="N1",OFFSET(M662,1,0)="N2",$A$6&gt;=3),SUMIFS($X:$X,$M:$M,"N2",$J:$J,CONCATENATE(E662,".",F662,".")),IF(AND(M662="N2",OFFSET(M662,1,0)="S",$A$6&gt;=3),SUMIFS($X:$X,$M:$M,"S",$K:$K,CONCATENATE(E662,".",F662,".",G662,"."))))))),0)</f>
        <v>136.75</v>
      </c>
      <c r="Y662" s="58">
        <f t="shared" si="107"/>
        <v>5</v>
      </c>
      <c r="Z662" s="59"/>
      <c r="AA662" s="59"/>
      <c r="AB662" s="59"/>
      <c r="AC662" s="3"/>
      <c r="AD662" s="11"/>
      <c r="AE662" s="60"/>
    </row>
    <row r="663" spans="1:31" ht="38.25" x14ac:dyDescent="0.25">
      <c r="A663" t="str">
        <f t="shared" si="115"/>
        <v>S</v>
      </c>
      <c r="B663">
        <f t="shared" ca="1" si="110"/>
        <v>3</v>
      </c>
      <c r="C663" t="str">
        <f t="shared" ca="1" si="111"/>
        <v>S</v>
      </c>
      <c r="D663" t="str">
        <f t="shared" si="116"/>
        <v xml:space="preserve"> </v>
      </c>
      <c r="E663" s="47">
        <f t="shared" ca="1" si="117"/>
        <v>1</v>
      </c>
      <c r="F663">
        <f t="shared" ca="1" si="118"/>
        <v>25</v>
      </c>
      <c r="G663">
        <f t="shared" ca="1" si="119"/>
        <v>4</v>
      </c>
      <c r="H663">
        <f t="shared" ca="1" si="105"/>
        <v>11</v>
      </c>
      <c r="I663" t="str">
        <f t="shared" ca="1" si="112"/>
        <v>1</v>
      </c>
      <c r="J663" t="str">
        <f t="shared" ca="1" si="113"/>
        <v>1.25.</v>
      </c>
      <c r="K663" t="str">
        <f t="shared" ca="1" si="114"/>
        <v>1.25.4.</v>
      </c>
      <c r="L663" t="str">
        <f t="shared" ca="1" si="106"/>
        <v>F</v>
      </c>
      <c r="M663" s="48" t="s">
        <v>6</v>
      </c>
      <c r="N663" s="49"/>
      <c r="O663" s="50" t="s">
        <v>1645</v>
      </c>
      <c r="P663" s="51" t="s">
        <v>32</v>
      </c>
      <c r="Q663" s="51">
        <v>89744</v>
      </c>
      <c r="R663" s="52" t="s">
        <v>782</v>
      </c>
      <c r="S663" s="53" t="s">
        <v>61</v>
      </c>
      <c r="T663" s="78">
        <v>10</v>
      </c>
      <c r="U663" s="79">
        <v>29.35</v>
      </c>
      <c r="V663" s="57">
        <f t="shared" si="108"/>
        <v>36.619999999999997</v>
      </c>
      <c r="W663" s="56">
        <f t="shared" si="109"/>
        <v>36.619999999999997</v>
      </c>
      <c r="X663" s="57">
        <f ca="1">IFERROR(IF($M663="S",(ROUNDDOWN($Y663*$W663,2)),IF($M663="M",SUMIFS($X:$X,$M:$M,"N1",$E:$E,I663),IF(AND(M663="N1",OFFSET(M663,1,0)="S"),SUMIFS($X:$X,$M:$M,"S",$J:$J,CONCATENATE(E663,".",F663,".")),IF(AND(M663="N1",OFFSET(M663,1,0)="N2",$A$6&gt;=3),SUMIFS($X:$X,$M:$M,"N2",$J:$J,CONCATENATE(E663,".",F663,".")),IF(AND(M663="N2",OFFSET(M663,1,0)="S",$A$6&gt;=3),SUMIFS($X:$X,$M:$M,"S",$K:$K,CONCATENATE(E663,".",F663,".",G663,"."))))))),0)</f>
        <v>366.2</v>
      </c>
      <c r="Y663" s="58">
        <f t="shared" si="107"/>
        <v>10</v>
      </c>
      <c r="Z663" s="59"/>
      <c r="AA663" s="59"/>
      <c r="AB663" s="59"/>
      <c r="AC663" s="3"/>
      <c r="AD663" s="11"/>
      <c r="AE663" s="60"/>
    </row>
    <row r="664" spans="1:31" ht="51" x14ac:dyDescent="0.25">
      <c r="A664" t="str">
        <f t="shared" si="115"/>
        <v>S</v>
      </c>
      <c r="B664">
        <f t="shared" ca="1" si="110"/>
        <v>3</v>
      </c>
      <c r="C664" t="str">
        <f t="shared" ca="1" si="111"/>
        <v>S</v>
      </c>
      <c r="D664" t="str">
        <f t="shared" si="116"/>
        <v xml:space="preserve"> </v>
      </c>
      <c r="E664" s="47">
        <f t="shared" ca="1" si="117"/>
        <v>1</v>
      </c>
      <c r="F664">
        <f t="shared" ca="1" si="118"/>
        <v>25</v>
      </c>
      <c r="G664">
        <f t="shared" ca="1" si="119"/>
        <v>4</v>
      </c>
      <c r="H664">
        <f t="shared" ca="1" si="105"/>
        <v>12</v>
      </c>
      <c r="I664" t="str">
        <f t="shared" ca="1" si="112"/>
        <v>1</v>
      </c>
      <c r="J664" t="str">
        <f t="shared" ca="1" si="113"/>
        <v>1.25.</v>
      </c>
      <c r="K664" t="str">
        <f t="shared" ca="1" si="114"/>
        <v>1.25.4.</v>
      </c>
      <c r="L664" t="str">
        <f t="shared" ca="1" si="106"/>
        <v>F</v>
      </c>
      <c r="M664" s="48" t="s">
        <v>6</v>
      </c>
      <c r="N664" s="49"/>
      <c r="O664" s="50" t="s">
        <v>1646</v>
      </c>
      <c r="P664" s="51" t="s">
        <v>120</v>
      </c>
      <c r="Q664" s="51" t="s">
        <v>783</v>
      </c>
      <c r="R664" s="52" t="s">
        <v>784</v>
      </c>
      <c r="S664" s="53" t="s">
        <v>61</v>
      </c>
      <c r="T664" s="78">
        <v>28</v>
      </c>
      <c r="U664" s="79">
        <v>12.89</v>
      </c>
      <c r="V664" s="57">
        <f t="shared" si="108"/>
        <v>16.079999999999998</v>
      </c>
      <c r="W664" s="56">
        <f t="shared" si="109"/>
        <v>16.079999999999998</v>
      </c>
      <c r="X664" s="57">
        <f ca="1">IFERROR(IF($M664="S",(ROUNDDOWN($Y664*$W664,2)),IF($M664="M",SUMIFS($X:$X,$M:$M,"N1",$E:$E,I664),IF(AND(M664="N1",OFFSET(M664,1,0)="S"),SUMIFS($X:$X,$M:$M,"S",$J:$J,CONCATENATE(E664,".",F664,".")),IF(AND(M664="N1",OFFSET(M664,1,0)="N2",$A$6&gt;=3),SUMIFS($X:$X,$M:$M,"N2",$J:$J,CONCATENATE(E664,".",F664,".")),IF(AND(M664="N2",OFFSET(M664,1,0)="S",$A$6&gt;=3),SUMIFS($X:$X,$M:$M,"S",$K:$K,CONCATENATE(E664,".",F664,".",G664,"."))))))),0)</f>
        <v>450.24</v>
      </c>
      <c r="Y664" s="58">
        <f t="shared" si="107"/>
        <v>28</v>
      </c>
      <c r="Z664" s="59"/>
      <c r="AA664" s="59"/>
      <c r="AB664" s="59"/>
      <c r="AC664" s="3"/>
      <c r="AD664" s="11"/>
      <c r="AE664" s="60"/>
    </row>
    <row r="665" spans="1:31" ht="38.25" x14ac:dyDescent="0.25">
      <c r="A665" t="str">
        <f t="shared" si="115"/>
        <v>S</v>
      </c>
      <c r="B665">
        <f t="shared" ca="1" si="110"/>
        <v>3</v>
      </c>
      <c r="C665" t="str">
        <f t="shared" ca="1" si="111"/>
        <v>S</v>
      </c>
      <c r="D665" t="str">
        <f t="shared" si="116"/>
        <v xml:space="preserve"> </v>
      </c>
      <c r="E665" s="47">
        <f t="shared" ca="1" si="117"/>
        <v>1</v>
      </c>
      <c r="F665">
        <f t="shared" ca="1" si="118"/>
        <v>25</v>
      </c>
      <c r="G665">
        <f t="shared" ca="1" si="119"/>
        <v>4</v>
      </c>
      <c r="H665">
        <f t="shared" ca="1" si="105"/>
        <v>13</v>
      </c>
      <c r="I665" t="str">
        <f t="shared" ca="1" si="112"/>
        <v>1</v>
      </c>
      <c r="J665" t="str">
        <f t="shared" ca="1" si="113"/>
        <v>1.25.</v>
      </c>
      <c r="K665" t="str">
        <f t="shared" ca="1" si="114"/>
        <v>1.25.4.</v>
      </c>
      <c r="L665" t="str">
        <f t="shared" ca="1" si="106"/>
        <v>F</v>
      </c>
      <c r="M665" s="48" t="s">
        <v>6</v>
      </c>
      <c r="N665" s="49"/>
      <c r="O665" s="50" t="s">
        <v>1647</v>
      </c>
      <c r="P665" s="51" t="s">
        <v>32</v>
      </c>
      <c r="Q665" s="51">
        <v>89827</v>
      </c>
      <c r="R665" s="52" t="s">
        <v>785</v>
      </c>
      <c r="S665" s="53" t="s">
        <v>61</v>
      </c>
      <c r="T665" s="78">
        <v>10</v>
      </c>
      <c r="U665" s="79">
        <v>20.85</v>
      </c>
      <c r="V665" s="57">
        <f t="shared" si="108"/>
        <v>26.01</v>
      </c>
      <c r="W665" s="56">
        <f t="shared" si="109"/>
        <v>26.01</v>
      </c>
      <c r="X665" s="57">
        <f ca="1">IFERROR(IF($M665="S",(ROUNDDOWN($Y665*$W665,2)),IF($M665="M",SUMIFS($X:$X,$M:$M,"N1",$E:$E,I665),IF(AND(M665="N1",OFFSET(M665,1,0)="S"),SUMIFS($X:$X,$M:$M,"S",$J:$J,CONCATENATE(E665,".",F665,".")),IF(AND(M665="N1",OFFSET(M665,1,0)="N2",$A$6&gt;=3),SUMIFS($X:$X,$M:$M,"N2",$J:$J,CONCATENATE(E665,".",F665,".")),IF(AND(M665="N2",OFFSET(M665,1,0)="S",$A$6&gt;=3),SUMIFS($X:$X,$M:$M,"S",$K:$K,CONCATENATE(E665,".",F665,".",G665,"."))))))),0)</f>
        <v>260.10000000000002</v>
      </c>
      <c r="Y665" s="58">
        <f t="shared" si="107"/>
        <v>10</v>
      </c>
      <c r="Z665" s="59"/>
      <c r="AA665" s="59"/>
      <c r="AB665" s="59"/>
      <c r="AC665" s="3"/>
      <c r="AD665" s="11"/>
      <c r="AE665" s="60"/>
    </row>
    <row r="666" spans="1:31" ht="51" x14ac:dyDescent="0.25">
      <c r="A666" t="str">
        <f t="shared" si="115"/>
        <v>S</v>
      </c>
      <c r="B666">
        <f t="shared" ca="1" si="110"/>
        <v>3</v>
      </c>
      <c r="C666" t="str">
        <f t="shared" ca="1" si="111"/>
        <v>S</v>
      </c>
      <c r="D666" t="str">
        <f t="shared" si="116"/>
        <v xml:space="preserve"> </v>
      </c>
      <c r="E666" s="47">
        <f t="shared" ca="1" si="117"/>
        <v>1</v>
      </c>
      <c r="F666">
        <f t="shared" ca="1" si="118"/>
        <v>25</v>
      </c>
      <c r="G666">
        <f t="shared" ca="1" si="119"/>
        <v>4</v>
      </c>
      <c r="H666">
        <f t="shared" ca="1" si="105"/>
        <v>14</v>
      </c>
      <c r="I666" t="str">
        <f t="shared" ca="1" si="112"/>
        <v>1</v>
      </c>
      <c r="J666" t="str">
        <f t="shared" ca="1" si="113"/>
        <v>1.25.</v>
      </c>
      <c r="K666" t="str">
        <f t="shared" ca="1" si="114"/>
        <v>1.25.4.</v>
      </c>
      <c r="L666" t="str">
        <f t="shared" ca="1" si="106"/>
        <v>F</v>
      </c>
      <c r="M666" s="48" t="s">
        <v>6</v>
      </c>
      <c r="N666" s="49"/>
      <c r="O666" s="50" t="s">
        <v>1648</v>
      </c>
      <c r="P666" s="51" t="s">
        <v>120</v>
      </c>
      <c r="Q666" s="51" t="s">
        <v>786</v>
      </c>
      <c r="R666" s="52" t="s">
        <v>787</v>
      </c>
      <c r="S666" s="53" t="s">
        <v>61</v>
      </c>
      <c r="T666" s="78">
        <v>4</v>
      </c>
      <c r="U666" s="79">
        <v>30.69</v>
      </c>
      <c r="V666" s="57">
        <f t="shared" si="108"/>
        <v>38.29</v>
      </c>
      <c r="W666" s="56">
        <f t="shared" si="109"/>
        <v>38.29</v>
      </c>
      <c r="X666" s="57">
        <f ca="1">IFERROR(IF($M666="S",(ROUNDDOWN($Y666*$W666,2)),IF($M666="M",SUMIFS($X:$X,$M:$M,"N1",$E:$E,I666),IF(AND(M666="N1",OFFSET(M666,1,0)="S"),SUMIFS($X:$X,$M:$M,"S",$J:$J,CONCATENATE(E666,".",F666,".")),IF(AND(M666="N1",OFFSET(M666,1,0)="N2",$A$6&gt;=3),SUMIFS($X:$X,$M:$M,"N2",$J:$J,CONCATENATE(E666,".",F666,".")),IF(AND(M666="N2",OFFSET(M666,1,0)="S",$A$6&gt;=3),SUMIFS($X:$X,$M:$M,"S",$K:$K,CONCATENATE(E666,".",F666,".",G666,"."))))))),0)</f>
        <v>153.16</v>
      </c>
      <c r="Y666" s="58">
        <f t="shared" si="107"/>
        <v>4</v>
      </c>
      <c r="Z666" s="59"/>
      <c r="AA666" s="59"/>
      <c r="AB666" s="59"/>
      <c r="AC666" s="3"/>
      <c r="AD666" s="11"/>
      <c r="AE666" s="60"/>
    </row>
    <row r="667" spans="1:31" ht="51" x14ac:dyDescent="0.25">
      <c r="A667" t="str">
        <f t="shared" si="115"/>
        <v>S</v>
      </c>
      <c r="B667">
        <f t="shared" ca="1" si="110"/>
        <v>3</v>
      </c>
      <c r="C667" t="str">
        <f t="shared" ca="1" si="111"/>
        <v>S</v>
      </c>
      <c r="D667" t="str">
        <f t="shared" si="116"/>
        <v xml:space="preserve"> </v>
      </c>
      <c r="E667" s="47">
        <f t="shared" ca="1" si="117"/>
        <v>1</v>
      </c>
      <c r="F667">
        <f t="shared" ca="1" si="118"/>
        <v>25</v>
      </c>
      <c r="G667">
        <f t="shared" ca="1" si="119"/>
        <v>4</v>
      </c>
      <c r="H667">
        <f t="shared" ca="1" si="105"/>
        <v>15</v>
      </c>
      <c r="I667" t="str">
        <f t="shared" ca="1" si="112"/>
        <v>1</v>
      </c>
      <c r="J667" t="str">
        <f t="shared" ca="1" si="113"/>
        <v>1.25.</v>
      </c>
      <c r="K667" t="str">
        <f t="shared" ca="1" si="114"/>
        <v>1.25.4.</v>
      </c>
      <c r="L667" t="str">
        <f t="shared" ca="1" si="106"/>
        <v>F</v>
      </c>
      <c r="M667" s="48" t="s">
        <v>6</v>
      </c>
      <c r="N667" s="49"/>
      <c r="O667" s="50" t="s">
        <v>1649</v>
      </c>
      <c r="P667" s="51" t="s">
        <v>120</v>
      </c>
      <c r="Q667" s="51" t="s">
        <v>788</v>
      </c>
      <c r="R667" s="52" t="s">
        <v>789</v>
      </c>
      <c r="S667" s="53" t="s">
        <v>61</v>
      </c>
      <c r="T667" s="78">
        <v>8</v>
      </c>
      <c r="U667" s="79">
        <v>49.24</v>
      </c>
      <c r="V667" s="57">
        <f t="shared" si="108"/>
        <v>61.44</v>
      </c>
      <c r="W667" s="56">
        <f t="shared" si="109"/>
        <v>61.44</v>
      </c>
      <c r="X667" s="57">
        <f ca="1">IFERROR(IF($M667="S",(ROUNDDOWN($Y667*$W667,2)),IF($M667="M",SUMIFS($X:$X,$M:$M,"N1",$E:$E,I667),IF(AND(M667="N1",OFFSET(M667,1,0)="S"),SUMIFS($X:$X,$M:$M,"S",$J:$J,CONCATENATE(E667,".",F667,".")),IF(AND(M667="N1",OFFSET(M667,1,0)="N2",$A$6&gt;=3),SUMIFS($X:$X,$M:$M,"N2",$J:$J,CONCATENATE(E667,".",F667,".")),IF(AND(M667="N2",OFFSET(M667,1,0)="S",$A$6&gt;=3),SUMIFS($X:$X,$M:$M,"S",$K:$K,CONCATENATE(E667,".",F667,".",G667,"."))))))),0)</f>
        <v>491.52</v>
      </c>
      <c r="Y667" s="58">
        <f t="shared" si="107"/>
        <v>8</v>
      </c>
      <c r="Z667" s="59"/>
      <c r="AA667" s="59"/>
      <c r="AB667" s="59"/>
      <c r="AC667" s="3"/>
      <c r="AD667" s="11"/>
      <c r="AE667" s="60"/>
    </row>
    <row r="668" spans="1:31" ht="38.25" x14ac:dyDescent="0.25">
      <c r="A668" t="str">
        <f t="shared" si="115"/>
        <v>S</v>
      </c>
      <c r="B668">
        <f t="shared" ca="1" si="110"/>
        <v>3</v>
      </c>
      <c r="C668" t="str">
        <f t="shared" ca="1" si="111"/>
        <v>S</v>
      </c>
      <c r="D668" t="str">
        <f t="shared" si="116"/>
        <v xml:space="preserve"> </v>
      </c>
      <c r="E668" s="47">
        <f t="shared" ca="1" si="117"/>
        <v>1</v>
      </c>
      <c r="F668">
        <f t="shared" ca="1" si="118"/>
        <v>25</v>
      </c>
      <c r="G668">
        <f t="shared" ca="1" si="119"/>
        <v>4</v>
      </c>
      <c r="H668">
        <f t="shared" ca="1" si="105"/>
        <v>16</v>
      </c>
      <c r="I668" t="str">
        <f t="shared" ca="1" si="112"/>
        <v>1</v>
      </c>
      <c r="J668" t="str">
        <f t="shared" ca="1" si="113"/>
        <v>1.25.</v>
      </c>
      <c r="K668" t="str">
        <f t="shared" ca="1" si="114"/>
        <v>1.25.4.</v>
      </c>
      <c r="L668" t="str">
        <f t="shared" ca="1" si="106"/>
        <v>F</v>
      </c>
      <c r="M668" s="48" t="s">
        <v>6</v>
      </c>
      <c r="N668" s="49"/>
      <c r="O668" s="50" t="s">
        <v>1650</v>
      </c>
      <c r="P668" s="51" t="s">
        <v>32</v>
      </c>
      <c r="Q668" s="51">
        <v>89797</v>
      </c>
      <c r="R668" s="52" t="s">
        <v>96</v>
      </c>
      <c r="S668" s="53" t="s">
        <v>61</v>
      </c>
      <c r="T668" s="78">
        <v>2</v>
      </c>
      <c r="U668" s="79">
        <v>55.18</v>
      </c>
      <c r="V668" s="57">
        <f t="shared" si="108"/>
        <v>68.849999999999994</v>
      </c>
      <c r="W668" s="56">
        <f t="shared" si="109"/>
        <v>68.849999999999994</v>
      </c>
      <c r="X668" s="57">
        <f ca="1">IFERROR(IF($M668="S",(ROUNDDOWN($Y668*$W668,2)),IF($M668="M",SUMIFS($X:$X,$M:$M,"N1",$E:$E,I668),IF(AND(M668="N1",OFFSET(M668,1,0)="S"),SUMIFS($X:$X,$M:$M,"S",$J:$J,CONCATENATE(E668,".",F668,".")),IF(AND(M668="N1",OFFSET(M668,1,0)="N2",$A$6&gt;=3),SUMIFS($X:$X,$M:$M,"N2",$J:$J,CONCATENATE(E668,".",F668,".")),IF(AND(M668="N2",OFFSET(M668,1,0)="S",$A$6&gt;=3),SUMIFS($X:$X,$M:$M,"S",$K:$K,CONCATENATE(E668,".",F668,".",G668,"."))))))),0)</f>
        <v>137.69999999999999</v>
      </c>
      <c r="Y668" s="58">
        <f t="shared" si="107"/>
        <v>2</v>
      </c>
      <c r="Z668" s="59"/>
      <c r="AA668" s="59"/>
      <c r="AB668" s="59"/>
      <c r="AC668" s="3"/>
      <c r="AD668" s="11"/>
      <c r="AE668" s="60"/>
    </row>
    <row r="669" spans="1:31" ht="38.25" x14ac:dyDescent="0.25">
      <c r="A669" t="str">
        <f t="shared" si="115"/>
        <v>S</v>
      </c>
      <c r="B669">
        <f t="shared" ca="1" si="110"/>
        <v>3</v>
      </c>
      <c r="C669" t="str">
        <f t="shared" ca="1" si="111"/>
        <v>S</v>
      </c>
      <c r="D669" t="str">
        <f t="shared" si="116"/>
        <v xml:space="preserve"> </v>
      </c>
      <c r="E669" s="47">
        <f t="shared" ca="1" si="117"/>
        <v>1</v>
      </c>
      <c r="F669">
        <f t="shared" ca="1" si="118"/>
        <v>25</v>
      </c>
      <c r="G669">
        <f t="shared" ca="1" si="119"/>
        <v>4</v>
      </c>
      <c r="H669">
        <f t="shared" ca="1" si="105"/>
        <v>17</v>
      </c>
      <c r="I669" t="str">
        <f t="shared" ca="1" si="112"/>
        <v>1</v>
      </c>
      <c r="J669" t="str">
        <f t="shared" ca="1" si="113"/>
        <v>1.25.</v>
      </c>
      <c r="K669" t="str">
        <f t="shared" ca="1" si="114"/>
        <v>1.25.4.</v>
      </c>
      <c r="L669" t="str">
        <f t="shared" ca="1" si="106"/>
        <v>F</v>
      </c>
      <c r="M669" s="48" t="s">
        <v>6</v>
      </c>
      <c r="N669" s="49"/>
      <c r="O669" s="50" t="s">
        <v>1651</v>
      </c>
      <c r="P669" s="51" t="s">
        <v>32</v>
      </c>
      <c r="Q669" s="51">
        <v>89819</v>
      </c>
      <c r="R669" s="52" t="s">
        <v>790</v>
      </c>
      <c r="S669" s="53" t="s">
        <v>61</v>
      </c>
      <c r="T669" s="78">
        <v>1</v>
      </c>
      <c r="U669" s="79">
        <v>25.81</v>
      </c>
      <c r="V669" s="57">
        <f t="shared" si="108"/>
        <v>32.200000000000003</v>
      </c>
      <c r="W669" s="56">
        <f t="shared" si="109"/>
        <v>32.200000000000003</v>
      </c>
      <c r="X669" s="57">
        <f ca="1">IFERROR(IF($M669="S",(ROUNDDOWN($Y669*$W669,2)),IF($M669="M",SUMIFS($X:$X,$M:$M,"N1",$E:$E,I669),IF(AND(M669="N1",OFFSET(M669,1,0)="S"),SUMIFS($X:$X,$M:$M,"S",$J:$J,CONCATENATE(E669,".",F669,".")),IF(AND(M669="N1",OFFSET(M669,1,0)="N2",$A$6&gt;=3),SUMIFS($X:$X,$M:$M,"N2",$J:$J,CONCATENATE(E669,".",F669,".")),IF(AND(M669="N2",OFFSET(M669,1,0)="S",$A$6&gt;=3),SUMIFS($X:$X,$M:$M,"S",$K:$K,CONCATENATE(E669,".",F669,".",G669,"."))))))),0)</f>
        <v>32.200000000000003</v>
      </c>
      <c r="Y669" s="58">
        <f t="shared" si="107"/>
        <v>1</v>
      </c>
      <c r="Z669" s="59"/>
      <c r="AA669" s="59"/>
      <c r="AB669" s="59"/>
      <c r="AC669" s="3"/>
      <c r="AD669" s="11"/>
      <c r="AE669" s="60"/>
    </row>
    <row r="670" spans="1:31" ht="38.25" x14ac:dyDescent="0.25">
      <c r="A670" t="str">
        <f t="shared" si="115"/>
        <v>S</v>
      </c>
      <c r="B670">
        <f t="shared" ca="1" si="110"/>
        <v>3</v>
      </c>
      <c r="C670" t="str">
        <f t="shared" ca="1" si="111"/>
        <v>S</v>
      </c>
      <c r="D670" t="str">
        <f t="shared" si="116"/>
        <v xml:space="preserve"> </v>
      </c>
      <c r="E670" s="47">
        <f t="shared" ca="1" si="117"/>
        <v>1</v>
      </c>
      <c r="F670">
        <f t="shared" ca="1" si="118"/>
        <v>25</v>
      </c>
      <c r="G670">
        <f t="shared" ca="1" si="119"/>
        <v>4</v>
      </c>
      <c r="H670">
        <f t="shared" ca="1" si="105"/>
        <v>18</v>
      </c>
      <c r="I670" t="str">
        <f t="shared" ca="1" si="112"/>
        <v>1</v>
      </c>
      <c r="J670" t="str">
        <f t="shared" ca="1" si="113"/>
        <v>1.25.</v>
      </c>
      <c r="K670" t="str">
        <f t="shared" ca="1" si="114"/>
        <v>1.25.4.</v>
      </c>
      <c r="L670" t="str">
        <f t="shared" ca="1" si="106"/>
        <v>F</v>
      </c>
      <c r="M670" s="48" t="s">
        <v>6</v>
      </c>
      <c r="N670" s="49"/>
      <c r="O670" s="50" t="s">
        <v>1652</v>
      </c>
      <c r="P670" s="51" t="s">
        <v>32</v>
      </c>
      <c r="Q670" s="51">
        <v>89779</v>
      </c>
      <c r="R670" s="52" t="s">
        <v>791</v>
      </c>
      <c r="S670" s="53" t="s">
        <v>61</v>
      </c>
      <c r="T670" s="78">
        <v>9</v>
      </c>
      <c r="U670" s="79">
        <v>37.15</v>
      </c>
      <c r="V670" s="57">
        <f t="shared" si="108"/>
        <v>46.35</v>
      </c>
      <c r="W670" s="56">
        <f t="shared" si="109"/>
        <v>46.35</v>
      </c>
      <c r="X670" s="57">
        <f ca="1">IFERROR(IF($M670="S",(ROUNDDOWN($Y670*$W670,2)),IF($M670="M",SUMIFS($X:$X,$M:$M,"N1",$E:$E,I670),IF(AND(M670="N1",OFFSET(M670,1,0)="S"),SUMIFS($X:$X,$M:$M,"S",$J:$J,CONCATENATE(E670,".",F670,".")),IF(AND(M670="N1",OFFSET(M670,1,0)="N2",$A$6&gt;=3),SUMIFS($X:$X,$M:$M,"N2",$J:$J,CONCATENATE(E670,".",F670,".")),IF(AND(M670="N2",OFFSET(M670,1,0)="S",$A$6&gt;=3),SUMIFS($X:$X,$M:$M,"S",$K:$K,CONCATENATE(E670,".",F670,".",G670,"."))))))),0)</f>
        <v>417.15</v>
      </c>
      <c r="Y670" s="58">
        <f t="shared" si="107"/>
        <v>9</v>
      </c>
      <c r="Z670" s="59"/>
      <c r="AA670" s="59"/>
      <c r="AB670" s="59"/>
      <c r="AC670" s="3"/>
      <c r="AD670" s="11"/>
      <c r="AE670" s="60"/>
    </row>
    <row r="671" spans="1:31" ht="38.25" x14ac:dyDescent="0.25">
      <c r="A671" t="str">
        <f t="shared" si="115"/>
        <v>S</v>
      </c>
      <c r="B671">
        <f t="shared" ca="1" si="110"/>
        <v>3</v>
      </c>
      <c r="C671" t="str">
        <f t="shared" ca="1" si="111"/>
        <v>S</v>
      </c>
      <c r="D671" t="str">
        <f t="shared" si="116"/>
        <v xml:space="preserve"> </v>
      </c>
      <c r="E671" s="47">
        <f t="shared" ca="1" si="117"/>
        <v>1</v>
      </c>
      <c r="F671">
        <f t="shared" ca="1" si="118"/>
        <v>25</v>
      </c>
      <c r="G671">
        <f t="shared" ca="1" si="119"/>
        <v>4</v>
      </c>
      <c r="H671">
        <f t="shared" ca="1" si="105"/>
        <v>19</v>
      </c>
      <c r="I671" t="str">
        <f t="shared" ca="1" si="112"/>
        <v>1</v>
      </c>
      <c r="J671" t="str">
        <f t="shared" ca="1" si="113"/>
        <v>1.25.</v>
      </c>
      <c r="K671" t="str">
        <f t="shared" ca="1" si="114"/>
        <v>1.25.4.</v>
      </c>
      <c r="L671" t="str">
        <f t="shared" ca="1" si="106"/>
        <v>F</v>
      </c>
      <c r="M671" s="48" t="s">
        <v>6</v>
      </c>
      <c r="N671" s="49"/>
      <c r="O671" s="50" t="s">
        <v>1653</v>
      </c>
      <c r="P671" s="51" t="s">
        <v>32</v>
      </c>
      <c r="Q671" s="51">
        <v>89813</v>
      </c>
      <c r="R671" s="52" t="s">
        <v>792</v>
      </c>
      <c r="S671" s="53" t="s">
        <v>61</v>
      </c>
      <c r="T671" s="78">
        <v>167</v>
      </c>
      <c r="U671" s="79">
        <v>6.39</v>
      </c>
      <c r="V671" s="57">
        <f t="shared" si="108"/>
        <v>7.97</v>
      </c>
      <c r="W671" s="56">
        <f t="shared" si="109"/>
        <v>7.97</v>
      </c>
      <c r="X671" s="57">
        <f ca="1">IFERROR(IF($M671="S",(ROUNDDOWN($Y671*$W671,2)),IF($M671="M",SUMIFS($X:$X,$M:$M,"N1",$E:$E,I671),IF(AND(M671="N1",OFFSET(M671,1,0)="S"),SUMIFS($X:$X,$M:$M,"S",$J:$J,CONCATENATE(E671,".",F671,".")),IF(AND(M671="N1",OFFSET(M671,1,0)="N2",$A$6&gt;=3),SUMIFS($X:$X,$M:$M,"N2",$J:$J,CONCATENATE(E671,".",F671,".")),IF(AND(M671="N2",OFFSET(M671,1,0)="S",$A$6&gt;=3),SUMIFS($X:$X,$M:$M,"S",$K:$K,CONCATENATE(E671,".",F671,".",G671,"."))))))),0)</f>
        <v>1330.99</v>
      </c>
      <c r="Y671" s="58">
        <f t="shared" si="107"/>
        <v>167</v>
      </c>
      <c r="Z671" s="59"/>
      <c r="AA671" s="59"/>
      <c r="AB671" s="59"/>
      <c r="AC671" s="3"/>
      <c r="AD671" s="11"/>
      <c r="AE671" s="60"/>
    </row>
    <row r="672" spans="1:31" ht="38.25" x14ac:dyDescent="0.25">
      <c r="A672" t="str">
        <f t="shared" si="115"/>
        <v>S</v>
      </c>
      <c r="B672">
        <f t="shared" ca="1" si="110"/>
        <v>3</v>
      </c>
      <c r="C672" t="str">
        <f t="shared" ca="1" si="111"/>
        <v>S</v>
      </c>
      <c r="D672" t="str">
        <f t="shared" si="116"/>
        <v xml:space="preserve"> </v>
      </c>
      <c r="E672" s="47">
        <f t="shared" ca="1" si="117"/>
        <v>1</v>
      </c>
      <c r="F672">
        <f t="shared" ca="1" si="118"/>
        <v>25</v>
      </c>
      <c r="G672">
        <f t="shared" ca="1" si="119"/>
        <v>4</v>
      </c>
      <c r="H672">
        <f t="shared" ca="1" si="105"/>
        <v>20</v>
      </c>
      <c r="I672" t="str">
        <f t="shared" ca="1" si="112"/>
        <v>1</v>
      </c>
      <c r="J672" t="str">
        <f t="shared" ca="1" si="113"/>
        <v>1.25.</v>
      </c>
      <c r="K672" t="str">
        <f t="shared" ca="1" si="114"/>
        <v>1.25.4.</v>
      </c>
      <c r="L672" t="str">
        <f t="shared" ca="1" si="106"/>
        <v>F</v>
      </c>
      <c r="M672" s="48" t="s">
        <v>6</v>
      </c>
      <c r="N672" s="49"/>
      <c r="O672" s="50" t="s">
        <v>1654</v>
      </c>
      <c r="P672" s="51" t="s">
        <v>32</v>
      </c>
      <c r="Q672" s="51">
        <v>89545</v>
      </c>
      <c r="R672" s="52" t="s">
        <v>793</v>
      </c>
      <c r="S672" s="53" t="s">
        <v>61</v>
      </c>
      <c r="T672" s="78">
        <v>3</v>
      </c>
      <c r="U672" s="79">
        <v>17.989999999999998</v>
      </c>
      <c r="V672" s="57">
        <f t="shared" si="108"/>
        <v>22.44</v>
      </c>
      <c r="W672" s="56">
        <f t="shared" si="109"/>
        <v>22.44</v>
      </c>
      <c r="X672" s="57">
        <f ca="1">IFERROR(IF($M672="S",(ROUNDDOWN($Y672*$W672,2)),IF($M672="M",SUMIFS($X:$X,$M:$M,"N1",$E:$E,I672),IF(AND(M672="N1",OFFSET(M672,1,0)="S"),SUMIFS($X:$X,$M:$M,"S",$J:$J,CONCATENATE(E672,".",F672,".")),IF(AND(M672="N1",OFFSET(M672,1,0)="N2",$A$6&gt;=3),SUMIFS($X:$X,$M:$M,"N2",$J:$J,CONCATENATE(E672,".",F672,".")),IF(AND(M672="N2",OFFSET(M672,1,0)="S",$A$6&gt;=3),SUMIFS($X:$X,$M:$M,"S",$K:$K,CONCATENATE(E672,".",F672,".",G672,"."))))))),0)</f>
        <v>67.319999999999993</v>
      </c>
      <c r="Y672" s="58">
        <f t="shared" si="107"/>
        <v>3</v>
      </c>
      <c r="Z672" s="59"/>
      <c r="AA672" s="59"/>
      <c r="AB672" s="59"/>
      <c r="AC672" s="3"/>
      <c r="AD672" s="11"/>
      <c r="AE672" s="60"/>
    </row>
    <row r="673" spans="1:31" ht="38.25" x14ac:dyDescent="0.25">
      <c r="A673" t="str">
        <f t="shared" si="115"/>
        <v>S</v>
      </c>
      <c r="B673">
        <f t="shared" ca="1" si="110"/>
        <v>3</v>
      </c>
      <c r="C673" t="str">
        <f t="shared" ca="1" si="111"/>
        <v>S</v>
      </c>
      <c r="D673" t="str">
        <f t="shared" si="116"/>
        <v xml:space="preserve"> </v>
      </c>
      <c r="E673" s="47">
        <f t="shared" ca="1" si="117"/>
        <v>1</v>
      </c>
      <c r="F673">
        <f t="shared" ca="1" si="118"/>
        <v>25</v>
      </c>
      <c r="G673">
        <f t="shared" ca="1" si="119"/>
        <v>4</v>
      </c>
      <c r="H673">
        <f t="shared" ca="1" si="105"/>
        <v>21</v>
      </c>
      <c r="I673" t="str">
        <f t="shared" ca="1" si="112"/>
        <v>1</v>
      </c>
      <c r="J673" t="str">
        <f t="shared" ca="1" si="113"/>
        <v>1.25.</v>
      </c>
      <c r="K673" t="str">
        <f t="shared" ca="1" si="114"/>
        <v>1.25.4.</v>
      </c>
      <c r="L673" t="str">
        <f t="shared" ca="1" si="106"/>
        <v>F</v>
      </c>
      <c r="M673" s="48" t="s">
        <v>6</v>
      </c>
      <c r="N673" s="49"/>
      <c r="O673" s="50" t="s">
        <v>1655</v>
      </c>
      <c r="P673" s="51" t="s">
        <v>32</v>
      </c>
      <c r="Q673" s="51">
        <v>89817</v>
      </c>
      <c r="R673" s="52" t="s">
        <v>794</v>
      </c>
      <c r="S673" s="53" t="s">
        <v>61</v>
      </c>
      <c r="T673" s="78">
        <v>14</v>
      </c>
      <c r="U673" s="79">
        <v>15.54</v>
      </c>
      <c r="V673" s="57">
        <f t="shared" si="108"/>
        <v>19.39</v>
      </c>
      <c r="W673" s="56">
        <f t="shared" si="109"/>
        <v>19.39</v>
      </c>
      <c r="X673" s="57">
        <f ca="1">IFERROR(IF($M673="S",(ROUNDDOWN($Y673*$W673,2)),IF($M673="M",SUMIFS($X:$X,$M:$M,"N1",$E:$E,I673),IF(AND(M673="N1",OFFSET(M673,1,0)="S"),SUMIFS($X:$X,$M:$M,"S",$J:$J,CONCATENATE(E673,".",F673,".")),IF(AND(M673="N1",OFFSET(M673,1,0)="N2",$A$6&gt;=3),SUMIFS($X:$X,$M:$M,"N2",$J:$J,CONCATENATE(E673,".",F673,".")),IF(AND(M673="N2",OFFSET(M673,1,0)="S",$A$6&gt;=3),SUMIFS($X:$X,$M:$M,"S",$K:$K,CONCATENATE(E673,".",F673,".",G673,"."))))))),0)</f>
        <v>271.45999999999998</v>
      </c>
      <c r="Y673" s="58">
        <f t="shared" si="107"/>
        <v>14</v>
      </c>
      <c r="Z673" s="59"/>
      <c r="AA673" s="59"/>
      <c r="AB673" s="59"/>
      <c r="AC673" s="3"/>
      <c r="AD673" s="11"/>
      <c r="AE673" s="60"/>
    </row>
    <row r="674" spans="1:31" ht="38.25" x14ac:dyDescent="0.25">
      <c r="A674" t="str">
        <f t="shared" si="115"/>
        <v>S</v>
      </c>
      <c r="B674">
        <f t="shared" ca="1" si="110"/>
        <v>3</v>
      </c>
      <c r="C674" t="str">
        <f t="shared" ca="1" si="111"/>
        <v>S</v>
      </c>
      <c r="D674" t="str">
        <f t="shared" si="116"/>
        <v xml:space="preserve"> </v>
      </c>
      <c r="E674" s="47">
        <f t="shared" ca="1" si="117"/>
        <v>1</v>
      </c>
      <c r="F674">
        <f t="shared" ca="1" si="118"/>
        <v>25</v>
      </c>
      <c r="G674">
        <f t="shared" ca="1" si="119"/>
        <v>4</v>
      </c>
      <c r="H674">
        <f t="shared" ca="1" si="105"/>
        <v>22</v>
      </c>
      <c r="I674" t="str">
        <f t="shared" ca="1" si="112"/>
        <v>1</v>
      </c>
      <c r="J674" t="str">
        <f t="shared" ca="1" si="113"/>
        <v>1.25.</v>
      </c>
      <c r="K674" t="str">
        <f t="shared" ca="1" si="114"/>
        <v>1.25.4.</v>
      </c>
      <c r="L674" t="str">
        <f t="shared" ca="1" si="106"/>
        <v>F</v>
      </c>
      <c r="M674" s="48" t="s">
        <v>6</v>
      </c>
      <c r="N674" s="49"/>
      <c r="O674" s="50" t="s">
        <v>1656</v>
      </c>
      <c r="P674" s="51" t="s">
        <v>32</v>
      </c>
      <c r="Q674" s="51">
        <v>89821</v>
      </c>
      <c r="R674" s="52" t="s">
        <v>795</v>
      </c>
      <c r="S674" s="53" t="s">
        <v>61</v>
      </c>
      <c r="T674" s="78">
        <v>26</v>
      </c>
      <c r="U674" s="79">
        <v>20.41</v>
      </c>
      <c r="V674" s="57">
        <f t="shared" si="108"/>
        <v>25.46</v>
      </c>
      <c r="W674" s="56">
        <f t="shared" si="109"/>
        <v>25.46</v>
      </c>
      <c r="X674" s="57">
        <f ca="1">IFERROR(IF($M674="S",(ROUNDDOWN($Y674*$W674,2)),IF($M674="M",SUMIFS($X:$X,$M:$M,"N1",$E:$E,I674),IF(AND(M674="N1",OFFSET(M674,1,0)="S"),SUMIFS($X:$X,$M:$M,"S",$J:$J,CONCATENATE(E674,".",F674,".")),IF(AND(M674="N1",OFFSET(M674,1,0)="N2",$A$6&gt;=3),SUMIFS($X:$X,$M:$M,"N2",$J:$J,CONCATENATE(E674,".",F674,".")),IF(AND(M674="N2",OFFSET(M674,1,0)="S",$A$6&gt;=3),SUMIFS($X:$X,$M:$M,"S",$K:$K,CONCATENATE(E674,".",F674,".",G674,"."))))))),0)</f>
        <v>661.96</v>
      </c>
      <c r="Y674" s="58">
        <f t="shared" si="107"/>
        <v>26</v>
      </c>
      <c r="Z674" s="59"/>
      <c r="AA674" s="59"/>
      <c r="AB674" s="59"/>
      <c r="AC674" s="3"/>
      <c r="AD674" s="11"/>
      <c r="AE674" s="60"/>
    </row>
    <row r="675" spans="1:31" ht="38.25" x14ac:dyDescent="0.25">
      <c r="A675" t="str">
        <f t="shared" si="115"/>
        <v>S</v>
      </c>
      <c r="B675">
        <f t="shared" ca="1" si="110"/>
        <v>3</v>
      </c>
      <c r="C675" t="str">
        <f t="shared" ca="1" si="111"/>
        <v>S</v>
      </c>
      <c r="D675" t="str">
        <f t="shared" si="116"/>
        <v xml:space="preserve"> </v>
      </c>
      <c r="E675" s="47">
        <f t="shared" ca="1" si="117"/>
        <v>1</v>
      </c>
      <c r="F675">
        <f t="shared" ca="1" si="118"/>
        <v>25</v>
      </c>
      <c r="G675">
        <f t="shared" ca="1" si="119"/>
        <v>4</v>
      </c>
      <c r="H675">
        <f t="shared" ca="1" si="105"/>
        <v>23</v>
      </c>
      <c r="I675" t="str">
        <f t="shared" ca="1" si="112"/>
        <v>1</v>
      </c>
      <c r="J675" t="str">
        <f t="shared" ca="1" si="113"/>
        <v>1.25.</v>
      </c>
      <c r="K675" t="str">
        <f t="shared" ca="1" si="114"/>
        <v>1.25.4.</v>
      </c>
      <c r="L675" t="str">
        <f t="shared" ca="1" si="106"/>
        <v>F</v>
      </c>
      <c r="M675" s="48" t="s">
        <v>6</v>
      </c>
      <c r="N675" s="49"/>
      <c r="O675" s="50" t="s">
        <v>1657</v>
      </c>
      <c r="P675" s="51" t="s">
        <v>120</v>
      </c>
      <c r="Q675" s="51" t="s">
        <v>796</v>
      </c>
      <c r="R675" s="52" t="s">
        <v>797</v>
      </c>
      <c r="S675" s="53" t="s">
        <v>61</v>
      </c>
      <c r="T675" s="78">
        <v>3</v>
      </c>
      <c r="U675" s="79">
        <v>19.829999999999998</v>
      </c>
      <c r="V675" s="57">
        <f t="shared" si="108"/>
        <v>24.74</v>
      </c>
      <c r="W675" s="56">
        <f t="shared" si="109"/>
        <v>24.74</v>
      </c>
      <c r="X675" s="57">
        <f ca="1">IFERROR(IF($M675="S",(ROUNDDOWN($Y675*$W675,2)),IF($M675="M",SUMIFS($X:$X,$M:$M,"N1",$E:$E,I675),IF(AND(M675="N1",OFFSET(M675,1,0)="S"),SUMIFS($X:$X,$M:$M,"S",$J:$J,CONCATENATE(E675,".",F675,".")),IF(AND(M675="N1",OFFSET(M675,1,0)="N2",$A$6&gt;=3),SUMIFS($X:$X,$M:$M,"N2",$J:$J,CONCATENATE(E675,".",F675,".")),IF(AND(M675="N2",OFFSET(M675,1,0)="S",$A$6&gt;=3),SUMIFS($X:$X,$M:$M,"S",$K:$K,CONCATENATE(E675,".",F675,".",G675,"."))))))),0)</f>
        <v>74.22</v>
      </c>
      <c r="Y675" s="58">
        <f t="shared" si="107"/>
        <v>3</v>
      </c>
      <c r="Z675" s="59"/>
      <c r="AA675" s="59"/>
      <c r="AB675" s="59"/>
      <c r="AC675" s="3"/>
      <c r="AD675" s="11"/>
      <c r="AE675" s="60"/>
    </row>
    <row r="676" spans="1:31" ht="38.25" x14ac:dyDescent="0.25">
      <c r="A676" t="str">
        <f t="shared" si="115"/>
        <v>S</v>
      </c>
      <c r="B676">
        <f t="shared" ca="1" si="110"/>
        <v>3</v>
      </c>
      <c r="C676" t="str">
        <f t="shared" ca="1" si="111"/>
        <v>S</v>
      </c>
      <c r="D676" t="str">
        <f t="shared" si="116"/>
        <v xml:space="preserve"> </v>
      </c>
      <c r="E676" s="47">
        <f t="shared" ca="1" si="117"/>
        <v>1</v>
      </c>
      <c r="F676">
        <f t="shared" ca="1" si="118"/>
        <v>25</v>
      </c>
      <c r="G676">
        <f t="shared" ca="1" si="119"/>
        <v>4</v>
      </c>
      <c r="H676">
        <f t="shared" ca="1" si="105"/>
        <v>24</v>
      </c>
      <c r="I676" t="str">
        <f t="shared" ca="1" si="112"/>
        <v>1</v>
      </c>
      <c r="J676" t="str">
        <f t="shared" ca="1" si="113"/>
        <v>1.25.</v>
      </c>
      <c r="K676" t="str">
        <f t="shared" ca="1" si="114"/>
        <v>1.25.4.</v>
      </c>
      <c r="L676" t="str">
        <f t="shared" ca="1" si="106"/>
        <v>F</v>
      </c>
      <c r="M676" s="48" t="s">
        <v>6</v>
      </c>
      <c r="N676" s="49"/>
      <c r="O676" s="50" t="s">
        <v>1658</v>
      </c>
      <c r="P676" s="51" t="s">
        <v>120</v>
      </c>
      <c r="Q676" s="51" t="s">
        <v>798</v>
      </c>
      <c r="R676" s="52" t="s">
        <v>799</v>
      </c>
      <c r="S676" s="53" t="s">
        <v>61</v>
      </c>
      <c r="T676" s="78">
        <v>2</v>
      </c>
      <c r="U676" s="79">
        <v>23.19</v>
      </c>
      <c r="V676" s="57">
        <f t="shared" si="108"/>
        <v>28.93</v>
      </c>
      <c r="W676" s="56">
        <f t="shared" si="109"/>
        <v>28.93</v>
      </c>
      <c r="X676" s="57">
        <f ca="1">IFERROR(IF($M676="S",(ROUNDDOWN($Y676*$W676,2)),IF($M676="M",SUMIFS($X:$X,$M:$M,"N1",$E:$E,I676),IF(AND(M676="N1",OFFSET(M676,1,0)="S"),SUMIFS($X:$X,$M:$M,"S",$J:$J,CONCATENATE(E676,".",F676,".")),IF(AND(M676="N1",OFFSET(M676,1,0)="N2",$A$6&gt;=3),SUMIFS($X:$X,$M:$M,"N2",$J:$J,CONCATENATE(E676,".",F676,".")),IF(AND(M676="N2",OFFSET(M676,1,0)="S",$A$6&gt;=3),SUMIFS($X:$X,$M:$M,"S",$K:$K,CONCATENATE(E676,".",F676,".",G676,"."))))))),0)</f>
        <v>57.86</v>
      </c>
      <c r="Y676" s="58">
        <f t="shared" si="107"/>
        <v>2</v>
      </c>
      <c r="Z676" s="59"/>
      <c r="AA676" s="59"/>
      <c r="AB676" s="59"/>
      <c r="AC676" s="3"/>
      <c r="AD676" s="11"/>
      <c r="AE676" s="60"/>
    </row>
    <row r="677" spans="1:31" ht="38.25" x14ac:dyDescent="0.25">
      <c r="A677" t="str">
        <f t="shared" si="115"/>
        <v>S</v>
      </c>
      <c r="B677">
        <f t="shared" ca="1" si="110"/>
        <v>3</v>
      </c>
      <c r="C677" t="str">
        <f t="shared" ca="1" si="111"/>
        <v>S</v>
      </c>
      <c r="D677" t="str">
        <f t="shared" si="116"/>
        <v xml:space="preserve"> </v>
      </c>
      <c r="E677" s="47">
        <f t="shared" ca="1" si="117"/>
        <v>1</v>
      </c>
      <c r="F677">
        <f t="shared" ca="1" si="118"/>
        <v>25</v>
      </c>
      <c r="G677">
        <f t="shared" ca="1" si="119"/>
        <v>4</v>
      </c>
      <c r="H677">
        <f t="shared" ca="1" si="105"/>
        <v>25</v>
      </c>
      <c r="I677" t="str">
        <f t="shared" ca="1" si="112"/>
        <v>1</v>
      </c>
      <c r="J677" t="str">
        <f t="shared" ca="1" si="113"/>
        <v>1.25.</v>
      </c>
      <c r="K677" t="str">
        <f t="shared" ca="1" si="114"/>
        <v>1.25.4.</v>
      </c>
      <c r="L677" t="str">
        <f t="shared" ca="1" si="106"/>
        <v>F</v>
      </c>
      <c r="M677" s="48" t="s">
        <v>6</v>
      </c>
      <c r="N677" s="49"/>
      <c r="O677" s="50" t="s">
        <v>1659</v>
      </c>
      <c r="P677" s="51" t="s">
        <v>32</v>
      </c>
      <c r="Q677" s="51">
        <v>104348</v>
      </c>
      <c r="R677" s="52" t="s">
        <v>97</v>
      </c>
      <c r="S677" s="53" t="s">
        <v>61</v>
      </c>
      <c r="T677" s="78">
        <v>11</v>
      </c>
      <c r="U677" s="79">
        <v>12.26</v>
      </c>
      <c r="V677" s="57">
        <f t="shared" si="108"/>
        <v>15.29</v>
      </c>
      <c r="W677" s="56">
        <f t="shared" si="109"/>
        <v>15.29</v>
      </c>
      <c r="X677" s="57">
        <f ca="1">IFERROR(IF($M677="S",(ROUNDDOWN($Y677*$W677,2)),IF($M677="M",SUMIFS($X:$X,$M:$M,"N1",$E:$E,I677),IF(AND(M677="N1",OFFSET(M677,1,0)="S"),SUMIFS($X:$X,$M:$M,"S",$J:$J,CONCATENATE(E677,".",F677,".")),IF(AND(M677="N1",OFFSET(M677,1,0)="N2",$A$6&gt;=3),SUMIFS($X:$X,$M:$M,"N2",$J:$J,CONCATENATE(E677,".",F677,".")),IF(AND(M677="N2",OFFSET(M677,1,0)="S",$A$6&gt;=3),SUMIFS($X:$X,$M:$M,"S",$K:$K,CONCATENATE(E677,".",F677,".",G677,"."))))))),0)</f>
        <v>168.19</v>
      </c>
      <c r="Y677" s="58">
        <f t="shared" si="107"/>
        <v>11</v>
      </c>
      <c r="Z677" s="59"/>
      <c r="AA677" s="59"/>
      <c r="AB677" s="59"/>
      <c r="AC677" s="3"/>
      <c r="AD677" s="11"/>
      <c r="AE677" s="60"/>
    </row>
    <row r="678" spans="1:31" ht="38.25" x14ac:dyDescent="0.25">
      <c r="A678" t="str">
        <f t="shared" si="115"/>
        <v>S</v>
      </c>
      <c r="B678">
        <f t="shared" ca="1" si="110"/>
        <v>3</v>
      </c>
      <c r="C678" t="str">
        <f t="shared" ca="1" si="111"/>
        <v>S</v>
      </c>
      <c r="D678" t="str">
        <f t="shared" si="116"/>
        <v xml:space="preserve"> </v>
      </c>
      <c r="E678" s="47">
        <f t="shared" ca="1" si="117"/>
        <v>1</v>
      </c>
      <c r="F678">
        <f t="shared" ca="1" si="118"/>
        <v>25</v>
      </c>
      <c r="G678">
        <f t="shared" ca="1" si="119"/>
        <v>4</v>
      </c>
      <c r="H678">
        <f t="shared" ca="1" si="105"/>
        <v>26</v>
      </c>
      <c r="I678" t="str">
        <f t="shared" ca="1" si="112"/>
        <v>1</v>
      </c>
      <c r="J678" t="str">
        <f t="shared" ca="1" si="113"/>
        <v>1.25.</v>
      </c>
      <c r="K678" t="str">
        <f t="shared" ca="1" si="114"/>
        <v>1.25.4.</v>
      </c>
      <c r="L678" t="str">
        <f t="shared" ca="1" si="106"/>
        <v>F</v>
      </c>
      <c r="M678" s="48" t="s">
        <v>6</v>
      </c>
      <c r="N678" s="49"/>
      <c r="O678" s="50" t="s">
        <v>1660</v>
      </c>
      <c r="P678" s="51" t="s">
        <v>32</v>
      </c>
      <c r="Q678" s="51">
        <v>104351</v>
      </c>
      <c r="R678" s="52" t="s">
        <v>800</v>
      </c>
      <c r="S678" s="53" t="s">
        <v>61</v>
      </c>
      <c r="T678" s="78">
        <v>1</v>
      </c>
      <c r="U678" s="79">
        <v>25.34</v>
      </c>
      <c r="V678" s="57">
        <f t="shared" si="108"/>
        <v>31.61</v>
      </c>
      <c r="W678" s="56">
        <f t="shared" si="109"/>
        <v>31.61</v>
      </c>
      <c r="X678" s="57">
        <f ca="1">IFERROR(IF($M678="S",(ROUNDDOWN($Y678*$W678,2)),IF($M678="M",SUMIFS($X:$X,$M:$M,"N1",$E:$E,I678),IF(AND(M678="N1",OFFSET(M678,1,0)="S"),SUMIFS($X:$X,$M:$M,"S",$J:$J,CONCATENATE(E678,".",F678,".")),IF(AND(M678="N1",OFFSET(M678,1,0)="N2",$A$6&gt;=3),SUMIFS($X:$X,$M:$M,"N2",$J:$J,CONCATENATE(E678,".",F678,".")),IF(AND(M678="N2",OFFSET(M678,1,0)="S",$A$6&gt;=3),SUMIFS($X:$X,$M:$M,"S",$K:$K,CONCATENATE(E678,".",F678,".",G678,"."))))))),0)</f>
        <v>31.61</v>
      </c>
      <c r="Y678" s="58">
        <f t="shared" si="107"/>
        <v>1</v>
      </c>
      <c r="Z678" s="59"/>
      <c r="AA678" s="59"/>
      <c r="AB678" s="59"/>
      <c r="AC678" s="3"/>
      <c r="AD678" s="11"/>
      <c r="AE678" s="60"/>
    </row>
    <row r="679" spans="1:31" ht="38.25" x14ac:dyDescent="0.25">
      <c r="A679" t="str">
        <f t="shared" si="115"/>
        <v>S</v>
      </c>
      <c r="B679">
        <f t="shared" ca="1" si="110"/>
        <v>3</v>
      </c>
      <c r="C679" t="str">
        <f t="shared" ca="1" si="111"/>
        <v>S</v>
      </c>
      <c r="D679" t="str">
        <f t="shared" si="116"/>
        <v xml:space="preserve"> </v>
      </c>
      <c r="E679" s="47">
        <f t="shared" ca="1" si="117"/>
        <v>1</v>
      </c>
      <c r="F679">
        <f t="shared" ca="1" si="118"/>
        <v>25</v>
      </c>
      <c r="G679">
        <f t="shared" ca="1" si="119"/>
        <v>4</v>
      </c>
      <c r="H679">
        <f t="shared" ca="1" si="105"/>
        <v>27</v>
      </c>
      <c r="I679" t="str">
        <f t="shared" ca="1" si="112"/>
        <v>1</v>
      </c>
      <c r="J679" t="str">
        <f t="shared" ca="1" si="113"/>
        <v>1.25.</v>
      </c>
      <c r="K679" t="str">
        <f t="shared" ca="1" si="114"/>
        <v>1.25.4.</v>
      </c>
      <c r="L679" t="str">
        <f t="shared" ca="1" si="106"/>
        <v>F</v>
      </c>
      <c r="M679" s="48" t="s">
        <v>6</v>
      </c>
      <c r="N679" s="49"/>
      <c r="O679" s="50" t="s">
        <v>1661</v>
      </c>
      <c r="P679" s="51" t="s">
        <v>32</v>
      </c>
      <c r="Q679" s="51">
        <v>89825</v>
      </c>
      <c r="R679" s="52" t="s">
        <v>99</v>
      </c>
      <c r="S679" s="53" t="s">
        <v>61</v>
      </c>
      <c r="T679" s="78">
        <v>34</v>
      </c>
      <c r="U679" s="79">
        <v>18.23</v>
      </c>
      <c r="V679" s="57">
        <f t="shared" si="108"/>
        <v>22.74</v>
      </c>
      <c r="W679" s="56">
        <f t="shared" si="109"/>
        <v>22.74</v>
      </c>
      <c r="X679" s="57">
        <f ca="1">IFERROR(IF($M679="S",(ROUNDDOWN($Y679*$W679,2)),IF($M679="M",SUMIFS($X:$X,$M:$M,"N1",$E:$E,I679),IF(AND(M679="N1",OFFSET(M679,1,0)="S"),SUMIFS($X:$X,$M:$M,"S",$J:$J,CONCATENATE(E679,".",F679,".")),IF(AND(M679="N1",OFFSET(M679,1,0)="N2",$A$6&gt;=3),SUMIFS($X:$X,$M:$M,"N2",$J:$J,CONCATENATE(E679,".",F679,".")),IF(AND(M679="N2",OFFSET(M679,1,0)="S",$A$6&gt;=3),SUMIFS($X:$X,$M:$M,"S",$K:$K,CONCATENATE(E679,".",F679,".",G679,"."))))))),0)</f>
        <v>773.16</v>
      </c>
      <c r="Y679" s="58">
        <f t="shared" si="107"/>
        <v>34</v>
      </c>
      <c r="Z679" s="59"/>
      <c r="AA679" s="59"/>
      <c r="AB679" s="59"/>
      <c r="AC679" s="3"/>
      <c r="AD679" s="11"/>
      <c r="AE679" s="60"/>
    </row>
    <row r="680" spans="1:31" ht="38.25" x14ac:dyDescent="0.25">
      <c r="A680" t="str">
        <f t="shared" si="115"/>
        <v>S</v>
      </c>
      <c r="B680">
        <f t="shared" ca="1" si="110"/>
        <v>3</v>
      </c>
      <c r="C680" t="str">
        <f t="shared" ca="1" si="111"/>
        <v>S</v>
      </c>
      <c r="D680" t="str">
        <f t="shared" si="116"/>
        <v xml:space="preserve"> </v>
      </c>
      <c r="E680" s="47">
        <f t="shared" ca="1" si="117"/>
        <v>1</v>
      </c>
      <c r="F680">
        <f t="shared" ca="1" si="118"/>
        <v>25</v>
      </c>
      <c r="G680">
        <f t="shared" ca="1" si="119"/>
        <v>4</v>
      </c>
      <c r="H680">
        <f t="shared" ca="1" si="105"/>
        <v>28</v>
      </c>
      <c r="I680" t="str">
        <f t="shared" ca="1" si="112"/>
        <v>1</v>
      </c>
      <c r="J680" t="str">
        <f t="shared" ca="1" si="113"/>
        <v>1.25.</v>
      </c>
      <c r="K680" t="str">
        <f t="shared" ca="1" si="114"/>
        <v>1.25.4.</v>
      </c>
      <c r="L680" t="str">
        <f t="shared" ca="1" si="106"/>
        <v>F</v>
      </c>
      <c r="M680" s="48" t="s">
        <v>6</v>
      </c>
      <c r="N680" s="49"/>
      <c r="O680" s="50" t="s">
        <v>1662</v>
      </c>
      <c r="P680" s="51" t="s">
        <v>32</v>
      </c>
      <c r="Q680" s="51">
        <v>94698</v>
      </c>
      <c r="R680" s="52" t="s">
        <v>801</v>
      </c>
      <c r="S680" s="53" t="s">
        <v>61</v>
      </c>
      <c r="T680" s="78">
        <v>3</v>
      </c>
      <c r="U680" s="79">
        <v>68.540000000000006</v>
      </c>
      <c r="V680" s="57">
        <f t="shared" si="108"/>
        <v>85.52</v>
      </c>
      <c r="W680" s="56">
        <f t="shared" si="109"/>
        <v>85.52</v>
      </c>
      <c r="X680" s="57">
        <f ca="1">IFERROR(IF($M680="S",(ROUNDDOWN($Y680*$W680,2)),IF($M680="M",SUMIFS($X:$X,$M:$M,"N1",$E:$E,I680),IF(AND(M680="N1",OFFSET(M680,1,0)="S"),SUMIFS($X:$X,$M:$M,"S",$J:$J,CONCATENATE(E680,".",F680,".")),IF(AND(M680="N1",OFFSET(M680,1,0)="N2",$A$6&gt;=3),SUMIFS($X:$X,$M:$M,"N2",$J:$J,CONCATENATE(E680,".",F680,".")),IF(AND(M680="N2",OFFSET(M680,1,0)="S",$A$6&gt;=3),SUMIFS($X:$X,$M:$M,"S",$K:$K,CONCATENATE(E680,".",F680,".",G680,"."))))))),0)</f>
        <v>256.56</v>
      </c>
      <c r="Y680" s="58">
        <f t="shared" si="107"/>
        <v>3</v>
      </c>
      <c r="Z680" s="59"/>
      <c r="AA680" s="59"/>
      <c r="AB680" s="59"/>
      <c r="AC680" s="3"/>
      <c r="AD680" s="11"/>
      <c r="AE680" s="60"/>
    </row>
    <row r="681" spans="1:31" ht="38.25" x14ac:dyDescent="0.25">
      <c r="A681" t="str">
        <f t="shared" si="115"/>
        <v>S</v>
      </c>
      <c r="B681">
        <f t="shared" ca="1" si="110"/>
        <v>3</v>
      </c>
      <c r="C681" t="str">
        <f t="shared" ca="1" si="111"/>
        <v>S</v>
      </c>
      <c r="D681" t="str">
        <f t="shared" si="116"/>
        <v xml:space="preserve"> </v>
      </c>
      <c r="E681" s="47">
        <f t="shared" ca="1" si="117"/>
        <v>1</v>
      </c>
      <c r="F681">
        <f t="shared" ca="1" si="118"/>
        <v>25</v>
      </c>
      <c r="G681">
        <f t="shared" ca="1" si="119"/>
        <v>4</v>
      </c>
      <c r="H681">
        <f t="shared" ca="1" si="105"/>
        <v>29</v>
      </c>
      <c r="I681" t="str">
        <f t="shared" ca="1" si="112"/>
        <v>1</v>
      </c>
      <c r="J681" t="str">
        <f t="shared" ca="1" si="113"/>
        <v>1.25.</v>
      </c>
      <c r="K681" t="str">
        <f t="shared" ca="1" si="114"/>
        <v>1.25.4.</v>
      </c>
      <c r="L681" t="str">
        <f t="shared" ca="1" si="106"/>
        <v>F</v>
      </c>
      <c r="M681" s="48" t="s">
        <v>6</v>
      </c>
      <c r="N681" s="49"/>
      <c r="O681" s="50" t="s">
        <v>1663</v>
      </c>
      <c r="P681" s="51" t="s">
        <v>32</v>
      </c>
      <c r="Q681" s="51">
        <v>89829</v>
      </c>
      <c r="R681" s="52" t="s">
        <v>100</v>
      </c>
      <c r="S681" s="53" t="s">
        <v>61</v>
      </c>
      <c r="T681" s="78">
        <v>1</v>
      </c>
      <c r="U681" s="79">
        <v>38.630000000000003</v>
      </c>
      <c r="V681" s="57">
        <f t="shared" si="108"/>
        <v>48.2</v>
      </c>
      <c r="W681" s="56">
        <f t="shared" si="109"/>
        <v>48.2</v>
      </c>
      <c r="X681" s="57">
        <f ca="1">IFERROR(IF($M681="S",(ROUNDDOWN($Y681*$W681,2)),IF($M681="M",SUMIFS($X:$X,$M:$M,"N1",$E:$E,I681),IF(AND(M681="N1",OFFSET(M681,1,0)="S"),SUMIFS($X:$X,$M:$M,"S",$J:$J,CONCATENATE(E681,".",F681,".")),IF(AND(M681="N1",OFFSET(M681,1,0)="N2",$A$6&gt;=3),SUMIFS($X:$X,$M:$M,"N2",$J:$J,CONCATENATE(E681,".",F681,".")),IF(AND(M681="N2",OFFSET(M681,1,0)="S",$A$6&gt;=3),SUMIFS($X:$X,$M:$M,"S",$K:$K,CONCATENATE(E681,".",F681,".",G681,"."))))))),0)</f>
        <v>48.2</v>
      </c>
      <c r="Y681" s="58">
        <f t="shared" si="107"/>
        <v>1</v>
      </c>
      <c r="Z681" s="59"/>
      <c r="AA681" s="59"/>
      <c r="AB681" s="59"/>
      <c r="AC681" s="3"/>
      <c r="AD681" s="11"/>
      <c r="AE681" s="60"/>
    </row>
    <row r="682" spans="1:31" ht="38.25" x14ac:dyDescent="0.25">
      <c r="A682" t="str">
        <f t="shared" si="115"/>
        <v>S</v>
      </c>
      <c r="B682">
        <f t="shared" ca="1" si="110"/>
        <v>3</v>
      </c>
      <c r="C682" t="str">
        <f t="shared" ca="1" si="111"/>
        <v>S</v>
      </c>
      <c r="D682" t="str">
        <f t="shared" si="116"/>
        <v xml:space="preserve"> </v>
      </c>
      <c r="E682" s="47">
        <f t="shared" ca="1" si="117"/>
        <v>1</v>
      </c>
      <c r="F682">
        <f t="shared" ca="1" si="118"/>
        <v>25</v>
      </c>
      <c r="G682">
        <f t="shared" ca="1" si="119"/>
        <v>4</v>
      </c>
      <c r="H682">
        <f t="shared" ca="1" si="105"/>
        <v>30</v>
      </c>
      <c r="I682" t="str">
        <f t="shared" ca="1" si="112"/>
        <v>1</v>
      </c>
      <c r="J682" t="str">
        <f t="shared" ca="1" si="113"/>
        <v>1.25.</v>
      </c>
      <c r="K682" t="str">
        <f t="shared" ca="1" si="114"/>
        <v>1.25.4.</v>
      </c>
      <c r="L682" t="str">
        <f t="shared" ca="1" si="106"/>
        <v>F</v>
      </c>
      <c r="M682" s="48" t="s">
        <v>6</v>
      </c>
      <c r="N682" s="49"/>
      <c r="O682" s="50" t="s">
        <v>1664</v>
      </c>
      <c r="P682" s="51" t="s">
        <v>32</v>
      </c>
      <c r="Q682" s="51">
        <v>104352</v>
      </c>
      <c r="R682" s="52" t="s">
        <v>98</v>
      </c>
      <c r="S682" s="53" t="s">
        <v>61</v>
      </c>
      <c r="T682" s="78">
        <v>2</v>
      </c>
      <c r="U682" s="79">
        <v>42.37</v>
      </c>
      <c r="V682" s="57">
        <f t="shared" si="108"/>
        <v>52.86</v>
      </c>
      <c r="W682" s="56">
        <f t="shared" si="109"/>
        <v>52.86</v>
      </c>
      <c r="X682" s="57">
        <f ca="1">IFERROR(IF($M682="S",(ROUNDDOWN($Y682*$W682,2)),IF($M682="M",SUMIFS($X:$X,$M:$M,"N1",$E:$E,I682),IF(AND(M682="N1",OFFSET(M682,1,0)="S"),SUMIFS($X:$X,$M:$M,"S",$J:$J,CONCATENATE(E682,".",F682,".")),IF(AND(M682="N1",OFFSET(M682,1,0)="N2",$A$6&gt;=3),SUMIFS($X:$X,$M:$M,"N2",$J:$J,CONCATENATE(E682,".",F682,".")),IF(AND(M682="N2",OFFSET(M682,1,0)="S",$A$6&gt;=3),SUMIFS($X:$X,$M:$M,"S",$K:$K,CONCATENATE(E682,".",F682,".",G682,"."))))))),0)</f>
        <v>105.72</v>
      </c>
      <c r="Y682" s="58">
        <f t="shared" si="107"/>
        <v>2</v>
      </c>
      <c r="Z682" s="59"/>
      <c r="AA682" s="59"/>
      <c r="AB682" s="59"/>
      <c r="AC682" s="3"/>
      <c r="AD682" s="11"/>
      <c r="AE682" s="60"/>
    </row>
    <row r="683" spans="1:31" ht="38.25" x14ac:dyDescent="0.25">
      <c r="A683" t="str">
        <f t="shared" si="115"/>
        <v>S</v>
      </c>
      <c r="B683">
        <f t="shared" ca="1" si="110"/>
        <v>3</v>
      </c>
      <c r="C683" t="str">
        <f t="shared" ca="1" si="111"/>
        <v>S</v>
      </c>
      <c r="D683" t="str">
        <f t="shared" si="116"/>
        <v xml:space="preserve"> </v>
      </c>
      <c r="E683" s="47">
        <f t="shared" ca="1" si="117"/>
        <v>1</v>
      </c>
      <c r="F683">
        <f t="shared" ca="1" si="118"/>
        <v>25</v>
      </c>
      <c r="G683">
        <f t="shared" ca="1" si="119"/>
        <v>4</v>
      </c>
      <c r="H683">
        <f t="shared" ca="1" si="105"/>
        <v>31</v>
      </c>
      <c r="I683" t="str">
        <f t="shared" ca="1" si="112"/>
        <v>1</v>
      </c>
      <c r="J683" t="str">
        <f t="shared" ca="1" si="113"/>
        <v>1.25.</v>
      </c>
      <c r="K683" t="str">
        <f t="shared" ca="1" si="114"/>
        <v>1.25.4.</v>
      </c>
      <c r="L683" t="str">
        <f t="shared" ca="1" si="106"/>
        <v>F</v>
      </c>
      <c r="M683" s="48" t="s">
        <v>6</v>
      </c>
      <c r="N683" s="49"/>
      <c r="O683" s="50" t="s">
        <v>1665</v>
      </c>
      <c r="P683" s="51" t="s">
        <v>32</v>
      </c>
      <c r="Q683" s="51">
        <v>89796</v>
      </c>
      <c r="R683" s="52" t="s">
        <v>802</v>
      </c>
      <c r="S683" s="53" t="s">
        <v>61</v>
      </c>
      <c r="T683" s="78">
        <v>1</v>
      </c>
      <c r="U683" s="79">
        <v>46.21</v>
      </c>
      <c r="V683" s="57">
        <f t="shared" si="108"/>
        <v>57.66</v>
      </c>
      <c r="W683" s="56">
        <f t="shared" si="109"/>
        <v>57.66</v>
      </c>
      <c r="X683" s="57">
        <f ca="1">IFERROR(IF($M683="S",(ROUNDDOWN($Y683*$W683,2)),IF($M683="M",SUMIFS($X:$X,$M:$M,"N1",$E:$E,I683),IF(AND(M683="N1",OFFSET(M683,1,0)="S"),SUMIFS($X:$X,$M:$M,"S",$J:$J,CONCATENATE(E683,".",F683,".")),IF(AND(M683="N1",OFFSET(M683,1,0)="N2",$A$6&gt;=3),SUMIFS($X:$X,$M:$M,"N2",$J:$J,CONCATENATE(E683,".",F683,".")),IF(AND(M683="N2",OFFSET(M683,1,0)="S",$A$6&gt;=3),SUMIFS($X:$X,$M:$M,"S",$K:$K,CONCATENATE(E683,".",F683,".",G683,"."))))))),0)</f>
        <v>57.66</v>
      </c>
      <c r="Y683" s="58">
        <f t="shared" si="107"/>
        <v>1</v>
      </c>
      <c r="Z683" s="59"/>
      <c r="AA683" s="59"/>
      <c r="AB683" s="59"/>
      <c r="AC683" s="3"/>
      <c r="AD683" s="11"/>
      <c r="AE683" s="60"/>
    </row>
    <row r="684" spans="1:31" x14ac:dyDescent="0.25">
      <c r="A684">
        <f t="shared" si="115"/>
        <v>3</v>
      </c>
      <c r="B684">
        <f t="shared" ca="1" si="110"/>
        <v>3</v>
      </c>
      <c r="C684">
        <f t="shared" ca="1" si="111"/>
        <v>3</v>
      </c>
      <c r="D684" t="str">
        <f t="shared" si="116"/>
        <v xml:space="preserve"> </v>
      </c>
      <c r="E684" s="47">
        <f t="shared" ca="1" si="117"/>
        <v>1</v>
      </c>
      <c r="F684">
        <f t="shared" ca="1" si="118"/>
        <v>25</v>
      </c>
      <c r="G684">
        <f t="shared" ca="1" si="119"/>
        <v>5</v>
      </c>
      <c r="H684">
        <f t="shared" ca="1" si="105"/>
        <v>0</v>
      </c>
      <c r="I684" t="str">
        <f t="shared" ca="1" si="112"/>
        <v>1</v>
      </c>
      <c r="J684" t="str">
        <f t="shared" ca="1" si="113"/>
        <v>1.25.</v>
      </c>
      <c r="K684" t="str">
        <f t="shared" ca="1" si="114"/>
        <v>1.25.5.</v>
      </c>
      <c r="L684" t="str">
        <f t="shared" ca="1" si="106"/>
        <v>F</v>
      </c>
      <c r="M684" s="48" t="s">
        <v>4</v>
      </c>
      <c r="N684" s="49"/>
      <c r="O684" s="50" t="s">
        <v>1666</v>
      </c>
      <c r="P684" s="51"/>
      <c r="Q684" s="51"/>
      <c r="R684" s="52" t="s">
        <v>803</v>
      </c>
      <c r="S684" s="53"/>
      <c r="T684" s="78"/>
      <c r="U684" s="79"/>
      <c r="V684" s="57">
        <f t="shared" si="108"/>
        <v>0</v>
      </c>
      <c r="W684" s="56">
        <f t="shared" si="109"/>
        <v>0</v>
      </c>
      <c r="X684" s="57">
        <f ca="1">IFERROR(IF($M684="S",(ROUNDDOWN($Y684*$W684,2)),IF($M684="M",SUMIFS($X:$X,$M:$M,"N1",$E:$E,I684),IF(AND(M684="N1",OFFSET(M684,1,0)="S"),SUMIFS($X:$X,$M:$M,"S",$J:$J,CONCATENATE(E684,".",F684,".")),IF(AND(M684="N1",OFFSET(M684,1,0)="N2",$A$6&gt;=3),SUMIFS($X:$X,$M:$M,"N2",$J:$J,CONCATENATE(E684,".",F684,".")),IF(AND(M684="N2",OFFSET(M684,1,0)="S",$A$6&gt;=3),SUMIFS($X:$X,$M:$M,"S",$K:$K,CONCATENATE(E684,".",F684,".",G684,"."))))))),0)</f>
        <v>7409.32</v>
      </c>
      <c r="Y684" s="58">
        <f t="shared" si="107"/>
        <v>0</v>
      </c>
      <c r="Z684" s="59"/>
      <c r="AA684" s="59"/>
      <c r="AB684" s="59"/>
      <c r="AC684" s="3"/>
      <c r="AD684" s="11"/>
      <c r="AE684" s="60"/>
    </row>
    <row r="685" spans="1:31" ht="38.25" x14ac:dyDescent="0.25">
      <c r="A685" t="str">
        <f t="shared" si="115"/>
        <v>S</v>
      </c>
      <c r="B685">
        <f t="shared" ca="1" si="110"/>
        <v>3</v>
      </c>
      <c r="C685" t="str">
        <f t="shared" ca="1" si="111"/>
        <v>S</v>
      </c>
      <c r="D685" t="str">
        <f t="shared" si="116"/>
        <v xml:space="preserve"> </v>
      </c>
      <c r="E685" s="47">
        <f t="shared" ca="1" si="117"/>
        <v>1</v>
      </c>
      <c r="F685">
        <f t="shared" ca="1" si="118"/>
        <v>25</v>
      </c>
      <c r="G685">
        <f t="shared" ca="1" si="119"/>
        <v>5</v>
      </c>
      <c r="H685">
        <f t="shared" ca="1" si="105"/>
        <v>1</v>
      </c>
      <c r="I685" t="str">
        <f t="shared" ca="1" si="112"/>
        <v>1</v>
      </c>
      <c r="J685" t="str">
        <f t="shared" ca="1" si="113"/>
        <v>1.25.</v>
      </c>
      <c r="K685" t="str">
        <f t="shared" ca="1" si="114"/>
        <v>1.25.5.</v>
      </c>
      <c r="L685" t="str">
        <f t="shared" ca="1" si="106"/>
        <v>F</v>
      </c>
      <c r="M685" s="48" t="s">
        <v>6</v>
      </c>
      <c r="N685" s="49"/>
      <c r="O685" s="50" t="s">
        <v>1667</v>
      </c>
      <c r="P685" s="51" t="s">
        <v>32</v>
      </c>
      <c r="Q685" s="51">
        <v>89711</v>
      </c>
      <c r="R685" s="52" t="s">
        <v>804</v>
      </c>
      <c r="S685" s="53" t="s">
        <v>1</v>
      </c>
      <c r="T685" s="78">
        <v>27.8</v>
      </c>
      <c r="U685" s="79">
        <v>23.8</v>
      </c>
      <c r="V685" s="57">
        <f t="shared" si="108"/>
        <v>29.69</v>
      </c>
      <c r="W685" s="56">
        <f t="shared" si="109"/>
        <v>29.69</v>
      </c>
      <c r="X685" s="57">
        <f ca="1">IFERROR(IF($M685="S",(ROUNDDOWN($Y685*$W685,2)),IF($M685="M",SUMIFS($X:$X,$M:$M,"N1",$E:$E,I685),IF(AND(M685="N1",OFFSET(M685,1,0)="S"),SUMIFS($X:$X,$M:$M,"S",$J:$J,CONCATENATE(E685,".",F685,".")),IF(AND(M685="N1",OFFSET(M685,1,0)="N2",$A$6&gt;=3),SUMIFS($X:$X,$M:$M,"N2",$J:$J,CONCATENATE(E685,".",F685,".")),IF(AND(M685="N2",OFFSET(M685,1,0)="S",$A$6&gt;=3),SUMIFS($X:$X,$M:$M,"S",$K:$K,CONCATENATE(E685,".",F685,".",G685,"."))))))),0)</f>
        <v>825.38</v>
      </c>
      <c r="Y685" s="58">
        <f t="shared" si="107"/>
        <v>27.8</v>
      </c>
      <c r="Z685" s="59"/>
      <c r="AA685" s="59"/>
      <c r="AB685" s="59"/>
      <c r="AC685" s="3"/>
      <c r="AD685" s="11"/>
      <c r="AE685" s="60"/>
    </row>
    <row r="686" spans="1:31" ht="38.25" x14ac:dyDescent="0.25">
      <c r="A686" t="str">
        <f t="shared" si="115"/>
        <v>S</v>
      </c>
      <c r="B686">
        <f t="shared" ca="1" si="110"/>
        <v>3</v>
      </c>
      <c r="C686" t="str">
        <f t="shared" ca="1" si="111"/>
        <v>S</v>
      </c>
      <c r="D686" t="str">
        <f t="shared" si="116"/>
        <v xml:space="preserve"> </v>
      </c>
      <c r="E686" s="47">
        <f t="shared" ca="1" si="117"/>
        <v>1</v>
      </c>
      <c r="F686">
        <f t="shared" ca="1" si="118"/>
        <v>25</v>
      </c>
      <c r="G686">
        <f t="shared" ca="1" si="119"/>
        <v>5</v>
      </c>
      <c r="H686">
        <f t="shared" ca="1" si="105"/>
        <v>2</v>
      </c>
      <c r="I686" t="str">
        <f t="shared" ca="1" si="112"/>
        <v>1</v>
      </c>
      <c r="J686" t="str">
        <f t="shared" ca="1" si="113"/>
        <v>1.25.</v>
      </c>
      <c r="K686" t="str">
        <f t="shared" ca="1" si="114"/>
        <v>1.25.5.</v>
      </c>
      <c r="L686" t="str">
        <f t="shared" ca="1" si="106"/>
        <v>F</v>
      </c>
      <c r="M686" s="48" t="s">
        <v>6</v>
      </c>
      <c r="N686" s="49"/>
      <c r="O686" s="50" t="s">
        <v>1668</v>
      </c>
      <c r="P686" s="51" t="s">
        <v>32</v>
      </c>
      <c r="Q686" s="51">
        <v>89712</v>
      </c>
      <c r="R686" s="52" t="s">
        <v>805</v>
      </c>
      <c r="S686" s="53" t="s">
        <v>1</v>
      </c>
      <c r="T686" s="78">
        <v>124.5</v>
      </c>
      <c r="U686" s="79">
        <v>30.17</v>
      </c>
      <c r="V686" s="57">
        <f t="shared" si="108"/>
        <v>37.64</v>
      </c>
      <c r="W686" s="56">
        <f t="shared" si="109"/>
        <v>37.64</v>
      </c>
      <c r="X686" s="57">
        <f ca="1">IFERROR(IF($M686="S",(ROUNDDOWN($Y686*$W686,2)),IF($M686="M",SUMIFS($X:$X,$M:$M,"N1",$E:$E,I686),IF(AND(M686="N1",OFFSET(M686,1,0)="S"),SUMIFS($X:$X,$M:$M,"S",$J:$J,CONCATENATE(E686,".",F686,".")),IF(AND(M686="N1",OFFSET(M686,1,0)="N2",$A$6&gt;=3),SUMIFS($X:$X,$M:$M,"N2",$J:$J,CONCATENATE(E686,".",F686,".")),IF(AND(M686="N2",OFFSET(M686,1,0)="S",$A$6&gt;=3),SUMIFS($X:$X,$M:$M,"S",$K:$K,CONCATENATE(E686,".",F686,".",G686,"."))))))),0)</f>
        <v>4686.18</v>
      </c>
      <c r="Y686" s="58">
        <f t="shared" si="107"/>
        <v>124.5</v>
      </c>
      <c r="Z686" s="59"/>
      <c r="AA686" s="59"/>
      <c r="AB686" s="59"/>
      <c r="AC686" s="3"/>
      <c r="AD686" s="11"/>
      <c r="AE686" s="60"/>
    </row>
    <row r="687" spans="1:31" ht="25.5" x14ac:dyDescent="0.25">
      <c r="A687" t="str">
        <f t="shared" si="115"/>
        <v>S</v>
      </c>
      <c r="B687">
        <f t="shared" ca="1" si="110"/>
        <v>3</v>
      </c>
      <c r="C687" t="str">
        <f t="shared" ca="1" si="111"/>
        <v>S</v>
      </c>
      <c r="D687" t="str">
        <f t="shared" si="116"/>
        <v xml:space="preserve"> </v>
      </c>
      <c r="E687" s="47">
        <f t="shared" ca="1" si="117"/>
        <v>1</v>
      </c>
      <c r="F687">
        <f t="shared" ca="1" si="118"/>
        <v>25</v>
      </c>
      <c r="G687">
        <f t="shared" ca="1" si="119"/>
        <v>5</v>
      </c>
      <c r="H687">
        <f t="shared" ref="H687:H749" ca="1" si="120">IF(AND($C687&lt;=4,$C687&lt;&gt;0),0,IF(AND($C687="S",$X687&gt;0),OFFSET(H687,-1,0)+1,OFFSET(H687,-1,0)))</f>
        <v>3</v>
      </c>
      <c r="I687" t="str">
        <f t="shared" ca="1" si="112"/>
        <v>1</v>
      </c>
      <c r="J687" t="str">
        <f t="shared" ca="1" si="113"/>
        <v>1.25.</v>
      </c>
      <c r="K687" t="str">
        <f t="shared" ca="1" si="114"/>
        <v>1.25.5.</v>
      </c>
      <c r="L687" t="str">
        <f t="shared" ref="L687:L749" ca="1" si="121">IF(OR($Y687&gt;0,$C687=1,$C687=2,$C687=3,$C687=4),"F","")</f>
        <v>F</v>
      </c>
      <c r="M687" s="48" t="s">
        <v>6</v>
      </c>
      <c r="N687" s="49"/>
      <c r="O687" s="50" t="s">
        <v>1669</v>
      </c>
      <c r="P687" s="51" t="s">
        <v>32</v>
      </c>
      <c r="Q687" s="51">
        <v>89509</v>
      </c>
      <c r="R687" s="52" t="s">
        <v>806</v>
      </c>
      <c r="S687" s="53" t="s">
        <v>1</v>
      </c>
      <c r="T687" s="78">
        <v>7.15</v>
      </c>
      <c r="U687" s="79">
        <v>25.26</v>
      </c>
      <c r="V687" s="57">
        <f t="shared" si="108"/>
        <v>31.51</v>
      </c>
      <c r="W687" s="56">
        <f t="shared" si="109"/>
        <v>31.51</v>
      </c>
      <c r="X687" s="57">
        <f ca="1">IFERROR(IF($M687="S",(ROUNDDOWN($Y687*$W687,2)),IF($M687="M",SUMIFS($X:$X,$M:$M,"N1",$E:$E,I687),IF(AND(M687="N1",OFFSET(M687,1,0)="S"),SUMIFS($X:$X,$M:$M,"S",$J:$J,CONCATENATE(E687,".",F687,".")),IF(AND(M687="N1",OFFSET(M687,1,0)="N2",$A$6&gt;=3),SUMIFS($X:$X,$M:$M,"N2",$J:$J,CONCATENATE(E687,".",F687,".")),IF(AND(M687="N2",OFFSET(M687,1,0)="S",$A$6&gt;=3),SUMIFS($X:$X,$M:$M,"S",$K:$K,CONCATENATE(E687,".",F687,".",G687,"."))))))),0)</f>
        <v>225.29</v>
      </c>
      <c r="Y687" s="58">
        <f t="shared" si="107"/>
        <v>7.15</v>
      </c>
      <c r="Z687" s="59"/>
      <c r="AA687" s="59"/>
      <c r="AB687" s="59"/>
      <c r="AC687" s="3"/>
      <c r="AD687" s="11"/>
      <c r="AE687" s="60"/>
    </row>
    <row r="688" spans="1:31" ht="38.25" x14ac:dyDescent="0.25">
      <c r="A688" t="str">
        <f t="shared" si="115"/>
        <v>S</v>
      </c>
      <c r="B688">
        <f t="shared" ca="1" si="110"/>
        <v>3</v>
      </c>
      <c r="C688" t="str">
        <f t="shared" ca="1" si="111"/>
        <v>S</v>
      </c>
      <c r="D688" t="str">
        <f t="shared" si="116"/>
        <v xml:space="preserve"> </v>
      </c>
      <c r="E688" s="47">
        <f t="shared" ca="1" si="117"/>
        <v>1</v>
      </c>
      <c r="F688">
        <f t="shared" ca="1" si="118"/>
        <v>25</v>
      </c>
      <c r="G688">
        <f t="shared" ca="1" si="119"/>
        <v>5</v>
      </c>
      <c r="H688">
        <f t="shared" ca="1" si="120"/>
        <v>4</v>
      </c>
      <c r="I688" t="str">
        <f t="shared" ca="1" si="112"/>
        <v>1</v>
      </c>
      <c r="J688" t="str">
        <f t="shared" ca="1" si="113"/>
        <v>1.25.</v>
      </c>
      <c r="K688" t="str">
        <f t="shared" ca="1" si="114"/>
        <v>1.25.5.</v>
      </c>
      <c r="L688" t="str">
        <f t="shared" ca="1" si="121"/>
        <v>F</v>
      </c>
      <c r="M688" s="48" t="s">
        <v>6</v>
      </c>
      <c r="N688" s="49"/>
      <c r="O688" s="50" t="s">
        <v>1670</v>
      </c>
      <c r="P688" s="51" t="s">
        <v>32</v>
      </c>
      <c r="Q688" s="51">
        <v>89713</v>
      </c>
      <c r="R688" s="52" t="s">
        <v>807</v>
      </c>
      <c r="S688" s="53" t="s">
        <v>1</v>
      </c>
      <c r="T688" s="78">
        <v>12.27</v>
      </c>
      <c r="U688" s="79">
        <v>37.619999999999997</v>
      </c>
      <c r="V688" s="57">
        <f t="shared" si="108"/>
        <v>46.94</v>
      </c>
      <c r="W688" s="56">
        <f t="shared" si="109"/>
        <v>46.94</v>
      </c>
      <c r="X688" s="57">
        <f ca="1">IFERROR(IF($M688="S",(ROUNDDOWN($Y688*$W688,2)),IF($M688="M",SUMIFS($X:$X,$M:$M,"N1",$E:$E,I688),IF(AND(M688="N1",OFFSET(M688,1,0)="S"),SUMIFS($X:$X,$M:$M,"S",$J:$J,CONCATENATE(E688,".",F688,".")),IF(AND(M688="N1",OFFSET(M688,1,0)="N2",$A$6&gt;=3),SUMIFS($X:$X,$M:$M,"N2",$J:$J,CONCATENATE(E688,".",F688,".")),IF(AND(M688="N2",OFFSET(M688,1,0)="S",$A$6&gt;=3),SUMIFS($X:$X,$M:$M,"S",$K:$K,CONCATENATE(E688,".",F688,".",G688,"."))))))),0)</f>
        <v>575.95000000000005</v>
      </c>
      <c r="Y688" s="58">
        <f t="shared" si="107"/>
        <v>12.27</v>
      </c>
      <c r="Z688" s="59"/>
      <c r="AA688" s="59"/>
      <c r="AB688" s="59"/>
      <c r="AC688" s="3"/>
      <c r="AD688" s="11"/>
      <c r="AE688" s="60"/>
    </row>
    <row r="689" spans="1:31" ht="38.25" x14ac:dyDescent="0.25">
      <c r="A689" t="str">
        <f t="shared" si="115"/>
        <v>S</v>
      </c>
      <c r="B689">
        <f t="shared" ca="1" si="110"/>
        <v>3</v>
      </c>
      <c r="C689" t="str">
        <f t="shared" ca="1" si="111"/>
        <v>S</v>
      </c>
      <c r="D689" t="str">
        <f t="shared" si="116"/>
        <v xml:space="preserve"> </v>
      </c>
      <c r="E689" s="47">
        <f t="shared" ca="1" si="117"/>
        <v>1</v>
      </c>
      <c r="F689">
        <f t="shared" ca="1" si="118"/>
        <v>25</v>
      </c>
      <c r="G689">
        <f t="shared" ca="1" si="119"/>
        <v>5</v>
      </c>
      <c r="H689">
        <f t="shared" ca="1" si="120"/>
        <v>5</v>
      </c>
      <c r="I689" t="str">
        <f t="shared" ca="1" si="112"/>
        <v>1</v>
      </c>
      <c r="J689" t="str">
        <f t="shared" ca="1" si="113"/>
        <v>1.25.</v>
      </c>
      <c r="K689" t="str">
        <f t="shared" ca="1" si="114"/>
        <v>1.25.5.</v>
      </c>
      <c r="L689" t="str">
        <f t="shared" ca="1" si="121"/>
        <v>F</v>
      </c>
      <c r="M689" s="48" t="s">
        <v>6</v>
      </c>
      <c r="N689" s="49"/>
      <c r="O689" s="50" t="s">
        <v>1671</v>
      </c>
      <c r="P689" s="51" t="s">
        <v>32</v>
      </c>
      <c r="Q689" s="51">
        <v>89714</v>
      </c>
      <c r="R689" s="52" t="s">
        <v>808</v>
      </c>
      <c r="S689" s="53" t="s">
        <v>1</v>
      </c>
      <c r="T689" s="78">
        <v>20.91</v>
      </c>
      <c r="U689" s="79">
        <v>42.03</v>
      </c>
      <c r="V689" s="57">
        <f t="shared" si="108"/>
        <v>52.44</v>
      </c>
      <c r="W689" s="56">
        <f t="shared" si="109"/>
        <v>52.44</v>
      </c>
      <c r="X689" s="57">
        <f ca="1">IFERROR(IF($M689="S",(ROUNDDOWN($Y689*$W689,2)),IF($M689="M",SUMIFS($X:$X,$M:$M,"N1",$E:$E,I689),IF(AND(M689="N1",OFFSET(M689,1,0)="S"),SUMIFS($X:$X,$M:$M,"S",$J:$J,CONCATENATE(E689,".",F689,".")),IF(AND(M689="N1",OFFSET(M689,1,0)="N2",$A$6&gt;=3),SUMIFS($X:$X,$M:$M,"N2",$J:$J,CONCATENATE(E689,".",F689,".")),IF(AND(M689="N2",OFFSET(M689,1,0)="S",$A$6&gt;=3),SUMIFS($X:$X,$M:$M,"S",$K:$K,CONCATENATE(E689,".",F689,".",G689,"."))))))),0)</f>
        <v>1096.52</v>
      </c>
      <c r="Y689" s="58">
        <f t="shared" si="107"/>
        <v>20.91</v>
      </c>
      <c r="Z689" s="59"/>
      <c r="AA689" s="59"/>
      <c r="AB689" s="59"/>
      <c r="AC689" s="3"/>
      <c r="AD689" s="11"/>
      <c r="AE689" s="60"/>
    </row>
    <row r="690" spans="1:31" x14ac:dyDescent="0.25">
      <c r="A690">
        <f t="shared" si="115"/>
        <v>3</v>
      </c>
      <c r="B690">
        <f t="shared" ca="1" si="110"/>
        <v>3</v>
      </c>
      <c r="C690">
        <f t="shared" ca="1" si="111"/>
        <v>3</v>
      </c>
      <c r="D690" t="str">
        <f t="shared" si="116"/>
        <v xml:space="preserve"> </v>
      </c>
      <c r="E690" s="47">
        <f t="shared" ca="1" si="117"/>
        <v>1</v>
      </c>
      <c r="F690">
        <f t="shared" ca="1" si="118"/>
        <v>25</v>
      </c>
      <c r="G690">
        <f t="shared" ca="1" si="119"/>
        <v>6</v>
      </c>
      <c r="H690">
        <f t="shared" ca="1" si="120"/>
        <v>0</v>
      </c>
      <c r="I690" t="str">
        <f t="shared" ca="1" si="112"/>
        <v>1</v>
      </c>
      <c r="J690" t="str">
        <f t="shared" ca="1" si="113"/>
        <v>1.25.</v>
      </c>
      <c r="K690" t="str">
        <f t="shared" ca="1" si="114"/>
        <v>1.25.6.</v>
      </c>
      <c r="L690" t="str">
        <f t="shared" ca="1" si="121"/>
        <v>F</v>
      </c>
      <c r="M690" s="48" t="s">
        <v>4</v>
      </c>
      <c r="N690" s="49"/>
      <c r="O690" s="50" t="s">
        <v>1672</v>
      </c>
      <c r="P690" s="51"/>
      <c r="Q690" s="51"/>
      <c r="R690" s="52" t="s">
        <v>809</v>
      </c>
      <c r="S690" s="53"/>
      <c r="T690" s="78"/>
      <c r="U690" s="79"/>
      <c r="V690" s="57">
        <f t="shared" si="108"/>
        <v>0</v>
      </c>
      <c r="W690" s="56">
        <f t="shared" si="109"/>
        <v>0</v>
      </c>
      <c r="X690" s="57">
        <f ca="1">IFERROR(IF($M690="S",(ROUNDDOWN($Y690*$W690,2)),IF($M690="M",SUMIFS($X:$X,$M:$M,"N1",$E:$E,I690),IF(AND(M690="N1",OFFSET(M690,1,0)="S"),SUMIFS($X:$X,$M:$M,"S",$J:$J,CONCATENATE(E690,".",F690,".")),IF(AND(M690="N1",OFFSET(M690,1,0)="N2",$A$6&gt;=3),SUMIFS($X:$X,$M:$M,"N2",$J:$J,CONCATENATE(E690,".",F690,".")),IF(AND(M690="N2",OFFSET(M690,1,0)="S",$A$6&gt;=3),SUMIFS($X:$X,$M:$M,"S",$K:$K,CONCATENATE(E690,".",F690,".",G690,"."))))))),0)</f>
        <v>7882.4600000000009</v>
      </c>
      <c r="Y690" s="58">
        <f t="shared" si="107"/>
        <v>0</v>
      </c>
      <c r="Z690" s="59"/>
      <c r="AA690" s="59"/>
      <c r="AB690" s="59"/>
      <c r="AC690" s="3"/>
      <c r="AD690" s="11"/>
      <c r="AE690" s="60"/>
    </row>
    <row r="691" spans="1:31" ht="38.25" x14ac:dyDescent="0.25">
      <c r="A691" t="str">
        <f t="shared" si="115"/>
        <v>S</v>
      </c>
      <c r="B691">
        <f t="shared" ca="1" si="110"/>
        <v>3</v>
      </c>
      <c r="C691" t="str">
        <f t="shared" ca="1" si="111"/>
        <v>S</v>
      </c>
      <c r="D691" t="str">
        <f t="shared" si="116"/>
        <v xml:space="preserve"> </v>
      </c>
      <c r="E691" s="47">
        <f t="shared" ca="1" si="117"/>
        <v>1</v>
      </c>
      <c r="F691">
        <f t="shared" ca="1" si="118"/>
        <v>25</v>
      </c>
      <c r="G691">
        <f t="shared" ca="1" si="119"/>
        <v>6</v>
      </c>
      <c r="H691">
        <f t="shared" ca="1" si="120"/>
        <v>1</v>
      </c>
      <c r="I691" t="str">
        <f t="shared" ca="1" si="112"/>
        <v>1</v>
      </c>
      <c r="J691" t="str">
        <f t="shared" ca="1" si="113"/>
        <v>1.25.</v>
      </c>
      <c r="K691" t="str">
        <f t="shared" ca="1" si="114"/>
        <v>1.25.6.</v>
      </c>
      <c r="L691" t="str">
        <f t="shared" ca="1" si="121"/>
        <v>F</v>
      </c>
      <c r="M691" s="48" t="s">
        <v>6</v>
      </c>
      <c r="N691" s="49"/>
      <c r="O691" s="50" t="s">
        <v>1673</v>
      </c>
      <c r="P691" s="51" t="s">
        <v>32</v>
      </c>
      <c r="Q691" s="51">
        <v>89711</v>
      </c>
      <c r="R691" s="52" t="s">
        <v>804</v>
      </c>
      <c r="S691" s="53" t="s">
        <v>1</v>
      </c>
      <c r="T691" s="78">
        <v>16.239999999999998</v>
      </c>
      <c r="U691" s="79">
        <v>23.8</v>
      </c>
      <c r="V691" s="57">
        <f t="shared" si="108"/>
        <v>29.69</v>
      </c>
      <c r="W691" s="56">
        <f t="shared" si="109"/>
        <v>29.69</v>
      </c>
      <c r="X691" s="57">
        <f ca="1">IFERROR(IF($M691="S",(ROUNDDOWN($Y691*$W691,2)),IF($M691="M",SUMIFS($X:$X,$M:$M,"N1",$E:$E,I691),IF(AND(M691="N1",OFFSET(M691,1,0)="S"),SUMIFS($X:$X,$M:$M,"S",$J:$J,CONCATENATE(E691,".",F691,".")),IF(AND(M691="N1",OFFSET(M691,1,0)="N2",$A$6&gt;=3),SUMIFS($X:$X,$M:$M,"N2",$J:$J,CONCATENATE(E691,".",F691,".")),IF(AND(M691="N2",OFFSET(M691,1,0)="S",$A$6&gt;=3),SUMIFS($X:$X,$M:$M,"S",$K:$K,CONCATENATE(E691,".",F691,".",G691,"."))))))),0)</f>
        <v>482.16</v>
      </c>
      <c r="Y691" s="58">
        <f t="shared" si="107"/>
        <v>16.239999999999998</v>
      </c>
      <c r="Z691" s="59"/>
      <c r="AA691" s="59"/>
      <c r="AB691" s="59"/>
      <c r="AC691" s="3"/>
      <c r="AD691" s="11"/>
      <c r="AE691" s="60"/>
    </row>
    <row r="692" spans="1:31" ht="38.25" x14ac:dyDescent="0.25">
      <c r="A692" t="str">
        <f t="shared" si="115"/>
        <v>S</v>
      </c>
      <c r="B692">
        <f t="shared" ca="1" si="110"/>
        <v>3</v>
      </c>
      <c r="C692" t="str">
        <f t="shared" ca="1" si="111"/>
        <v>S</v>
      </c>
      <c r="D692" t="str">
        <f t="shared" si="116"/>
        <v xml:space="preserve"> </v>
      </c>
      <c r="E692" s="47">
        <f t="shared" ca="1" si="117"/>
        <v>1</v>
      </c>
      <c r="F692">
        <f t="shared" ca="1" si="118"/>
        <v>25</v>
      </c>
      <c r="G692">
        <f t="shared" ca="1" si="119"/>
        <v>6</v>
      </c>
      <c r="H692">
        <f t="shared" ca="1" si="120"/>
        <v>2</v>
      </c>
      <c r="I692" t="str">
        <f t="shared" ca="1" si="112"/>
        <v>1</v>
      </c>
      <c r="J692" t="str">
        <f t="shared" ca="1" si="113"/>
        <v>1.25.</v>
      </c>
      <c r="K692" t="str">
        <f t="shared" ca="1" si="114"/>
        <v>1.25.6.</v>
      </c>
      <c r="L692" t="str">
        <f t="shared" ca="1" si="121"/>
        <v>F</v>
      </c>
      <c r="M692" s="48" t="s">
        <v>6</v>
      </c>
      <c r="N692" s="49"/>
      <c r="O692" s="50" t="s">
        <v>1674</v>
      </c>
      <c r="P692" s="51" t="s">
        <v>32</v>
      </c>
      <c r="Q692" s="51">
        <v>89712</v>
      </c>
      <c r="R692" s="52" t="s">
        <v>805</v>
      </c>
      <c r="S692" s="53" t="s">
        <v>1</v>
      </c>
      <c r="T692" s="78">
        <v>67.989999999999995</v>
      </c>
      <c r="U692" s="79">
        <v>30.17</v>
      </c>
      <c r="V692" s="57">
        <f t="shared" si="108"/>
        <v>37.64</v>
      </c>
      <c r="W692" s="56">
        <f t="shared" si="109"/>
        <v>37.64</v>
      </c>
      <c r="X692" s="57">
        <f ca="1">IFERROR(IF($M692="S",(ROUNDDOWN($Y692*$W692,2)),IF($M692="M",SUMIFS($X:$X,$M:$M,"N1",$E:$E,I692),IF(AND(M692="N1",OFFSET(M692,1,0)="S"),SUMIFS($X:$X,$M:$M,"S",$J:$J,CONCATENATE(E692,".",F692,".")),IF(AND(M692="N1",OFFSET(M692,1,0)="N2",$A$6&gt;=3),SUMIFS($X:$X,$M:$M,"N2",$J:$J,CONCATENATE(E692,".",F692,".")),IF(AND(M692="N2",OFFSET(M692,1,0)="S",$A$6&gt;=3),SUMIFS($X:$X,$M:$M,"S",$K:$K,CONCATENATE(E692,".",F692,".",G692,"."))))))),0)</f>
        <v>2559.14</v>
      </c>
      <c r="Y692" s="58">
        <f t="shared" si="107"/>
        <v>67.989999999999995</v>
      </c>
      <c r="Z692" s="59"/>
      <c r="AA692" s="59"/>
      <c r="AB692" s="59"/>
      <c r="AC692" s="3"/>
      <c r="AD692" s="11"/>
      <c r="AE692" s="60"/>
    </row>
    <row r="693" spans="1:31" ht="25.5" x14ac:dyDescent="0.25">
      <c r="A693" t="str">
        <f t="shared" si="115"/>
        <v>S</v>
      </c>
      <c r="B693">
        <f t="shared" ca="1" si="110"/>
        <v>3</v>
      </c>
      <c r="C693" t="str">
        <f t="shared" ca="1" si="111"/>
        <v>S</v>
      </c>
      <c r="D693" t="str">
        <f t="shared" si="116"/>
        <v xml:space="preserve"> </v>
      </c>
      <c r="E693" s="47">
        <f t="shared" ca="1" si="117"/>
        <v>1</v>
      </c>
      <c r="F693">
        <f t="shared" ca="1" si="118"/>
        <v>25</v>
      </c>
      <c r="G693">
        <f t="shared" ca="1" si="119"/>
        <v>6</v>
      </c>
      <c r="H693">
        <f t="shared" ca="1" si="120"/>
        <v>3</v>
      </c>
      <c r="I693" t="str">
        <f t="shared" ca="1" si="112"/>
        <v>1</v>
      </c>
      <c r="J693" t="str">
        <f t="shared" ca="1" si="113"/>
        <v>1.25.</v>
      </c>
      <c r="K693" t="str">
        <f t="shared" ca="1" si="114"/>
        <v>1.25.6.</v>
      </c>
      <c r="L693" t="str">
        <f t="shared" ca="1" si="121"/>
        <v>F</v>
      </c>
      <c r="M693" s="48" t="s">
        <v>6</v>
      </c>
      <c r="N693" s="49"/>
      <c r="O693" s="50" t="s">
        <v>1675</v>
      </c>
      <c r="P693" s="51" t="s">
        <v>32</v>
      </c>
      <c r="Q693" s="51">
        <v>89509</v>
      </c>
      <c r="R693" s="52" t="s">
        <v>806</v>
      </c>
      <c r="S693" s="53" t="s">
        <v>1</v>
      </c>
      <c r="T693" s="78">
        <v>1.35</v>
      </c>
      <c r="U693" s="79">
        <v>25.26</v>
      </c>
      <c r="V693" s="57">
        <f t="shared" si="108"/>
        <v>31.51</v>
      </c>
      <c r="W693" s="56">
        <f t="shared" si="109"/>
        <v>31.51</v>
      </c>
      <c r="X693" s="57">
        <f ca="1">IFERROR(IF($M693="S",(ROUNDDOWN($Y693*$W693,2)),IF($M693="M",SUMIFS($X:$X,$M:$M,"N1",$E:$E,I693),IF(AND(M693="N1",OFFSET(M693,1,0)="S"),SUMIFS($X:$X,$M:$M,"S",$J:$J,CONCATENATE(E693,".",F693,".")),IF(AND(M693="N1",OFFSET(M693,1,0)="N2",$A$6&gt;=3),SUMIFS($X:$X,$M:$M,"N2",$J:$J,CONCATENATE(E693,".",F693,".")),IF(AND(M693="N2",OFFSET(M693,1,0)="S",$A$6&gt;=3),SUMIFS($X:$X,$M:$M,"S",$K:$K,CONCATENATE(E693,".",F693,".",G693,"."))))))),0)</f>
        <v>42.53</v>
      </c>
      <c r="Y693" s="58">
        <f t="shared" si="107"/>
        <v>1.35</v>
      </c>
      <c r="Z693" s="59"/>
      <c r="AA693" s="59"/>
      <c r="AB693" s="59"/>
      <c r="AC693" s="3"/>
      <c r="AD693" s="11"/>
      <c r="AE693" s="60"/>
    </row>
    <row r="694" spans="1:31" ht="38.25" x14ac:dyDescent="0.25">
      <c r="A694" t="str">
        <f t="shared" si="115"/>
        <v>S</v>
      </c>
      <c r="B694">
        <f t="shared" ca="1" si="110"/>
        <v>3</v>
      </c>
      <c r="C694" t="str">
        <f t="shared" ca="1" si="111"/>
        <v>S</v>
      </c>
      <c r="D694" t="str">
        <f t="shared" si="116"/>
        <v xml:space="preserve"> </v>
      </c>
      <c r="E694" s="47">
        <f t="shared" ca="1" si="117"/>
        <v>1</v>
      </c>
      <c r="F694">
        <f t="shared" ca="1" si="118"/>
        <v>25</v>
      </c>
      <c r="G694">
        <f t="shared" ca="1" si="119"/>
        <v>6</v>
      </c>
      <c r="H694">
        <f t="shared" ca="1" si="120"/>
        <v>4</v>
      </c>
      <c r="I694" t="str">
        <f t="shared" ca="1" si="112"/>
        <v>1</v>
      </c>
      <c r="J694" t="str">
        <f t="shared" ca="1" si="113"/>
        <v>1.25.</v>
      </c>
      <c r="K694" t="str">
        <f t="shared" ca="1" si="114"/>
        <v>1.25.6.</v>
      </c>
      <c r="L694" t="str">
        <f t="shared" ca="1" si="121"/>
        <v>F</v>
      </c>
      <c r="M694" s="48" t="s">
        <v>6</v>
      </c>
      <c r="N694" s="49"/>
      <c r="O694" s="50" t="s">
        <v>1676</v>
      </c>
      <c r="P694" s="51" t="s">
        <v>32</v>
      </c>
      <c r="Q694" s="51">
        <v>89713</v>
      </c>
      <c r="R694" s="52" t="s">
        <v>807</v>
      </c>
      <c r="S694" s="53" t="s">
        <v>1</v>
      </c>
      <c r="T694" s="78">
        <v>13.85</v>
      </c>
      <c r="U694" s="79">
        <v>37.619999999999997</v>
      </c>
      <c r="V694" s="57">
        <f t="shared" si="108"/>
        <v>46.94</v>
      </c>
      <c r="W694" s="56">
        <f t="shared" si="109"/>
        <v>46.94</v>
      </c>
      <c r="X694" s="57">
        <f ca="1">IFERROR(IF($M694="S",(ROUNDDOWN($Y694*$W694,2)),IF($M694="M",SUMIFS($X:$X,$M:$M,"N1",$E:$E,I694),IF(AND(M694="N1",OFFSET(M694,1,0)="S"),SUMIFS($X:$X,$M:$M,"S",$J:$J,CONCATENATE(E694,".",F694,".")),IF(AND(M694="N1",OFFSET(M694,1,0)="N2",$A$6&gt;=3),SUMIFS($X:$X,$M:$M,"N2",$J:$J,CONCATENATE(E694,".",F694,".")),IF(AND(M694="N2",OFFSET(M694,1,0)="S",$A$6&gt;=3),SUMIFS($X:$X,$M:$M,"S",$K:$K,CONCATENATE(E694,".",F694,".",G694,"."))))))),0)</f>
        <v>650.11</v>
      </c>
      <c r="Y694" s="58">
        <f t="shared" si="107"/>
        <v>13.85</v>
      </c>
      <c r="Z694" s="59"/>
      <c r="AA694" s="59"/>
      <c r="AB694" s="59"/>
      <c r="AC694" s="3"/>
      <c r="AD694" s="11"/>
      <c r="AE694" s="60"/>
    </row>
    <row r="695" spans="1:31" ht="38.25" x14ac:dyDescent="0.25">
      <c r="A695" t="str">
        <f t="shared" si="115"/>
        <v>S</v>
      </c>
      <c r="B695">
        <f t="shared" ca="1" si="110"/>
        <v>3</v>
      </c>
      <c r="C695" t="str">
        <f t="shared" ca="1" si="111"/>
        <v>S</v>
      </c>
      <c r="D695" t="str">
        <f t="shared" si="116"/>
        <v xml:space="preserve"> </v>
      </c>
      <c r="E695" s="47">
        <f t="shared" ca="1" si="117"/>
        <v>1</v>
      </c>
      <c r="F695">
        <f t="shared" ca="1" si="118"/>
        <v>25</v>
      </c>
      <c r="G695">
        <f t="shared" ca="1" si="119"/>
        <v>6</v>
      </c>
      <c r="H695">
        <f t="shared" ca="1" si="120"/>
        <v>5</v>
      </c>
      <c r="I695" t="str">
        <f t="shared" ca="1" si="112"/>
        <v>1</v>
      </c>
      <c r="J695" t="str">
        <f t="shared" ca="1" si="113"/>
        <v>1.25.</v>
      </c>
      <c r="K695" t="str">
        <f t="shared" ca="1" si="114"/>
        <v>1.25.6.</v>
      </c>
      <c r="L695" t="str">
        <f t="shared" ca="1" si="121"/>
        <v>F</v>
      </c>
      <c r="M695" s="48" t="s">
        <v>6</v>
      </c>
      <c r="N695" s="49"/>
      <c r="O695" s="50" t="s">
        <v>1677</v>
      </c>
      <c r="P695" s="51" t="s">
        <v>32</v>
      </c>
      <c r="Q695" s="51">
        <v>89714</v>
      </c>
      <c r="R695" s="52" t="s">
        <v>808</v>
      </c>
      <c r="S695" s="53" t="s">
        <v>1</v>
      </c>
      <c r="T695" s="78">
        <v>79.11</v>
      </c>
      <c r="U695" s="79">
        <v>42.03</v>
      </c>
      <c r="V695" s="57">
        <f t="shared" si="108"/>
        <v>52.44</v>
      </c>
      <c r="W695" s="56">
        <f t="shared" si="109"/>
        <v>52.44</v>
      </c>
      <c r="X695" s="57">
        <f ca="1">IFERROR(IF($M695="S",(ROUNDDOWN($Y695*$W695,2)),IF($M695="M",SUMIFS($X:$X,$M:$M,"N1",$E:$E,I695),IF(AND(M695="N1",OFFSET(M695,1,0)="S"),SUMIFS($X:$X,$M:$M,"S",$J:$J,CONCATENATE(E695,".",F695,".")),IF(AND(M695="N1",OFFSET(M695,1,0)="N2",$A$6&gt;=3),SUMIFS($X:$X,$M:$M,"N2",$J:$J,CONCATENATE(E695,".",F695,".")),IF(AND(M695="N2",OFFSET(M695,1,0)="S",$A$6&gt;=3),SUMIFS($X:$X,$M:$M,"S",$K:$K,CONCATENATE(E695,".",F695,".",G695,"."))))))),0)</f>
        <v>4148.5200000000004</v>
      </c>
      <c r="Y695" s="58">
        <f t="shared" si="107"/>
        <v>79.11</v>
      </c>
      <c r="Z695" s="59"/>
      <c r="AA695" s="59"/>
      <c r="AB695" s="59"/>
      <c r="AC695" s="3"/>
      <c r="AD695" s="11"/>
      <c r="AE695" s="60"/>
    </row>
    <row r="696" spans="1:31" x14ac:dyDescent="0.25">
      <c r="A696">
        <f t="shared" si="115"/>
        <v>3</v>
      </c>
      <c r="B696">
        <f t="shared" ca="1" si="110"/>
        <v>3</v>
      </c>
      <c r="C696">
        <f t="shared" ca="1" si="111"/>
        <v>3</v>
      </c>
      <c r="D696" t="str">
        <f t="shared" si="116"/>
        <v xml:space="preserve"> </v>
      </c>
      <c r="E696" s="47">
        <f t="shared" ca="1" si="117"/>
        <v>1</v>
      </c>
      <c r="F696">
        <f t="shared" ca="1" si="118"/>
        <v>25</v>
      </c>
      <c r="G696">
        <f t="shared" ca="1" si="119"/>
        <v>7</v>
      </c>
      <c r="H696">
        <f t="shared" ca="1" si="120"/>
        <v>0</v>
      </c>
      <c r="I696" t="str">
        <f t="shared" ca="1" si="112"/>
        <v>1</v>
      </c>
      <c r="J696" t="str">
        <f t="shared" ca="1" si="113"/>
        <v>1.25.</v>
      </c>
      <c r="K696" t="str">
        <f t="shared" ca="1" si="114"/>
        <v>1.25.7.</v>
      </c>
      <c r="L696" t="str">
        <f t="shared" ca="1" si="121"/>
        <v>F</v>
      </c>
      <c r="M696" s="48" t="s">
        <v>4</v>
      </c>
      <c r="N696" s="49"/>
      <c r="O696" s="50" t="s">
        <v>1678</v>
      </c>
      <c r="P696" s="51"/>
      <c r="Q696" s="51"/>
      <c r="R696" s="52" t="s">
        <v>1870</v>
      </c>
      <c r="S696" s="53"/>
      <c r="T696" s="78"/>
      <c r="U696" s="79"/>
      <c r="V696" s="57">
        <f t="shared" si="108"/>
        <v>0</v>
      </c>
      <c r="W696" s="56">
        <f t="shared" si="109"/>
        <v>0</v>
      </c>
      <c r="X696" s="57">
        <f ca="1">IFERROR(IF($M696="S",(ROUNDDOWN($Y696*$W696,2)),IF($M696="M",SUMIFS($X:$X,$M:$M,"N1",$E:$E,I696),IF(AND(M696="N1",OFFSET(M696,1,0)="S"),SUMIFS($X:$X,$M:$M,"S",$J:$J,CONCATENATE(E696,".",F696,".")),IF(AND(M696="N1",OFFSET(M696,1,0)="N2",$A$6&gt;=3),SUMIFS($X:$X,$M:$M,"N2",$J:$J,CONCATENATE(E696,".",F696,".")),IF(AND(M696="N2",OFFSET(M696,1,0)="S",$A$6&gt;=3),SUMIFS($X:$X,$M:$M,"S",$K:$K,CONCATENATE(E696,".",F696,".",G696,"."))))))),0)</f>
        <v>44857.039999999986</v>
      </c>
      <c r="Y696" s="58">
        <f t="shared" si="107"/>
        <v>0</v>
      </c>
      <c r="Z696" s="59"/>
      <c r="AA696" s="59"/>
      <c r="AB696" s="59"/>
      <c r="AC696" s="3"/>
      <c r="AD696" s="11"/>
      <c r="AE696" s="60"/>
    </row>
    <row r="697" spans="1:31" ht="38.25" x14ac:dyDescent="0.25">
      <c r="A697" t="str">
        <f t="shared" si="115"/>
        <v>S</v>
      </c>
      <c r="B697">
        <f t="shared" ca="1" si="110"/>
        <v>3</v>
      </c>
      <c r="C697" t="str">
        <f t="shared" ca="1" si="111"/>
        <v>S</v>
      </c>
      <c r="D697" t="str">
        <f t="shared" si="116"/>
        <v xml:space="preserve"> </v>
      </c>
      <c r="E697" s="47">
        <f t="shared" ca="1" si="117"/>
        <v>1</v>
      </c>
      <c r="F697">
        <f t="shared" ca="1" si="118"/>
        <v>25</v>
      </c>
      <c r="G697">
        <f t="shared" ca="1" si="119"/>
        <v>7</v>
      </c>
      <c r="H697">
        <f t="shared" ca="1" si="120"/>
        <v>1</v>
      </c>
      <c r="I697" t="str">
        <f t="shared" ca="1" si="112"/>
        <v>1</v>
      </c>
      <c r="J697" t="str">
        <f t="shared" ca="1" si="113"/>
        <v>1.25.</v>
      </c>
      <c r="K697" t="str">
        <f t="shared" ca="1" si="114"/>
        <v>1.25.7.</v>
      </c>
      <c r="L697" t="str">
        <f t="shared" ca="1" si="121"/>
        <v>F</v>
      </c>
      <c r="M697" s="48" t="s">
        <v>6</v>
      </c>
      <c r="N697" s="49"/>
      <c r="O697" s="50" t="s">
        <v>1679</v>
      </c>
      <c r="P697" s="51" t="s">
        <v>51</v>
      </c>
      <c r="Q697" s="51" t="s">
        <v>810</v>
      </c>
      <c r="R697" s="52" t="s">
        <v>811</v>
      </c>
      <c r="S697" s="53" t="s">
        <v>61</v>
      </c>
      <c r="T697" s="78">
        <v>2</v>
      </c>
      <c r="U697" s="79">
        <v>1955.28</v>
      </c>
      <c r="V697" s="57">
        <f t="shared" si="108"/>
        <v>2439.79</v>
      </c>
      <c r="W697" s="56">
        <f t="shared" si="109"/>
        <v>2439.79</v>
      </c>
      <c r="X697" s="57">
        <f ca="1">IFERROR(IF($M697="S",(ROUNDDOWN($Y697*$W697,2)),IF($M697="M",SUMIFS($X:$X,$M:$M,"N1",$E:$E,I697),IF(AND(M697="N1",OFFSET(M697,1,0)="S"),SUMIFS($X:$X,$M:$M,"S",$J:$J,CONCATENATE(E697,".",F697,".")),IF(AND(M697="N1",OFFSET(M697,1,0)="N2",$A$6&gt;=3),SUMIFS($X:$X,$M:$M,"N2",$J:$J,CONCATENATE(E697,".",F697,".")),IF(AND(M697="N2",OFFSET(M697,1,0)="S",$A$6&gt;=3),SUMIFS($X:$X,$M:$M,"S",$K:$K,CONCATENATE(E697,".",F697,".",G697,"."))))))),0)</f>
        <v>4879.58</v>
      </c>
      <c r="Y697" s="58">
        <f t="shared" ref="Y697:Y759" si="122">IF(T697="-",0,T697)</f>
        <v>2</v>
      </c>
      <c r="Z697" s="59"/>
      <c r="AA697" s="59"/>
      <c r="AB697" s="59"/>
      <c r="AC697" s="3"/>
      <c r="AD697" s="11"/>
      <c r="AE697" s="60"/>
    </row>
    <row r="698" spans="1:31" ht="38.25" x14ac:dyDescent="0.25">
      <c r="A698" t="str">
        <f t="shared" si="115"/>
        <v>S</v>
      </c>
      <c r="B698">
        <f t="shared" ca="1" si="110"/>
        <v>3</v>
      </c>
      <c r="C698" t="str">
        <f t="shared" ca="1" si="111"/>
        <v>S</v>
      </c>
      <c r="D698" t="str">
        <f t="shared" si="116"/>
        <v xml:space="preserve"> </v>
      </c>
      <c r="E698" s="47">
        <f t="shared" ca="1" si="117"/>
        <v>1</v>
      </c>
      <c r="F698">
        <f t="shared" ca="1" si="118"/>
        <v>25</v>
      </c>
      <c r="G698">
        <f t="shared" ca="1" si="119"/>
        <v>7</v>
      </c>
      <c r="H698">
        <f t="shared" ca="1" si="120"/>
        <v>2</v>
      </c>
      <c r="I698" t="str">
        <f t="shared" ca="1" si="112"/>
        <v>1</v>
      </c>
      <c r="J698" t="str">
        <f t="shared" ca="1" si="113"/>
        <v>1.25.</v>
      </c>
      <c r="K698" t="str">
        <f t="shared" ca="1" si="114"/>
        <v>1.25.7.</v>
      </c>
      <c r="L698" t="str">
        <f t="shared" ca="1" si="121"/>
        <v>F</v>
      </c>
      <c r="M698" s="48" t="s">
        <v>6</v>
      </c>
      <c r="N698" s="49"/>
      <c r="O698" s="50" t="s">
        <v>1680</v>
      </c>
      <c r="P698" s="51" t="s">
        <v>120</v>
      </c>
      <c r="Q698" s="51" t="s">
        <v>812</v>
      </c>
      <c r="R698" s="52" t="s">
        <v>813</v>
      </c>
      <c r="S698" s="53" t="s">
        <v>61</v>
      </c>
      <c r="T698" s="78">
        <v>2</v>
      </c>
      <c r="U698" s="79">
        <v>5462.59</v>
      </c>
      <c r="V698" s="57">
        <f t="shared" si="108"/>
        <v>6816.21</v>
      </c>
      <c r="W698" s="56">
        <f t="shared" si="109"/>
        <v>6816.21</v>
      </c>
      <c r="X698" s="57">
        <f ca="1">IFERROR(IF($M698="S",(ROUNDDOWN($Y698*$W698,2)),IF($M698="M",SUMIFS($X:$X,$M:$M,"N1",$E:$E,I698),IF(AND(M698="N1",OFFSET(M698,1,0)="S"),SUMIFS($X:$X,$M:$M,"S",$J:$J,CONCATENATE(E698,".",F698,".")),IF(AND(M698="N1",OFFSET(M698,1,0)="N2",$A$6&gt;=3),SUMIFS($X:$X,$M:$M,"N2",$J:$J,CONCATENATE(E698,".",F698,".")),IF(AND(M698="N2",OFFSET(M698,1,0)="S",$A$6&gt;=3),SUMIFS($X:$X,$M:$M,"S",$K:$K,CONCATENATE(E698,".",F698,".",G698,"."))))))),0)</f>
        <v>13632.42</v>
      </c>
      <c r="Y698" s="58">
        <f t="shared" si="122"/>
        <v>2</v>
      </c>
      <c r="Z698" s="59"/>
      <c r="AA698" s="59"/>
      <c r="AB698" s="59"/>
      <c r="AC698" s="3"/>
      <c r="AD698" s="11"/>
      <c r="AE698" s="60"/>
    </row>
    <row r="699" spans="1:31" ht="38.25" x14ac:dyDescent="0.25">
      <c r="A699" t="str">
        <f t="shared" si="115"/>
        <v>S</v>
      </c>
      <c r="B699">
        <f t="shared" ca="1" si="110"/>
        <v>3</v>
      </c>
      <c r="C699" t="str">
        <f t="shared" ca="1" si="111"/>
        <v>S</v>
      </c>
      <c r="D699" t="str">
        <f t="shared" si="116"/>
        <v xml:space="preserve"> </v>
      </c>
      <c r="E699" s="47">
        <f t="shared" ca="1" si="117"/>
        <v>1</v>
      </c>
      <c r="F699">
        <f t="shared" ca="1" si="118"/>
        <v>25</v>
      </c>
      <c r="G699">
        <f t="shared" ca="1" si="119"/>
        <v>7</v>
      </c>
      <c r="H699">
        <f t="shared" ca="1" si="120"/>
        <v>3</v>
      </c>
      <c r="I699" t="str">
        <f t="shared" ca="1" si="112"/>
        <v>1</v>
      </c>
      <c r="J699" t="str">
        <f t="shared" ca="1" si="113"/>
        <v>1.25.</v>
      </c>
      <c r="K699" t="str">
        <f t="shared" ca="1" si="114"/>
        <v>1.25.7.</v>
      </c>
      <c r="L699" t="str">
        <f t="shared" ca="1" si="121"/>
        <v>F</v>
      </c>
      <c r="M699" s="48" t="s">
        <v>6</v>
      </c>
      <c r="N699" s="49"/>
      <c r="O699" s="50" t="s">
        <v>1681</v>
      </c>
      <c r="P699" s="51" t="s">
        <v>51</v>
      </c>
      <c r="Q699" s="51" t="s">
        <v>814</v>
      </c>
      <c r="R699" s="52" t="s">
        <v>815</v>
      </c>
      <c r="S699" s="53" t="s">
        <v>61</v>
      </c>
      <c r="T699" s="78">
        <v>5</v>
      </c>
      <c r="U699" s="79">
        <v>580.03</v>
      </c>
      <c r="V699" s="57">
        <f t="shared" si="108"/>
        <v>723.76</v>
      </c>
      <c r="W699" s="56">
        <f t="shared" si="109"/>
        <v>723.76</v>
      </c>
      <c r="X699" s="57">
        <f ca="1">IFERROR(IF($M699="S",(ROUNDDOWN($Y699*$W699,2)),IF($M699="M",SUMIFS($X:$X,$M:$M,"N1",$E:$E,I699),IF(AND(M699="N1",OFFSET(M699,1,0)="S"),SUMIFS($X:$X,$M:$M,"S",$J:$J,CONCATENATE(E699,".",F699,".")),IF(AND(M699="N1",OFFSET(M699,1,0)="N2",$A$6&gt;=3),SUMIFS($X:$X,$M:$M,"N2",$J:$J,CONCATENATE(E699,".",F699,".")),IF(AND(M699="N2",OFFSET(M699,1,0)="S",$A$6&gt;=3),SUMIFS($X:$X,$M:$M,"S",$K:$K,CONCATENATE(E699,".",F699,".",G699,"."))))))),0)</f>
        <v>3618.8</v>
      </c>
      <c r="Y699" s="58">
        <f t="shared" si="122"/>
        <v>5</v>
      </c>
      <c r="Z699" s="59"/>
      <c r="AA699" s="59"/>
      <c r="AB699" s="59"/>
      <c r="AC699" s="3"/>
      <c r="AD699" s="11"/>
      <c r="AE699" s="60"/>
    </row>
    <row r="700" spans="1:31" ht="38.25" x14ac:dyDescent="0.25">
      <c r="A700" t="str">
        <f t="shared" si="115"/>
        <v>S</v>
      </c>
      <c r="B700">
        <f t="shared" ca="1" si="110"/>
        <v>3</v>
      </c>
      <c r="C700" t="str">
        <f t="shared" ca="1" si="111"/>
        <v>S</v>
      </c>
      <c r="D700" t="str">
        <f t="shared" si="116"/>
        <v xml:space="preserve"> </v>
      </c>
      <c r="E700" s="47">
        <f t="shared" ca="1" si="117"/>
        <v>1</v>
      </c>
      <c r="F700">
        <f t="shared" ca="1" si="118"/>
        <v>25</v>
      </c>
      <c r="G700">
        <f t="shared" ca="1" si="119"/>
        <v>7</v>
      </c>
      <c r="H700">
        <f t="shared" ca="1" si="120"/>
        <v>4</v>
      </c>
      <c r="I700" t="str">
        <f t="shared" ca="1" si="112"/>
        <v>1</v>
      </c>
      <c r="J700" t="str">
        <f t="shared" ca="1" si="113"/>
        <v>1.25.</v>
      </c>
      <c r="K700" t="str">
        <f t="shared" ca="1" si="114"/>
        <v>1.25.7.</v>
      </c>
      <c r="L700" t="str">
        <f t="shared" ca="1" si="121"/>
        <v>F</v>
      </c>
      <c r="M700" s="48" t="s">
        <v>6</v>
      </c>
      <c r="N700" s="49"/>
      <c r="O700" s="50" t="s">
        <v>1682</v>
      </c>
      <c r="P700" s="51" t="s">
        <v>51</v>
      </c>
      <c r="Q700" s="51" t="s">
        <v>816</v>
      </c>
      <c r="R700" s="52" t="s">
        <v>817</v>
      </c>
      <c r="S700" s="53" t="s">
        <v>61</v>
      </c>
      <c r="T700" s="78">
        <v>1</v>
      </c>
      <c r="U700" s="79">
        <v>1486.04</v>
      </c>
      <c r="V700" s="57">
        <f t="shared" si="108"/>
        <v>1854.28</v>
      </c>
      <c r="W700" s="56">
        <f t="shared" si="109"/>
        <v>1854.28</v>
      </c>
      <c r="X700" s="57">
        <f ca="1">IFERROR(IF($M700="S",(ROUNDDOWN($Y700*$W700,2)),IF($M700="M",SUMIFS($X:$X,$M:$M,"N1",$E:$E,I700),IF(AND(M700="N1",OFFSET(M700,1,0)="S"),SUMIFS($X:$X,$M:$M,"S",$J:$J,CONCATENATE(E700,".",F700,".")),IF(AND(M700="N1",OFFSET(M700,1,0)="N2",$A$6&gt;=3),SUMIFS($X:$X,$M:$M,"N2",$J:$J,CONCATENATE(E700,".",F700,".")),IF(AND(M700="N2",OFFSET(M700,1,0)="S",$A$6&gt;=3),SUMIFS($X:$X,$M:$M,"S",$K:$K,CONCATENATE(E700,".",F700,".",G700,"."))))))),0)</f>
        <v>1854.28</v>
      </c>
      <c r="Y700" s="58">
        <f t="shared" si="122"/>
        <v>1</v>
      </c>
      <c r="Z700" s="59"/>
      <c r="AA700" s="59"/>
      <c r="AB700" s="59"/>
      <c r="AC700" s="3"/>
      <c r="AD700" s="11"/>
      <c r="AE700" s="60"/>
    </row>
    <row r="701" spans="1:31" ht="25.5" x14ac:dyDescent="0.25">
      <c r="A701" t="str">
        <f t="shared" si="115"/>
        <v>S</v>
      </c>
      <c r="B701">
        <f t="shared" ca="1" si="110"/>
        <v>3</v>
      </c>
      <c r="C701" t="str">
        <f t="shared" ca="1" si="111"/>
        <v>S</v>
      </c>
      <c r="D701" t="str">
        <f t="shared" si="116"/>
        <v xml:space="preserve"> </v>
      </c>
      <c r="E701" s="47">
        <f t="shared" ca="1" si="117"/>
        <v>1</v>
      </c>
      <c r="F701">
        <f t="shared" ca="1" si="118"/>
        <v>25</v>
      </c>
      <c r="G701">
        <f t="shared" ca="1" si="119"/>
        <v>7</v>
      </c>
      <c r="H701">
        <f t="shared" ca="1" si="120"/>
        <v>5</v>
      </c>
      <c r="I701" t="str">
        <f t="shared" ca="1" si="112"/>
        <v>1</v>
      </c>
      <c r="J701" t="str">
        <f t="shared" ca="1" si="113"/>
        <v>1.25.</v>
      </c>
      <c r="K701" t="str">
        <f t="shared" ca="1" si="114"/>
        <v>1.25.7.</v>
      </c>
      <c r="L701" t="str">
        <f t="shared" ca="1" si="121"/>
        <v>F</v>
      </c>
      <c r="M701" s="48" t="s">
        <v>6</v>
      </c>
      <c r="N701" s="49"/>
      <c r="O701" s="50" t="s">
        <v>1683</v>
      </c>
      <c r="P701" s="51" t="s">
        <v>32</v>
      </c>
      <c r="Q701" s="51">
        <v>100860</v>
      </c>
      <c r="R701" s="52" t="s">
        <v>79</v>
      </c>
      <c r="S701" s="53" t="s">
        <v>61</v>
      </c>
      <c r="T701" s="78">
        <v>3</v>
      </c>
      <c r="U701" s="79">
        <v>113.37</v>
      </c>
      <c r="V701" s="57">
        <f t="shared" si="108"/>
        <v>141.46</v>
      </c>
      <c r="W701" s="56">
        <f t="shared" si="109"/>
        <v>141.46</v>
      </c>
      <c r="X701" s="57">
        <f ca="1">IFERROR(IF($M701="S",(ROUNDDOWN($Y701*$W701,2)),IF($M701="M",SUMIFS($X:$X,$M:$M,"N1",$E:$E,I701),IF(AND(M701="N1",OFFSET(M701,1,0)="S"),SUMIFS($X:$X,$M:$M,"S",$J:$J,CONCATENATE(E701,".",F701,".")),IF(AND(M701="N1",OFFSET(M701,1,0)="N2",$A$6&gt;=3),SUMIFS($X:$X,$M:$M,"N2",$J:$J,CONCATENATE(E701,".",F701,".")),IF(AND(M701="N2",OFFSET(M701,1,0)="S",$A$6&gt;=3),SUMIFS($X:$X,$M:$M,"S",$K:$K,CONCATENATE(E701,".",F701,".",G701,"."))))))),0)</f>
        <v>424.38</v>
      </c>
      <c r="Y701" s="58">
        <f t="shared" si="122"/>
        <v>3</v>
      </c>
      <c r="Z701" s="59"/>
      <c r="AA701" s="59"/>
      <c r="AB701" s="59"/>
      <c r="AC701" s="3"/>
      <c r="AD701" s="11"/>
      <c r="AE701" s="60"/>
    </row>
    <row r="702" spans="1:31" ht="25.5" x14ac:dyDescent="0.25">
      <c r="A702" t="str">
        <f t="shared" si="115"/>
        <v>S</v>
      </c>
      <c r="B702">
        <f t="shared" ca="1" si="110"/>
        <v>3</v>
      </c>
      <c r="C702" t="str">
        <f t="shared" ca="1" si="111"/>
        <v>S</v>
      </c>
      <c r="D702" t="str">
        <f t="shared" si="116"/>
        <v xml:space="preserve"> </v>
      </c>
      <c r="E702" s="47">
        <f t="shared" ca="1" si="117"/>
        <v>1</v>
      </c>
      <c r="F702">
        <f t="shared" ca="1" si="118"/>
        <v>25</v>
      </c>
      <c r="G702">
        <f t="shared" ca="1" si="119"/>
        <v>7</v>
      </c>
      <c r="H702">
        <f t="shared" ca="1" si="120"/>
        <v>6</v>
      </c>
      <c r="I702" t="str">
        <f t="shared" ca="1" si="112"/>
        <v>1</v>
      </c>
      <c r="J702" t="str">
        <f t="shared" ca="1" si="113"/>
        <v>1.25.</v>
      </c>
      <c r="K702" t="str">
        <f t="shared" ca="1" si="114"/>
        <v>1.25.7.</v>
      </c>
      <c r="L702" t="str">
        <f t="shared" ca="1" si="121"/>
        <v>F</v>
      </c>
      <c r="M702" s="48" t="s">
        <v>6</v>
      </c>
      <c r="N702" s="49"/>
      <c r="O702" s="50" t="s">
        <v>1684</v>
      </c>
      <c r="P702" s="51" t="s">
        <v>51</v>
      </c>
      <c r="Q702" s="51" t="s">
        <v>818</v>
      </c>
      <c r="R702" s="52" t="s">
        <v>819</v>
      </c>
      <c r="S702" s="53" t="s">
        <v>61</v>
      </c>
      <c r="T702" s="78">
        <v>3</v>
      </c>
      <c r="U702" s="79">
        <v>156.81</v>
      </c>
      <c r="V702" s="57">
        <f t="shared" si="108"/>
        <v>195.66</v>
      </c>
      <c r="W702" s="56">
        <f t="shared" si="109"/>
        <v>195.66</v>
      </c>
      <c r="X702" s="57">
        <f ca="1">IFERROR(IF($M702="S",(ROUNDDOWN($Y702*$W702,2)),IF($M702="M",SUMIFS($X:$X,$M:$M,"N1",$E:$E,I702),IF(AND(M702="N1",OFFSET(M702,1,0)="S"),SUMIFS($X:$X,$M:$M,"S",$J:$J,CONCATENATE(E702,".",F702,".")),IF(AND(M702="N1",OFFSET(M702,1,0)="N2",$A$6&gt;=3),SUMIFS($X:$X,$M:$M,"N2",$J:$J,CONCATENATE(E702,".",F702,".")),IF(AND(M702="N2",OFFSET(M702,1,0)="S",$A$6&gt;=3),SUMIFS($X:$X,$M:$M,"S",$K:$K,CONCATENATE(E702,".",F702,".",G702,"."))))))),0)</f>
        <v>586.98</v>
      </c>
      <c r="Y702" s="58">
        <f t="shared" si="122"/>
        <v>3</v>
      </c>
      <c r="Z702" s="59"/>
      <c r="AA702" s="59"/>
      <c r="AB702" s="59"/>
      <c r="AC702" s="3"/>
      <c r="AD702" s="11"/>
      <c r="AE702" s="60"/>
    </row>
    <row r="703" spans="1:31" x14ac:dyDescent="0.25">
      <c r="A703" t="str">
        <f t="shared" si="115"/>
        <v>S</v>
      </c>
      <c r="B703">
        <f t="shared" ca="1" si="110"/>
        <v>3</v>
      </c>
      <c r="C703" t="str">
        <f t="shared" ca="1" si="111"/>
        <v>S</v>
      </c>
      <c r="D703" t="str">
        <f t="shared" si="116"/>
        <v xml:space="preserve"> </v>
      </c>
      <c r="E703" s="47">
        <f t="shared" ca="1" si="117"/>
        <v>1</v>
      </c>
      <c r="F703">
        <f t="shared" ca="1" si="118"/>
        <v>25</v>
      </c>
      <c r="G703">
        <f t="shared" ca="1" si="119"/>
        <v>7</v>
      </c>
      <c r="H703">
        <f t="shared" ca="1" si="120"/>
        <v>7</v>
      </c>
      <c r="I703" t="str">
        <f t="shared" ca="1" si="112"/>
        <v>1</v>
      </c>
      <c r="J703" t="str">
        <f t="shared" ca="1" si="113"/>
        <v>1.25.</v>
      </c>
      <c r="K703" t="str">
        <f t="shared" ca="1" si="114"/>
        <v>1.25.7.</v>
      </c>
      <c r="L703" t="str">
        <f t="shared" ca="1" si="121"/>
        <v>F</v>
      </c>
      <c r="M703" s="48" t="s">
        <v>6</v>
      </c>
      <c r="N703" s="49"/>
      <c r="O703" s="50" t="s">
        <v>1685</v>
      </c>
      <c r="P703" s="51" t="s">
        <v>131</v>
      </c>
      <c r="Q703" s="51" t="s">
        <v>820</v>
      </c>
      <c r="R703" s="52" t="s">
        <v>821</v>
      </c>
      <c r="S703" s="53" t="s">
        <v>61</v>
      </c>
      <c r="T703" s="78">
        <v>3</v>
      </c>
      <c r="U703" s="79">
        <v>585.66999999999996</v>
      </c>
      <c r="V703" s="57">
        <f t="shared" ref="V703:V765" si="123">IFERROR(ROUNDDOWN(U703*(1+$V$11),2),"-")</f>
        <v>730.79</v>
      </c>
      <c r="W703" s="56">
        <f t="shared" si="109"/>
        <v>730.79</v>
      </c>
      <c r="X703" s="57">
        <f ca="1">IFERROR(IF($M703="S",(ROUNDDOWN($Y703*$W703,2)),IF($M703="M",SUMIFS($X:$X,$M:$M,"N1",$E:$E,I703),IF(AND(M703="N1",OFFSET(M703,1,0)="S"),SUMIFS($X:$X,$M:$M,"S",$J:$J,CONCATENATE(E703,".",F703,".")),IF(AND(M703="N1",OFFSET(M703,1,0)="N2",$A$6&gt;=3),SUMIFS($X:$X,$M:$M,"N2",$J:$J,CONCATENATE(E703,".",F703,".")),IF(AND(M703="N2",OFFSET(M703,1,0)="S",$A$6&gt;=3),SUMIFS($X:$X,$M:$M,"S",$K:$K,CONCATENATE(E703,".",F703,".",G703,"."))))))),0)</f>
        <v>2192.37</v>
      </c>
      <c r="Y703" s="58">
        <f t="shared" si="122"/>
        <v>3</v>
      </c>
      <c r="Z703" s="59"/>
      <c r="AA703" s="59"/>
      <c r="AB703" s="59"/>
      <c r="AC703" s="3"/>
      <c r="AD703" s="11"/>
      <c r="AE703" s="60"/>
    </row>
    <row r="704" spans="1:31" x14ac:dyDescent="0.25">
      <c r="A704" t="str">
        <f t="shared" si="115"/>
        <v>S</v>
      </c>
      <c r="B704">
        <f t="shared" ca="1" si="110"/>
        <v>3</v>
      </c>
      <c r="C704" t="str">
        <f t="shared" ca="1" si="111"/>
        <v>S</v>
      </c>
      <c r="D704" t="str">
        <f t="shared" si="116"/>
        <v xml:space="preserve"> </v>
      </c>
      <c r="E704" s="47">
        <f t="shared" ca="1" si="117"/>
        <v>1</v>
      </c>
      <c r="F704">
        <f t="shared" ca="1" si="118"/>
        <v>25</v>
      </c>
      <c r="G704">
        <f t="shared" ca="1" si="119"/>
        <v>7</v>
      </c>
      <c r="H704">
        <f t="shared" ca="1" si="120"/>
        <v>8</v>
      </c>
      <c r="I704" t="str">
        <f t="shared" ca="1" si="112"/>
        <v>1</v>
      </c>
      <c r="J704" t="str">
        <f t="shared" ca="1" si="113"/>
        <v>1.25.</v>
      </c>
      <c r="K704" t="str">
        <f t="shared" ca="1" si="114"/>
        <v>1.25.7.</v>
      </c>
      <c r="L704" t="str">
        <f t="shared" ca="1" si="121"/>
        <v>F</v>
      </c>
      <c r="M704" s="48" t="s">
        <v>6</v>
      </c>
      <c r="N704" s="49"/>
      <c r="O704" s="50" t="s">
        <v>1686</v>
      </c>
      <c r="P704" s="51" t="s">
        <v>131</v>
      </c>
      <c r="Q704" s="51" t="s">
        <v>822</v>
      </c>
      <c r="R704" s="52" t="s">
        <v>823</v>
      </c>
      <c r="S704" s="53" t="s">
        <v>61</v>
      </c>
      <c r="T704" s="78">
        <v>6</v>
      </c>
      <c r="U704" s="79">
        <v>67.3</v>
      </c>
      <c r="V704" s="57">
        <f t="shared" si="123"/>
        <v>83.97</v>
      </c>
      <c r="W704" s="56">
        <f t="shared" ref="W704:W766" si="124">IFERROR(ROUND(V704*(1-$W$11),4),0)</f>
        <v>83.97</v>
      </c>
      <c r="X704" s="57">
        <f ca="1">IFERROR(IF($M704="S",(ROUNDDOWN($Y704*$W704,2)),IF($M704="M",SUMIFS($X:$X,$M:$M,"N1",$E:$E,I704),IF(AND(M704="N1",OFFSET(M704,1,0)="S"),SUMIFS($X:$X,$M:$M,"S",$J:$J,CONCATENATE(E704,".",F704,".")),IF(AND(M704="N1",OFFSET(M704,1,0)="N2",$A$6&gt;=3),SUMIFS($X:$X,$M:$M,"N2",$J:$J,CONCATENATE(E704,".",F704,".")),IF(AND(M704="N2",OFFSET(M704,1,0)="S",$A$6&gt;=3),SUMIFS($X:$X,$M:$M,"S",$K:$K,CONCATENATE(E704,".",F704,".",G704,"."))))))),0)</f>
        <v>503.82</v>
      </c>
      <c r="Y704" s="58">
        <f t="shared" si="122"/>
        <v>6</v>
      </c>
      <c r="Z704" s="59"/>
      <c r="AA704" s="59"/>
      <c r="AB704" s="59"/>
      <c r="AC704" s="3"/>
      <c r="AD704" s="11"/>
      <c r="AE704" s="60"/>
    </row>
    <row r="705" spans="1:31" ht="25.5" x14ac:dyDescent="0.25">
      <c r="A705" t="str">
        <f t="shared" si="115"/>
        <v>S</v>
      </c>
      <c r="B705">
        <f t="shared" ca="1" si="110"/>
        <v>3</v>
      </c>
      <c r="C705" t="str">
        <f t="shared" ca="1" si="111"/>
        <v>S</v>
      </c>
      <c r="D705" t="str">
        <f t="shared" si="116"/>
        <v xml:space="preserve"> </v>
      </c>
      <c r="E705" s="47">
        <f t="shared" ca="1" si="117"/>
        <v>1</v>
      </c>
      <c r="F705">
        <f t="shared" ca="1" si="118"/>
        <v>25</v>
      </c>
      <c r="G705">
        <f t="shared" ca="1" si="119"/>
        <v>7</v>
      </c>
      <c r="H705">
        <f t="shared" ca="1" si="120"/>
        <v>9</v>
      </c>
      <c r="I705" t="str">
        <f t="shared" ca="1" si="112"/>
        <v>1</v>
      </c>
      <c r="J705" t="str">
        <f t="shared" ca="1" si="113"/>
        <v>1.25.</v>
      </c>
      <c r="K705" t="str">
        <f t="shared" ca="1" si="114"/>
        <v>1.25.7.</v>
      </c>
      <c r="L705" t="str">
        <f t="shared" ca="1" si="121"/>
        <v>F</v>
      </c>
      <c r="M705" s="48" t="s">
        <v>6</v>
      </c>
      <c r="N705" s="49"/>
      <c r="O705" s="50" t="s">
        <v>1687</v>
      </c>
      <c r="P705" s="51" t="s">
        <v>32</v>
      </c>
      <c r="Q705" s="51">
        <v>100853</v>
      </c>
      <c r="R705" s="52" t="s">
        <v>824</v>
      </c>
      <c r="S705" s="53" t="s">
        <v>61</v>
      </c>
      <c r="T705" s="78">
        <v>24</v>
      </c>
      <c r="U705" s="79">
        <v>336.22</v>
      </c>
      <c r="V705" s="57">
        <f t="shared" si="123"/>
        <v>419.53</v>
      </c>
      <c r="W705" s="56">
        <f t="shared" si="124"/>
        <v>419.53</v>
      </c>
      <c r="X705" s="57">
        <f ca="1">IFERROR(IF($M705="S",(ROUNDDOWN($Y705*$W705,2)),IF($M705="M",SUMIFS($X:$X,$M:$M,"N1",$E:$E,I705),IF(AND(M705="N1",OFFSET(M705,1,0)="S"),SUMIFS($X:$X,$M:$M,"S",$J:$J,CONCATENATE(E705,".",F705,".")),IF(AND(M705="N1",OFFSET(M705,1,0)="N2",$A$6&gt;=3),SUMIFS($X:$X,$M:$M,"N2",$J:$J,CONCATENATE(E705,".",F705,".")),IF(AND(M705="N2",OFFSET(M705,1,0)="S",$A$6&gt;=3),SUMIFS($X:$X,$M:$M,"S",$K:$K,CONCATENATE(E705,".",F705,".",G705,"."))))))),0)</f>
        <v>10068.719999999999</v>
      </c>
      <c r="Y705" s="58">
        <f t="shared" si="122"/>
        <v>24</v>
      </c>
      <c r="Z705" s="59"/>
      <c r="AA705" s="59"/>
      <c r="AB705" s="59"/>
      <c r="AC705" s="3"/>
      <c r="AD705" s="11"/>
      <c r="AE705" s="60"/>
    </row>
    <row r="706" spans="1:31" x14ac:dyDescent="0.25">
      <c r="A706" t="str">
        <f t="shared" si="115"/>
        <v>S</v>
      </c>
      <c r="B706">
        <f t="shared" ca="1" si="110"/>
        <v>3</v>
      </c>
      <c r="C706" t="str">
        <f t="shared" ca="1" si="111"/>
        <v>S</v>
      </c>
      <c r="D706" t="str">
        <f t="shared" si="116"/>
        <v xml:space="preserve"> </v>
      </c>
      <c r="E706" s="47">
        <f t="shared" ca="1" si="117"/>
        <v>1</v>
      </c>
      <c r="F706">
        <f t="shared" ca="1" si="118"/>
        <v>25</v>
      </c>
      <c r="G706">
        <f t="shared" ca="1" si="119"/>
        <v>7</v>
      </c>
      <c r="H706">
        <f t="shared" ca="1" si="120"/>
        <v>10</v>
      </c>
      <c r="I706" t="str">
        <f t="shared" ca="1" si="112"/>
        <v>1</v>
      </c>
      <c r="J706" t="str">
        <f t="shared" ca="1" si="113"/>
        <v>1.25.</v>
      </c>
      <c r="K706" t="str">
        <f t="shared" ca="1" si="114"/>
        <v>1.25.7.</v>
      </c>
      <c r="L706" t="str">
        <f t="shared" ca="1" si="121"/>
        <v>F</v>
      </c>
      <c r="M706" s="48" t="s">
        <v>6</v>
      </c>
      <c r="N706" s="49"/>
      <c r="O706" s="50" t="s">
        <v>1688</v>
      </c>
      <c r="P706" s="51" t="s">
        <v>131</v>
      </c>
      <c r="Q706" s="51" t="s">
        <v>825</v>
      </c>
      <c r="R706" s="52" t="s">
        <v>826</v>
      </c>
      <c r="S706" s="53" t="s">
        <v>61</v>
      </c>
      <c r="T706" s="78">
        <v>1</v>
      </c>
      <c r="U706" s="79">
        <v>125.38</v>
      </c>
      <c r="V706" s="57">
        <f t="shared" si="123"/>
        <v>156.44</v>
      </c>
      <c r="W706" s="56">
        <f t="shared" si="124"/>
        <v>156.44</v>
      </c>
      <c r="X706" s="57">
        <f ca="1">IFERROR(IF($M706="S",(ROUNDDOWN($Y706*$W706,2)),IF($M706="M",SUMIFS($X:$X,$M:$M,"N1",$E:$E,I706),IF(AND(M706="N1",OFFSET(M706,1,0)="S"),SUMIFS($X:$X,$M:$M,"S",$J:$J,CONCATENATE(E706,".",F706,".")),IF(AND(M706="N1",OFFSET(M706,1,0)="N2",$A$6&gt;=3),SUMIFS($X:$X,$M:$M,"N2",$J:$J,CONCATENATE(E706,".",F706,".")),IF(AND(M706="N2",OFFSET(M706,1,0)="S",$A$6&gt;=3),SUMIFS($X:$X,$M:$M,"S",$K:$K,CONCATENATE(E706,".",F706,".",G706,"."))))))),0)</f>
        <v>156.44</v>
      </c>
      <c r="Y706" s="58">
        <f t="shared" si="122"/>
        <v>1</v>
      </c>
      <c r="Z706" s="59"/>
      <c r="AA706" s="59"/>
      <c r="AB706" s="59"/>
      <c r="AC706" s="3"/>
      <c r="AD706" s="11"/>
      <c r="AE706" s="60"/>
    </row>
    <row r="707" spans="1:31" ht="25.5" x14ac:dyDescent="0.25">
      <c r="A707" t="str">
        <f t="shared" si="115"/>
        <v>S</v>
      </c>
      <c r="B707">
        <f t="shared" ca="1" si="110"/>
        <v>3</v>
      </c>
      <c r="C707" t="str">
        <f t="shared" ca="1" si="111"/>
        <v>S</v>
      </c>
      <c r="D707" t="str">
        <f t="shared" si="116"/>
        <v xml:space="preserve"> </v>
      </c>
      <c r="E707" s="47">
        <f t="shared" ca="1" si="117"/>
        <v>1</v>
      </c>
      <c r="F707">
        <f t="shared" ca="1" si="118"/>
        <v>25</v>
      </c>
      <c r="G707">
        <f t="shared" ca="1" si="119"/>
        <v>7</v>
      </c>
      <c r="H707">
        <f t="shared" ca="1" si="120"/>
        <v>11</v>
      </c>
      <c r="I707" t="str">
        <f t="shared" ca="1" si="112"/>
        <v>1</v>
      </c>
      <c r="J707" t="str">
        <f t="shared" ca="1" si="113"/>
        <v>1.25.</v>
      </c>
      <c r="K707" t="str">
        <f t="shared" ca="1" si="114"/>
        <v>1.25.7.</v>
      </c>
      <c r="L707" t="str">
        <f t="shared" ca="1" si="121"/>
        <v>F</v>
      </c>
      <c r="M707" s="48" t="s">
        <v>6</v>
      </c>
      <c r="N707" s="49"/>
      <c r="O707" s="50" t="s">
        <v>1689</v>
      </c>
      <c r="P707" s="51" t="s">
        <v>32</v>
      </c>
      <c r="Q707" s="51">
        <v>86913</v>
      </c>
      <c r="R707" s="52" t="s">
        <v>81</v>
      </c>
      <c r="S707" s="53" t="s">
        <v>61</v>
      </c>
      <c r="T707" s="78">
        <v>3</v>
      </c>
      <c r="U707" s="79">
        <v>54.12</v>
      </c>
      <c r="V707" s="57">
        <f t="shared" si="123"/>
        <v>67.53</v>
      </c>
      <c r="W707" s="56">
        <f t="shared" si="124"/>
        <v>67.53</v>
      </c>
      <c r="X707" s="57">
        <f ca="1">IFERROR(IF($M707="S",(ROUNDDOWN($Y707*$W707,2)),IF($M707="M",SUMIFS($X:$X,$M:$M,"N1",$E:$E,I707),IF(AND(M707="N1",OFFSET(M707,1,0)="S"),SUMIFS($X:$X,$M:$M,"S",$J:$J,CONCATENATE(E707,".",F707,".")),IF(AND(M707="N1",OFFSET(M707,1,0)="N2",$A$6&gt;=3),SUMIFS($X:$X,$M:$M,"N2",$J:$J,CONCATENATE(E707,".",F707,".")),IF(AND(M707="N2",OFFSET(M707,1,0)="S",$A$6&gt;=3),SUMIFS($X:$X,$M:$M,"S",$K:$K,CONCATENATE(E707,".",F707,".",G707,"."))))))),0)</f>
        <v>202.59</v>
      </c>
      <c r="Y707" s="58">
        <f t="shared" si="122"/>
        <v>3</v>
      </c>
      <c r="Z707" s="59"/>
      <c r="AA707" s="59"/>
      <c r="AB707" s="59"/>
      <c r="AC707" s="3"/>
      <c r="AD707" s="11"/>
      <c r="AE707" s="60"/>
    </row>
    <row r="708" spans="1:31" x14ac:dyDescent="0.25">
      <c r="A708" t="str">
        <f t="shared" si="115"/>
        <v>S</v>
      </c>
      <c r="B708">
        <f t="shared" ref="B708:B769" ca="1" si="125">IF(OR(C708="s",C708=0),OFFSET(B708,-1,0),C708)</f>
        <v>3</v>
      </c>
      <c r="C708" t="str">
        <f t="shared" ref="C708:C769" ca="1" si="126">IF(OFFSET(C708,-1,0)="L",1,IF(OFFSET(C708,-1,0)=1,2,IF(OR(A708="s",A708=0),"S",IF(AND(OFFSET(C708,-1,0)=2,A708=4),3,IF(AND(OR(OFFSET(C708,-1,0)="s",OFFSET(C708,-1,0)=0),A708&lt;&gt;"s",A708&gt;OFFSET(B708,-1,0)),OFFSET(B708,-1,0),A708)))))</f>
        <v>S</v>
      </c>
      <c r="D708" t="str">
        <f t="shared" si="116"/>
        <v xml:space="preserve"> </v>
      </c>
      <c r="E708" s="47">
        <f t="shared" ca="1" si="117"/>
        <v>1</v>
      </c>
      <c r="F708">
        <f t="shared" ca="1" si="118"/>
        <v>25</v>
      </c>
      <c r="G708">
        <f t="shared" ca="1" si="119"/>
        <v>7</v>
      </c>
      <c r="H708">
        <f t="shared" ca="1" si="120"/>
        <v>11</v>
      </c>
      <c r="I708" t="str">
        <f t="shared" ref="I708:I769" ca="1" si="127">IF(AND(OFFSET(C708,-1,0)=1,M708="S"),"CONFERIR",IF(OR($C708=0,$L708=""),"-",CONCATENATE(E708)))</f>
        <v>-</v>
      </c>
      <c r="J708" t="str">
        <f t="shared" ref="J708:J769" ca="1" si="128">CONCATENATE(E708,".",F708,".")</f>
        <v>1.25.</v>
      </c>
      <c r="K708" t="str">
        <f t="shared" ref="K708:K769" ca="1" si="129">CONCATENATE(E708,".",F708,".",G708,".")</f>
        <v>1.25.7.</v>
      </c>
      <c r="L708" t="str">
        <f t="shared" ca="1" si="121"/>
        <v/>
      </c>
      <c r="M708" s="48" t="s">
        <v>6</v>
      </c>
      <c r="N708" s="49"/>
      <c r="O708" s="50" t="s">
        <v>1690</v>
      </c>
      <c r="P708" s="51"/>
      <c r="Q708" s="51"/>
      <c r="R708" s="52" t="s">
        <v>827</v>
      </c>
      <c r="S708" s="53"/>
      <c r="T708" s="78"/>
      <c r="U708" s="79"/>
      <c r="V708" s="57">
        <f t="shared" si="123"/>
        <v>0</v>
      </c>
      <c r="W708" s="56">
        <f t="shared" si="124"/>
        <v>0</v>
      </c>
      <c r="X708" s="57">
        <f ca="1">IFERROR(IF($M708="S",(ROUNDDOWN($Y708*$W708,2)),IF($M708="M",SUMIFS($X:$X,$M:$M,"N1",$E:$E,I708),IF(AND(M708="N1",OFFSET(M708,1,0)="S"),SUMIFS($X:$X,$M:$M,"S",$J:$J,CONCATENATE(E708,".",F708,".")),IF(AND(M708="N1",OFFSET(M708,1,0)="N2",$A$6&gt;=3),SUMIFS($X:$X,$M:$M,"N2",$J:$J,CONCATENATE(E708,".",F708,".")),IF(AND(M708="N2",OFFSET(M708,1,0)="S",$A$6&gt;=3),SUMIFS($X:$X,$M:$M,"S",$K:$K,CONCATENATE(E708,".",F708,".",G708,"."))))))),0)</f>
        <v>0</v>
      </c>
      <c r="Y708" s="58">
        <f t="shared" si="122"/>
        <v>0</v>
      </c>
      <c r="Z708" s="59"/>
      <c r="AA708" s="59"/>
      <c r="AB708" s="59"/>
      <c r="AC708" s="3"/>
      <c r="AD708" s="11"/>
      <c r="AE708" s="60"/>
    </row>
    <row r="709" spans="1:31" ht="25.5" x14ac:dyDescent="0.25">
      <c r="A709" t="str">
        <f t="shared" si="115"/>
        <v>S</v>
      </c>
      <c r="B709">
        <f t="shared" ca="1" si="125"/>
        <v>3</v>
      </c>
      <c r="C709" t="str">
        <f t="shared" ca="1" si="126"/>
        <v>S</v>
      </c>
      <c r="D709" t="str">
        <f t="shared" si="116"/>
        <v xml:space="preserve"> </v>
      </c>
      <c r="E709" s="47">
        <f t="shared" ca="1" si="117"/>
        <v>1</v>
      </c>
      <c r="F709">
        <f t="shared" ca="1" si="118"/>
        <v>25</v>
      </c>
      <c r="G709">
        <f t="shared" ca="1" si="119"/>
        <v>7</v>
      </c>
      <c r="H709">
        <f t="shared" ca="1" si="120"/>
        <v>12</v>
      </c>
      <c r="I709" t="str">
        <f t="shared" ca="1" si="127"/>
        <v>1</v>
      </c>
      <c r="J709" t="str">
        <f t="shared" ca="1" si="128"/>
        <v>1.25.</v>
      </c>
      <c r="K709" t="str">
        <f t="shared" ca="1" si="129"/>
        <v>1.25.7.</v>
      </c>
      <c r="L709" t="str">
        <f t="shared" ca="1" si="121"/>
        <v>F</v>
      </c>
      <c r="M709" s="48" t="s">
        <v>6</v>
      </c>
      <c r="N709" s="49"/>
      <c r="O709" s="50" t="s">
        <v>1691</v>
      </c>
      <c r="P709" s="51" t="s">
        <v>51</v>
      </c>
      <c r="Q709" s="51" t="s">
        <v>828</v>
      </c>
      <c r="R709" s="52" t="s">
        <v>829</v>
      </c>
      <c r="S709" s="53" t="s">
        <v>61</v>
      </c>
      <c r="T709" s="78">
        <v>2</v>
      </c>
      <c r="U709" s="79">
        <v>19.46</v>
      </c>
      <c r="V709" s="57">
        <f t="shared" si="123"/>
        <v>24.28</v>
      </c>
      <c r="W709" s="56">
        <f t="shared" si="124"/>
        <v>24.28</v>
      </c>
      <c r="X709" s="57">
        <f ca="1">IFERROR(IF($M709="S",(ROUNDDOWN($Y709*$W709,2)),IF($M709="M",SUMIFS($X:$X,$M:$M,"N1",$E:$E,I709),IF(AND(M709="N1",OFFSET(M709,1,0)="S"),SUMIFS($X:$X,$M:$M,"S",$J:$J,CONCATENATE(E709,".",F709,".")),IF(AND(M709="N1",OFFSET(M709,1,0)="N2",$A$6&gt;=3),SUMIFS($X:$X,$M:$M,"N2",$J:$J,CONCATENATE(E709,".",F709,".")),IF(AND(M709="N2",OFFSET(M709,1,0)="S",$A$6&gt;=3),SUMIFS($X:$X,$M:$M,"S",$K:$K,CONCATENATE(E709,".",F709,".",G709,"."))))))),0)</f>
        <v>48.56</v>
      </c>
      <c r="Y709" s="58">
        <f t="shared" si="122"/>
        <v>2</v>
      </c>
      <c r="Z709" s="59"/>
      <c r="AA709" s="59"/>
      <c r="AB709" s="59"/>
      <c r="AC709" s="3"/>
      <c r="AD709" s="11"/>
      <c r="AE709" s="60"/>
    </row>
    <row r="710" spans="1:31" ht="25.5" x14ac:dyDescent="0.25">
      <c r="A710" t="str">
        <f t="shared" si="115"/>
        <v>S</v>
      </c>
      <c r="B710">
        <f t="shared" ca="1" si="125"/>
        <v>3</v>
      </c>
      <c r="C710" t="str">
        <f t="shared" ca="1" si="126"/>
        <v>S</v>
      </c>
      <c r="D710" t="str">
        <f t="shared" si="116"/>
        <v xml:space="preserve"> </v>
      </c>
      <c r="E710" s="47">
        <f t="shared" ca="1" si="117"/>
        <v>1</v>
      </c>
      <c r="F710">
        <f t="shared" ca="1" si="118"/>
        <v>25</v>
      </c>
      <c r="G710">
        <f t="shared" ca="1" si="119"/>
        <v>7</v>
      </c>
      <c r="H710">
        <f t="shared" ca="1" si="120"/>
        <v>13</v>
      </c>
      <c r="I710" t="str">
        <f t="shared" ca="1" si="127"/>
        <v>1</v>
      </c>
      <c r="J710" t="str">
        <f t="shared" ca="1" si="128"/>
        <v>1.25.</v>
      </c>
      <c r="K710" t="str">
        <f t="shared" ca="1" si="129"/>
        <v>1.25.7.</v>
      </c>
      <c r="L710" t="str">
        <f t="shared" ca="1" si="121"/>
        <v>F</v>
      </c>
      <c r="M710" s="48" t="s">
        <v>6</v>
      </c>
      <c r="N710" s="49"/>
      <c r="O710" s="50" t="s">
        <v>1692</v>
      </c>
      <c r="P710" s="51" t="s">
        <v>51</v>
      </c>
      <c r="Q710" s="51" t="s">
        <v>830</v>
      </c>
      <c r="R710" s="52" t="s">
        <v>831</v>
      </c>
      <c r="S710" s="53" t="s">
        <v>61</v>
      </c>
      <c r="T710" s="78">
        <v>2</v>
      </c>
      <c r="U710" s="79">
        <v>31.83</v>
      </c>
      <c r="V710" s="57">
        <f t="shared" si="123"/>
        <v>39.71</v>
      </c>
      <c r="W710" s="56">
        <f t="shared" si="124"/>
        <v>39.71</v>
      </c>
      <c r="X710" s="57">
        <f ca="1">IFERROR(IF($M710="S",(ROUNDDOWN($Y710*$W710,2)),IF($M710="M",SUMIFS($X:$X,$M:$M,"N1",$E:$E,I710),IF(AND(M710="N1",OFFSET(M710,1,0)="S"),SUMIFS($X:$X,$M:$M,"S",$J:$J,CONCATENATE(E710,".",F710,".")),IF(AND(M710="N1",OFFSET(M710,1,0)="N2",$A$6&gt;=3),SUMIFS($X:$X,$M:$M,"N2",$J:$J,CONCATENATE(E710,".",F710,".")),IF(AND(M710="N2",OFFSET(M710,1,0)="S",$A$6&gt;=3),SUMIFS($X:$X,$M:$M,"S",$K:$K,CONCATENATE(E710,".",F710,".",G710,"."))))))),0)</f>
        <v>79.42</v>
      </c>
      <c r="Y710" s="58">
        <f t="shared" si="122"/>
        <v>2</v>
      </c>
      <c r="Z710" s="59"/>
      <c r="AA710" s="59"/>
      <c r="AB710" s="59"/>
      <c r="AC710" s="3"/>
      <c r="AD710" s="11"/>
      <c r="AE710" s="60"/>
    </row>
    <row r="711" spans="1:31" ht="25.5" x14ac:dyDescent="0.25">
      <c r="A711" t="str">
        <f t="shared" si="115"/>
        <v>S</v>
      </c>
      <c r="B711">
        <f t="shared" ca="1" si="125"/>
        <v>3</v>
      </c>
      <c r="C711" t="str">
        <f t="shared" ca="1" si="126"/>
        <v>S</v>
      </c>
      <c r="D711" t="str">
        <f t="shared" si="116"/>
        <v xml:space="preserve"> </v>
      </c>
      <c r="E711" s="47">
        <f t="shared" ca="1" si="117"/>
        <v>1</v>
      </c>
      <c r="F711">
        <f t="shared" ca="1" si="118"/>
        <v>25</v>
      </c>
      <c r="G711">
        <f t="shared" ca="1" si="119"/>
        <v>7</v>
      </c>
      <c r="H711">
        <f t="shared" ca="1" si="120"/>
        <v>14</v>
      </c>
      <c r="I711" t="str">
        <f t="shared" ca="1" si="127"/>
        <v>1</v>
      </c>
      <c r="J711" t="str">
        <f t="shared" ca="1" si="128"/>
        <v>1.25.</v>
      </c>
      <c r="K711" t="str">
        <f t="shared" ca="1" si="129"/>
        <v>1.25.7.</v>
      </c>
      <c r="L711" t="str">
        <f t="shared" ca="1" si="121"/>
        <v>F</v>
      </c>
      <c r="M711" s="48" t="s">
        <v>6</v>
      </c>
      <c r="N711" s="49"/>
      <c r="O711" s="50" t="s">
        <v>1693</v>
      </c>
      <c r="P711" s="51" t="s">
        <v>51</v>
      </c>
      <c r="Q711" s="51" t="s">
        <v>832</v>
      </c>
      <c r="R711" s="52" t="s">
        <v>833</v>
      </c>
      <c r="S711" s="53" t="s">
        <v>61</v>
      </c>
      <c r="T711" s="78">
        <v>4</v>
      </c>
      <c r="U711" s="79">
        <v>72.819999999999993</v>
      </c>
      <c r="V711" s="57">
        <f t="shared" si="123"/>
        <v>90.86</v>
      </c>
      <c r="W711" s="56">
        <f t="shared" si="124"/>
        <v>90.86</v>
      </c>
      <c r="X711" s="57">
        <f ca="1">IFERROR(IF($M711="S",(ROUNDDOWN($Y711*$W711,2)),IF($M711="M",SUMIFS($X:$X,$M:$M,"N1",$E:$E,I711),IF(AND(M711="N1",OFFSET(M711,1,0)="S"),SUMIFS($X:$X,$M:$M,"S",$J:$J,CONCATENATE(E711,".",F711,".")),IF(AND(M711="N1",OFFSET(M711,1,0)="N2",$A$6&gt;=3),SUMIFS($X:$X,$M:$M,"N2",$J:$J,CONCATENATE(E711,".",F711,".")),IF(AND(M711="N2",OFFSET(M711,1,0)="S",$A$6&gt;=3),SUMIFS($X:$X,$M:$M,"S",$K:$K,CONCATENATE(E711,".",F711,".",G711,"."))))))),0)</f>
        <v>363.44</v>
      </c>
      <c r="Y711" s="58">
        <f t="shared" si="122"/>
        <v>4</v>
      </c>
      <c r="Z711" s="59"/>
      <c r="AA711" s="59"/>
      <c r="AB711" s="59"/>
      <c r="AC711" s="3"/>
      <c r="AD711" s="11"/>
      <c r="AE711" s="60"/>
    </row>
    <row r="712" spans="1:31" ht="38.25" x14ac:dyDescent="0.25">
      <c r="A712" t="str">
        <f t="shared" si="115"/>
        <v>S</v>
      </c>
      <c r="B712">
        <f t="shared" ca="1" si="125"/>
        <v>3</v>
      </c>
      <c r="C712" t="str">
        <f t="shared" ca="1" si="126"/>
        <v>S</v>
      </c>
      <c r="D712" t="str">
        <f t="shared" si="116"/>
        <v xml:space="preserve"> </v>
      </c>
      <c r="E712" s="47">
        <f t="shared" ca="1" si="117"/>
        <v>1</v>
      </c>
      <c r="F712">
        <f t="shared" ca="1" si="118"/>
        <v>25</v>
      </c>
      <c r="G712">
        <f t="shared" ca="1" si="119"/>
        <v>7</v>
      </c>
      <c r="H712">
        <f t="shared" ca="1" si="120"/>
        <v>15</v>
      </c>
      <c r="I712" t="str">
        <f t="shared" ca="1" si="127"/>
        <v>1</v>
      </c>
      <c r="J712" t="str">
        <f t="shared" ca="1" si="128"/>
        <v>1.25.</v>
      </c>
      <c r="K712" t="str">
        <f t="shared" ca="1" si="129"/>
        <v>1.25.7.</v>
      </c>
      <c r="L712" t="str">
        <f t="shared" ca="1" si="121"/>
        <v>F</v>
      </c>
      <c r="M712" s="48" t="s">
        <v>6</v>
      </c>
      <c r="N712" s="49"/>
      <c r="O712" s="50" t="s">
        <v>1694</v>
      </c>
      <c r="P712" s="51" t="s">
        <v>32</v>
      </c>
      <c r="Q712" s="51">
        <v>89383</v>
      </c>
      <c r="R712" s="52" t="s">
        <v>834</v>
      </c>
      <c r="S712" s="53" t="s">
        <v>61</v>
      </c>
      <c r="T712" s="78">
        <v>61</v>
      </c>
      <c r="U712" s="79">
        <v>7.19</v>
      </c>
      <c r="V712" s="57">
        <f t="shared" si="123"/>
        <v>8.9700000000000006</v>
      </c>
      <c r="W712" s="56">
        <f t="shared" si="124"/>
        <v>8.9700000000000006</v>
      </c>
      <c r="X712" s="57">
        <f ca="1">IFERROR(IF($M712="S",(ROUNDDOWN($Y712*$W712,2)),IF($M712="M",SUMIFS($X:$X,$M:$M,"N1",$E:$E,I712),IF(AND(M712="N1",OFFSET(M712,1,0)="S"),SUMIFS($X:$X,$M:$M,"S",$J:$J,CONCATENATE(E712,".",F712,".")),IF(AND(M712="N1",OFFSET(M712,1,0)="N2",$A$6&gt;=3),SUMIFS($X:$X,$M:$M,"N2",$J:$J,CONCATENATE(E712,".",F712,".")),IF(AND(M712="N2",OFFSET(M712,1,0)="S",$A$6&gt;=3),SUMIFS($X:$X,$M:$M,"S",$K:$K,CONCATENATE(E712,".",F712,".",G712,"."))))))),0)</f>
        <v>547.16999999999996</v>
      </c>
      <c r="Y712" s="58">
        <f t="shared" si="122"/>
        <v>61</v>
      </c>
      <c r="Z712" s="59"/>
      <c r="AA712" s="59"/>
      <c r="AB712" s="59"/>
      <c r="AC712" s="3"/>
      <c r="AD712" s="11"/>
      <c r="AE712" s="60"/>
    </row>
    <row r="713" spans="1:31" ht="38.25" x14ac:dyDescent="0.25">
      <c r="A713" t="str">
        <f t="shared" si="115"/>
        <v>S</v>
      </c>
      <c r="B713">
        <f t="shared" ca="1" si="125"/>
        <v>3</v>
      </c>
      <c r="C713" t="str">
        <f t="shared" ca="1" si="126"/>
        <v>S</v>
      </c>
      <c r="D713" t="str">
        <f t="shared" si="116"/>
        <v xml:space="preserve"> </v>
      </c>
      <c r="E713" s="47">
        <f t="shared" ca="1" si="117"/>
        <v>1</v>
      </c>
      <c r="F713">
        <f t="shared" ca="1" si="118"/>
        <v>25</v>
      </c>
      <c r="G713">
        <f t="shared" ca="1" si="119"/>
        <v>7</v>
      </c>
      <c r="H713">
        <f t="shared" ca="1" si="120"/>
        <v>16</v>
      </c>
      <c r="I713" t="str">
        <f t="shared" ca="1" si="127"/>
        <v>1</v>
      </c>
      <c r="J713" t="str">
        <f t="shared" ca="1" si="128"/>
        <v>1.25.</v>
      </c>
      <c r="K713" t="str">
        <f t="shared" ca="1" si="129"/>
        <v>1.25.7.</v>
      </c>
      <c r="L713" t="str">
        <f t="shared" ca="1" si="121"/>
        <v>F</v>
      </c>
      <c r="M713" s="48" t="s">
        <v>6</v>
      </c>
      <c r="N713" s="49"/>
      <c r="O713" s="50" t="s">
        <v>1695</v>
      </c>
      <c r="P713" s="51" t="s">
        <v>32</v>
      </c>
      <c r="Q713" s="51">
        <v>89391</v>
      </c>
      <c r="R713" s="52" t="s">
        <v>835</v>
      </c>
      <c r="S713" s="53" t="s">
        <v>61</v>
      </c>
      <c r="T713" s="78">
        <v>2</v>
      </c>
      <c r="U713" s="79">
        <v>9.42</v>
      </c>
      <c r="V713" s="57">
        <f t="shared" si="123"/>
        <v>11.75</v>
      </c>
      <c r="W713" s="56">
        <f t="shared" si="124"/>
        <v>11.75</v>
      </c>
      <c r="X713" s="57">
        <f ca="1">IFERROR(IF($M713="S",(ROUNDDOWN($Y713*$W713,2)),IF($M713="M",SUMIFS($X:$X,$M:$M,"N1",$E:$E,I713),IF(AND(M713="N1",OFFSET(M713,1,0)="S"),SUMIFS($X:$X,$M:$M,"S",$J:$J,CONCATENATE(E713,".",F713,".")),IF(AND(M713="N1",OFFSET(M713,1,0)="N2",$A$6&gt;=3),SUMIFS($X:$X,$M:$M,"N2",$J:$J,CONCATENATE(E713,".",F713,".")),IF(AND(M713="N2",OFFSET(M713,1,0)="S",$A$6&gt;=3),SUMIFS($X:$X,$M:$M,"S",$K:$K,CONCATENATE(E713,".",F713,".",G713,"."))))))),0)</f>
        <v>23.5</v>
      </c>
      <c r="Y713" s="58">
        <f t="shared" si="122"/>
        <v>2</v>
      </c>
      <c r="Z713" s="59"/>
      <c r="AA713" s="59"/>
      <c r="AB713" s="59"/>
      <c r="AC713" s="3"/>
      <c r="AD713" s="11"/>
      <c r="AE713" s="60"/>
    </row>
    <row r="714" spans="1:31" ht="38.25" x14ac:dyDescent="0.25">
      <c r="A714" t="str">
        <f t="shared" si="115"/>
        <v>S</v>
      </c>
      <c r="B714">
        <f t="shared" ca="1" si="125"/>
        <v>3</v>
      </c>
      <c r="C714" t="str">
        <f t="shared" ca="1" si="126"/>
        <v>S</v>
      </c>
      <c r="D714" t="str">
        <f t="shared" si="116"/>
        <v xml:space="preserve"> </v>
      </c>
      <c r="E714" s="47">
        <f t="shared" ca="1" si="117"/>
        <v>1</v>
      </c>
      <c r="F714">
        <f t="shared" ca="1" si="118"/>
        <v>25</v>
      </c>
      <c r="G714">
        <f t="shared" ca="1" si="119"/>
        <v>7</v>
      </c>
      <c r="H714">
        <f t="shared" ca="1" si="120"/>
        <v>17</v>
      </c>
      <c r="I714" t="str">
        <f t="shared" ca="1" si="127"/>
        <v>1</v>
      </c>
      <c r="J714" t="str">
        <f t="shared" ca="1" si="128"/>
        <v>1.25.</v>
      </c>
      <c r="K714" t="str">
        <f t="shared" ca="1" si="129"/>
        <v>1.25.7.</v>
      </c>
      <c r="L714" t="str">
        <f t="shared" ca="1" si="121"/>
        <v>F</v>
      </c>
      <c r="M714" s="48" t="s">
        <v>6</v>
      </c>
      <c r="N714" s="49"/>
      <c r="O714" s="50" t="s">
        <v>1696</v>
      </c>
      <c r="P714" s="51" t="s">
        <v>32</v>
      </c>
      <c r="Q714" s="51">
        <v>104001</v>
      </c>
      <c r="R714" s="52" t="s">
        <v>836</v>
      </c>
      <c r="S714" s="53" t="s">
        <v>61</v>
      </c>
      <c r="T714" s="78">
        <v>6</v>
      </c>
      <c r="U714" s="79">
        <v>14.62</v>
      </c>
      <c r="V714" s="57">
        <f t="shared" si="123"/>
        <v>18.239999999999998</v>
      </c>
      <c r="W714" s="56">
        <f t="shared" si="124"/>
        <v>18.239999999999998</v>
      </c>
      <c r="X714" s="57">
        <f ca="1">IFERROR(IF($M714="S",(ROUNDDOWN($Y714*$W714,2)),IF($M714="M",SUMIFS($X:$X,$M:$M,"N1",$E:$E,I714),IF(AND(M714="N1",OFFSET(M714,1,0)="S"),SUMIFS($X:$X,$M:$M,"S",$J:$J,CONCATENATE(E714,".",F714,".")),IF(AND(M714="N1",OFFSET(M714,1,0)="N2",$A$6&gt;=3),SUMIFS($X:$X,$M:$M,"N2",$J:$J,CONCATENATE(E714,".",F714,".")),IF(AND(M714="N2",OFFSET(M714,1,0)="S",$A$6&gt;=3),SUMIFS($X:$X,$M:$M,"S",$K:$K,CONCATENATE(E714,".",F714,".",G714,"."))))))),0)</f>
        <v>109.44</v>
      </c>
      <c r="Y714" s="58">
        <f t="shared" si="122"/>
        <v>6</v>
      </c>
      <c r="Z714" s="59"/>
      <c r="AA714" s="59"/>
      <c r="AB714" s="59"/>
      <c r="AC714" s="3"/>
      <c r="AD714" s="11"/>
      <c r="AE714" s="60"/>
    </row>
    <row r="715" spans="1:31" ht="38.25" x14ac:dyDescent="0.25">
      <c r="A715" t="str">
        <f t="shared" si="115"/>
        <v>S</v>
      </c>
      <c r="B715">
        <f t="shared" ca="1" si="125"/>
        <v>3</v>
      </c>
      <c r="C715" t="str">
        <f t="shared" ca="1" si="126"/>
        <v>S</v>
      </c>
      <c r="D715" t="str">
        <f t="shared" si="116"/>
        <v xml:space="preserve"> </v>
      </c>
      <c r="E715" s="47">
        <f t="shared" ca="1" si="117"/>
        <v>1</v>
      </c>
      <c r="F715">
        <f t="shared" ca="1" si="118"/>
        <v>25</v>
      </c>
      <c r="G715">
        <f t="shared" ca="1" si="119"/>
        <v>7</v>
      </c>
      <c r="H715">
        <f t="shared" ca="1" si="120"/>
        <v>18</v>
      </c>
      <c r="I715" t="str">
        <f t="shared" ca="1" si="127"/>
        <v>1</v>
      </c>
      <c r="J715" t="str">
        <f t="shared" ca="1" si="128"/>
        <v>1.25.</v>
      </c>
      <c r="K715" t="str">
        <f t="shared" ca="1" si="129"/>
        <v>1.25.7.</v>
      </c>
      <c r="L715" t="str">
        <f t="shared" ca="1" si="121"/>
        <v>F</v>
      </c>
      <c r="M715" s="48" t="s">
        <v>6</v>
      </c>
      <c r="N715" s="49"/>
      <c r="O715" s="50" t="s">
        <v>1697</v>
      </c>
      <c r="P715" s="51" t="s">
        <v>32</v>
      </c>
      <c r="Q715" s="51">
        <v>103952</v>
      </c>
      <c r="R715" s="52" t="s">
        <v>837</v>
      </c>
      <c r="S715" s="53" t="s">
        <v>61</v>
      </c>
      <c r="T715" s="78">
        <v>2</v>
      </c>
      <c r="U715" s="79">
        <v>6.32</v>
      </c>
      <c r="V715" s="57">
        <f t="shared" si="123"/>
        <v>7.88</v>
      </c>
      <c r="W715" s="56">
        <f t="shared" si="124"/>
        <v>7.88</v>
      </c>
      <c r="X715" s="57">
        <f ca="1">IFERROR(IF($M715="S",(ROUNDDOWN($Y715*$W715,2)),IF($M715="M",SUMIFS($X:$X,$M:$M,"N1",$E:$E,I715),IF(AND(M715="N1",OFFSET(M715,1,0)="S"),SUMIFS($X:$X,$M:$M,"S",$J:$J,CONCATENATE(E715,".",F715,".")),IF(AND(M715="N1",OFFSET(M715,1,0)="N2",$A$6&gt;=3),SUMIFS($X:$X,$M:$M,"N2",$J:$J,CONCATENATE(E715,".",F715,".")),IF(AND(M715="N2",OFFSET(M715,1,0)="S",$A$6&gt;=3),SUMIFS($X:$X,$M:$M,"S",$K:$K,CONCATENATE(E715,".",F715,".",G715,"."))))))),0)</f>
        <v>15.76</v>
      </c>
      <c r="Y715" s="58">
        <f t="shared" si="122"/>
        <v>2</v>
      </c>
      <c r="Z715" s="59"/>
      <c r="AA715" s="59"/>
      <c r="AB715" s="59"/>
      <c r="AC715" s="3"/>
      <c r="AD715" s="11"/>
      <c r="AE715" s="60"/>
    </row>
    <row r="716" spans="1:31" ht="38.25" x14ac:dyDescent="0.25">
      <c r="A716" t="str">
        <f t="shared" si="115"/>
        <v>S</v>
      </c>
      <c r="B716">
        <f t="shared" ca="1" si="125"/>
        <v>3</v>
      </c>
      <c r="C716" t="str">
        <f t="shared" ca="1" si="126"/>
        <v>S</v>
      </c>
      <c r="D716" t="str">
        <f t="shared" si="116"/>
        <v xml:space="preserve"> </v>
      </c>
      <c r="E716" s="47">
        <f t="shared" ca="1" si="117"/>
        <v>1</v>
      </c>
      <c r="F716">
        <f t="shared" ca="1" si="118"/>
        <v>25</v>
      </c>
      <c r="G716">
        <f t="shared" ca="1" si="119"/>
        <v>7</v>
      </c>
      <c r="H716">
        <f t="shared" ca="1" si="120"/>
        <v>19</v>
      </c>
      <c r="I716" t="str">
        <f t="shared" ca="1" si="127"/>
        <v>1</v>
      </c>
      <c r="J716" t="str">
        <f t="shared" ca="1" si="128"/>
        <v>1.25.</v>
      </c>
      <c r="K716" t="str">
        <f t="shared" ca="1" si="129"/>
        <v>1.25.7.</v>
      </c>
      <c r="L716" t="str">
        <f t="shared" ca="1" si="121"/>
        <v>F</v>
      </c>
      <c r="M716" s="48" t="s">
        <v>6</v>
      </c>
      <c r="N716" s="49"/>
      <c r="O716" s="50" t="s">
        <v>1698</v>
      </c>
      <c r="P716" s="51" t="s">
        <v>32</v>
      </c>
      <c r="Q716" s="51">
        <v>103957</v>
      </c>
      <c r="R716" s="52" t="s">
        <v>838</v>
      </c>
      <c r="S716" s="53" t="s">
        <v>61</v>
      </c>
      <c r="T716" s="78">
        <v>3</v>
      </c>
      <c r="U716" s="79">
        <v>5.27</v>
      </c>
      <c r="V716" s="57">
        <f t="shared" si="123"/>
        <v>6.57</v>
      </c>
      <c r="W716" s="56">
        <f t="shared" si="124"/>
        <v>6.57</v>
      </c>
      <c r="X716" s="57">
        <f ca="1">IFERROR(IF($M716="S",(ROUNDDOWN($Y716*$W716,2)),IF($M716="M",SUMIFS($X:$X,$M:$M,"N1",$E:$E,I716),IF(AND(M716="N1",OFFSET(M716,1,0)="S"),SUMIFS($X:$X,$M:$M,"S",$J:$J,CONCATENATE(E716,".",F716,".")),IF(AND(M716="N1",OFFSET(M716,1,0)="N2",$A$6&gt;=3),SUMIFS($X:$X,$M:$M,"N2",$J:$J,CONCATENATE(E716,".",F716,".")),IF(AND(M716="N2",OFFSET(M716,1,0)="S",$A$6&gt;=3),SUMIFS($X:$X,$M:$M,"S",$K:$K,CONCATENATE(E716,".",F716,".",G716,"."))))))),0)</f>
        <v>19.71</v>
      </c>
      <c r="Y716" s="58">
        <f t="shared" si="122"/>
        <v>3</v>
      </c>
      <c r="Z716" s="59"/>
      <c r="AA716" s="59"/>
      <c r="AB716" s="59"/>
      <c r="AC716" s="3"/>
      <c r="AD716" s="11"/>
      <c r="AE716" s="60"/>
    </row>
    <row r="717" spans="1:31" ht="38.25" x14ac:dyDescent="0.25">
      <c r="A717" t="str">
        <f t="shared" si="115"/>
        <v>S</v>
      </c>
      <c r="B717">
        <f t="shared" ca="1" si="125"/>
        <v>3</v>
      </c>
      <c r="C717" t="str">
        <f t="shared" ca="1" si="126"/>
        <v>S</v>
      </c>
      <c r="D717" t="str">
        <f t="shared" si="116"/>
        <v xml:space="preserve"> </v>
      </c>
      <c r="E717" s="47">
        <f t="shared" ca="1" si="117"/>
        <v>1</v>
      </c>
      <c r="F717">
        <f t="shared" ca="1" si="118"/>
        <v>25</v>
      </c>
      <c r="G717">
        <f t="shared" ca="1" si="119"/>
        <v>7</v>
      </c>
      <c r="H717">
        <f t="shared" ca="1" si="120"/>
        <v>20</v>
      </c>
      <c r="I717" t="str">
        <f t="shared" ca="1" si="127"/>
        <v>1</v>
      </c>
      <c r="J717" t="str">
        <f t="shared" ca="1" si="128"/>
        <v>1.25.</v>
      </c>
      <c r="K717" t="str">
        <f t="shared" ca="1" si="129"/>
        <v>1.25.7.</v>
      </c>
      <c r="L717" t="str">
        <f t="shared" ca="1" si="121"/>
        <v>F</v>
      </c>
      <c r="M717" s="48" t="s">
        <v>6</v>
      </c>
      <c r="N717" s="49"/>
      <c r="O717" s="50" t="s">
        <v>1699</v>
      </c>
      <c r="P717" s="51" t="s">
        <v>120</v>
      </c>
      <c r="Q717" s="51" t="s">
        <v>839</v>
      </c>
      <c r="R717" s="52" t="s">
        <v>840</v>
      </c>
      <c r="S717" s="53" t="s">
        <v>61</v>
      </c>
      <c r="T717" s="78">
        <v>2</v>
      </c>
      <c r="U717" s="79">
        <v>25.87</v>
      </c>
      <c r="V717" s="57">
        <f t="shared" si="123"/>
        <v>32.28</v>
      </c>
      <c r="W717" s="56">
        <f t="shared" si="124"/>
        <v>32.28</v>
      </c>
      <c r="X717" s="57">
        <f ca="1">IFERROR(IF($M717="S",(ROUNDDOWN($Y717*$W717,2)),IF($M717="M",SUMIFS($X:$X,$M:$M,"N1",$E:$E,I717),IF(AND(M717="N1",OFFSET(M717,1,0)="S"),SUMIFS($X:$X,$M:$M,"S",$J:$J,CONCATENATE(E717,".",F717,".")),IF(AND(M717="N1",OFFSET(M717,1,0)="N2",$A$6&gt;=3),SUMIFS($X:$X,$M:$M,"N2",$J:$J,CONCATENATE(E717,".",F717,".")),IF(AND(M717="N2",OFFSET(M717,1,0)="S",$A$6&gt;=3),SUMIFS($X:$X,$M:$M,"S",$K:$K,CONCATENATE(E717,".",F717,".",G717,"."))))))),0)</f>
        <v>64.56</v>
      </c>
      <c r="Y717" s="58">
        <f t="shared" si="122"/>
        <v>2</v>
      </c>
      <c r="Z717" s="59"/>
      <c r="AA717" s="59"/>
      <c r="AB717" s="59"/>
      <c r="AC717" s="3"/>
      <c r="AD717" s="11"/>
      <c r="AE717" s="60"/>
    </row>
    <row r="718" spans="1:31" ht="38.25" x14ac:dyDescent="0.25">
      <c r="A718" t="str">
        <f t="shared" si="115"/>
        <v>S</v>
      </c>
      <c r="B718">
        <f t="shared" ca="1" si="125"/>
        <v>3</v>
      </c>
      <c r="C718" t="str">
        <f t="shared" ca="1" si="126"/>
        <v>S</v>
      </c>
      <c r="D718" t="str">
        <f t="shared" si="116"/>
        <v xml:space="preserve"> </v>
      </c>
      <c r="E718" s="47">
        <f t="shared" ca="1" si="117"/>
        <v>1</v>
      </c>
      <c r="F718">
        <f t="shared" ca="1" si="118"/>
        <v>25</v>
      </c>
      <c r="G718">
        <f t="shared" ca="1" si="119"/>
        <v>7</v>
      </c>
      <c r="H718">
        <f t="shared" ca="1" si="120"/>
        <v>21</v>
      </c>
      <c r="I718" t="str">
        <f t="shared" ca="1" si="127"/>
        <v>1</v>
      </c>
      <c r="J718" t="str">
        <f t="shared" ca="1" si="128"/>
        <v>1.25.</v>
      </c>
      <c r="K718" t="str">
        <f t="shared" ca="1" si="129"/>
        <v>1.25.7.</v>
      </c>
      <c r="L718" t="str">
        <f t="shared" ca="1" si="121"/>
        <v>F</v>
      </c>
      <c r="M718" s="48" t="s">
        <v>6</v>
      </c>
      <c r="N718" s="49"/>
      <c r="O718" s="50" t="s">
        <v>1700</v>
      </c>
      <c r="P718" s="51" t="s">
        <v>32</v>
      </c>
      <c r="Q718" s="51">
        <v>103999</v>
      </c>
      <c r="R718" s="52" t="s">
        <v>841</v>
      </c>
      <c r="S718" s="53" t="s">
        <v>61</v>
      </c>
      <c r="T718" s="78">
        <v>12</v>
      </c>
      <c r="U718" s="79">
        <v>13.27</v>
      </c>
      <c r="V718" s="57">
        <f t="shared" si="123"/>
        <v>16.55</v>
      </c>
      <c r="W718" s="56">
        <f t="shared" si="124"/>
        <v>16.55</v>
      </c>
      <c r="X718" s="57">
        <f ca="1">IFERROR(IF($M718="S",(ROUNDDOWN($Y718*$W718,2)),IF($M718="M",SUMIFS($X:$X,$M:$M,"N1",$E:$E,I718),IF(AND(M718="N1",OFFSET(M718,1,0)="S"),SUMIFS($X:$X,$M:$M,"S",$J:$J,CONCATENATE(E718,".",F718,".")),IF(AND(M718="N1",OFFSET(M718,1,0)="N2",$A$6&gt;=3),SUMIFS($X:$X,$M:$M,"N2",$J:$J,CONCATENATE(E718,".",F718,".")),IF(AND(M718="N2",OFFSET(M718,1,0)="S",$A$6&gt;=3),SUMIFS($X:$X,$M:$M,"S",$K:$K,CONCATENATE(E718,".",F718,".",G718,"."))))))),0)</f>
        <v>198.6</v>
      </c>
      <c r="Y718" s="58">
        <f t="shared" si="122"/>
        <v>12</v>
      </c>
      <c r="Z718" s="59"/>
      <c r="AA718" s="59"/>
      <c r="AB718" s="59"/>
      <c r="AC718" s="3"/>
      <c r="AD718" s="11"/>
      <c r="AE718" s="60"/>
    </row>
    <row r="719" spans="1:31" ht="38.25" x14ac:dyDescent="0.25">
      <c r="A719" t="str">
        <f t="shared" si="115"/>
        <v>S</v>
      </c>
      <c r="B719">
        <f t="shared" ca="1" si="125"/>
        <v>3</v>
      </c>
      <c r="C719" t="str">
        <f t="shared" ca="1" si="126"/>
        <v>S</v>
      </c>
      <c r="D719" t="str">
        <f t="shared" si="116"/>
        <v xml:space="preserve"> </v>
      </c>
      <c r="E719" s="47">
        <f t="shared" ca="1" si="117"/>
        <v>1</v>
      </c>
      <c r="F719">
        <f t="shared" ca="1" si="118"/>
        <v>25</v>
      </c>
      <c r="G719">
        <f t="shared" ca="1" si="119"/>
        <v>7</v>
      </c>
      <c r="H719">
        <f t="shared" ca="1" si="120"/>
        <v>22</v>
      </c>
      <c r="I719" t="str">
        <f t="shared" ca="1" si="127"/>
        <v>1</v>
      </c>
      <c r="J719" t="str">
        <f t="shared" ca="1" si="128"/>
        <v>1.25.</v>
      </c>
      <c r="K719" t="str">
        <f t="shared" ca="1" si="129"/>
        <v>1.25.7.</v>
      </c>
      <c r="L719" t="str">
        <f t="shared" ca="1" si="121"/>
        <v>F</v>
      </c>
      <c r="M719" s="48" t="s">
        <v>6</v>
      </c>
      <c r="N719" s="49"/>
      <c r="O719" s="50" t="s">
        <v>1701</v>
      </c>
      <c r="P719" s="51" t="s">
        <v>32</v>
      </c>
      <c r="Q719" s="51">
        <v>103967</v>
      </c>
      <c r="R719" s="52" t="s">
        <v>842</v>
      </c>
      <c r="S719" s="53" t="s">
        <v>61</v>
      </c>
      <c r="T719" s="78">
        <v>1</v>
      </c>
      <c r="U719" s="79">
        <v>12.14</v>
      </c>
      <c r="V719" s="57">
        <f t="shared" si="123"/>
        <v>15.14</v>
      </c>
      <c r="W719" s="56">
        <f t="shared" si="124"/>
        <v>15.14</v>
      </c>
      <c r="X719" s="57">
        <f ca="1">IFERROR(IF($M719="S",(ROUNDDOWN($Y719*$W719,2)),IF($M719="M",SUMIFS($X:$X,$M:$M,"N1",$E:$E,I719),IF(AND(M719="N1",OFFSET(M719,1,0)="S"),SUMIFS($X:$X,$M:$M,"S",$J:$J,CONCATENATE(E719,".",F719,".")),IF(AND(M719="N1",OFFSET(M719,1,0)="N2",$A$6&gt;=3),SUMIFS($X:$X,$M:$M,"N2",$J:$J,CONCATENATE(E719,".",F719,".")),IF(AND(M719="N2",OFFSET(M719,1,0)="S",$A$6&gt;=3),SUMIFS($X:$X,$M:$M,"S",$K:$K,CONCATENATE(E719,".",F719,".",G719,"."))))))),0)</f>
        <v>15.14</v>
      </c>
      <c r="Y719" s="58">
        <f t="shared" si="122"/>
        <v>1</v>
      </c>
      <c r="Z719" s="59"/>
      <c r="AA719" s="59"/>
      <c r="AB719" s="59"/>
      <c r="AC719" s="3"/>
      <c r="AD719" s="11"/>
      <c r="AE719" s="60"/>
    </row>
    <row r="720" spans="1:31" ht="38.25" x14ac:dyDescent="0.25">
      <c r="A720" t="str">
        <f t="shared" si="115"/>
        <v>S</v>
      </c>
      <c r="B720">
        <f t="shared" ca="1" si="125"/>
        <v>3</v>
      </c>
      <c r="C720" t="str">
        <f t="shared" ca="1" si="126"/>
        <v>S</v>
      </c>
      <c r="D720" t="str">
        <f t="shared" si="116"/>
        <v xml:space="preserve"> </v>
      </c>
      <c r="E720" s="47">
        <f t="shared" ca="1" si="117"/>
        <v>1</v>
      </c>
      <c r="F720">
        <f t="shared" ca="1" si="118"/>
        <v>25</v>
      </c>
      <c r="G720">
        <f t="shared" ca="1" si="119"/>
        <v>7</v>
      </c>
      <c r="H720">
        <f t="shared" ca="1" si="120"/>
        <v>23</v>
      </c>
      <c r="I720" t="str">
        <f t="shared" ca="1" si="127"/>
        <v>1</v>
      </c>
      <c r="J720" t="str">
        <f t="shared" ca="1" si="128"/>
        <v>1.25.</v>
      </c>
      <c r="K720" t="str">
        <f t="shared" ca="1" si="129"/>
        <v>1.25.7.</v>
      </c>
      <c r="L720" t="str">
        <f t="shared" ca="1" si="121"/>
        <v>F</v>
      </c>
      <c r="M720" s="48" t="s">
        <v>6</v>
      </c>
      <c r="N720" s="49"/>
      <c r="O720" s="50" t="s">
        <v>1702</v>
      </c>
      <c r="P720" s="51" t="s">
        <v>32</v>
      </c>
      <c r="Q720" s="51">
        <v>103972</v>
      </c>
      <c r="R720" s="52" t="s">
        <v>843</v>
      </c>
      <c r="S720" s="53" t="s">
        <v>61</v>
      </c>
      <c r="T720" s="78">
        <v>5</v>
      </c>
      <c r="U720" s="79">
        <v>29.75</v>
      </c>
      <c r="V720" s="57">
        <f t="shared" si="123"/>
        <v>37.119999999999997</v>
      </c>
      <c r="W720" s="56">
        <f t="shared" si="124"/>
        <v>37.119999999999997</v>
      </c>
      <c r="X720" s="57">
        <f ca="1">IFERROR(IF($M720="S",(ROUNDDOWN($Y720*$W720,2)),IF($M720="M",SUMIFS($X:$X,$M:$M,"N1",$E:$E,I720),IF(AND(M720="N1",OFFSET(M720,1,0)="S"),SUMIFS($X:$X,$M:$M,"S",$J:$J,CONCATENATE(E720,".",F720,".")),IF(AND(M720="N1",OFFSET(M720,1,0)="N2",$A$6&gt;=3),SUMIFS($X:$X,$M:$M,"N2",$J:$J,CONCATENATE(E720,".",F720,".")),IF(AND(M720="N2",OFFSET(M720,1,0)="S",$A$6&gt;=3),SUMIFS($X:$X,$M:$M,"S",$K:$K,CONCATENATE(E720,".",F720,".",G720,"."))))))),0)</f>
        <v>185.6</v>
      </c>
      <c r="Y720" s="58">
        <f t="shared" si="122"/>
        <v>5</v>
      </c>
      <c r="Z720" s="59"/>
      <c r="AA720" s="59"/>
      <c r="AB720" s="59"/>
      <c r="AC720" s="3"/>
      <c r="AD720" s="11"/>
      <c r="AE720" s="60"/>
    </row>
    <row r="721" spans="1:31" ht="25.5" x14ac:dyDescent="0.25">
      <c r="A721" t="str">
        <f t="shared" si="115"/>
        <v>S</v>
      </c>
      <c r="B721">
        <f t="shared" ca="1" si="125"/>
        <v>3</v>
      </c>
      <c r="C721" t="str">
        <f t="shared" ca="1" si="126"/>
        <v>S</v>
      </c>
      <c r="D721" t="str">
        <f t="shared" si="116"/>
        <v xml:space="preserve"> </v>
      </c>
      <c r="E721" s="47">
        <f t="shared" ca="1" si="117"/>
        <v>1</v>
      </c>
      <c r="F721">
        <f t="shared" ca="1" si="118"/>
        <v>25</v>
      </c>
      <c r="G721">
        <f t="shared" ca="1" si="119"/>
        <v>7</v>
      </c>
      <c r="H721">
        <f t="shared" ca="1" si="120"/>
        <v>24</v>
      </c>
      <c r="I721" t="str">
        <f t="shared" ca="1" si="127"/>
        <v>1</v>
      </c>
      <c r="J721" t="str">
        <f t="shared" ca="1" si="128"/>
        <v>1.25.</v>
      </c>
      <c r="K721" t="str">
        <f t="shared" ca="1" si="129"/>
        <v>1.25.7.</v>
      </c>
      <c r="L721" t="str">
        <f t="shared" ca="1" si="121"/>
        <v>F</v>
      </c>
      <c r="M721" s="48" t="s">
        <v>6</v>
      </c>
      <c r="N721" s="49"/>
      <c r="O721" s="50" t="s">
        <v>1703</v>
      </c>
      <c r="P721" s="51" t="s">
        <v>32</v>
      </c>
      <c r="Q721" s="51">
        <v>89406</v>
      </c>
      <c r="R721" s="52" t="s">
        <v>844</v>
      </c>
      <c r="S721" s="53" t="s">
        <v>61</v>
      </c>
      <c r="T721" s="78">
        <v>12</v>
      </c>
      <c r="U721" s="79">
        <v>9.51</v>
      </c>
      <c r="V721" s="57">
        <f t="shared" si="123"/>
        <v>11.86</v>
      </c>
      <c r="W721" s="56">
        <f t="shared" si="124"/>
        <v>11.86</v>
      </c>
      <c r="X721" s="57">
        <f ca="1">IFERROR(IF($M721="S",(ROUNDDOWN($Y721*$W721,2)),IF($M721="M",SUMIFS($X:$X,$M:$M,"N1",$E:$E,I721),IF(AND(M721="N1",OFFSET(M721,1,0)="S"),SUMIFS($X:$X,$M:$M,"S",$J:$J,CONCATENATE(E721,".",F721,".")),IF(AND(M721="N1",OFFSET(M721,1,0)="N2",$A$6&gt;=3),SUMIFS($X:$X,$M:$M,"N2",$J:$J,CONCATENATE(E721,".",F721,".")),IF(AND(M721="N2",OFFSET(M721,1,0)="S",$A$6&gt;=3),SUMIFS($X:$X,$M:$M,"S",$K:$K,CONCATENATE(E721,".",F721,".",G721,"."))))))),0)</f>
        <v>142.32</v>
      </c>
      <c r="Y721" s="58">
        <f t="shared" si="122"/>
        <v>12</v>
      </c>
      <c r="Z721" s="59"/>
      <c r="AA721" s="59"/>
      <c r="AB721" s="59"/>
      <c r="AC721" s="3"/>
      <c r="AD721" s="11"/>
      <c r="AE721" s="60"/>
    </row>
    <row r="722" spans="1:31" ht="25.5" x14ac:dyDescent="0.25">
      <c r="A722" t="str">
        <f t="shared" si="115"/>
        <v>S</v>
      </c>
      <c r="B722">
        <f t="shared" ca="1" si="125"/>
        <v>3</v>
      </c>
      <c r="C722" t="str">
        <f t="shared" ca="1" si="126"/>
        <v>S</v>
      </c>
      <c r="D722" t="str">
        <f t="shared" si="116"/>
        <v xml:space="preserve"> </v>
      </c>
      <c r="E722" s="47">
        <f t="shared" ca="1" si="117"/>
        <v>1</v>
      </c>
      <c r="F722">
        <f t="shared" ca="1" si="118"/>
        <v>25</v>
      </c>
      <c r="G722">
        <f t="shared" ca="1" si="119"/>
        <v>7</v>
      </c>
      <c r="H722">
        <f t="shared" ca="1" si="120"/>
        <v>25</v>
      </c>
      <c r="I722" t="str">
        <f t="shared" ca="1" si="127"/>
        <v>1</v>
      </c>
      <c r="J722" t="str">
        <f t="shared" ca="1" si="128"/>
        <v>1.25.</v>
      </c>
      <c r="K722" t="str">
        <f t="shared" ca="1" si="129"/>
        <v>1.25.7.</v>
      </c>
      <c r="L722" t="str">
        <f t="shared" ca="1" si="121"/>
        <v>F</v>
      </c>
      <c r="M722" s="48" t="s">
        <v>6</v>
      </c>
      <c r="N722" s="49"/>
      <c r="O722" s="50" t="s">
        <v>1704</v>
      </c>
      <c r="P722" s="51" t="s">
        <v>32</v>
      </c>
      <c r="Q722" s="51">
        <v>89489</v>
      </c>
      <c r="R722" s="52" t="s">
        <v>86</v>
      </c>
      <c r="S722" s="53" t="s">
        <v>61</v>
      </c>
      <c r="T722" s="78">
        <v>62</v>
      </c>
      <c r="U722" s="79">
        <v>8.15</v>
      </c>
      <c r="V722" s="57">
        <f t="shared" si="123"/>
        <v>10.16</v>
      </c>
      <c r="W722" s="56">
        <f t="shared" si="124"/>
        <v>10.16</v>
      </c>
      <c r="X722" s="57">
        <f ca="1">IFERROR(IF($M722="S",(ROUNDDOWN($Y722*$W722,2)),IF($M722="M",SUMIFS($X:$X,$M:$M,"N1",$E:$E,I722),IF(AND(M722="N1",OFFSET(M722,1,0)="S"),SUMIFS($X:$X,$M:$M,"S",$J:$J,CONCATENATE(E722,".",F722,".")),IF(AND(M722="N1",OFFSET(M722,1,0)="N2",$A$6&gt;=3),SUMIFS($X:$X,$M:$M,"N2",$J:$J,CONCATENATE(E722,".",F722,".")),IF(AND(M722="N2",OFFSET(M722,1,0)="S",$A$6&gt;=3),SUMIFS($X:$X,$M:$M,"S",$K:$K,CONCATENATE(E722,".",F722,".",G722,"."))))))),0)</f>
        <v>629.91999999999996</v>
      </c>
      <c r="Y722" s="58">
        <f t="shared" si="122"/>
        <v>62</v>
      </c>
      <c r="Z722" s="59"/>
      <c r="AA722" s="59"/>
      <c r="AB722" s="59"/>
      <c r="AC722" s="3"/>
      <c r="AD722" s="11"/>
      <c r="AE722" s="60"/>
    </row>
    <row r="723" spans="1:31" ht="25.5" x14ac:dyDescent="0.25">
      <c r="A723" t="str">
        <f t="shared" si="115"/>
        <v>S</v>
      </c>
      <c r="B723">
        <f t="shared" ca="1" si="125"/>
        <v>3</v>
      </c>
      <c r="C723" t="str">
        <f t="shared" ca="1" si="126"/>
        <v>S</v>
      </c>
      <c r="D723" t="str">
        <f t="shared" si="116"/>
        <v xml:space="preserve"> </v>
      </c>
      <c r="E723" s="47">
        <f t="shared" ca="1" si="117"/>
        <v>1</v>
      </c>
      <c r="F723">
        <f t="shared" ca="1" si="118"/>
        <v>25</v>
      </c>
      <c r="G723">
        <f t="shared" ca="1" si="119"/>
        <v>7</v>
      </c>
      <c r="H723">
        <f t="shared" ca="1" si="120"/>
        <v>26</v>
      </c>
      <c r="I723" t="str">
        <f t="shared" ca="1" si="127"/>
        <v>1</v>
      </c>
      <c r="J723" t="str">
        <f t="shared" ca="1" si="128"/>
        <v>1.25.</v>
      </c>
      <c r="K723" t="str">
        <f t="shared" ca="1" si="129"/>
        <v>1.25.7.</v>
      </c>
      <c r="L723" t="str">
        <f t="shared" ca="1" si="121"/>
        <v>F</v>
      </c>
      <c r="M723" s="48" t="s">
        <v>6</v>
      </c>
      <c r="N723" s="49"/>
      <c r="O723" s="50" t="s">
        <v>1705</v>
      </c>
      <c r="P723" s="51" t="s">
        <v>32</v>
      </c>
      <c r="Q723" s="51">
        <v>89494</v>
      </c>
      <c r="R723" s="52" t="s">
        <v>845</v>
      </c>
      <c r="S723" s="53" t="s">
        <v>61</v>
      </c>
      <c r="T723" s="78">
        <v>2</v>
      </c>
      <c r="U723" s="79">
        <v>12.99</v>
      </c>
      <c r="V723" s="57">
        <f t="shared" si="123"/>
        <v>16.2</v>
      </c>
      <c r="W723" s="56">
        <f t="shared" si="124"/>
        <v>16.2</v>
      </c>
      <c r="X723" s="57">
        <f ca="1">IFERROR(IF($M723="S",(ROUNDDOWN($Y723*$W723,2)),IF($M723="M",SUMIFS($X:$X,$M:$M,"N1",$E:$E,I723),IF(AND(M723="N1",OFFSET(M723,1,0)="S"),SUMIFS($X:$X,$M:$M,"S",$J:$J,CONCATENATE(E723,".",F723,".")),IF(AND(M723="N1",OFFSET(M723,1,0)="N2",$A$6&gt;=3),SUMIFS($X:$X,$M:$M,"N2",$J:$J,CONCATENATE(E723,".",F723,".")),IF(AND(M723="N2",OFFSET(M723,1,0)="S",$A$6&gt;=3),SUMIFS($X:$X,$M:$M,"S",$K:$K,CONCATENATE(E723,".",F723,".",G723,"."))))))),0)</f>
        <v>32.4</v>
      </c>
      <c r="Y723" s="58">
        <f t="shared" si="122"/>
        <v>2</v>
      </c>
      <c r="Z723" s="59"/>
      <c r="AA723" s="59"/>
      <c r="AB723" s="59"/>
      <c r="AC723" s="3"/>
      <c r="AD723" s="11"/>
      <c r="AE723" s="60"/>
    </row>
    <row r="724" spans="1:31" ht="25.5" x14ac:dyDescent="0.25">
      <c r="A724" t="str">
        <f t="shared" si="115"/>
        <v>S</v>
      </c>
      <c r="B724">
        <f t="shared" ca="1" si="125"/>
        <v>3</v>
      </c>
      <c r="C724" t="str">
        <f t="shared" ca="1" si="126"/>
        <v>S</v>
      </c>
      <c r="D724" t="str">
        <f t="shared" si="116"/>
        <v xml:space="preserve"> </v>
      </c>
      <c r="E724" s="47">
        <f t="shared" ca="1" si="117"/>
        <v>1</v>
      </c>
      <c r="F724">
        <f t="shared" ca="1" si="118"/>
        <v>25</v>
      </c>
      <c r="G724">
        <f t="shared" ca="1" si="119"/>
        <v>7</v>
      </c>
      <c r="H724">
        <f t="shared" ca="1" si="120"/>
        <v>27</v>
      </c>
      <c r="I724" t="str">
        <f t="shared" ca="1" si="127"/>
        <v>1</v>
      </c>
      <c r="J724" t="str">
        <f t="shared" ca="1" si="128"/>
        <v>1.25.</v>
      </c>
      <c r="K724" t="str">
        <f t="shared" ca="1" si="129"/>
        <v>1.25.7.</v>
      </c>
      <c r="L724" t="str">
        <f t="shared" ca="1" si="121"/>
        <v>F</v>
      </c>
      <c r="M724" s="48" t="s">
        <v>6</v>
      </c>
      <c r="N724" s="49"/>
      <c r="O724" s="50" t="s">
        <v>1706</v>
      </c>
      <c r="P724" s="51" t="s">
        <v>32</v>
      </c>
      <c r="Q724" s="51">
        <v>89503</v>
      </c>
      <c r="R724" s="52" t="s">
        <v>846</v>
      </c>
      <c r="S724" s="53" t="s">
        <v>61</v>
      </c>
      <c r="T724" s="78">
        <v>13</v>
      </c>
      <c r="U724" s="79">
        <v>23.5</v>
      </c>
      <c r="V724" s="57">
        <f t="shared" si="123"/>
        <v>29.32</v>
      </c>
      <c r="W724" s="56">
        <f t="shared" si="124"/>
        <v>29.32</v>
      </c>
      <c r="X724" s="57">
        <f ca="1">IFERROR(IF($M724="S",(ROUNDDOWN($Y724*$W724,2)),IF($M724="M",SUMIFS($X:$X,$M:$M,"N1",$E:$E,I724),IF(AND(M724="N1",OFFSET(M724,1,0)="S"),SUMIFS($X:$X,$M:$M,"S",$J:$J,CONCATENATE(E724,".",F724,".")),IF(AND(M724="N1",OFFSET(M724,1,0)="N2",$A$6&gt;=3),SUMIFS($X:$X,$M:$M,"N2",$J:$J,CONCATENATE(E724,".",F724,".")),IF(AND(M724="N2",OFFSET(M724,1,0)="S",$A$6&gt;=3),SUMIFS($X:$X,$M:$M,"S",$K:$K,CONCATENATE(E724,".",F724,".",G724,"."))))))),0)</f>
        <v>381.16</v>
      </c>
      <c r="Y724" s="58">
        <f t="shared" si="122"/>
        <v>13</v>
      </c>
      <c r="Z724" s="59"/>
      <c r="AA724" s="59"/>
      <c r="AB724" s="59"/>
      <c r="AC724" s="3"/>
      <c r="AD724" s="11"/>
      <c r="AE724" s="60"/>
    </row>
    <row r="725" spans="1:31" ht="25.5" x14ac:dyDescent="0.25">
      <c r="A725" t="str">
        <f t="shared" ref="A725:A774" si="130">IF($M725="M",1,IF($M725="N1",2,IF($M725="N2",3,"S")))</f>
        <v>S</v>
      </c>
      <c r="B725">
        <f t="shared" ca="1" si="125"/>
        <v>3</v>
      </c>
      <c r="C725" t="str">
        <f t="shared" ca="1" si="126"/>
        <v>S</v>
      </c>
      <c r="D725" t="str">
        <f t="shared" ref="D725:D786" si="131">IF($M725="M",1," ")</f>
        <v xml:space="preserve"> </v>
      </c>
      <c r="E725" s="47">
        <f t="shared" ref="E725:E786" ca="1" si="132">IF($C725=1,OFFSET(E725,-1,0)+1,OFFSET(E725,-1,0))</f>
        <v>1</v>
      </c>
      <c r="F725">
        <f t="shared" ref="F725:F786" ca="1" si="133">IF($C725=1,0,IF($C725=2,OFFSET(F725,-1,0)+1,OFFSET(F725,-1,0)))</f>
        <v>25</v>
      </c>
      <c r="G725">
        <f t="shared" ref="G725:G786" ca="1" si="134">IF(AND($C725&lt;=2,$C725&lt;&gt;0),0,IF($C725=3,OFFSET(G725,-1,0)+1,OFFSET(G725,-1,0)))</f>
        <v>7</v>
      </c>
      <c r="H725">
        <f t="shared" ca="1" si="120"/>
        <v>28</v>
      </c>
      <c r="I725" t="str">
        <f t="shared" ca="1" si="127"/>
        <v>1</v>
      </c>
      <c r="J725" t="str">
        <f t="shared" ca="1" si="128"/>
        <v>1.25.</v>
      </c>
      <c r="K725" t="str">
        <f t="shared" ca="1" si="129"/>
        <v>1.25.7.</v>
      </c>
      <c r="L725" t="str">
        <f t="shared" ca="1" si="121"/>
        <v>F</v>
      </c>
      <c r="M725" s="48" t="s">
        <v>6</v>
      </c>
      <c r="N725" s="49"/>
      <c r="O725" s="50" t="s">
        <v>1707</v>
      </c>
      <c r="P725" s="51" t="s">
        <v>32</v>
      </c>
      <c r="Q725" s="51">
        <v>89507</v>
      </c>
      <c r="R725" s="52" t="s">
        <v>847</v>
      </c>
      <c r="S725" s="53" t="s">
        <v>61</v>
      </c>
      <c r="T725" s="78">
        <v>2</v>
      </c>
      <c r="U725" s="79">
        <v>47.51</v>
      </c>
      <c r="V725" s="57">
        <f t="shared" si="123"/>
        <v>59.28</v>
      </c>
      <c r="W725" s="56">
        <f t="shared" si="124"/>
        <v>59.28</v>
      </c>
      <c r="X725" s="57">
        <f ca="1">IFERROR(IF($M725="S",(ROUNDDOWN($Y725*$W725,2)),IF($M725="M",SUMIFS($X:$X,$M:$M,"N1",$E:$E,I725),IF(AND(M725="N1",OFFSET(M725,1,0)="S"),SUMIFS($X:$X,$M:$M,"S",$J:$J,CONCATENATE(E725,".",F725,".")),IF(AND(M725="N1",OFFSET(M725,1,0)="N2",$A$6&gt;=3),SUMIFS($X:$X,$M:$M,"N2",$J:$J,CONCATENATE(E725,".",F725,".")),IF(AND(M725="N2",OFFSET(M725,1,0)="S",$A$6&gt;=3),SUMIFS($X:$X,$M:$M,"S",$K:$K,CONCATENATE(E725,".",F725,".",G725,"."))))))),0)</f>
        <v>118.56</v>
      </c>
      <c r="Y725" s="58">
        <f t="shared" si="122"/>
        <v>2</v>
      </c>
      <c r="Z725" s="59"/>
      <c r="AA725" s="59"/>
      <c r="AB725" s="59"/>
      <c r="AC725" s="3"/>
      <c r="AD725" s="11"/>
      <c r="AE725" s="60"/>
    </row>
    <row r="726" spans="1:31" ht="25.5" x14ac:dyDescent="0.25">
      <c r="A726" t="str">
        <f t="shared" si="130"/>
        <v>S</v>
      </c>
      <c r="B726">
        <f t="shared" ca="1" si="125"/>
        <v>3</v>
      </c>
      <c r="C726" t="str">
        <f t="shared" ca="1" si="126"/>
        <v>S</v>
      </c>
      <c r="D726" t="str">
        <f t="shared" si="131"/>
        <v xml:space="preserve"> </v>
      </c>
      <c r="E726" s="47">
        <f t="shared" ca="1" si="132"/>
        <v>1</v>
      </c>
      <c r="F726">
        <f t="shared" ca="1" si="133"/>
        <v>25</v>
      </c>
      <c r="G726">
        <f t="shared" ca="1" si="134"/>
        <v>7</v>
      </c>
      <c r="H726">
        <f t="shared" ca="1" si="120"/>
        <v>29</v>
      </c>
      <c r="I726" t="str">
        <f t="shared" ca="1" si="127"/>
        <v>1</v>
      </c>
      <c r="J726" t="str">
        <f t="shared" ca="1" si="128"/>
        <v>1.25.</v>
      </c>
      <c r="K726" t="str">
        <f t="shared" ca="1" si="129"/>
        <v>1.25.7.</v>
      </c>
      <c r="L726" t="str">
        <f t="shared" ca="1" si="121"/>
        <v>F</v>
      </c>
      <c r="M726" s="48" t="s">
        <v>6</v>
      </c>
      <c r="N726" s="49"/>
      <c r="O726" s="50" t="s">
        <v>1708</v>
      </c>
      <c r="P726" s="51" t="s">
        <v>32</v>
      </c>
      <c r="Q726" s="51">
        <v>89405</v>
      </c>
      <c r="R726" s="52" t="s">
        <v>848</v>
      </c>
      <c r="S726" s="53" t="s">
        <v>61</v>
      </c>
      <c r="T726" s="78">
        <v>1</v>
      </c>
      <c r="U726" s="79">
        <v>8.5</v>
      </c>
      <c r="V726" s="57">
        <f t="shared" si="123"/>
        <v>10.6</v>
      </c>
      <c r="W726" s="56">
        <f t="shared" si="124"/>
        <v>10.6</v>
      </c>
      <c r="X726" s="57">
        <f ca="1">IFERROR(IF($M726="S",(ROUNDDOWN($Y726*$W726,2)),IF($M726="M",SUMIFS($X:$X,$M:$M,"N1",$E:$E,I726),IF(AND(M726="N1",OFFSET(M726,1,0)="S"),SUMIFS($X:$X,$M:$M,"S",$J:$J,CONCATENATE(E726,".",F726,".")),IF(AND(M726="N1",OFFSET(M726,1,0)="N2",$A$6&gt;=3),SUMIFS($X:$X,$M:$M,"N2",$J:$J,CONCATENATE(E726,".",F726,".")),IF(AND(M726="N2",OFFSET(M726,1,0)="S",$A$6&gt;=3),SUMIFS($X:$X,$M:$M,"S",$K:$K,CONCATENATE(E726,".",F726,".",G726,"."))))))),0)</f>
        <v>10.6</v>
      </c>
      <c r="Y726" s="58">
        <f t="shared" si="122"/>
        <v>1</v>
      </c>
      <c r="Z726" s="59"/>
      <c r="AA726" s="59"/>
      <c r="AB726" s="59"/>
      <c r="AC726" s="3"/>
      <c r="AD726" s="11"/>
      <c r="AE726" s="60"/>
    </row>
    <row r="727" spans="1:31" ht="25.5" x14ac:dyDescent="0.25">
      <c r="A727" t="str">
        <f t="shared" si="130"/>
        <v>S</v>
      </c>
      <c r="B727">
        <f t="shared" ca="1" si="125"/>
        <v>3</v>
      </c>
      <c r="C727" t="str">
        <f t="shared" ca="1" si="126"/>
        <v>S</v>
      </c>
      <c r="D727" t="str">
        <f t="shared" si="131"/>
        <v xml:space="preserve"> </v>
      </c>
      <c r="E727" s="47">
        <f t="shared" ca="1" si="132"/>
        <v>1</v>
      </c>
      <c r="F727">
        <f t="shared" ca="1" si="133"/>
        <v>25</v>
      </c>
      <c r="G727">
        <f t="shared" ca="1" si="134"/>
        <v>7</v>
      </c>
      <c r="H727">
        <f t="shared" ca="1" si="120"/>
        <v>30</v>
      </c>
      <c r="I727" t="str">
        <f t="shared" ca="1" si="127"/>
        <v>1</v>
      </c>
      <c r="J727" t="str">
        <f t="shared" ca="1" si="128"/>
        <v>1.25.</v>
      </c>
      <c r="K727" t="str">
        <f t="shared" ca="1" si="129"/>
        <v>1.25.7.</v>
      </c>
      <c r="L727" t="str">
        <f t="shared" ca="1" si="121"/>
        <v>F</v>
      </c>
      <c r="M727" s="48" t="s">
        <v>6</v>
      </c>
      <c r="N727" s="49"/>
      <c r="O727" s="50" t="s">
        <v>1709</v>
      </c>
      <c r="P727" s="51" t="s">
        <v>32</v>
      </c>
      <c r="Q727" s="51">
        <v>89867</v>
      </c>
      <c r="R727" s="52" t="s">
        <v>849</v>
      </c>
      <c r="S727" s="53" t="s">
        <v>61</v>
      </c>
      <c r="T727" s="78">
        <v>8</v>
      </c>
      <c r="U727" s="79">
        <v>8.81</v>
      </c>
      <c r="V727" s="57">
        <f t="shared" si="123"/>
        <v>10.99</v>
      </c>
      <c r="W727" s="56">
        <f t="shared" si="124"/>
        <v>10.99</v>
      </c>
      <c r="X727" s="57">
        <f ca="1">IFERROR(IF($M727="S",(ROUNDDOWN($Y727*$W727,2)),IF($M727="M",SUMIFS($X:$X,$M:$M,"N1",$E:$E,I727),IF(AND(M727="N1",OFFSET(M727,1,0)="S"),SUMIFS($X:$X,$M:$M,"S",$J:$J,CONCATENATE(E727,".",F727,".")),IF(AND(M727="N1",OFFSET(M727,1,0)="N2",$A$6&gt;=3),SUMIFS($X:$X,$M:$M,"N2",$J:$J,CONCATENATE(E727,".",F727,".")),IF(AND(M727="N2",OFFSET(M727,1,0)="S",$A$6&gt;=3),SUMIFS($X:$X,$M:$M,"S",$K:$K,CONCATENATE(E727,".",F727,".",G727,"."))))))),0)</f>
        <v>87.92</v>
      </c>
      <c r="Y727" s="58">
        <f t="shared" si="122"/>
        <v>8</v>
      </c>
      <c r="Z727" s="59"/>
      <c r="AA727" s="59"/>
      <c r="AB727" s="59"/>
      <c r="AC727" s="3"/>
      <c r="AD727" s="11"/>
      <c r="AE727" s="60"/>
    </row>
    <row r="728" spans="1:31" ht="25.5" x14ac:dyDescent="0.25">
      <c r="A728" t="str">
        <f t="shared" si="130"/>
        <v>S</v>
      </c>
      <c r="B728">
        <f t="shared" ca="1" si="125"/>
        <v>3</v>
      </c>
      <c r="C728" t="str">
        <f t="shared" ca="1" si="126"/>
        <v>S</v>
      </c>
      <c r="D728" t="str">
        <f t="shared" si="131"/>
        <v xml:space="preserve"> </v>
      </c>
      <c r="E728" s="47">
        <f t="shared" ca="1" si="132"/>
        <v>1</v>
      </c>
      <c r="F728">
        <f t="shared" ca="1" si="133"/>
        <v>25</v>
      </c>
      <c r="G728">
        <f t="shared" ca="1" si="134"/>
        <v>7</v>
      </c>
      <c r="H728">
        <f t="shared" ca="1" si="120"/>
        <v>31</v>
      </c>
      <c r="I728" t="str">
        <f t="shared" ca="1" si="127"/>
        <v>1</v>
      </c>
      <c r="J728" t="str">
        <f t="shared" ca="1" si="128"/>
        <v>1.25.</v>
      </c>
      <c r="K728" t="str">
        <f t="shared" ca="1" si="129"/>
        <v>1.25.7.</v>
      </c>
      <c r="L728" t="str">
        <f t="shared" ca="1" si="121"/>
        <v>F</v>
      </c>
      <c r="M728" s="48" t="s">
        <v>6</v>
      </c>
      <c r="N728" s="49"/>
      <c r="O728" s="50" t="s">
        <v>1710</v>
      </c>
      <c r="P728" s="51" t="s">
        <v>32</v>
      </c>
      <c r="Q728" s="51">
        <v>89502</v>
      </c>
      <c r="R728" s="52" t="s">
        <v>850</v>
      </c>
      <c r="S728" s="53" t="s">
        <v>61</v>
      </c>
      <c r="T728" s="78">
        <v>2</v>
      </c>
      <c r="U728" s="79">
        <v>17.77</v>
      </c>
      <c r="V728" s="57">
        <f t="shared" si="123"/>
        <v>22.17</v>
      </c>
      <c r="W728" s="56">
        <f t="shared" si="124"/>
        <v>22.17</v>
      </c>
      <c r="X728" s="57">
        <f ca="1">IFERROR(IF($M728="S",(ROUNDDOWN($Y728*$W728,2)),IF($M728="M",SUMIFS($X:$X,$M:$M,"N1",$E:$E,I728),IF(AND(M728="N1",OFFSET(M728,1,0)="S"),SUMIFS($X:$X,$M:$M,"S",$J:$J,CONCATENATE(E728,".",F728,".")),IF(AND(M728="N1",OFFSET(M728,1,0)="N2",$A$6&gt;=3),SUMIFS($X:$X,$M:$M,"N2",$J:$J,CONCATENATE(E728,".",F728,".")),IF(AND(M728="N2",OFFSET(M728,1,0)="S",$A$6&gt;=3),SUMIFS($X:$X,$M:$M,"S",$K:$K,CONCATENATE(E728,".",F728,".",G728,"."))))))),0)</f>
        <v>44.34</v>
      </c>
      <c r="Y728" s="58">
        <f t="shared" si="122"/>
        <v>2</v>
      </c>
      <c r="Z728" s="59"/>
      <c r="AA728" s="59"/>
      <c r="AB728" s="59"/>
      <c r="AC728" s="3"/>
      <c r="AD728" s="11"/>
      <c r="AE728" s="60"/>
    </row>
    <row r="729" spans="1:31" ht="38.25" x14ac:dyDescent="0.25">
      <c r="A729" t="str">
        <f t="shared" si="130"/>
        <v>S</v>
      </c>
      <c r="B729">
        <f t="shared" ca="1" si="125"/>
        <v>3</v>
      </c>
      <c r="C729" t="str">
        <f t="shared" ca="1" si="126"/>
        <v>S</v>
      </c>
      <c r="D729" t="str">
        <f t="shared" si="131"/>
        <v xml:space="preserve"> </v>
      </c>
      <c r="E729" s="47">
        <f t="shared" ca="1" si="132"/>
        <v>1</v>
      </c>
      <c r="F729">
        <f t="shared" ca="1" si="133"/>
        <v>25</v>
      </c>
      <c r="G729">
        <f t="shared" ca="1" si="134"/>
        <v>7</v>
      </c>
      <c r="H729">
        <f t="shared" ca="1" si="120"/>
        <v>32</v>
      </c>
      <c r="I729" t="str">
        <f t="shared" ca="1" si="127"/>
        <v>1</v>
      </c>
      <c r="J729" t="str">
        <f t="shared" ca="1" si="128"/>
        <v>1.25.</v>
      </c>
      <c r="K729" t="str">
        <f t="shared" ca="1" si="129"/>
        <v>1.25.7.</v>
      </c>
      <c r="L729" t="str">
        <f t="shared" ca="1" si="121"/>
        <v>F</v>
      </c>
      <c r="M729" s="48" t="s">
        <v>6</v>
      </c>
      <c r="N729" s="49"/>
      <c r="O729" s="50" t="s">
        <v>1711</v>
      </c>
      <c r="P729" s="51" t="s">
        <v>120</v>
      </c>
      <c r="Q729" s="51" t="s">
        <v>851</v>
      </c>
      <c r="R729" s="52" t="s">
        <v>852</v>
      </c>
      <c r="S729" s="53" t="s">
        <v>61</v>
      </c>
      <c r="T729" s="78">
        <v>2</v>
      </c>
      <c r="U729" s="79">
        <v>15.87</v>
      </c>
      <c r="V729" s="57">
        <f t="shared" si="123"/>
        <v>19.8</v>
      </c>
      <c r="W729" s="56">
        <f t="shared" si="124"/>
        <v>19.8</v>
      </c>
      <c r="X729" s="57">
        <f ca="1">IFERROR(IF($M729="S",(ROUNDDOWN($Y729*$W729,2)),IF($M729="M",SUMIFS($X:$X,$M:$M,"N1",$E:$E,I729),IF(AND(M729="N1",OFFSET(M729,1,0)="S"),SUMIFS($X:$X,$M:$M,"S",$J:$J,CONCATENATE(E729,".",F729,".")),IF(AND(M729="N1",OFFSET(M729,1,0)="N2",$A$6&gt;=3),SUMIFS($X:$X,$M:$M,"N2",$J:$J,CONCATENATE(E729,".",F729,".")),IF(AND(M729="N2",OFFSET(M729,1,0)="S",$A$6&gt;=3),SUMIFS($X:$X,$M:$M,"S",$K:$K,CONCATENATE(E729,".",F729,".",G729,"."))))))),0)</f>
        <v>39.6</v>
      </c>
      <c r="Y729" s="58">
        <f t="shared" si="122"/>
        <v>2</v>
      </c>
      <c r="Z729" s="59"/>
      <c r="AA729" s="59"/>
      <c r="AB729" s="59"/>
      <c r="AC729" s="3"/>
      <c r="AD729" s="11"/>
      <c r="AE729" s="60"/>
    </row>
    <row r="730" spans="1:31" ht="25.5" x14ac:dyDescent="0.25">
      <c r="A730" t="str">
        <f t="shared" si="130"/>
        <v>S</v>
      </c>
      <c r="B730">
        <f t="shared" ca="1" si="125"/>
        <v>3</v>
      </c>
      <c r="C730" t="str">
        <f t="shared" ca="1" si="126"/>
        <v>S</v>
      </c>
      <c r="D730" t="str">
        <f t="shared" si="131"/>
        <v xml:space="preserve"> </v>
      </c>
      <c r="E730" s="47">
        <f t="shared" ca="1" si="132"/>
        <v>1</v>
      </c>
      <c r="F730">
        <f t="shared" ca="1" si="133"/>
        <v>25</v>
      </c>
      <c r="G730">
        <f t="shared" ca="1" si="134"/>
        <v>7</v>
      </c>
      <c r="H730">
        <f t="shared" ca="1" si="120"/>
        <v>33</v>
      </c>
      <c r="I730" t="str">
        <f t="shared" ca="1" si="127"/>
        <v>1</v>
      </c>
      <c r="J730" t="str">
        <f t="shared" ca="1" si="128"/>
        <v>1.25.</v>
      </c>
      <c r="K730" t="str">
        <f t="shared" ca="1" si="129"/>
        <v>1.25.7.</v>
      </c>
      <c r="L730" t="str">
        <f t="shared" ca="1" si="121"/>
        <v>F</v>
      </c>
      <c r="M730" s="48" t="s">
        <v>6</v>
      </c>
      <c r="N730" s="49"/>
      <c r="O730" s="50" t="s">
        <v>1712</v>
      </c>
      <c r="P730" s="51" t="s">
        <v>32</v>
      </c>
      <c r="Q730" s="51">
        <v>89866</v>
      </c>
      <c r="R730" s="52" t="s">
        <v>853</v>
      </c>
      <c r="S730" s="53" t="s">
        <v>61</v>
      </c>
      <c r="T730" s="78">
        <v>3</v>
      </c>
      <c r="U730" s="79">
        <v>8.01</v>
      </c>
      <c r="V730" s="57">
        <f t="shared" si="123"/>
        <v>9.99</v>
      </c>
      <c r="W730" s="56">
        <f t="shared" si="124"/>
        <v>9.99</v>
      </c>
      <c r="X730" s="57">
        <f ca="1">IFERROR(IF($M730="S",(ROUNDDOWN($Y730*$W730,2)),IF($M730="M",SUMIFS($X:$X,$M:$M,"N1",$E:$E,I730),IF(AND(M730="N1",OFFSET(M730,1,0)="S"),SUMIFS($X:$X,$M:$M,"S",$J:$J,CONCATENATE(E730,".",F730,".")),IF(AND(M730="N1",OFFSET(M730,1,0)="N2",$A$6&gt;=3),SUMIFS($X:$X,$M:$M,"N2",$J:$J,CONCATENATE(E730,".",F730,".")),IF(AND(M730="N2",OFFSET(M730,1,0)="S",$A$6&gt;=3),SUMIFS($X:$X,$M:$M,"S",$K:$K,CONCATENATE(E730,".",F730,".",G730,"."))))))),0)</f>
        <v>29.97</v>
      </c>
      <c r="Y730" s="58">
        <f t="shared" si="122"/>
        <v>3</v>
      </c>
      <c r="Z730" s="59"/>
      <c r="AA730" s="59"/>
      <c r="AB730" s="59"/>
      <c r="AC730" s="3"/>
      <c r="AD730" s="11"/>
      <c r="AE730" s="60"/>
    </row>
    <row r="731" spans="1:31" ht="25.5" x14ac:dyDescent="0.25">
      <c r="A731" t="str">
        <f t="shared" si="130"/>
        <v>S</v>
      </c>
      <c r="B731">
        <f t="shared" ca="1" si="125"/>
        <v>3</v>
      </c>
      <c r="C731" t="str">
        <f t="shared" ca="1" si="126"/>
        <v>S</v>
      </c>
      <c r="D731" t="str">
        <f t="shared" si="131"/>
        <v xml:space="preserve"> </v>
      </c>
      <c r="E731" s="47">
        <f t="shared" ca="1" si="132"/>
        <v>1</v>
      </c>
      <c r="F731">
        <f t="shared" ca="1" si="133"/>
        <v>25</v>
      </c>
      <c r="G731">
        <f t="shared" ca="1" si="134"/>
        <v>7</v>
      </c>
      <c r="H731">
        <f t="shared" ca="1" si="120"/>
        <v>34</v>
      </c>
      <c r="I731" t="str">
        <f t="shared" ca="1" si="127"/>
        <v>1</v>
      </c>
      <c r="J731" t="str">
        <f t="shared" ca="1" si="128"/>
        <v>1.25.</v>
      </c>
      <c r="K731" t="str">
        <f t="shared" ca="1" si="129"/>
        <v>1.25.7.</v>
      </c>
      <c r="L731" t="str">
        <f t="shared" ca="1" si="121"/>
        <v>F</v>
      </c>
      <c r="M731" s="48" t="s">
        <v>6</v>
      </c>
      <c r="N731" s="49"/>
      <c r="O731" s="50" t="s">
        <v>1713</v>
      </c>
      <c r="P731" s="51" t="s">
        <v>32</v>
      </c>
      <c r="Q731" s="51">
        <v>89501</v>
      </c>
      <c r="R731" s="52" t="s">
        <v>854</v>
      </c>
      <c r="S731" s="53" t="s">
        <v>61</v>
      </c>
      <c r="T731" s="78">
        <v>16</v>
      </c>
      <c r="U731" s="79">
        <v>15.21</v>
      </c>
      <c r="V731" s="57">
        <f t="shared" si="123"/>
        <v>18.97</v>
      </c>
      <c r="W731" s="56">
        <f t="shared" si="124"/>
        <v>18.97</v>
      </c>
      <c r="X731" s="57">
        <f ca="1">IFERROR(IF($M731="S",(ROUNDDOWN($Y731*$W731,2)),IF($M731="M",SUMIFS($X:$X,$M:$M,"N1",$E:$E,I731),IF(AND(M731="N1",OFFSET(M731,1,0)="S"),SUMIFS($X:$X,$M:$M,"S",$J:$J,CONCATENATE(E731,".",F731,".")),IF(AND(M731="N1",OFFSET(M731,1,0)="N2",$A$6&gt;=3),SUMIFS($X:$X,$M:$M,"N2",$J:$J,CONCATENATE(E731,".",F731,".")),IF(AND(M731="N2",OFFSET(M731,1,0)="S",$A$6&gt;=3),SUMIFS($X:$X,$M:$M,"S",$K:$K,CONCATENATE(E731,".",F731,".",G731,"."))))))),0)</f>
        <v>303.52</v>
      </c>
      <c r="Y731" s="58">
        <f t="shared" si="122"/>
        <v>16</v>
      </c>
      <c r="Z731" s="59"/>
      <c r="AA731" s="59"/>
      <c r="AB731" s="59"/>
      <c r="AC731" s="3"/>
      <c r="AD731" s="11"/>
      <c r="AE731" s="60"/>
    </row>
    <row r="732" spans="1:31" ht="25.5" x14ac:dyDescent="0.25">
      <c r="A732" t="str">
        <f t="shared" si="130"/>
        <v>S</v>
      </c>
      <c r="B732">
        <f t="shared" ca="1" si="125"/>
        <v>3</v>
      </c>
      <c r="C732" t="str">
        <f t="shared" ca="1" si="126"/>
        <v>S</v>
      </c>
      <c r="D732" t="str">
        <f t="shared" si="131"/>
        <v xml:space="preserve"> </v>
      </c>
      <c r="E732" s="47">
        <f t="shared" ca="1" si="132"/>
        <v>1</v>
      </c>
      <c r="F732">
        <f t="shared" ca="1" si="133"/>
        <v>25</v>
      </c>
      <c r="G732">
        <f t="shared" ca="1" si="134"/>
        <v>7</v>
      </c>
      <c r="H732">
        <f t="shared" ca="1" si="120"/>
        <v>35</v>
      </c>
      <c r="I732" t="str">
        <f t="shared" ca="1" si="127"/>
        <v>1</v>
      </c>
      <c r="J732" t="str">
        <f t="shared" ca="1" si="128"/>
        <v>1.25.</v>
      </c>
      <c r="K732" t="str">
        <f t="shared" ca="1" si="129"/>
        <v>1.25.7.</v>
      </c>
      <c r="L732" t="str">
        <f t="shared" ca="1" si="121"/>
        <v>F</v>
      </c>
      <c r="M732" s="48" t="s">
        <v>6</v>
      </c>
      <c r="N732" s="49"/>
      <c r="O732" s="50" t="s">
        <v>1714</v>
      </c>
      <c r="P732" s="51" t="s">
        <v>32</v>
      </c>
      <c r="Q732" s="51">
        <v>89505</v>
      </c>
      <c r="R732" s="52" t="s">
        <v>855</v>
      </c>
      <c r="S732" s="53" t="s">
        <v>61</v>
      </c>
      <c r="T732" s="78">
        <v>4</v>
      </c>
      <c r="U732" s="79">
        <v>42.21</v>
      </c>
      <c r="V732" s="57">
        <f t="shared" si="123"/>
        <v>52.66</v>
      </c>
      <c r="W732" s="56">
        <f t="shared" si="124"/>
        <v>52.66</v>
      </c>
      <c r="X732" s="57">
        <f ca="1">IFERROR(IF($M732="S",(ROUNDDOWN($Y732*$W732,2)),IF($M732="M",SUMIFS($X:$X,$M:$M,"N1",$E:$E,I732),IF(AND(M732="N1",OFFSET(M732,1,0)="S"),SUMIFS($X:$X,$M:$M,"S",$J:$J,CONCATENATE(E732,".",F732,".")),IF(AND(M732="N1",OFFSET(M732,1,0)="N2",$A$6&gt;=3),SUMIFS($X:$X,$M:$M,"N2",$J:$J,CONCATENATE(E732,".",F732,".")),IF(AND(M732="N2",OFFSET(M732,1,0)="S",$A$6&gt;=3),SUMIFS($X:$X,$M:$M,"S",$K:$K,CONCATENATE(E732,".",F732,".",G732,"."))))))),0)</f>
        <v>210.64</v>
      </c>
      <c r="Y732" s="58">
        <f t="shared" si="122"/>
        <v>4</v>
      </c>
      <c r="Z732" s="59"/>
      <c r="AA732" s="59"/>
      <c r="AB732" s="59"/>
      <c r="AC732" s="3"/>
      <c r="AD732" s="11"/>
      <c r="AE732" s="60"/>
    </row>
    <row r="733" spans="1:31" ht="38.25" x14ac:dyDescent="0.25">
      <c r="A733" t="str">
        <f t="shared" si="130"/>
        <v>S</v>
      </c>
      <c r="B733">
        <f t="shared" ca="1" si="125"/>
        <v>3</v>
      </c>
      <c r="C733" t="str">
        <f t="shared" ca="1" si="126"/>
        <v>S</v>
      </c>
      <c r="D733" t="str">
        <f t="shared" si="131"/>
        <v xml:space="preserve"> </v>
      </c>
      <c r="E733" s="47">
        <f t="shared" ca="1" si="132"/>
        <v>1</v>
      </c>
      <c r="F733">
        <f t="shared" ca="1" si="133"/>
        <v>25</v>
      </c>
      <c r="G733">
        <f t="shared" ca="1" si="134"/>
        <v>7</v>
      </c>
      <c r="H733">
        <f t="shared" ca="1" si="120"/>
        <v>36</v>
      </c>
      <c r="I733" t="str">
        <f t="shared" ca="1" si="127"/>
        <v>1</v>
      </c>
      <c r="J733" t="str">
        <f t="shared" ca="1" si="128"/>
        <v>1.25.</v>
      </c>
      <c r="K733" t="str">
        <f t="shared" ca="1" si="129"/>
        <v>1.25.7.</v>
      </c>
      <c r="L733" t="str">
        <f t="shared" ca="1" si="121"/>
        <v>F</v>
      </c>
      <c r="M733" s="48" t="s">
        <v>6</v>
      </c>
      <c r="N733" s="49"/>
      <c r="O733" s="50" t="s">
        <v>1715</v>
      </c>
      <c r="P733" s="51" t="s">
        <v>32</v>
      </c>
      <c r="Q733" s="51">
        <v>89366</v>
      </c>
      <c r="R733" s="52" t="s">
        <v>89</v>
      </c>
      <c r="S733" s="53" t="s">
        <v>61</v>
      </c>
      <c r="T733" s="78">
        <v>47</v>
      </c>
      <c r="U733" s="79">
        <v>17.170000000000002</v>
      </c>
      <c r="V733" s="57">
        <f t="shared" si="123"/>
        <v>21.42</v>
      </c>
      <c r="W733" s="56">
        <f t="shared" si="124"/>
        <v>21.42</v>
      </c>
      <c r="X733" s="57">
        <f ca="1">IFERROR(IF($M733="S",(ROUNDDOWN($Y733*$W733,2)),IF($M733="M",SUMIFS($X:$X,$M:$M,"N1",$E:$E,I733),IF(AND(M733="N1",OFFSET(M733,1,0)="S"),SUMIFS($X:$X,$M:$M,"S",$J:$J,CONCATENATE(E733,".",F733,".")),IF(AND(M733="N1",OFFSET(M733,1,0)="N2",$A$6&gt;=3),SUMIFS($X:$X,$M:$M,"N2",$J:$J,CONCATENATE(E733,".",F733,".")),IF(AND(M733="N2",OFFSET(M733,1,0)="S",$A$6&gt;=3),SUMIFS($X:$X,$M:$M,"S",$K:$K,CONCATENATE(E733,".",F733,".",G733,"."))))))),0)</f>
        <v>1006.74</v>
      </c>
      <c r="Y733" s="58">
        <f t="shared" si="122"/>
        <v>47</v>
      </c>
      <c r="Z733" s="59"/>
      <c r="AA733" s="59"/>
      <c r="AB733" s="59"/>
      <c r="AC733" s="3"/>
      <c r="AD733" s="11"/>
      <c r="AE733" s="60"/>
    </row>
    <row r="734" spans="1:31" ht="25.5" x14ac:dyDescent="0.25">
      <c r="A734" t="str">
        <f t="shared" si="130"/>
        <v>S</v>
      </c>
      <c r="B734">
        <f t="shared" ca="1" si="125"/>
        <v>3</v>
      </c>
      <c r="C734" t="str">
        <f t="shared" ca="1" si="126"/>
        <v>S</v>
      </c>
      <c r="D734" t="str">
        <f t="shared" si="131"/>
        <v xml:space="preserve"> </v>
      </c>
      <c r="E734" s="47">
        <f t="shared" ca="1" si="132"/>
        <v>1</v>
      </c>
      <c r="F734">
        <f t="shared" ca="1" si="133"/>
        <v>25</v>
      </c>
      <c r="G734">
        <f t="shared" ca="1" si="134"/>
        <v>7</v>
      </c>
      <c r="H734">
        <f t="shared" ca="1" si="120"/>
        <v>37</v>
      </c>
      <c r="I734" t="str">
        <f t="shared" ca="1" si="127"/>
        <v>1</v>
      </c>
      <c r="J734" t="str">
        <f t="shared" ca="1" si="128"/>
        <v>1.25.</v>
      </c>
      <c r="K734" t="str">
        <f t="shared" ca="1" si="129"/>
        <v>1.25.7.</v>
      </c>
      <c r="L734" t="str">
        <f t="shared" ca="1" si="121"/>
        <v>F</v>
      </c>
      <c r="M734" s="48" t="s">
        <v>6</v>
      </c>
      <c r="N734" s="49"/>
      <c r="O734" s="50" t="s">
        <v>1716</v>
      </c>
      <c r="P734" s="51" t="s">
        <v>32</v>
      </c>
      <c r="Q734" s="51">
        <v>89372</v>
      </c>
      <c r="R734" s="52" t="s">
        <v>856</v>
      </c>
      <c r="S734" s="53" t="s">
        <v>61</v>
      </c>
      <c r="T734" s="78">
        <v>2</v>
      </c>
      <c r="U734" s="79">
        <v>16.63</v>
      </c>
      <c r="V734" s="57">
        <f t="shared" si="123"/>
        <v>20.75</v>
      </c>
      <c r="W734" s="56">
        <f t="shared" si="124"/>
        <v>20.75</v>
      </c>
      <c r="X734" s="57">
        <f ca="1">IFERROR(IF($M734="S",(ROUNDDOWN($Y734*$W734,2)),IF($M734="M",SUMIFS($X:$X,$M:$M,"N1",$E:$E,I734),IF(AND(M734="N1",OFFSET(M734,1,0)="S"),SUMIFS($X:$X,$M:$M,"S",$J:$J,CONCATENATE(E734,".",F734,".")),IF(AND(M734="N1",OFFSET(M734,1,0)="N2",$A$6&gt;=3),SUMIFS($X:$X,$M:$M,"N2",$J:$J,CONCATENATE(E734,".",F734,".")),IF(AND(M734="N2",OFFSET(M734,1,0)="S",$A$6&gt;=3),SUMIFS($X:$X,$M:$M,"S",$K:$K,CONCATENATE(E734,".",F734,".",G734,"."))))))),0)</f>
        <v>41.5</v>
      </c>
      <c r="Y734" s="58">
        <f t="shared" si="122"/>
        <v>2</v>
      </c>
      <c r="Z734" s="59"/>
      <c r="AA734" s="59"/>
      <c r="AB734" s="59"/>
      <c r="AC734" s="3"/>
      <c r="AD734" s="11"/>
      <c r="AE734" s="60"/>
    </row>
    <row r="735" spans="1:31" ht="25.5" x14ac:dyDescent="0.25">
      <c r="A735" t="str">
        <f t="shared" si="130"/>
        <v>S</v>
      </c>
      <c r="B735">
        <f t="shared" ca="1" si="125"/>
        <v>3</v>
      </c>
      <c r="C735" t="str">
        <f t="shared" ca="1" si="126"/>
        <v>S</v>
      </c>
      <c r="D735" t="str">
        <f t="shared" si="131"/>
        <v xml:space="preserve"> </v>
      </c>
      <c r="E735" s="47">
        <f t="shared" ca="1" si="132"/>
        <v>1</v>
      </c>
      <c r="F735">
        <f t="shared" ca="1" si="133"/>
        <v>25</v>
      </c>
      <c r="G735">
        <f t="shared" ca="1" si="134"/>
        <v>7</v>
      </c>
      <c r="H735">
        <f t="shared" ca="1" si="120"/>
        <v>38</v>
      </c>
      <c r="I735" t="str">
        <f t="shared" ca="1" si="127"/>
        <v>1</v>
      </c>
      <c r="J735" t="str">
        <f t="shared" ca="1" si="128"/>
        <v>1.25.</v>
      </c>
      <c r="K735" t="str">
        <f t="shared" ca="1" si="129"/>
        <v>1.25.7.</v>
      </c>
      <c r="L735" t="str">
        <f t="shared" ca="1" si="121"/>
        <v>F</v>
      </c>
      <c r="M735" s="48" t="s">
        <v>6</v>
      </c>
      <c r="N735" s="49"/>
      <c r="O735" s="50" t="s">
        <v>1717</v>
      </c>
      <c r="P735" s="51" t="s">
        <v>32</v>
      </c>
      <c r="Q735" s="51">
        <v>94663</v>
      </c>
      <c r="R735" s="52" t="s">
        <v>857</v>
      </c>
      <c r="S735" s="53" t="s">
        <v>61</v>
      </c>
      <c r="T735" s="78">
        <v>2</v>
      </c>
      <c r="U735" s="79">
        <v>12.69</v>
      </c>
      <c r="V735" s="57">
        <f t="shared" si="123"/>
        <v>15.83</v>
      </c>
      <c r="W735" s="56">
        <f t="shared" si="124"/>
        <v>15.83</v>
      </c>
      <c r="X735" s="57">
        <f ca="1">IFERROR(IF($M735="S",(ROUNDDOWN($Y735*$W735,2)),IF($M735="M",SUMIFS($X:$X,$M:$M,"N1",$E:$E,I735),IF(AND(M735="N1",OFFSET(M735,1,0)="S"),SUMIFS($X:$X,$M:$M,"S",$J:$J,CONCATENATE(E735,".",F735,".")),IF(AND(M735="N1",OFFSET(M735,1,0)="N2",$A$6&gt;=3),SUMIFS($X:$X,$M:$M,"N2",$J:$J,CONCATENATE(E735,".",F735,".")),IF(AND(M735="N2",OFFSET(M735,1,0)="S",$A$6&gt;=3),SUMIFS($X:$X,$M:$M,"S",$K:$K,CONCATENATE(E735,".",F735,".",G735,"."))))))),0)</f>
        <v>31.66</v>
      </c>
      <c r="Y735" s="58">
        <f t="shared" si="122"/>
        <v>2</v>
      </c>
      <c r="Z735" s="59"/>
      <c r="AA735" s="59"/>
      <c r="AB735" s="59"/>
      <c r="AC735" s="3"/>
      <c r="AD735" s="11"/>
      <c r="AE735" s="60"/>
    </row>
    <row r="736" spans="1:31" ht="25.5" x14ac:dyDescent="0.25">
      <c r="A736" t="str">
        <f t="shared" si="130"/>
        <v>S</v>
      </c>
      <c r="B736">
        <f t="shared" ca="1" si="125"/>
        <v>3</v>
      </c>
      <c r="C736" t="str">
        <f t="shared" ca="1" si="126"/>
        <v>S</v>
      </c>
      <c r="D736" t="str">
        <f t="shared" si="131"/>
        <v xml:space="preserve"> </v>
      </c>
      <c r="E736" s="47">
        <f t="shared" ca="1" si="132"/>
        <v>1</v>
      </c>
      <c r="F736">
        <f t="shared" ca="1" si="133"/>
        <v>25</v>
      </c>
      <c r="G736">
        <f t="shared" ca="1" si="134"/>
        <v>7</v>
      </c>
      <c r="H736">
        <f t="shared" ca="1" si="120"/>
        <v>39</v>
      </c>
      <c r="I736" t="str">
        <f t="shared" ca="1" si="127"/>
        <v>1</v>
      </c>
      <c r="J736" t="str">
        <f t="shared" ca="1" si="128"/>
        <v>1.25.</v>
      </c>
      <c r="K736" t="str">
        <f t="shared" ca="1" si="129"/>
        <v>1.25.7.</v>
      </c>
      <c r="L736" t="str">
        <f t="shared" ca="1" si="121"/>
        <v>F</v>
      </c>
      <c r="M736" s="48" t="s">
        <v>6</v>
      </c>
      <c r="N736" s="49"/>
      <c r="O736" s="50" t="s">
        <v>1718</v>
      </c>
      <c r="P736" s="51" t="s">
        <v>32</v>
      </c>
      <c r="Q736" s="51">
        <v>94667</v>
      </c>
      <c r="R736" s="52" t="s">
        <v>858</v>
      </c>
      <c r="S736" s="53" t="s">
        <v>61</v>
      </c>
      <c r="T736" s="78">
        <v>1</v>
      </c>
      <c r="U736" s="79">
        <v>36.42</v>
      </c>
      <c r="V736" s="57">
        <f t="shared" si="123"/>
        <v>45.44</v>
      </c>
      <c r="W736" s="56">
        <f t="shared" si="124"/>
        <v>45.44</v>
      </c>
      <c r="X736" s="57">
        <f ca="1">IFERROR(IF($M736="S",(ROUNDDOWN($Y736*$W736,2)),IF($M736="M",SUMIFS($X:$X,$M:$M,"N1",$E:$E,I736),IF(AND(M736="N1",OFFSET(M736,1,0)="S"),SUMIFS($X:$X,$M:$M,"S",$J:$J,CONCATENATE(E736,".",F736,".")),IF(AND(M736="N1",OFFSET(M736,1,0)="N2",$A$6&gt;=3),SUMIFS($X:$X,$M:$M,"N2",$J:$J,CONCATENATE(E736,".",F736,".")),IF(AND(M736="N2",OFFSET(M736,1,0)="S",$A$6&gt;=3),SUMIFS($X:$X,$M:$M,"S",$K:$K,CONCATENATE(E736,".",F736,".",G736,"."))))))),0)</f>
        <v>45.44</v>
      </c>
      <c r="Y736" s="58">
        <f t="shared" si="122"/>
        <v>1</v>
      </c>
      <c r="Z736" s="59"/>
      <c r="AA736" s="59"/>
      <c r="AB736" s="59"/>
      <c r="AC736" s="3"/>
      <c r="AD736" s="11"/>
      <c r="AE736" s="60"/>
    </row>
    <row r="737" spans="1:31" ht="38.25" x14ac:dyDescent="0.25">
      <c r="A737" t="str">
        <f t="shared" si="130"/>
        <v>S</v>
      </c>
      <c r="B737">
        <f t="shared" ca="1" si="125"/>
        <v>3</v>
      </c>
      <c r="C737" t="str">
        <f t="shared" ca="1" si="126"/>
        <v>S</v>
      </c>
      <c r="D737" t="str">
        <f t="shared" si="131"/>
        <v xml:space="preserve"> </v>
      </c>
      <c r="E737" s="47">
        <f t="shared" ca="1" si="132"/>
        <v>1</v>
      </c>
      <c r="F737">
        <f t="shared" ca="1" si="133"/>
        <v>25</v>
      </c>
      <c r="G737">
        <f t="shared" ca="1" si="134"/>
        <v>7</v>
      </c>
      <c r="H737">
        <f t="shared" ca="1" si="120"/>
        <v>40</v>
      </c>
      <c r="I737" t="str">
        <f t="shared" ca="1" si="127"/>
        <v>1</v>
      </c>
      <c r="J737" t="str">
        <f t="shared" ca="1" si="128"/>
        <v>1.25.</v>
      </c>
      <c r="K737" t="str">
        <f t="shared" ca="1" si="129"/>
        <v>1.25.7.</v>
      </c>
      <c r="L737" t="str">
        <f t="shared" ca="1" si="121"/>
        <v>F</v>
      </c>
      <c r="M737" s="48" t="s">
        <v>6</v>
      </c>
      <c r="N737" s="49"/>
      <c r="O737" s="50" t="s">
        <v>1719</v>
      </c>
      <c r="P737" s="51" t="s">
        <v>120</v>
      </c>
      <c r="Q737" s="51" t="s">
        <v>859</v>
      </c>
      <c r="R737" s="52" t="s">
        <v>860</v>
      </c>
      <c r="S737" s="53" t="s">
        <v>61</v>
      </c>
      <c r="T737" s="78">
        <v>1</v>
      </c>
      <c r="U737" s="79">
        <v>12.44</v>
      </c>
      <c r="V737" s="57">
        <f t="shared" si="123"/>
        <v>15.52</v>
      </c>
      <c r="W737" s="56">
        <f t="shared" si="124"/>
        <v>15.52</v>
      </c>
      <c r="X737" s="57">
        <f ca="1">IFERROR(IF($M737="S",(ROUNDDOWN($Y737*$W737,2)),IF($M737="M",SUMIFS($X:$X,$M:$M,"N1",$E:$E,I737),IF(AND(M737="N1",OFFSET(M737,1,0)="S"),SUMIFS($X:$X,$M:$M,"S",$J:$J,CONCATENATE(E737,".",F737,".")),IF(AND(M737="N1",OFFSET(M737,1,0)="N2",$A$6&gt;=3),SUMIFS($X:$X,$M:$M,"N2",$J:$J,CONCATENATE(E737,".",F737,".")),IF(AND(M737="N2",OFFSET(M737,1,0)="S",$A$6&gt;=3),SUMIFS($X:$X,$M:$M,"S",$K:$K,CONCATENATE(E737,".",F737,".",G737,"."))))))),0)</f>
        <v>15.52</v>
      </c>
      <c r="Y737" s="58">
        <f t="shared" si="122"/>
        <v>1</v>
      </c>
      <c r="Z737" s="59"/>
      <c r="AA737" s="59"/>
      <c r="AB737" s="59"/>
      <c r="AC737" s="3"/>
      <c r="AD737" s="11"/>
      <c r="AE737" s="60"/>
    </row>
    <row r="738" spans="1:31" ht="38.25" x14ac:dyDescent="0.25">
      <c r="A738" t="str">
        <f t="shared" si="130"/>
        <v>S</v>
      </c>
      <c r="B738">
        <f t="shared" ca="1" si="125"/>
        <v>3</v>
      </c>
      <c r="C738" t="str">
        <f t="shared" ca="1" si="126"/>
        <v>S</v>
      </c>
      <c r="D738" t="str">
        <f t="shared" si="131"/>
        <v xml:space="preserve"> </v>
      </c>
      <c r="E738" s="47">
        <f t="shared" ca="1" si="132"/>
        <v>1</v>
      </c>
      <c r="F738">
        <f t="shared" ca="1" si="133"/>
        <v>25</v>
      </c>
      <c r="G738">
        <f t="shared" ca="1" si="134"/>
        <v>7</v>
      </c>
      <c r="H738">
        <f t="shared" ca="1" si="120"/>
        <v>41</v>
      </c>
      <c r="I738" t="str">
        <f t="shared" ca="1" si="127"/>
        <v>1</v>
      </c>
      <c r="J738" t="str">
        <f t="shared" ca="1" si="128"/>
        <v>1.25.</v>
      </c>
      <c r="K738" t="str">
        <f t="shared" ca="1" si="129"/>
        <v>1.25.7.</v>
      </c>
      <c r="L738" t="str">
        <f t="shared" ca="1" si="121"/>
        <v>F</v>
      </c>
      <c r="M738" s="48" t="s">
        <v>6</v>
      </c>
      <c r="N738" s="49"/>
      <c r="O738" s="50" t="s">
        <v>1720</v>
      </c>
      <c r="P738" s="51" t="s">
        <v>32</v>
      </c>
      <c r="Q738" s="51">
        <v>89427</v>
      </c>
      <c r="R738" s="52" t="s">
        <v>861</v>
      </c>
      <c r="S738" s="53" t="s">
        <v>61</v>
      </c>
      <c r="T738" s="78">
        <v>3</v>
      </c>
      <c r="U738" s="79">
        <v>12.48</v>
      </c>
      <c r="V738" s="57">
        <f t="shared" si="123"/>
        <v>15.57</v>
      </c>
      <c r="W738" s="56">
        <f t="shared" si="124"/>
        <v>15.57</v>
      </c>
      <c r="X738" s="57">
        <f ca="1">IFERROR(IF($M738="S",(ROUNDDOWN($Y738*$W738,2)),IF($M738="M",SUMIFS($X:$X,$M:$M,"N1",$E:$E,I738),IF(AND(M738="N1",OFFSET(M738,1,0)="S"),SUMIFS($X:$X,$M:$M,"S",$J:$J,CONCATENATE(E738,".",F738,".")),IF(AND(M738="N1",OFFSET(M738,1,0)="N2",$A$6&gt;=3),SUMIFS($X:$X,$M:$M,"N2",$J:$J,CONCATENATE(E738,".",F738,".")),IF(AND(M738="N2",OFFSET(M738,1,0)="S",$A$6&gt;=3),SUMIFS($X:$X,$M:$M,"S",$K:$K,CONCATENATE(E738,".",F738,".",G738,"."))))))),0)</f>
        <v>46.71</v>
      </c>
      <c r="Y738" s="58">
        <f t="shared" si="122"/>
        <v>3</v>
      </c>
      <c r="Z738" s="59"/>
      <c r="AA738" s="59"/>
      <c r="AB738" s="59"/>
      <c r="AC738" s="3"/>
      <c r="AD738" s="11"/>
      <c r="AE738" s="60"/>
    </row>
    <row r="739" spans="1:31" ht="25.5" x14ac:dyDescent="0.25">
      <c r="A739" t="str">
        <f t="shared" si="130"/>
        <v>S</v>
      </c>
      <c r="B739">
        <f t="shared" ca="1" si="125"/>
        <v>3</v>
      </c>
      <c r="C739" t="str">
        <f t="shared" ca="1" si="126"/>
        <v>S</v>
      </c>
      <c r="D739" t="str">
        <f t="shared" si="131"/>
        <v xml:space="preserve"> </v>
      </c>
      <c r="E739" s="47">
        <f t="shared" ca="1" si="132"/>
        <v>1</v>
      </c>
      <c r="F739">
        <f t="shared" ca="1" si="133"/>
        <v>25</v>
      </c>
      <c r="G739">
        <f t="shared" ca="1" si="134"/>
        <v>7</v>
      </c>
      <c r="H739">
        <f t="shared" ca="1" si="120"/>
        <v>42</v>
      </c>
      <c r="I739" t="str">
        <f t="shared" ca="1" si="127"/>
        <v>1</v>
      </c>
      <c r="J739" t="str">
        <f t="shared" ca="1" si="128"/>
        <v>1.25.</v>
      </c>
      <c r="K739" t="str">
        <f t="shared" ca="1" si="129"/>
        <v>1.25.7.</v>
      </c>
      <c r="L739" t="str">
        <f t="shared" ca="1" si="121"/>
        <v>F</v>
      </c>
      <c r="M739" s="48" t="s">
        <v>6</v>
      </c>
      <c r="N739" s="49"/>
      <c r="O739" s="50" t="s">
        <v>1721</v>
      </c>
      <c r="P739" s="51" t="s">
        <v>32</v>
      </c>
      <c r="Q739" s="51">
        <v>89622</v>
      </c>
      <c r="R739" s="52" t="s">
        <v>862</v>
      </c>
      <c r="S739" s="53" t="s">
        <v>61</v>
      </c>
      <c r="T739" s="78">
        <v>6</v>
      </c>
      <c r="U739" s="79">
        <v>14.78</v>
      </c>
      <c r="V739" s="57">
        <f t="shared" si="123"/>
        <v>18.440000000000001</v>
      </c>
      <c r="W739" s="56">
        <f t="shared" si="124"/>
        <v>18.440000000000001</v>
      </c>
      <c r="X739" s="57">
        <f ca="1">IFERROR(IF($M739="S",(ROUNDDOWN($Y739*$W739,2)),IF($M739="M",SUMIFS($X:$X,$M:$M,"N1",$E:$E,I739),IF(AND(M739="N1",OFFSET(M739,1,0)="S"),SUMIFS($X:$X,$M:$M,"S",$J:$J,CONCATENATE(E739,".",F739,".")),IF(AND(M739="N1",OFFSET(M739,1,0)="N2",$A$6&gt;=3),SUMIFS($X:$X,$M:$M,"N2",$J:$J,CONCATENATE(E739,".",F739,".")),IF(AND(M739="N2",OFFSET(M739,1,0)="S",$A$6&gt;=3),SUMIFS($X:$X,$M:$M,"S",$K:$K,CONCATENATE(E739,".",F739,".",G739,"."))))))),0)</f>
        <v>110.64</v>
      </c>
      <c r="Y739" s="58">
        <f t="shared" si="122"/>
        <v>6</v>
      </c>
      <c r="Z739" s="59"/>
      <c r="AA739" s="59"/>
      <c r="AB739" s="59"/>
      <c r="AC739" s="3"/>
      <c r="AD739" s="11"/>
      <c r="AE739" s="60"/>
    </row>
    <row r="740" spans="1:31" ht="25.5" x14ac:dyDescent="0.25">
      <c r="A740" t="str">
        <f t="shared" si="130"/>
        <v>S</v>
      </c>
      <c r="B740">
        <f t="shared" ca="1" si="125"/>
        <v>3</v>
      </c>
      <c r="C740" t="str">
        <f t="shared" ca="1" si="126"/>
        <v>S</v>
      </c>
      <c r="D740" t="str">
        <f t="shared" si="131"/>
        <v xml:space="preserve"> </v>
      </c>
      <c r="E740" s="47">
        <f t="shared" ca="1" si="132"/>
        <v>1</v>
      </c>
      <c r="F740">
        <f t="shared" ca="1" si="133"/>
        <v>25</v>
      </c>
      <c r="G740">
        <f t="shared" ca="1" si="134"/>
        <v>7</v>
      </c>
      <c r="H740">
        <f t="shared" ca="1" si="120"/>
        <v>43</v>
      </c>
      <c r="I740" t="str">
        <f t="shared" ca="1" si="127"/>
        <v>1</v>
      </c>
      <c r="J740" t="str">
        <f t="shared" ca="1" si="128"/>
        <v>1.25.</v>
      </c>
      <c r="K740" t="str">
        <f t="shared" ca="1" si="129"/>
        <v>1.25.7.</v>
      </c>
      <c r="L740" t="str">
        <f t="shared" ca="1" si="121"/>
        <v>F</v>
      </c>
      <c r="M740" s="48" t="s">
        <v>6</v>
      </c>
      <c r="N740" s="49"/>
      <c r="O740" s="50" t="s">
        <v>1722</v>
      </c>
      <c r="P740" s="51" t="s">
        <v>32</v>
      </c>
      <c r="Q740" s="51">
        <v>89627</v>
      </c>
      <c r="R740" s="52" t="s">
        <v>88</v>
      </c>
      <c r="S740" s="53" t="s">
        <v>61</v>
      </c>
      <c r="T740" s="78">
        <v>9</v>
      </c>
      <c r="U740" s="79">
        <v>20.94</v>
      </c>
      <c r="V740" s="57">
        <f t="shared" si="123"/>
        <v>26.12</v>
      </c>
      <c r="W740" s="56">
        <f t="shared" si="124"/>
        <v>26.12</v>
      </c>
      <c r="X740" s="57">
        <f ca="1">IFERROR(IF($M740="S",(ROUNDDOWN($Y740*$W740,2)),IF($M740="M",SUMIFS($X:$X,$M:$M,"N1",$E:$E,I740),IF(AND(M740="N1",OFFSET(M740,1,0)="S"),SUMIFS($X:$X,$M:$M,"S",$J:$J,CONCATENATE(E740,".",F740,".")),IF(AND(M740="N1",OFFSET(M740,1,0)="N2",$A$6&gt;=3),SUMIFS($X:$X,$M:$M,"N2",$J:$J,CONCATENATE(E740,".",F740,".")),IF(AND(M740="N2",OFFSET(M740,1,0)="S",$A$6&gt;=3),SUMIFS($X:$X,$M:$M,"S",$K:$K,CONCATENATE(E740,".",F740,".",G740,"."))))))),0)</f>
        <v>235.08</v>
      </c>
      <c r="Y740" s="58">
        <f t="shared" si="122"/>
        <v>9</v>
      </c>
      <c r="Z740" s="59"/>
      <c r="AA740" s="59"/>
      <c r="AB740" s="59"/>
      <c r="AC740" s="3"/>
      <c r="AD740" s="11"/>
      <c r="AE740" s="60"/>
    </row>
    <row r="741" spans="1:31" ht="38.25" x14ac:dyDescent="0.25">
      <c r="A741" t="str">
        <f t="shared" si="130"/>
        <v>S</v>
      </c>
      <c r="B741">
        <f t="shared" ca="1" si="125"/>
        <v>3</v>
      </c>
      <c r="C741" t="str">
        <f t="shared" ca="1" si="126"/>
        <v>S</v>
      </c>
      <c r="D741" t="str">
        <f t="shared" si="131"/>
        <v xml:space="preserve"> </v>
      </c>
      <c r="E741" s="47">
        <f t="shared" ca="1" si="132"/>
        <v>1</v>
      </c>
      <c r="F741">
        <f t="shared" ca="1" si="133"/>
        <v>25</v>
      </c>
      <c r="G741">
        <f t="shared" ca="1" si="134"/>
        <v>7</v>
      </c>
      <c r="H741">
        <f t="shared" ca="1" si="120"/>
        <v>44</v>
      </c>
      <c r="I741" t="str">
        <f t="shared" ca="1" si="127"/>
        <v>1</v>
      </c>
      <c r="J741" t="str">
        <f t="shared" ca="1" si="128"/>
        <v>1.25.</v>
      </c>
      <c r="K741" t="str">
        <f t="shared" ca="1" si="129"/>
        <v>1.25.7.</v>
      </c>
      <c r="L741" t="str">
        <f t="shared" ca="1" si="121"/>
        <v>F</v>
      </c>
      <c r="M741" s="48" t="s">
        <v>6</v>
      </c>
      <c r="N741" s="49"/>
      <c r="O741" s="50" t="s">
        <v>1723</v>
      </c>
      <c r="P741" s="51" t="s">
        <v>32</v>
      </c>
      <c r="Q741" s="51">
        <v>103976</v>
      </c>
      <c r="R741" s="52" t="s">
        <v>863</v>
      </c>
      <c r="S741" s="53" t="s">
        <v>61</v>
      </c>
      <c r="T741" s="78">
        <v>1</v>
      </c>
      <c r="U741" s="79">
        <v>26.6</v>
      </c>
      <c r="V741" s="57">
        <f t="shared" si="123"/>
        <v>33.19</v>
      </c>
      <c r="W741" s="56">
        <f t="shared" si="124"/>
        <v>33.19</v>
      </c>
      <c r="X741" s="57">
        <f ca="1">IFERROR(IF($M741="S",(ROUNDDOWN($Y741*$W741,2)),IF($M741="M",SUMIFS($X:$X,$M:$M,"N1",$E:$E,I741),IF(AND(M741="N1",OFFSET(M741,1,0)="S"),SUMIFS($X:$X,$M:$M,"S",$J:$J,CONCATENATE(E741,".",F741,".")),IF(AND(M741="N1",OFFSET(M741,1,0)="N2",$A$6&gt;=3),SUMIFS($X:$X,$M:$M,"N2",$J:$J,CONCATENATE(E741,".",F741,".")),IF(AND(M741="N2",OFFSET(M741,1,0)="S",$A$6&gt;=3),SUMIFS($X:$X,$M:$M,"S",$K:$K,CONCATENATE(E741,".",F741,".",G741,"."))))))),0)</f>
        <v>33.19</v>
      </c>
      <c r="Y741" s="58">
        <f t="shared" si="122"/>
        <v>1</v>
      </c>
      <c r="Z741" s="59"/>
      <c r="AA741" s="59"/>
      <c r="AB741" s="59"/>
      <c r="AC741" s="3"/>
      <c r="AD741" s="11"/>
      <c r="AE741" s="60"/>
    </row>
    <row r="742" spans="1:31" ht="25.5" x14ac:dyDescent="0.25">
      <c r="A742" t="str">
        <f t="shared" si="130"/>
        <v>S</v>
      </c>
      <c r="B742">
        <f t="shared" ca="1" si="125"/>
        <v>3</v>
      </c>
      <c r="C742" t="str">
        <f t="shared" ca="1" si="126"/>
        <v>S</v>
      </c>
      <c r="D742" t="str">
        <f t="shared" si="131"/>
        <v xml:space="preserve"> </v>
      </c>
      <c r="E742" s="47">
        <f t="shared" ca="1" si="132"/>
        <v>1</v>
      </c>
      <c r="F742">
        <f t="shared" ca="1" si="133"/>
        <v>25</v>
      </c>
      <c r="G742">
        <f t="shared" ca="1" si="134"/>
        <v>7</v>
      </c>
      <c r="H742">
        <f t="shared" ca="1" si="120"/>
        <v>45</v>
      </c>
      <c r="I742" t="str">
        <f t="shared" ca="1" si="127"/>
        <v>1</v>
      </c>
      <c r="J742" t="str">
        <f t="shared" ca="1" si="128"/>
        <v>1.25.</v>
      </c>
      <c r="K742" t="str">
        <f t="shared" ca="1" si="129"/>
        <v>1.25.7.</v>
      </c>
      <c r="L742" t="str">
        <f t="shared" ca="1" si="121"/>
        <v>F</v>
      </c>
      <c r="M742" s="48" t="s">
        <v>6</v>
      </c>
      <c r="N742" s="49"/>
      <c r="O742" s="50" t="s">
        <v>1724</v>
      </c>
      <c r="P742" s="51" t="s">
        <v>32</v>
      </c>
      <c r="Q742" s="51">
        <v>89630</v>
      </c>
      <c r="R742" s="52" t="s">
        <v>864</v>
      </c>
      <c r="S742" s="53" t="s">
        <v>61</v>
      </c>
      <c r="T742" s="78">
        <v>3</v>
      </c>
      <c r="U742" s="79">
        <v>62.23</v>
      </c>
      <c r="V742" s="57">
        <f t="shared" si="123"/>
        <v>77.650000000000006</v>
      </c>
      <c r="W742" s="56">
        <f t="shared" si="124"/>
        <v>77.650000000000006</v>
      </c>
      <c r="X742" s="57">
        <f ca="1">IFERROR(IF($M742="S",(ROUNDDOWN($Y742*$W742,2)),IF($M742="M",SUMIFS($X:$X,$M:$M,"N1",$E:$E,I742),IF(AND(M742="N1",OFFSET(M742,1,0)="S"),SUMIFS($X:$X,$M:$M,"S",$J:$J,CONCATENATE(E742,".",F742,".")),IF(AND(M742="N1",OFFSET(M742,1,0)="N2",$A$6&gt;=3),SUMIFS($X:$X,$M:$M,"N2",$J:$J,CONCATENATE(E742,".",F742,".")),IF(AND(M742="N2",OFFSET(M742,1,0)="S",$A$6&gt;=3),SUMIFS($X:$X,$M:$M,"S",$K:$K,CONCATENATE(E742,".",F742,".",G742,"."))))))),0)</f>
        <v>232.95</v>
      </c>
      <c r="Y742" s="58">
        <f t="shared" si="122"/>
        <v>3</v>
      </c>
      <c r="Z742" s="59"/>
      <c r="AA742" s="59"/>
      <c r="AB742" s="59"/>
      <c r="AC742" s="3"/>
      <c r="AD742" s="11"/>
      <c r="AE742" s="60"/>
    </row>
    <row r="743" spans="1:31" ht="25.5" x14ac:dyDescent="0.25">
      <c r="A743" t="str">
        <f t="shared" si="130"/>
        <v>S</v>
      </c>
      <c r="B743">
        <f t="shared" ca="1" si="125"/>
        <v>3</v>
      </c>
      <c r="C743" t="str">
        <f t="shared" ca="1" si="126"/>
        <v>S</v>
      </c>
      <c r="D743" t="str">
        <f t="shared" si="131"/>
        <v xml:space="preserve"> </v>
      </c>
      <c r="E743" s="47">
        <f t="shared" ca="1" si="132"/>
        <v>1</v>
      </c>
      <c r="F743">
        <f t="shared" ca="1" si="133"/>
        <v>25</v>
      </c>
      <c r="G743">
        <f t="shared" ca="1" si="134"/>
        <v>7</v>
      </c>
      <c r="H743">
        <f t="shared" ca="1" si="120"/>
        <v>46</v>
      </c>
      <c r="I743" t="str">
        <f t="shared" ca="1" si="127"/>
        <v>1</v>
      </c>
      <c r="J743" t="str">
        <f t="shared" ca="1" si="128"/>
        <v>1.25.</v>
      </c>
      <c r="K743" t="str">
        <f t="shared" ca="1" si="129"/>
        <v>1.25.7.</v>
      </c>
      <c r="L743" t="str">
        <f t="shared" ca="1" si="121"/>
        <v>F</v>
      </c>
      <c r="M743" s="48" t="s">
        <v>6</v>
      </c>
      <c r="N743" s="49"/>
      <c r="O743" s="50" t="s">
        <v>1725</v>
      </c>
      <c r="P743" s="51" t="s">
        <v>32</v>
      </c>
      <c r="Q743" s="51">
        <v>89438</v>
      </c>
      <c r="R743" s="52" t="s">
        <v>865</v>
      </c>
      <c r="S743" s="53" t="s">
        <v>61</v>
      </c>
      <c r="T743" s="78">
        <v>1</v>
      </c>
      <c r="U743" s="79">
        <v>11.04</v>
      </c>
      <c r="V743" s="57">
        <f t="shared" si="123"/>
        <v>13.77</v>
      </c>
      <c r="W743" s="56">
        <f t="shared" si="124"/>
        <v>13.77</v>
      </c>
      <c r="X743" s="57">
        <f ca="1">IFERROR(IF($M743="S",(ROUNDDOWN($Y743*$W743,2)),IF($M743="M",SUMIFS($X:$X,$M:$M,"N1",$E:$E,I743),IF(AND(M743="N1",OFFSET(M743,1,0)="S"),SUMIFS($X:$X,$M:$M,"S",$J:$J,CONCATENATE(E743,".",F743,".")),IF(AND(M743="N1",OFFSET(M743,1,0)="N2",$A$6&gt;=3),SUMIFS($X:$X,$M:$M,"N2",$J:$J,CONCATENATE(E743,".",F743,".")),IF(AND(M743="N2",OFFSET(M743,1,0)="S",$A$6&gt;=3),SUMIFS($X:$X,$M:$M,"S",$K:$K,CONCATENATE(E743,".",F743,".",G743,"."))))))),0)</f>
        <v>13.77</v>
      </c>
      <c r="Y743" s="58">
        <f t="shared" si="122"/>
        <v>1</v>
      </c>
      <c r="Z743" s="59"/>
      <c r="AA743" s="59"/>
      <c r="AB743" s="59"/>
      <c r="AC743" s="3"/>
      <c r="AD743" s="11"/>
      <c r="AE743" s="60"/>
    </row>
    <row r="744" spans="1:31" ht="25.5" x14ac:dyDescent="0.25">
      <c r="A744" t="str">
        <f t="shared" si="130"/>
        <v>S</v>
      </c>
      <c r="B744">
        <f t="shared" ca="1" si="125"/>
        <v>3</v>
      </c>
      <c r="C744" t="str">
        <f t="shared" ca="1" si="126"/>
        <v>S</v>
      </c>
      <c r="D744" t="str">
        <f t="shared" si="131"/>
        <v xml:space="preserve"> </v>
      </c>
      <c r="E744" s="47">
        <f t="shared" ca="1" si="132"/>
        <v>1</v>
      </c>
      <c r="F744">
        <f t="shared" ca="1" si="133"/>
        <v>25</v>
      </c>
      <c r="G744">
        <f t="shared" ca="1" si="134"/>
        <v>7</v>
      </c>
      <c r="H744">
        <f t="shared" ca="1" si="120"/>
        <v>47</v>
      </c>
      <c r="I744" t="str">
        <f t="shared" ca="1" si="127"/>
        <v>1</v>
      </c>
      <c r="J744" t="str">
        <f t="shared" ca="1" si="128"/>
        <v>1.25.</v>
      </c>
      <c r="K744" t="str">
        <f t="shared" ca="1" si="129"/>
        <v>1.25.7.</v>
      </c>
      <c r="L744" t="str">
        <f t="shared" ca="1" si="121"/>
        <v>F</v>
      </c>
      <c r="M744" s="48" t="s">
        <v>6</v>
      </c>
      <c r="N744" s="49"/>
      <c r="O744" s="50" t="s">
        <v>1726</v>
      </c>
      <c r="P744" s="51" t="s">
        <v>32</v>
      </c>
      <c r="Q744" s="51">
        <v>89617</v>
      </c>
      <c r="R744" s="52" t="s">
        <v>866</v>
      </c>
      <c r="S744" s="53" t="s">
        <v>61</v>
      </c>
      <c r="T744" s="78">
        <v>21</v>
      </c>
      <c r="U744" s="79">
        <v>8.2200000000000006</v>
      </c>
      <c r="V744" s="57">
        <f t="shared" si="123"/>
        <v>10.25</v>
      </c>
      <c r="W744" s="56">
        <f t="shared" si="124"/>
        <v>10.25</v>
      </c>
      <c r="X744" s="57">
        <f ca="1">IFERROR(IF($M744="S",(ROUNDDOWN($Y744*$W744,2)),IF($M744="M",SUMIFS($X:$X,$M:$M,"N1",$E:$E,I744),IF(AND(M744="N1",OFFSET(M744,1,0)="S"),SUMIFS($X:$X,$M:$M,"S",$J:$J,CONCATENATE(E744,".",F744,".")),IF(AND(M744="N1",OFFSET(M744,1,0)="N2",$A$6&gt;=3),SUMIFS($X:$X,$M:$M,"N2",$J:$J,CONCATENATE(E744,".",F744,".")),IF(AND(M744="N2",OFFSET(M744,1,0)="S",$A$6&gt;=3),SUMIFS($X:$X,$M:$M,"S",$K:$K,CONCATENATE(E744,".",F744,".",G744,"."))))))),0)</f>
        <v>215.25</v>
      </c>
      <c r="Y744" s="58">
        <f t="shared" si="122"/>
        <v>21</v>
      </c>
      <c r="Z744" s="59"/>
      <c r="AA744" s="59"/>
      <c r="AB744" s="59"/>
      <c r="AC744" s="3"/>
      <c r="AD744" s="11"/>
      <c r="AE744" s="60"/>
    </row>
    <row r="745" spans="1:31" ht="25.5" x14ac:dyDescent="0.25">
      <c r="A745" t="str">
        <f t="shared" si="130"/>
        <v>S</v>
      </c>
      <c r="B745">
        <f t="shared" ca="1" si="125"/>
        <v>3</v>
      </c>
      <c r="C745" t="str">
        <f t="shared" ca="1" si="126"/>
        <v>S</v>
      </c>
      <c r="D745" t="str">
        <f t="shared" si="131"/>
        <v xml:space="preserve"> </v>
      </c>
      <c r="E745" s="47">
        <f t="shared" ca="1" si="132"/>
        <v>1</v>
      </c>
      <c r="F745">
        <f t="shared" ca="1" si="133"/>
        <v>25</v>
      </c>
      <c r="G745">
        <f t="shared" ca="1" si="134"/>
        <v>7</v>
      </c>
      <c r="H745">
        <f t="shared" ca="1" si="120"/>
        <v>48</v>
      </c>
      <c r="I745" t="str">
        <f t="shared" ca="1" si="127"/>
        <v>1</v>
      </c>
      <c r="J745" t="str">
        <f t="shared" ca="1" si="128"/>
        <v>1.25.</v>
      </c>
      <c r="K745" t="str">
        <f t="shared" ca="1" si="129"/>
        <v>1.25.7.</v>
      </c>
      <c r="L745" t="str">
        <f t="shared" ca="1" si="121"/>
        <v>F</v>
      </c>
      <c r="M745" s="48" t="s">
        <v>6</v>
      </c>
      <c r="N745" s="49"/>
      <c r="O745" s="50" t="s">
        <v>1727</v>
      </c>
      <c r="P745" s="51" t="s">
        <v>32</v>
      </c>
      <c r="Q745" s="51">
        <v>89620</v>
      </c>
      <c r="R745" s="52" t="s">
        <v>867</v>
      </c>
      <c r="S745" s="53" t="s">
        <v>61</v>
      </c>
      <c r="T745" s="78">
        <v>1</v>
      </c>
      <c r="U745" s="79">
        <v>12.67</v>
      </c>
      <c r="V745" s="57">
        <f t="shared" si="123"/>
        <v>15.8</v>
      </c>
      <c r="W745" s="56">
        <f t="shared" si="124"/>
        <v>15.8</v>
      </c>
      <c r="X745" s="57">
        <f ca="1">IFERROR(IF($M745="S",(ROUNDDOWN($Y745*$W745,2)),IF($M745="M",SUMIFS($X:$X,$M:$M,"N1",$E:$E,I745),IF(AND(M745="N1",OFFSET(M745,1,0)="S"),SUMIFS($X:$X,$M:$M,"S",$J:$J,CONCATENATE(E745,".",F745,".")),IF(AND(M745="N1",OFFSET(M745,1,0)="N2",$A$6&gt;=3),SUMIFS($X:$X,$M:$M,"N2",$J:$J,CONCATENATE(E745,".",F745,".")),IF(AND(M745="N2",OFFSET(M745,1,0)="S",$A$6&gt;=3),SUMIFS($X:$X,$M:$M,"S",$K:$K,CONCATENATE(E745,".",F745,".",G745,"."))))))),0)</f>
        <v>15.8</v>
      </c>
      <c r="Y745" s="58">
        <f t="shared" si="122"/>
        <v>1</v>
      </c>
      <c r="Z745" s="59"/>
      <c r="AA745" s="59"/>
      <c r="AB745" s="59"/>
      <c r="AC745" s="3"/>
      <c r="AD745" s="11"/>
      <c r="AE745" s="60"/>
    </row>
    <row r="746" spans="1:31" ht="25.5" x14ac:dyDescent="0.25">
      <c r="A746" t="str">
        <f t="shared" si="130"/>
        <v>S</v>
      </c>
      <c r="B746">
        <f t="shared" ca="1" si="125"/>
        <v>3</v>
      </c>
      <c r="C746" t="str">
        <f t="shared" ca="1" si="126"/>
        <v>S</v>
      </c>
      <c r="D746" t="str">
        <f t="shared" si="131"/>
        <v xml:space="preserve"> </v>
      </c>
      <c r="E746" s="47">
        <f t="shared" ca="1" si="132"/>
        <v>1</v>
      </c>
      <c r="F746">
        <f t="shared" ca="1" si="133"/>
        <v>25</v>
      </c>
      <c r="G746">
        <f t="shared" ca="1" si="134"/>
        <v>7</v>
      </c>
      <c r="H746">
        <f t="shared" ca="1" si="120"/>
        <v>49</v>
      </c>
      <c r="I746" t="str">
        <f t="shared" ca="1" si="127"/>
        <v>1</v>
      </c>
      <c r="J746" t="str">
        <f t="shared" ca="1" si="128"/>
        <v>1.25.</v>
      </c>
      <c r="K746" t="str">
        <f t="shared" ca="1" si="129"/>
        <v>1.25.7.</v>
      </c>
      <c r="L746" t="str">
        <f t="shared" ca="1" si="121"/>
        <v>F</v>
      </c>
      <c r="M746" s="48" t="s">
        <v>6</v>
      </c>
      <c r="N746" s="49"/>
      <c r="O746" s="50" t="s">
        <v>1728</v>
      </c>
      <c r="P746" s="51" t="s">
        <v>32</v>
      </c>
      <c r="Q746" s="51">
        <v>89625</v>
      </c>
      <c r="R746" s="52" t="s">
        <v>868</v>
      </c>
      <c r="S746" s="53" t="s">
        <v>61</v>
      </c>
      <c r="T746" s="78">
        <v>12</v>
      </c>
      <c r="U746" s="79">
        <v>23.87</v>
      </c>
      <c r="V746" s="57">
        <f t="shared" si="123"/>
        <v>29.78</v>
      </c>
      <c r="W746" s="56">
        <f t="shared" si="124"/>
        <v>29.78</v>
      </c>
      <c r="X746" s="57">
        <f ca="1">IFERROR(IF($M746="S",(ROUNDDOWN($Y746*$W746,2)),IF($M746="M",SUMIFS($X:$X,$M:$M,"N1",$E:$E,I746),IF(AND(M746="N1",OFFSET(M746,1,0)="S"),SUMIFS($X:$X,$M:$M,"S",$J:$J,CONCATENATE(E746,".",F746,".")),IF(AND(M746="N1",OFFSET(M746,1,0)="N2",$A$6&gt;=3),SUMIFS($X:$X,$M:$M,"N2",$J:$J,CONCATENATE(E746,".",F746,".")),IF(AND(M746="N2",OFFSET(M746,1,0)="S",$A$6&gt;=3),SUMIFS($X:$X,$M:$M,"S",$K:$K,CONCATENATE(E746,".",F746,".",G746,"."))))))),0)</f>
        <v>357.36</v>
      </c>
      <c r="Y746" s="58">
        <f t="shared" si="122"/>
        <v>12</v>
      </c>
      <c r="Z746" s="59"/>
      <c r="AA746" s="59"/>
      <c r="AB746" s="59"/>
      <c r="AC746" s="3"/>
      <c r="AD746" s="11"/>
      <c r="AE746" s="60"/>
    </row>
    <row r="747" spans="1:31" ht="25.5" x14ac:dyDescent="0.25">
      <c r="A747" t="str">
        <f t="shared" si="130"/>
        <v>S</v>
      </c>
      <c r="B747">
        <f t="shared" ca="1" si="125"/>
        <v>3</v>
      </c>
      <c r="C747" t="str">
        <f t="shared" ca="1" si="126"/>
        <v>S</v>
      </c>
      <c r="D747" t="str">
        <f t="shared" si="131"/>
        <v xml:space="preserve"> </v>
      </c>
      <c r="E747" s="47">
        <f t="shared" ca="1" si="132"/>
        <v>1</v>
      </c>
      <c r="F747">
        <f t="shared" ca="1" si="133"/>
        <v>25</v>
      </c>
      <c r="G747">
        <f t="shared" ca="1" si="134"/>
        <v>7</v>
      </c>
      <c r="H747">
        <f t="shared" ca="1" si="120"/>
        <v>50</v>
      </c>
      <c r="I747" t="str">
        <f t="shared" ca="1" si="127"/>
        <v>1</v>
      </c>
      <c r="J747" t="str">
        <f t="shared" ca="1" si="128"/>
        <v>1.25.</v>
      </c>
      <c r="K747" t="str">
        <f t="shared" ca="1" si="129"/>
        <v>1.25.7.</v>
      </c>
      <c r="L747" t="str">
        <f t="shared" ca="1" si="121"/>
        <v>F</v>
      </c>
      <c r="M747" s="48" t="s">
        <v>6</v>
      </c>
      <c r="N747" s="49"/>
      <c r="O747" s="50" t="s">
        <v>1729</v>
      </c>
      <c r="P747" s="51" t="s">
        <v>32</v>
      </c>
      <c r="Q747" s="51">
        <v>89628</v>
      </c>
      <c r="R747" s="52" t="s">
        <v>869</v>
      </c>
      <c r="S747" s="53" t="s">
        <v>61</v>
      </c>
      <c r="T747" s="78">
        <v>2</v>
      </c>
      <c r="U747" s="79">
        <v>49.05</v>
      </c>
      <c r="V747" s="57">
        <f t="shared" si="123"/>
        <v>61.2</v>
      </c>
      <c r="W747" s="56">
        <f t="shared" si="124"/>
        <v>61.2</v>
      </c>
      <c r="X747" s="57">
        <f ca="1">IFERROR(IF($M747="S",(ROUNDDOWN($Y747*$W747,2)),IF($M747="M",SUMIFS($X:$X,$M:$M,"N1",$E:$E,I747),IF(AND(M747="N1",OFFSET(M747,1,0)="S"),SUMIFS($X:$X,$M:$M,"S",$J:$J,CONCATENATE(E747,".",F747,".")),IF(AND(M747="N1",OFFSET(M747,1,0)="N2",$A$6&gt;=3),SUMIFS($X:$X,$M:$M,"N2",$J:$J,CONCATENATE(E747,".",F747,".")),IF(AND(M747="N2",OFFSET(M747,1,0)="S",$A$6&gt;=3),SUMIFS($X:$X,$M:$M,"S",$K:$K,CONCATENATE(E747,".",F747,".",G747,"."))))))),0)</f>
        <v>122.4</v>
      </c>
      <c r="Y747" s="58">
        <f t="shared" si="122"/>
        <v>2</v>
      </c>
      <c r="Z747" s="59"/>
      <c r="AA747" s="59"/>
      <c r="AB747" s="59"/>
      <c r="AC747" s="3"/>
      <c r="AD747" s="11"/>
      <c r="AE747" s="60"/>
    </row>
    <row r="748" spans="1:31" ht="25.5" x14ac:dyDescent="0.25">
      <c r="A748" t="str">
        <f t="shared" si="130"/>
        <v>S</v>
      </c>
      <c r="B748">
        <f t="shared" ca="1" si="125"/>
        <v>3</v>
      </c>
      <c r="C748" t="str">
        <f t="shared" ca="1" si="126"/>
        <v>S</v>
      </c>
      <c r="D748" t="str">
        <f t="shared" si="131"/>
        <v xml:space="preserve"> </v>
      </c>
      <c r="E748" s="47">
        <f t="shared" ca="1" si="132"/>
        <v>1</v>
      </c>
      <c r="F748">
        <f t="shared" ca="1" si="133"/>
        <v>25</v>
      </c>
      <c r="G748">
        <f t="shared" ca="1" si="134"/>
        <v>7</v>
      </c>
      <c r="H748">
        <f t="shared" ca="1" si="120"/>
        <v>51</v>
      </c>
      <c r="I748" t="str">
        <f t="shared" ca="1" si="127"/>
        <v>1</v>
      </c>
      <c r="J748" t="str">
        <f t="shared" ca="1" si="128"/>
        <v>1.25.</v>
      </c>
      <c r="K748" t="str">
        <f t="shared" ca="1" si="129"/>
        <v>1.25.7.</v>
      </c>
      <c r="L748" t="str">
        <f t="shared" ca="1" si="121"/>
        <v>F</v>
      </c>
      <c r="M748" s="48" t="s">
        <v>6</v>
      </c>
      <c r="N748" s="49"/>
      <c r="O748" s="50" t="s">
        <v>1730</v>
      </c>
      <c r="P748" s="51" t="s">
        <v>32</v>
      </c>
      <c r="Q748" s="51">
        <v>89629</v>
      </c>
      <c r="R748" s="52" t="s">
        <v>870</v>
      </c>
      <c r="S748" s="53" t="s">
        <v>61</v>
      </c>
      <c r="T748" s="78">
        <v>5</v>
      </c>
      <c r="U748" s="79">
        <v>81.88</v>
      </c>
      <c r="V748" s="57">
        <f t="shared" si="123"/>
        <v>102.16</v>
      </c>
      <c r="W748" s="56">
        <f t="shared" si="124"/>
        <v>102.16</v>
      </c>
      <c r="X748" s="57">
        <f ca="1">IFERROR(IF($M748="S",(ROUNDDOWN($Y748*$W748,2)),IF($M748="M",SUMIFS($X:$X,$M:$M,"N1",$E:$E,I748),IF(AND(M748="N1",OFFSET(M748,1,0)="S"),SUMIFS($X:$X,$M:$M,"S",$J:$J,CONCATENATE(E748,".",F748,".")),IF(AND(M748="N1",OFFSET(M748,1,0)="N2",$A$6&gt;=3),SUMIFS($X:$X,$M:$M,"N2",$J:$J,CONCATENATE(E748,".",F748,".")),IF(AND(M748="N2",OFFSET(M748,1,0)="S",$A$6&gt;=3),SUMIFS($X:$X,$M:$M,"S",$K:$K,CONCATENATE(E748,".",F748,".",G748,"."))))))),0)</f>
        <v>510.8</v>
      </c>
      <c r="Y748" s="58">
        <f t="shared" si="122"/>
        <v>5</v>
      </c>
      <c r="Z748" s="59"/>
      <c r="AA748" s="59"/>
      <c r="AB748" s="59"/>
      <c r="AC748" s="3"/>
      <c r="AD748" s="11"/>
      <c r="AE748" s="60"/>
    </row>
    <row r="749" spans="1:31" x14ac:dyDescent="0.25">
      <c r="A749">
        <f t="shared" si="130"/>
        <v>3</v>
      </c>
      <c r="B749">
        <f t="shared" ca="1" si="125"/>
        <v>3</v>
      </c>
      <c r="C749">
        <f t="shared" ca="1" si="126"/>
        <v>3</v>
      </c>
      <c r="D749" t="str">
        <f t="shared" si="131"/>
        <v xml:space="preserve"> </v>
      </c>
      <c r="E749" s="47">
        <f t="shared" ca="1" si="132"/>
        <v>1</v>
      </c>
      <c r="F749">
        <f t="shared" ca="1" si="133"/>
        <v>25</v>
      </c>
      <c r="G749">
        <f t="shared" ca="1" si="134"/>
        <v>8</v>
      </c>
      <c r="H749">
        <f t="shared" ca="1" si="120"/>
        <v>0</v>
      </c>
      <c r="I749" t="str">
        <f t="shared" ca="1" si="127"/>
        <v>1</v>
      </c>
      <c r="J749" t="str">
        <f t="shared" ca="1" si="128"/>
        <v>1.25.</v>
      </c>
      <c r="K749" t="str">
        <f t="shared" ca="1" si="129"/>
        <v>1.25.8.</v>
      </c>
      <c r="L749" t="str">
        <f t="shared" ca="1" si="121"/>
        <v>F</v>
      </c>
      <c r="M749" s="48" t="s">
        <v>4</v>
      </c>
      <c r="N749" s="49"/>
      <c r="O749" s="50" t="s">
        <v>1731</v>
      </c>
      <c r="P749" s="51"/>
      <c r="Q749" s="51"/>
      <c r="R749" s="52" t="s">
        <v>803</v>
      </c>
      <c r="S749" s="53"/>
      <c r="T749" s="78"/>
      <c r="U749" s="79"/>
      <c r="V749" s="57">
        <f t="shared" si="123"/>
        <v>0</v>
      </c>
      <c r="W749" s="56">
        <f t="shared" si="124"/>
        <v>0</v>
      </c>
      <c r="X749" s="57">
        <f ca="1">IFERROR(IF($M749="S",(ROUNDDOWN($Y749*$W749,2)),IF($M749="M",SUMIFS($X:$X,$M:$M,"N1",$E:$E,I749),IF(AND(M749="N1",OFFSET(M749,1,0)="S"),SUMIFS($X:$X,$M:$M,"S",$J:$J,CONCATENATE(E749,".",F749,".")),IF(AND(M749="N1",OFFSET(M749,1,0)="N2",$A$6&gt;=3),SUMIFS($X:$X,$M:$M,"N2",$J:$J,CONCATENATE(E749,".",F749,".")),IF(AND(M749="N2",OFFSET(M749,1,0)="S",$A$6&gt;=3),SUMIFS($X:$X,$M:$M,"S",$K:$K,CONCATENATE(E749,".",F749,".",G749,"."))))))),0)</f>
        <v>5332.05</v>
      </c>
      <c r="Y749" s="58">
        <f t="shared" si="122"/>
        <v>0</v>
      </c>
      <c r="Z749" s="59"/>
      <c r="AA749" s="59"/>
      <c r="AB749" s="59"/>
      <c r="AC749" s="3"/>
      <c r="AD749" s="11"/>
      <c r="AE749" s="60"/>
    </row>
    <row r="750" spans="1:31" ht="25.5" x14ac:dyDescent="0.25">
      <c r="A750" t="str">
        <f t="shared" si="130"/>
        <v>S</v>
      </c>
      <c r="B750">
        <f t="shared" ca="1" si="125"/>
        <v>3</v>
      </c>
      <c r="C750" t="str">
        <f t="shared" ca="1" si="126"/>
        <v>S</v>
      </c>
      <c r="D750" t="str">
        <f t="shared" si="131"/>
        <v xml:space="preserve"> </v>
      </c>
      <c r="E750" s="47">
        <f t="shared" ca="1" si="132"/>
        <v>1</v>
      </c>
      <c r="F750">
        <f t="shared" ca="1" si="133"/>
        <v>25</v>
      </c>
      <c r="G750">
        <f t="shared" ca="1" si="134"/>
        <v>8</v>
      </c>
      <c r="H750">
        <f t="shared" ref="H750:H810" ca="1" si="135">IF(AND($C750&lt;=4,$C750&lt;&gt;0),0,IF(AND($C750="S",$X750&gt;0),OFFSET(H750,-1,0)+1,OFFSET(H750,-1,0)))</f>
        <v>1</v>
      </c>
      <c r="I750" t="str">
        <f t="shared" ca="1" si="127"/>
        <v>1</v>
      </c>
      <c r="J750" t="str">
        <f t="shared" ca="1" si="128"/>
        <v>1.25.</v>
      </c>
      <c r="K750" t="str">
        <f t="shared" ca="1" si="129"/>
        <v>1.25.8.</v>
      </c>
      <c r="L750" t="str">
        <f t="shared" ref="L750:L810" ca="1" si="136">IF(OR($Y750&gt;0,$C750=1,$C750=2,$C750=3,$C750=4),"F","")</f>
        <v>F</v>
      </c>
      <c r="M750" s="48" t="s">
        <v>6</v>
      </c>
      <c r="N750" s="49"/>
      <c r="O750" s="50" t="s">
        <v>1732</v>
      </c>
      <c r="P750" s="51" t="s">
        <v>32</v>
      </c>
      <c r="Q750" s="51">
        <v>89401</v>
      </c>
      <c r="R750" s="52" t="s">
        <v>871</v>
      </c>
      <c r="S750" s="53" t="s">
        <v>1</v>
      </c>
      <c r="T750" s="78">
        <v>20.149999999999999</v>
      </c>
      <c r="U750" s="79">
        <v>11.55</v>
      </c>
      <c r="V750" s="57">
        <f t="shared" si="123"/>
        <v>14.41</v>
      </c>
      <c r="W750" s="56">
        <f t="shared" si="124"/>
        <v>14.41</v>
      </c>
      <c r="X750" s="57">
        <f ca="1">IFERROR(IF($M750="S",(ROUNDDOWN($Y750*$W750,2)),IF($M750="M",SUMIFS($X:$X,$M:$M,"N1",$E:$E,I750),IF(AND(M750="N1",OFFSET(M750,1,0)="S"),SUMIFS($X:$X,$M:$M,"S",$J:$J,CONCATENATE(E750,".",F750,".")),IF(AND(M750="N1",OFFSET(M750,1,0)="N2",$A$6&gt;=3),SUMIFS($X:$X,$M:$M,"N2",$J:$J,CONCATENATE(E750,".",F750,".")),IF(AND(M750="N2",OFFSET(M750,1,0)="S",$A$6&gt;=3),SUMIFS($X:$X,$M:$M,"S",$K:$K,CONCATENATE(E750,".",F750,".",G750,"."))))))),0)</f>
        <v>290.36</v>
      </c>
      <c r="Y750" s="58">
        <f t="shared" si="122"/>
        <v>20.149999999999999</v>
      </c>
      <c r="Z750" s="59"/>
      <c r="AA750" s="59"/>
      <c r="AB750" s="59"/>
      <c r="AC750" s="3"/>
      <c r="AD750" s="11"/>
      <c r="AE750" s="60"/>
    </row>
    <row r="751" spans="1:31" ht="25.5" x14ac:dyDescent="0.25">
      <c r="A751" t="str">
        <f t="shared" si="130"/>
        <v>S</v>
      </c>
      <c r="B751">
        <f t="shared" ca="1" si="125"/>
        <v>3</v>
      </c>
      <c r="C751" t="str">
        <f t="shared" ca="1" si="126"/>
        <v>S</v>
      </c>
      <c r="D751" t="str">
        <f t="shared" si="131"/>
        <v xml:space="preserve"> </v>
      </c>
      <c r="E751" s="47">
        <f t="shared" ca="1" si="132"/>
        <v>1</v>
      </c>
      <c r="F751">
        <f t="shared" ca="1" si="133"/>
        <v>25</v>
      </c>
      <c r="G751">
        <f t="shared" ca="1" si="134"/>
        <v>8</v>
      </c>
      <c r="H751">
        <f t="shared" ca="1" si="135"/>
        <v>2</v>
      </c>
      <c r="I751" t="str">
        <f t="shared" ca="1" si="127"/>
        <v>1</v>
      </c>
      <c r="J751" t="str">
        <f t="shared" ca="1" si="128"/>
        <v>1.25.</v>
      </c>
      <c r="K751" t="str">
        <f t="shared" ca="1" si="129"/>
        <v>1.25.8.</v>
      </c>
      <c r="L751" t="str">
        <f t="shared" ca="1" si="136"/>
        <v>F</v>
      </c>
      <c r="M751" s="48" t="s">
        <v>6</v>
      </c>
      <c r="N751" s="49"/>
      <c r="O751" s="50" t="s">
        <v>1733</v>
      </c>
      <c r="P751" s="51" t="s">
        <v>32</v>
      </c>
      <c r="Q751" s="51">
        <v>89446</v>
      </c>
      <c r="R751" s="52" t="s">
        <v>872</v>
      </c>
      <c r="S751" s="53" t="s">
        <v>1</v>
      </c>
      <c r="T751" s="78">
        <v>135.41</v>
      </c>
      <c r="U751" s="79">
        <v>5.56</v>
      </c>
      <c r="V751" s="57">
        <f t="shared" si="123"/>
        <v>6.93</v>
      </c>
      <c r="W751" s="56">
        <f t="shared" si="124"/>
        <v>6.93</v>
      </c>
      <c r="X751" s="57">
        <f ca="1">IFERROR(IF($M751="S",(ROUNDDOWN($Y751*$W751,2)),IF($M751="M",SUMIFS($X:$X,$M:$M,"N1",$E:$E,I751),IF(AND(M751="N1",OFFSET(M751,1,0)="S"),SUMIFS($X:$X,$M:$M,"S",$J:$J,CONCATENATE(E751,".",F751,".")),IF(AND(M751="N1",OFFSET(M751,1,0)="N2",$A$6&gt;=3),SUMIFS($X:$X,$M:$M,"N2",$J:$J,CONCATENATE(E751,".",F751,".")),IF(AND(M751="N2",OFFSET(M751,1,0)="S",$A$6&gt;=3),SUMIFS($X:$X,$M:$M,"S",$K:$K,CONCATENATE(E751,".",F751,".",G751,"."))))))),0)</f>
        <v>938.39</v>
      </c>
      <c r="Y751" s="58">
        <f t="shared" si="122"/>
        <v>135.41</v>
      </c>
      <c r="Z751" s="59"/>
      <c r="AA751" s="59"/>
      <c r="AB751" s="59"/>
      <c r="AC751" s="3"/>
      <c r="AD751" s="11"/>
      <c r="AE751" s="60"/>
    </row>
    <row r="752" spans="1:31" ht="25.5" x14ac:dyDescent="0.25">
      <c r="A752" t="str">
        <f t="shared" si="130"/>
        <v>S</v>
      </c>
      <c r="B752">
        <f t="shared" ca="1" si="125"/>
        <v>3</v>
      </c>
      <c r="C752" t="str">
        <f t="shared" ca="1" si="126"/>
        <v>S</v>
      </c>
      <c r="D752" t="str">
        <f t="shared" si="131"/>
        <v xml:space="preserve"> </v>
      </c>
      <c r="E752" s="47">
        <f t="shared" ca="1" si="132"/>
        <v>1</v>
      </c>
      <c r="F752">
        <f t="shared" ca="1" si="133"/>
        <v>25</v>
      </c>
      <c r="G752">
        <f t="shared" ca="1" si="134"/>
        <v>8</v>
      </c>
      <c r="H752">
        <f t="shared" ca="1" si="135"/>
        <v>3</v>
      </c>
      <c r="I752" t="str">
        <f t="shared" ca="1" si="127"/>
        <v>1</v>
      </c>
      <c r="J752" t="str">
        <f t="shared" ca="1" si="128"/>
        <v>1.25.</v>
      </c>
      <c r="K752" t="str">
        <f t="shared" ca="1" si="129"/>
        <v>1.25.8.</v>
      </c>
      <c r="L752" t="str">
        <f t="shared" ca="1" si="136"/>
        <v>F</v>
      </c>
      <c r="M752" s="48" t="s">
        <v>6</v>
      </c>
      <c r="N752" s="49"/>
      <c r="O752" s="50" t="s">
        <v>1734</v>
      </c>
      <c r="P752" s="51" t="s">
        <v>32</v>
      </c>
      <c r="Q752" s="51">
        <v>89447</v>
      </c>
      <c r="R752" s="52" t="s">
        <v>873</v>
      </c>
      <c r="S752" s="53" t="s">
        <v>1</v>
      </c>
      <c r="T752" s="78">
        <v>12.98</v>
      </c>
      <c r="U752" s="79">
        <v>10.98</v>
      </c>
      <c r="V752" s="57">
        <f t="shared" si="123"/>
        <v>13.7</v>
      </c>
      <c r="W752" s="56">
        <f t="shared" si="124"/>
        <v>13.7</v>
      </c>
      <c r="X752" s="57">
        <f ca="1">IFERROR(IF($M752="S",(ROUNDDOWN($Y752*$W752,2)),IF($M752="M",SUMIFS($X:$X,$M:$M,"N1",$E:$E,I752),IF(AND(M752="N1",OFFSET(M752,1,0)="S"),SUMIFS($X:$X,$M:$M,"S",$J:$J,CONCATENATE(E752,".",F752,".")),IF(AND(M752="N1",OFFSET(M752,1,0)="N2",$A$6&gt;=3),SUMIFS($X:$X,$M:$M,"N2",$J:$J,CONCATENATE(E752,".",F752,".")),IF(AND(M752="N2",OFFSET(M752,1,0)="S",$A$6&gt;=3),SUMIFS($X:$X,$M:$M,"S",$K:$K,CONCATENATE(E752,".",F752,".",G752,"."))))))),0)</f>
        <v>177.82</v>
      </c>
      <c r="Y752" s="58">
        <f t="shared" si="122"/>
        <v>12.98</v>
      </c>
      <c r="Z752" s="59"/>
      <c r="AA752" s="59"/>
      <c r="AB752" s="59"/>
      <c r="AC752" s="3"/>
      <c r="AD752" s="11"/>
      <c r="AE752" s="60"/>
    </row>
    <row r="753" spans="1:31" ht="38.25" x14ac:dyDescent="0.25">
      <c r="A753" t="str">
        <f t="shared" si="130"/>
        <v>S</v>
      </c>
      <c r="B753">
        <f t="shared" ca="1" si="125"/>
        <v>3</v>
      </c>
      <c r="C753" t="str">
        <f t="shared" ca="1" si="126"/>
        <v>S</v>
      </c>
      <c r="D753" t="str">
        <f t="shared" si="131"/>
        <v xml:space="preserve"> </v>
      </c>
      <c r="E753" s="47">
        <f t="shared" ca="1" si="132"/>
        <v>1</v>
      </c>
      <c r="F753">
        <f t="shared" ca="1" si="133"/>
        <v>25</v>
      </c>
      <c r="G753">
        <f t="shared" ca="1" si="134"/>
        <v>8</v>
      </c>
      <c r="H753">
        <f t="shared" ca="1" si="135"/>
        <v>4</v>
      </c>
      <c r="I753" t="str">
        <f t="shared" ca="1" si="127"/>
        <v>1</v>
      </c>
      <c r="J753" t="str">
        <f t="shared" ca="1" si="128"/>
        <v>1.25.</v>
      </c>
      <c r="K753" t="str">
        <f t="shared" ca="1" si="129"/>
        <v>1.25.8.</v>
      </c>
      <c r="L753" t="str">
        <f t="shared" ca="1" si="136"/>
        <v>F</v>
      </c>
      <c r="M753" s="48" t="s">
        <v>6</v>
      </c>
      <c r="N753" s="49"/>
      <c r="O753" s="50" t="s">
        <v>1735</v>
      </c>
      <c r="P753" s="51" t="s">
        <v>32</v>
      </c>
      <c r="Q753" s="51">
        <v>89712</v>
      </c>
      <c r="R753" s="52" t="s">
        <v>805</v>
      </c>
      <c r="S753" s="53" t="s">
        <v>1</v>
      </c>
      <c r="T753" s="78">
        <v>73.98</v>
      </c>
      <c r="U753" s="79">
        <v>30.17</v>
      </c>
      <c r="V753" s="57">
        <f t="shared" si="123"/>
        <v>37.64</v>
      </c>
      <c r="W753" s="56">
        <f t="shared" si="124"/>
        <v>37.64</v>
      </c>
      <c r="X753" s="57">
        <f ca="1">IFERROR(IF($M753="S",(ROUNDDOWN($Y753*$W753,2)),IF($M753="M",SUMIFS($X:$X,$M:$M,"N1",$E:$E,I753),IF(AND(M753="N1",OFFSET(M753,1,0)="S"),SUMIFS($X:$X,$M:$M,"S",$J:$J,CONCATENATE(E753,".",F753,".")),IF(AND(M753="N1",OFFSET(M753,1,0)="N2",$A$6&gt;=3),SUMIFS($X:$X,$M:$M,"N2",$J:$J,CONCATENATE(E753,".",F753,".")),IF(AND(M753="N2",OFFSET(M753,1,0)="S",$A$6&gt;=3),SUMIFS($X:$X,$M:$M,"S",$K:$K,CONCATENATE(E753,".",F753,".",G753,"."))))))),0)</f>
        <v>2784.6</v>
      </c>
      <c r="Y753" s="58">
        <f t="shared" si="122"/>
        <v>73.98</v>
      </c>
      <c r="Z753" s="59"/>
      <c r="AA753" s="59"/>
      <c r="AB753" s="59"/>
      <c r="AC753" s="3"/>
      <c r="AD753" s="11"/>
      <c r="AE753" s="60"/>
    </row>
    <row r="754" spans="1:31" ht="25.5" x14ac:dyDescent="0.25">
      <c r="A754" t="str">
        <f t="shared" si="130"/>
        <v>S</v>
      </c>
      <c r="B754">
        <f t="shared" ca="1" si="125"/>
        <v>3</v>
      </c>
      <c r="C754" t="str">
        <f t="shared" ca="1" si="126"/>
        <v>S</v>
      </c>
      <c r="D754" t="str">
        <f t="shared" si="131"/>
        <v xml:space="preserve"> </v>
      </c>
      <c r="E754" s="47">
        <f t="shared" ca="1" si="132"/>
        <v>1</v>
      </c>
      <c r="F754">
        <f t="shared" ca="1" si="133"/>
        <v>25</v>
      </c>
      <c r="G754">
        <f t="shared" ca="1" si="134"/>
        <v>8</v>
      </c>
      <c r="H754">
        <f t="shared" ca="1" si="135"/>
        <v>5</v>
      </c>
      <c r="I754" t="str">
        <f t="shared" ca="1" si="127"/>
        <v>1</v>
      </c>
      <c r="J754" t="str">
        <f t="shared" ca="1" si="128"/>
        <v>1.25.</v>
      </c>
      <c r="K754" t="str">
        <f t="shared" ca="1" si="129"/>
        <v>1.25.8.</v>
      </c>
      <c r="L754" t="str">
        <f t="shared" ca="1" si="136"/>
        <v>F</v>
      </c>
      <c r="M754" s="48" t="s">
        <v>6</v>
      </c>
      <c r="N754" s="49"/>
      <c r="O754" s="50" t="s">
        <v>1736</v>
      </c>
      <c r="P754" s="51" t="s">
        <v>32</v>
      </c>
      <c r="Q754" s="51">
        <v>89450</v>
      </c>
      <c r="R754" s="52" t="s">
        <v>874</v>
      </c>
      <c r="S754" s="53" t="s">
        <v>1</v>
      </c>
      <c r="T754" s="78">
        <v>8.57</v>
      </c>
      <c r="U754" s="79">
        <v>29.66</v>
      </c>
      <c r="V754" s="57">
        <f t="shared" si="123"/>
        <v>37</v>
      </c>
      <c r="W754" s="56">
        <f t="shared" si="124"/>
        <v>37</v>
      </c>
      <c r="X754" s="57">
        <f ca="1">IFERROR(IF($M754="S",(ROUNDDOWN($Y754*$W754,2)),IF($M754="M",SUMIFS($X:$X,$M:$M,"N1",$E:$E,I754),IF(AND(M754="N1",OFFSET(M754,1,0)="S"),SUMIFS($X:$X,$M:$M,"S",$J:$J,CONCATENATE(E754,".",F754,".")),IF(AND(M754="N1",OFFSET(M754,1,0)="N2",$A$6&gt;=3),SUMIFS($X:$X,$M:$M,"N2",$J:$J,CONCATENATE(E754,".",F754,".")),IF(AND(M754="N2",OFFSET(M754,1,0)="S",$A$6&gt;=3),SUMIFS($X:$X,$M:$M,"S",$K:$K,CONCATENATE(E754,".",F754,".",G754,"."))))))),0)</f>
        <v>317.08999999999997</v>
      </c>
      <c r="Y754" s="58">
        <f t="shared" si="122"/>
        <v>8.57</v>
      </c>
      <c r="Z754" s="59"/>
      <c r="AA754" s="59"/>
      <c r="AB754" s="59"/>
      <c r="AC754" s="3"/>
      <c r="AD754" s="11"/>
      <c r="AE754" s="60"/>
    </row>
    <row r="755" spans="1:31" ht="38.25" x14ac:dyDescent="0.25">
      <c r="A755" t="str">
        <f t="shared" si="130"/>
        <v>S</v>
      </c>
      <c r="B755">
        <f t="shared" ca="1" si="125"/>
        <v>3</v>
      </c>
      <c r="C755" t="str">
        <f t="shared" ca="1" si="126"/>
        <v>S</v>
      </c>
      <c r="D755" t="str">
        <f t="shared" si="131"/>
        <v xml:space="preserve"> </v>
      </c>
      <c r="E755" s="47">
        <f t="shared" ca="1" si="132"/>
        <v>1</v>
      </c>
      <c r="F755">
        <f t="shared" ca="1" si="133"/>
        <v>25</v>
      </c>
      <c r="G755">
        <f t="shared" ca="1" si="134"/>
        <v>8</v>
      </c>
      <c r="H755">
        <f t="shared" ca="1" si="135"/>
        <v>6</v>
      </c>
      <c r="I755" t="str">
        <f t="shared" ca="1" si="127"/>
        <v>1</v>
      </c>
      <c r="J755" t="str">
        <f t="shared" ca="1" si="128"/>
        <v>1.25.</v>
      </c>
      <c r="K755" t="str">
        <f t="shared" ca="1" si="129"/>
        <v>1.25.8.</v>
      </c>
      <c r="L755" t="str">
        <f t="shared" ca="1" si="136"/>
        <v>F</v>
      </c>
      <c r="M755" s="48" t="s">
        <v>6</v>
      </c>
      <c r="N755" s="49"/>
      <c r="O755" s="50" t="s">
        <v>1737</v>
      </c>
      <c r="P755" s="51" t="s">
        <v>32</v>
      </c>
      <c r="Q755" s="51">
        <v>89713</v>
      </c>
      <c r="R755" s="52" t="s">
        <v>807</v>
      </c>
      <c r="S755" s="53" t="s">
        <v>1</v>
      </c>
      <c r="T755" s="78">
        <v>17.55</v>
      </c>
      <c r="U755" s="79">
        <v>37.619999999999997</v>
      </c>
      <c r="V755" s="57">
        <f t="shared" si="123"/>
        <v>46.94</v>
      </c>
      <c r="W755" s="56">
        <f t="shared" si="124"/>
        <v>46.94</v>
      </c>
      <c r="X755" s="57">
        <f ca="1">IFERROR(IF($M755="S",(ROUNDDOWN($Y755*$W755,2)),IF($M755="M",SUMIFS($X:$X,$M:$M,"N1",$E:$E,I755),IF(AND(M755="N1",OFFSET(M755,1,0)="S"),SUMIFS($X:$X,$M:$M,"S",$J:$J,CONCATENATE(E755,".",F755,".")),IF(AND(M755="N1",OFFSET(M755,1,0)="N2",$A$6&gt;=3),SUMIFS($X:$X,$M:$M,"N2",$J:$J,CONCATENATE(E755,".",F755,".")),IF(AND(M755="N2",OFFSET(M755,1,0)="S",$A$6&gt;=3),SUMIFS($X:$X,$M:$M,"S",$K:$K,CONCATENATE(E755,".",F755,".",G755,"."))))))),0)</f>
        <v>823.79</v>
      </c>
      <c r="Y755" s="58">
        <f t="shared" si="122"/>
        <v>17.55</v>
      </c>
      <c r="Z755" s="59"/>
      <c r="AA755" s="59"/>
      <c r="AB755" s="59"/>
      <c r="AC755" s="3"/>
      <c r="AD755" s="11"/>
      <c r="AE755" s="60"/>
    </row>
    <row r="756" spans="1:31" x14ac:dyDescent="0.25">
      <c r="A756">
        <f t="shared" si="130"/>
        <v>3</v>
      </c>
      <c r="B756">
        <f t="shared" ca="1" si="125"/>
        <v>3</v>
      </c>
      <c r="C756">
        <f t="shared" ca="1" si="126"/>
        <v>3</v>
      </c>
      <c r="D756" t="str">
        <f t="shared" si="131"/>
        <v xml:space="preserve"> </v>
      </c>
      <c r="E756" s="47">
        <f t="shared" ca="1" si="132"/>
        <v>1</v>
      </c>
      <c r="F756">
        <f t="shared" ca="1" si="133"/>
        <v>25</v>
      </c>
      <c r="G756">
        <f t="shared" ca="1" si="134"/>
        <v>9</v>
      </c>
      <c r="H756">
        <f t="shared" ca="1" si="135"/>
        <v>0</v>
      </c>
      <c r="I756" t="str">
        <f t="shared" ca="1" si="127"/>
        <v>1</v>
      </c>
      <c r="J756" t="str">
        <f t="shared" ca="1" si="128"/>
        <v>1.25.</v>
      </c>
      <c r="K756" t="str">
        <f t="shared" ca="1" si="129"/>
        <v>1.25.9.</v>
      </c>
      <c r="L756" t="str">
        <f t="shared" ca="1" si="136"/>
        <v>F</v>
      </c>
      <c r="M756" s="48" t="s">
        <v>4</v>
      </c>
      <c r="N756" s="49"/>
      <c r="O756" s="50" t="s">
        <v>1738</v>
      </c>
      <c r="P756" s="51"/>
      <c r="Q756" s="51"/>
      <c r="R756" s="52" t="s">
        <v>809</v>
      </c>
      <c r="S756" s="53"/>
      <c r="T756" s="78"/>
      <c r="U756" s="79"/>
      <c r="V756" s="57">
        <f t="shared" si="123"/>
        <v>0</v>
      </c>
      <c r="W756" s="56">
        <f t="shared" si="124"/>
        <v>0</v>
      </c>
      <c r="X756" s="57">
        <f ca="1">IFERROR(IF($M756="S",(ROUNDDOWN($Y756*$W756,2)),IF($M756="M",SUMIFS($X:$X,$M:$M,"N1",$E:$E,I756),IF(AND(M756="N1",OFFSET(M756,1,0)="S"),SUMIFS($X:$X,$M:$M,"S",$J:$J,CONCATENATE(E756,".",F756,".")),IF(AND(M756="N1",OFFSET(M756,1,0)="N2",$A$6&gt;=3),SUMIFS($X:$X,$M:$M,"N2",$J:$J,CONCATENATE(E756,".",F756,".")),IF(AND(M756="N2",OFFSET(M756,1,0)="S",$A$6&gt;=3),SUMIFS($X:$X,$M:$M,"S",$K:$K,CONCATENATE(E756,".",F756,".",G756,"."))))))),0)</f>
        <v>267.67</v>
      </c>
      <c r="Y756" s="58">
        <f t="shared" si="122"/>
        <v>0</v>
      </c>
      <c r="Z756" s="59"/>
      <c r="AA756" s="59"/>
      <c r="AB756" s="59"/>
      <c r="AC756" s="3"/>
      <c r="AD756" s="11"/>
      <c r="AE756" s="60"/>
    </row>
    <row r="757" spans="1:31" ht="25.5" x14ac:dyDescent="0.25">
      <c r="A757" t="str">
        <f t="shared" si="130"/>
        <v>S</v>
      </c>
      <c r="B757">
        <f t="shared" ca="1" si="125"/>
        <v>3</v>
      </c>
      <c r="C757" t="str">
        <f t="shared" ca="1" si="126"/>
        <v>S</v>
      </c>
      <c r="D757" t="str">
        <f t="shared" si="131"/>
        <v xml:space="preserve"> </v>
      </c>
      <c r="E757" s="47">
        <f t="shared" ca="1" si="132"/>
        <v>1</v>
      </c>
      <c r="F757">
        <f t="shared" ca="1" si="133"/>
        <v>25</v>
      </c>
      <c r="G757">
        <f t="shared" ca="1" si="134"/>
        <v>9</v>
      </c>
      <c r="H757">
        <f t="shared" ca="1" si="135"/>
        <v>1</v>
      </c>
      <c r="I757" t="str">
        <f t="shared" ca="1" si="127"/>
        <v>1</v>
      </c>
      <c r="J757" t="str">
        <f t="shared" ca="1" si="128"/>
        <v>1.25.</v>
      </c>
      <c r="K757" t="str">
        <f t="shared" ca="1" si="129"/>
        <v>1.25.9.</v>
      </c>
      <c r="L757" t="str">
        <f t="shared" ca="1" si="136"/>
        <v>F</v>
      </c>
      <c r="M757" s="48" t="s">
        <v>6</v>
      </c>
      <c r="N757" s="49"/>
      <c r="O757" s="50" t="s">
        <v>1739</v>
      </c>
      <c r="P757" s="51" t="s">
        <v>32</v>
      </c>
      <c r="Q757" s="51">
        <v>89401</v>
      </c>
      <c r="R757" s="52" t="s">
        <v>871</v>
      </c>
      <c r="S757" s="53" t="s">
        <v>1</v>
      </c>
      <c r="T757" s="78">
        <v>9.31</v>
      </c>
      <c r="U757" s="79">
        <v>11.55</v>
      </c>
      <c r="V757" s="57">
        <f t="shared" si="123"/>
        <v>14.41</v>
      </c>
      <c r="W757" s="56">
        <f t="shared" si="124"/>
        <v>14.41</v>
      </c>
      <c r="X757" s="57">
        <f ca="1">IFERROR(IF($M757="S",(ROUNDDOWN($Y757*$W757,2)),IF($M757="M",SUMIFS($X:$X,$M:$M,"N1",$E:$E,I757),IF(AND(M757="N1",OFFSET(M757,1,0)="S"),SUMIFS($X:$X,$M:$M,"S",$J:$J,CONCATENATE(E757,".",F757,".")),IF(AND(M757="N1",OFFSET(M757,1,0)="N2",$A$6&gt;=3),SUMIFS($X:$X,$M:$M,"N2",$J:$J,CONCATENATE(E757,".",F757,".")),IF(AND(M757="N2",OFFSET(M757,1,0)="S",$A$6&gt;=3),SUMIFS($X:$X,$M:$M,"S",$K:$K,CONCATENATE(E757,".",F757,".",G757,"."))))))),0)</f>
        <v>134.15</v>
      </c>
      <c r="Y757" s="58">
        <f t="shared" si="122"/>
        <v>9.31</v>
      </c>
      <c r="Z757" s="59"/>
      <c r="AA757" s="59"/>
      <c r="AB757" s="59"/>
      <c r="AC757" s="3"/>
      <c r="AD757" s="11"/>
      <c r="AE757" s="60"/>
    </row>
    <row r="758" spans="1:31" ht="25.5" x14ac:dyDescent="0.25">
      <c r="A758" t="str">
        <f t="shared" si="130"/>
        <v>S</v>
      </c>
      <c r="B758">
        <f t="shared" ca="1" si="125"/>
        <v>3</v>
      </c>
      <c r="C758" t="str">
        <f t="shared" ca="1" si="126"/>
        <v>S</v>
      </c>
      <c r="D758" t="str">
        <f t="shared" si="131"/>
        <v xml:space="preserve"> </v>
      </c>
      <c r="E758" s="47">
        <f t="shared" ca="1" si="132"/>
        <v>1</v>
      </c>
      <c r="F758">
        <f t="shared" ca="1" si="133"/>
        <v>25</v>
      </c>
      <c r="G758">
        <f t="shared" ca="1" si="134"/>
        <v>9</v>
      </c>
      <c r="H758">
        <f t="shared" ca="1" si="135"/>
        <v>2</v>
      </c>
      <c r="I758" t="str">
        <f t="shared" ca="1" si="127"/>
        <v>1</v>
      </c>
      <c r="J758" t="str">
        <f t="shared" ca="1" si="128"/>
        <v>1.25.</v>
      </c>
      <c r="K758" t="str">
        <f t="shared" ca="1" si="129"/>
        <v>1.25.9.</v>
      </c>
      <c r="L758" t="str">
        <f t="shared" ca="1" si="136"/>
        <v>F</v>
      </c>
      <c r="M758" s="48" t="s">
        <v>6</v>
      </c>
      <c r="N758" s="49"/>
      <c r="O758" s="50" t="s">
        <v>1740</v>
      </c>
      <c r="P758" s="51" t="s">
        <v>32</v>
      </c>
      <c r="Q758" s="51">
        <v>89401</v>
      </c>
      <c r="R758" s="52" t="s">
        <v>871</v>
      </c>
      <c r="S758" s="53" t="s">
        <v>1</v>
      </c>
      <c r="T758" s="78">
        <v>5.74</v>
      </c>
      <c r="U758" s="79">
        <v>11.55</v>
      </c>
      <c r="V758" s="57">
        <f t="shared" si="123"/>
        <v>14.41</v>
      </c>
      <c r="W758" s="56">
        <f t="shared" si="124"/>
        <v>14.41</v>
      </c>
      <c r="X758" s="57">
        <f ca="1">IFERROR(IF($M758="S",(ROUNDDOWN($Y758*$W758,2)),IF($M758="M",SUMIFS($X:$X,$M:$M,"N1",$E:$E,I758),IF(AND(M758="N1",OFFSET(M758,1,0)="S"),SUMIFS($X:$X,$M:$M,"S",$J:$J,CONCATENATE(E758,".",F758,".")),IF(AND(M758="N1",OFFSET(M758,1,0)="N2",$A$6&gt;=3),SUMIFS($X:$X,$M:$M,"N2",$J:$J,CONCATENATE(E758,".",F758,".")),IF(AND(M758="N2",OFFSET(M758,1,0)="S",$A$6&gt;=3),SUMIFS($X:$X,$M:$M,"S",$K:$K,CONCATENATE(E758,".",F758,".",G758,"."))))))),0)</f>
        <v>82.71</v>
      </c>
      <c r="Y758" s="58">
        <f t="shared" si="122"/>
        <v>5.74</v>
      </c>
      <c r="Z758" s="59"/>
      <c r="AA758" s="59"/>
      <c r="AB758" s="59"/>
      <c r="AC758" s="3"/>
      <c r="AD758" s="11"/>
      <c r="AE758" s="60"/>
    </row>
    <row r="759" spans="1:31" ht="38.25" x14ac:dyDescent="0.25">
      <c r="A759" t="str">
        <f t="shared" si="130"/>
        <v>S</v>
      </c>
      <c r="B759">
        <f t="shared" ca="1" si="125"/>
        <v>3</v>
      </c>
      <c r="C759" t="str">
        <f t="shared" ca="1" si="126"/>
        <v>S</v>
      </c>
      <c r="D759" t="str">
        <f t="shared" si="131"/>
        <v xml:space="preserve"> </v>
      </c>
      <c r="E759" s="47">
        <f t="shared" ca="1" si="132"/>
        <v>1</v>
      </c>
      <c r="F759">
        <f t="shared" ca="1" si="133"/>
        <v>25</v>
      </c>
      <c r="G759">
        <f t="shared" ca="1" si="134"/>
        <v>9</v>
      </c>
      <c r="H759">
        <f t="shared" ca="1" si="135"/>
        <v>3</v>
      </c>
      <c r="I759" t="str">
        <f t="shared" ca="1" si="127"/>
        <v>1</v>
      </c>
      <c r="J759" t="str">
        <f t="shared" ca="1" si="128"/>
        <v>1.25.</v>
      </c>
      <c r="K759" t="str">
        <f t="shared" ca="1" si="129"/>
        <v>1.25.9.</v>
      </c>
      <c r="L759" t="str">
        <f t="shared" ca="1" si="136"/>
        <v>F</v>
      </c>
      <c r="M759" s="48" t="s">
        <v>6</v>
      </c>
      <c r="N759" s="49"/>
      <c r="O759" s="50" t="s">
        <v>1741</v>
      </c>
      <c r="P759" s="51" t="s">
        <v>32</v>
      </c>
      <c r="Q759" s="51">
        <v>89712</v>
      </c>
      <c r="R759" s="52" t="s">
        <v>805</v>
      </c>
      <c r="S759" s="53" t="s">
        <v>1</v>
      </c>
      <c r="T759" s="78">
        <v>1.35</v>
      </c>
      <c r="U759" s="79">
        <v>30.17</v>
      </c>
      <c r="V759" s="57">
        <f t="shared" si="123"/>
        <v>37.64</v>
      </c>
      <c r="W759" s="56">
        <f t="shared" si="124"/>
        <v>37.64</v>
      </c>
      <c r="X759" s="57">
        <f ca="1">IFERROR(IF($M759="S",(ROUNDDOWN($Y759*$W759,2)),IF($M759="M",SUMIFS($X:$X,$M:$M,"N1",$E:$E,I759),IF(AND(M759="N1",OFFSET(M759,1,0)="S"),SUMIFS($X:$X,$M:$M,"S",$J:$J,CONCATENATE(E759,".",F759,".")),IF(AND(M759="N1",OFFSET(M759,1,0)="N2",$A$6&gt;=3),SUMIFS($X:$X,$M:$M,"N2",$J:$J,CONCATENATE(E759,".",F759,".")),IF(AND(M759="N2",OFFSET(M759,1,0)="S",$A$6&gt;=3),SUMIFS($X:$X,$M:$M,"S",$K:$K,CONCATENATE(E759,".",F759,".",G759,"."))))))),0)</f>
        <v>50.81</v>
      </c>
      <c r="Y759" s="58">
        <f t="shared" si="122"/>
        <v>1.35</v>
      </c>
      <c r="Z759" s="59"/>
      <c r="AA759" s="59"/>
      <c r="AB759" s="59"/>
      <c r="AC759" s="3"/>
      <c r="AD759" s="11"/>
      <c r="AE759" s="60"/>
    </row>
    <row r="760" spans="1:31" x14ac:dyDescent="0.25">
      <c r="A760">
        <f t="shared" si="130"/>
        <v>3</v>
      </c>
      <c r="B760">
        <f t="shared" ca="1" si="125"/>
        <v>3</v>
      </c>
      <c r="C760">
        <f t="shared" ca="1" si="126"/>
        <v>3</v>
      </c>
      <c r="D760" t="str">
        <f t="shared" si="131"/>
        <v xml:space="preserve"> </v>
      </c>
      <c r="E760" s="47">
        <f t="shared" ca="1" si="132"/>
        <v>1</v>
      </c>
      <c r="F760">
        <f t="shared" ca="1" si="133"/>
        <v>25</v>
      </c>
      <c r="G760">
        <f t="shared" ca="1" si="134"/>
        <v>10</v>
      </c>
      <c r="H760">
        <f t="shared" ca="1" si="135"/>
        <v>0</v>
      </c>
      <c r="I760" t="str">
        <f t="shared" ca="1" si="127"/>
        <v>1</v>
      </c>
      <c r="J760" t="str">
        <f t="shared" ca="1" si="128"/>
        <v>1.25.</v>
      </c>
      <c r="K760" t="str">
        <f t="shared" ca="1" si="129"/>
        <v>1.25.10.</v>
      </c>
      <c r="L760" t="str">
        <f t="shared" ca="1" si="136"/>
        <v>F</v>
      </c>
      <c r="M760" s="48" t="s">
        <v>4</v>
      </c>
      <c r="N760" s="49"/>
      <c r="O760" s="50" t="s">
        <v>1742</v>
      </c>
      <c r="P760" s="51"/>
      <c r="Q760" s="51"/>
      <c r="R760" s="52" t="s">
        <v>151</v>
      </c>
      <c r="S760" s="53"/>
      <c r="T760" s="78"/>
      <c r="U760" s="79"/>
      <c r="V760" s="57">
        <f t="shared" si="123"/>
        <v>0</v>
      </c>
      <c r="W760" s="56">
        <f t="shared" si="124"/>
        <v>0</v>
      </c>
      <c r="X760" s="57">
        <f ca="1">IFERROR(IF($M760="S",(ROUNDDOWN($Y760*$W760,2)),IF($M760="M",SUMIFS($X:$X,$M:$M,"N1",$E:$E,I760),IF(AND(M760="N1",OFFSET(M760,1,0)="S"),SUMIFS($X:$X,$M:$M,"S",$J:$J,CONCATENATE(E760,".",F760,".")),IF(AND(M760="N1",OFFSET(M760,1,0)="N2",$A$6&gt;=3),SUMIFS($X:$X,$M:$M,"N2",$J:$J,CONCATENATE(E760,".",F760,".")),IF(AND(M760="N2",OFFSET(M760,1,0)="S",$A$6&gt;=3),SUMIFS($X:$X,$M:$M,"S",$K:$K,CONCATENATE(E760,".",F760,".",G760,"."))))))),0)</f>
        <v>9893.8700000000026</v>
      </c>
      <c r="Y760" s="58">
        <f t="shared" ref="Y760:Y820" si="137">IF(T760="-",0,T760)</f>
        <v>0</v>
      </c>
      <c r="Z760" s="59"/>
      <c r="AA760" s="59"/>
      <c r="AB760" s="59"/>
      <c r="AC760" s="3"/>
      <c r="AD760" s="11"/>
      <c r="AE760" s="60"/>
    </row>
    <row r="761" spans="1:31" x14ac:dyDescent="0.25">
      <c r="A761" t="str">
        <f t="shared" si="130"/>
        <v>S</v>
      </c>
      <c r="B761">
        <f t="shared" ca="1" si="125"/>
        <v>3</v>
      </c>
      <c r="C761" t="str">
        <f t="shared" ca="1" si="126"/>
        <v>S</v>
      </c>
      <c r="D761" t="str">
        <f t="shared" si="131"/>
        <v xml:space="preserve"> </v>
      </c>
      <c r="E761" s="47">
        <f t="shared" ca="1" si="132"/>
        <v>1</v>
      </c>
      <c r="F761">
        <f t="shared" ca="1" si="133"/>
        <v>25</v>
      </c>
      <c r="G761">
        <f t="shared" ca="1" si="134"/>
        <v>10</v>
      </c>
      <c r="H761">
        <f t="shared" ca="1" si="135"/>
        <v>1</v>
      </c>
      <c r="I761" t="str">
        <f t="shared" ca="1" si="127"/>
        <v>1</v>
      </c>
      <c r="J761" t="str">
        <f t="shared" ca="1" si="128"/>
        <v>1.25.</v>
      </c>
      <c r="K761" t="str">
        <f t="shared" ca="1" si="129"/>
        <v>1.25.10.</v>
      </c>
      <c r="L761" t="str">
        <f t="shared" ca="1" si="136"/>
        <v>F</v>
      </c>
      <c r="M761" s="48" t="s">
        <v>6</v>
      </c>
      <c r="N761" s="49"/>
      <c r="O761" s="50" t="s">
        <v>1743</v>
      </c>
      <c r="P761" s="51" t="s">
        <v>32</v>
      </c>
      <c r="Q761" s="51">
        <v>93358</v>
      </c>
      <c r="R761" s="52" t="s">
        <v>69</v>
      </c>
      <c r="S761" s="53" t="s">
        <v>68</v>
      </c>
      <c r="T761" s="78">
        <v>29.25</v>
      </c>
      <c r="U761" s="79">
        <v>89.55</v>
      </c>
      <c r="V761" s="57">
        <f t="shared" si="123"/>
        <v>111.74</v>
      </c>
      <c r="W761" s="56">
        <f t="shared" si="124"/>
        <v>111.74</v>
      </c>
      <c r="X761" s="57">
        <f ca="1">IFERROR(IF($M761="S",(ROUNDDOWN($Y761*$W761,2)),IF($M761="M",SUMIFS($X:$X,$M:$M,"N1",$E:$E,I761),IF(AND(M761="N1",OFFSET(M761,1,0)="S"),SUMIFS($X:$X,$M:$M,"S",$J:$J,CONCATENATE(E761,".",F761,".")),IF(AND(M761="N1",OFFSET(M761,1,0)="N2",$A$6&gt;=3),SUMIFS($X:$X,$M:$M,"N2",$J:$J,CONCATENATE(E761,".",F761,".")),IF(AND(M761="N2",OFFSET(M761,1,0)="S",$A$6&gt;=3),SUMIFS($X:$X,$M:$M,"S",$K:$K,CONCATENATE(E761,".",F761,".",G761,"."))))))),0)</f>
        <v>3268.39</v>
      </c>
      <c r="Y761" s="58">
        <f t="shared" si="137"/>
        <v>29.25</v>
      </c>
      <c r="Z761" s="59"/>
      <c r="AA761" s="59"/>
      <c r="AB761" s="59"/>
      <c r="AC761" s="3"/>
      <c r="AD761" s="11"/>
      <c r="AE761" s="60"/>
    </row>
    <row r="762" spans="1:31" ht="25.5" x14ac:dyDescent="0.25">
      <c r="A762" t="str">
        <f t="shared" si="130"/>
        <v>S</v>
      </c>
      <c r="B762">
        <f t="shared" ca="1" si="125"/>
        <v>3</v>
      </c>
      <c r="C762" t="str">
        <f t="shared" ca="1" si="126"/>
        <v>S</v>
      </c>
      <c r="D762" t="str">
        <f t="shared" si="131"/>
        <v xml:space="preserve"> </v>
      </c>
      <c r="E762" s="47">
        <f t="shared" ca="1" si="132"/>
        <v>1</v>
      </c>
      <c r="F762">
        <f t="shared" ca="1" si="133"/>
        <v>25</v>
      </c>
      <c r="G762">
        <f t="shared" ca="1" si="134"/>
        <v>10</v>
      </c>
      <c r="H762">
        <f t="shared" ca="1" si="135"/>
        <v>2</v>
      </c>
      <c r="I762" t="str">
        <f t="shared" ca="1" si="127"/>
        <v>1</v>
      </c>
      <c r="J762" t="str">
        <f t="shared" ca="1" si="128"/>
        <v>1.25.</v>
      </c>
      <c r="K762" t="str">
        <f t="shared" ca="1" si="129"/>
        <v>1.25.10.</v>
      </c>
      <c r="L762" t="str">
        <f t="shared" ca="1" si="136"/>
        <v>F</v>
      </c>
      <c r="M762" s="48" t="s">
        <v>6</v>
      </c>
      <c r="N762" s="49"/>
      <c r="O762" s="50" t="s">
        <v>1744</v>
      </c>
      <c r="P762" s="51" t="s">
        <v>32</v>
      </c>
      <c r="Q762" s="51">
        <v>101616</v>
      </c>
      <c r="R762" s="52" t="s">
        <v>178</v>
      </c>
      <c r="S762" s="53" t="s">
        <v>62</v>
      </c>
      <c r="T762" s="78">
        <v>58.5</v>
      </c>
      <c r="U762" s="79">
        <v>6.94</v>
      </c>
      <c r="V762" s="57">
        <f t="shared" si="123"/>
        <v>8.65</v>
      </c>
      <c r="W762" s="56">
        <f t="shared" si="124"/>
        <v>8.65</v>
      </c>
      <c r="X762" s="57">
        <f ca="1">IFERROR(IF($M762="S",(ROUNDDOWN($Y762*$W762,2)),IF($M762="M",SUMIFS($X:$X,$M:$M,"N1",$E:$E,I762),IF(AND(M762="N1",OFFSET(M762,1,0)="S"),SUMIFS($X:$X,$M:$M,"S",$J:$J,CONCATENATE(E762,".",F762,".")),IF(AND(M762="N1",OFFSET(M762,1,0)="N2",$A$6&gt;=3),SUMIFS($X:$X,$M:$M,"N2",$J:$J,CONCATENATE(E762,".",F762,".")),IF(AND(M762="N2",OFFSET(M762,1,0)="S",$A$6&gt;=3),SUMIFS($X:$X,$M:$M,"S",$K:$K,CONCATENATE(E762,".",F762,".",G762,"."))))))),0)</f>
        <v>506.02</v>
      </c>
      <c r="Y762" s="58">
        <f t="shared" si="137"/>
        <v>58.5</v>
      </c>
      <c r="Z762" s="59"/>
      <c r="AA762" s="59"/>
      <c r="AB762" s="59"/>
      <c r="AC762" s="3"/>
      <c r="AD762" s="11"/>
      <c r="AE762" s="60"/>
    </row>
    <row r="763" spans="1:31" x14ac:dyDescent="0.25">
      <c r="A763" t="str">
        <f t="shared" si="130"/>
        <v>S</v>
      </c>
      <c r="B763">
        <f t="shared" ca="1" si="125"/>
        <v>3</v>
      </c>
      <c r="C763" t="str">
        <f t="shared" ca="1" si="126"/>
        <v>S</v>
      </c>
      <c r="D763" t="str">
        <f t="shared" si="131"/>
        <v xml:space="preserve"> </v>
      </c>
      <c r="E763" s="47">
        <f t="shared" ca="1" si="132"/>
        <v>1</v>
      </c>
      <c r="F763">
        <f t="shared" ca="1" si="133"/>
        <v>25</v>
      </c>
      <c r="G763">
        <f t="shared" ca="1" si="134"/>
        <v>10</v>
      </c>
      <c r="H763">
        <f t="shared" ca="1" si="135"/>
        <v>3</v>
      </c>
      <c r="I763" t="str">
        <f t="shared" ca="1" si="127"/>
        <v>1</v>
      </c>
      <c r="J763" t="str">
        <f t="shared" ca="1" si="128"/>
        <v>1.25.</v>
      </c>
      <c r="K763" t="str">
        <f t="shared" ca="1" si="129"/>
        <v>1.25.10.</v>
      </c>
      <c r="L763" t="str">
        <f t="shared" ca="1" si="136"/>
        <v>F</v>
      </c>
      <c r="M763" s="48" t="s">
        <v>6</v>
      </c>
      <c r="N763" s="49"/>
      <c r="O763" s="50" t="s">
        <v>1745</v>
      </c>
      <c r="P763" s="51" t="s">
        <v>51</v>
      </c>
      <c r="Q763" s="51" t="s">
        <v>676</v>
      </c>
      <c r="R763" s="52" t="s">
        <v>677</v>
      </c>
      <c r="S763" s="53" t="s">
        <v>68</v>
      </c>
      <c r="T763" s="78">
        <v>1.7549999999999994</v>
      </c>
      <c r="U763" s="79">
        <v>202.56</v>
      </c>
      <c r="V763" s="57">
        <f t="shared" si="123"/>
        <v>252.75</v>
      </c>
      <c r="W763" s="56">
        <f t="shared" si="124"/>
        <v>252.75</v>
      </c>
      <c r="X763" s="57">
        <f ca="1">IFERROR(IF($M763="S",(ROUNDDOWN($Y763*$W763,2)),IF($M763="M",SUMIFS($X:$X,$M:$M,"N1",$E:$E,I763),IF(AND(M763="N1",OFFSET(M763,1,0)="S"),SUMIFS($X:$X,$M:$M,"S",$J:$J,CONCATENATE(E763,".",F763,".")),IF(AND(M763="N1",OFFSET(M763,1,0)="N2",$A$6&gt;=3),SUMIFS($X:$X,$M:$M,"N2",$J:$J,CONCATENATE(E763,".",F763,".")),IF(AND(M763="N2",OFFSET(M763,1,0)="S",$A$6&gt;=3),SUMIFS($X:$X,$M:$M,"S",$K:$K,CONCATENATE(E763,".",F763,".",G763,"."))))))),0)</f>
        <v>443.57</v>
      </c>
      <c r="Y763" s="58">
        <f t="shared" si="137"/>
        <v>1.7549999999999994</v>
      </c>
      <c r="Z763" s="59"/>
      <c r="AA763" s="59"/>
      <c r="AB763" s="59"/>
      <c r="AC763" s="3"/>
      <c r="AD763" s="11"/>
      <c r="AE763" s="60"/>
    </row>
    <row r="764" spans="1:31" ht="25.5" x14ac:dyDescent="0.25">
      <c r="A764" t="str">
        <f t="shared" si="130"/>
        <v>S</v>
      </c>
      <c r="B764">
        <f t="shared" ca="1" si="125"/>
        <v>3</v>
      </c>
      <c r="C764" t="str">
        <f t="shared" ca="1" si="126"/>
        <v>S</v>
      </c>
      <c r="D764" t="str">
        <f t="shared" si="131"/>
        <v xml:space="preserve"> </v>
      </c>
      <c r="E764" s="47">
        <f t="shared" ca="1" si="132"/>
        <v>1</v>
      </c>
      <c r="F764">
        <f t="shared" ca="1" si="133"/>
        <v>25</v>
      </c>
      <c r="G764">
        <f t="shared" ca="1" si="134"/>
        <v>10</v>
      </c>
      <c r="H764">
        <f t="shared" ca="1" si="135"/>
        <v>4</v>
      </c>
      <c r="I764" t="str">
        <f t="shared" ca="1" si="127"/>
        <v>1</v>
      </c>
      <c r="J764" t="str">
        <f t="shared" ca="1" si="128"/>
        <v>1.25.</v>
      </c>
      <c r="K764" t="str">
        <f t="shared" ca="1" si="129"/>
        <v>1.25.10.</v>
      </c>
      <c r="L764" t="str">
        <f t="shared" ca="1" si="136"/>
        <v>F</v>
      </c>
      <c r="M764" s="48" t="s">
        <v>6</v>
      </c>
      <c r="N764" s="49"/>
      <c r="O764" s="50" t="s">
        <v>1746</v>
      </c>
      <c r="P764" s="51" t="s">
        <v>51</v>
      </c>
      <c r="Q764" s="51" t="s">
        <v>678</v>
      </c>
      <c r="R764" s="52" t="s">
        <v>679</v>
      </c>
      <c r="S764" s="53" t="s">
        <v>68</v>
      </c>
      <c r="T764" s="78">
        <v>28.17061</v>
      </c>
      <c r="U764" s="79">
        <v>77.290000000000006</v>
      </c>
      <c r="V764" s="57">
        <f t="shared" si="123"/>
        <v>96.44</v>
      </c>
      <c r="W764" s="56">
        <f t="shared" si="124"/>
        <v>96.44</v>
      </c>
      <c r="X764" s="57">
        <f ca="1">IFERROR(IF($M764="S",(ROUNDDOWN($Y764*$W764,2)),IF($M764="M",SUMIFS($X:$X,$M:$M,"N1",$E:$E,I764),IF(AND(M764="N1",OFFSET(M764,1,0)="S"),SUMIFS($X:$X,$M:$M,"S",$J:$J,CONCATENATE(E764,".",F764,".")),IF(AND(M764="N1",OFFSET(M764,1,0)="N2",$A$6&gt;=3),SUMIFS($X:$X,$M:$M,"N2",$J:$J,CONCATENATE(E764,".",F764,".")),IF(AND(M764="N2",OFFSET(M764,1,0)="S",$A$6&gt;=3),SUMIFS($X:$X,$M:$M,"S",$K:$K,CONCATENATE(E764,".",F764,".",G764,"."))))))),0)</f>
        <v>2716.77</v>
      </c>
      <c r="Y764" s="58">
        <f t="shared" si="137"/>
        <v>28.17061</v>
      </c>
      <c r="Z764" s="59"/>
      <c r="AA764" s="59"/>
      <c r="AB764" s="59"/>
      <c r="AC764" s="3"/>
      <c r="AD764" s="11"/>
      <c r="AE764" s="60"/>
    </row>
    <row r="765" spans="1:31" ht="51" x14ac:dyDescent="0.25">
      <c r="A765" t="str">
        <f t="shared" si="130"/>
        <v>S</v>
      </c>
      <c r="B765">
        <f t="shared" ca="1" si="125"/>
        <v>3</v>
      </c>
      <c r="C765" t="str">
        <f t="shared" ca="1" si="126"/>
        <v>S</v>
      </c>
      <c r="D765" t="str">
        <f t="shared" si="131"/>
        <v xml:space="preserve"> </v>
      </c>
      <c r="E765" s="47">
        <f t="shared" ca="1" si="132"/>
        <v>1</v>
      </c>
      <c r="F765">
        <f t="shared" ca="1" si="133"/>
        <v>25</v>
      </c>
      <c r="G765">
        <f t="shared" ca="1" si="134"/>
        <v>10</v>
      </c>
      <c r="H765">
        <f t="shared" ca="1" si="135"/>
        <v>5</v>
      </c>
      <c r="I765" t="str">
        <f t="shared" ca="1" si="127"/>
        <v>1</v>
      </c>
      <c r="J765" t="str">
        <f t="shared" ca="1" si="128"/>
        <v>1.25.</v>
      </c>
      <c r="K765" t="str">
        <f t="shared" ca="1" si="129"/>
        <v>1.25.10.</v>
      </c>
      <c r="L765" t="str">
        <f t="shared" ca="1" si="136"/>
        <v>F</v>
      </c>
      <c r="M765" s="48" t="s">
        <v>6</v>
      </c>
      <c r="N765" s="49"/>
      <c r="O765" s="50" t="s">
        <v>1747</v>
      </c>
      <c r="P765" s="51" t="s">
        <v>32</v>
      </c>
      <c r="Q765" s="51">
        <v>100974</v>
      </c>
      <c r="R765" s="52" t="s">
        <v>165</v>
      </c>
      <c r="S765" s="53" t="s">
        <v>68</v>
      </c>
      <c r="T765" s="78">
        <v>6.7243222222222254</v>
      </c>
      <c r="U765" s="79">
        <v>8.77</v>
      </c>
      <c r="V765" s="57">
        <f t="shared" si="123"/>
        <v>10.94</v>
      </c>
      <c r="W765" s="56">
        <f t="shared" si="124"/>
        <v>10.94</v>
      </c>
      <c r="X765" s="57">
        <f ca="1">IFERROR(IF($M765="S",(ROUNDDOWN($Y765*$W765,2)),IF($M765="M",SUMIFS($X:$X,$M:$M,"N1",$E:$E,I765),IF(AND(M765="N1",OFFSET(M765,1,0)="S"),SUMIFS($X:$X,$M:$M,"S",$J:$J,CONCATENATE(E765,".",F765,".")),IF(AND(M765="N1",OFFSET(M765,1,0)="N2",$A$6&gt;=3),SUMIFS($X:$X,$M:$M,"N2",$J:$J,CONCATENATE(E765,".",F765,".")),IF(AND(M765="N2",OFFSET(M765,1,0)="S",$A$6&gt;=3),SUMIFS($X:$X,$M:$M,"S",$K:$K,CONCATENATE(E765,".",F765,".",G765,"."))))))),0)</f>
        <v>73.56</v>
      </c>
      <c r="Y765" s="58">
        <f t="shared" si="137"/>
        <v>6.7243222222222254</v>
      </c>
      <c r="Z765" s="59"/>
      <c r="AA765" s="59"/>
      <c r="AB765" s="59"/>
      <c r="AC765" s="3"/>
      <c r="AD765" s="11"/>
      <c r="AE765" s="60"/>
    </row>
    <row r="766" spans="1:31" ht="25.5" x14ac:dyDescent="0.25">
      <c r="A766" t="str">
        <f t="shared" si="130"/>
        <v>S</v>
      </c>
      <c r="B766">
        <f t="shared" ca="1" si="125"/>
        <v>3</v>
      </c>
      <c r="C766" t="str">
        <f t="shared" ca="1" si="126"/>
        <v>S</v>
      </c>
      <c r="D766" t="str">
        <f t="shared" si="131"/>
        <v xml:space="preserve"> </v>
      </c>
      <c r="E766" s="47">
        <f t="shared" ca="1" si="132"/>
        <v>1</v>
      </c>
      <c r="F766">
        <f t="shared" ca="1" si="133"/>
        <v>25</v>
      </c>
      <c r="G766">
        <f t="shared" ca="1" si="134"/>
        <v>10</v>
      </c>
      <c r="H766">
        <f t="shared" ca="1" si="135"/>
        <v>6</v>
      </c>
      <c r="I766" t="str">
        <f t="shared" ca="1" si="127"/>
        <v>1</v>
      </c>
      <c r="J766" t="str">
        <f t="shared" ca="1" si="128"/>
        <v>1.25.</v>
      </c>
      <c r="K766" t="str">
        <f t="shared" ca="1" si="129"/>
        <v>1.25.10.</v>
      </c>
      <c r="L766" t="str">
        <f t="shared" ca="1" si="136"/>
        <v>F</v>
      </c>
      <c r="M766" s="48" t="s">
        <v>6</v>
      </c>
      <c r="N766" s="49"/>
      <c r="O766" s="50" t="s">
        <v>1748</v>
      </c>
      <c r="P766" s="51" t="s">
        <v>32</v>
      </c>
      <c r="Q766" s="51">
        <v>95875</v>
      </c>
      <c r="R766" s="52" t="s">
        <v>159</v>
      </c>
      <c r="S766" s="53" t="s">
        <v>160</v>
      </c>
      <c r="T766" s="78">
        <v>100.86483333333337</v>
      </c>
      <c r="U766" s="79">
        <v>2.54</v>
      </c>
      <c r="V766" s="57">
        <f t="shared" ref="V766:V826" si="138">IFERROR(ROUNDDOWN(U766*(1+$V$11),2),"-")</f>
        <v>3.16</v>
      </c>
      <c r="W766" s="56">
        <f t="shared" si="124"/>
        <v>3.16</v>
      </c>
      <c r="X766" s="57">
        <f ca="1">IFERROR(IF($M766="S",(ROUNDDOWN($Y766*$W766,2)),IF($M766="M",SUMIFS($X:$X,$M:$M,"N1",$E:$E,I766),IF(AND(M766="N1",OFFSET(M766,1,0)="S"),SUMIFS($X:$X,$M:$M,"S",$J:$J,CONCATENATE(E766,".",F766,".")),IF(AND(M766="N1",OFFSET(M766,1,0)="N2",$A$6&gt;=3),SUMIFS($X:$X,$M:$M,"N2",$J:$J,CONCATENATE(E766,".",F766,".")),IF(AND(M766="N2",OFFSET(M766,1,0)="S",$A$6&gt;=3),SUMIFS($X:$X,$M:$M,"S",$K:$K,CONCATENATE(E766,".",F766,".",G766,"."))))))),0)</f>
        <v>318.73</v>
      </c>
      <c r="Y766" s="58">
        <f t="shared" si="137"/>
        <v>100.86483333333337</v>
      </c>
      <c r="Z766" s="59"/>
      <c r="AA766" s="59"/>
      <c r="AB766" s="59"/>
      <c r="AC766" s="3"/>
      <c r="AD766" s="11"/>
      <c r="AE766" s="60"/>
    </row>
    <row r="767" spans="1:31" ht="25.5" x14ac:dyDescent="0.25">
      <c r="A767" t="str">
        <f t="shared" si="130"/>
        <v>S</v>
      </c>
      <c r="B767">
        <f t="shared" ca="1" si="125"/>
        <v>3</v>
      </c>
      <c r="C767" t="str">
        <f t="shared" ca="1" si="126"/>
        <v>S</v>
      </c>
      <c r="D767" t="str">
        <f t="shared" si="131"/>
        <v xml:space="preserve"> </v>
      </c>
      <c r="E767" s="47">
        <f t="shared" ca="1" si="132"/>
        <v>1</v>
      </c>
      <c r="F767">
        <f t="shared" ca="1" si="133"/>
        <v>25</v>
      </c>
      <c r="G767">
        <f t="shared" ca="1" si="134"/>
        <v>10</v>
      </c>
      <c r="H767">
        <f t="shared" ca="1" si="135"/>
        <v>7</v>
      </c>
      <c r="I767" t="str">
        <f t="shared" ca="1" si="127"/>
        <v>1</v>
      </c>
      <c r="J767" t="str">
        <f t="shared" ca="1" si="128"/>
        <v>1.25.</v>
      </c>
      <c r="K767" t="str">
        <f t="shared" ca="1" si="129"/>
        <v>1.25.10.</v>
      </c>
      <c r="L767" t="str">
        <f t="shared" ca="1" si="136"/>
        <v>F</v>
      </c>
      <c r="M767" s="48" t="s">
        <v>6</v>
      </c>
      <c r="N767" s="49"/>
      <c r="O767" s="50" t="s">
        <v>1749</v>
      </c>
      <c r="P767" s="51" t="s">
        <v>51</v>
      </c>
      <c r="Q767" s="51" t="s">
        <v>680</v>
      </c>
      <c r="R767" s="52" t="s">
        <v>681</v>
      </c>
      <c r="S767" s="53" t="s">
        <v>1</v>
      </c>
      <c r="T767" s="78">
        <v>195</v>
      </c>
      <c r="U767" s="79">
        <v>6.14</v>
      </c>
      <c r="V767" s="57">
        <f t="shared" si="138"/>
        <v>7.66</v>
      </c>
      <c r="W767" s="56">
        <f t="shared" ref="W767:W827" si="139">IFERROR(ROUND(V767*(1-$W$11),4),0)</f>
        <v>7.66</v>
      </c>
      <c r="X767" s="57">
        <f ca="1">IFERROR(IF($M767="S",(ROUNDDOWN($Y767*$W767,2)),IF($M767="M",SUMIFS($X:$X,$M:$M,"N1",$E:$E,I767),IF(AND(M767="N1",OFFSET(M767,1,0)="S"),SUMIFS($X:$X,$M:$M,"S",$J:$J,CONCATENATE(E767,".",F767,".")),IF(AND(M767="N1",OFFSET(M767,1,0)="N2",$A$6&gt;=3),SUMIFS($X:$X,$M:$M,"N2",$J:$J,CONCATENATE(E767,".",F767,".")),IF(AND(M767="N2",OFFSET(M767,1,0)="S",$A$6&gt;=3),SUMIFS($X:$X,$M:$M,"S",$K:$K,CONCATENATE(E767,".",F767,".",G767,"."))))))),0)</f>
        <v>1493.7</v>
      </c>
      <c r="Y767" s="58">
        <f t="shared" si="137"/>
        <v>195</v>
      </c>
      <c r="Z767" s="59"/>
      <c r="AA767" s="59"/>
      <c r="AB767" s="59"/>
      <c r="AC767" s="3"/>
      <c r="AD767" s="11"/>
      <c r="AE767" s="60"/>
    </row>
    <row r="768" spans="1:31" ht="38.25" x14ac:dyDescent="0.25">
      <c r="A768" t="str">
        <f t="shared" si="130"/>
        <v>S</v>
      </c>
      <c r="B768">
        <f t="shared" ca="1" si="125"/>
        <v>3</v>
      </c>
      <c r="C768" t="str">
        <f t="shared" ca="1" si="126"/>
        <v>S</v>
      </c>
      <c r="D768" t="str">
        <f t="shared" si="131"/>
        <v xml:space="preserve"> </v>
      </c>
      <c r="E768" s="47">
        <f t="shared" ca="1" si="132"/>
        <v>1</v>
      </c>
      <c r="F768">
        <f t="shared" ca="1" si="133"/>
        <v>25</v>
      </c>
      <c r="G768">
        <f t="shared" ca="1" si="134"/>
        <v>10</v>
      </c>
      <c r="H768">
        <f t="shared" ca="1" si="135"/>
        <v>8</v>
      </c>
      <c r="I768" t="str">
        <f t="shared" ca="1" si="127"/>
        <v>1</v>
      </c>
      <c r="J768" t="str">
        <f t="shared" ca="1" si="128"/>
        <v>1.25.</v>
      </c>
      <c r="K768" t="str">
        <f t="shared" ca="1" si="129"/>
        <v>1.25.10.</v>
      </c>
      <c r="L768" t="str">
        <f t="shared" ca="1" si="136"/>
        <v>F</v>
      </c>
      <c r="M768" s="48" t="s">
        <v>6</v>
      </c>
      <c r="N768" s="49"/>
      <c r="O768" s="50" t="s">
        <v>1750</v>
      </c>
      <c r="P768" s="51" t="s">
        <v>51</v>
      </c>
      <c r="Q768" s="51" t="s">
        <v>186</v>
      </c>
      <c r="R768" s="52" t="s">
        <v>187</v>
      </c>
      <c r="S768" s="53" t="s">
        <v>68</v>
      </c>
      <c r="T768" s="78">
        <v>6.7243222222222254</v>
      </c>
      <c r="U768" s="79">
        <v>44.91</v>
      </c>
      <c r="V768" s="57">
        <f t="shared" si="138"/>
        <v>56.03</v>
      </c>
      <c r="W768" s="56">
        <f t="shared" si="139"/>
        <v>56.03</v>
      </c>
      <c r="X768" s="57">
        <f ca="1">IFERROR(IF($M768="S",(ROUNDDOWN($Y768*$W768,2)),IF($M768="M",SUMIFS($X:$X,$M:$M,"N1",$E:$E,I768),IF(AND(M768="N1",OFFSET(M768,1,0)="S"),SUMIFS($X:$X,$M:$M,"S",$J:$J,CONCATENATE(E768,".",F768,".")),IF(AND(M768="N1",OFFSET(M768,1,0)="N2",$A$6&gt;=3),SUMIFS($X:$X,$M:$M,"N2",$J:$J,CONCATENATE(E768,".",F768,".")),IF(AND(M768="N2",OFFSET(M768,1,0)="S",$A$6&gt;=3),SUMIFS($X:$X,$M:$M,"S",$K:$K,CONCATENATE(E768,".",F768,".",G768,"."))))))),0)</f>
        <v>376.76</v>
      </c>
      <c r="Y768" s="58">
        <f t="shared" si="137"/>
        <v>6.7243222222222254</v>
      </c>
      <c r="Z768" s="59"/>
      <c r="AA768" s="59"/>
      <c r="AB768" s="59"/>
      <c r="AC768" s="3"/>
      <c r="AD768" s="11"/>
      <c r="AE768" s="60"/>
    </row>
    <row r="769" spans="1:31" ht="25.5" x14ac:dyDescent="0.25">
      <c r="A769" t="str">
        <f t="shared" si="130"/>
        <v>S</v>
      </c>
      <c r="B769">
        <f t="shared" ca="1" si="125"/>
        <v>3</v>
      </c>
      <c r="C769" t="str">
        <f t="shared" ca="1" si="126"/>
        <v>S</v>
      </c>
      <c r="D769" t="str">
        <f t="shared" si="131"/>
        <v xml:space="preserve"> </v>
      </c>
      <c r="E769" s="47">
        <f t="shared" ca="1" si="132"/>
        <v>1</v>
      </c>
      <c r="F769">
        <f t="shared" ca="1" si="133"/>
        <v>25</v>
      </c>
      <c r="G769">
        <f t="shared" ca="1" si="134"/>
        <v>10</v>
      </c>
      <c r="H769">
        <f t="shared" ca="1" si="135"/>
        <v>9</v>
      </c>
      <c r="I769" t="str">
        <f t="shared" ca="1" si="127"/>
        <v>1</v>
      </c>
      <c r="J769" t="str">
        <f t="shared" ca="1" si="128"/>
        <v>1.25.</v>
      </c>
      <c r="K769" t="str">
        <f t="shared" ca="1" si="129"/>
        <v>1.25.10.</v>
      </c>
      <c r="L769" t="str">
        <f t="shared" ca="1" si="136"/>
        <v>F</v>
      </c>
      <c r="M769" s="48" t="s">
        <v>6</v>
      </c>
      <c r="N769" s="49"/>
      <c r="O769" s="50" t="s">
        <v>1750</v>
      </c>
      <c r="P769" s="51" t="s">
        <v>51</v>
      </c>
      <c r="Q769" s="51" t="s">
        <v>188</v>
      </c>
      <c r="R769" s="52" t="s">
        <v>189</v>
      </c>
      <c r="S769" s="53" t="s">
        <v>68</v>
      </c>
      <c r="T769" s="78">
        <v>6.7243222222222254</v>
      </c>
      <c r="U769" s="79">
        <v>83</v>
      </c>
      <c r="V769" s="57">
        <f t="shared" si="138"/>
        <v>103.56</v>
      </c>
      <c r="W769" s="56">
        <f t="shared" si="139"/>
        <v>103.56</v>
      </c>
      <c r="X769" s="57">
        <f ca="1">IFERROR(IF($M769="S",(ROUNDDOWN($Y769*$W769,2)),IF($M769="M",SUMIFS($X:$X,$M:$M,"N1",$E:$E,I769),IF(AND(M769="N1",OFFSET(M769,1,0)="S"),SUMIFS($X:$X,$M:$M,"S",$J:$J,CONCATENATE(E769,".",F769,".")),IF(AND(M769="N1",OFFSET(M769,1,0)="N2",$A$6&gt;=3),SUMIFS($X:$X,$M:$M,"N2",$J:$J,CONCATENATE(E769,".",F769,".")),IF(AND(M769="N2",OFFSET(M769,1,0)="S",$A$6&gt;=3),SUMIFS($X:$X,$M:$M,"S",$K:$K,CONCATENATE(E769,".",F769,".",G769,"."))))))),0)</f>
        <v>696.37</v>
      </c>
      <c r="Y769" s="58">
        <f t="shared" si="137"/>
        <v>6.7243222222222254</v>
      </c>
      <c r="Z769" s="59"/>
      <c r="AA769" s="59"/>
      <c r="AB769" s="59"/>
      <c r="AC769" s="3"/>
      <c r="AD769" s="11"/>
      <c r="AE769" s="60"/>
    </row>
    <row r="770" spans="1:31" x14ac:dyDescent="0.25">
      <c r="A770">
        <f t="shared" si="130"/>
        <v>2</v>
      </c>
      <c r="B770">
        <f t="shared" ref="B770:B774" ca="1" si="140">IF(OR(C770="s",C770=0),OFFSET(B770,-1,0),C770)</f>
        <v>2</v>
      </c>
      <c r="C770">
        <f t="shared" ref="C770:C775" ca="1" si="141">IF(OFFSET(C770,-1,0)="L",1,IF(OFFSET(C770,-1,0)=1,2,IF(OR(A770="s",A770=0),"S",IF(AND(OFFSET(C770,-1,0)=2,A770=4),3,IF(AND(OR(OFFSET(C770,-1,0)="s",OFFSET(C770,-1,0)=0),A770&lt;&gt;"s",A770&gt;OFFSET(B770,-1,0)),OFFSET(B770,-1,0),A770)))))</f>
        <v>2</v>
      </c>
      <c r="D770" t="str">
        <f t="shared" si="131"/>
        <v xml:space="preserve"> </v>
      </c>
      <c r="E770" s="47">
        <f t="shared" ca="1" si="132"/>
        <v>1</v>
      </c>
      <c r="F770">
        <f t="shared" ca="1" si="133"/>
        <v>26</v>
      </c>
      <c r="G770">
        <f t="shared" ca="1" si="134"/>
        <v>0</v>
      </c>
      <c r="H770">
        <f t="shared" ca="1" si="135"/>
        <v>0</v>
      </c>
      <c r="I770" t="str">
        <f t="shared" ref="I770:I831" ca="1" si="142">IF(AND(OFFSET(C770,-1,0)=1,M770="S"),"CONFERIR",IF(OR($C770=0,$L770=""),"-",CONCATENATE(E770)))</f>
        <v>1</v>
      </c>
      <c r="J770" t="str">
        <f t="shared" ref="J770:J831" ca="1" si="143">CONCATENATE(E770,".",F770,".")</f>
        <v>1.26.</v>
      </c>
      <c r="K770" t="str">
        <f t="shared" ref="K770:K813" ca="1" si="144">CONCATENATE(E770,".",F770,".",G770,".")</f>
        <v>1.26.0.</v>
      </c>
      <c r="L770" t="str">
        <f t="shared" ca="1" si="136"/>
        <v>F</v>
      </c>
      <c r="M770" s="48" t="s">
        <v>3</v>
      </c>
      <c r="N770" s="49"/>
      <c r="O770" s="50" t="s">
        <v>1751</v>
      </c>
      <c r="P770" s="51"/>
      <c r="Q770" s="51"/>
      <c r="R770" s="52" t="s">
        <v>875</v>
      </c>
      <c r="S770" s="53"/>
      <c r="T770" s="78"/>
      <c r="U770" s="79"/>
      <c r="V770" s="57">
        <f t="shared" si="138"/>
        <v>0</v>
      </c>
      <c r="W770" s="56">
        <f t="shared" si="139"/>
        <v>0</v>
      </c>
      <c r="X770" s="57">
        <f ca="1">IFERROR(IF($M770="S",(ROUNDDOWN($Y770*$W770,2)),IF($M770="M",SUMIFS($X:$X,$M:$M,"N1",$E:$E,I770),IF(AND(M770="N1",OFFSET(M770,1,0)="S"),SUMIFS($X:$X,$M:$M,"S",$J:$J,CONCATENATE(E770,".",F770,".")),IF(AND(M770="N1",OFFSET(M770,1,0)="N2",$A$6&gt;=3),SUMIFS($X:$X,$M:$M,"N2",$J:$J,CONCATENATE(E770,".",F770,".")),IF(AND(M770="N2",OFFSET(M770,1,0)="S",$A$6&gt;=3),SUMIFS($X:$X,$M:$M,"S",$K:$K,CONCATENATE(E770,".",F770,".",G770,"."))))))),0)</f>
        <v>110747.98000000001</v>
      </c>
      <c r="Y770" s="58">
        <f t="shared" si="137"/>
        <v>0</v>
      </c>
      <c r="Z770" s="59"/>
      <c r="AA770" s="59"/>
      <c r="AB770" s="59"/>
      <c r="AC770" s="3"/>
      <c r="AD770" s="11"/>
      <c r="AE770" s="60"/>
    </row>
    <row r="771" spans="1:31" x14ac:dyDescent="0.25">
      <c r="A771">
        <f t="shared" si="130"/>
        <v>3</v>
      </c>
      <c r="B771">
        <f t="shared" ca="1" si="140"/>
        <v>3</v>
      </c>
      <c r="C771">
        <f t="shared" ca="1" si="141"/>
        <v>3</v>
      </c>
      <c r="D771" t="str">
        <f t="shared" si="131"/>
        <v xml:space="preserve"> </v>
      </c>
      <c r="E771" s="47">
        <f t="shared" ca="1" si="132"/>
        <v>1</v>
      </c>
      <c r="F771">
        <f t="shared" ca="1" si="133"/>
        <v>26</v>
      </c>
      <c r="G771">
        <f t="shared" ca="1" si="134"/>
        <v>1</v>
      </c>
      <c r="H771">
        <f t="shared" ca="1" si="135"/>
        <v>0</v>
      </c>
      <c r="I771" t="str">
        <f t="shared" ca="1" si="142"/>
        <v>1</v>
      </c>
      <c r="J771" t="str">
        <f t="shared" ca="1" si="143"/>
        <v>1.26.</v>
      </c>
      <c r="K771" t="str">
        <f t="shared" ca="1" si="144"/>
        <v>1.26.1.</v>
      </c>
      <c r="L771" t="str">
        <f t="shared" ca="1" si="136"/>
        <v>F</v>
      </c>
      <c r="M771" s="48" t="s">
        <v>4</v>
      </c>
      <c r="N771" s="49"/>
      <c r="O771" s="50" t="s">
        <v>1752</v>
      </c>
      <c r="P771" s="51"/>
      <c r="Q771" s="51"/>
      <c r="R771" s="52" t="s">
        <v>876</v>
      </c>
      <c r="S771" s="53"/>
      <c r="T771" s="78"/>
      <c r="U771" s="79"/>
      <c r="V771" s="57">
        <f t="shared" si="138"/>
        <v>0</v>
      </c>
      <c r="W771" s="56">
        <f t="shared" si="139"/>
        <v>0</v>
      </c>
      <c r="X771" s="57">
        <f ca="1">IFERROR(IF($M771="S",(ROUNDDOWN($Y771*$W771,2)),IF($M771="M",SUMIFS($X:$X,$M:$M,"N1",$E:$E,I771),IF(AND(M771="N1",OFFSET(M771,1,0)="S"),SUMIFS($X:$X,$M:$M,"S",$J:$J,CONCATENATE(E771,".",F771,".")),IF(AND(M771="N1",OFFSET(M771,1,0)="N2",$A$6&gt;=3),SUMIFS($X:$X,$M:$M,"N2",$J:$J,CONCATENATE(E771,".",F771,".")),IF(AND(M771="N2",OFFSET(M771,1,0)="S",$A$6&gt;=3),SUMIFS($X:$X,$M:$M,"S",$K:$K,CONCATENATE(E771,".",F771,".",G771,"."))))))),0)</f>
        <v>8700.18</v>
      </c>
      <c r="Y771" s="58">
        <f t="shared" si="137"/>
        <v>0</v>
      </c>
      <c r="Z771" s="59"/>
      <c r="AA771" s="59"/>
      <c r="AB771" s="59"/>
      <c r="AC771" s="3"/>
      <c r="AD771" s="11"/>
      <c r="AE771" s="60"/>
    </row>
    <row r="772" spans="1:31" ht="63.75" x14ac:dyDescent="0.25">
      <c r="A772" t="str">
        <f t="shared" si="130"/>
        <v>S</v>
      </c>
      <c r="B772">
        <f t="shared" ca="1" si="140"/>
        <v>3</v>
      </c>
      <c r="C772" t="str">
        <f t="shared" ca="1" si="141"/>
        <v>S</v>
      </c>
      <c r="D772" t="str">
        <f t="shared" si="131"/>
        <v xml:space="preserve"> </v>
      </c>
      <c r="E772" s="47">
        <f t="shared" ca="1" si="132"/>
        <v>1</v>
      </c>
      <c r="F772">
        <f t="shared" ca="1" si="133"/>
        <v>26</v>
      </c>
      <c r="G772">
        <f t="shared" ca="1" si="134"/>
        <v>1</v>
      </c>
      <c r="H772">
        <f t="shared" ca="1" si="135"/>
        <v>1</v>
      </c>
      <c r="I772" t="str">
        <f t="shared" ca="1" si="142"/>
        <v>1</v>
      </c>
      <c r="J772" t="str">
        <f t="shared" ca="1" si="143"/>
        <v>1.26.</v>
      </c>
      <c r="K772" t="str">
        <f t="shared" ca="1" si="144"/>
        <v>1.26.1.</v>
      </c>
      <c r="L772" t="str">
        <f t="shared" ca="1" si="136"/>
        <v>F</v>
      </c>
      <c r="M772" s="48" t="s">
        <v>6</v>
      </c>
      <c r="N772" s="49"/>
      <c r="O772" s="50" t="s">
        <v>1753</v>
      </c>
      <c r="P772" s="51" t="s">
        <v>51</v>
      </c>
      <c r="Q772" s="51" t="s">
        <v>877</v>
      </c>
      <c r="R772" s="52" t="s">
        <v>878</v>
      </c>
      <c r="S772" s="53" t="s">
        <v>61</v>
      </c>
      <c r="T772" s="78">
        <v>1</v>
      </c>
      <c r="U772" s="79">
        <v>721.92</v>
      </c>
      <c r="V772" s="57">
        <f t="shared" si="138"/>
        <v>900.81</v>
      </c>
      <c r="W772" s="56">
        <f t="shared" si="139"/>
        <v>900.81</v>
      </c>
      <c r="X772" s="57">
        <f ca="1">IFERROR(IF($M772="S",(ROUNDDOWN($Y772*$W772,2)),IF($M772="M",SUMIFS($X:$X,$M:$M,"N1",$E:$E,I772),IF(AND(M772="N1",OFFSET(M772,1,0)="S"),SUMIFS($X:$X,$M:$M,"S",$J:$J,CONCATENATE(E772,".",F772,".")),IF(AND(M772="N1",OFFSET(M772,1,0)="N2",$A$6&gt;=3),SUMIFS($X:$X,$M:$M,"N2",$J:$J,CONCATENATE(E772,".",F772,".")),IF(AND(M772="N2",OFFSET(M772,1,0)="S",$A$6&gt;=3),SUMIFS($X:$X,$M:$M,"S",$K:$K,CONCATENATE(E772,".",F772,".",G772,"."))))))),0)</f>
        <v>900.81</v>
      </c>
      <c r="Y772" s="58">
        <f t="shared" si="137"/>
        <v>1</v>
      </c>
      <c r="Z772" s="59"/>
      <c r="AA772" s="59"/>
      <c r="AB772" s="59"/>
      <c r="AC772" s="3"/>
      <c r="AD772" s="11"/>
      <c r="AE772" s="60"/>
    </row>
    <row r="773" spans="1:31" ht="63.75" x14ac:dyDescent="0.25">
      <c r="A773" t="str">
        <f t="shared" si="130"/>
        <v>S</v>
      </c>
      <c r="B773">
        <f t="shared" ca="1" si="140"/>
        <v>3</v>
      </c>
      <c r="C773" t="str">
        <f t="shared" ca="1" si="141"/>
        <v>S</v>
      </c>
      <c r="D773" t="str">
        <f t="shared" si="131"/>
        <v xml:space="preserve"> </v>
      </c>
      <c r="E773" s="47">
        <f t="shared" ca="1" si="132"/>
        <v>1</v>
      </c>
      <c r="F773">
        <f t="shared" ca="1" si="133"/>
        <v>26</v>
      </c>
      <c r="G773">
        <f t="shared" ca="1" si="134"/>
        <v>1</v>
      </c>
      <c r="H773">
        <f t="shared" ca="1" si="135"/>
        <v>2</v>
      </c>
      <c r="I773" t="str">
        <f t="shared" ca="1" si="142"/>
        <v>1</v>
      </c>
      <c r="J773" t="str">
        <f t="shared" ca="1" si="143"/>
        <v>1.26.</v>
      </c>
      <c r="K773" t="str">
        <f t="shared" ca="1" si="144"/>
        <v>1.26.1.</v>
      </c>
      <c r="L773" t="str">
        <f t="shared" ca="1" si="136"/>
        <v>F</v>
      </c>
      <c r="M773" s="48" t="s">
        <v>6</v>
      </c>
      <c r="N773" s="49"/>
      <c r="O773" s="50" t="s">
        <v>1754</v>
      </c>
      <c r="P773" s="51" t="s">
        <v>120</v>
      </c>
      <c r="Q773" s="51" t="s">
        <v>879</v>
      </c>
      <c r="R773" s="52" t="s">
        <v>880</v>
      </c>
      <c r="S773" s="53" t="s">
        <v>61</v>
      </c>
      <c r="T773" s="78">
        <v>1</v>
      </c>
      <c r="U773" s="79">
        <v>934.91</v>
      </c>
      <c r="V773" s="57">
        <f t="shared" si="138"/>
        <v>1166.58</v>
      </c>
      <c r="W773" s="56">
        <f t="shared" si="139"/>
        <v>1166.58</v>
      </c>
      <c r="X773" s="57">
        <f ca="1">IFERROR(IF($M773="S",(ROUNDDOWN($Y773*$W773,2)),IF($M773="M",SUMIFS($X:$X,$M:$M,"N1",$E:$E,I773),IF(AND(M773="N1",OFFSET(M773,1,0)="S"),SUMIFS($X:$X,$M:$M,"S",$J:$J,CONCATENATE(E773,".",F773,".")),IF(AND(M773="N1",OFFSET(M773,1,0)="N2",$A$6&gt;=3),SUMIFS($X:$X,$M:$M,"N2",$J:$J,CONCATENATE(E773,".",F773,".")),IF(AND(M773="N2",OFFSET(M773,1,0)="S",$A$6&gt;=3),SUMIFS($X:$X,$M:$M,"S",$K:$K,CONCATENATE(E773,".",F773,".",G773,"."))))))),0)</f>
        <v>1166.58</v>
      </c>
      <c r="Y773" s="58">
        <f t="shared" si="137"/>
        <v>1</v>
      </c>
      <c r="Z773" s="59"/>
      <c r="AA773" s="59"/>
      <c r="AB773" s="59"/>
      <c r="AC773" s="3"/>
      <c r="AD773" s="11"/>
      <c r="AE773" s="60"/>
    </row>
    <row r="774" spans="1:31" ht="63.75" x14ac:dyDescent="0.25">
      <c r="A774" t="str">
        <f t="shared" si="130"/>
        <v>S</v>
      </c>
      <c r="B774">
        <f t="shared" ca="1" si="140"/>
        <v>3</v>
      </c>
      <c r="C774" t="str">
        <f t="shared" ca="1" si="141"/>
        <v>S</v>
      </c>
      <c r="D774" t="str">
        <f t="shared" si="131"/>
        <v xml:space="preserve"> </v>
      </c>
      <c r="E774" s="47">
        <f t="shared" ca="1" si="132"/>
        <v>1</v>
      </c>
      <c r="F774">
        <f t="shared" ca="1" si="133"/>
        <v>26</v>
      </c>
      <c r="G774">
        <f t="shared" ca="1" si="134"/>
        <v>1</v>
      </c>
      <c r="H774">
        <f t="shared" ca="1" si="135"/>
        <v>3</v>
      </c>
      <c r="I774" t="str">
        <f t="shared" ca="1" si="142"/>
        <v>1</v>
      </c>
      <c r="J774" t="str">
        <f t="shared" ca="1" si="143"/>
        <v>1.26.</v>
      </c>
      <c r="K774" t="str">
        <f t="shared" ca="1" si="144"/>
        <v>1.26.1.</v>
      </c>
      <c r="L774" t="str">
        <f t="shared" ca="1" si="136"/>
        <v>F</v>
      </c>
      <c r="M774" s="48" t="s">
        <v>6</v>
      </c>
      <c r="N774" s="49"/>
      <c r="O774" s="50" t="s">
        <v>1755</v>
      </c>
      <c r="P774" s="51" t="s">
        <v>51</v>
      </c>
      <c r="Q774" s="51" t="s">
        <v>881</v>
      </c>
      <c r="R774" s="52" t="s">
        <v>882</v>
      </c>
      <c r="S774" s="53" t="s">
        <v>61</v>
      </c>
      <c r="T774" s="78">
        <v>1</v>
      </c>
      <c r="U774" s="79">
        <v>1004.18</v>
      </c>
      <c r="V774" s="57">
        <f t="shared" si="138"/>
        <v>1253.01</v>
      </c>
      <c r="W774" s="56">
        <f t="shared" si="139"/>
        <v>1253.01</v>
      </c>
      <c r="X774" s="57">
        <f ca="1">IFERROR(IF($M774="S",(ROUNDDOWN($Y774*$W774,2)),IF($M774="M",SUMIFS($X:$X,$M:$M,"N1",$E:$E,I774),IF(AND(M774="N1",OFFSET(M774,1,0)="S"),SUMIFS($X:$X,$M:$M,"S",$J:$J,CONCATENATE(E774,".",F774,".")),IF(AND(M774="N1",OFFSET(M774,1,0)="N2",$A$6&gt;=3),SUMIFS($X:$X,$M:$M,"N2",$J:$J,CONCATENATE(E774,".",F774,".")),IF(AND(M774="N2",OFFSET(M774,1,0)="S",$A$6&gt;=3),SUMIFS($X:$X,$M:$M,"S",$K:$K,CONCATENATE(E774,".",F774,".",G774,"."))))))),0)</f>
        <v>1253.01</v>
      </c>
      <c r="Y774" s="58">
        <f t="shared" si="137"/>
        <v>1</v>
      </c>
      <c r="Z774" s="59"/>
      <c r="AA774" s="59"/>
      <c r="AB774" s="59"/>
      <c r="AC774" s="3"/>
      <c r="AD774" s="11"/>
      <c r="AE774" s="60"/>
    </row>
    <row r="775" spans="1:31" ht="63.75" x14ac:dyDescent="0.25">
      <c r="A775" t="str">
        <f t="shared" si="34"/>
        <v>S</v>
      </c>
      <c r="B775">
        <f t="shared" ref="B775:B839" ca="1" si="145">IF(OR(C775="s",C775=0),OFFSET(B775,-1,0),C775)</f>
        <v>3</v>
      </c>
      <c r="C775" t="str">
        <f t="shared" ca="1" si="141"/>
        <v>S</v>
      </c>
      <c r="D775" t="str">
        <f t="shared" si="131"/>
        <v xml:space="preserve"> </v>
      </c>
      <c r="E775" s="47">
        <f t="shared" ca="1" si="132"/>
        <v>1</v>
      </c>
      <c r="F775">
        <f t="shared" ca="1" si="133"/>
        <v>26</v>
      </c>
      <c r="G775">
        <f t="shared" ca="1" si="134"/>
        <v>1</v>
      </c>
      <c r="H775">
        <f t="shared" ca="1" si="135"/>
        <v>4</v>
      </c>
      <c r="I775" t="str">
        <f t="shared" ca="1" si="142"/>
        <v>1</v>
      </c>
      <c r="J775" t="str">
        <f t="shared" ca="1" si="143"/>
        <v>1.26.</v>
      </c>
      <c r="K775" t="str">
        <f t="shared" ca="1" si="144"/>
        <v>1.26.1.</v>
      </c>
      <c r="L775" t="str">
        <f t="shared" ca="1" si="136"/>
        <v>F</v>
      </c>
      <c r="M775" s="48" t="s">
        <v>6</v>
      </c>
      <c r="N775" s="49"/>
      <c r="O775" s="50" t="s">
        <v>1756</v>
      </c>
      <c r="P775" s="51" t="s">
        <v>51</v>
      </c>
      <c r="Q775" s="51" t="s">
        <v>883</v>
      </c>
      <c r="R775" s="52" t="s">
        <v>884</v>
      </c>
      <c r="S775" s="53" t="s">
        <v>61</v>
      </c>
      <c r="T775" s="78">
        <v>1</v>
      </c>
      <c r="U775" s="79">
        <v>386.04</v>
      </c>
      <c r="V775" s="57">
        <f t="shared" si="138"/>
        <v>481.7</v>
      </c>
      <c r="W775" s="56">
        <f t="shared" si="139"/>
        <v>481.7</v>
      </c>
      <c r="X775" s="57">
        <f ca="1">IFERROR(IF($M775="S",(ROUNDDOWN($Y775*$W775,2)),IF($M775="M",SUMIFS($X:$X,$M:$M,"N1",$E:$E,I775),IF(AND(M775="N1",OFFSET(M775,1,0)="S"),SUMIFS($X:$X,$M:$M,"S",$J:$J,CONCATENATE(E775,".",F775,".")),IF(AND(M775="N1",OFFSET(M775,1,0)="N2",$A$6&gt;=3),SUMIFS($X:$X,$M:$M,"N2",$J:$J,CONCATENATE(E775,".",F775,".")),IF(AND(M775="N2",OFFSET(M775,1,0)="S",$A$6&gt;=3),SUMIFS($X:$X,$M:$M,"S",$K:$K,CONCATENATE(E775,".",F775,".",G775,"."))))))),0)</f>
        <v>481.7</v>
      </c>
      <c r="Y775" s="58">
        <f t="shared" si="137"/>
        <v>1</v>
      </c>
      <c r="Z775" s="59"/>
      <c r="AA775" s="59">
        <f>MATCH((CONCATENATE($P775," ",$Q775)),[1]Banco!$A:$A,0)</f>
        <v>12526</v>
      </c>
      <c r="AB775" s="59"/>
      <c r="AC775" s="3" t="s">
        <v>0</v>
      </c>
      <c r="AD775" s="11"/>
      <c r="AE775" s="60"/>
    </row>
    <row r="776" spans="1:31" ht="25.5" x14ac:dyDescent="0.25">
      <c r="A776" t="str">
        <f t="shared" si="34"/>
        <v>S</v>
      </c>
      <c r="B776">
        <f t="shared" ca="1" si="145"/>
        <v>3</v>
      </c>
      <c r="C776" t="str">
        <f t="shared" ref="C776:C839" ca="1" si="146">IF(OFFSET(C776,-1,0)="L",1,IF(OFFSET(C776,-1,0)=1,2,IF(OR(A776="s",A776=0),"S",IF(AND(OFFSET(C776,-1,0)=2,A776=4),3,IF(AND(OR(OFFSET(C776,-1,0)="s",OFFSET(C776,-1,0)=0),A776&lt;&gt;"s",A776&gt;OFFSET(B776,-1,0)),OFFSET(B776,-1,0),A776)))))</f>
        <v>S</v>
      </c>
      <c r="D776" t="str">
        <f t="shared" si="131"/>
        <v xml:space="preserve"> </v>
      </c>
      <c r="E776" s="47">
        <f t="shared" ca="1" si="132"/>
        <v>1</v>
      </c>
      <c r="F776">
        <f t="shared" ca="1" si="133"/>
        <v>26</v>
      </c>
      <c r="G776">
        <f t="shared" ca="1" si="134"/>
        <v>1</v>
      </c>
      <c r="H776">
        <f t="shared" ca="1" si="135"/>
        <v>5</v>
      </c>
      <c r="I776" t="str">
        <f t="shared" ca="1" si="142"/>
        <v>1</v>
      </c>
      <c r="J776" t="str">
        <f t="shared" ca="1" si="143"/>
        <v>1.26.</v>
      </c>
      <c r="K776" t="str">
        <f t="shared" ca="1" si="144"/>
        <v>1.26.1.</v>
      </c>
      <c r="L776" t="str">
        <f t="shared" ca="1" si="136"/>
        <v>F</v>
      </c>
      <c r="M776" s="48" t="s">
        <v>6</v>
      </c>
      <c r="N776" s="49"/>
      <c r="O776" s="50" t="s">
        <v>1757</v>
      </c>
      <c r="P776" s="51" t="s">
        <v>120</v>
      </c>
      <c r="Q776" s="51" t="s">
        <v>885</v>
      </c>
      <c r="R776" s="52" t="s">
        <v>886</v>
      </c>
      <c r="S776" s="53" t="s">
        <v>61</v>
      </c>
      <c r="T776" s="78">
        <v>1</v>
      </c>
      <c r="U776" s="79">
        <v>1056.72</v>
      </c>
      <c r="V776" s="57">
        <f t="shared" si="138"/>
        <v>1318.57</v>
      </c>
      <c r="W776" s="56">
        <f t="shared" si="139"/>
        <v>1318.57</v>
      </c>
      <c r="X776" s="57">
        <f ca="1">IFERROR(IF($M776="S",(ROUNDDOWN($Y776*$W776,2)),IF($M776="M",SUMIFS($X:$X,$M:$M,"N1",$E:$E,I776),IF(AND(M776="N1",OFFSET(M776,1,0)="S"),SUMIFS($X:$X,$M:$M,"S",$J:$J,CONCATENATE(E776,".",F776,".")),IF(AND(M776="N1",OFFSET(M776,1,0)="N2",$A$6&gt;=3),SUMIFS($X:$X,$M:$M,"N2",$J:$J,CONCATENATE(E776,".",F776,".")),IF(AND(M776="N2",OFFSET(M776,1,0)="S",$A$6&gt;=3),SUMIFS($X:$X,$M:$M,"S",$K:$K,CONCATENATE(E776,".",F776,".",G776,"."))))))),0)</f>
        <v>1318.57</v>
      </c>
      <c r="Y776" s="58">
        <f t="shared" si="137"/>
        <v>1</v>
      </c>
      <c r="Z776" s="59"/>
      <c r="AA776" s="59" t="e">
        <f>MATCH((CONCATENATE($P776," ",$Q776)),[1]Banco!$A:$A,0)</f>
        <v>#N/A</v>
      </c>
      <c r="AB776" s="59"/>
      <c r="AC776" s="3" t="s">
        <v>0</v>
      </c>
      <c r="AD776" s="11"/>
      <c r="AE776" s="60"/>
    </row>
    <row r="777" spans="1:31" ht="25.5" x14ac:dyDescent="0.25">
      <c r="A777" t="str">
        <f t="shared" si="34"/>
        <v>S</v>
      </c>
      <c r="B777">
        <f t="shared" ca="1" si="145"/>
        <v>3</v>
      </c>
      <c r="C777" t="str">
        <f t="shared" ca="1" si="146"/>
        <v>S</v>
      </c>
      <c r="D777" t="str">
        <f t="shared" si="131"/>
        <v xml:space="preserve"> </v>
      </c>
      <c r="E777" s="47">
        <f t="shared" ca="1" si="132"/>
        <v>1</v>
      </c>
      <c r="F777">
        <f t="shared" ca="1" si="133"/>
        <v>26</v>
      </c>
      <c r="G777">
        <f t="shared" ca="1" si="134"/>
        <v>1</v>
      </c>
      <c r="H777">
        <f t="shared" ca="1" si="135"/>
        <v>6</v>
      </c>
      <c r="I777" t="str">
        <f t="shared" ca="1" si="142"/>
        <v>1</v>
      </c>
      <c r="J777" t="str">
        <f t="shared" ca="1" si="143"/>
        <v>1.26.</v>
      </c>
      <c r="K777" t="str">
        <f t="shared" ca="1" si="144"/>
        <v>1.26.1.</v>
      </c>
      <c r="L777" t="str">
        <f t="shared" ca="1" si="136"/>
        <v>F</v>
      </c>
      <c r="M777" s="48" t="s">
        <v>6</v>
      </c>
      <c r="N777" s="49"/>
      <c r="O777" s="50" t="s">
        <v>1758</v>
      </c>
      <c r="P777" s="51" t="s">
        <v>120</v>
      </c>
      <c r="Q777" s="51" t="s">
        <v>887</v>
      </c>
      <c r="R777" s="52" t="s">
        <v>888</v>
      </c>
      <c r="S777" s="53" t="s">
        <v>1</v>
      </c>
      <c r="T777" s="78">
        <v>2</v>
      </c>
      <c r="U777" s="79">
        <v>956.22</v>
      </c>
      <c r="V777" s="57">
        <f t="shared" si="138"/>
        <v>1193.17</v>
      </c>
      <c r="W777" s="56">
        <f t="shared" si="139"/>
        <v>1193.17</v>
      </c>
      <c r="X777" s="57">
        <f ca="1">IFERROR(IF($M777="S",(ROUNDDOWN($Y777*$W777,2)),IF($M777="M",SUMIFS($X:$X,$M:$M,"N1",$E:$E,I777),IF(AND(M777="N1",OFFSET(M777,1,0)="S"),SUMIFS($X:$X,$M:$M,"S",$J:$J,CONCATENATE(E777,".",F777,".")),IF(AND(M777="N1",OFFSET(M777,1,0)="N2",$A$6&gt;=3),SUMIFS($X:$X,$M:$M,"N2",$J:$J,CONCATENATE(E777,".",F777,".")),IF(AND(M777="N2",OFFSET(M777,1,0)="S",$A$6&gt;=3),SUMIFS($X:$X,$M:$M,"S",$K:$K,CONCATENATE(E777,".",F777,".",G777,"."))))))),0)</f>
        <v>2386.34</v>
      </c>
      <c r="Y777" s="58">
        <f t="shared" si="137"/>
        <v>2</v>
      </c>
      <c r="Z777" s="59"/>
      <c r="AA777" s="59" t="e">
        <f>MATCH((CONCATENATE($P777," ",$Q777)),[1]Banco!$A:$A,0)</f>
        <v>#N/A</v>
      </c>
      <c r="AB777" s="59"/>
      <c r="AC777" s="3" t="s">
        <v>0</v>
      </c>
      <c r="AD777" s="11"/>
      <c r="AE777" s="60"/>
    </row>
    <row r="778" spans="1:31" ht="25.5" x14ac:dyDescent="0.25">
      <c r="A778" t="str">
        <f t="shared" si="34"/>
        <v>S</v>
      </c>
      <c r="B778">
        <f t="shared" ca="1" si="145"/>
        <v>3</v>
      </c>
      <c r="C778" t="str">
        <f t="shared" ca="1" si="146"/>
        <v>S</v>
      </c>
      <c r="D778" t="str">
        <f t="shared" si="131"/>
        <v xml:space="preserve"> </v>
      </c>
      <c r="E778" s="47">
        <f t="shared" ca="1" si="132"/>
        <v>1</v>
      </c>
      <c r="F778">
        <f t="shared" ca="1" si="133"/>
        <v>26</v>
      </c>
      <c r="G778">
        <f t="shared" ca="1" si="134"/>
        <v>1</v>
      </c>
      <c r="H778">
        <f t="shared" ca="1" si="135"/>
        <v>7</v>
      </c>
      <c r="I778" t="str">
        <f t="shared" ca="1" si="142"/>
        <v>1</v>
      </c>
      <c r="J778" t="str">
        <f t="shared" ca="1" si="143"/>
        <v>1.26.</v>
      </c>
      <c r="K778" t="str">
        <f t="shared" ca="1" si="144"/>
        <v>1.26.1.</v>
      </c>
      <c r="L778" t="str">
        <f t="shared" ca="1" si="136"/>
        <v>F</v>
      </c>
      <c r="M778" s="48" t="s">
        <v>6</v>
      </c>
      <c r="N778" s="49"/>
      <c r="O778" s="50" t="s">
        <v>1759</v>
      </c>
      <c r="P778" s="51" t="s">
        <v>120</v>
      </c>
      <c r="Q778" s="51" t="s">
        <v>887</v>
      </c>
      <c r="R778" s="52" t="s">
        <v>888</v>
      </c>
      <c r="S778" s="53" t="s">
        <v>1</v>
      </c>
      <c r="T778" s="78">
        <v>1</v>
      </c>
      <c r="U778" s="79">
        <v>956.22</v>
      </c>
      <c r="V778" s="57">
        <f t="shared" si="138"/>
        <v>1193.17</v>
      </c>
      <c r="W778" s="56">
        <f t="shared" si="139"/>
        <v>1193.17</v>
      </c>
      <c r="X778" s="57">
        <f ca="1">IFERROR(IF($M778="S",(ROUNDDOWN($Y778*$W778,2)),IF($M778="M",SUMIFS($X:$X,$M:$M,"N1",$E:$E,I778),IF(AND(M778="N1",OFFSET(M778,1,0)="S"),SUMIFS($X:$X,$M:$M,"S",$J:$J,CONCATENATE(E778,".",F778,".")),IF(AND(M778="N1",OFFSET(M778,1,0)="N2",$A$6&gt;=3),SUMIFS($X:$X,$M:$M,"N2",$J:$J,CONCATENATE(E778,".",F778,".")),IF(AND(M778="N2",OFFSET(M778,1,0)="S",$A$6&gt;=3),SUMIFS($X:$X,$M:$M,"S",$K:$K,CONCATENATE(E778,".",F778,".",G778,"."))))))),0)</f>
        <v>1193.17</v>
      </c>
      <c r="Y778" s="58">
        <f t="shared" si="137"/>
        <v>1</v>
      </c>
      <c r="Z778" s="59"/>
      <c r="AA778" s="59" t="e">
        <f>MATCH((CONCATENATE($P778," ",$Q778)),[1]Banco!$A:$A,0)</f>
        <v>#N/A</v>
      </c>
      <c r="AB778" s="59"/>
      <c r="AC778" s="3" t="s">
        <v>0</v>
      </c>
      <c r="AD778" s="11"/>
      <c r="AE778" s="60"/>
    </row>
    <row r="779" spans="1:31" x14ac:dyDescent="0.25">
      <c r="A779">
        <f t="shared" si="34"/>
        <v>3</v>
      </c>
      <c r="B779">
        <f t="shared" ca="1" si="145"/>
        <v>3</v>
      </c>
      <c r="C779">
        <f t="shared" ca="1" si="146"/>
        <v>3</v>
      </c>
      <c r="D779" t="str">
        <f t="shared" si="131"/>
        <v xml:space="preserve"> </v>
      </c>
      <c r="E779" s="47">
        <f t="shared" ca="1" si="132"/>
        <v>1</v>
      </c>
      <c r="F779">
        <f t="shared" ca="1" si="133"/>
        <v>26</v>
      </c>
      <c r="G779">
        <f t="shared" ca="1" si="134"/>
        <v>2</v>
      </c>
      <c r="H779">
        <f t="shared" ca="1" si="135"/>
        <v>0</v>
      </c>
      <c r="I779" t="str">
        <f t="shared" ca="1" si="142"/>
        <v>1</v>
      </c>
      <c r="J779" t="str">
        <f t="shared" ca="1" si="143"/>
        <v>1.26.</v>
      </c>
      <c r="K779" t="str">
        <f t="shared" ca="1" si="144"/>
        <v>1.26.2.</v>
      </c>
      <c r="L779" t="str">
        <f t="shared" ca="1" si="136"/>
        <v>F</v>
      </c>
      <c r="M779" s="48" t="s">
        <v>4</v>
      </c>
      <c r="N779" s="49"/>
      <c r="O779" s="50" t="s">
        <v>1760</v>
      </c>
      <c r="P779" s="51"/>
      <c r="Q779" s="51"/>
      <c r="R779" s="52" t="s">
        <v>44</v>
      </c>
      <c r="S779" s="53"/>
      <c r="T779" s="78"/>
      <c r="U779" s="79"/>
      <c r="V779" s="57">
        <f t="shared" si="138"/>
        <v>0</v>
      </c>
      <c r="W779" s="56">
        <f t="shared" si="139"/>
        <v>0</v>
      </c>
      <c r="X779" s="57">
        <f ca="1">IFERROR(IF($M779="S",(ROUNDDOWN($Y779*$W779,2)),IF($M779="M",SUMIFS($X:$X,$M:$M,"N1",$E:$E,I779),IF(AND(M779="N1",OFFSET(M779,1,0)="S"),SUMIFS($X:$X,$M:$M,"S",$J:$J,CONCATENATE(E779,".",F779,".")),IF(AND(M779="N1",OFFSET(M779,1,0)="N2",$A$6&gt;=3),SUMIFS($X:$X,$M:$M,"N2",$J:$J,CONCATENATE(E779,".",F779,".")),IF(AND(M779="N2",OFFSET(M779,1,0)="S",$A$6&gt;=3),SUMIFS($X:$X,$M:$M,"S",$K:$K,CONCATENATE(E779,".",F779,".",G779,"."))))))),0)</f>
        <v>28903.630000000005</v>
      </c>
      <c r="Y779" s="58">
        <f t="shared" si="137"/>
        <v>0</v>
      </c>
      <c r="Z779" s="59"/>
      <c r="AA779" s="59" t="e">
        <f>MATCH((CONCATENATE($P779," ",$Q779)),[1]Banco!$A:$A,0)</f>
        <v>#N/A</v>
      </c>
      <c r="AB779" s="59"/>
      <c r="AC779" s="3" t="s">
        <v>0</v>
      </c>
      <c r="AD779" s="11"/>
      <c r="AE779" s="60"/>
    </row>
    <row r="780" spans="1:31" ht="25.5" x14ac:dyDescent="0.25">
      <c r="A780" t="str">
        <f t="shared" si="34"/>
        <v>S</v>
      </c>
      <c r="B780">
        <f t="shared" ca="1" si="145"/>
        <v>3</v>
      </c>
      <c r="C780" t="str">
        <f t="shared" ca="1" si="146"/>
        <v>S</v>
      </c>
      <c r="D780" t="str">
        <f t="shared" si="131"/>
        <v xml:space="preserve"> </v>
      </c>
      <c r="E780" s="47">
        <f t="shared" ca="1" si="132"/>
        <v>1</v>
      </c>
      <c r="F780">
        <f t="shared" ca="1" si="133"/>
        <v>26</v>
      </c>
      <c r="G780">
        <f t="shared" ca="1" si="134"/>
        <v>2</v>
      </c>
      <c r="H780">
        <f t="shared" ca="1" si="135"/>
        <v>1</v>
      </c>
      <c r="I780" t="str">
        <f t="shared" ca="1" si="142"/>
        <v>1</v>
      </c>
      <c r="J780" t="str">
        <f t="shared" ca="1" si="143"/>
        <v>1.26.</v>
      </c>
      <c r="K780" t="str">
        <f t="shared" ca="1" si="144"/>
        <v>1.26.2.</v>
      </c>
      <c r="L780" t="str">
        <f t="shared" ca="1" si="136"/>
        <v>F</v>
      </c>
      <c r="M780" s="48" t="s">
        <v>6</v>
      </c>
      <c r="N780" s="49"/>
      <c r="O780" s="50" t="s">
        <v>1761</v>
      </c>
      <c r="P780" s="51" t="s">
        <v>51</v>
      </c>
      <c r="Q780" s="51" t="s">
        <v>889</v>
      </c>
      <c r="R780" s="52" t="s">
        <v>890</v>
      </c>
      <c r="S780" s="53" t="s">
        <v>1</v>
      </c>
      <c r="T780" s="78">
        <v>10.06</v>
      </c>
      <c r="U780" s="79">
        <v>38.869999999999997</v>
      </c>
      <c r="V780" s="57">
        <f t="shared" si="138"/>
        <v>48.5</v>
      </c>
      <c r="W780" s="56">
        <f t="shared" si="139"/>
        <v>48.5</v>
      </c>
      <c r="X780" s="57">
        <f ca="1">IFERROR(IF($M780="S",(ROUNDDOWN($Y780*$W780,2)),IF($M780="M",SUMIFS($X:$X,$M:$M,"N1",$E:$E,I780),IF(AND(M780="N1",OFFSET(M780,1,0)="S"),SUMIFS($X:$X,$M:$M,"S",$J:$J,CONCATENATE(E780,".",F780,".")),IF(AND(M780="N1",OFFSET(M780,1,0)="N2",$A$6&gt;=3),SUMIFS($X:$X,$M:$M,"N2",$J:$J,CONCATENATE(E780,".",F780,".")),IF(AND(M780="N2",OFFSET(M780,1,0)="S",$A$6&gt;=3),SUMIFS($X:$X,$M:$M,"S",$K:$K,CONCATENATE(E780,".",F780,".",G780,"."))))))),0)</f>
        <v>487.91</v>
      </c>
      <c r="Y780" s="58">
        <f t="shared" si="137"/>
        <v>10.06</v>
      </c>
      <c r="Z780" s="59"/>
      <c r="AA780" s="59">
        <f>MATCH((CONCATENATE($P780," ",$Q780)),[1]Banco!$A:$A,0)</f>
        <v>10933</v>
      </c>
      <c r="AB780" s="59"/>
      <c r="AC780" s="3" t="s">
        <v>0</v>
      </c>
      <c r="AD780" s="11"/>
      <c r="AE780" s="60"/>
    </row>
    <row r="781" spans="1:31" ht="25.5" x14ac:dyDescent="0.25">
      <c r="A781" t="str">
        <f t="shared" si="34"/>
        <v>S</v>
      </c>
      <c r="B781">
        <f t="shared" ca="1" si="145"/>
        <v>3</v>
      </c>
      <c r="C781" t="str">
        <f t="shared" ca="1" si="146"/>
        <v>S</v>
      </c>
      <c r="D781" t="str">
        <f t="shared" si="131"/>
        <v xml:space="preserve"> </v>
      </c>
      <c r="E781" s="47">
        <f t="shared" ca="1" si="132"/>
        <v>1</v>
      </c>
      <c r="F781">
        <f t="shared" ca="1" si="133"/>
        <v>26</v>
      </c>
      <c r="G781">
        <f t="shared" ca="1" si="134"/>
        <v>2</v>
      </c>
      <c r="H781">
        <f t="shared" ca="1" si="135"/>
        <v>2</v>
      </c>
      <c r="I781" t="str">
        <f t="shared" ca="1" si="142"/>
        <v>1</v>
      </c>
      <c r="J781" t="str">
        <f t="shared" ca="1" si="143"/>
        <v>1.26.</v>
      </c>
      <c r="K781" t="str">
        <f t="shared" ca="1" si="144"/>
        <v>1.26.2.</v>
      </c>
      <c r="L781" t="str">
        <f t="shared" ca="1" si="136"/>
        <v>F</v>
      </c>
      <c r="M781" s="48" t="s">
        <v>6</v>
      </c>
      <c r="N781" s="49"/>
      <c r="O781" s="50" t="s">
        <v>1762</v>
      </c>
      <c r="P781" s="51" t="s">
        <v>51</v>
      </c>
      <c r="Q781" s="51" t="s">
        <v>891</v>
      </c>
      <c r="R781" s="52" t="s">
        <v>892</v>
      </c>
      <c r="S781" s="53" t="s">
        <v>1</v>
      </c>
      <c r="T781" s="78">
        <v>66.33</v>
      </c>
      <c r="U781" s="79">
        <v>44.71</v>
      </c>
      <c r="V781" s="57">
        <f t="shared" si="138"/>
        <v>55.78</v>
      </c>
      <c r="W781" s="56">
        <f t="shared" si="139"/>
        <v>55.78</v>
      </c>
      <c r="X781" s="57">
        <f ca="1">IFERROR(IF($M781="S",(ROUNDDOWN($Y781*$W781,2)),IF($M781="M",SUMIFS($X:$X,$M:$M,"N1",$E:$E,I781),IF(AND(M781="N1",OFFSET(M781,1,0)="S"),SUMIFS($X:$X,$M:$M,"S",$J:$J,CONCATENATE(E781,".",F781,".")),IF(AND(M781="N1",OFFSET(M781,1,0)="N2",$A$6&gt;=3),SUMIFS($X:$X,$M:$M,"N2",$J:$J,CONCATENATE(E781,".",F781,".")),IF(AND(M781="N2",OFFSET(M781,1,0)="S",$A$6&gt;=3),SUMIFS($X:$X,$M:$M,"S",$K:$K,CONCATENATE(E781,".",F781,".",G781,"."))))))),0)</f>
        <v>3699.88</v>
      </c>
      <c r="Y781" s="58">
        <f t="shared" si="137"/>
        <v>66.33</v>
      </c>
      <c r="Z781" s="59"/>
      <c r="AA781" s="59">
        <f>MATCH((CONCATENATE($P781," ",$Q781)),[1]Banco!$A:$A,0)</f>
        <v>10934</v>
      </c>
      <c r="AB781" s="59"/>
      <c r="AC781" s="3" t="s">
        <v>0</v>
      </c>
      <c r="AD781" s="11"/>
      <c r="AE781" s="60"/>
    </row>
    <row r="782" spans="1:31" ht="25.5" x14ac:dyDescent="0.25">
      <c r="A782" t="str">
        <f t="shared" si="34"/>
        <v>S</v>
      </c>
      <c r="B782">
        <f t="shared" ca="1" si="145"/>
        <v>3</v>
      </c>
      <c r="C782" t="str">
        <f t="shared" ca="1" si="146"/>
        <v>S</v>
      </c>
      <c r="D782" t="str">
        <f t="shared" si="131"/>
        <v xml:space="preserve"> </v>
      </c>
      <c r="E782" s="47">
        <f t="shared" ca="1" si="132"/>
        <v>1</v>
      </c>
      <c r="F782">
        <f t="shared" ca="1" si="133"/>
        <v>26</v>
      </c>
      <c r="G782">
        <f t="shared" ca="1" si="134"/>
        <v>2</v>
      </c>
      <c r="H782">
        <f t="shared" ca="1" si="135"/>
        <v>3</v>
      </c>
      <c r="I782" t="str">
        <f t="shared" ca="1" si="142"/>
        <v>1</v>
      </c>
      <c r="J782" t="str">
        <f t="shared" ca="1" si="143"/>
        <v>1.26.</v>
      </c>
      <c r="K782" t="str">
        <f t="shared" ca="1" si="144"/>
        <v>1.26.2.</v>
      </c>
      <c r="L782" t="str">
        <f t="shared" ca="1" si="136"/>
        <v>F</v>
      </c>
      <c r="M782" s="48" t="s">
        <v>6</v>
      </c>
      <c r="N782" s="49"/>
      <c r="O782" s="50" t="s">
        <v>1763</v>
      </c>
      <c r="P782" s="51" t="s">
        <v>131</v>
      </c>
      <c r="Q782" s="51" t="s">
        <v>893</v>
      </c>
      <c r="R782" s="52" t="s">
        <v>894</v>
      </c>
      <c r="S782" s="53" t="s">
        <v>1</v>
      </c>
      <c r="T782" s="78">
        <v>74.239999999999995</v>
      </c>
      <c r="U782" s="79">
        <v>264.77999999999997</v>
      </c>
      <c r="V782" s="57">
        <f t="shared" si="138"/>
        <v>330.39</v>
      </c>
      <c r="W782" s="56">
        <f t="shared" si="139"/>
        <v>330.39</v>
      </c>
      <c r="X782" s="57">
        <f ca="1">IFERROR(IF($M782="S",(ROUNDDOWN($Y782*$W782,2)),IF($M782="M",SUMIFS($X:$X,$M:$M,"N1",$E:$E,I782),IF(AND(M782="N1",OFFSET(M782,1,0)="S"),SUMIFS($X:$X,$M:$M,"S",$J:$J,CONCATENATE(E782,".",F782,".")),IF(AND(M782="N1",OFFSET(M782,1,0)="N2",$A$6&gt;=3),SUMIFS($X:$X,$M:$M,"N2",$J:$J,CONCATENATE(E782,".",F782,".")),IF(AND(M782="N2",OFFSET(M782,1,0)="S",$A$6&gt;=3),SUMIFS($X:$X,$M:$M,"S",$K:$K,CONCATENATE(E782,".",F782,".",G782,"."))))))),0)</f>
        <v>24528.15</v>
      </c>
      <c r="Y782" s="58">
        <f t="shared" si="137"/>
        <v>74.239999999999995</v>
      </c>
      <c r="Z782" s="59"/>
      <c r="AA782" s="59" t="e">
        <f>MATCH((CONCATENATE($P782," ",$Q782)),[1]Banco!$A:$A,0)</f>
        <v>#N/A</v>
      </c>
      <c r="AB782" s="59"/>
      <c r="AC782" s="3" t="s">
        <v>0</v>
      </c>
      <c r="AD782" s="11"/>
      <c r="AE782" s="60"/>
    </row>
    <row r="783" spans="1:31" ht="25.5" x14ac:dyDescent="0.25">
      <c r="A783" t="str">
        <f t="shared" si="34"/>
        <v>S</v>
      </c>
      <c r="B783">
        <f t="shared" ca="1" si="145"/>
        <v>3</v>
      </c>
      <c r="C783" t="str">
        <f t="shared" ca="1" si="146"/>
        <v>S</v>
      </c>
      <c r="D783" t="str">
        <f t="shared" si="131"/>
        <v xml:space="preserve"> </v>
      </c>
      <c r="E783" s="47">
        <f t="shared" ca="1" si="132"/>
        <v>1</v>
      </c>
      <c r="F783">
        <f t="shared" ca="1" si="133"/>
        <v>26</v>
      </c>
      <c r="G783">
        <f t="shared" ca="1" si="134"/>
        <v>2</v>
      </c>
      <c r="H783">
        <f t="shared" ca="1" si="135"/>
        <v>4</v>
      </c>
      <c r="I783" t="str">
        <f t="shared" ca="1" si="142"/>
        <v>1</v>
      </c>
      <c r="J783" t="str">
        <f t="shared" ca="1" si="143"/>
        <v>1.26.</v>
      </c>
      <c r="K783" t="str">
        <f t="shared" ca="1" si="144"/>
        <v>1.26.2.</v>
      </c>
      <c r="L783" t="str">
        <f t="shared" ca="1" si="136"/>
        <v>F</v>
      </c>
      <c r="M783" s="48" t="s">
        <v>6</v>
      </c>
      <c r="N783" s="49"/>
      <c r="O783" s="50" t="s">
        <v>1764</v>
      </c>
      <c r="P783" s="51" t="s">
        <v>51</v>
      </c>
      <c r="Q783" s="51" t="s">
        <v>895</v>
      </c>
      <c r="R783" s="52" t="s">
        <v>896</v>
      </c>
      <c r="S783" s="53" t="s">
        <v>61</v>
      </c>
      <c r="T783" s="78">
        <v>2</v>
      </c>
      <c r="U783" s="79">
        <v>49.17</v>
      </c>
      <c r="V783" s="57">
        <f t="shared" si="138"/>
        <v>61.35</v>
      </c>
      <c r="W783" s="56">
        <f t="shared" si="139"/>
        <v>61.35</v>
      </c>
      <c r="X783" s="57">
        <f ca="1">IFERROR(IF($M783="S",(ROUNDDOWN($Y783*$W783,2)),IF($M783="M",SUMIFS($X:$X,$M:$M,"N1",$E:$E,I783),IF(AND(M783="N1",OFFSET(M783,1,0)="S"),SUMIFS($X:$X,$M:$M,"S",$J:$J,CONCATENATE(E783,".",F783,".")),IF(AND(M783="N1",OFFSET(M783,1,0)="N2",$A$6&gt;=3),SUMIFS($X:$X,$M:$M,"N2",$J:$J,CONCATENATE(E783,".",F783,".")),IF(AND(M783="N2",OFFSET(M783,1,0)="S",$A$6&gt;=3),SUMIFS($X:$X,$M:$M,"S",$K:$K,CONCATENATE(E783,".",F783,".",G783,"."))))))),0)</f>
        <v>122.7</v>
      </c>
      <c r="Y783" s="58">
        <f t="shared" si="137"/>
        <v>2</v>
      </c>
      <c r="Z783" s="59"/>
      <c r="AA783" s="59">
        <f>MATCH((CONCATENATE($P783," ",$Q783)),[1]Banco!$A:$A,0)</f>
        <v>12508</v>
      </c>
      <c r="AB783" s="59"/>
      <c r="AC783" s="3" t="s">
        <v>0</v>
      </c>
      <c r="AD783" s="11"/>
      <c r="AE783" s="60"/>
    </row>
    <row r="784" spans="1:31" ht="25.5" x14ac:dyDescent="0.25">
      <c r="A784" t="str">
        <f t="shared" si="34"/>
        <v>S</v>
      </c>
      <c r="B784">
        <f t="shared" ca="1" si="145"/>
        <v>3</v>
      </c>
      <c r="C784" t="str">
        <f t="shared" ca="1" si="146"/>
        <v>S</v>
      </c>
      <c r="D784" t="str">
        <f t="shared" si="131"/>
        <v xml:space="preserve"> </v>
      </c>
      <c r="E784" s="47">
        <f t="shared" ca="1" si="132"/>
        <v>1</v>
      </c>
      <c r="F784">
        <f t="shared" ca="1" si="133"/>
        <v>26</v>
      </c>
      <c r="G784">
        <f t="shared" ca="1" si="134"/>
        <v>2</v>
      </c>
      <c r="H784">
        <f t="shared" ca="1" si="135"/>
        <v>5</v>
      </c>
      <c r="I784" t="str">
        <f t="shared" ca="1" si="142"/>
        <v>1</v>
      </c>
      <c r="J784" t="str">
        <f t="shared" ca="1" si="143"/>
        <v>1.26.</v>
      </c>
      <c r="K784" t="str">
        <f t="shared" ca="1" si="144"/>
        <v>1.26.2.</v>
      </c>
      <c r="L784" t="str">
        <f t="shared" ca="1" si="136"/>
        <v>F</v>
      </c>
      <c r="M784" s="48" t="s">
        <v>6</v>
      </c>
      <c r="N784" s="49"/>
      <c r="O784" s="50" t="s">
        <v>1765</v>
      </c>
      <c r="P784" s="51" t="s">
        <v>51</v>
      </c>
      <c r="Q784" s="51" t="s">
        <v>897</v>
      </c>
      <c r="R784" s="52" t="s">
        <v>898</v>
      </c>
      <c r="S784" s="53" t="s">
        <v>61</v>
      </c>
      <c r="T784" s="78">
        <v>1</v>
      </c>
      <c r="U784" s="79">
        <v>52.09</v>
      </c>
      <c r="V784" s="57">
        <f t="shared" si="138"/>
        <v>64.989999999999995</v>
      </c>
      <c r="W784" s="56">
        <f t="shared" si="139"/>
        <v>64.989999999999995</v>
      </c>
      <c r="X784" s="57">
        <f ca="1">IFERROR(IF($M784="S",(ROUNDDOWN($Y784*$W784,2)),IF($M784="M",SUMIFS($X:$X,$M:$M,"N1",$E:$E,I784),IF(AND(M784="N1",OFFSET(M784,1,0)="S"),SUMIFS($X:$X,$M:$M,"S",$J:$J,CONCATENATE(E784,".",F784,".")),IF(AND(M784="N1",OFFSET(M784,1,0)="N2",$A$6&gt;=3),SUMIFS($X:$X,$M:$M,"N2",$J:$J,CONCATENATE(E784,".",F784,".")),IF(AND(M784="N2",OFFSET(M784,1,0)="S",$A$6&gt;=3),SUMIFS($X:$X,$M:$M,"S",$K:$K,CONCATENATE(E784,".",F784,".",G784,"."))))))),0)</f>
        <v>64.989999999999995</v>
      </c>
      <c r="Y784" s="58">
        <f t="shared" si="137"/>
        <v>1</v>
      </c>
      <c r="Z784" s="59"/>
      <c r="AA784" s="59">
        <f>MATCH((CONCATENATE($P784," ",$Q784)),[1]Banco!$A:$A,0)</f>
        <v>12509</v>
      </c>
      <c r="AB784" s="59"/>
      <c r="AC784" s="3" t="s">
        <v>0</v>
      </c>
      <c r="AD784" s="11"/>
      <c r="AE784" s="60"/>
    </row>
    <row r="785" spans="1:31" x14ac:dyDescent="0.25">
      <c r="A785">
        <f t="shared" si="34"/>
        <v>3</v>
      </c>
      <c r="B785">
        <f t="shared" ca="1" si="145"/>
        <v>3</v>
      </c>
      <c r="C785">
        <f t="shared" ca="1" si="146"/>
        <v>3</v>
      </c>
      <c r="D785" t="str">
        <f t="shared" si="131"/>
        <v xml:space="preserve"> </v>
      </c>
      <c r="E785" s="47">
        <f t="shared" ca="1" si="132"/>
        <v>1</v>
      </c>
      <c r="F785">
        <f t="shared" ca="1" si="133"/>
        <v>26</v>
      </c>
      <c r="G785">
        <f t="shared" ca="1" si="134"/>
        <v>3</v>
      </c>
      <c r="H785">
        <f t="shared" ca="1" si="135"/>
        <v>0</v>
      </c>
      <c r="I785" t="str">
        <f t="shared" ca="1" si="142"/>
        <v>1</v>
      </c>
      <c r="J785" t="str">
        <f t="shared" ca="1" si="143"/>
        <v>1.26.</v>
      </c>
      <c r="K785" t="str">
        <f t="shared" ca="1" si="144"/>
        <v>1.26.3.</v>
      </c>
      <c r="L785" t="str">
        <f t="shared" ca="1" si="136"/>
        <v>F</v>
      </c>
      <c r="M785" s="48" t="s">
        <v>4</v>
      </c>
      <c r="N785" s="49"/>
      <c r="O785" s="50" t="s">
        <v>1766</v>
      </c>
      <c r="P785" s="51"/>
      <c r="Q785" s="51"/>
      <c r="R785" s="52" t="s">
        <v>899</v>
      </c>
      <c r="S785" s="53"/>
      <c r="T785" s="78"/>
      <c r="U785" s="79"/>
      <c r="V785" s="57">
        <f t="shared" si="138"/>
        <v>0</v>
      </c>
      <c r="W785" s="56">
        <f t="shared" si="139"/>
        <v>0</v>
      </c>
      <c r="X785" s="57">
        <f ca="1">IFERROR(IF($M785="S",(ROUNDDOWN($Y785*$W785,2)),IF($M785="M",SUMIFS($X:$X,$M:$M,"N1",$E:$E,I785),IF(AND(M785="N1",OFFSET(M785,1,0)="S"),SUMIFS($X:$X,$M:$M,"S",$J:$J,CONCATENATE(E785,".",F785,".")),IF(AND(M785="N1",OFFSET(M785,1,0)="N2",$A$6&gt;=3),SUMIFS($X:$X,$M:$M,"N2",$J:$J,CONCATENATE(E785,".",F785,".")),IF(AND(M785="N2",OFFSET(M785,1,0)="S",$A$6&gt;=3),SUMIFS($X:$X,$M:$M,"S",$K:$K,CONCATENATE(E785,".",F785,".",G785,"."))))))),0)</f>
        <v>15283.050000000001</v>
      </c>
      <c r="Y785" s="58">
        <f t="shared" si="137"/>
        <v>0</v>
      </c>
      <c r="Z785" s="59"/>
      <c r="AA785" s="59" t="e">
        <f>MATCH((CONCATENATE($P785," ",$Q785)),[1]Banco!$A:$A,0)</f>
        <v>#N/A</v>
      </c>
      <c r="AB785" s="59"/>
      <c r="AC785" s="3" t="s">
        <v>0</v>
      </c>
      <c r="AD785" s="11"/>
      <c r="AE785" s="60"/>
    </row>
    <row r="786" spans="1:31" ht="25.5" x14ac:dyDescent="0.25">
      <c r="A786" t="str">
        <f t="shared" si="34"/>
        <v>S</v>
      </c>
      <c r="B786">
        <f t="shared" ca="1" si="145"/>
        <v>3</v>
      </c>
      <c r="C786" t="str">
        <f t="shared" ca="1" si="146"/>
        <v>S</v>
      </c>
      <c r="D786" t="str">
        <f t="shared" si="131"/>
        <v xml:space="preserve"> </v>
      </c>
      <c r="E786" s="47">
        <f t="shared" ca="1" si="132"/>
        <v>1</v>
      </c>
      <c r="F786">
        <f t="shared" ca="1" si="133"/>
        <v>26</v>
      </c>
      <c r="G786">
        <f t="shared" ca="1" si="134"/>
        <v>3</v>
      </c>
      <c r="H786">
        <f t="shared" ca="1" si="135"/>
        <v>1</v>
      </c>
      <c r="I786" t="str">
        <f t="shared" ca="1" si="142"/>
        <v>1</v>
      </c>
      <c r="J786" t="str">
        <f t="shared" ca="1" si="143"/>
        <v>1.26.</v>
      </c>
      <c r="K786" t="str">
        <f t="shared" ca="1" si="144"/>
        <v>1.26.3.</v>
      </c>
      <c r="L786" t="str">
        <f t="shared" ca="1" si="136"/>
        <v>F</v>
      </c>
      <c r="M786" s="48" t="s">
        <v>6</v>
      </c>
      <c r="N786" s="49"/>
      <c r="O786" s="50" t="s">
        <v>1767</v>
      </c>
      <c r="P786" s="51" t="s">
        <v>120</v>
      </c>
      <c r="Q786" s="51" t="s">
        <v>900</v>
      </c>
      <c r="R786" s="52" t="s">
        <v>901</v>
      </c>
      <c r="S786" s="53" t="s">
        <v>61</v>
      </c>
      <c r="T786" s="78">
        <v>114</v>
      </c>
      <c r="U786" s="79">
        <v>12.99</v>
      </c>
      <c r="V786" s="57">
        <f t="shared" si="138"/>
        <v>16.2</v>
      </c>
      <c r="W786" s="56">
        <f t="shared" si="139"/>
        <v>16.2</v>
      </c>
      <c r="X786" s="57">
        <f ca="1">IFERROR(IF($M786="S",(ROUNDDOWN($Y786*$W786,2)),IF($M786="M",SUMIFS($X:$X,$M:$M,"N1",$E:$E,I786),IF(AND(M786="N1",OFFSET(M786,1,0)="S"),SUMIFS($X:$X,$M:$M,"S",$J:$J,CONCATENATE(E786,".",F786,".")),IF(AND(M786="N1",OFFSET(M786,1,0)="N2",$A$6&gt;=3),SUMIFS($X:$X,$M:$M,"N2",$J:$J,CONCATENATE(E786,".",F786,".")),IF(AND(M786="N2",OFFSET(M786,1,0)="S",$A$6&gt;=3),SUMIFS($X:$X,$M:$M,"S",$K:$K,CONCATENATE(E786,".",F786,".",G786,"."))))))),0)</f>
        <v>1846.8</v>
      </c>
      <c r="Y786" s="58">
        <f t="shared" si="137"/>
        <v>114</v>
      </c>
      <c r="Z786" s="59"/>
      <c r="AA786" s="59" t="e">
        <f>MATCH((CONCATENATE($P786," ",$Q786)),[1]Banco!$A:$A,0)</f>
        <v>#N/A</v>
      </c>
      <c r="AB786" s="59"/>
      <c r="AC786" s="3" t="s">
        <v>0</v>
      </c>
      <c r="AD786" s="11"/>
      <c r="AE786" s="60"/>
    </row>
    <row r="787" spans="1:31" ht="25.5" x14ac:dyDescent="0.25">
      <c r="A787" t="str">
        <f t="shared" si="34"/>
        <v>S</v>
      </c>
      <c r="B787">
        <f t="shared" ca="1" si="145"/>
        <v>3</v>
      </c>
      <c r="C787" t="str">
        <f t="shared" ca="1" si="146"/>
        <v>S</v>
      </c>
      <c r="D787" t="str">
        <f t="shared" ref="D787:D846" si="147">IF($M787="M",1," ")</f>
        <v xml:space="preserve"> </v>
      </c>
      <c r="E787" s="47">
        <f t="shared" ref="E787:E846" ca="1" si="148">IF($C787=1,OFFSET(E787,-1,0)+1,OFFSET(E787,-1,0))</f>
        <v>1</v>
      </c>
      <c r="F787">
        <f t="shared" ref="F787:F802" ca="1" si="149">IF($C787=1,0,IF($C787=2,OFFSET(F787,-1,0)+1,OFFSET(F787,-1,0)))</f>
        <v>26</v>
      </c>
      <c r="G787">
        <f t="shared" ref="G787:G846" ca="1" si="150">IF(AND($C787&lt;=2,$C787&lt;&gt;0),0,IF($C787=3,OFFSET(G787,-1,0)+1,OFFSET(G787,-1,0)))</f>
        <v>3</v>
      </c>
      <c r="H787">
        <f t="shared" ca="1" si="135"/>
        <v>2</v>
      </c>
      <c r="I787" t="str">
        <f t="shared" ca="1" si="142"/>
        <v>1</v>
      </c>
      <c r="J787" t="str">
        <f t="shared" ca="1" si="143"/>
        <v>1.26.</v>
      </c>
      <c r="K787" t="str">
        <f t="shared" ca="1" si="144"/>
        <v>1.26.3.</v>
      </c>
      <c r="L787" t="str">
        <f t="shared" ca="1" si="136"/>
        <v>F</v>
      </c>
      <c r="M787" s="48" t="s">
        <v>6</v>
      </c>
      <c r="N787" s="49"/>
      <c r="O787" s="50" t="s">
        <v>1768</v>
      </c>
      <c r="P787" s="51" t="s">
        <v>120</v>
      </c>
      <c r="Q787" s="51" t="s">
        <v>902</v>
      </c>
      <c r="R787" s="52" t="s">
        <v>903</v>
      </c>
      <c r="S787" s="53" t="s">
        <v>61</v>
      </c>
      <c r="T787" s="78">
        <v>104</v>
      </c>
      <c r="U787" s="79">
        <v>11.57</v>
      </c>
      <c r="V787" s="57">
        <f t="shared" si="138"/>
        <v>14.43</v>
      </c>
      <c r="W787" s="56">
        <f t="shared" si="139"/>
        <v>14.43</v>
      </c>
      <c r="X787" s="57">
        <f ca="1">IFERROR(IF($M787="S",(ROUNDDOWN($Y787*$W787,2)),IF($M787="M",SUMIFS($X:$X,$M:$M,"N1",$E:$E,I787),IF(AND(M787="N1",OFFSET(M787,1,0)="S"),SUMIFS($X:$X,$M:$M,"S",$J:$J,CONCATENATE(E787,".",F787,".")),IF(AND(M787="N1",OFFSET(M787,1,0)="N2",$A$6&gt;=3),SUMIFS($X:$X,$M:$M,"N2",$J:$J,CONCATENATE(E787,".",F787,".")),IF(AND(M787="N2",OFFSET(M787,1,0)="S",$A$6&gt;=3),SUMIFS($X:$X,$M:$M,"S",$K:$K,CONCATENATE(E787,".",F787,".",G787,"."))))))),0)</f>
        <v>1500.72</v>
      </c>
      <c r="Y787" s="58">
        <f t="shared" si="137"/>
        <v>104</v>
      </c>
      <c r="Z787" s="59"/>
      <c r="AA787" s="59" t="e">
        <f>MATCH((CONCATENATE($P787," ",$Q787)),[1]Banco!$A:$A,0)</f>
        <v>#N/A</v>
      </c>
      <c r="AB787" s="59"/>
      <c r="AC787" s="3" t="s">
        <v>0</v>
      </c>
      <c r="AD787" s="11"/>
      <c r="AE787" s="60"/>
    </row>
    <row r="788" spans="1:31" x14ac:dyDescent="0.25">
      <c r="A788" t="str">
        <f t="shared" si="34"/>
        <v>S</v>
      </c>
      <c r="B788">
        <f t="shared" ca="1" si="145"/>
        <v>3</v>
      </c>
      <c r="C788" t="str">
        <f t="shared" ca="1" si="146"/>
        <v>S</v>
      </c>
      <c r="D788" t="str">
        <f t="shared" si="147"/>
        <v xml:space="preserve"> </v>
      </c>
      <c r="E788" s="47">
        <f t="shared" ca="1" si="148"/>
        <v>1</v>
      </c>
      <c r="F788">
        <f t="shared" ca="1" si="149"/>
        <v>26</v>
      </c>
      <c r="G788">
        <f t="shared" ca="1" si="150"/>
        <v>3</v>
      </c>
      <c r="H788">
        <f t="shared" ca="1" si="135"/>
        <v>3</v>
      </c>
      <c r="I788" t="str">
        <f t="shared" ca="1" si="142"/>
        <v>1</v>
      </c>
      <c r="J788" t="str">
        <f t="shared" ca="1" si="143"/>
        <v>1.26.</v>
      </c>
      <c r="K788" t="str">
        <f t="shared" ca="1" si="144"/>
        <v>1.26.3.</v>
      </c>
      <c r="L788" t="str">
        <f t="shared" ca="1" si="136"/>
        <v>F</v>
      </c>
      <c r="M788" s="48" t="s">
        <v>6</v>
      </c>
      <c r="N788" s="49"/>
      <c r="O788" s="50" t="s">
        <v>1769</v>
      </c>
      <c r="P788" s="51" t="s">
        <v>131</v>
      </c>
      <c r="Q788" s="51" t="s">
        <v>904</v>
      </c>
      <c r="R788" s="52" t="s">
        <v>905</v>
      </c>
      <c r="S788" s="53" t="s">
        <v>61</v>
      </c>
      <c r="T788" s="78">
        <v>26</v>
      </c>
      <c r="U788" s="79">
        <v>18.98</v>
      </c>
      <c r="V788" s="57">
        <f t="shared" si="138"/>
        <v>23.68</v>
      </c>
      <c r="W788" s="56">
        <f t="shared" si="139"/>
        <v>23.68</v>
      </c>
      <c r="X788" s="57">
        <f ca="1">IFERROR(IF($M788="S",(ROUNDDOWN($Y788*$W788,2)),IF($M788="M",SUMIFS($X:$X,$M:$M,"N1",$E:$E,I788),IF(AND(M788="N1",OFFSET(M788,1,0)="S"),SUMIFS($X:$X,$M:$M,"S",$J:$J,CONCATENATE(E788,".",F788,".")),IF(AND(M788="N1",OFFSET(M788,1,0)="N2",$A$6&gt;=3),SUMIFS($X:$X,$M:$M,"N2",$J:$J,CONCATENATE(E788,".",F788,".")),IF(AND(M788="N2",OFFSET(M788,1,0)="S",$A$6&gt;=3),SUMIFS($X:$X,$M:$M,"S",$K:$K,CONCATENATE(E788,".",F788,".",G788,"."))))))),0)</f>
        <v>615.67999999999995</v>
      </c>
      <c r="Y788" s="58">
        <f t="shared" si="137"/>
        <v>26</v>
      </c>
      <c r="Z788" s="59"/>
      <c r="AA788" s="59" t="e">
        <f>MATCH((CONCATENATE($P788," ",$Q788)),[1]Banco!$A:$A,0)</f>
        <v>#N/A</v>
      </c>
      <c r="AB788" s="59"/>
      <c r="AC788" s="3" t="s">
        <v>0</v>
      </c>
      <c r="AD788" s="11"/>
      <c r="AE788" s="60"/>
    </row>
    <row r="789" spans="1:31" ht="38.25" x14ac:dyDescent="0.25">
      <c r="A789" t="str">
        <f t="shared" si="34"/>
        <v>S</v>
      </c>
      <c r="B789">
        <f t="shared" ca="1" si="145"/>
        <v>3</v>
      </c>
      <c r="C789" t="str">
        <f t="shared" ca="1" si="146"/>
        <v>S</v>
      </c>
      <c r="D789" t="str">
        <f t="shared" si="147"/>
        <v xml:space="preserve"> </v>
      </c>
      <c r="E789" s="47">
        <f t="shared" ca="1" si="148"/>
        <v>1</v>
      </c>
      <c r="F789">
        <f t="shared" ca="1" si="149"/>
        <v>26</v>
      </c>
      <c r="G789">
        <f t="shared" ca="1" si="150"/>
        <v>3</v>
      </c>
      <c r="H789">
        <f t="shared" ca="1" si="135"/>
        <v>4</v>
      </c>
      <c r="I789" t="str">
        <f t="shared" ca="1" si="142"/>
        <v>1</v>
      </c>
      <c r="J789" t="str">
        <f t="shared" ca="1" si="143"/>
        <v>1.26.</v>
      </c>
      <c r="K789" t="str">
        <f t="shared" ca="1" si="144"/>
        <v>1.26.3.</v>
      </c>
      <c r="L789" t="str">
        <f t="shared" ca="1" si="136"/>
        <v>F</v>
      </c>
      <c r="M789" s="48" t="s">
        <v>6</v>
      </c>
      <c r="N789" s="49"/>
      <c r="O789" s="50" t="s">
        <v>1770</v>
      </c>
      <c r="P789" s="51" t="s">
        <v>32</v>
      </c>
      <c r="Q789" s="51">
        <v>89524</v>
      </c>
      <c r="R789" s="52" t="s">
        <v>906</v>
      </c>
      <c r="S789" s="53" t="s">
        <v>61</v>
      </c>
      <c r="T789" s="78">
        <v>24</v>
      </c>
      <c r="U789" s="79">
        <v>32.15</v>
      </c>
      <c r="V789" s="57">
        <f t="shared" si="138"/>
        <v>40.11</v>
      </c>
      <c r="W789" s="56">
        <f t="shared" si="139"/>
        <v>40.11</v>
      </c>
      <c r="X789" s="57">
        <f ca="1">IFERROR(IF($M789="S",(ROUNDDOWN($Y789*$W789,2)),IF($M789="M",SUMIFS($X:$X,$M:$M,"N1",$E:$E,I789),IF(AND(M789="N1",OFFSET(M789,1,0)="S"),SUMIFS($X:$X,$M:$M,"S",$J:$J,CONCATENATE(E789,".",F789,".")),IF(AND(M789="N1",OFFSET(M789,1,0)="N2",$A$6&gt;=3),SUMIFS($X:$X,$M:$M,"N2",$J:$J,CONCATENATE(E789,".",F789,".")),IF(AND(M789="N2",OFFSET(M789,1,0)="S",$A$6&gt;=3),SUMIFS($X:$X,$M:$M,"S",$K:$K,CONCATENATE(E789,".",F789,".",G789,"."))))))),0)</f>
        <v>962.64</v>
      </c>
      <c r="Y789" s="58">
        <f t="shared" si="137"/>
        <v>24</v>
      </c>
      <c r="Z789" s="59"/>
      <c r="AA789" s="59">
        <f>MATCH((CONCATENATE($P789," ",$Q789)),[1]Banco!$A:$A,0)</f>
        <v>6205</v>
      </c>
      <c r="AB789" s="59"/>
      <c r="AC789" s="3" t="s">
        <v>0</v>
      </c>
      <c r="AD789" s="11"/>
      <c r="AE789" s="60"/>
    </row>
    <row r="790" spans="1:31" ht="38.25" x14ac:dyDescent="0.25">
      <c r="A790" t="str">
        <f t="shared" si="34"/>
        <v>S</v>
      </c>
      <c r="B790">
        <f t="shared" ca="1" si="145"/>
        <v>3</v>
      </c>
      <c r="C790" t="str">
        <f t="shared" ca="1" si="146"/>
        <v>S</v>
      </c>
      <c r="D790" t="str">
        <f t="shared" si="147"/>
        <v xml:space="preserve"> </v>
      </c>
      <c r="E790" s="47">
        <f t="shared" ca="1" si="148"/>
        <v>1</v>
      </c>
      <c r="F790">
        <f t="shared" ca="1" si="149"/>
        <v>26</v>
      </c>
      <c r="G790">
        <f t="shared" ca="1" si="150"/>
        <v>3</v>
      </c>
      <c r="H790">
        <f t="shared" ca="1" si="135"/>
        <v>5</v>
      </c>
      <c r="I790" t="str">
        <f t="shared" ca="1" si="142"/>
        <v>1</v>
      </c>
      <c r="J790" t="str">
        <f t="shared" ca="1" si="143"/>
        <v>1.26.</v>
      </c>
      <c r="K790" t="str">
        <f t="shared" ca="1" si="144"/>
        <v>1.26.3.</v>
      </c>
      <c r="L790" t="str">
        <f t="shared" ca="1" si="136"/>
        <v>F</v>
      </c>
      <c r="M790" s="48" t="s">
        <v>6</v>
      </c>
      <c r="N790" s="49"/>
      <c r="O790" s="50" t="s">
        <v>1771</v>
      </c>
      <c r="P790" s="51" t="s">
        <v>32</v>
      </c>
      <c r="Q790" s="51">
        <v>89531</v>
      </c>
      <c r="R790" s="52" t="s">
        <v>907</v>
      </c>
      <c r="S790" s="53" t="s">
        <v>61</v>
      </c>
      <c r="T790" s="78">
        <v>15</v>
      </c>
      <c r="U790" s="79">
        <v>40.43</v>
      </c>
      <c r="V790" s="57">
        <f t="shared" si="138"/>
        <v>50.44</v>
      </c>
      <c r="W790" s="56">
        <f t="shared" si="139"/>
        <v>50.44</v>
      </c>
      <c r="X790" s="57">
        <f ca="1">IFERROR(IF($M790="S",(ROUNDDOWN($Y790*$W790,2)),IF($M790="M",SUMIFS($X:$X,$M:$M,"N1",$E:$E,I790),IF(AND(M790="N1",OFFSET(M790,1,0)="S"),SUMIFS($X:$X,$M:$M,"S",$J:$J,CONCATENATE(E790,".",F790,".")),IF(AND(M790="N1",OFFSET(M790,1,0)="N2",$A$6&gt;=3),SUMIFS($X:$X,$M:$M,"N2",$J:$J,CONCATENATE(E790,".",F790,".")),IF(AND(M790="N2",OFFSET(M790,1,0)="S",$A$6&gt;=3),SUMIFS($X:$X,$M:$M,"S",$K:$K,CONCATENATE(E790,".",F790,".",G790,"."))))))),0)</f>
        <v>756.6</v>
      </c>
      <c r="Y790" s="58">
        <f t="shared" si="137"/>
        <v>15</v>
      </c>
      <c r="Z790" s="59"/>
      <c r="AA790" s="59">
        <f>MATCH((CONCATENATE($P790," ",$Q790)),[1]Banco!$A:$A,0)</f>
        <v>6199</v>
      </c>
      <c r="AB790" s="59"/>
      <c r="AC790" s="3" t="s">
        <v>0</v>
      </c>
      <c r="AD790" s="11"/>
      <c r="AE790" s="60"/>
    </row>
    <row r="791" spans="1:31" ht="38.25" x14ac:dyDescent="0.25">
      <c r="A791" t="str">
        <f t="shared" si="34"/>
        <v>S</v>
      </c>
      <c r="B791">
        <f t="shared" ca="1" si="145"/>
        <v>3</v>
      </c>
      <c r="C791" t="str">
        <f t="shared" ca="1" si="146"/>
        <v>S</v>
      </c>
      <c r="D791" t="str">
        <f t="shared" si="147"/>
        <v xml:space="preserve"> </v>
      </c>
      <c r="E791" s="47">
        <f t="shared" ca="1" si="148"/>
        <v>1</v>
      </c>
      <c r="F791">
        <f t="shared" ca="1" si="149"/>
        <v>26</v>
      </c>
      <c r="G791">
        <f t="shared" ca="1" si="150"/>
        <v>3</v>
      </c>
      <c r="H791">
        <f t="shared" ca="1" si="135"/>
        <v>6</v>
      </c>
      <c r="I791" t="str">
        <f t="shared" ca="1" si="142"/>
        <v>1</v>
      </c>
      <c r="J791" t="str">
        <f t="shared" ca="1" si="143"/>
        <v>1.26.</v>
      </c>
      <c r="K791" t="str">
        <f t="shared" ca="1" si="144"/>
        <v>1.26.3.</v>
      </c>
      <c r="L791" t="str">
        <f t="shared" ca="1" si="136"/>
        <v>F</v>
      </c>
      <c r="M791" s="48" t="s">
        <v>6</v>
      </c>
      <c r="N791" s="49"/>
      <c r="O791" s="50" t="s">
        <v>1772</v>
      </c>
      <c r="P791" s="51" t="s">
        <v>32</v>
      </c>
      <c r="Q791" s="51">
        <v>104168</v>
      </c>
      <c r="R791" s="52" t="s">
        <v>908</v>
      </c>
      <c r="S791" s="53" t="s">
        <v>61</v>
      </c>
      <c r="T791" s="78">
        <v>2</v>
      </c>
      <c r="U791" s="79">
        <v>126.55</v>
      </c>
      <c r="V791" s="57">
        <f t="shared" si="138"/>
        <v>157.9</v>
      </c>
      <c r="W791" s="56">
        <f t="shared" si="139"/>
        <v>157.9</v>
      </c>
      <c r="X791" s="57">
        <f ca="1">IFERROR(IF($M791="S",(ROUNDDOWN($Y791*$W791,2)),IF($M791="M",SUMIFS($X:$X,$M:$M,"N1",$E:$E,I791),IF(AND(M791="N1",OFFSET(M791,1,0)="S"),SUMIFS($X:$X,$M:$M,"S",$J:$J,CONCATENATE(E791,".",F791,".")),IF(AND(M791="N1",OFFSET(M791,1,0)="N2",$A$6&gt;=3),SUMIFS($X:$X,$M:$M,"N2",$J:$J,CONCATENATE(E791,".",F791,".")),IF(AND(M791="N2",OFFSET(M791,1,0)="S",$A$6&gt;=3),SUMIFS($X:$X,$M:$M,"S",$K:$K,CONCATENATE(E791,".",F791,".",G791,"."))))))),0)</f>
        <v>315.8</v>
      </c>
      <c r="Y791" s="58">
        <f t="shared" si="137"/>
        <v>2</v>
      </c>
      <c r="Z791" s="59"/>
      <c r="AA791" s="59">
        <f>MATCH((CONCATENATE($P791," ",$Q791)),[1]Banco!$A:$A,0)</f>
        <v>6201</v>
      </c>
      <c r="AB791" s="59"/>
      <c r="AC791" s="3" t="s">
        <v>0</v>
      </c>
      <c r="AD791" s="11"/>
      <c r="AE791" s="60"/>
    </row>
    <row r="792" spans="1:31" ht="38.25" x14ac:dyDescent="0.25">
      <c r="A792" t="str">
        <f t="shared" si="34"/>
        <v>S</v>
      </c>
      <c r="B792">
        <f t="shared" ca="1" si="145"/>
        <v>3</v>
      </c>
      <c r="C792" t="str">
        <f t="shared" ca="1" si="146"/>
        <v>S</v>
      </c>
      <c r="D792" t="str">
        <f t="shared" si="147"/>
        <v xml:space="preserve"> </v>
      </c>
      <c r="E792" s="47">
        <f t="shared" ca="1" si="148"/>
        <v>1</v>
      </c>
      <c r="F792">
        <f t="shared" ca="1" si="149"/>
        <v>26</v>
      </c>
      <c r="G792">
        <f t="shared" ca="1" si="150"/>
        <v>3</v>
      </c>
      <c r="H792">
        <f t="shared" ca="1" si="135"/>
        <v>7</v>
      </c>
      <c r="I792" t="str">
        <f t="shared" ca="1" si="142"/>
        <v>1</v>
      </c>
      <c r="J792" t="str">
        <f t="shared" ca="1" si="143"/>
        <v>1.26.</v>
      </c>
      <c r="K792" t="str">
        <f t="shared" ca="1" si="144"/>
        <v>1.26.3.</v>
      </c>
      <c r="L792" t="str">
        <f t="shared" ca="1" si="136"/>
        <v>F</v>
      </c>
      <c r="M792" s="48" t="s">
        <v>6</v>
      </c>
      <c r="N792" s="49"/>
      <c r="O792" s="50" t="s">
        <v>1773</v>
      </c>
      <c r="P792" s="51" t="s">
        <v>32</v>
      </c>
      <c r="Q792" s="51">
        <v>89522</v>
      </c>
      <c r="R792" s="52" t="s">
        <v>909</v>
      </c>
      <c r="S792" s="53" t="s">
        <v>61</v>
      </c>
      <c r="T792" s="78">
        <v>15</v>
      </c>
      <c r="U792" s="79">
        <v>31.64</v>
      </c>
      <c r="V792" s="57">
        <f t="shared" si="138"/>
        <v>39.479999999999997</v>
      </c>
      <c r="W792" s="56">
        <f t="shared" si="139"/>
        <v>39.479999999999997</v>
      </c>
      <c r="X792" s="57">
        <f ca="1">IFERROR(IF($M792="S",(ROUNDDOWN($Y792*$W792,2)),IF($M792="M",SUMIFS($X:$X,$M:$M,"N1",$E:$E,I792),IF(AND(M792="N1",OFFSET(M792,1,0)="S"),SUMIFS($X:$X,$M:$M,"S",$J:$J,CONCATENATE(E792,".",F792,".")),IF(AND(M792="N1",OFFSET(M792,1,0)="N2",$A$6&gt;=3),SUMIFS($X:$X,$M:$M,"N2",$J:$J,CONCATENATE(E792,".",F792,".")),IF(AND(M792="N2",OFFSET(M792,1,0)="S",$A$6&gt;=3),SUMIFS($X:$X,$M:$M,"S",$K:$K,CONCATENATE(E792,".",F792,".",G792,"."))))))),0)</f>
        <v>592.20000000000005</v>
      </c>
      <c r="Y792" s="58">
        <f t="shared" si="137"/>
        <v>15</v>
      </c>
      <c r="Z792" s="59"/>
      <c r="AA792" s="59">
        <f>MATCH((CONCATENATE($P792," ",$Q792)),[1]Banco!$A:$A,0)</f>
        <v>6213</v>
      </c>
      <c r="AB792" s="59"/>
      <c r="AC792" s="3" t="s">
        <v>0</v>
      </c>
      <c r="AD792" s="11"/>
      <c r="AE792" s="60"/>
    </row>
    <row r="793" spans="1:31" ht="38.25" x14ac:dyDescent="0.25">
      <c r="A793" t="str">
        <f t="shared" si="34"/>
        <v>S</v>
      </c>
      <c r="B793">
        <f t="shared" ca="1" si="145"/>
        <v>3</v>
      </c>
      <c r="C793" t="str">
        <f t="shared" ca="1" si="146"/>
        <v>S</v>
      </c>
      <c r="D793" t="str">
        <f t="shared" si="147"/>
        <v xml:space="preserve"> </v>
      </c>
      <c r="E793" s="47">
        <f t="shared" ca="1" si="148"/>
        <v>1</v>
      </c>
      <c r="F793">
        <f t="shared" ca="1" si="149"/>
        <v>26</v>
      </c>
      <c r="G793">
        <f t="shared" ca="1" si="150"/>
        <v>3</v>
      </c>
      <c r="H793">
        <f t="shared" ca="1" si="135"/>
        <v>8</v>
      </c>
      <c r="I793" t="str">
        <f t="shared" ca="1" si="142"/>
        <v>1</v>
      </c>
      <c r="J793" t="str">
        <f t="shared" ca="1" si="143"/>
        <v>1.26.</v>
      </c>
      <c r="K793" t="str">
        <f t="shared" ca="1" si="144"/>
        <v>1.26.3.</v>
      </c>
      <c r="L793" t="str">
        <f t="shared" ca="1" si="136"/>
        <v>F</v>
      </c>
      <c r="M793" s="48" t="s">
        <v>6</v>
      </c>
      <c r="N793" s="49"/>
      <c r="O793" s="50" t="s">
        <v>1774</v>
      </c>
      <c r="P793" s="51" t="s">
        <v>32</v>
      </c>
      <c r="Q793" s="51">
        <v>104167</v>
      </c>
      <c r="R793" s="52" t="s">
        <v>910</v>
      </c>
      <c r="S793" s="53" t="s">
        <v>61</v>
      </c>
      <c r="T793" s="78">
        <v>19</v>
      </c>
      <c r="U793" s="79">
        <v>130.05000000000001</v>
      </c>
      <c r="V793" s="57">
        <f t="shared" si="138"/>
        <v>162.27000000000001</v>
      </c>
      <c r="W793" s="56">
        <f t="shared" si="139"/>
        <v>162.27000000000001</v>
      </c>
      <c r="X793" s="57">
        <f ca="1">IFERROR(IF($M793="S",(ROUNDDOWN($Y793*$W793,2)),IF($M793="M",SUMIFS($X:$X,$M:$M,"N1",$E:$E,I793),IF(AND(M793="N1",OFFSET(M793,1,0)="S"),SUMIFS($X:$X,$M:$M,"S",$J:$J,CONCATENATE(E793,".",F793,".")),IF(AND(M793="N1",OFFSET(M793,1,0)="N2",$A$6&gt;=3),SUMIFS($X:$X,$M:$M,"N2",$J:$J,CONCATENATE(E793,".",F793,".")),IF(AND(M793="N2",OFFSET(M793,1,0)="S",$A$6&gt;=3),SUMIFS($X:$X,$M:$M,"S",$K:$K,CONCATENATE(E793,".",F793,".",G793,"."))))))),0)</f>
        <v>3083.13</v>
      </c>
      <c r="Y793" s="58">
        <f t="shared" si="137"/>
        <v>19</v>
      </c>
      <c r="Z793" s="59"/>
      <c r="AA793" s="59">
        <f>MATCH((CONCATENATE($P793," ",$Q793)),[1]Banco!$A:$A,0)</f>
        <v>6209</v>
      </c>
      <c r="AB793" s="59"/>
      <c r="AC793" s="3" t="s">
        <v>0</v>
      </c>
      <c r="AD793" s="11"/>
      <c r="AE793" s="60"/>
    </row>
    <row r="794" spans="1:31" ht="38.25" x14ac:dyDescent="0.25">
      <c r="A794" t="str">
        <f t="shared" si="34"/>
        <v>S</v>
      </c>
      <c r="B794">
        <f t="shared" ca="1" si="145"/>
        <v>3</v>
      </c>
      <c r="C794" t="str">
        <f t="shared" ca="1" si="146"/>
        <v>S</v>
      </c>
      <c r="D794" t="str">
        <f t="shared" si="147"/>
        <v xml:space="preserve"> </v>
      </c>
      <c r="E794" s="47">
        <f t="shared" ca="1" si="148"/>
        <v>1</v>
      </c>
      <c r="F794">
        <f t="shared" ca="1" si="149"/>
        <v>26</v>
      </c>
      <c r="G794">
        <f t="shared" ca="1" si="150"/>
        <v>3</v>
      </c>
      <c r="H794">
        <f t="shared" ca="1" si="135"/>
        <v>9</v>
      </c>
      <c r="I794" t="str">
        <f t="shared" ca="1" si="142"/>
        <v>1</v>
      </c>
      <c r="J794" t="str">
        <f t="shared" ca="1" si="143"/>
        <v>1.26.</v>
      </c>
      <c r="K794" t="str">
        <f t="shared" ca="1" si="144"/>
        <v>1.26.3.</v>
      </c>
      <c r="L794" t="str">
        <f t="shared" ca="1" si="136"/>
        <v>F</v>
      </c>
      <c r="M794" s="48" t="s">
        <v>6</v>
      </c>
      <c r="N794" s="49"/>
      <c r="O794" s="50" t="s">
        <v>1775</v>
      </c>
      <c r="P794" s="51" t="s">
        <v>32</v>
      </c>
      <c r="Q794" s="51">
        <v>89565</v>
      </c>
      <c r="R794" s="52" t="s">
        <v>911</v>
      </c>
      <c r="S794" s="53" t="s">
        <v>61</v>
      </c>
      <c r="T794" s="78">
        <v>12</v>
      </c>
      <c r="U794" s="79">
        <v>59.66</v>
      </c>
      <c r="V794" s="57">
        <f t="shared" si="138"/>
        <v>74.44</v>
      </c>
      <c r="W794" s="56">
        <f t="shared" si="139"/>
        <v>74.44</v>
      </c>
      <c r="X794" s="57">
        <f ca="1">IFERROR(IF($M794="S",(ROUNDDOWN($Y794*$W794,2)),IF($M794="M",SUMIFS($X:$X,$M:$M,"N1",$E:$E,I794),IF(AND(M794="N1",OFFSET(M794,1,0)="S"),SUMIFS($X:$X,$M:$M,"S",$J:$J,CONCATENATE(E794,".",F794,".")),IF(AND(M794="N1",OFFSET(M794,1,0)="N2",$A$6&gt;=3),SUMIFS($X:$X,$M:$M,"N2",$J:$J,CONCATENATE(E794,".",F794,".")),IF(AND(M794="N2",OFFSET(M794,1,0)="S",$A$6&gt;=3),SUMIFS($X:$X,$M:$M,"S",$K:$K,CONCATENATE(E794,".",F794,".",G794,"."))))))),0)</f>
        <v>893.28</v>
      </c>
      <c r="Y794" s="58">
        <f t="shared" si="137"/>
        <v>12</v>
      </c>
      <c r="Z794" s="59"/>
      <c r="AA794" s="59">
        <f>MATCH((CONCATENATE($P794," ",$Q794)),[1]Banco!$A:$A,0)</f>
        <v>6226</v>
      </c>
      <c r="AB794" s="59"/>
      <c r="AC794" s="3" t="s">
        <v>0</v>
      </c>
      <c r="AD794" s="11"/>
      <c r="AE794" s="60"/>
    </row>
    <row r="795" spans="1:31" ht="38.25" x14ac:dyDescent="0.25">
      <c r="A795" t="str">
        <f t="shared" si="34"/>
        <v>S</v>
      </c>
      <c r="B795">
        <f t="shared" ca="1" si="145"/>
        <v>3</v>
      </c>
      <c r="C795" t="str">
        <f t="shared" ca="1" si="146"/>
        <v>S</v>
      </c>
      <c r="D795" t="str">
        <f t="shared" si="147"/>
        <v xml:space="preserve"> </v>
      </c>
      <c r="E795" s="47">
        <f t="shared" ca="1" si="148"/>
        <v>1</v>
      </c>
      <c r="F795">
        <f t="shared" ca="1" si="149"/>
        <v>26</v>
      </c>
      <c r="G795">
        <f t="shared" ca="1" si="150"/>
        <v>3</v>
      </c>
      <c r="H795">
        <f t="shared" ca="1" si="135"/>
        <v>10</v>
      </c>
      <c r="I795" t="str">
        <f t="shared" ca="1" si="142"/>
        <v>1</v>
      </c>
      <c r="J795" t="str">
        <f t="shared" ca="1" si="143"/>
        <v>1.26.</v>
      </c>
      <c r="K795" t="str">
        <f t="shared" ca="1" si="144"/>
        <v>1.26.3.</v>
      </c>
      <c r="L795" t="str">
        <f t="shared" ca="1" si="136"/>
        <v>F</v>
      </c>
      <c r="M795" s="48" t="s">
        <v>6</v>
      </c>
      <c r="N795" s="49"/>
      <c r="O795" s="50" t="s">
        <v>1776</v>
      </c>
      <c r="P795" s="51" t="s">
        <v>32</v>
      </c>
      <c r="Q795" s="51">
        <v>89569</v>
      </c>
      <c r="R795" s="52" t="s">
        <v>912</v>
      </c>
      <c r="S795" s="53" t="s">
        <v>61</v>
      </c>
      <c r="T795" s="78">
        <v>9</v>
      </c>
      <c r="U795" s="79">
        <v>100.38</v>
      </c>
      <c r="V795" s="57">
        <f t="shared" si="138"/>
        <v>125.25</v>
      </c>
      <c r="W795" s="56">
        <f t="shared" si="139"/>
        <v>125.25</v>
      </c>
      <c r="X795" s="57">
        <f ca="1">IFERROR(IF($M795="S",(ROUNDDOWN($Y795*$W795,2)),IF($M795="M",SUMIFS($X:$X,$M:$M,"N1",$E:$E,I795),IF(AND(M795="N1",OFFSET(M795,1,0)="S"),SUMIFS($X:$X,$M:$M,"S",$J:$J,CONCATENATE(E795,".",F795,".")),IF(AND(M795="N1",OFFSET(M795,1,0)="N2",$A$6&gt;=3),SUMIFS($X:$X,$M:$M,"N2",$J:$J,CONCATENATE(E795,".",F795,".")),IF(AND(M795="N2",OFFSET(M795,1,0)="S",$A$6&gt;=3),SUMIFS($X:$X,$M:$M,"S",$K:$K,CONCATENATE(E795,".",F795,".",G795,"."))))))),0)</f>
        <v>1127.25</v>
      </c>
      <c r="Y795" s="58">
        <f t="shared" si="137"/>
        <v>9</v>
      </c>
      <c r="Z795" s="59"/>
      <c r="AA795" s="59">
        <f>MATCH((CONCATENATE($P795," ",$Q795)),[1]Banco!$A:$A,0)</f>
        <v>6218</v>
      </c>
      <c r="AB795" s="59"/>
      <c r="AC795" s="3" t="s">
        <v>0</v>
      </c>
      <c r="AD795" s="11"/>
      <c r="AE795" s="60"/>
    </row>
    <row r="796" spans="1:31" ht="38.25" x14ac:dyDescent="0.25">
      <c r="A796" t="str">
        <f t="shared" si="34"/>
        <v>S</v>
      </c>
      <c r="B796">
        <f t="shared" ca="1" si="145"/>
        <v>3</v>
      </c>
      <c r="C796" t="str">
        <f t="shared" ca="1" si="146"/>
        <v>S</v>
      </c>
      <c r="D796" t="str">
        <f t="shared" si="147"/>
        <v xml:space="preserve"> </v>
      </c>
      <c r="E796" s="47">
        <f t="shared" ca="1" si="148"/>
        <v>1</v>
      </c>
      <c r="F796">
        <f t="shared" ca="1" si="149"/>
        <v>26</v>
      </c>
      <c r="G796">
        <f t="shared" ca="1" si="150"/>
        <v>3</v>
      </c>
      <c r="H796">
        <f t="shared" ca="1" si="135"/>
        <v>11</v>
      </c>
      <c r="I796" t="str">
        <f t="shared" ca="1" si="142"/>
        <v>1</v>
      </c>
      <c r="J796" t="str">
        <f t="shared" ca="1" si="143"/>
        <v>1.26.</v>
      </c>
      <c r="K796" t="str">
        <f t="shared" ca="1" si="144"/>
        <v>1.26.3.</v>
      </c>
      <c r="L796" t="str">
        <f t="shared" ca="1" si="136"/>
        <v>F</v>
      </c>
      <c r="M796" s="48" t="s">
        <v>6</v>
      </c>
      <c r="N796" s="49"/>
      <c r="O796" s="50" t="s">
        <v>1777</v>
      </c>
      <c r="P796" s="51" t="s">
        <v>32</v>
      </c>
      <c r="Q796" s="51">
        <v>89556</v>
      </c>
      <c r="R796" s="52" t="s">
        <v>913</v>
      </c>
      <c r="S796" s="53" t="s">
        <v>61</v>
      </c>
      <c r="T796" s="78">
        <v>8</v>
      </c>
      <c r="U796" s="79">
        <v>42.61</v>
      </c>
      <c r="V796" s="57">
        <f t="shared" si="138"/>
        <v>53.16</v>
      </c>
      <c r="W796" s="56">
        <f t="shared" si="139"/>
        <v>53.16</v>
      </c>
      <c r="X796" s="57">
        <f ca="1">IFERROR(IF($M796="S",(ROUNDDOWN($Y796*$W796,2)),IF($M796="M",SUMIFS($X:$X,$M:$M,"N1",$E:$E,I796),IF(AND(M796="N1",OFFSET(M796,1,0)="S"),SUMIFS($X:$X,$M:$M,"S",$J:$J,CONCATENATE(E796,".",F796,".")),IF(AND(M796="N1",OFFSET(M796,1,0)="N2",$A$6&gt;=3),SUMIFS($X:$X,$M:$M,"N2",$J:$J,CONCATENATE(E796,".",F796,".")),IF(AND(M796="N2",OFFSET(M796,1,0)="S",$A$6&gt;=3),SUMIFS($X:$X,$M:$M,"S",$K:$K,CONCATENATE(E796,".",F796,".",G796,"."))))))),0)</f>
        <v>425.28</v>
      </c>
      <c r="Y796" s="58">
        <f t="shared" si="137"/>
        <v>8</v>
      </c>
      <c r="Z796" s="59"/>
      <c r="AA796" s="59">
        <f>MATCH((CONCATENATE($P796," ",$Q796)),[1]Banco!$A:$A,0)</f>
        <v>6228</v>
      </c>
      <c r="AB796" s="59"/>
      <c r="AC796" s="3" t="s">
        <v>0</v>
      </c>
      <c r="AD796" s="11"/>
      <c r="AE796" s="60"/>
    </row>
    <row r="797" spans="1:31" ht="38.25" x14ac:dyDescent="0.25">
      <c r="A797" t="str">
        <f t="shared" si="34"/>
        <v>S</v>
      </c>
      <c r="B797">
        <f t="shared" ca="1" si="145"/>
        <v>3</v>
      </c>
      <c r="C797" t="str">
        <f t="shared" ca="1" si="146"/>
        <v>S</v>
      </c>
      <c r="D797" t="str">
        <f t="shared" si="147"/>
        <v xml:space="preserve"> </v>
      </c>
      <c r="E797" s="47">
        <f t="shared" ca="1" si="148"/>
        <v>1</v>
      </c>
      <c r="F797">
        <f t="shared" ca="1" si="149"/>
        <v>26</v>
      </c>
      <c r="G797">
        <f t="shared" ca="1" si="150"/>
        <v>3</v>
      </c>
      <c r="H797">
        <f t="shared" ca="1" si="135"/>
        <v>12</v>
      </c>
      <c r="I797" t="str">
        <f t="shared" ca="1" si="142"/>
        <v>1</v>
      </c>
      <c r="J797" t="str">
        <f t="shared" ca="1" si="143"/>
        <v>1.26.</v>
      </c>
      <c r="K797" t="str">
        <f t="shared" ca="1" si="144"/>
        <v>1.26.3.</v>
      </c>
      <c r="L797" t="str">
        <f t="shared" ca="1" si="136"/>
        <v>F</v>
      </c>
      <c r="M797" s="48" t="s">
        <v>6</v>
      </c>
      <c r="N797" s="49"/>
      <c r="O797" s="50" t="s">
        <v>1778</v>
      </c>
      <c r="P797" s="51" t="s">
        <v>32</v>
      </c>
      <c r="Q797" s="51">
        <v>89547</v>
      </c>
      <c r="R797" s="52" t="s">
        <v>914</v>
      </c>
      <c r="S797" s="53" t="s">
        <v>61</v>
      </c>
      <c r="T797" s="78">
        <v>35</v>
      </c>
      <c r="U797" s="79">
        <v>23.92</v>
      </c>
      <c r="V797" s="57">
        <f t="shared" si="138"/>
        <v>29.84</v>
      </c>
      <c r="W797" s="56">
        <f t="shared" si="139"/>
        <v>29.84</v>
      </c>
      <c r="X797" s="57">
        <f ca="1">IFERROR(IF($M797="S",(ROUNDDOWN($Y797*$W797,2)),IF($M797="M",SUMIFS($X:$X,$M:$M,"N1",$E:$E,I797),IF(AND(M797="N1",OFFSET(M797,1,0)="S"),SUMIFS($X:$X,$M:$M,"S",$J:$J,CONCATENATE(E797,".",F797,".")),IF(AND(M797="N1",OFFSET(M797,1,0)="N2",$A$6&gt;=3),SUMIFS($X:$X,$M:$M,"N2",$J:$J,CONCATENATE(E797,".",F797,".")),IF(AND(M797="N2",OFFSET(M797,1,0)="S",$A$6&gt;=3),SUMIFS($X:$X,$M:$M,"S",$K:$K,CONCATENATE(E797,".",F797,".",G797,"."))))))),0)</f>
        <v>1044.4000000000001</v>
      </c>
      <c r="Y797" s="58">
        <f t="shared" si="137"/>
        <v>35</v>
      </c>
      <c r="Z797" s="59"/>
      <c r="AA797" s="59">
        <f>MATCH((CONCATENATE($P797," ",$Q797)),[1]Banco!$A:$A,0)</f>
        <v>6240</v>
      </c>
      <c r="AB797" s="59"/>
      <c r="AC797" s="3" t="s">
        <v>0</v>
      </c>
      <c r="AD797" s="11"/>
      <c r="AE797" s="60"/>
    </row>
    <row r="798" spans="1:31" ht="38.25" x14ac:dyDescent="0.25">
      <c r="A798" t="str">
        <f t="shared" si="34"/>
        <v>S</v>
      </c>
      <c r="B798">
        <f t="shared" ca="1" si="145"/>
        <v>3</v>
      </c>
      <c r="C798" t="str">
        <f t="shared" ca="1" si="146"/>
        <v>S</v>
      </c>
      <c r="D798" t="str">
        <f t="shared" si="147"/>
        <v xml:space="preserve"> </v>
      </c>
      <c r="E798" s="47">
        <f t="shared" ca="1" si="148"/>
        <v>1</v>
      </c>
      <c r="F798">
        <f t="shared" ca="1" si="149"/>
        <v>26</v>
      </c>
      <c r="G798">
        <f t="shared" ca="1" si="150"/>
        <v>3</v>
      </c>
      <c r="H798">
        <f t="shared" ca="1" si="135"/>
        <v>13</v>
      </c>
      <c r="I798" t="str">
        <f t="shared" ca="1" si="142"/>
        <v>1</v>
      </c>
      <c r="J798" t="str">
        <f t="shared" ca="1" si="143"/>
        <v>1.26.</v>
      </c>
      <c r="K798" t="str">
        <f t="shared" ca="1" si="144"/>
        <v>1.26.3.</v>
      </c>
      <c r="L798" t="str">
        <f t="shared" ca="1" si="136"/>
        <v>F</v>
      </c>
      <c r="M798" s="48" t="s">
        <v>6</v>
      </c>
      <c r="N798" s="49"/>
      <c r="O798" s="50" t="s">
        <v>1779</v>
      </c>
      <c r="P798" s="51" t="s">
        <v>32</v>
      </c>
      <c r="Q798" s="51">
        <v>89669</v>
      </c>
      <c r="R798" s="52" t="s">
        <v>101</v>
      </c>
      <c r="S798" s="53" t="s">
        <v>61</v>
      </c>
      <c r="T798" s="78">
        <v>41</v>
      </c>
      <c r="U798" s="79">
        <v>35.67</v>
      </c>
      <c r="V798" s="57">
        <f t="shared" si="138"/>
        <v>44.5</v>
      </c>
      <c r="W798" s="56">
        <f t="shared" si="139"/>
        <v>44.5</v>
      </c>
      <c r="X798" s="57">
        <f ca="1">IFERROR(IF($M798="S",(ROUNDDOWN($Y798*$W798,2)),IF($M798="M",SUMIFS($X:$X,$M:$M,"N1",$E:$E,I798),IF(AND(M798="N1",OFFSET(M798,1,0)="S"),SUMIFS($X:$X,$M:$M,"S",$J:$J,CONCATENATE(E798,".",F798,".")),IF(AND(M798="N1",OFFSET(M798,1,0)="N2",$A$6&gt;=3),SUMIFS($X:$X,$M:$M,"N2",$J:$J,CONCATENATE(E798,".",F798,".")),IF(AND(M798="N2",OFFSET(M798,1,0)="S",$A$6&gt;=3),SUMIFS($X:$X,$M:$M,"S",$K:$K,CONCATENATE(E798,".",F798,".",G798,"."))))))),0)</f>
        <v>1824.5</v>
      </c>
      <c r="Y798" s="58">
        <f t="shared" si="137"/>
        <v>41</v>
      </c>
      <c r="Z798" s="59"/>
      <c r="AA798" s="59">
        <f>MATCH((CONCATENATE($P798," ",$Q798)),[1]Banco!$A:$A,0)</f>
        <v>6233</v>
      </c>
      <c r="AB798" s="59"/>
      <c r="AC798" s="3" t="s">
        <v>0</v>
      </c>
      <c r="AD798" s="11"/>
      <c r="AE798" s="60"/>
    </row>
    <row r="799" spans="1:31" ht="38.25" x14ac:dyDescent="0.25">
      <c r="A799" t="str">
        <f t="shared" si="34"/>
        <v>S</v>
      </c>
      <c r="B799">
        <f t="shared" ca="1" si="145"/>
        <v>3</v>
      </c>
      <c r="C799" t="str">
        <f t="shared" ca="1" si="146"/>
        <v>S</v>
      </c>
      <c r="D799" t="str">
        <f t="shared" si="147"/>
        <v xml:space="preserve"> </v>
      </c>
      <c r="E799" s="47">
        <f t="shared" ca="1" si="148"/>
        <v>1</v>
      </c>
      <c r="F799">
        <f t="shared" ca="1" si="149"/>
        <v>26</v>
      </c>
      <c r="G799">
        <f t="shared" ca="1" si="150"/>
        <v>3</v>
      </c>
      <c r="H799">
        <f t="shared" ca="1" si="135"/>
        <v>14</v>
      </c>
      <c r="I799" t="str">
        <f t="shared" ca="1" si="142"/>
        <v>1</v>
      </c>
      <c r="J799" t="str">
        <f t="shared" ca="1" si="143"/>
        <v>1.26.</v>
      </c>
      <c r="K799" t="str">
        <f t="shared" ca="1" si="144"/>
        <v>1.26.3.</v>
      </c>
      <c r="L799" t="str">
        <f t="shared" ca="1" si="136"/>
        <v>F</v>
      </c>
      <c r="M799" s="48" t="s">
        <v>6</v>
      </c>
      <c r="N799" s="49"/>
      <c r="O799" s="50" t="s">
        <v>1780</v>
      </c>
      <c r="P799" s="51" t="s">
        <v>32</v>
      </c>
      <c r="Q799" s="51">
        <v>89557</v>
      </c>
      <c r="R799" s="52" t="s">
        <v>915</v>
      </c>
      <c r="S799" s="53" t="s">
        <v>61</v>
      </c>
      <c r="T799" s="78">
        <v>7</v>
      </c>
      <c r="U799" s="79">
        <v>33.75</v>
      </c>
      <c r="V799" s="57">
        <f t="shared" si="138"/>
        <v>42.11</v>
      </c>
      <c r="W799" s="56">
        <f t="shared" si="139"/>
        <v>42.11</v>
      </c>
      <c r="X799" s="57">
        <f ca="1">IFERROR(IF($M799="S",(ROUNDDOWN($Y799*$W799,2)),IF($M799="M",SUMIFS($X:$X,$M:$M,"N1",$E:$E,I799),IF(AND(M799="N1",OFFSET(M799,1,0)="S"),SUMIFS($X:$X,$M:$M,"S",$J:$J,CONCATENATE(E799,".",F799,".")),IF(AND(M799="N1",OFFSET(M799,1,0)="N2",$A$6&gt;=3),SUMIFS($X:$X,$M:$M,"N2",$J:$J,CONCATENATE(E799,".",F799,".")),IF(AND(M799="N2",OFFSET(M799,1,0)="S",$A$6&gt;=3),SUMIFS($X:$X,$M:$M,"S",$K:$K,CONCATENATE(E799,".",F799,".",G799,"."))))))),0)</f>
        <v>294.77</v>
      </c>
      <c r="Y799" s="58">
        <f t="shared" si="137"/>
        <v>7</v>
      </c>
      <c r="Z799" s="59"/>
      <c r="AA799" s="59">
        <f>MATCH((CONCATENATE($P799," ",$Q799)),[1]Banco!$A:$A,0)</f>
        <v>6243</v>
      </c>
      <c r="AB799" s="59"/>
      <c r="AC799" s="3" t="s">
        <v>0</v>
      </c>
      <c r="AD799" s="11"/>
      <c r="AE799" s="60"/>
    </row>
    <row r="800" spans="1:31" x14ac:dyDescent="0.25">
      <c r="A800">
        <f t="shared" si="34"/>
        <v>3</v>
      </c>
      <c r="B800">
        <f t="shared" ca="1" si="145"/>
        <v>3</v>
      </c>
      <c r="C800">
        <f t="shared" ca="1" si="146"/>
        <v>3</v>
      </c>
      <c r="D800" t="str">
        <f t="shared" si="147"/>
        <v xml:space="preserve"> </v>
      </c>
      <c r="E800" s="47">
        <f t="shared" ca="1" si="148"/>
        <v>1</v>
      </c>
      <c r="F800">
        <f t="shared" ca="1" si="149"/>
        <v>26</v>
      </c>
      <c r="G800">
        <f t="shared" ca="1" si="150"/>
        <v>4</v>
      </c>
      <c r="H800">
        <f t="shared" ca="1" si="135"/>
        <v>0</v>
      </c>
      <c r="I800" t="str">
        <f t="shared" ca="1" si="142"/>
        <v>1</v>
      </c>
      <c r="J800" t="str">
        <f t="shared" ca="1" si="143"/>
        <v>1.26.</v>
      </c>
      <c r="K800" t="str">
        <f t="shared" ca="1" si="144"/>
        <v>1.26.4.</v>
      </c>
      <c r="L800" t="str">
        <f t="shared" ca="1" si="136"/>
        <v>F</v>
      </c>
      <c r="M800" s="48" t="s">
        <v>4</v>
      </c>
      <c r="N800" s="49"/>
      <c r="O800" s="50" t="s">
        <v>1781</v>
      </c>
      <c r="P800" s="51"/>
      <c r="Q800" s="51"/>
      <c r="R800" s="52" t="s">
        <v>916</v>
      </c>
      <c r="S800" s="53"/>
      <c r="T800" s="78"/>
      <c r="U800" s="79"/>
      <c r="V800" s="57">
        <f t="shared" si="138"/>
        <v>0</v>
      </c>
      <c r="W800" s="56">
        <f t="shared" si="139"/>
        <v>0</v>
      </c>
      <c r="X800" s="57">
        <f ca="1">IFERROR(IF($M800="S",(ROUNDDOWN($Y800*$W800,2)),IF($M800="M",SUMIFS($X:$X,$M:$M,"N1",$E:$E,I800),IF(AND(M800="N1",OFFSET(M800,1,0)="S"),SUMIFS($X:$X,$M:$M,"S",$J:$J,CONCATENATE(E800,".",F800,".")),IF(AND(M800="N1",OFFSET(M800,1,0)="N2",$A$6&gt;=3),SUMIFS($X:$X,$M:$M,"N2",$J:$J,CONCATENATE(E800,".",F800,".")),IF(AND(M800="N2",OFFSET(M800,1,0)="S",$A$6&gt;=3),SUMIFS($X:$X,$M:$M,"S",$K:$K,CONCATENATE(E800,".",F800,".",G800,"."))))))),0)</f>
        <v>6666.05</v>
      </c>
      <c r="Y800" s="58">
        <f t="shared" si="137"/>
        <v>0</v>
      </c>
      <c r="Z800" s="59"/>
      <c r="AA800" s="59" t="e">
        <f>MATCH((CONCATENATE($P800," ",$Q800)),[1]Banco!$A:$A,0)</f>
        <v>#N/A</v>
      </c>
      <c r="AB800" s="59"/>
      <c r="AC800" s="3" t="s">
        <v>0</v>
      </c>
      <c r="AD800" s="11"/>
      <c r="AE800" s="60"/>
    </row>
    <row r="801" spans="1:31" ht="25.5" x14ac:dyDescent="0.25">
      <c r="A801" t="str">
        <f t="shared" si="34"/>
        <v>S</v>
      </c>
      <c r="B801">
        <f t="shared" ca="1" si="145"/>
        <v>3</v>
      </c>
      <c r="C801" t="str">
        <f t="shared" ca="1" si="146"/>
        <v>S</v>
      </c>
      <c r="D801" t="str">
        <f t="shared" si="147"/>
        <v xml:space="preserve"> </v>
      </c>
      <c r="E801" s="47">
        <f t="shared" ca="1" si="148"/>
        <v>1</v>
      </c>
      <c r="F801">
        <f t="shared" ca="1" si="149"/>
        <v>26</v>
      </c>
      <c r="G801">
        <f t="shared" ca="1" si="150"/>
        <v>4</v>
      </c>
      <c r="H801">
        <f t="shared" ca="1" si="135"/>
        <v>1</v>
      </c>
      <c r="I801" t="str">
        <f t="shared" ca="1" si="142"/>
        <v>1</v>
      </c>
      <c r="J801" t="str">
        <f t="shared" ca="1" si="143"/>
        <v>1.26.</v>
      </c>
      <c r="K801" t="str">
        <f t="shared" ca="1" si="144"/>
        <v>1.26.4.</v>
      </c>
      <c r="L801" t="str">
        <f t="shared" ca="1" si="136"/>
        <v>F</v>
      </c>
      <c r="M801" s="48" t="s">
        <v>6</v>
      </c>
      <c r="N801" s="49"/>
      <c r="O801" s="50" t="s">
        <v>1782</v>
      </c>
      <c r="P801" s="51" t="s">
        <v>32</v>
      </c>
      <c r="Q801" s="51">
        <v>89576</v>
      </c>
      <c r="R801" s="52" t="s">
        <v>917</v>
      </c>
      <c r="S801" s="53" t="s">
        <v>1</v>
      </c>
      <c r="T801" s="78">
        <v>32.35</v>
      </c>
      <c r="U801" s="79">
        <v>29.57</v>
      </c>
      <c r="V801" s="57">
        <f t="shared" si="138"/>
        <v>36.89</v>
      </c>
      <c r="W801" s="56">
        <f t="shared" si="139"/>
        <v>36.89</v>
      </c>
      <c r="X801" s="57">
        <f ca="1">IFERROR(IF($M801="S",(ROUNDDOWN($Y801*$W801,2)),IF($M801="M",SUMIFS($X:$X,$M:$M,"N1",$E:$E,I801),IF(AND(M801="N1",OFFSET(M801,1,0)="S"),SUMIFS($X:$X,$M:$M,"S",$J:$J,CONCATENATE(E801,".",F801,".")),IF(AND(M801="N1",OFFSET(M801,1,0)="N2",$A$6&gt;=3),SUMIFS($X:$X,$M:$M,"N2",$J:$J,CONCATENATE(E801,".",F801,".")),IF(AND(M801="N2",OFFSET(M801,1,0)="S",$A$6&gt;=3),SUMIFS($X:$X,$M:$M,"S",$K:$K,CONCATENATE(E801,".",F801,".",G801,"."))))))),0)</f>
        <v>1193.3900000000001</v>
      </c>
      <c r="Y801" s="58">
        <f t="shared" si="137"/>
        <v>32.35</v>
      </c>
      <c r="Z801" s="59"/>
      <c r="AA801" s="59">
        <f>MATCH((CONCATENATE($P801," ",$Q801)),[1]Banco!$A:$A,0)</f>
        <v>6253</v>
      </c>
      <c r="AB801" s="59"/>
      <c r="AC801" s="3" t="s">
        <v>0</v>
      </c>
      <c r="AD801" s="11"/>
      <c r="AE801" s="60"/>
    </row>
    <row r="802" spans="1:31" ht="25.5" x14ac:dyDescent="0.25">
      <c r="A802" t="str">
        <f t="shared" si="34"/>
        <v>S</v>
      </c>
      <c r="B802">
        <f t="shared" ca="1" si="145"/>
        <v>3</v>
      </c>
      <c r="C802" t="str">
        <f t="shared" ca="1" si="146"/>
        <v>S</v>
      </c>
      <c r="D802" t="str">
        <f t="shared" si="147"/>
        <v xml:space="preserve"> </v>
      </c>
      <c r="E802" s="47">
        <f t="shared" ca="1" si="148"/>
        <v>1</v>
      </c>
      <c r="F802">
        <f t="shared" ca="1" si="149"/>
        <v>26</v>
      </c>
      <c r="G802">
        <f t="shared" ca="1" si="150"/>
        <v>4</v>
      </c>
      <c r="H802">
        <f t="shared" ca="1" si="135"/>
        <v>2</v>
      </c>
      <c r="I802" t="str">
        <f t="shared" ca="1" si="142"/>
        <v>1</v>
      </c>
      <c r="J802" t="str">
        <f t="shared" ca="1" si="143"/>
        <v>1.26.</v>
      </c>
      <c r="K802" t="str">
        <f t="shared" ca="1" si="144"/>
        <v>1.26.4.</v>
      </c>
      <c r="L802" t="str">
        <f t="shared" ca="1" si="136"/>
        <v>F</v>
      </c>
      <c r="M802" s="48" t="s">
        <v>6</v>
      </c>
      <c r="N802" s="49"/>
      <c r="O802" s="50" t="s">
        <v>1783</v>
      </c>
      <c r="P802" s="51" t="s">
        <v>32</v>
      </c>
      <c r="Q802" s="51">
        <v>89578</v>
      </c>
      <c r="R802" s="52" t="s">
        <v>918</v>
      </c>
      <c r="S802" s="53" t="s">
        <v>1</v>
      </c>
      <c r="T802" s="78">
        <v>56</v>
      </c>
      <c r="U802" s="79">
        <v>36.71</v>
      </c>
      <c r="V802" s="57">
        <f t="shared" si="138"/>
        <v>45.8</v>
      </c>
      <c r="W802" s="56">
        <f t="shared" si="139"/>
        <v>45.8</v>
      </c>
      <c r="X802" s="57">
        <f ca="1">IFERROR(IF($M802="S",(ROUNDDOWN($Y802*$W802,2)),IF($M802="M",SUMIFS($X:$X,$M:$M,"N1",$E:$E,I802),IF(AND(M802="N1",OFFSET(M802,1,0)="S"),SUMIFS($X:$X,$M:$M,"S",$J:$J,CONCATENATE(E802,".",F802,".")),IF(AND(M802="N1",OFFSET(M802,1,0)="N2",$A$6&gt;=3),SUMIFS($X:$X,$M:$M,"N2",$J:$J,CONCATENATE(E802,".",F802,".")),IF(AND(M802="N2",OFFSET(M802,1,0)="S",$A$6&gt;=3),SUMIFS($X:$X,$M:$M,"S",$K:$K,CONCATENATE(E802,".",F802,".",G802,"."))))))),0)</f>
        <v>2564.8000000000002</v>
      </c>
      <c r="Y802" s="58">
        <f t="shared" si="137"/>
        <v>56</v>
      </c>
      <c r="Z802" s="59"/>
      <c r="AA802" s="59">
        <f>MATCH((CONCATENATE($P802," ",$Q802)),[1]Banco!$A:$A,0)</f>
        <v>6247</v>
      </c>
      <c r="AB802" s="59"/>
      <c r="AC802" s="3" t="s">
        <v>0</v>
      </c>
      <c r="AD802" s="11"/>
      <c r="AE802" s="60"/>
    </row>
    <row r="803" spans="1:31" x14ac:dyDescent="0.25">
      <c r="A803" t="str">
        <f t="shared" si="34"/>
        <v>S</v>
      </c>
      <c r="B803">
        <f t="shared" ca="1" si="145"/>
        <v>3</v>
      </c>
      <c r="C803" t="str">
        <f t="shared" ca="1" si="146"/>
        <v>S</v>
      </c>
      <c r="D803" t="str">
        <f t="shared" si="147"/>
        <v xml:space="preserve"> </v>
      </c>
      <c r="E803" s="47">
        <f t="shared" ca="1" si="148"/>
        <v>1</v>
      </c>
      <c r="F803">
        <f t="shared" ca="1" si="37"/>
        <v>26</v>
      </c>
      <c r="G803">
        <f t="shared" ca="1" si="150"/>
        <v>4</v>
      </c>
      <c r="H803">
        <f t="shared" ca="1" si="135"/>
        <v>2</v>
      </c>
      <c r="I803" t="str">
        <f t="shared" ca="1" si="142"/>
        <v>-</v>
      </c>
      <c r="J803" t="str">
        <f t="shared" ca="1" si="143"/>
        <v>1.26.</v>
      </c>
      <c r="K803" t="str">
        <f t="shared" ca="1" si="144"/>
        <v>1.26.4.</v>
      </c>
      <c r="L803" t="str">
        <f t="shared" ca="1" si="136"/>
        <v/>
      </c>
      <c r="M803" s="48" t="s">
        <v>6</v>
      </c>
      <c r="N803" s="49"/>
      <c r="O803" s="50" t="s">
        <v>1784</v>
      </c>
      <c r="P803" s="51"/>
      <c r="Q803" s="51"/>
      <c r="R803" s="52" t="s">
        <v>919</v>
      </c>
      <c r="S803" s="53"/>
      <c r="T803" s="78"/>
      <c r="U803" s="79"/>
      <c r="V803" s="57">
        <f t="shared" si="138"/>
        <v>0</v>
      </c>
      <c r="W803" s="56">
        <f t="shared" si="139"/>
        <v>0</v>
      </c>
      <c r="X803" s="57">
        <f ca="1">IFERROR(IF($M803="S",(ROUNDDOWN($Y803*$W803,2)),IF($M803="M",SUMIFS($X:$X,$M:$M,"N1",$E:$E,I803),IF(AND(M803="N1",OFFSET(M803,1,0)="S"),SUMIFS($X:$X,$M:$M,"S",$J:$J,CONCATENATE(E803,".",F803,".")),IF(AND(M803="N1",OFFSET(M803,1,0)="N2",$A$6&gt;=3),SUMIFS($X:$X,$M:$M,"N2",$J:$J,CONCATENATE(E803,".",F803,".")),IF(AND(M803="N2",OFFSET(M803,1,0)="S",$A$6&gt;=3),SUMIFS($X:$X,$M:$M,"S",$K:$K,CONCATENATE(E803,".",F803,".",G803,"."))))))),0)</f>
        <v>0</v>
      </c>
      <c r="Y803" s="58">
        <f t="shared" si="137"/>
        <v>0</v>
      </c>
      <c r="Z803" s="59"/>
      <c r="AA803" s="59" t="e">
        <f>MATCH((CONCATENATE($P803," ",$Q803)),[1]Banco!$A:$A,0)</f>
        <v>#N/A</v>
      </c>
      <c r="AB803" s="59"/>
      <c r="AC803" s="3" t="s">
        <v>0</v>
      </c>
      <c r="AD803" s="11"/>
      <c r="AE803" s="60"/>
    </row>
    <row r="804" spans="1:31" ht="25.5" x14ac:dyDescent="0.25">
      <c r="A804" t="str">
        <f t="shared" si="34"/>
        <v>S</v>
      </c>
      <c r="B804">
        <f t="shared" ca="1" si="145"/>
        <v>3</v>
      </c>
      <c r="C804" t="str">
        <f t="shared" ca="1" si="146"/>
        <v>S</v>
      </c>
      <c r="D804" t="str">
        <f t="shared" si="147"/>
        <v xml:space="preserve"> </v>
      </c>
      <c r="E804" s="47">
        <f t="shared" ca="1" si="148"/>
        <v>1</v>
      </c>
      <c r="F804">
        <f t="shared" ca="1" si="37"/>
        <v>26</v>
      </c>
      <c r="G804">
        <f t="shared" ca="1" si="150"/>
        <v>4</v>
      </c>
      <c r="H804">
        <f t="shared" ca="1" si="135"/>
        <v>3</v>
      </c>
      <c r="I804" t="str">
        <f t="shared" ca="1" si="142"/>
        <v>1</v>
      </c>
      <c r="J804" t="str">
        <f t="shared" ca="1" si="143"/>
        <v>1.26.</v>
      </c>
      <c r="K804" t="str">
        <f t="shared" ca="1" si="144"/>
        <v>1.26.4.</v>
      </c>
      <c r="L804" t="str">
        <f t="shared" ca="1" si="136"/>
        <v>F</v>
      </c>
      <c r="M804" s="48" t="s">
        <v>6</v>
      </c>
      <c r="N804" s="49"/>
      <c r="O804" s="50" t="s">
        <v>1785</v>
      </c>
      <c r="P804" s="51" t="s">
        <v>32</v>
      </c>
      <c r="Q804" s="51">
        <v>89576</v>
      </c>
      <c r="R804" s="52" t="s">
        <v>917</v>
      </c>
      <c r="S804" s="53" t="s">
        <v>1</v>
      </c>
      <c r="T804" s="78">
        <v>3.57</v>
      </c>
      <c r="U804" s="79">
        <v>29.57</v>
      </c>
      <c r="V804" s="57">
        <f t="shared" si="138"/>
        <v>36.89</v>
      </c>
      <c r="W804" s="56">
        <f t="shared" si="139"/>
        <v>36.89</v>
      </c>
      <c r="X804" s="57">
        <f ca="1">IFERROR(IF($M804="S",(ROUNDDOWN($Y804*$W804,2)),IF($M804="M",SUMIFS($X:$X,$M:$M,"N1",$E:$E,I804),IF(AND(M804="N1",OFFSET(M804,1,0)="S"),SUMIFS($X:$X,$M:$M,"S",$J:$J,CONCATENATE(E804,".",F804,".")),IF(AND(M804="N1",OFFSET(M804,1,0)="N2",$A$6&gt;=3),SUMIFS($X:$X,$M:$M,"N2",$J:$J,CONCATENATE(E804,".",F804,".")),IF(AND(M804="N2",OFFSET(M804,1,0)="S",$A$6&gt;=3),SUMIFS($X:$X,$M:$M,"S",$K:$K,CONCATENATE(E804,".",F804,".",G804,"."))))))),0)</f>
        <v>131.69</v>
      </c>
      <c r="Y804" s="58">
        <f t="shared" si="137"/>
        <v>3.57</v>
      </c>
      <c r="Z804" s="59"/>
      <c r="AA804" s="59">
        <f>MATCH((CONCATENATE($P804," ",$Q804)),[1]Banco!$A:$A,0)</f>
        <v>6253</v>
      </c>
      <c r="AB804" s="59"/>
      <c r="AC804" s="3" t="s">
        <v>0</v>
      </c>
      <c r="AD804" s="11"/>
      <c r="AE804" s="60"/>
    </row>
    <row r="805" spans="1:31" ht="25.5" x14ac:dyDescent="0.25">
      <c r="A805" t="str">
        <f t="shared" si="34"/>
        <v>S</v>
      </c>
      <c r="B805">
        <f t="shared" ca="1" si="145"/>
        <v>3</v>
      </c>
      <c r="C805" t="str">
        <f t="shared" ca="1" si="146"/>
        <v>S</v>
      </c>
      <c r="D805" t="str">
        <f t="shared" si="147"/>
        <v xml:space="preserve"> </v>
      </c>
      <c r="E805" s="47">
        <f t="shared" ca="1" si="148"/>
        <v>1</v>
      </c>
      <c r="F805">
        <f t="shared" ca="1" si="37"/>
        <v>26</v>
      </c>
      <c r="G805">
        <f t="shared" ca="1" si="150"/>
        <v>4</v>
      </c>
      <c r="H805">
        <f t="shared" ca="1" si="135"/>
        <v>4</v>
      </c>
      <c r="I805" t="str">
        <f t="shared" ca="1" si="142"/>
        <v>1</v>
      </c>
      <c r="J805" t="str">
        <f t="shared" ca="1" si="143"/>
        <v>1.26.</v>
      </c>
      <c r="K805" t="str">
        <f t="shared" ca="1" si="144"/>
        <v>1.26.4.</v>
      </c>
      <c r="L805" t="str">
        <f t="shared" ca="1" si="136"/>
        <v>F</v>
      </c>
      <c r="M805" s="48" t="s">
        <v>6</v>
      </c>
      <c r="N805" s="49"/>
      <c r="O805" s="50" t="s">
        <v>1786</v>
      </c>
      <c r="P805" s="51" t="s">
        <v>32</v>
      </c>
      <c r="Q805" s="51">
        <v>89578</v>
      </c>
      <c r="R805" s="52" t="s">
        <v>918</v>
      </c>
      <c r="S805" s="53" t="s">
        <v>1</v>
      </c>
      <c r="T805" s="78">
        <v>42</v>
      </c>
      <c r="U805" s="79">
        <v>36.71</v>
      </c>
      <c r="V805" s="57">
        <f t="shared" si="138"/>
        <v>45.8</v>
      </c>
      <c r="W805" s="56">
        <f t="shared" si="139"/>
        <v>45.8</v>
      </c>
      <c r="X805" s="57">
        <f ca="1">IFERROR(IF($M805="S",(ROUNDDOWN($Y805*$W805,2)),IF($M805="M",SUMIFS($X:$X,$M:$M,"N1",$E:$E,I805),IF(AND(M805="N1",OFFSET(M805,1,0)="S"),SUMIFS($X:$X,$M:$M,"S",$J:$J,CONCATENATE(E805,".",F805,".")),IF(AND(M805="N1",OFFSET(M805,1,0)="N2",$A$6&gt;=3),SUMIFS($X:$X,$M:$M,"N2",$J:$J,CONCATENATE(E805,".",F805,".")),IF(AND(M805="N2",OFFSET(M805,1,0)="S",$A$6&gt;=3),SUMIFS($X:$X,$M:$M,"S",$K:$K,CONCATENATE(E805,".",F805,".",G805,"."))))))),0)</f>
        <v>1923.6</v>
      </c>
      <c r="Y805" s="58">
        <f t="shared" si="137"/>
        <v>42</v>
      </c>
      <c r="Z805" s="59"/>
      <c r="AA805" s="59">
        <f>MATCH((CONCATENATE($P805," ",$Q805)),[1]Banco!$A:$A,0)</f>
        <v>6247</v>
      </c>
      <c r="AB805" s="59"/>
      <c r="AC805" s="3" t="s">
        <v>0</v>
      </c>
      <c r="AD805" s="11"/>
      <c r="AE805" s="60"/>
    </row>
    <row r="806" spans="1:31" ht="25.5" x14ac:dyDescent="0.25">
      <c r="A806" t="str">
        <f t="shared" si="34"/>
        <v>S</v>
      </c>
      <c r="B806">
        <f t="shared" ca="1" si="145"/>
        <v>3</v>
      </c>
      <c r="C806" t="str">
        <f t="shared" ca="1" si="146"/>
        <v>S</v>
      </c>
      <c r="D806" t="str">
        <f t="shared" si="147"/>
        <v xml:space="preserve"> </v>
      </c>
      <c r="E806" s="47">
        <f t="shared" ca="1" si="148"/>
        <v>1</v>
      </c>
      <c r="F806">
        <f t="shared" ca="1" si="37"/>
        <v>26</v>
      </c>
      <c r="G806">
        <f t="shared" ca="1" si="150"/>
        <v>4</v>
      </c>
      <c r="H806">
        <f t="shared" ca="1" si="135"/>
        <v>5</v>
      </c>
      <c r="I806" t="str">
        <f t="shared" ca="1" si="142"/>
        <v>1</v>
      </c>
      <c r="J806" t="str">
        <f t="shared" ca="1" si="143"/>
        <v>1.26.</v>
      </c>
      <c r="K806" t="str">
        <f t="shared" ca="1" si="144"/>
        <v>1.26.4.</v>
      </c>
      <c r="L806" t="str">
        <f t="shared" ca="1" si="136"/>
        <v>F</v>
      </c>
      <c r="M806" s="48" t="s">
        <v>6</v>
      </c>
      <c r="N806" s="49"/>
      <c r="O806" s="50" t="s">
        <v>1787</v>
      </c>
      <c r="P806" s="51" t="s">
        <v>32</v>
      </c>
      <c r="Q806" s="51">
        <v>89580</v>
      </c>
      <c r="R806" s="52" t="s">
        <v>920</v>
      </c>
      <c r="S806" s="53" t="s">
        <v>1</v>
      </c>
      <c r="T806" s="78">
        <v>9</v>
      </c>
      <c r="U806" s="79">
        <v>75.92</v>
      </c>
      <c r="V806" s="57">
        <f t="shared" si="138"/>
        <v>94.73</v>
      </c>
      <c r="W806" s="56">
        <f t="shared" si="139"/>
        <v>94.73</v>
      </c>
      <c r="X806" s="57">
        <f ca="1">IFERROR(IF($M806="S",(ROUNDDOWN($Y806*$W806,2)),IF($M806="M",SUMIFS($X:$X,$M:$M,"N1",$E:$E,I806),IF(AND(M806="N1",OFFSET(M806,1,0)="S"),SUMIFS($X:$X,$M:$M,"S",$J:$J,CONCATENATE(E806,".",F806,".")),IF(AND(M806="N1",OFFSET(M806,1,0)="N2",$A$6&gt;=3),SUMIFS($X:$X,$M:$M,"N2",$J:$J,CONCATENATE(E806,".",F806,".")),IF(AND(M806="N2",OFFSET(M806,1,0)="S",$A$6&gt;=3),SUMIFS($X:$X,$M:$M,"S",$K:$K,CONCATENATE(E806,".",F806,".",G806,"."))))))),0)</f>
        <v>852.57</v>
      </c>
      <c r="Y806" s="58">
        <f t="shared" si="137"/>
        <v>9</v>
      </c>
      <c r="Z806" s="59"/>
      <c r="AA806" s="59">
        <f>MATCH((CONCATENATE($P806," ",$Q806)),[1]Banco!$A:$A,0)</f>
        <v>6249</v>
      </c>
      <c r="AB806" s="59"/>
      <c r="AC806" s="3" t="s">
        <v>0</v>
      </c>
      <c r="AD806" s="11"/>
      <c r="AE806" s="60"/>
    </row>
    <row r="807" spans="1:31" x14ac:dyDescent="0.25">
      <c r="A807">
        <f t="shared" si="34"/>
        <v>3</v>
      </c>
      <c r="B807">
        <f t="shared" ca="1" si="145"/>
        <v>3</v>
      </c>
      <c r="C807">
        <f t="shared" ca="1" si="146"/>
        <v>3</v>
      </c>
      <c r="D807" t="str">
        <f t="shared" si="147"/>
        <v xml:space="preserve"> </v>
      </c>
      <c r="E807" s="47">
        <f t="shared" ca="1" si="148"/>
        <v>1</v>
      </c>
      <c r="F807">
        <f t="shared" ca="1" si="37"/>
        <v>26</v>
      </c>
      <c r="G807">
        <f t="shared" ca="1" si="150"/>
        <v>5</v>
      </c>
      <c r="H807">
        <f t="shared" ca="1" si="135"/>
        <v>0</v>
      </c>
      <c r="I807" t="str">
        <f t="shared" ca="1" si="142"/>
        <v>1</v>
      </c>
      <c r="J807" t="str">
        <f t="shared" ca="1" si="143"/>
        <v>1.26.</v>
      </c>
      <c r="K807" t="str">
        <f t="shared" ca="1" si="144"/>
        <v>1.26.5.</v>
      </c>
      <c r="L807" t="str">
        <f t="shared" ca="1" si="136"/>
        <v>F</v>
      </c>
      <c r="M807" s="48" t="s">
        <v>4</v>
      </c>
      <c r="N807" s="49"/>
      <c r="O807" s="50" t="s">
        <v>1788</v>
      </c>
      <c r="P807" s="51"/>
      <c r="Q807" s="51"/>
      <c r="R807" s="52" t="s">
        <v>1871</v>
      </c>
      <c r="S807" s="53"/>
      <c r="T807" s="78"/>
      <c r="U807" s="79"/>
      <c r="V807" s="57">
        <f t="shared" si="138"/>
        <v>0</v>
      </c>
      <c r="W807" s="56">
        <f t="shared" si="139"/>
        <v>0</v>
      </c>
      <c r="X807" s="57">
        <f ca="1">IFERROR(IF($M807="S",(ROUNDDOWN($Y807*$W807,2)),IF($M807="M",SUMIFS($X:$X,$M:$M,"N1",$E:$E,I807),IF(AND(M807="N1",OFFSET(M807,1,0)="S"),SUMIFS($X:$X,$M:$M,"S",$J:$J,CONCATENATE(E807,".",F807,".")),IF(AND(M807="N1",OFFSET(M807,1,0)="N2",$A$6&gt;=3),SUMIFS($X:$X,$M:$M,"N2",$J:$J,CONCATENATE(E807,".",F807,".")),IF(AND(M807="N2",OFFSET(M807,1,0)="S",$A$6&gt;=3),SUMIFS($X:$X,$M:$M,"S",$K:$K,CONCATENATE(E807,".",F807,".",G807,"."))))))),0)</f>
        <v>1570.8200000000002</v>
      </c>
      <c r="Y807" s="58">
        <f t="shared" si="137"/>
        <v>0</v>
      </c>
      <c r="Z807" s="59"/>
      <c r="AA807" s="59" t="e">
        <f>MATCH((CONCATENATE($P807," ",$Q807)),[1]Banco!$A:$A,0)</f>
        <v>#N/A</v>
      </c>
      <c r="AB807" s="59"/>
      <c r="AC807" s="3" t="s">
        <v>0</v>
      </c>
      <c r="AD807" s="11"/>
      <c r="AE807" s="60"/>
    </row>
    <row r="808" spans="1:31" ht="25.5" x14ac:dyDescent="0.25">
      <c r="A808" t="str">
        <f t="shared" si="34"/>
        <v>S</v>
      </c>
      <c r="B808">
        <f t="shared" ca="1" si="145"/>
        <v>3</v>
      </c>
      <c r="C808" t="str">
        <f t="shared" ca="1" si="146"/>
        <v>S</v>
      </c>
      <c r="D808" t="str">
        <f t="shared" si="147"/>
        <v xml:space="preserve"> </v>
      </c>
      <c r="E808" s="47">
        <f t="shared" ca="1" si="148"/>
        <v>1</v>
      </c>
      <c r="F808">
        <f t="shared" ca="1" si="37"/>
        <v>26</v>
      </c>
      <c r="G808">
        <f t="shared" ca="1" si="150"/>
        <v>5</v>
      </c>
      <c r="H808">
        <f t="shared" ca="1" si="135"/>
        <v>1</v>
      </c>
      <c r="I808" t="str">
        <f t="shared" ca="1" si="142"/>
        <v>1</v>
      </c>
      <c r="J808" t="str">
        <f t="shared" ca="1" si="143"/>
        <v>1.26.</v>
      </c>
      <c r="K808" t="str">
        <f t="shared" ca="1" si="144"/>
        <v>1.26.5.</v>
      </c>
      <c r="L808" t="str">
        <f t="shared" ca="1" si="136"/>
        <v>F</v>
      </c>
      <c r="M808" s="48" t="s">
        <v>6</v>
      </c>
      <c r="N808" s="49"/>
      <c r="O808" s="50" t="s">
        <v>1789</v>
      </c>
      <c r="P808" s="51" t="s">
        <v>32</v>
      </c>
      <c r="Q808" s="51">
        <v>89867</v>
      </c>
      <c r="R808" s="52" t="s">
        <v>849</v>
      </c>
      <c r="S808" s="53" t="s">
        <v>61</v>
      </c>
      <c r="T808" s="78">
        <v>23</v>
      </c>
      <c r="U808" s="79">
        <v>8.81</v>
      </c>
      <c r="V808" s="57">
        <f t="shared" si="138"/>
        <v>10.99</v>
      </c>
      <c r="W808" s="56">
        <f t="shared" si="139"/>
        <v>10.99</v>
      </c>
      <c r="X808" s="57">
        <f ca="1">IFERROR(IF($M808="S",(ROUNDDOWN($Y808*$W808,2)),IF($M808="M",SUMIFS($X:$X,$M:$M,"N1",$E:$E,I808),IF(AND(M808="N1",OFFSET(M808,1,0)="S"),SUMIFS($X:$X,$M:$M,"S",$J:$J,CONCATENATE(E808,".",F808,".")),IF(AND(M808="N1",OFFSET(M808,1,0)="N2",$A$6&gt;=3),SUMIFS($X:$X,$M:$M,"N2",$J:$J,CONCATENATE(E808,".",F808,".")),IF(AND(M808="N2",OFFSET(M808,1,0)="S",$A$6&gt;=3),SUMIFS($X:$X,$M:$M,"S",$K:$K,CONCATENATE(E808,".",F808,".",G808,"."))))))),0)</f>
        <v>252.77</v>
      </c>
      <c r="Y808" s="58">
        <f t="shared" si="137"/>
        <v>23</v>
      </c>
      <c r="Z808" s="59"/>
      <c r="AA808" s="59">
        <f>MATCH((CONCATENATE($P808," ",$Q808)),[1]Banco!$A:$A,0)</f>
        <v>3050</v>
      </c>
      <c r="AB808" s="59"/>
      <c r="AC808" s="3" t="s">
        <v>0</v>
      </c>
      <c r="AD808" s="11"/>
      <c r="AE808" s="60"/>
    </row>
    <row r="809" spans="1:31" ht="38.25" x14ac:dyDescent="0.25">
      <c r="A809" t="str">
        <f t="shared" si="34"/>
        <v>S</v>
      </c>
      <c r="B809">
        <f t="shared" ca="1" si="145"/>
        <v>3</v>
      </c>
      <c r="C809" t="str">
        <f t="shared" ca="1" si="146"/>
        <v>S</v>
      </c>
      <c r="D809" t="str">
        <f t="shared" si="147"/>
        <v xml:space="preserve"> </v>
      </c>
      <c r="E809" s="47">
        <f t="shared" ca="1" si="148"/>
        <v>1</v>
      </c>
      <c r="F809">
        <f t="shared" ca="1" si="37"/>
        <v>26</v>
      </c>
      <c r="G809">
        <f t="shared" ca="1" si="150"/>
        <v>5</v>
      </c>
      <c r="H809">
        <f t="shared" ca="1" si="135"/>
        <v>2</v>
      </c>
      <c r="I809" t="str">
        <f t="shared" ca="1" si="142"/>
        <v>1</v>
      </c>
      <c r="J809" t="str">
        <f t="shared" ca="1" si="143"/>
        <v>1.26.</v>
      </c>
      <c r="K809" t="str">
        <f t="shared" ca="1" si="144"/>
        <v>1.26.5.</v>
      </c>
      <c r="L809" t="str">
        <f t="shared" ca="1" si="136"/>
        <v>F</v>
      </c>
      <c r="M809" s="48" t="s">
        <v>6</v>
      </c>
      <c r="N809" s="49"/>
      <c r="O809" s="50" t="s">
        <v>1790</v>
      </c>
      <c r="P809" s="51" t="s">
        <v>120</v>
      </c>
      <c r="Q809" s="51" t="s">
        <v>921</v>
      </c>
      <c r="R809" s="52" t="s">
        <v>922</v>
      </c>
      <c r="S809" s="53" t="s">
        <v>61</v>
      </c>
      <c r="T809" s="78">
        <v>14</v>
      </c>
      <c r="U809" s="79">
        <v>15</v>
      </c>
      <c r="V809" s="57">
        <f t="shared" si="138"/>
        <v>18.71</v>
      </c>
      <c r="W809" s="56">
        <f t="shared" si="139"/>
        <v>18.71</v>
      </c>
      <c r="X809" s="57">
        <f ca="1">IFERROR(IF($M809="S",(ROUNDDOWN($Y809*$W809,2)),IF($M809="M",SUMIFS($X:$X,$M:$M,"N1",$E:$E,I809),IF(AND(M809="N1",OFFSET(M809,1,0)="S"),SUMIFS($X:$X,$M:$M,"S",$J:$J,CONCATENATE(E809,".",F809,".")),IF(AND(M809="N1",OFFSET(M809,1,0)="N2",$A$6&gt;=3),SUMIFS($X:$X,$M:$M,"N2",$J:$J,CONCATENATE(E809,".",F809,".")),IF(AND(M809="N2",OFFSET(M809,1,0)="S",$A$6&gt;=3),SUMIFS($X:$X,$M:$M,"S",$K:$K,CONCATENATE(E809,".",F809,".",G809,"."))))))),0)</f>
        <v>261.94</v>
      </c>
      <c r="Y809" s="58">
        <f t="shared" si="137"/>
        <v>14</v>
      </c>
      <c r="Z809" s="59"/>
      <c r="AA809" s="59" t="e">
        <f>MATCH((CONCATENATE($P809," ",$Q809)),[1]Banco!$A:$A,0)</f>
        <v>#N/A</v>
      </c>
      <c r="AB809" s="59"/>
      <c r="AC809" s="3" t="s">
        <v>0</v>
      </c>
      <c r="AD809" s="11"/>
      <c r="AE809" s="60"/>
    </row>
    <row r="810" spans="1:31" ht="25.5" x14ac:dyDescent="0.25">
      <c r="A810" t="str">
        <f t="shared" si="34"/>
        <v>S</v>
      </c>
      <c r="B810">
        <f t="shared" ca="1" si="145"/>
        <v>3</v>
      </c>
      <c r="C810" t="str">
        <f t="shared" ca="1" si="146"/>
        <v>S</v>
      </c>
      <c r="D810" t="str">
        <f t="shared" si="147"/>
        <v xml:space="preserve"> </v>
      </c>
      <c r="E810" s="47">
        <f t="shared" ca="1" si="148"/>
        <v>1</v>
      </c>
      <c r="F810">
        <f t="shared" ca="1" si="37"/>
        <v>26</v>
      </c>
      <c r="G810">
        <f t="shared" ca="1" si="150"/>
        <v>5</v>
      </c>
      <c r="H810">
        <f t="shared" ca="1" si="135"/>
        <v>3</v>
      </c>
      <c r="I810" t="str">
        <f t="shared" ca="1" si="142"/>
        <v>1</v>
      </c>
      <c r="J810" t="str">
        <f t="shared" ca="1" si="143"/>
        <v>1.26.</v>
      </c>
      <c r="K810" t="str">
        <f t="shared" ca="1" si="144"/>
        <v>1.26.5.</v>
      </c>
      <c r="L810" t="str">
        <f t="shared" ca="1" si="136"/>
        <v>F</v>
      </c>
      <c r="M810" s="48" t="s">
        <v>6</v>
      </c>
      <c r="N810" s="49"/>
      <c r="O810" s="50" t="s">
        <v>1791</v>
      </c>
      <c r="P810" s="51" t="s">
        <v>120</v>
      </c>
      <c r="Q810" s="51" t="s">
        <v>923</v>
      </c>
      <c r="R810" s="52" t="s">
        <v>924</v>
      </c>
      <c r="S810" s="53" t="s">
        <v>61</v>
      </c>
      <c r="T810" s="78">
        <v>1</v>
      </c>
      <c r="U810" s="79">
        <v>48.85</v>
      </c>
      <c r="V810" s="57">
        <f t="shared" si="138"/>
        <v>60.95</v>
      </c>
      <c r="W810" s="56">
        <f t="shared" si="139"/>
        <v>60.95</v>
      </c>
      <c r="X810" s="57">
        <f ca="1">IFERROR(IF($M810="S",(ROUNDDOWN($Y810*$W810,2)),IF($M810="M",SUMIFS($X:$X,$M:$M,"N1",$E:$E,I810),IF(AND(M810="N1",OFFSET(M810,1,0)="S"),SUMIFS($X:$X,$M:$M,"S",$J:$J,CONCATENATE(E810,".",F810,".")),IF(AND(M810="N1",OFFSET(M810,1,0)="N2",$A$6&gt;=3),SUMIFS($X:$X,$M:$M,"N2",$J:$J,CONCATENATE(E810,".",F810,".")),IF(AND(M810="N2",OFFSET(M810,1,0)="S",$A$6&gt;=3),SUMIFS($X:$X,$M:$M,"S",$K:$K,CONCATENATE(E810,".",F810,".",G810,"."))))))),0)</f>
        <v>60.95</v>
      </c>
      <c r="Y810" s="58">
        <f t="shared" si="137"/>
        <v>1</v>
      </c>
      <c r="Z810" s="59"/>
      <c r="AA810" s="59" t="e">
        <f>MATCH((CONCATENATE($P810," ",$Q810)),[1]Banco!$A:$A,0)</f>
        <v>#N/A</v>
      </c>
      <c r="AB810" s="59"/>
      <c r="AC810" s="3" t="s">
        <v>0</v>
      </c>
      <c r="AD810" s="11"/>
      <c r="AE810" s="60"/>
    </row>
    <row r="811" spans="1:31" ht="25.5" x14ac:dyDescent="0.25">
      <c r="A811" t="str">
        <f t="shared" si="34"/>
        <v>S</v>
      </c>
      <c r="B811">
        <f t="shared" ca="1" si="145"/>
        <v>3</v>
      </c>
      <c r="C811" t="str">
        <f t="shared" ca="1" si="146"/>
        <v>S</v>
      </c>
      <c r="D811" t="str">
        <f t="shared" si="147"/>
        <v xml:space="preserve"> </v>
      </c>
      <c r="E811" s="47">
        <f t="shared" ca="1" si="148"/>
        <v>1</v>
      </c>
      <c r="F811">
        <f t="shared" ca="1" si="37"/>
        <v>26</v>
      </c>
      <c r="G811">
        <f t="shared" ca="1" si="150"/>
        <v>5</v>
      </c>
      <c r="H811">
        <f t="shared" ref="H811:H869" ca="1" si="151">IF(AND($C811&lt;=4,$C811&lt;&gt;0),0,IF(AND($C811="S",$X811&gt;0),OFFSET(H811,-1,0)+1,OFFSET(H811,-1,0)))</f>
        <v>4</v>
      </c>
      <c r="I811" t="str">
        <f t="shared" ca="1" si="142"/>
        <v>1</v>
      </c>
      <c r="J811" t="str">
        <f t="shared" ca="1" si="143"/>
        <v>1.26.</v>
      </c>
      <c r="K811" t="str">
        <f t="shared" ca="1" si="144"/>
        <v>1.26.5.</v>
      </c>
      <c r="L811" t="str">
        <f t="shared" ref="L811:L869" ca="1" si="152">IF(OR($Y811&gt;0,$C811=1,$C811=2,$C811=3,$C811=4),"F","")</f>
        <v>F</v>
      </c>
      <c r="M811" s="48" t="s">
        <v>6</v>
      </c>
      <c r="N811" s="49"/>
      <c r="O811" s="50" t="s">
        <v>1792</v>
      </c>
      <c r="P811" s="51" t="s">
        <v>32</v>
      </c>
      <c r="Q811" s="51">
        <v>89866</v>
      </c>
      <c r="R811" s="52" t="s">
        <v>853</v>
      </c>
      <c r="S811" s="53" t="s">
        <v>61</v>
      </c>
      <c r="T811" s="78">
        <v>24</v>
      </c>
      <c r="U811" s="79">
        <v>8.01</v>
      </c>
      <c r="V811" s="57">
        <f t="shared" si="138"/>
        <v>9.99</v>
      </c>
      <c r="W811" s="56">
        <f t="shared" si="139"/>
        <v>9.99</v>
      </c>
      <c r="X811" s="57">
        <f ca="1">IFERROR(IF($M811="S",(ROUNDDOWN($Y811*$W811,2)),IF($M811="M",SUMIFS($X:$X,$M:$M,"N1",$E:$E,I811),IF(AND(M811="N1",OFFSET(M811,1,0)="S"),SUMIFS($X:$X,$M:$M,"S",$J:$J,CONCATENATE(E811,".",F811,".")),IF(AND(M811="N1",OFFSET(M811,1,0)="N2",$A$6&gt;=3),SUMIFS($X:$X,$M:$M,"N2",$J:$J,CONCATENATE(E811,".",F811,".")),IF(AND(M811="N2",OFFSET(M811,1,0)="S",$A$6&gt;=3),SUMIFS($X:$X,$M:$M,"S",$K:$K,CONCATENATE(E811,".",F811,".",G811,"."))))))),0)</f>
        <v>239.76</v>
      </c>
      <c r="Y811" s="58">
        <f t="shared" si="137"/>
        <v>24</v>
      </c>
      <c r="Z811" s="59"/>
      <c r="AA811" s="59">
        <f>MATCH((CONCATENATE($P811," ",$Q811)),[1]Banco!$A:$A,0)</f>
        <v>3053</v>
      </c>
      <c r="AB811" s="59"/>
      <c r="AC811" s="3" t="s">
        <v>0</v>
      </c>
      <c r="AD811" s="11"/>
      <c r="AE811" s="60"/>
    </row>
    <row r="812" spans="1:31" ht="25.5" x14ac:dyDescent="0.25">
      <c r="A812" t="str">
        <f t="shared" si="34"/>
        <v>S</v>
      </c>
      <c r="B812">
        <f t="shared" ca="1" si="145"/>
        <v>3</v>
      </c>
      <c r="C812" t="str">
        <f t="shared" ca="1" si="146"/>
        <v>S</v>
      </c>
      <c r="D812" t="str">
        <f t="shared" si="147"/>
        <v xml:space="preserve"> </v>
      </c>
      <c r="E812" s="47">
        <f t="shared" ca="1" si="148"/>
        <v>1</v>
      </c>
      <c r="F812">
        <f t="shared" ca="1" si="37"/>
        <v>26</v>
      </c>
      <c r="G812">
        <f t="shared" ca="1" si="150"/>
        <v>5</v>
      </c>
      <c r="H812">
        <f t="shared" ca="1" si="151"/>
        <v>5</v>
      </c>
      <c r="I812" t="str">
        <f t="shared" ca="1" si="142"/>
        <v>1</v>
      </c>
      <c r="J812" t="str">
        <f t="shared" ca="1" si="143"/>
        <v>1.26.</v>
      </c>
      <c r="K812" t="str">
        <f t="shared" ca="1" si="144"/>
        <v>1.26.5.</v>
      </c>
      <c r="L812" t="str">
        <f t="shared" ca="1" si="152"/>
        <v>F</v>
      </c>
      <c r="M812" s="48" t="s">
        <v>6</v>
      </c>
      <c r="N812" s="49"/>
      <c r="O812" s="50" t="s">
        <v>1793</v>
      </c>
      <c r="P812" s="51" t="s">
        <v>32</v>
      </c>
      <c r="Q812" s="51">
        <v>89530</v>
      </c>
      <c r="R812" s="52" t="s">
        <v>87</v>
      </c>
      <c r="S812" s="53" t="s">
        <v>61</v>
      </c>
      <c r="T812" s="78">
        <v>1</v>
      </c>
      <c r="U812" s="79">
        <v>16.5</v>
      </c>
      <c r="V812" s="57">
        <f t="shared" si="138"/>
        <v>20.58</v>
      </c>
      <c r="W812" s="56">
        <f t="shared" si="139"/>
        <v>20.58</v>
      </c>
      <c r="X812" s="57">
        <f ca="1">IFERROR(IF($M812="S",(ROUNDDOWN($Y812*$W812,2)),IF($M812="M",SUMIFS($X:$X,$M:$M,"N1",$E:$E,I812),IF(AND(M812="N1",OFFSET(M812,1,0)="S"),SUMIFS($X:$X,$M:$M,"S",$J:$J,CONCATENATE(E812,".",F812,".")),IF(AND(M812="N1",OFFSET(M812,1,0)="N2",$A$6&gt;=3),SUMIFS($X:$X,$M:$M,"N2",$J:$J,CONCATENATE(E812,".",F812,".")),IF(AND(M812="N2",OFFSET(M812,1,0)="S",$A$6&gt;=3),SUMIFS($X:$X,$M:$M,"S",$K:$K,CONCATENATE(E812,".",F812,".",G812,"."))))))),0)</f>
        <v>20.58</v>
      </c>
      <c r="Y812" s="58">
        <f t="shared" si="137"/>
        <v>1</v>
      </c>
      <c r="Z812" s="59"/>
      <c r="AA812" s="59">
        <f>MATCH((CONCATENATE($P812," ",$Q812)),[1]Banco!$A:$A,0)</f>
        <v>5939</v>
      </c>
      <c r="AB812" s="59"/>
      <c r="AC812" s="3" t="s">
        <v>0</v>
      </c>
      <c r="AD812" s="11"/>
      <c r="AE812" s="60"/>
    </row>
    <row r="813" spans="1:31" ht="38.25" x14ac:dyDescent="0.25">
      <c r="A813" t="str">
        <f t="shared" si="34"/>
        <v>S</v>
      </c>
      <c r="B813">
        <f t="shared" ca="1" si="145"/>
        <v>3</v>
      </c>
      <c r="C813" t="str">
        <f t="shared" ca="1" si="146"/>
        <v>S</v>
      </c>
      <c r="D813" t="str">
        <f t="shared" si="147"/>
        <v xml:space="preserve"> </v>
      </c>
      <c r="E813" s="47">
        <f t="shared" ca="1" si="148"/>
        <v>1</v>
      </c>
      <c r="F813">
        <f t="shared" ca="1" si="37"/>
        <v>26</v>
      </c>
      <c r="G813">
        <f t="shared" ca="1" si="150"/>
        <v>5</v>
      </c>
      <c r="H813">
        <f t="shared" ca="1" si="151"/>
        <v>6</v>
      </c>
      <c r="I813" t="str">
        <f t="shared" ca="1" si="142"/>
        <v>1</v>
      </c>
      <c r="J813" t="str">
        <f t="shared" ca="1" si="143"/>
        <v>1.26.</v>
      </c>
      <c r="K813" t="str">
        <f t="shared" ca="1" si="144"/>
        <v>1.26.5.</v>
      </c>
      <c r="L813" t="str">
        <f t="shared" ca="1" si="152"/>
        <v>F</v>
      </c>
      <c r="M813" s="48" t="s">
        <v>6</v>
      </c>
      <c r="N813" s="49"/>
      <c r="O813" s="50" t="s">
        <v>1794</v>
      </c>
      <c r="P813" s="51" t="s">
        <v>32</v>
      </c>
      <c r="Q813" s="51">
        <v>89427</v>
      </c>
      <c r="R813" s="52" t="s">
        <v>861</v>
      </c>
      <c r="S813" s="53" t="s">
        <v>61</v>
      </c>
      <c r="T813" s="78">
        <v>1</v>
      </c>
      <c r="U813" s="79">
        <v>12.48</v>
      </c>
      <c r="V813" s="57">
        <f t="shared" si="138"/>
        <v>15.57</v>
      </c>
      <c r="W813" s="56">
        <f t="shared" si="139"/>
        <v>15.57</v>
      </c>
      <c r="X813" s="57">
        <f ca="1">IFERROR(IF($M813="S",(ROUNDDOWN($Y813*$W813,2)),IF($M813="M",SUMIFS($X:$X,$M:$M,"N1",$E:$E,I813),IF(AND(M813="N1",OFFSET(M813,1,0)="S"),SUMIFS($X:$X,$M:$M,"S",$J:$J,CONCATENATE(E813,".",F813,".")),IF(AND(M813="N1",OFFSET(M813,1,0)="N2",$A$6&gt;=3),SUMIFS($X:$X,$M:$M,"N2",$J:$J,CONCATENATE(E813,".",F813,".")),IF(AND(M813="N2",OFFSET(M813,1,0)="S",$A$6&gt;=3),SUMIFS($X:$X,$M:$M,"S",$K:$K,CONCATENATE(E813,".",F813,".",G813,"."))))))),0)</f>
        <v>15.57</v>
      </c>
      <c r="Y813" s="58">
        <f t="shared" si="137"/>
        <v>1</v>
      </c>
      <c r="Z813" s="59"/>
      <c r="AA813" s="59">
        <f>MATCH((CONCATENATE($P813," ",$Q813)),[1]Banco!$A:$A,0)</f>
        <v>5929</v>
      </c>
      <c r="AB813" s="59"/>
      <c r="AC813" s="3" t="s">
        <v>0</v>
      </c>
      <c r="AD813" s="11"/>
      <c r="AE813" s="60"/>
    </row>
    <row r="814" spans="1:31" ht="25.5" x14ac:dyDescent="0.25">
      <c r="A814" t="str">
        <f t="shared" si="34"/>
        <v>S</v>
      </c>
      <c r="B814">
        <f t="shared" ca="1" si="145"/>
        <v>3</v>
      </c>
      <c r="C814" t="str">
        <f t="shared" ca="1" si="146"/>
        <v>S</v>
      </c>
      <c r="D814" t="str">
        <f t="shared" si="147"/>
        <v xml:space="preserve"> </v>
      </c>
      <c r="E814" s="47">
        <f t="shared" ca="1" si="148"/>
        <v>1</v>
      </c>
      <c r="F814">
        <f t="shared" ca="1" si="37"/>
        <v>26</v>
      </c>
      <c r="G814">
        <f t="shared" ca="1" si="150"/>
        <v>5</v>
      </c>
      <c r="H814">
        <f t="shared" ca="1" si="151"/>
        <v>7</v>
      </c>
      <c r="I814" t="str">
        <f t="shared" ca="1" si="142"/>
        <v>1</v>
      </c>
      <c r="J814" t="str">
        <f t="shared" ca="1" si="143"/>
        <v>1.26.</v>
      </c>
      <c r="K814" t="str">
        <f t="shared" ref="K814:K839" ca="1" si="153">CONCATENATE(E814,".",F814,".",G814,".")</f>
        <v>1.26.5.</v>
      </c>
      <c r="L814" t="str">
        <f t="shared" ca="1" si="152"/>
        <v>F</v>
      </c>
      <c r="M814" s="48" t="s">
        <v>6</v>
      </c>
      <c r="N814" s="49"/>
      <c r="O814" s="50" t="s">
        <v>1795</v>
      </c>
      <c r="P814" s="51" t="s">
        <v>32</v>
      </c>
      <c r="Q814" s="51">
        <v>89617</v>
      </c>
      <c r="R814" s="52" t="s">
        <v>866</v>
      </c>
      <c r="S814" s="53" t="s">
        <v>61</v>
      </c>
      <c r="T814" s="78">
        <v>12</v>
      </c>
      <c r="U814" s="79">
        <v>8.2200000000000006</v>
      </c>
      <c r="V814" s="57">
        <f t="shared" si="138"/>
        <v>10.25</v>
      </c>
      <c r="W814" s="56">
        <f t="shared" si="139"/>
        <v>10.25</v>
      </c>
      <c r="X814" s="57">
        <f ca="1">IFERROR(IF($M814="S",(ROUNDDOWN($Y814*$W814,2)),IF($M814="M",SUMIFS($X:$X,$M:$M,"N1",$E:$E,I814),IF(AND(M814="N1",OFFSET(M814,1,0)="S"),SUMIFS($X:$X,$M:$M,"S",$J:$J,CONCATENATE(E814,".",F814,".")),IF(AND(M814="N1",OFFSET(M814,1,0)="N2",$A$6&gt;=3),SUMIFS($X:$X,$M:$M,"N2",$J:$J,CONCATENATE(E814,".",F814,".")),IF(AND(M814="N2",OFFSET(M814,1,0)="S",$A$6&gt;=3),SUMIFS($X:$X,$M:$M,"S",$K:$K,CONCATENATE(E814,".",F814,".",G814,"."))))))),0)</f>
        <v>123</v>
      </c>
      <c r="Y814" s="58">
        <f t="shared" si="137"/>
        <v>12</v>
      </c>
      <c r="Z814" s="59"/>
      <c r="AA814" s="59">
        <f>MATCH((CONCATENATE($P814," ",$Q814)),[1]Banco!$A:$A,0)</f>
        <v>5988</v>
      </c>
      <c r="AB814" s="59"/>
      <c r="AC814" s="3" t="s">
        <v>0</v>
      </c>
      <c r="AD814" s="11"/>
      <c r="AE814" s="60"/>
    </row>
    <row r="815" spans="1:31" ht="25.5" x14ac:dyDescent="0.25">
      <c r="A815" t="str">
        <f t="shared" si="34"/>
        <v>S</v>
      </c>
      <c r="B815">
        <f t="shared" ca="1" si="145"/>
        <v>3</v>
      </c>
      <c r="C815" t="str">
        <f t="shared" ca="1" si="146"/>
        <v>S</v>
      </c>
      <c r="D815" t="str">
        <f t="shared" si="147"/>
        <v xml:space="preserve"> </v>
      </c>
      <c r="E815" s="47">
        <f t="shared" ca="1" si="148"/>
        <v>1</v>
      </c>
      <c r="F815">
        <f t="shared" ca="1" si="37"/>
        <v>26</v>
      </c>
      <c r="G815">
        <f t="shared" ca="1" si="150"/>
        <v>5</v>
      </c>
      <c r="H815">
        <f t="shared" ca="1" si="151"/>
        <v>8</v>
      </c>
      <c r="I815" t="str">
        <f t="shared" ca="1" si="142"/>
        <v>1</v>
      </c>
      <c r="J815" t="str">
        <f t="shared" ca="1" si="143"/>
        <v>1.26.</v>
      </c>
      <c r="K815" t="str">
        <f t="shared" ca="1" si="153"/>
        <v>1.26.5.</v>
      </c>
      <c r="L815" t="str">
        <f t="shared" ca="1" si="152"/>
        <v>F</v>
      </c>
      <c r="M815" s="48" t="s">
        <v>6</v>
      </c>
      <c r="N815" s="49"/>
      <c r="O815" s="50" t="s">
        <v>1796</v>
      </c>
      <c r="P815" s="51" t="s">
        <v>32</v>
      </c>
      <c r="Q815" s="51">
        <v>89446</v>
      </c>
      <c r="R815" s="52" t="s">
        <v>872</v>
      </c>
      <c r="S815" s="53" t="s">
        <v>1</v>
      </c>
      <c r="T815" s="78">
        <v>86.04</v>
      </c>
      <c r="U815" s="79">
        <v>5.56</v>
      </c>
      <c r="V815" s="57">
        <f t="shared" si="138"/>
        <v>6.93</v>
      </c>
      <c r="W815" s="56">
        <f t="shared" si="139"/>
        <v>6.93</v>
      </c>
      <c r="X815" s="57">
        <f ca="1">IFERROR(IF($M815="S",(ROUNDDOWN($Y815*$W815,2)),IF($M815="M",SUMIFS($X:$X,$M:$M,"N1",$E:$E,I815),IF(AND(M815="N1",OFFSET(M815,1,0)="S"),SUMIFS($X:$X,$M:$M,"S",$J:$J,CONCATENATE(E815,".",F815,".")),IF(AND(M815="N1",OFFSET(M815,1,0)="N2",$A$6&gt;=3),SUMIFS($X:$X,$M:$M,"N2",$J:$J,CONCATENATE(E815,".",F815,".")),IF(AND(M815="N2",OFFSET(M815,1,0)="S",$A$6&gt;=3),SUMIFS($X:$X,$M:$M,"S",$K:$K,CONCATENATE(E815,".",F815,".",G815,"."))))))),0)</f>
        <v>596.25</v>
      </c>
      <c r="Y815" s="58">
        <f t="shared" si="137"/>
        <v>86.04</v>
      </c>
      <c r="Z815" s="59"/>
      <c r="AA815" s="59">
        <f>MATCH((CONCATENATE($P815," ",$Q815)),[1]Banco!$A:$A,0)</f>
        <v>6003</v>
      </c>
      <c r="AB815" s="59"/>
      <c r="AC815" s="3" t="s">
        <v>0</v>
      </c>
      <c r="AD815" s="11"/>
      <c r="AE815" s="60"/>
    </row>
    <row r="816" spans="1:31" x14ac:dyDescent="0.25">
      <c r="A816">
        <f t="shared" si="34"/>
        <v>3</v>
      </c>
      <c r="B816">
        <f t="shared" ca="1" si="145"/>
        <v>3</v>
      </c>
      <c r="C816">
        <f t="shared" ca="1" si="146"/>
        <v>3</v>
      </c>
      <c r="D816" t="str">
        <f t="shared" si="147"/>
        <v xml:space="preserve"> </v>
      </c>
      <c r="E816" s="47">
        <f t="shared" ca="1" si="148"/>
        <v>1</v>
      </c>
      <c r="F816">
        <f t="shared" ca="1" si="37"/>
        <v>26</v>
      </c>
      <c r="G816">
        <f t="shared" ca="1" si="150"/>
        <v>6</v>
      </c>
      <c r="H816">
        <f t="shared" ca="1" si="151"/>
        <v>0</v>
      </c>
      <c r="I816" t="str">
        <f t="shared" ca="1" si="142"/>
        <v>1</v>
      </c>
      <c r="J816" t="str">
        <f t="shared" ca="1" si="143"/>
        <v>1.26.</v>
      </c>
      <c r="K816" t="str">
        <f t="shared" ca="1" si="153"/>
        <v>1.26.6.</v>
      </c>
      <c r="L816" t="str">
        <f t="shared" ca="1" si="152"/>
        <v>F</v>
      </c>
      <c r="M816" s="48" t="s">
        <v>4</v>
      </c>
      <c r="N816" s="49"/>
      <c r="O816" s="50" t="s">
        <v>1797</v>
      </c>
      <c r="P816" s="51"/>
      <c r="Q816" s="51"/>
      <c r="R816" s="52" t="s">
        <v>925</v>
      </c>
      <c r="S816" s="53"/>
      <c r="T816" s="78"/>
      <c r="U816" s="79"/>
      <c r="V816" s="57">
        <f t="shared" si="138"/>
        <v>0</v>
      </c>
      <c r="W816" s="56">
        <f t="shared" si="139"/>
        <v>0</v>
      </c>
      <c r="X816" s="57">
        <f ca="1">IFERROR(IF($M816="S",(ROUNDDOWN($Y816*$W816,2)),IF($M816="M",SUMIFS($X:$X,$M:$M,"N1",$E:$E,I816),IF(AND(M816="N1",OFFSET(M816,1,0)="S"),SUMIFS($X:$X,$M:$M,"S",$J:$J,CONCATENATE(E816,".",F816,".")),IF(AND(M816="N1",OFFSET(M816,1,0)="N2",$A$6&gt;=3),SUMIFS($X:$X,$M:$M,"N2",$J:$J,CONCATENATE(E816,".",F816,".")),IF(AND(M816="N2",OFFSET(M816,1,0)="S",$A$6&gt;=3),SUMIFS($X:$X,$M:$M,"S",$K:$K,CONCATENATE(E816,".",F816,".",G816,"."))))))),0)</f>
        <v>184.33</v>
      </c>
      <c r="Y816" s="58">
        <f t="shared" si="137"/>
        <v>0</v>
      </c>
      <c r="Z816" s="59"/>
      <c r="AA816" s="59" t="e">
        <f>MATCH((CONCATENATE($P816," ",$Q816)),[1]Banco!$A:$A,0)</f>
        <v>#N/A</v>
      </c>
      <c r="AB816" s="59"/>
      <c r="AC816" s="3" t="s">
        <v>0</v>
      </c>
      <c r="AD816" s="11"/>
      <c r="AE816" s="60"/>
    </row>
    <row r="817" spans="1:31" ht="25.5" x14ac:dyDescent="0.25">
      <c r="A817" t="str">
        <f t="shared" si="34"/>
        <v>S</v>
      </c>
      <c r="B817">
        <f t="shared" ca="1" si="145"/>
        <v>3</v>
      </c>
      <c r="C817" t="str">
        <f t="shared" ca="1" si="146"/>
        <v>S</v>
      </c>
      <c r="D817" t="str">
        <f t="shared" si="147"/>
        <v xml:space="preserve"> </v>
      </c>
      <c r="E817" s="47">
        <f t="shared" ca="1" si="148"/>
        <v>1</v>
      </c>
      <c r="F817">
        <f t="shared" ca="1" si="37"/>
        <v>26</v>
      </c>
      <c r="G817">
        <f t="shared" ca="1" si="150"/>
        <v>6</v>
      </c>
      <c r="H817">
        <f t="shared" ca="1" si="151"/>
        <v>1</v>
      </c>
      <c r="I817" t="str">
        <f t="shared" ca="1" si="142"/>
        <v>1</v>
      </c>
      <c r="J817" t="str">
        <f t="shared" ca="1" si="143"/>
        <v>1.26.</v>
      </c>
      <c r="K817" t="str">
        <f t="shared" ca="1" si="153"/>
        <v>1.26.6.</v>
      </c>
      <c r="L817" t="str">
        <f t="shared" ca="1" si="152"/>
        <v>F</v>
      </c>
      <c r="M817" s="48" t="s">
        <v>6</v>
      </c>
      <c r="N817" s="49"/>
      <c r="O817" s="50" t="s">
        <v>1798</v>
      </c>
      <c r="P817" s="51" t="s">
        <v>32</v>
      </c>
      <c r="Q817" s="51">
        <v>89446</v>
      </c>
      <c r="R817" s="52" t="s">
        <v>872</v>
      </c>
      <c r="S817" s="53" t="s">
        <v>1</v>
      </c>
      <c r="T817" s="78">
        <v>26.6</v>
      </c>
      <c r="U817" s="79">
        <v>5.56</v>
      </c>
      <c r="V817" s="57">
        <f t="shared" si="138"/>
        <v>6.93</v>
      </c>
      <c r="W817" s="56">
        <f t="shared" si="139"/>
        <v>6.93</v>
      </c>
      <c r="X817" s="57">
        <f ca="1">IFERROR(IF($M817="S",(ROUNDDOWN($Y817*$W817,2)),IF($M817="M",SUMIFS($X:$X,$M:$M,"N1",$E:$E,I817),IF(AND(M817="N1",OFFSET(M817,1,0)="S"),SUMIFS($X:$X,$M:$M,"S",$J:$J,CONCATENATE(E817,".",F817,".")),IF(AND(M817="N1",OFFSET(M817,1,0)="N2",$A$6&gt;=3),SUMIFS($X:$X,$M:$M,"N2",$J:$J,CONCATENATE(E817,".",F817,".")),IF(AND(M817="N2",OFFSET(M817,1,0)="S",$A$6&gt;=3),SUMIFS($X:$X,$M:$M,"S",$K:$K,CONCATENATE(E817,".",F817,".",G817,"."))))))),0)</f>
        <v>184.33</v>
      </c>
      <c r="Y817" s="58">
        <f t="shared" si="137"/>
        <v>26.6</v>
      </c>
      <c r="Z817" s="59"/>
      <c r="AA817" s="59">
        <f>MATCH((CONCATENATE($P817," ",$Q817)),[1]Banco!$A:$A,0)</f>
        <v>6003</v>
      </c>
      <c r="AB817" s="59"/>
      <c r="AC817" s="3" t="s">
        <v>0</v>
      </c>
      <c r="AD817" s="11"/>
      <c r="AE817" s="60"/>
    </row>
    <row r="818" spans="1:31" x14ac:dyDescent="0.25">
      <c r="A818">
        <f t="shared" si="34"/>
        <v>3</v>
      </c>
      <c r="B818">
        <f t="shared" ca="1" si="145"/>
        <v>3</v>
      </c>
      <c r="C818">
        <f t="shared" ca="1" si="146"/>
        <v>3</v>
      </c>
      <c r="D818" t="str">
        <f t="shared" si="147"/>
        <v xml:space="preserve"> </v>
      </c>
      <c r="E818" s="47">
        <f t="shared" ca="1" si="148"/>
        <v>1</v>
      </c>
      <c r="F818">
        <f t="shared" ca="1" si="37"/>
        <v>26</v>
      </c>
      <c r="G818">
        <f t="shared" ca="1" si="150"/>
        <v>7</v>
      </c>
      <c r="H818">
        <f t="shared" ca="1" si="151"/>
        <v>0</v>
      </c>
      <c r="I818" t="str">
        <f t="shared" ca="1" si="142"/>
        <v>1</v>
      </c>
      <c r="J818" t="str">
        <f t="shared" ca="1" si="143"/>
        <v>1.26.</v>
      </c>
      <c r="K818" t="str">
        <f t="shared" ca="1" si="153"/>
        <v>1.26.7.</v>
      </c>
      <c r="L818" t="str">
        <f t="shared" ca="1" si="152"/>
        <v>F</v>
      </c>
      <c r="M818" s="48" t="s">
        <v>4</v>
      </c>
      <c r="N818" s="49"/>
      <c r="O818" s="50" t="s">
        <v>1799</v>
      </c>
      <c r="P818" s="51"/>
      <c r="Q818" s="51"/>
      <c r="R818" s="52" t="s">
        <v>1872</v>
      </c>
      <c r="S818" s="53"/>
      <c r="T818" s="78"/>
      <c r="U818" s="79"/>
      <c r="V818" s="57">
        <f t="shared" si="138"/>
        <v>0</v>
      </c>
      <c r="W818" s="56">
        <f t="shared" si="139"/>
        <v>0</v>
      </c>
      <c r="X818" s="57">
        <f ca="1">IFERROR(IF($M818="S",(ROUNDDOWN($Y818*$W818,2)),IF($M818="M",SUMIFS($X:$X,$M:$M,"N1",$E:$E,I818),IF(AND(M818="N1",OFFSET(M818,1,0)="S"),SUMIFS($X:$X,$M:$M,"S",$J:$J,CONCATENATE(E818,".",F818,".")),IF(AND(M818="N1",OFFSET(M818,1,0)="N2",$A$6&gt;=3),SUMIFS($X:$X,$M:$M,"N2",$J:$J,CONCATENATE(E818,".",F818,".")),IF(AND(M818="N2",OFFSET(M818,1,0)="S",$A$6&gt;=3),SUMIFS($X:$X,$M:$M,"S",$K:$K,CONCATENATE(E818,".",F818,".",G818,"."))))))),0)</f>
        <v>2765.76</v>
      </c>
      <c r="Y818" s="58">
        <f t="shared" si="137"/>
        <v>0</v>
      </c>
      <c r="Z818" s="59"/>
      <c r="AA818" s="59" t="e">
        <f>MATCH((CONCATENATE($P818," ",$Q818)),[1]Banco!$A:$A,0)</f>
        <v>#N/A</v>
      </c>
      <c r="AB818" s="59"/>
      <c r="AC818" s="3" t="s">
        <v>0</v>
      </c>
      <c r="AD818" s="11"/>
      <c r="AE818" s="60"/>
    </row>
    <row r="819" spans="1:31" ht="25.5" x14ac:dyDescent="0.25">
      <c r="A819" t="str">
        <f t="shared" ref="A819:A839" si="154">IF($M819="M",1,IF($M819="N1",2,IF($M819="N2",3,"S")))</f>
        <v>S</v>
      </c>
      <c r="B819">
        <f t="shared" ca="1" si="145"/>
        <v>3</v>
      </c>
      <c r="C819" t="str">
        <f t="shared" ca="1" si="146"/>
        <v>S</v>
      </c>
      <c r="D819" t="str">
        <f t="shared" si="147"/>
        <v xml:space="preserve"> </v>
      </c>
      <c r="E819" s="47">
        <f t="shared" ca="1" si="148"/>
        <v>1</v>
      </c>
      <c r="F819">
        <f t="shared" ref="F819:F839" ca="1" si="155">IF($C819=1,0,IF($C819=2,OFFSET(F819,-1,0)+1,OFFSET(F819,-1,0)))</f>
        <v>26</v>
      </c>
      <c r="G819">
        <f t="shared" ca="1" si="150"/>
        <v>7</v>
      </c>
      <c r="H819">
        <f t="shared" ca="1" si="151"/>
        <v>1</v>
      </c>
      <c r="I819" t="str">
        <f t="shared" ca="1" si="142"/>
        <v>1</v>
      </c>
      <c r="J819" t="str">
        <f t="shared" ca="1" si="143"/>
        <v>1.26.</v>
      </c>
      <c r="K819" t="str">
        <f t="shared" ca="1" si="153"/>
        <v>1.26.7.</v>
      </c>
      <c r="L819" t="str">
        <f t="shared" ca="1" si="152"/>
        <v>F</v>
      </c>
      <c r="M819" s="48" t="s">
        <v>6</v>
      </c>
      <c r="N819" s="49"/>
      <c r="O819" s="50" t="s">
        <v>1800</v>
      </c>
      <c r="P819" s="51" t="s">
        <v>32</v>
      </c>
      <c r="Q819" s="51">
        <v>94500</v>
      </c>
      <c r="R819" s="52" t="s">
        <v>926</v>
      </c>
      <c r="S819" s="53" t="s">
        <v>61</v>
      </c>
      <c r="T819" s="78">
        <v>2</v>
      </c>
      <c r="U819" s="79">
        <v>567.15</v>
      </c>
      <c r="V819" s="57">
        <f t="shared" si="138"/>
        <v>707.68</v>
      </c>
      <c r="W819" s="56">
        <f t="shared" si="139"/>
        <v>707.68</v>
      </c>
      <c r="X819" s="57">
        <f ca="1">IFERROR(IF($M819="S",(ROUNDDOWN($Y819*$W819,2)),IF($M819="M",SUMIFS($X:$X,$M:$M,"N1",$E:$E,I819),IF(AND(M819="N1",OFFSET(M819,1,0)="S"),SUMIFS($X:$X,$M:$M,"S",$J:$J,CONCATENATE(E819,".",F819,".")),IF(AND(M819="N1",OFFSET(M819,1,0)="N2",$A$6&gt;=3),SUMIFS($X:$X,$M:$M,"N2",$J:$J,CONCATENATE(E819,".",F819,".")),IF(AND(M819="N2",OFFSET(M819,1,0)="S",$A$6&gt;=3),SUMIFS($X:$X,$M:$M,"S",$K:$K,CONCATENATE(E819,".",F819,".",G819,"."))))))),0)</f>
        <v>1415.36</v>
      </c>
      <c r="Y819" s="58">
        <f t="shared" si="137"/>
        <v>2</v>
      </c>
      <c r="Z819" s="59"/>
      <c r="AA819" s="59">
        <f>MATCH((CONCATENATE($P819," ",$Q819)),[1]Banco!$A:$A,0)</f>
        <v>10159</v>
      </c>
      <c r="AB819" s="59"/>
      <c r="AC819" s="3" t="s">
        <v>0</v>
      </c>
      <c r="AD819" s="11"/>
      <c r="AE819" s="60"/>
    </row>
    <row r="820" spans="1:31" ht="25.5" x14ac:dyDescent="0.25">
      <c r="A820" t="str">
        <f t="shared" si="154"/>
        <v>S</v>
      </c>
      <c r="B820">
        <f t="shared" ca="1" si="145"/>
        <v>3</v>
      </c>
      <c r="C820" t="str">
        <f t="shared" ca="1" si="146"/>
        <v>S</v>
      </c>
      <c r="D820" t="str">
        <f t="shared" si="147"/>
        <v xml:space="preserve"> </v>
      </c>
      <c r="E820" s="47">
        <f t="shared" ca="1" si="148"/>
        <v>1</v>
      </c>
      <c r="F820">
        <f t="shared" ca="1" si="155"/>
        <v>26</v>
      </c>
      <c r="G820">
        <f t="shared" ca="1" si="150"/>
        <v>7</v>
      </c>
      <c r="H820">
        <f t="shared" ca="1" si="151"/>
        <v>2</v>
      </c>
      <c r="I820" t="str">
        <f t="shared" ca="1" si="142"/>
        <v>1</v>
      </c>
      <c r="J820" t="str">
        <f t="shared" ca="1" si="143"/>
        <v>1.26.</v>
      </c>
      <c r="K820" t="str">
        <f t="shared" ca="1" si="153"/>
        <v>1.26.7.</v>
      </c>
      <c r="L820" t="str">
        <f t="shared" ca="1" si="152"/>
        <v>F</v>
      </c>
      <c r="M820" s="48" t="s">
        <v>6</v>
      </c>
      <c r="N820" s="49"/>
      <c r="O820" s="50" t="s">
        <v>1801</v>
      </c>
      <c r="P820" s="51" t="s">
        <v>32</v>
      </c>
      <c r="Q820" s="51">
        <v>99633</v>
      </c>
      <c r="R820" s="52" t="s">
        <v>927</v>
      </c>
      <c r="S820" s="53" t="s">
        <v>61</v>
      </c>
      <c r="T820" s="78">
        <v>2</v>
      </c>
      <c r="U820" s="79">
        <v>541.12</v>
      </c>
      <c r="V820" s="57">
        <f t="shared" si="138"/>
        <v>675.2</v>
      </c>
      <c r="W820" s="56">
        <f t="shared" si="139"/>
        <v>675.2</v>
      </c>
      <c r="X820" s="57">
        <f ca="1">IFERROR(IF($M820="S",(ROUNDDOWN($Y820*$W820,2)),IF($M820="M",SUMIFS($X:$X,$M:$M,"N1",$E:$E,I820),IF(AND(M820="N1",OFFSET(M820,1,0)="S"),SUMIFS($X:$X,$M:$M,"S",$J:$J,CONCATENATE(E820,".",F820,".")),IF(AND(M820="N1",OFFSET(M820,1,0)="N2",$A$6&gt;=3),SUMIFS($X:$X,$M:$M,"N2",$J:$J,CONCATENATE(E820,".",F820,".")),IF(AND(M820="N2",OFFSET(M820,1,0)="S",$A$6&gt;=3),SUMIFS($X:$X,$M:$M,"S",$K:$K,CONCATENATE(E820,".",F820,".",G820,"."))))))),0)</f>
        <v>1350.4</v>
      </c>
      <c r="Y820" s="58">
        <f t="shared" si="137"/>
        <v>2</v>
      </c>
      <c r="Z820" s="59"/>
      <c r="AA820" s="59">
        <f>MATCH((CONCATENATE($P820," ",$Q820)),[1]Banco!$A:$A,0)</f>
        <v>10205</v>
      </c>
      <c r="AB820" s="59"/>
      <c r="AC820" s="3" t="s">
        <v>0</v>
      </c>
      <c r="AD820" s="11"/>
      <c r="AE820" s="60"/>
    </row>
    <row r="821" spans="1:31" x14ac:dyDescent="0.25">
      <c r="A821">
        <f t="shared" si="154"/>
        <v>3</v>
      </c>
      <c r="B821">
        <f t="shared" ca="1" si="145"/>
        <v>3</v>
      </c>
      <c r="C821">
        <f t="shared" ca="1" si="146"/>
        <v>3</v>
      </c>
      <c r="D821" t="str">
        <f t="shared" si="147"/>
        <v xml:space="preserve"> </v>
      </c>
      <c r="E821" s="47">
        <f t="shared" ca="1" si="148"/>
        <v>1</v>
      </c>
      <c r="F821">
        <f t="shared" ca="1" si="155"/>
        <v>26</v>
      </c>
      <c r="G821">
        <f t="shared" ca="1" si="150"/>
        <v>8</v>
      </c>
      <c r="H821">
        <f t="shared" ca="1" si="151"/>
        <v>0</v>
      </c>
      <c r="I821" t="str">
        <f t="shared" ca="1" si="142"/>
        <v>1</v>
      </c>
      <c r="J821" t="str">
        <f t="shared" ca="1" si="143"/>
        <v>1.26.</v>
      </c>
      <c r="K821" t="str">
        <f t="shared" ca="1" si="153"/>
        <v>1.26.8.</v>
      </c>
      <c r="L821" t="str">
        <f t="shared" ca="1" si="152"/>
        <v>F</v>
      </c>
      <c r="M821" s="48" t="s">
        <v>4</v>
      </c>
      <c r="N821" s="49"/>
      <c r="O821" s="50" t="s">
        <v>1802</v>
      </c>
      <c r="P821" s="51"/>
      <c r="Q821" s="51"/>
      <c r="R821" s="52" t="s">
        <v>928</v>
      </c>
      <c r="S821" s="53"/>
      <c r="T821" s="78"/>
      <c r="U821" s="79"/>
      <c r="V821" s="57">
        <f t="shared" si="138"/>
        <v>0</v>
      </c>
      <c r="W821" s="56">
        <f t="shared" si="139"/>
        <v>0</v>
      </c>
      <c r="X821" s="57">
        <f ca="1">IFERROR(IF($M821="S",(ROUNDDOWN($Y821*$W821,2)),IF($M821="M",SUMIFS($X:$X,$M:$M,"N1",$E:$E,I821),IF(AND(M821="N1",OFFSET(M821,1,0)="S"),SUMIFS($X:$X,$M:$M,"S",$J:$J,CONCATENATE(E821,".",F821,".")),IF(AND(M821="N1",OFFSET(M821,1,0)="N2",$A$6&gt;=3),SUMIFS($X:$X,$M:$M,"N2",$J:$J,CONCATENATE(E821,".",F821,".")),IF(AND(M821="N2",OFFSET(M821,1,0)="S",$A$6&gt;=3),SUMIFS($X:$X,$M:$M,"S",$K:$K,CONCATENATE(E821,".",F821,".",G821,"."))))))),0)</f>
        <v>7626.21</v>
      </c>
      <c r="Y821" s="58">
        <f t="shared" ref="Y821:Y879" si="156">IF(T821="-",0,T821)</f>
        <v>0</v>
      </c>
      <c r="Z821" s="59"/>
      <c r="AA821" s="59" t="e">
        <f>MATCH((CONCATENATE($P821," ",$Q821)),[1]Banco!$A:$A,0)</f>
        <v>#N/A</v>
      </c>
      <c r="AB821" s="59"/>
      <c r="AC821" s="3" t="s">
        <v>0</v>
      </c>
      <c r="AD821" s="11"/>
      <c r="AE821" s="60"/>
    </row>
    <row r="822" spans="1:31" ht="25.5" x14ac:dyDescent="0.25">
      <c r="A822" t="str">
        <f t="shared" si="154"/>
        <v>S</v>
      </c>
      <c r="B822">
        <f t="shared" ca="1" si="145"/>
        <v>3</v>
      </c>
      <c r="C822" t="str">
        <f t="shared" ca="1" si="146"/>
        <v>S</v>
      </c>
      <c r="D822" t="str">
        <f t="shared" si="147"/>
        <v xml:space="preserve"> </v>
      </c>
      <c r="E822" s="47">
        <f t="shared" ca="1" si="148"/>
        <v>1</v>
      </c>
      <c r="F822">
        <f t="shared" ca="1" si="155"/>
        <v>26</v>
      </c>
      <c r="G822">
        <f t="shared" ca="1" si="150"/>
        <v>8</v>
      </c>
      <c r="H822">
        <f t="shared" ca="1" si="151"/>
        <v>1</v>
      </c>
      <c r="I822" t="str">
        <f t="shared" ca="1" si="142"/>
        <v>1</v>
      </c>
      <c r="J822" t="str">
        <f t="shared" ca="1" si="143"/>
        <v>1.26.</v>
      </c>
      <c r="K822" t="str">
        <f t="shared" ca="1" si="153"/>
        <v>1.26.8.</v>
      </c>
      <c r="L822" t="str">
        <f t="shared" ca="1" si="152"/>
        <v>F</v>
      </c>
      <c r="M822" s="48" t="s">
        <v>6</v>
      </c>
      <c r="N822" s="49"/>
      <c r="O822" s="50" t="s">
        <v>1803</v>
      </c>
      <c r="P822" s="51" t="s">
        <v>120</v>
      </c>
      <c r="Q822" s="51" t="s">
        <v>929</v>
      </c>
      <c r="R822" s="52" t="s">
        <v>930</v>
      </c>
      <c r="S822" s="53" t="s">
        <v>61</v>
      </c>
      <c r="T822" s="78">
        <v>1</v>
      </c>
      <c r="U822" s="79">
        <v>151.86000000000001</v>
      </c>
      <c r="V822" s="57">
        <f t="shared" si="138"/>
        <v>189.49</v>
      </c>
      <c r="W822" s="56">
        <f t="shared" si="139"/>
        <v>189.49</v>
      </c>
      <c r="X822" s="57">
        <f ca="1">IFERROR(IF($M822="S",(ROUNDDOWN($Y822*$W822,2)),IF($M822="M",SUMIFS($X:$X,$M:$M,"N1",$E:$E,I822),IF(AND(M822="N1",OFFSET(M822,1,0)="S"),SUMIFS($X:$X,$M:$M,"S",$J:$J,CONCATENATE(E822,".",F822,".")),IF(AND(M822="N1",OFFSET(M822,1,0)="N2",$A$6&gt;=3),SUMIFS($X:$X,$M:$M,"N2",$J:$J,CONCATENATE(E822,".",F822,".")),IF(AND(M822="N2",OFFSET(M822,1,0)="S",$A$6&gt;=3),SUMIFS($X:$X,$M:$M,"S",$K:$K,CONCATENATE(E822,".",F822,".",G822,"."))))))),0)</f>
        <v>189.49</v>
      </c>
      <c r="Y822" s="58">
        <f t="shared" si="156"/>
        <v>1</v>
      </c>
      <c r="Z822" s="59"/>
      <c r="AA822" s="59" t="e">
        <f>MATCH((CONCATENATE($P822," ",$Q822)),[1]Banco!$A:$A,0)</f>
        <v>#N/A</v>
      </c>
      <c r="AB822" s="59"/>
      <c r="AC822" s="3" t="s">
        <v>0</v>
      </c>
      <c r="AD822" s="11"/>
      <c r="AE822" s="60"/>
    </row>
    <row r="823" spans="1:31" ht="38.25" x14ac:dyDescent="0.25">
      <c r="A823" t="str">
        <f t="shared" si="154"/>
        <v>S</v>
      </c>
      <c r="B823">
        <f t="shared" ca="1" si="145"/>
        <v>3</v>
      </c>
      <c r="C823" t="str">
        <f t="shared" ca="1" si="146"/>
        <v>S</v>
      </c>
      <c r="D823" t="str">
        <f t="shared" si="147"/>
        <v xml:space="preserve"> </v>
      </c>
      <c r="E823" s="47">
        <f t="shared" ca="1" si="148"/>
        <v>1</v>
      </c>
      <c r="F823">
        <f t="shared" ca="1" si="155"/>
        <v>26</v>
      </c>
      <c r="G823">
        <f t="shared" ca="1" si="150"/>
        <v>8</v>
      </c>
      <c r="H823">
        <f t="shared" ca="1" si="151"/>
        <v>2</v>
      </c>
      <c r="I823" t="str">
        <f t="shared" ca="1" si="142"/>
        <v>1</v>
      </c>
      <c r="J823" t="str">
        <f t="shared" ca="1" si="143"/>
        <v>1.26.</v>
      </c>
      <c r="K823" t="str">
        <f t="shared" ca="1" si="153"/>
        <v>1.26.8.</v>
      </c>
      <c r="L823" t="str">
        <f t="shared" ca="1" si="152"/>
        <v>F</v>
      </c>
      <c r="M823" s="48" t="s">
        <v>6</v>
      </c>
      <c r="N823" s="49"/>
      <c r="O823" s="50" t="s">
        <v>1804</v>
      </c>
      <c r="P823" s="51" t="s">
        <v>120</v>
      </c>
      <c r="Q823" s="51" t="s">
        <v>931</v>
      </c>
      <c r="R823" s="52" t="s">
        <v>932</v>
      </c>
      <c r="S823" s="53" t="s">
        <v>61</v>
      </c>
      <c r="T823" s="78">
        <v>1</v>
      </c>
      <c r="U823" s="79">
        <v>284.69</v>
      </c>
      <c r="V823" s="57">
        <f t="shared" si="138"/>
        <v>355.23</v>
      </c>
      <c r="W823" s="56">
        <f t="shared" si="139"/>
        <v>355.23</v>
      </c>
      <c r="X823" s="57">
        <f ca="1">IFERROR(IF($M823="S",(ROUNDDOWN($Y823*$W823,2)),IF($M823="M",SUMIFS($X:$X,$M:$M,"N1",$E:$E,I823),IF(AND(M823="N1",OFFSET(M823,1,0)="S"),SUMIFS($X:$X,$M:$M,"S",$J:$J,CONCATENATE(E823,".",F823,".")),IF(AND(M823="N1",OFFSET(M823,1,0)="N2",$A$6&gt;=3),SUMIFS($X:$X,$M:$M,"N2",$J:$J,CONCATENATE(E823,".",F823,".")),IF(AND(M823="N2",OFFSET(M823,1,0)="S",$A$6&gt;=3),SUMIFS($X:$X,$M:$M,"S",$K:$K,CONCATENATE(E823,".",F823,".",G823,"."))))))),0)</f>
        <v>355.23</v>
      </c>
      <c r="Y823" s="58">
        <f t="shared" si="156"/>
        <v>1</v>
      </c>
      <c r="Z823" s="59"/>
      <c r="AA823" s="59" t="e">
        <f>MATCH((CONCATENATE($P823," ",$Q823)),[1]Banco!$A:$A,0)</f>
        <v>#N/A</v>
      </c>
      <c r="AB823" s="59"/>
      <c r="AC823" s="3" t="s">
        <v>0</v>
      </c>
      <c r="AD823" s="11"/>
      <c r="AE823" s="60"/>
    </row>
    <row r="824" spans="1:31" ht="38.25" x14ac:dyDescent="0.25">
      <c r="A824" t="str">
        <f t="shared" si="154"/>
        <v>S</v>
      </c>
      <c r="B824">
        <f t="shared" ca="1" si="145"/>
        <v>3</v>
      </c>
      <c r="C824" t="str">
        <f t="shared" ca="1" si="146"/>
        <v>S</v>
      </c>
      <c r="D824" t="str">
        <f t="shared" si="147"/>
        <v xml:space="preserve"> </v>
      </c>
      <c r="E824" s="47">
        <f t="shared" ca="1" si="148"/>
        <v>1</v>
      </c>
      <c r="F824">
        <f t="shared" ca="1" si="155"/>
        <v>26</v>
      </c>
      <c r="G824">
        <f t="shared" ca="1" si="150"/>
        <v>8</v>
      </c>
      <c r="H824">
        <f t="shared" ca="1" si="151"/>
        <v>3</v>
      </c>
      <c r="I824" t="str">
        <f t="shared" ca="1" si="142"/>
        <v>1</v>
      </c>
      <c r="J824" t="str">
        <f t="shared" ca="1" si="143"/>
        <v>1.26.</v>
      </c>
      <c r="K824" t="str">
        <f t="shared" ca="1" si="153"/>
        <v>1.26.8.</v>
      </c>
      <c r="L824" t="str">
        <f t="shared" ca="1" si="152"/>
        <v>F</v>
      </c>
      <c r="M824" s="48" t="s">
        <v>6</v>
      </c>
      <c r="N824" s="49"/>
      <c r="O824" s="50" t="s">
        <v>1805</v>
      </c>
      <c r="P824" s="51" t="s">
        <v>32</v>
      </c>
      <c r="Q824" s="51">
        <v>94473</v>
      </c>
      <c r="R824" s="52" t="s">
        <v>933</v>
      </c>
      <c r="S824" s="53" t="s">
        <v>61</v>
      </c>
      <c r="T824" s="78">
        <v>4</v>
      </c>
      <c r="U824" s="79">
        <v>121.72</v>
      </c>
      <c r="V824" s="57">
        <f t="shared" si="138"/>
        <v>151.88</v>
      </c>
      <c r="W824" s="56">
        <f t="shared" si="139"/>
        <v>151.88</v>
      </c>
      <c r="X824" s="57">
        <f ca="1">IFERROR(IF($M824="S",(ROUNDDOWN($Y824*$W824,2)),IF($M824="M",SUMIFS($X:$X,$M:$M,"N1",$E:$E,I824),IF(AND(M824="N1",OFFSET(M824,1,0)="S"),SUMIFS($X:$X,$M:$M,"S",$J:$J,CONCATENATE(E824,".",F824,".")),IF(AND(M824="N1",OFFSET(M824,1,0)="N2",$A$6&gt;=3),SUMIFS($X:$X,$M:$M,"N2",$J:$J,CONCATENATE(E824,".",F824,".")),IF(AND(M824="N2",OFFSET(M824,1,0)="S",$A$6&gt;=3),SUMIFS($X:$X,$M:$M,"S",$K:$K,CONCATENATE(E824,".",F824,".",G824,"."))))))),0)</f>
        <v>607.52</v>
      </c>
      <c r="Y824" s="58">
        <f t="shared" si="156"/>
        <v>4</v>
      </c>
      <c r="Z824" s="59"/>
      <c r="AA824" s="59">
        <f>MATCH((CONCATENATE($P824," ",$Q824)),[1]Banco!$A:$A,0)</f>
        <v>5240</v>
      </c>
      <c r="AB824" s="59"/>
      <c r="AC824" s="3" t="s">
        <v>0</v>
      </c>
      <c r="AD824" s="11"/>
      <c r="AE824" s="60"/>
    </row>
    <row r="825" spans="1:31" ht="51" x14ac:dyDescent="0.25">
      <c r="A825" t="str">
        <f t="shared" si="154"/>
        <v>S</v>
      </c>
      <c r="B825">
        <f t="shared" ca="1" si="145"/>
        <v>3</v>
      </c>
      <c r="C825" t="str">
        <f t="shared" ca="1" si="146"/>
        <v>S</v>
      </c>
      <c r="D825" t="str">
        <f t="shared" si="147"/>
        <v xml:space="preserve"> </v>
      </c>
      <c r="E825" s="47">
        <f t="shared" ca="1" si="148"/>
        <v>1</v>
      </c>
      <c r="F825">
        <f t="shared" ca="1" si="155"/>
        <v>26</v>
      </c>
      <c r="G825">
        <f t="shared" ca="1" si="150"/>
        <v>8</v>
      </c>
      <c r="H825">
        <f t="shared" ca="1" si="151"/>
        <v>4</v>
      </c>
      <c r="I825" t="str">
        <f t="shared" ca="1" si="142"/>
        <v>1</v>
      </c>
      <c r="J825" t="str">
        <f t="shared" ca="1" si="143"/>
        <v>1.26.</v>
      </c>
      <c r="K825" t="str">
        <f t="shared" ca="1" si="153"/>
        <v>1.26.8.</v>
      </c>
      <c r="L825" t="str">
        <f t="shared" ca="1" si="152"/>
        <v>F</v>
      </c>
      <c r="M825" s="48" t="s">
        <v>6</v>
      </c>
      <c r="N825" s="49"/>
      <c r="O825" s="50" t="s">
        <v>1806</v>
      </c>
      <c r="P825" s="51" t="s">
        <v>120</v>
      </c>
      <c r="Q825" s="51" t="s">
        <v>934</v>
      </c>
      <c r="R825" s="52" t="s">
        <v>935</v>
      </c>
      <c r="S825" s="53" t="s">
        <v>61</v>
      </c>
      <c r="T825" s="78">
        <v>2</v>
      </c>
      <c r="U825" s="79">
        <v>255.8</v>
      </c>
      <c r="V825" s="57">
        <f t="shared" si="138"/>
        <v>319.18</v>
      </c>
      <c r="W825" s="56">
        <f t="shared" si="139"/>
        <v>319.18</v>
      </c>
      <c r="X825" s="57">
        <f ca="1">IFERROR(IF($M825="S",(ROUNDDOWN($Y825*$W825,2)),IF($M825="M",SUMIFS($X:$X,$M:$M,"N1",$E:$E,I825),IF(AND(M825="N1",OFFSET(M825,1,0)="S"),SUMIFS($X:$X,$M:$M,"S",$J:$J,CONCATENATE(E825,".",F825,".")),IF(AND(M825="N1",OFFSET(M825,1,0)="N2",$A$6&gt;=3),SUMIFS($X:$X,$M:$M,"N2",$J:$J,CONCATENATE(E825,".",F825,".")),IF(AND(M825="N2",OFFSET(M825,1,0)="S",$A$6&gt;=3),SUMIFS($X:$X,$M:$M,"S",$K:$K,CONCATENATE(E825,".",F825,".",G825,"."))))))),0)</f>
        <v>638.36</v>
      </c>
      <c r="Y825" s="58">
        <f t="shared" si="156"/>
        <v>2</v>
      </c>
      <c r="Z825" s="59"/>
      <c r="AA825" s="59" t="e">
        <f>MATCH((CONCATENATE($P825," ",$Q825)),[1]Banco!$A:$A,0)</f>
        <v>#N/A</v>
      </c>
      <c r="AB825" s="59"/>
      <c r="AC825" s="3" t="s">
        <v>0</v>
      </c>
      <c r="AD825" s="11"/>
      <c r="AE825" s="60"/>
    </row>
    <row r="826" spans="1:31" ht="38.25" x14ac:dyDescent="0.25">
      <c r="A826" t="str">
        <f t="shared" si="154"/>
        <v>S</v>
      </c>
      <c r="B826">
        <f t="shared" ca="1" si="145"/>
        <v>3</v>
      </c>
      <c r="C826" t="str">
        <f t="shared" ca="1" si="146"/>
        <v>S</v>
      </c>
      <c r="D826" t="str">
        <f t="shared" si="147"/>
        <v xml:space="preserve"> </v>
      </c>
      <c r="E826" s="47">
        <f t="shared" ca="1" si="148"/>
        <v>1</v>
      </c>
      <c r="F826">
        <f t="shared" ca="1" si="155"/>
        <v>26</v>
      </c>
      <c r="G826">
        <f t="shared" ca="1" si="150"/>
        <v>8</v>
      </c>
      <c r="H826">
        <f t="shared" ca="1" si="151"/>
        <v>5</v>
      </c>
      <c r="I826" t="str">
        <f t="shared" ca="1" si="142"/>
        <v>1</v>
      </c>
      <c r="J826" t="str">
        <f t="shared" ca="1" si="143"/>
        <v>1.26.</v>
      </c>
      <c r="K826" t="str">
        <f t="shared" ca="1" si="153"/>
        <v>1.26.8.</v>
      </c>
      <c r="L826" t="str">
        <f t="shared" ca="1" si="152"/>
        <v>F</v>
      </c>
      <c r="M826" s="48" t="s">
        <v>6</v>
      </c>
      <c r="N826" s="49"/>
      <c r="O826" s="50" t="s">
        <v>1807</v>
      </c>
      <c r="P826" s="51" t="s">
        <v>120</v>
      </c>
      <c r="Q826" s="51" t="s">
        <v>936</v>
      </c>
      <c r="R826" s="52" t="s">
        <v>937</v>
      </c>
      <c r="S826" s="53" t="s">
        <v>61</v>
      </c>
      <c r="T826" s="78">
        <v>2</v>
      </c>
      <c r="U826" s="79">
        <v>121.72</v>
      </c>
      <c r="V826" s="57">
        <f t="shared" si="138"/>
        <v>151.88</v>
      </c>
      <c r="W826" s="56">
        <f t="shared" si="139"/>
        <v>151.88</v>
      </c>
      <c r="X826" s="57">
        <f ca="1">IFERROR(IF($M826="S",(ROUNDDOWN($Y826*$W826,2)),IF($M826="M",SUMIFS($X:$X,$M:$M,"N1",$E:$E,I826),IF(AND(M826="N1",OFFSET(M826,1,0)="S"),SUMIFS($X:$X,$M:$M,"S",$J:$J,CONCATENATE(E826,".",F826,".")),IF(AND(M826="N1",OFFSET(M826,1,0)="N2",$A$6&gt;=3),SUMIFS($X:$X,$M:$M,"N2",$J:$J,CONCATENATE(E826,".",F826,".")),IF(AND(M826="N2",OFFSET(M826,1,0)="S",$A$6&gt;=3),SUMIFS($X:$X,$M:$M,"S",$K:$K,CONCATENATE(E826,".",F826,".",G826,"."))))))),0)</f>
        <v>303.76</v>
      </c>
      <c r="Y826" s="58">
        <f t="shared" si="156"/>
        <v>2</v>
      </c>
      <c r="Z826" s="59"/>
      <c r="AA826" s="59" t="e">
        <f>MATCH((CONCATENATE($P826," ",$Q826)),[1]Banco!$A:$A,0)</f>
        <v>#N/A</v>
      </c>
      <c r="AB826" s="59"/>
      <c r="AC826" s="3" t="s">
        <v>0</v>
      </c>
      <c r="AD826" s="11"/>
      <c r="AE826" s="60"/>
    </row>
    <row r="827" spans="1:31" ht="25.5" x14ac:dyDescent="0.25">
      <c r="A827" t="str">
        <f t="shared" si="154"/>
        <v>S</v>
      </c>
      <c r="B827">
        <f t="shared" ca="1" si="145"/>
        <v>3</v>
      </c>
      <c r="C827" t="str">
        <f t="shared" ca="1" si="146"/>
        <v>S</v>
      </c>
      <c r="D827" t="str">
        <f t="shared" si="147"/>
        <v xml:space="preserve"> </v>
      </c>
      <c r="E827" s="47">
        <f t="shared" ca="1" si="148"/>
        <v>1</v>
      </c>
      <c r="F827">
        <f t="shared" ca="1" si="155"/>
        <v>26</v>
      </c>
      <c r="G827">
        <f t="shared" ca="1" si="150"/>
        <v>8</v>
      </c>
      <c r="H827">
        <f t="shared" ca="1" si="151"/>
        <v>6</v>
      </c>
      <c r="I827" t="str">
        <f t="shared" ca="1" si="142"/>
        <v>1</v>
      </c>
      <c r="J827" t="str">
        <f t="shared" ca="1" si="143"/>
        <v>1.26.</v>
      </c>
      <c r="K827" t="str">
        <f t="shared" ca="1" si="153"/>
        <v>1.26.8.</v>
      </c>
      <c r="L827" t="str">
        <f t="shared" ca="1" si="152"/>
        <v>F</v>
      </c>
      <c r="M827" s="48" t="s">
        <v>6</v>
      </c>
      <c r="N827" s="49"/>
      <c r="O827" s="50" t="s">
        <v>1808</v>
      </c>
      <c r="P827" s="51" t="s">
        <v>120</v>
      </c>
      <c r="Q827" s="51" t="s">
        <v>938</v>
      </c>
      <c r="R827" s="52" t="s">
        <v>939</v>
      </c>
      <c r="S827" s="53" t="s">
        <v>61</v>
      </c>
      <c r="T827" s="78">
        <v>3</v>
      </c>
      <c r="U827" s="79">
        <v>124.01</v>
      </c>
      <c r="V827" s="57">
        <f t="shared" ref="V827:V882" si="157">IFERROR(ROUNDDOWN(U827*(1+$V$11),2),"-")</f>
        <v>154.72999999999999</v>
      </c>
      <c r="W827" s="56">
        <f t="shared" si="139"/>
        <v>154.72999999999999</v>
      </c>
      <c r="X827" s="57">
        <f ca="1">IFERROR(IF($M827="S",(ROUNDDOWN($Y827*$W827,2)),IF($M827="M",SUMIFS($X:$X,$M:$M,"N1",$E:$E,I827),IF(AND(M827="N1",OFFSET(M827,1,0)="S"),SUMIFS($X:$X,$M:$M,"S",$J:$J,CONCATENATE(E827,".",F827,".")),IF(AND(M827="N1",OFFSET(M827,1,0)="N2",$A$6&gt;=3),SUMIFS($X:$X,$M:$M,"N2",$J:$J,CONCATENATE(E827,".",F827,".")),IF(AND(M827="N2",OFFSET(M827,1,0)="S",$A$6&gt;=3),SUMIFS($X:$X,$M:$M,"S",$K:$K,CONCATENATE(E827,".",F827,".",G827,"."))))))),0)</f>
        <v>464.19</v>
      </c>
      <c r="Y827" s="58">
        <f t="shared" si="156"/>
        <v>3</v>
      </c>
      <c r="Z827" s="59"/>
      <c r="AA827" s="59" t="e">
        <f>MATCH((CONCATENATE($P827," ",$Q827)),[1]Banco!$A:$A,0)</f>
        <v>#N/A</v>
      </c>
      <c r="AB827" s="59"/>
      <c r="AC827" s="3" t="s">
        <v>0</v>
      </c>
      <c r="AD827" s="11"/>
      <c r="AE827" s="60"/>
    </row>
    <row r="828" spans="1:31" ht="25.5" x14ac:dyDescent="0.25">
      <c r="A828" t="str">
        <f t="shared" si="154"/>
        <v>S</v>
      </c>
      <c r="B828">
        <f t="shared" ca="1" si="145"/>
        <v>3</v>
      </c>
      <c r="C828" t="str">
        <f t="shared" ca="1" si="146"/>
        <v>S</v>
      </c>
      <c r="D828" t="str">
        <f t="shared" si="147"/>
        <v xml:space="preserve"> </v>
      </c>
      <c r="E828" s="47">
        <f t="shared" ca="1" si="148"/>
        <v>1</v>
      </c>
      <c r="F828">
        <f t="shared" ca="1" si="155"/>
        <v>26</v>
      </c>
      <c r="G828">
        <f t="shared" ca="1" si="150"/>
        <v>8</v>
      </c>
      <c r="H828">
        <f t="shared" ca="1" si="151"/>
        <v>7</v>
      </c>
      <c r="I828" t="str">
        <f t="shared" ca="1" si="142"/>
        <v>1</v>
      </c>
      <c r="J828" t="str">
        <f t="shared" ca="1" si="143"/>
        <v>1.26.</v>
      </c>
      <c r="K828" t="str">
        <f t="shared" ca="1" si="153"/>
        <v>1.26.8.</v>
      </c>
      <c r="L828" t="str">
        <f t="shared" ca="1" si="152"/>
        <v>F</v>
      </c>
      <c r="M828" s="48" t="s">
        <v>6</v>
      </c>
      <c r="N828" s="49"/>
      <c r="O828" s="50" t="s">
        <v>1809</v>
      </c>
      <c r="P828" s="51" t="s">
        <v>120</v>
      </c>
      <c r="Q828" s="51" t="s">
        <v>940</v>
      </c>
      <c r="R828" s="52" t="s">
        <v>941</v>
      </c>
      <c r="S828" s="53" t="s">
        <v>61</v>
      </c>
      <c r="T828" s="78">
        <v>1</v>
      </c>
      <c r="U828" s="79">
        <v>190.91</v>
      </c>
      <c r="V828" s="57">
        <f t="shared" si="157"/>
        <v>238.21</v>
      </c>
      <c r="W828" s="56">
        <f t="shared" ref="W828:W882" si="158">IFERROR(ROUND(V828*(1-$W$11),4),0)</f>
        <v>238.21</v>
      </c>
      <c r="X828" s="57">
        <f ca="1">IFERROR(IF($M828="S",(ROUNDDOWN($Y828*$W828,2)),IF($M828="M",SUMIFS($X:$X,$M:$M,"N1",$E:$E,I828),IF(AND(M828="N1",OFFSET(M828,1,0)="S"),SUMIFS($X:$X,$M:$M,"S",$J:$J,CONCATENATE(E828,".",F828,".")),IF(AND(M828="N1",OFFSET(M828,1,0)="N2",$A$6&gt;=3),SUMIFS($X:$X,$M:$M,"N2",$J:$J,CONCATENATE(E828,".",F828,".")),IF(AND(M828="N2",OFFSET(M828,1,0)="S",$A$6&gt;=3),SUMIFS($X:$X,$M:$M,"S",$K:$K,CONCATENATE(E828,".",F828,".",G828,"."))))))),0)</f>
        <v>238.21</v>
      </c>
      <c r="Y828" s="58">
        <f t="shared" si="156"/>
        <v>1</v>
      </c>
      <c r="Z828" s="59"/>
      <c r="AA828" s="59" t="e">
        <f>MATCH((CONCATENATE($P828," ",$Q828)),[1]Banco!$A:$A,0)</f>
        <v>#N/A</v>
      </c>
      <c r="AB828" s="59"/>
      <c r="AC828" s="3" t="s">
        <v>0</v>
      </c>
      <c r="AD828" s="11"/>
      <c r="AE828" s="60"/>
    </row>
    <row r="829" spans="1:31" ht="25.5" x14ac:dyDescent="0.25">
      <c r="A829" t="str">
        <f t="shared" si="154"/>
        <v>S</v>
      </c>
      <c r="B829">
        <f t="shared" ca="1" si="145"/>
        <v>3</v>
      </c>
      <c r="C829" t="str">
        <f t="shared" ca="1" si="146"/>
        <v>S</v>
      </c>
      <c r="D829" t="str">
        <f t="shared" si="147"/>
        <v xml:space="preserve"> </v>
      </c>
      <c r="E829" s="47">
        <f t="shared" ca="1" si="148"/>
        <v>1</v>
      </c>
      <c r="F829">
        <f t="shared" ca="1" si="155"/>
        <v>26</v>
      </c>
      <c r="G829">
        <f t="shared" ca="1" si="150"/>
        <v>8</v>
      </c>
      <c r="H829">
        <f t="shared" ca="1" si="151"/>
        <v>8</v>
      </c>
      <c r="I829" t="str">
        <f t="shared" ca="1" si="142"/>
        <v>1</v>
      </c>
      <c r="J829" t="str">
        <f t="shared" ca="1" si="143"/>
        <v>1.26.</v>
      </c>
      <c r="K829" t="str">
        <f t="shared" ca="1" si="153"/>
        <v>1.26.8.</v>
      </c>
      <c r="L829" t="str">
        <f t="shared" ca="1" si="152"/>
        <v>F</v>
      </c>
      <c r="M829" s="48" t="s">
        <v>6</v>
      </c>
      <c r="N829" s="49"/>
      <c r="O829" s="50" t="s">
        <v>1810</v>
      </c>
      <c r="P829" s="51" t="s">
        <v>120</v>
      </c>
      <c r="Q829" s="51" t="s">
        <v>942</v>
      </c>
      <c r="R829" s="52" t="s">
        <v>943</v>
      </c>
      <c r="S829" s="53" t="s">
        <v>61</v>
      </c>
      <c r="T829" s="78">
        <v>2</v>
      </c>
      <c r="U829" s="79">
        <v>635.29</v>
      </c>
      <c r="V829" s="57">
        <f t="shared" si="157"/>
        <v>792.71</v>
      </c>
      <c r="W829" s="56">
        <f t="shared" si="158"/>
        <v>792.71</v>
      </c>
      <c r="X829" s="57">
        <f ca="1">IFERROR(IF($M829="S",(ROUNDDOWN($Y829*$W829,2)),IF($M829="M",SUMIFS($X:$X,$M:$M,"N1",$E:$E,I829),IF(AND(M829="N1",OFFSET(M829,1,0)="S"),SUMIFS($X:$X,$M:$M,"S",$J:$J,CONCATENATE(E829,".",F829,".")),IF(AND(M829="N1",OFFSET(M829,1,0)="N2",$A$6&gt;=3),SUMIFS($X:$X,$M:$M,"N2",$J:$J,CONCATENATE(E829,".",F829,".")),IF(AND(M829="N2",OFFSET(M829,1,0)="S",$A$6&gt;=3),SUMIFS($X:$X,$M:$M,"S",$K:$K,CONCATENATE(E829,".",F829,".",G829,"."))))))),0)</f>
        <v>1585.42</v>
      </c>
      <c r="Y829" s="58">
        <f t="shared" si="156"/>
        <v>2</v>
      </c>
      <c r="Z829" s="59"/>
      <c r="AA829" s="59" t="e">
        <f>MATCH((CONCATENATE($P829," ",$Q829)),[1]Banco!$A:$A,0)</f>
        <v>#N/A</v>
      </c>
      <c r="AB829" s="59"/>
      <c r="AC829" s="3" t="s">
        <v>0</v>
      </c>
      <c r="AD829" s="11"/>
      <c r="AE829" s="60"/>
    </row>
    <row r="830" spans="1:31" ht="25.5" x14ac:dyDescent="0.25">
      <c r="A830" t="str">
        <f t="shared" si="154"/>
        <v>S</v>
      </c>
      <c r="B830">
        <f t="shared" ca="1" si="145"/>
        <v>3</v>
      </c>
      <c r="C830" t="str">
        <f t="shared" ca="1" si="146"/>
        <v>S</v>
      </c>
      <c r="D830" t="str">
        <f t="shared" si="147"/>
        <v xml:space="preserve"> </v>
      </c>
      <c r="E830" s="47">
        <f t="shared" ca="1" si="148"/>
        <v>1</v>
      </c>
      <c r="F830">
        <f t="shared" ca="1" si="155"/>
        <v>26</v>
      </c>
      <c r="G830">
        <f t="shared" ca="1" si="150"/>
        <v>8</v>
      </c>
      <c r="H830">
        <f t="shared" ca="1" si="151"/>
        <v>9</v>
      </c>
      <c r="I830" t="str">
        <f t="shared" ca="1" si="142"/>
        <v>1</v>
      </c>
      <c r="J830" t="str">
        <f t="shared" ca="1" si="143"/>
        <v>1.26.</v>
      </c>
      <c r="K830" t="str">
        <f t="shared" ca="1" si="153"/>
        <v>1.26.8.</v>
      </c>
      <c r="L830" t="str">
        <f t="shared" ca="1" si="152"/>
        <v>F</v>
      </c>
      <c r="M830" s="48" t="s">
        <v>6</v>
      </c>
      <c r="N830" s="49"/>
      <c r="O830" s="50" t="s">
        <v>1811</v>
      </c>
      <c r="P830" s="51" t="s">
        <v>120</v>
      </c>
      <c r="Q830" s="51" t="s">
        <v>944</v>
      </c>
      <c r="R830" s="52" t="s">
        <v>945</v>
      </c>
      <c r="S830" s="53" t="s">
        <v>61</v>
      </c>
      <c r="T830" s="78">
        <v>1</v>
      </c>
      <c r="U830" s="79">
        <v>233.41</v>
      </c>
      <c r="V830" s="57">
        <f t="shared" si="157"/>
        <v>291.24</v>
      </c>
      <c r="W830" s="56">
        <f t="shared" si="158"/>
        <v>291.24</v>
      </c>
      <c r="X830" s="57">
        <f ca="1">IFERROR(IF($M830="S",(ROUNDDOWN($Y830*$W830,2)),IF($M830="M",SUMIFS($X:$X,$M:$M,"N1",$E:$E,I830),IF(AND(M830="N1",OFFSET(M830,1,0)="S"),SUMIFS($X:$X,$M:$M,"S",$J:$J,CONCATENATE(E830,".",F830,".")),IF(AND(M830="N1",OFFSET(M830,1,0)="N2",$A$6&gt;=3),SUMIFS($X:$X,$M:$M,"N2",$J:$J,CONCATENATE(E830,".",F830,".")),IF(AND(M830="N2",OFFSET(M830,1,0)="S",$A$6&gt;=3),SUMIFS($X:$X,$M:$M,"S",$K:$K,CONCATENATE(E830,".",F830,".",G830,"."))))))),0)</f>
        <v>291.24</v>
      </c>
      <c r="Y830" s="58">
        <f t="shared" si="156"/>
        <v>1</v>
      </c>
      <c r="Z830" s="59"/>
      <c r="AA830" s="59" t="e">
        <f>MATCH((CONCATENATE($P830," ",$Q830)),[1]Banco!$A:$A,0)</f>
        <v>#N/A</v>
      </c>
      <c r="AB830" s="59"/>
      <c r="AC830" s="3" t="s">
        <v>0</v>
      </c>
      <c r="AD830" s="11"/>
      <c r="AE830" s="60"/>
    </row>
    <row r="831" spans="1:31" ht="25.5" x14ac:dyDescent="0.25">
      <c r="A831" t="str">
        <f t="shared" si="154"/>
        <v>S</v>
      </c>
      <c r="B831">
        <f t="shared" ca="1" si="145"/>
        <v>3</v>
      </c>
      <c r="C831" t="str">
        <f t="shared" ca="1" si="146"/>
        <v>S</v>
      </c>
      <c r="D831" t="str">
        <f t="shared" si="147"/>
        <v xml:space="preserve"> </v>
      </c>
      <c r="E831" s="47">
        <f t="shared" ca="1" si="148"/>
        <v>1</v>
      </c>
      <c r="F831">
        <f t="shared" ca="1" si="155"/>
        <v>26</v>
      </c>
      <c r="G831">
        <f t="shared" ca="1" si="150"/>
        <v>8</v>
      </c>
      <c r="H831">
        <f t="shared" ca="1" si="151"/>
        <v>10</v>
      </c>
      <c r="I831" t="str">
        <f t="shared" ca="1" si="142"/>
        <v>1</v>
      </c>
      <c r="J831" t="str">
        <f t="shared" ca="1" si="143"/>
        <v>1.26.</v>
      </c>
      <c r="K831" t="str">
        <f t="shared" ca="1" si="153"/>
        <v>1.26.8.</v>
      </c>
      <c r="L831" t="str">
        <f t="shared" ca="1" si="152"/>
        <v>F</v>
      </c>
      <c r="M831" s="48" t="s">
        <v>6</v>
      </c>
      <c r="N831" s="49"/>
      <c r="O831" s="50" t="s">
        <v>1812</v>
      </c>
      <c r="P831" s="51" t="s">
        <v>120</v>
      </c>
      <c r="Q831" s="51" t="s">
        <v>946</v>
      </c>
      <c r="R831" s="52" t="s">
        <v>947</v>
      </c>
      <c r="S831" s="53" t="s">
        <v>61</v>
      </c>
      <c r="T831" s="78">
        <v>1</v>
      </c>
      <c r="U831" s="79">
        <v>540.72</v>
      </c>
      <c r="V831" s="57">
        <f t="shared" si="157"/>
        <v>674.71</v>
      </c>
      <c r="W831" s="56">
        <f t="shared" si="158"/>
        <v>674.71</v>
      </c>
      <c r="X831" s="57">
        <f ca="1">IFERROR(IF($M831="S",(ROUNDDOWN($Y831*$W831,2)),IF($M831="M",SUMIFS($X:$X,$M:$M,"N1",$E:$E,I831),IF(AND(M831="N1",OFFSET(M831,1,0)="S"),SUMIFS($X:$X,$M:$M,"S",$J:$J,CONCATENATE(E831,".",F831,".")),IF(AND(M831="N1",OFFSET(M831,1,0)="N2",$A$6&gt;=3),SUMIFS($X:$X,$M:$M,"N2",$J:$J,CONCATENATE(E831,".",F831,".")),IF(AND(M831="N2",OFFSET(M831,1,0)="S",$A$6&gt;=3),SUMIFS($X:$X,$M:$M,"S",$K:$K,CONCATENATE(E831,".",F831,".",G831,"."))))))),0)</f>
        <v>674.71</v>
      </c>
      <c r="Y831" s="58">
        <f t="shared" si="156"/>
        <v>1</v>
      </c>
      <c r="Z831" s="59"/>
      <c r="AA831" s="59" t="e">
        <f>MATCH((CONCATENATE($P831," ",$Q831)),[1]Banco!$A:$A,0)</f>
        <v>#N/A</v>
      </c>
      <c r="AB831" s="59"/>
      <c r="AC831" s="3" t="s">
        <v>0</v>
      </c>
      <c r="AD831" s="11"/>
      <c r="AE831" s="60"/>
    </row>
    <row r="832" spans="1:31" ht="25.5" x14ac:dyDescent="0.25">
      <c r="A832" t="str">
        <f t="shared" si="154"/>
        <v>S</v>
      </c>
      <c r="B832">
        <f t="shared" ca="1" si="145"/>
        <v>3</v>
      </c>
      <c r="C832" t="str">
        <f t="shared" ca="1" si="146"/>
        <v>S</v>
      </c>
      <c r="D832" t="str">
        <f t="shared" si="147"/>
        <v xml:space="preserve"> </v>
      </c>
      <c r="E832" s="47">
        <f t="shared" ca="1" si="148"/>
        <v>1</v>
      </c>
      <c r="F832">
        <f t="shared" ca="1" si="155"/>
        <v>26</v>
      </c>
      <c r="G832">
        <f t="shared" ca="1" si="150"/>
        <v>8</v>
      </c>
      <c r="H832">
        <f t="shared" ca="1" si="151"/>
        <v>11</v>
      </c>
      <c r="I832" t="str">
        <f t="shared" ref="I832:I874" ca="1" si="159">IF(AND(OFFSET(C832,-1,0)=1,M832="S"),"CONFERIR",IF(OR($C832=0,$L832=""),"-",CONCATENATE(E832)))</f>
        <v>1</v>
      </c>
      <c r="J832" t="str">
        <f t="shared" ref="J832:J874" ca="1" si="160">CONCATENATE(E832,".",F832,".")</f>
        <v>1.26.</v>
      </c>
      <c r="K832" t="str">
        <f t="shared" ca="1" si="153"/>
        <v>1.26.8.</v>
      </c>
      <c r="L832" t="str">
        <f t="shared" ca="1" si="152"/>
        <v>F</v>
      </c>
      <c r="M832" s="48" t="s">
        <v>6</v>
      </c>
      <c r="N832" s="49"/>
      <c r="O832" s="50" t="s">
        <v>1813</v>
      </c>
      <c r="P832" s="51" t="s">
        <v>120</v>
      </c>
      <c r="Q832" s="51" t="s">
        <v>948</v>
      </c>
      <c r="R832" s="52" t="s">
        <v>947</v>
      </c>
      <c r="S832" s="53" t="s">
        <v>61</v>
      </c>
      <c r="T832" s="78">
        <v>6</v>
      </c>
      <c r="U832" s="79">
        <v>304.27999999999997</v>
      </c>
      <c r="V832" s="57">
        <f t="shared" si="157"/>
        <v>379.68</v>
      </c>
      <c r="W832" s="56">
        <f t="shared" si="158"/>
        <v>379.68</v>
      </c>
      <c r="X832" s="57">
        <f ca="1">IFERROR(IF($M832="S",(ROUNDDOWN($Y832*$W832,2)),IF($M832="M",SUMIFS($X:$X,$M:$M,"N1",$E:$E,I832),IF(AND(M832="N1",OFFSET(M832,1,0)="S"),SUMIFS($X:$X,$M:$M,"S",$J:$J,CONCATENATE(E832,".",F832,".")),IF(AND(M832="N1",OFFSET(M832,1,0)="N2",$A$6&gt;=3),SUMIFS($X:$X,$M:$M,"N2",$J:$J,CONCATENATE(E832,".",F832,".")),IF(AND(M832="N2",OFFSET(M832,1,0)="S",$A$6&gt;=3),SUMIFS($X:$X,$M:$M,"S",$K:$K,CONCATENATE(E832,".",F832,".",G832,"."))))))),0)</f>
        <v>2278.08</v>
      </c>
      <c r="Y832" s="58">
        <f t="shared" si="156"/>
        <v>6</v>
      </c>
      <c r="Z832" s="59"/>
      <c r="AA832" s="59" t="e">
        <f>MATCH((CONCATENATE($P832," ",$Q832)),[1]Banco!$A:$A,0)</f>
        <v>#N/A</v>
      </c>
      <c r="AB832" s="59"/>
      <c r="AC832" s="3" t="s">
        <v>0</v>
      </c>
      <c r="AD832" s="11"/>
      <c r="AE832" s="60"/>
    </row>
    <row r="833" spans="1:31" x14ac:dyDescent="0.25">
      <c r="A833">
        <f t="shared" si="154"/>
        <v>3</v>
      </c>
      <c r="B833">
        <f t="shared" ca="1" si="145"/>
        <v>3</v>
      </c>
      <c r="C833">
        <f t="shared" ca="1" si="146"/>
        <v>3</v>
      </c>
      <c r="D833" t="str">
        <f t="shared" si="147"/>
        <v xml:space="preserve"> </v>
      </c>
      <c r="E833" s="47">
        <f t="shared" ca="1" si="148"/>
        <v>1</v>
      </c>
      <c r="F833">
        <f t="shared" ca="1" si="155"/>
        <v>26</v>
      </c>
      <c r="G833">
        <f t="shared" ca="1" si="150"/>
        <v>9</v>
      </c>
      <c r="H833">
        <f t="shared" ca="1" si="151"/>
        <v>0</v>
      </c>
      <c r="I833" t="str">
        <f t="shared" ca="1" si="159"/>
        <v>1</v>
      </c>
      <c r="J833" t="str">
        <f t="shared" ca="1" si="160"/>
        <v>1.26.</v>
      </c>
      <c r="K833" t="str">
        <f t="shared" ca="1" si="153"/>
        <v>1.26.9.</v>
      </c>
      <c r="L833" t="str">
        <f t="shared" ca="1" si="152"/>
        <v>F</v>
      </c>
      <c r="M833" s="48" t="s">
        <v>4</v>
      </c>
      <c r="N833" s="49"/>
      <c r="O833" s="50" t="s">
        <v>1814</v>
      </c>
      <c r="P833" s="51"/>
      <c r="Q833" s="51"/>
      <c r="R833" s="52" t="s">
        <v>949</v>
      </c>
      <c r="S833" s="53"/>
      <c r="T833" s="78"/>
      <c r="U833" s="79"/>
      <c r="V833" s="57">
        <f t="shared" si="157"/>
        <v>0</v>
      </c>
      <c r="W833" s="56">
        <f t="shared" si="158"/>
        <v>0</v>
      </c>
      <c r="X833" s="57">
        <f ca="1">IFERROR(IF($M833="S",(ROUNDDOWN($Y833*$W833,2)),IF($M833="M",SUMIFS($X:$X,$M:$M,"N1",$E:$E,I833),IF(AND(M833="N1",OFFSET(M833,1,0)="S"),SUMIFS($X:$X,$M:$M,"S",$J:$J,CONCATENATE(E833,".",F833,".")),IF(AND(M833="N1",OFFSET(M833,1,0)="N2",$A$6&gt;=3),SUMIFS($X:$X,$M:$M,"N2",$J:$J,CONCATENATE(E833,".",F833,".")),IF(AND(M833="N2",OFFSET(M833,1,0)="S",$A$6&gt;=3),SUMIFS($X:$X,$M:$M,"S",$K:$K,CONCATENATE(E833,".",F833,".",G833,"."))))))),0)</f>
        <v>14905.279999999999</v>
      </c>
      <c r="Y833" s="58">
        <f t="shared" si="156"/>
        <v>0</v>
      </c>
      <c r="Z833" s="59"/>
      <c r="AA833" s="59" t="e">
        <f>MATCH((CONCATENATE($P833," ",$Q833)),[1]Banco!$A:$A,0)</f>
        <v>#N/A</v>
      </c>
      <c r="AB833" s="59"/>
      <c r="AC833" s="3" t="s">
        <v>0</v>
      </c>
      <c r="AD833" s="11"/>
      <c r="AE833" s="60"/>
    </row>
    <row r="834" spans="1:31" ht="38.25" x14ac:dyDescent="0.25">
      <c r="A834" t="str">
        <f t="shared" si="154"/>
        <v>S</v>
      </c>
      <c r="B834">
        <f t="shared" ca="1" si="145"/>
        <v>3</v>
      </c>
      <c r="C834" t="str">
        <f t="shared" ca="1" si="146"/>
        <v>S</v>
      </c>
      <c r="D834" t="str">
        <f t="shared" si="147"/>
        <v xml:space="preserve"> </v>
      </c>
      <c r="E834" s="47">
        <f t="shared" ca="1" si="148"/>
        <v>1</v>
      </c>
      <c r="F834">
        <f t="shared" ca="1" si="155"/>
        <v>26</v>
      </c>
      <c r="G834">
        <f t="shared" ca="1" si="150"/>
        <v>9</v>
      </c>
      <c r="H834">
        <f t="shared" ca="1" si="151"/>
        <v>1</v>
      </c>
      <c r="I834" t="str">
        <f t="shared" ca="1" si="159"/>
        <v>1</v>
      </c>
      <c r="J834" t="str">
        <f t="shared" ca="1" si="160"/>
        <v>1.26.</v>
      </c>
      <c r="K834" t="str">
        <f t="shared" ca="1" si="153"/>
        <v>1.26.9.</v>
      </c>
      <c r="L834" t="str">
        <f t="shared" ca="1" si="152"/>
        <v>F</v>
      </c>
      <c r="M834" s="48" t="s">
        <v>6</v>
      </c>
      <c r="N834" s="49"/>
      <c r="O834" s="50" t="s">
        <v>1815</v>
      </c>
      <c r="P834" s="51" t="s">
        <v>32</v>
      </c>
      <c r="Q834" s="51">
        <v>92343</v>
      </c>
      <c r="R834" s="52" t="s">
        <v>950</v>
      </c>
      <c r="S834" s="53" t="s">
        <v>1</v>
      </c>
      <c r="T834" s="78">
        <v>7.54</v>
      </c>
      <c r="U834" s="79">
        <v>214.21</v>
      </c>
      <c r="V834" s="57">
        <f t="shared" si="157"/>
        <v>267.29000000000002</v>
      </c>
      <c r="W834" s="56">
        <f t="shared" si="158"/>
        <v>267.29000000000002</v>
      </c>
      <c r="X834" s="57">
        <f ca="1">IFERROR(IF($M834="S",(ROUNDDOWN($Y834*$W834,2)),IF($M834="M",SUMIFS($X:$X,$M:$M,"N1",$E:$E,I834),IF(AND(M834="N1",OFFSET(M834,1,0)="S"),SUMIFS($X:$X,$M:$M,"S",$J:$J,CONCATENATE(E834,".",F834,".")),IF(AND(M834="N1",OFFSET(M834,1,0)="N2",$A$6&gt;=3),SUMIFS($X:$X,$M:$M,"N2",$J:$J,CONCATENATE(E834,".",F834,".")),IF(AND(M834="N2",OFFSET(M834,1,0)="S",$A$6&gt;=3),SUMIFS($X:$X,$M:$M,"S",$K:$K,CONCATENATE(E834,".",F834,".",G834,"."))))))),0)</f>
        <v>2015.36</v>
      </c>
      <c r="Y834" s="58">
        <f t="shared" si="156"/>
        <v>7.54</v>
      </c>
      <c r="Z834" s="59"/>
      <c r="AA834" s="59">
        <f>MATCH((CONCATENATE($P834," ",$Q834)),[1]Banco!$A:$A,0)</f>
        <v>6534</v>
      </c>
      <c r="AB834" s="59"/>
      <c r="AC834" s="3" t="s">
        <v>0</v>
      </c>
      <c r="AD834" s="11"/>
      <c r="AE834" s="60"/>
    </row>
    <row r="835" spans="1:31" ht="38.25" x14ac:dyDescent="0.25">
      <c r="A835" t="str">
        <f t="shared" si="154"/>
        <v>S</v>
      </c>
      <c r="B835">
        <f t="shared" ca="1" si="145"/>
        <v>3</v>
      </c>
      <c r="C835" t="str">
        <f t="shared" ca="1" si="146"/>
        <v>S</v>
      </c>
      <c r="D835" t="str">
        <f t="shared" si="147"/>
        <v xml:space="preserve"> </v>
      </c>
      <c r="E835" s="47">
        <f t="shared" ca="1" si="148"/>
        <v>1</v>
      </c>
      <c r="F835">
        <f t="shared" ca="1" si="155"/>
        <v>26</v>
      </c>
      <c r="G835">
        <f t="shared" ca="1" si="150"/>
        <v>9</v>
      </c>
      <c r="H835">
        <f t="shared" ca="1" si="151"/>
        <v>2</v>
      </c>
      <c r="I835" t="str">
        <f t="shared" ca="1" si="159"/>
        <v>1</v>
      </c>
      <c r="J835" t="str">
        <f t="shared" ca="1" si="160"/>
        <v>1.26.</v>
      </c>
      <c r="K835" t="str">
        <f t="shared" ca="1" si="153"/>
        <v>1.26.9.</v>
      </c>
      <c r="L835" t="str">
        <f t="shared" ca="1" si="152"/>
        <v>F</v>
      </c>
      <c r="M835" s="48" t="s">
        <v>6</v>
      </c>
      <c r="N835" s="49"/>
      <c r="O835" s="50" t="s">
        <v>1816</v>
      </c>
      <c r="P835" s="51" t="s">
        <v>32</v>
      </c>
      <c r="Q835" s="51">
        <v>101927</v>
      </c>
      <c r="R835" s="52" t="s">
        <v>951</v>
      </c>
      <c r="S835" s="53" t="s">
        <v>1</v>
      </c>
      <c r="T835" s="78">
        <v>19.93</v>
      </c>
      <c r="U835" s="79">
        <v>270.02999999999997</v>
      </c>
      <c r="V835" s="57">
        <f t="shared" si="157"/>
        <v>336.94</v>
      </c>
      <c r="W835" s="56">
        <f t="shared" si="158"/>
        <v>336.94</v>
      </c>
      <c r="X835" s="57">
        <f ca="1">IFERROR(IF($M835="S",(ROUNDDOWN($Y835*$W835,2)),IF($M835="M",SUMIFS($X:$X,$M:$M,"N1",$E:$E,I835),IF(AND(M835="N1",OFFSET(M835,1,0)="S"),SUMIFS($X:$X,$M:$M,"S",$J:$J,CONCATENATE(E835,".",F835,".")),IF(AND(M835="N1",OFFSET(M835,1,0)="N2",$A$6&gt;=3),SUMIFS($X:$X,$M:$M,"N2",$J:$J,CONCATENATE(E835,".",F835,".")),IF(AND(M835="N2",OFFSET(M835,1,0)="S",$A$6&gt;=3),SUMIFS($X:$X,$M:$M,"S",$K:$K,CONCATENATE(E835,".",F835,".",G835,"."))))))),0)</f>
        <v>6715.21</v>
      </c>
      <c r="Y835" s="58">
        <f t="shared" si="156"/>
        <v>19.93</v>
      </c>
      <c r="Z835" s="59"/>
      <c r="AA835" s="59">
        <f>MATCH((CONCATENATE($P835," ",$Q835)),[1]Banco!$A:$A,0)</f>
        <v>6526</v>
      </c>
      <c r="AB835" s="59"/>
      <c r="AC835" s="3" t="s">
        <v>0</v>
      </c>
      <c r="AD835" s="11"/>
      <c r="AE835" s="60"/>
    </row>
    <row r="836" spans="1:31" ht="51" x14ac:dyDescent="0.25">
      <c r="A836" t="str">
        <f t="shared" si="154"/>
        <v>S</v>
      </c>
      <c r="B836">
        <f t="shared" ca="1" si="145"/>
        <v>3</v>
      </c>
      <c r="C836" t="str">
        <f t="shared" ca="1" si="146"/>
        <v>S</v>
      </c>
      <c r="D836" t="str">
        <f t="shared" si="147"/>
        <v xml:space="preserve"> </v>
      </c>
      <c r="E836" s="47">
        <f t="shared" ca="1" si="148"/>
        <v>1</v>
      </c>
      <c r="F836">
        <f t="shared" ca="1" si="155"/>
        <v>26</v>
      </c>
      <c r="G836">
        <f t="shared" ca="1" si="150"/>
        <v>9</v>
      </c>
      <c r="H836">
        <f t="shared" ca="1" si="151"/>
        <v>3</v>
      </c>
      <c r="I836" t="str">
        <f t="shared" ca="1" si="159"/>
        <v>1</v>
      </c>
      <c r="J836" t="str">
        <f t="shared" ca="1" si="160"/>
        <v>1.26.</v>
      </c>
      <c r="K836" t="str">
        <f t="shared" ca="1" si="153"/>
        <v>1.26.9.</v>
      </c>
      <c r="L836" t="str">
        <f t="shared" ca="1" si="152"/>
        <v>F</v>
      </c>
      <c r="M836" s="48" t="s">
        <v>6</v>
      </c>
      <c r="N836" s="49"/>
      <c r="O836" s="50" t="s">
        <v>1817</v>
      </c>
      <c r="P836" s="51" t="s">
        <v>120</v>
      </c>
      <c r="Q836" s="51" t="s">
        <v>952</v>
      </c>
      <c r="R836" s="52" t="s">
        <v>953</v>
      </c>
      <c r="S836" s="53" t="s">
        <v>1</v>
      </c>
      <c r="T836" s="78">
        <v>16.77</v>
      </c>
      <c r="U836" s="79">
        <v>295.08</v>
      </c>
      <c r="V836" s="57">
        <f t="shared" si="157"/>
        <v>368.2</v>
      </c>
      <c r="W836" s="56">
        <f t="shared" si="158"/>
        <v>368.2</v>
      </c>
      <c r="X836" s="57">
        <f ca="1">IFERROR(IF($M836="S",(ROUNDDOWN($Y836*$W836,2)),IF($M836="M",SUMIFS($X:$X,$M:$M,"N1",$E:$E,I836),IF(AND(M836="N1",OFFSET(M836,1,0)="S"),SUMIFS($X:$X,$M:$M,"S",$J:$J,CONCATENATE(E836,".",F836,".")),IF(AND(M836="N1",OFFSET(M836,1,0)="N2",$A$6&gt;=3),SUMIFS($X:$X,$M:$M,"N2",$J:$J,CONCATENATE(E836,".",F836,".")),IF(AND(M836="N2",OFFSET(M836,1,0)="S",$A$6&gt;=3),SUMIFS($X:$X,$M:$M,"S",$K:$K,CONCATENATE(E836,".",F836,".",G836,"."))))))),0)</f>
        <v>6174.71</v>
      </c>
      <c r="Y836" s="58">
        <f t="shared" si="156"/>
        <v>16.77</v>
      </c>
      <c r="Z836" s="59"/>
      <c r="AA836" s="59" t="e">
        <f>MATCH((CONCATENATE($P836," ",$Q836)),[1]Banco!$A:$A,0)</f>
        <v>#N/A</v>
      </c>
      <c r="AB836" s="59"/>
      <c r="AC836" s="3" t="s">
        <v>0</v>
      </c>
      <c r="AD836" s="11"/>
      <c r="AE836" s="60"/>
    </row>
    <row r="837" spans="1:31" x14ac:dyDescent="0.25">
      <c r="A837">
        <f t="shared" si="154"/>
        <v>3</v>
      </c>
      <c r="B837">
        <f t="shared" ca="1" si="145"/>
        <v>3</v>
      </c>
      <c r="C837">
        <f t="shared" ca="1" si="146"/>
        <v>3</v>
      </c>
      <c r="D837" t="str">
        <f t="shared" si="147"/>
        <v xml:space="preserve"> </v>
      </c>
      <c r="E837" s="47">
        <f t="shared" ca="1" si="148"/>
        <v>1</v>
      </c>
      <c r="F837">
        <f t="shared" ca="1" si="155"/>
        <v>26</v>
      </c>
      <c r="G837">
        <f t="shared" ca="1" si="150"/>
        <v>10</v>
      </c>
      <c r="H837">
        <f t="shared" ca="1" si="151"/>
        <v>0</v>
      </c>
      <c r="I837" t="str">
        <f t="shared" ca="1" si="159"/>
        <v>1</v>
      </c>
      <c r="J837" t="str">
        <f t="shared" ca="1" si="160"/>
        <v>1.26.</v>
      </c>
      <c r="K837" t="str">
        <f t="shared" ca="1" si="153"/>
        <v>1.26.10.</v>
      </c>
      <c r="L837" t="str">
        <f t="shared" ca="1" si="152"/>
        <v>F</v>
      </c>
      <c r="M837" s="48" t="s">
        <v>4</v>
      </c>
      <c r="N837" s="49"/>
      <c r="O837" s="50" t="s">
        <v>1818</v>
      </c>
      <c r="P837" s="51"/>
      <c r="Q837" s="51"/>
      <c r="R837" s="52" t="s">
        <v>954</v>
      </c>
      <c r="S837" s="53"/>
      <c r="T837" s="78"/>
      <c r="U837" s="79"/>
      <c r="V837" s="57">
        <f t="shared" si="157"/>
        <v>0</v>
      </c>
      <c r="W837" s="56">
        <f t="shared" si="158"/>
        <v>0</v>
      </c>
      <c r="X837" s="57">
        <f ca="1">IFERROR(IF($M837="S",(ROUNDDOWN($Y837*$W837,2)),IF($M837="M",SUMIFS($X:$X,$M:$M,"N1",$E:$E,I837),IF(AND(M837="N1",OFFSET(M837,1,0)="S"),SUMIFS($X:$X,$M:$M,"S",$J:$J,CONCATENATE(E837,".",F837,".")),IF(AND(M837="N1",OFFSET(M837,1,0)="N2",$A$6&gt;=3),SUMIFS($X:$X,$M:$M,"N2",$J:$J,CONCATENATE(E837,".",F837,".")),IF(AND(M837="N2",OFFSET(M837,1,0)="S",$A$6&gt;=3),SUMIFS($X:$X,$M:$M,"S",$K:$K,CONCATENATE(E837,".",F837,".",G837,"."))))))),0)</f>
        <v>17695.02</v>
      </c>
      <c r="Y837" s="58">
        <f t="shared" si="156"/>
        <v>0</v>
      </c>
      <c r="Z837" s="59"/>
      <c r="AA837" s="59" t="e">
        <f>MATCH((CONCATENATE($P837," ",$Q837)),[1]Banco!$A:$A,0)</f>
        <v>#N/A</v>
      </c>
      <c r="AB837" s="59"/>
      <c r="AC837" s="3" t="s">
        <v>0</v>
      </c>
      <c r="AD837" s="11"/>
      <c r="AE837" s="60"/>
    </row>
    <row r="838" spans="1:31" ht="25.5" x14ac:dyDescent="0.25">
      <c r="A838" t="str">
        <f t="shared" si="154"/>
        <v>S</v>
      </c>
      <c r="B838">
        <f t="shared" ca="1" si="145"/>
        <v>3</v>
      </c>
      <c r="C838" t="str">
        <f t="shared" ca="1" si="146"/>
        <v>S</v>
      </c>
      <c r="D838" t="str">
        <f t="shared" si="147"/>
        <v xml:space="preserve"> </v>
      </c>
      <c r="E838" s="47">
        <f t="shared" ca="1" si="148"/>
        <v>1</v>
      </c>
      <c r="F838">
        <f t="shared" ca="1" si="155"/>
        <v>26</v>
      </c>
      <c r="G838">
        <f t="shared" ca="1" si="150"/>
        <v>10</v>
      </c>
      <c r="H838">
        <f t="shared" ca="1" si="151"/>
        <v>1</v>
      </c>
      <c r="I838" t="str">
        <f t="shared" ca="1" si="159"/>
        <v>1</v>
      </c>
      <c r="J838" t="str">
        <f t="shared" ca="1" si="160"/>
        <v>1.26.</v>
      </c>
      <c r="K838" t="str">
        <f t="shared" ca="1" si="153"/>
        <v>1.26.10.</v>
      </c>
      <c r="L838" t="str">
        <f t="shared" ca="1" si="152"/>
        <v>F</v>
      </c>
      <c r="M838" s="48" t="s">
        <v>6</v>
      </c>
      <c r="N838" s="49"/>
      <c r="O838" s="50" t="s">
        <v>1819</v>
      </c>
      <c r="P838" s="51" t="s">
        <v>51</v>
      </c>
      <c r="Q838" s="51" t="s">
        <v>955</v>
      </c>
      <c r="R838" s="52" t="s">
        <v>956</v>
      </c>
      <c r="S838" s="53" t="s">
        <v>61</v>
      </c>
      <c r="T838" s="78">
        <v>2</v>
      </c>
      <c r="U838" s="79">
        <v>6205.84</v>
      </c>
      <c r="V838" s="57">
        <f t="shared" si="157"/>
        <v>7743.64</v>
      </c>
      <c r="W838" s="56">
        <f t="shared" si="158"/>
        <v>7743.64</v>
      </c>
      <c r="X838" s="57">
        <f ca="1">IFERROR(IF($M838="S",(ROUNDDOWN($Y838*$W838,2)),IF($M838="M",SUMIFS($X:$X,$M:$M,"N1",$E:$E,I838),IF(AND(M838="N1",OFFSET(M838,1,0)="S"),SUMIFS($X:$X,$M:$M,"S",$J:$J,CONCATENATE(E838,".",F838,".")),IF(AND(M838="N1",OFFSET(M838,1,0)="N2",$A$6&gt;=3),SUMIFS($X:$X,$M:$M,"N2",$J:$J,CONCATENATE(E838,".",F838,".")),IF(AND(M838="N2",OFFSET(M838,1,0)="S",$A$6&gt;=3),SUMIFS($X:$X,$M:$M,"S",$K:$K,CONCATENATE(E838,".",F838,".",G838,"."))))))),0)</f>
        <v>15487.28</v>
      </c>
      <c r="Y838" s="58">
        <f t="shared" si="156"/>
        <v>2</v>
      </c>
      <c r="Z838" s="59"/>
      <c r="AA838" s="59">
        <f>MATCH((CONCATENATE($P838," ",$Q838)),[1]Banco!$A:$A,0)</f>
        <v>12602</v>
      </c>
      <c r="AB838" s="59"/>
      <c r="AC838" s="3" t="s">
        <v>0</v>
      </c>
      <c r="AD838" s="11"/>
      <c r="AE838" s="60"/>
    </row>
    <row r="839" spans="1:31" ht="25.5" x14ac:dyDescent="0.25">
      <c r="A839" t="str">
        <f t="shared" si="154"/>
        <v>S</v>
      </c>
      <c r="B839">
        <f t="shared" ca="1" si="145"/>
        <v>3</v>
      </c>
      <c r="C839" t="str">
        <f t="shared" ca="1" si="146"/>
        <v>S</v>
      </c>
      <c r="D839" t="str">
        <f t="shared" si="147"/>
        <v xml:space="preserve"> </v>
      </c>
      <c r="E839" s="47">
        <f t="shared" ca="1" si="148"/>
        <v>1</v>
      </c>
      <c r="F839">
        <f t="shared" ca="1" si="155"/>
        <v>26</v>
      </c>
      <c r="G839">
        <f t="shared" ca="1" si="150"/>
        <v>10</v>
      </c>
      <c r="H839">
        <f t="shared" ca="1" si="151"/>
        <v>2</v>
      </c>
      <c r="I839" t="str">
        <f t="shared" ca="1" si="159"/>
        <v>1</v>
      </c>
      <c r="J839" t="str">
        <f t="shared" ca="1" si="160"/>
        <v>1.26.</v>
      </c>
      <c r="K839" t="str">
        <f t="shared" ca="1" si="153"/>
        <v>1.26.10.</v>
      </c>
      <c r="L839" t="str">
        <f t="shared" ca="1" si="152"/>
        <v>F</v>
      </c>
      <c r="M839" s="48" t="s">
        <v>6</v>
      </c>
      <c r="N839" s="49"/>
      <c r="O839" s="50" t="s">
        <v>1820</v>
      </c>
      <c r="P839" s="51" t="s">
        <v>120</v>
      </c>
      <c r="Q839" s="51" t="s">
        <v>957</v>
      </c>
      <c r="R839" s="52" t="s">
        <v>958</v>
      </c>
      <c r="S839" s="53" t="s">
        <v>90</v>
      </c>
      <c r="T839" s="78">
        <v>2</v>
      </c>
      <c r="U839" s="79">
        <v>884.66</v>
      </c>
      <c r="V839" s="57">
        <f t="shared" si="157"/>
        <v>1103.8699999999999</v>
      </c>
      <c r="W839" s="56">
        <f t="shared" si="158"/>
        <v>1103.8699999999999</v>
      </c>
      <c r="X839" s="57">
        <f ca="1">IFERROR(IF($M839="S",(ROUNDDOWN($Y839*$W839,2)),IF($M839="M",SUMIFS($X:$X,$M:$M,"N1",$E:$E,I839),IF(AND(M839="N1",OFFSET(M839,1,0)="S"),SUMIFS($X:$X,$M:$M,"S",$J:$J,CONCATENATE(E839,".",F839,".")),IF(AND(M839="N1",OFFSET(M839,1,0)="N2",$A$6&gt;=3),SUMIFS($X:$X,$M:$M,"N2",$J:$J,CONCATENATE(E839,".",F839,".")),IF(AND(M839="N2",OFFSET(M839,1,0)="S",$A$6&gt;=3),SUMIFS($X:$X,$M:$M,"S",$K:$K,CONCATENATE(E839,".",F839,".",G839,"."))))))),0)</f>
        <v>2207.7399999999998</v>
      </c>
      <c r="Y839" s="58">
        <f t="shared" si="156"/>
        <v>2</v>
      </c>
      <c r="Z839" s="59"/>
      <c r="AA839" s="59" t="e">
        <f>MATCH((CONCATENATE($P839," ",$Q839)),[1]Banco!$A:$A,0)</f>
        <v>#N/A</v>
      </c>
      <c r="AB839" s="59"/>
      <c r="AC839" s="3" t="s">
        <v>0</v>
      </c>
      <c r="AD839" s="11"/>
      <c r="AE839" s="60"/>
    </row>
    <row r="840" spans="1:31" x14ac:dyDescent="0.25">
      <c r="A840">
        <f t="shared" si="34"/>
        <v>3</v>
      </c>
      <c r="B840">
        <f t="shared" ca="1" si="39"/>
        <v>3</v>
      </c>
      <c r="C840">
        <f t="shared" ca="1" si="40"/>
        <v>3</v>
      </c>
      <c r="D840" t="str">
        <f t="shared" si="147"/>
        <v xml:space="preserve"> </v>
      </c>
      <c r="E840" s="47">
        <f t="shared" ca="1" si="148"/>
        <v>1</v>
      </c>
      <c r="F840">
        <f t="shared" ca="1" si="37"/>
        <v>26</v>
      </c>
      <c r="G840">
        <f t="shared" ca="1" si="150"/>
        <v>11</v>
      </c>
      <c r="H840">
        <f t="shared" ca="1" si="151"/>
        <v>0</v>
      </c>
      <c r="I840" t="str">
        <f t="shared" ca="1" si="159"/>
        <v>1</v>
      </c>
      <c r="J840" t="str">
        <f t="shared" ca="1" si="160"/>
        <v>1.26.</v>
      </c>
      <c r="K840" t="str">
        <f t="shared" ca="1" si="43"/>
        <v>1.26.11.</v>
      </c>
      <c r="L840" t="str">
        <f t="shared" ca="1" si="152"/>
        <v>F</v>
      </c>
      <c r="M840" s="48" t="s">
        <v>4</v>
      </c>
      <c r="N840" s="49"/>
      <c r="O840" s="50" t="s">
        <v>1821</v>
      </c>
      <c r="P840" s="51"/>
      <c r="Q840" s="51"/>
      <c r="R840" s="52" t="s">
        <v>151</v>
      </c>
      <c r="S840" s="53"/>
      <c r="T840" s="78"/>
      <c r="U840" s="79"/>
      <c r="V840" s="57">
        <f t="shared" si="157"/>
        <v>0</v>
      </c>
      <c r="W840" s="56">
        <f t="shared" si="158"/>
        <v>0</v>
      </c>
      <c r="X840" s="57">
        <f ca="1">IFERROR(IF($M840="S",(ROUNDDOWN($Y840*$W840,2)),IF($M840="M",SUMIFS($X:$X,$M:$M,"N1",$E:$E,I840),IF(AND(M840="N1",OFFSET(M840,1,0)="S"),SUMIFS($X:$X,$M:$M,"S",$J:$J,CONCATENATE(E840,".",F840,".")),IF(AND(M840="N1",OFFSET(M840,1,0)="N2",$A$6&gt;=3),SUMIFS($X:$X,$M:$M,"N2",$J:$J,CONCATENATE(E840,".",F840,".")),IF(AND(M840="N2",OFFSET(M840,1,0)="S",$A$6&gt;=3),SUMIFS($X:$X,$M:$M,"S",$K:$K,CONCATENATE(E840,".",F840,".",G840,"."))))))),0)</f>
        <v>6447.65</v>
      </c>
      <c r="Y840" s="58">
        <f t="shared" si="156"/>
        <v>0</v>
      </c>
      <c r="Z840" s="59"/>
      <c r="AA840" s="59" t="e">
        <f>MATCH((CONCATENATE($P840," ",$Q840)),[1]Banco!$A:$A,0)</f>
        <v>#N/A</v>
      </c>
      <c r="AB840" s="59"/>
      <c r="AC840" s="3" t="s">
        <v>0</v>
      </c>
      <c r="AD840" s="11"/>
      <c r="AE840" s="60"/>
    </row>
    <row r="841" spans="1:31" x14ac:dyDescent="0.25">
      <c r="A841" t="str">
        <f t="shared" si="34"/>
        <v>S</v>
      </c>
      <c r="B841">
        <f t="shared" ca="1" si="39"/>
        <v>3</v>
      </c>
      <c r="C841" t="str">
        <f t="shared" ca="1" si="40"/>
        <v>S</v>
      </c>
      <c r="D841" t="str">
        <f t="shared" si="147"/>
        <v xml:space="preserve"> </v>
      </c>
      <c r="E841" s="47">
        <f t="shared" ca="1" si="148"/>
        <v>1</v>
      </c>
      <c r="F841">
        <f t="shared" ca="1" si="37"/>
        <v>26</v>
      </c>
      <c r="G841">
        <f t="shared" ca="1" si="150"/>
        <v>11</v>
      </c>
      <c r="H841">
        <f t="shared" ca="1" si="151"/>
        <v>1</v>
      </c>
      <c r="I841" t="str">
        <f t="shared" ca="1" si="159"/>
        <v>1</v>
      </c>
      <c r="J841" t="str">
        <f t="shared" ca="1" si="160"/>
        <v>1.26.</v>
      </c>
      <c r="K841" t="str">
        <f t="shared" ca="1" si="43"/>
        <v>1.26.11.</v>
      </c>
      <c r="L841" t="str">
        <f t="shared" ca="1" si="152"/>
        <v>F</v>
      </c>
      <c r="M841" s="48" t="s">
        <v>6</v>
      </c>
      <c r="N841" s="49"/>
      <c r="O841" s="50" t="s">
        <v>1822</v>
      </c>
      <c r="P841" s="51" t="s">
        <v>32</v>
      </c>
      <c r="Q841" s="51">
        <v>93358</v>
      </c>
      <c r="R841" s="52" t="s">
        <v>69</v>
      </c>
      <c r="S841" s="53" t="s">
        <v>68</v>
      </c>
      <c r="T841" s="78">
        <v>18.809999999999999</v>
      </c>
      <c r="U841" s="79">
        <v>89.55</v>
      </c>
      <c r="V841" s="57">
        <f t="shared" si="157"/>
        <v>111.74</v>
      </c>
      <c r="W841" s="56">
        <f t="shared" si="158"/>
        <v>111.74</v>
      </c>
      <c r="X841" s="57">
        <f ca="1">IFERROR(IF($M841="S",(ROUNDDOWN($Y841*$W841,2)),IF($M841="M",SUMIFS($X:$X,$M:$M,"N1",$E:$E,I841),IF(AND(M841="N1",OFFSET(M841,1,0)="S"),SUMIFS($X:$X,$M:$M,"S",$J:$J,CONCATENATE(E841,".",F841,".")),IF(AND(M841="N1",OFFSET(M841,1,0)="N2",$A$6&gt;=3),SUMIFS($X:$X,$M:$M,"N2",$J:$J,CONCATENATE(E841,".",F841,".")),IF(AND(M841="N2",OFFSET(M841,1,0)="S",$A$6&gt;=3),SUMIFS($X:$X,$M:$M,"S",$K:$K,CONCATENATE(E841,".",F841,".",G841,"."))))))),0)</f>
        <v>2101.8200000000002</v>
      </c>
      <c r="Y841" s="58">
        <f t="shared" si="156"/>
        <v>18.809999999999999</v>
      </c>
      <c r="Z841" s="59"/>
      <c r="AA841" s="59">
        <f>MATCH((CONCATENATE($P841," ",$Q841)),[1]Banco!$A:$A,0)</f>
        <v>3577</v>
      </c>
      <c r="AB841" s="59"/>
      <c r="AC841" s="3" t="s">
        <v>0</v>
      </c>
      <c r="AD841" s="11"/>
      <c r="AE841" s="60"/>
    </row>
    <row r="842" spans="1:31" ht="25.5" x14ac:dyDescent="0.25">
      <c r="A842" t="str">
        <f t="shared" si="34"/>
        <v>S</v>
      </c>
      <c r="B842">
        <f t="shared" ca="1" si="39"/>
        <v>3</v>
      </c>
      <c r="C842" t="str">
        <f t="shared" ca="1" si="40"/>
        <v>S</v>
      </c>
      <c r="D842" t="str">
        <f t="shared" si="147"/>
        <v xml:space="preserve"> </v>
      </c>
      <c r="E842" s="47">
        <f t="shared" ca="1" si="148"/>
        <v>1</v>
      </c>
      <c r="F842">
        <f t="shared" ca="1" si="37"/>
        <v>26</v>
      </c>
      <c r="G842">
        <f t="shared" ca="1" si="150"/>
        <v>11</v>
      </c>
      <c r="H842">
        <f t="shared" ca="1" si="151"/>
        <v>2</v>
      </c>
      <c r="I842" t="str">
        <f t="shared" ca="1" si="159"/>
        <v>1</v>
      </c>
      <c r="J842" t="str">
        <f t="shared" ca="1" si="160"/>
        <v>1.26.</v>
      </c>
      <c r="K842" t="str">
        <f t="shared" ca="1" si="43"/>
        <v>1.26.11.</v>
      </c>
      <c r="L842" t="str">
        <f t="shared" ca="1" si="152"/>
        <v>F</v>
      </c>
      <c r="M842" s="48" t="s">
        <v>6</v>
      </c>
      <c r="N842" s="49"/>
      <c r="O842" s="50" t="s">
        <v>1823</v>
      </c>
      <c r="P842" s="51" t="s">
        <v>32</v>
      </c>
      <c r="Q842" s="51">
        <v>101616</v>
      </c>
      <c r="R842" s="52" t="s">
        <v>178</v>
      </c>
      <c r="S842" s="53" t="s">
        <v>62</v>
      </c>
      <c r="T842" s="78">
        <v>37.619999999999997</v>
      </c>
      <c r="U842" s="79">
        <v>6.94</v>
      </c>
      <c r="V842" s="57">
        <f t="shared" si="157"/>
        <v>8.65</v>
      </c>
      <c r="W842" s="56">
        <f t="shared" si="158"/>
        <v>8.65</v>
      </c>
      <c r="X842" s="57">
        <f ca="1">IFERROR(IF($M842="S",(ROUNDDOWN($Y842*$W842,2)),IF($M842="M",SUMIFS($X:$X,$M:$M,"N1",$E:$E,I842),IF(AND(M842="N1",OFFSET(M842,1,0)="S"),SUMIFS($X:$X,$M:$M,"S",$J:$J,CONCATENATE(E842,".",F842,".")),IF(AND(M842="N1",OFFSET(M842,1,0)="N2",$A$6&gt;=3),SUMIFS($X:$X,$M:$M,"N2",$J:$J,CONCATENATE(E842,".",F842,".")),IF(AND(M842="N2",OFFSET(M842,1,0)="S",$A$6&gt;=3),SUMIFS($X:$X,$M:$M,"S",$K:$K,CONCATENATE(E842,".",F842,".",G842,"."))))))),0)</f>
        <v>325.41000000000003</v>
      </c>
      <c r="Y842" s="58">
        <f t="shared" si="156"/>
        <v>37.619999999999997</v>
      </c>
      <c r="Z842" s="59"/>
      <c r="AA842" s="59">
        <f>MATCH((CONCATENATE($P842," ",$Q842)),[1]Banco!$A:$A,0)</f>
        <v>3716</v>
      </c>
      <c r="AB842" s="59"/>
      <c r="AC842" s="3" t="s">
        <v>0</v>
      </c>
      <c r="AD842" s="11"/>
      <c r="AE842" s="60"/>
    </row>
    <row r="843" spans="1:31" x14ac:dyDescent="0.25">
      <c r="A843" t="str">
        <f t="shared" si="34"/>
        <v>S</v>
      </c>
      <c r="B843">
        <f t="shared" ca="1" si="39"/>
        <v>3</v>
      </c>
      <c r="C843" t="str">
        <f t="shared" ca="1" si="40"/>
        <v>S</v>
      </c>
      <c r="D843" t="str">
        <f t="shared" si="147"/>
        <v xml:space="preserve"> </v>
      </c>
      <c r="E843" s="47">
        <f t="shared" ca="1" si="148"/>
        <v>1</v>
      </c>
      <c r="F843">
        <f t="shared" ca="1" si="37"/>
        <v>26</v>
      </c>
      <c r="G843">
        <f t="shared" ca="1" si="150"/>
        <v>11</v>
      </c>
      <c r="H843">
        <f t="shared" ca="1" si="151"/>
        <v>3</v>
      </c>
      <c r="I843" t="str">
        <f t="shared" ca="1" si="159"/>
        <v>1</v>
      </c>
      <c r="J843" t="str">
        <f t="shared" ca="1" si="160"/>
        <v>1.26.</v>
      </c>
      <c r="K843" t="str">
        <f t="shared" ca="1" si="43"/>
        <v>1.26.11.</v>
      </c>
      <c r="L843" t="str">
        <f t="shared" ca="1" si="152"/>
        <v>F</v>
      </c>
      <c r="M843" s="48" t="s">
        <v>6</v>
      </c>
      <c r="N843" s="49"/>
      <c r="O843" s="50" t="s">
        <v>1824</v>
      </c>
      <c r="P843" s="51" t="s">
        <v>51</v>
      </c>
      <c r="Q843" s="51" t="s">
        <v>676</v>
      </c>
      <c r="R843" s="52" t="s">
        <v>677</v>
      </c>
      <c r="S843" s="53" t="s">
        <v>68</v>
      </c>
      <c r="T843" s="78">
        <v>1.1285999999999998</v>
      </c>
      <c r="U843" s="79">
        <v>202.56</v>
      </c>
      <c r="V843" s="57">
        <f t="shared" si="157"/>
        <v>252.75</v>
      </c>
      <c r="W843" s="56">
        <f t="shared" si="158"/>
        <v>252.75</v>
      </c>
      <c r="X843" s="57">
        <f ca="1">IFERROR(IF($M843="S",(ROUNDDOWN($Y843*$W843,2)),IF($M843="M",SUMIFS($X:$X,$M:$M,"N1",$E:$E,I843),IF(AND(M843="N1",OFFSET(M843,1,0)="S"),SUMIFS($X:$X,$M:$M,"S",$J:$J,CONCATENATE(E843,".",F843,".")),IF(AND(M843="N1",OFFSET(M843,1,0)="N2",$A$6&gt;=3),SUMIFS($X:$X,$M:$M,"N2",$J:$J,CONCATENATE(E843,".",F843,".")),IF(AND(M843="N2",OFFSET(M843,1,0)="S",$A$6&gt;=3),SUMIFS($X:$X,$M:$M,"S",$K:$K,CONCATENATE(E843,".",F843,".",G843,"."))))))),0)</f>
        <v>285.25</v>
      </c>
      <c r="Y843" s="58">
        <f t="shared" si="156"/>
        <v>1.1285999999999998</v>
      </c>
      <c r="Z843" s="59"/>
      <c r="AA843" s="59">
        <f>MATCH((CONCATENATE($P843," ",$Q843)),[1]Banco!$A:$A,0)</f>
        <v>10604</v>
      </c>
      <c r="AB843" s="59"/>
      <c r="AC843" s="3" t="s">
        <v>0</v>
      </c>
      <c r="AD843" s="11"/>
      <c r="AE843" s="60"/>
    </row>
    <row r="844" spans="1:31" ht="25.5" x14ac:dyDescent="0.25">
      <c r="A844" t="str">
        <f t="shared" si="34"/>
        <v>S</v>
      </c>
      <c r="B844">
        <f t="shared" ca="1" si="39"/>
        <v>3</v>
      </c>
      <c r="C844" t="str">
        <f t="shared" ca="1" si="40"/>
        <v>S</v>
      </c>
      <c r="D844" t="str">
        <f t="shared" si="147"/>
        <v xml:space="preserve"> </v>
      </c>
      <c r="E844" s="47">
        <f t="shared" ca="1" si="148"/>
        <v>1</v>
      </c>
      <c r="F844">
        <f t="shared" ca="1" si="37"/>
        <v>26</v>
      </c>
      <c r="G844">
        <f t="shared" ca="1" si="150"/>
        <v>11</v>
      </c>
      <c r="H844">
        <f t="shared" ca="1" si="151"/>
        <v>4</v>
      </c>
      <c r="I844" t="str">
        <f t="shared" ca="1" si="159"/>
        <v>1</v>
      </c>
      <c r="J844" t="str">
        <f t="shared" ca="1" si="160"/>
        <v>1.26.</v>
      </c>
      <c r="K844" t="str">
        <f t="shared" ca="1" si="43"/>
        <v>1.26.11.</v>
      </c>
      <c r="L844" t="str">
        <f t="shared" ca="1" si="152"/>
        <v>F</v>
      </c>
      <c r="M844" s="48" t="s">
        <v>6</v>
      </c>
      <c r="N844" s="49"/>
      <c r="O844" s="50" t="s">
        <v>1859</v>
      </c>
      <c r="P844" s="51" t="s">
        <v>51</v>
      </c>
      <c r="Q844" s="51" t="s">
        <v>678</v>
      </c>
      <c r="R844" s="52" t="s">
        <v>679</v>
      </c>
      <c r="S844" s="53" t="s">
        <v>68</v>
      </c>
      <c r="T844" s="78">
        <v>17.531437499999999</v>
      </c>
      <c r="U844" s="79">
        <v>77.290000000000006</v>
      </c>
      <c r="V844" s="57">
        <f t="shared" si="157"/>
        <v>96.44</v>
      </c>
      <c r="W844" s="56">
        <f t="shared" si="158"/>
        <v>96.44</v>
      </c>
      <c r="X844" s="57">
        <f ca="1">IFERROR(IF($M844="S",(ROUNDDOWN($Y844*$W844,2)),IF($M844="M",SUMIFS($X:$X,$M:$M,"N1",$E:$E,I844),IF(AND(M844="N1",OFFSET(M844,1,0)="S"),SUMIFS($X:$X,$M:$M,"S",$J:$J,CONCATENATE(E844,".",F844,".")),IF(AND(M844="N1",OFFSET(M844,1,0)="N2",$A$6&gt;=3),SUMIFS($X:$X,$M:$M,"N2",$J:$J,CONCATENATE(E844,".",F844,".")),IF(AND(M844="N2",OFFSET(M844,1,0)="S",$A$6&gt;=3),SUMIFS($X:$X,$M:$M,"S",$K:$K,CONCATENATE(E844,".",F844,".",G844,"."))))))),0)</f>
        <v>1690.73</v>
      </c>
      <c r="Y844" s="58">
        <f t="shared" si="156"/>
        <v>17.531437499999999</v>
      </c>
      <c r="Z844" s="59"/>
      <c r="AA844" s="59">
        <f>MATCH((CONCATENATE($P844," ",$Q844)),[1]Banco!$A:$A,0)</f>
        <v>10510</v>
      </c>
      <c r="AB844" s="59"/>
      <c r="AC844" s="3" t="s">
        <v>0</v>
      </c>
      <c r="AD844" s="11"/>
      <c r="AE844" s="60"/>
    </row>
    <row r="845" spans="1:31" ht="51" x14ac:dyDescent="0.25">
      <c r="A845" t="str">
        <f t="shared" si="34"/>
        <v>S</v>
      </c>
      <c r="B845">
        <f t="shared" ca="1" si="39"/>
        <v>3</v>
      </c>
      <c r="C845" t="str">
        <f t="shared" ca="1" si="40"/>
        <v>S</v>
      </c>
      <c r="D845" t="str">
        <f t="shared" si="147"/>
        <v xml:space="preserve"> </v>
      </c>
      <c r="E845" s="47">
        <f t="shared" ca="1" si="148"/>
        <v>1</v>
      </c>
      <c r="F845">
        <f t="shared" ca="1" si="37"/>
        <v>26</v>
      </c>
      <c r="G845">
        <f t="shared" ca="1" si="150"/>
        <v>11</v>
      </c>
      <c r="H845">
        <f t="shared" ca="1" si="151"/>
        <v>5</v>
      </c>
      <c r="I845" t="str">
        <f t="shared" ca="1" si="159"/>
        <v>1</v>
      </c>
      <c r="J845" t="str">
        <f t="shared" ca="1" si="160"/>
        <v>1.26.</v>
      </c>
      <c r="K845" t="str">
        <f t="shared" ca="1" si="43"/>
        <v>1.26.11.</v>
      </c>
      <c r="L845" t="str">
        <f t="shared" ca="1" si="152"/>
        <v>F</v>
      </c>
      <c r="M845" s="48" t="s">
        <v>6</v>
      </c>
      <c r="N845" s="49"/>
      <c r="O845" s="50" t="s">
        <v>1860</v>
      </c>
      <c r="P845" s="51" t="s">
        <v>32</v>
      </c>
      <c r="Q845" s="51">
        <v>100974</v>
      </c>
      <c r="R845" s="52" t="s">
        <v>165</v>
      </c>
      <c r="S845" s="53" t="s">
        <v>68</v>
      </c>
      <c r="T845" s="78">
        <v>4.9736250000000002</v>
      </c>
      <c r="U845" s="79">
        <v>8.77</v>
      </c>
      <c r="V845" s="57">
        <f t="shared" si="157"/>
        <v>10.94</v>
      </c>
      <c r="W845" s="56">
        <f t="shared" si="158"/>
        <v>10.94</v>
      </c>
      <c r="X845" s="57">
        <f ca="1">IFERROR(IF($M845="S",(ROUNDDOWN($Y845*$W845,2)),IF($M845="M",SUMIFS($X:$X,$M:$M,"N1",$E:$E,I845),IF(AND(M845="N1",OFFSET(M845,1,0)="S"),SUMIFS($X:$X,$M:$M,"S",$J:$J,CONCATENATE(E845,".",F845,".")),IF(AND(M845="N1",OFFSET(M845,1,0)="N2",$A$6&gt;=3),SUMIFS($X:$X,$M:$M,"N2",$J:$J,CONCATENATE(E845,".",F845,".")),IF(AND(M845="N2",OFFSET(M845,1,0)="S",$A$6&gt;=3),SUMIFS($X:$X,$M:$M,"S",$K:$K,CONCATENATE(E845,".",F845,".",G845,"."))))))),0)</f>
        <v>54.41</v>
      </c>
      <c r="Y845" s="58">
        <f t="shared" si="156"/>
        <v>4.9736250000000002</v>
      </c>
      <c r="Z845" s="59"/>
      <c r="AA845" s="59">
        <f>MATCH((CONCATENATE($P845," ",$Q845)),[1]Banco!$A:$A,0)</f>
        <v>9762</v>
      </c>
      <c r="AB845" s="59"/>
      <c r="AC845" s="3" t="s">
        <v>0</v>
      </c>
      <c r="AD845" s="11"/>
      <c r="AE845" s="60"/>
    </row>
    <row r="846" spans="1:31" ht="25.5" x14ac:dyDescent="0.25">
      <c r="A846" t="str">
        <f t="shared" si="34"/>
        <v>S</v>
      </c>
      <c r="B846">
        <f t="shared" ca="1" si="39"/>
        <v>3</v>
      </c>
      <c r="C846" t="str">
        <f t="shared" ca="1" si="40"/>
        <v>S</v>
      </c>
      <c r="D846" t="str">
        <f t="shared" si="147"/>
        <v xml:space="preserve"> </v>
      </c>
      <c r="E846" s="47">
        <f t="shared" ca="1" si="148"/>
        <v>1</v>
      </c>
      <c r="F846">
        <f t="shared" ca="1" si="37"/>
        <v>26</v>
      </c>
      <c r="G846">
        <f t="shared" ca="1" si="150"/>
        <v>11</v>
      </c>
      <c r="H846">
        <f t="shared" ca="1" si="151"/>
        <v>6</v>
      </c>
      <c r="I846" t="str">
        <f t="shared" ca="1" si="159"/>
        <v>1</v>
      </c>
      <c r="J846" t="str">
        <f t="shared" ca="1" si="160"/>
        <v>1.26.</v>
      </c>
      <c r="K846" t="str">
        <f t="shared" ca="1" si="43"/>
        <v>1.26.11.</v>
      </c>
      <c r="L846" t="str">
        <f t="shared" ca="1" si="152"/>
        <v>F</v>
      </c>
      <c r="M846" s="48" t="s">
        <v>6</v>
      </c>
      <c r="N846" s="49"/>
      <c r="O846" s="50" t="s">
        <v>1861</v>
      </c>
      <c r="P846" s="51" t="s">
        <v>32</v>
      </c>
      <c r="Q846" s="51">
        <v>95875</v>
      </c>
      <c r="R846" s="52" t="s">
        <v>159</v>
      </c>
      <c r="S846" s="53" t="s">
        <v>160</v>
      </c>
      <c r="T846" s="78">
        <v>74.604375000000005</v>
      </c>
      <c r="U846" s="79">
        <v>2.54</v>
      </c>
      <c r="V846" s="57">
        <f t="shared" si="157"/>
        <v>3.16</v>
      </c>
      <c r="W846" s="56">
        <f t="shared" si="158"/>
        <v>3.16</v>
      </c>
      <c r="X846" s="57">
        <f ca="1">IFERROR(IF($M846="S",(ROUNDDOWN($Y846*$W846,2)),IF($M846="M",SUMIFS($X:$X,$M:$M,"N1",$E:$E,I846),IF(AND(M846="N1",OFFSET(M846,1,0)="S"),SUMIFS($X:$X,$M:$M,"S",$J:$J,CONCATENATE(E846,".",F846,".")),IF(AND(M846="N1",OFFSET(M846,1,0)="N2",$A$6&gt;=3),SUMIFS($X:$X,$M:$M,"N2",$J:$J,CONCATENATE(E846,".",F846,".")),IF(AND(M846="N2",OFFSET(M846,1,0)="S",$A$6&gt;=3),SUMIFS($X:$X,$M:$M,"S",$K:$K,CONCATENATE(E846,".",F846,".",G846,"."))))))),0)</f>
        <v>235.74</v>
      </c>
      <c r="Y846" s="58">
        <f t="shared" si="156"/>
        <v>74.604375000000005</v>
      </c>
      <c r="Z846" s="59"/>
      <c r="AA846" s="59">
        <f>MATCH((CONCATENATE($P846," ",$Q846)),[1]Banco!$A:$A,0)</f>
        <v>9820</v>
      </c>
      <c r="AB846" s="59"/>
      <c r="AC846" s="3" t="s">
        <v>0</v>
      </c>
      <c r="AD846" s="11"/>
      <c r="AE846" s="60"/>
    </row>
    <row r="847" spans="1:31" ht="25.5" x14ac:dyDescent="0.25">
      <c r="A847" t="str">
        <f t="shared" si="34"/>
        <v>S</v>
      </c>
      <c r="B847">
        <f t="shared" ca="1" si="39"/>
        <v>3</v>
      </c>
      <c r="C847" t="str">
        <f t="shared" ca="1" si="40"/>
        <v>S</v>
      </c>
      <c r="D847" t="str">
        <f t="shared" ref="D847:D861" si="161">IF($M847="M",1," ")</f>
        <v xml:space="preserve"> </v>
      </c>
      <c r="E847" s="47">
        <f t="shared" ref="E847:E861" ca="1" si="162">IF($C847=1,OFFSET(E847,-1,0)+1,OFFSET(E847,-1,0))</f>
        <v>1</v>
      </c>
      <c r="F847">
        <f t="shared" ca="1" si="37"/>
        <v>26</v>
      </c>
      <c r="G847">
        <f t="shared" ref="G847:G877" ca="1" si="163">IF(AND($C847&lt;=2,$C847&lt;&gt;0),0,IF($C847=3,OFFSET(G847,-1,0)+1,OFFSET(G847,-1,0)))</f>
        <v>11</v>
      </c>
      <c r="H847">
        <f t="shared" ca="1" si="151"/>
        <v>7</v>
      </c>
      <c r="I847" t="str">
        <f t="shared" ca="1" si="159"/>
        <v>1</v>
      </c>
      <c r="J847" t="str">
        <f t="shared" ca="1" si="160"/>
        <v>1.26.</v>
      </c>
      <c r="K847" t="str">
        <f t="shared" ca="1" si="43"/>
        <v>1.26.11.</v>
      </c>
      <c r="L847" t="str">
        <f t="shared" ca="1" si="152"/>
        <v>F</v>
      </c>
      <c r="M847" s="48" t="s">
        <v>6</v>
      </c>
      <c r="N847" s="49"/>
      <c r="O847" s="50" t="s">
        <v>1862</v>
      </c>
      <c r="P847" s="51" t="s">
        <v>51</v>
      </c>
      <c r="Q847" s="51" t="s">
        <v>680</v>
      </c>
      <c r="R847" s="52" t="s">
        <v>681</v>
      </c>
      <c r="S847" s="53" t="s">
        <v>1</v>
      </c>
      <c r="T847" s="78">
        <v>125.39999999999999</v>
      </c>
      <c r="U847" s="79">
        <v>6.14</v>
      </c>
      <c r="V847" s="57">
        <f t="shared" si="157"/>
        <v>7.66</v>
      </c>
      <c r="W847" s="56">
        <f t="shared" si="158"/>
        <v>7.66</v>
      </c>
      <c r="X847" s="57">
        <f ca="1">IFERROR(IF($M847="S",(ROUNDDOWN($Y847*$W847,2)),IF($M847="M",SUMIFS($X:$X,$M:$M,"N1",$E:$E,I847),IF(AND(M847="N1",OFFSET(M847,1,0)="S"),SUMIFS($X:$X,$M:$M,"S",$J:$J,CONCATENATE(E847,".",F847,".")),IF(AND(M847="N1",OFFSET(M847,1,0)="N2",$A$6&gt;=3),SUMIFS($X:$X,$M:$M,"N2",$J:$J,CONCATENATE(E847,".",F847,".")),IF(AND(M847="N2",OFFSET(M847,1,0)="S",$A$6&gt;=3),SUMIFS($X:$X,$M:$M,"S",$K:$K,CONCATENATE(E847,".",F847,".",G847,"."))))))),0)</f>
        <v>960.56</v>
      </c>
      <c r="Y847" s="58">
        <f t="shared" si="156"/>
        <v>125.39999999999999</v>
      </c>
      <c r="Z847" s="59"/>
      <c r="AA847" s="59">
        <f>MATCH((CONCATENATE($P847," ",$Q847)),[1]Banco!$A:$A,0)</f>
        <v>12196</v>
      </c>
      <c r="AB847" s="59"/>
      <c r="AC847" s="3" t="s">
        <v>0</v>
      </c>
      <c r="AD847" s="11"/>
      <c r="AE847" s="60"/>
    </row>
    <row r="848" spans="1:31" ht="38.25" x14ac:dyDescent="0.25">
      <c r="A848" t="str">
        <f t="shared" si="34"/>
        <v>S</v>
      </c>
      <c r="B848">
        <f t="shared" ca="1" si="39"/>
        <v>3</v>
      </c>
      <c r="C848" t="str">
        <f t="shared" ca="1" si="40"/>
        <v>S</v>
      </c>
      <c r="D848" t="str">
        <f t="shared" si="161"/>
        <v xml:space="preserve"> </v>
      </c>
      <c r="E848" s="47">
        <f t="shared" ca="1" si="162"/>
        <v>1</v>
      </c>
      <c r="F848">
        <f t="shared" ca="1" si="37"/>
        <v>26</v>
      </c>
      <c r="G848">
        <f t="shared" ca="1" si="163"/>
        <v>11</v>
      </c>
      <c r="H848">
        <f t="shared" ca="1" si="151"/>
        <v>8</v>
      </c>
      <c r="I848" t="str">
        <f t="shared" ca="1" si="159"/>
        <v>1</v>
      </c>
      <c r="J848" t="str">
        <f t="shared" ca="1" si="160"/>
        <v>1.26.</v>
      </c>
      <c r="K848" t="str">
        <f t="shared" ca="1" si="43"/>
        <v>1.26.11.</v>
      </c>
      <c r="L848" t="str">
        <f t="shared" ca="1" si="152"/>
        <v>F</v>
      </c>
      <c r="M848" s="48" t="s">
        <v>6</v>
      </c>
      <c r="N848" s="49"/>
      <c r="O848" s="50" t="s">
        <v>1863</v>
      </c>
      <c r="P848" s="51" t="s">
        <v>51</v>
      </c>
      <c r="Q848" s="51" t="s">
        <v>186</v>
      </c>
      <c r="R848" s="52" t="s">
        <v>187</v>
      </c>
      <c r="S848" s="53" t="s">
        <v>68</v>
      </c>
      <c r="T848" s="78">
        <v>4.9736250000000002</v>
      </c>
      <c r="U848" s="79">
        <v>44.91</v>
      </c>
      <c r="V848" s="57">
        <f t="shared" si="157"/>
        <v>56.03</v>
      </c>
      <c r="W848" s="56">
        <f t="shared" si="158"/>
        <v>56.03</v>
      </c>
      <c r="X848" s="57">
        <f ca="1">IFERROR(IF($M848="S",(ROUNDDOWN($Y848*$W848,2)),IF($M848="M",SUMIFS($X:$X,$M:$M,"N1",$E:$E,I848),IF(AND(M848="N1",OFFSET(M848,1,0)="S"),SUMIFS($X:$X,$M:$M,"S",$J:$J,CONCATENATE(E848,".",F848,".")),IF(AND(M848="N1",OFFSET(M848,1,0)="N2",$A$6&gt;=3),SUMIFS($X:$X,$M:$M,"N2",$J:$J,CONCATENATE(E848,".",F848,".")),IF(AND(M848="N2",OFFSET(M848,1,0)="S",$A$6&gt;=3),SUMIFS($X:$X,$M:$M,"S",$K:$K,CONCATENATE(E848,".",F848,".",G848,"."))))))),0)</f>
        <v>278.67</v>
      </c>
      <c r="Y848" s="58">
        <f t="shared" si="156"/>
        <v>4.9736250000000002</v>
      </c>
      <c r="Z848" s="59"/>
      <c r="AA848" s="59">
        <f>MATCH((CONCATENATE($P848," ",$Q848)),[1]Banco!$A:$A,0)</f>
        <v>13183</v>
      </c>
      <c r="AB848" s="59"/>
      <c r="AC848" s="3" t="s">
        <v>0</v>
      </c>
      <c r="AD848" s="11"/>
      <c r="AE848" s="60"/>
    </row>
    <row r="849" spans="1:31" ht="25.5" x14ac:dyDescent="0.25">
      <c r="A849" t="str">
        <f t="shared" si="34"/>
        <v>S</v>
      </c>
      <c r="B849">
        <f t="shared" ca="1" si="39"/>
        <v>3</v>
      </c>
      <c r="C849" t="str">
        <f t="shared" ca="1" si="40"/>
        <v>S</v>
      </c>
      <c r="D849" t="str">
        <f t="shared" si="161"/>
        <v xml:space="preserve"> </v>
      </c>
      <c r="E849" s="47">
        <f t="shared" ca="1" si="162"/>
        <v>1</v>
      </c>
      <c r="F849">
        <f t="shared" ca="1" si="37"/>
        <v>26</v>
      </c>
      <c r="G849">
        <f t="shared" ca="1" si="163"/>
        <v>11</v>
      </c>
      <c r="H849">
        <f t="shared" ca="1" si="151"/>
        <v>9</v>
      </c>
      <c r="I849" t="str">
        <f t="shared" ca="1" si="159"/>
        <v>1</v>
      </c>
      <c r="J849" t="str">
        <f t="shared" ca="1" si="160"/>
        <v>1.26.</v>
      </c>
      <c r="K849" t="str">
        <f t="shared" ca="1" si="43"/>
        <v>1.26.11.</v>
      </c>
      <c r="L849" t="str">
        <f t="shared" ca="1" si="152"/>
        <v>F</v>
      </c>
      <c r="M849" s="48" t="s">
        <v>6</v>
      </c>
      <c r="N849" s="49"/>
      <c r="O849" s="50" t="s">
        <v>1864</v>
      </c>
      <c r="P849" s="51" t="s">
        <v>51</v>
      </c>
      <c r="Q849" s="51" t="s">
        <v>188</v>
      </c>
      <c r="R849" s="52" t="s">
        <v>189</v>
      </c>
      <c r="S849" s="53" t="s">
        <v>68</v>
      </c>
      <c r="T849" s="78">
        <v>4.9736250000000002</v>
      </c>
      <c r="U849" s="79">
        <v>83</v>
      </c>
      <c r="V849" s="57">
        <f t="shared" si="157"/>
        <v>103.56</v>
      </c>
      <c r="W849" s="56">
        <f t="shared" si="158"/>
        <v>103.56</v>
      </c>
      <c r="X849" s="57">
        <f ca="1">IFERROR(IF($M849="S",(ROUNDDOWN($Y849*$W849,2)),IF($M849="M",SUMIFS($X:$X,$M:$M,"N1",$E:$E,I849),IF(AND(M849="N1",OFFSET(M849,1,0)="S"),SUMIFS($X:$X,$M:$M,"S",$J:$J,CONCATENATE(E849,".",F849,".")),IF(AND(M849="N1",OFFSET(M849,1,0)="N2",$A$6&gt;=3),SUMIFS($X:$X,$M:$M,"N2",$J:$J,CONCATENATE(E849,".",F849,".")),IF(AND(M849="N2",OFFSET(M849,1,0)="S",$A$6&gt;=3),SUMIFS($X:$X,$M:$M,"S",$K:$K,CONCATENATE(E849,".",F849,".",G849,"."))))))),0)</f>
        <v>515.05999999999995</v>
      </c>
      <c r="Y849" s="58">
        <f t="shared" si="156"/>
        <v>4.9736250000000002</v>
      </c>
      <c r="Z849" s="59"/>
      <c r="AA849" s="59">
        <f>MATCH((CONCATENATE($P849," ",$Q849)),[1]Banco!$A:$A,0)</f>
        <v>13192</v>
      </c>
      <c r="AB849" s="59"/>
      <c r="AC849" s="3" t="s">
        <v>0</v>
      </c>
      <c r="AD849" s="11"/>
      <c r="AE849" s="60"/>
    </row>
    <row r="850" spans="1:31" x14ac:dyDescent="0.25">
      <c r="A850">
        <f t="shared" si="34"/>
        <v>2</v>
      </c>
      <c r="B850">
        <f t="shared" ca="1" si="39"/>
        <v>2</v>
      </c>
      <c r="C850">
        <f t="shared" ca="1" si="40"/>
        <v>2</v>
      </c>
      <c r="D850" t="str">
        <f t="shared" si="161"/>
        <v xml:space="preserve"> </v>
      </c>
      <c r="E850" s="47">
        <f t="shared" ca="1" si="162"/>
        <v>1</v>
      </c>
      <c r="F850">
        <f t="shared" ca="1" si="37"/>
        <v>27</v>
      </c>
      <c r="G850">
        <f t="shared" ca="1" si="163"/>
        <v>0</v>
      </c>
      <c r="H850">
        <f t="shared" ca="1" si="151"/>
        <v>0</v>
      </c>
      <c r="I850" t="str">
        <f t="shared" ca="1" si="159"/>
        <v>1</v>
      </c>
      <c r="J850" t="str">
        <f t="shared" ca="1" si="160"/>
        <v>1.27.</v>
      </c>
      <c r="K850" t="str">
        <f t="shared" ca="1" si="43"/>
        <v>1.27.0.</v>
      </c>
      <c r="L850" t="str">
        <f t="shared" ca="1" si="152"/>
        <v>F</v>
      </c>
      <c r="M850" s="48" t="s">
        <v>3</v>
      </c>
      <c r="N850" s="49"/>
      <c r="O850" s="50" t="s">
        <v>1825</v>
      </c>
      <c r="P850" s="51"/>
      <c r="Q850" s="51"/>
      <c r="R850" s="52" t="s">
        <v>959</v>
      </c>
      <c r="S850" s="53"/>
      <c r="T850" s="78"/>
      <c r="U850" s="79"/>
      <c r="V850" s="57">
        <f t="shared" si="157"/>
        <v>0</v>
      </c>
      <c r="W850" s="56">
        <f t="shared" si="158"/>
        <v>0</v>
      </c>
      <c r="X850" s="57">
        <f ca="1">IFERROR(IF($M850="S",(ROUNDDOWN($Y850*$W850,2)),IF($M850="M",SUMIFS($X:$X,$M:$M,"N1",$E:$E,I850),IF(AND(M850="N1",OFFSET(M850,1,0)="S"),SUMIFS($X:$X,$M:$M,"S",$J:$J,CONCATENATE(E850,".",F850,".")),IF(AND(M850="N1",OFFSET(M850,1,0)="N2",$A$6&gt;=3),SUMIFS($X:$X,$M:$M,"N2",$J:$J,CONCATENATE(E850,".",F850,".")),IF(AND(M850="N2",OFFSET(M850,1,0)="S",$A$6&gt;=3),SUMIFS($X:$X,$M:$M,"S",$K:$K,CONCATENATE(E850,".",F850,".",G850,"."))))))),0)</f>
        <v>28696.65</v>
      </c>
      <c r="Y850" s="58">
        <f t="shared" si="156"/>
        <v>0</v>
      </c>
      <c r="Z850" s="59"/>
      <c r="AA850" s="59" t="e">
        <f>MATCH((CONCATENATE($P850," ",$Q850)),[1]Banco!$A:$A,0)</f>
        <v>#N/A</v>
      </c>
      <c r="AB850" s="59"/>
      <c r="AC850" s="3" t="s">
        <v>0</v>
      </c>
      <c r="AD850" s="11"/>
      <c r="AE850" s="60"/>
    </row>
    <row r="851" spans="1:31" x14ac:dyDescent="0.25">
      <c r="A851">
        <f t="shared" si="34"/>
        <v>3</v>
      </c>
      <c r="B851">
        <f t="shared" ca="1" si="39"/>
        <v>3</v>
      </c>
      <c r="C851">
        <f t="shared" ca="1" si="40"/>
        <v>3</v>
      </c>
      <c r="D851" t="str">
        <f t="shared" si="161"/>
        <v xml:space="preserve"> </v>
      </c>
      <c r="E851" s="47">
        <f t="shared" ca="1" si="162"/>
        <v>1</v>
      </c>
      <c r="F851">
        <f t="shared" ca="1" si="37"/>
        <v>27</v>
      </c>
      <c r="G851">
        <f t="shared" ca="1" si="163"/>
        <v>1</v>
      </c>
      <c r="H851">
        <f t="shared" ca="1" si="151"/>
        <v>0</v>
      </c>
      <c r="I851" t="str">
        <f t="shared" ca="1" si="159"/>
        <v>1</v>
      </c>
      <c r="J851" t="str">
        <f t="shared" ca="1" si="160"/>
        <v>1.27.</v>
      </c>
      <c r="K851" t="str">
        <f t="shared" ca="1" si="43"/>
        <v>1.27.1.</v>
      </c>
      <c r="L851" t="str">
        <f t="shared" ca="1" si="152"/>
        <v>F</v>
      </c>
      <c r="M851" s="48" t="s">
        <v>4</v>
      </c>
      <c r="N851" s="49"/>
      <c r="O851" s="50" t="s">
        <v>1826</v>
      </c>
      <c r="P851" s="51"/>
      <c r="Q851" s="51"/>
      <c r="R851" s="52" t="s">
        <v>959</v>
      </c>
      <c r="S851" s="53"/>
      <c r="T851" s="78"/>
      <c r="U851" s="79"/>
      <c r="V851" s="57">
        <f t="shared" si="157"/>
        <v>0</v>
      </c>
      <c r="W851" s="56">
        <f t="shared" si="158"/>
        <v>0</v>
      </c>
      <c r="X851" s="57">
        <f ca="1">IFERROR(IF($M851="S",(ROUNDDOWN($Y851*$W851,2)),IF($M851="M",SUMIFS($X:$X,$M:$M,"N1",$E:$E,I851),IF(AND(M851="N1",OFFSET(M851,1,0)="S"),SUMIFS($X:$X,$M:$M,"S",$J:$J,CONCATENATE(E851,".",F851,".")),IF(AND(M851="N1",OFFSET(M851,1,0)="N2",$A$6&gt;=3),SUMIFS($X:$X,$M:$M,"N2",$J:$J,CONCATENATE(E851,".",F851,".")),IF(AND(M851="N2",OFFSET(M851,1,0)="S",$A$6&gt;=3),SUMIFS($X:$X,$M:$M,"S",$K:$K,CONCATENATE(E851,".",F851,".",G851,"."))))))),0)</f>
        <v>28696.65</v>
      </c>
      <c r="Y851" s="58">
        <f t="shared" si="156"/>
        <v>0</v>
      </c>
      <c r="Z851" s="59"/>
      <c r="AA851" s="59" t="e">
        <f>MATCH((CONCATENATE($P851," ",$Q851)),[1]Banco!$A:$A,0)</f>
        <v>#N/A</v>
      </c>
      <c r="AB851" s="59"/>
      <c r="AC851" s="3" t="s">
        <v>0</v>
      </c>
      <c r="AD851" s="11"/>
      <c r="AE851" s="60"/>
    </row>
    <row r="852" spans="1:31" x14ac:dyDescent="0.25">
      <c r="A852" t="str">
        <f t="shared" si="34"/>
        <v>S</v>
      </c>
      <c r="B852">
        <f t="shared" ca="1" si="39"/>
        <v>3</v>
      </c>
      <c r="C852" t="str">
        <f t="shared" ca="1" si="40"/>
        <v>S</v>
      </c>
      <c r="D852" t="str">
        <f t="shared" si="161"/>
        <v xml:space="preserve"> </v>
      </c>
      <c r="E852" s="47">
        <f t="shared" ca="1" si="162"/>
        <v>1</v>
      </c>
      <c r="F852">
        <f t="shared" ca="1" si="37"/>
        <v>27</v>
      </c>
      <c r="G852">
        <f t="shared" ca="1" si="163"/>
        <v>1</v>
      </c>
      <c r="H852">
        <f t="shared" ca="1" si="151"/>
        <v>1</v>
      </c>
      <c r="I852" t="str">
        <f t="shared" ca="1" si="159"/>
        <v>1</v>
      </c>
      <c r="J852" t="str">
        <f t="shared" ca="1" si="160"/>
        <v>1.27.</v>
      </c>
      <c r="K852" t="str">
        <f t="shared" ca="1" si="43"/>
        <v>1.27.1.</v>
      </c>
      <c r="L852" t="str">
        <f t="shared" ca="1" si="152"/>
        <v>F</v>
      </c>
      <c r="M852" s="48" t="s">
        <v>6</v>
      </c>
      <c r="N852" s="49"/>
      <c r="O852" s="50" t="s">
        <v>1827</v>
      </c>
      <c r="P852" s="51" t="s">
        <v>51</v>
      </c>
      <c r="Q852" s="51" t="s">
        <v>960</v>
      </c>
      <c r="R852" s="52" t="s">
        <v>961</v>
      </c>
      <c r="S852" s="53" t="s">
        <v>660</v>
      </c>
      <c r="T852" s="78">
        <v>8</v>
      </c>
      <c r="U852" s="79">
        <v>119.83</v>
      </c>
      <c r="V852" s="57">
        <f t="shared" si="157"/>
        <v>149.52000000000001</v>
      </c>
      <c r="W852" s="56">
        <f t="shared" si="158"/>
        <v>149.52000000000001</v>
      </c>
      <c r="X852" s="57">
        <f ca="1">IFERROR(IF($M852="S",(ROUNDDOWN($Y852*$W852,2)),IF($M852="M",SUMIFS($X:$X,$M:$M,"N1",$E:$E,I852),IF(AND(M852="N1",OFFSET(M852,1,0)="S"),SUMIFS($X:$X,$M:$M,"S",$J:$J,CONCATENATE(E852,".",F852,".")),IF(AND(M852="N1",OFFSET(M852,1,0)="N2",$A$6&gt;=3),SUMIFS($X:$X,$M:$M,"N2",$J:$J,CONCATENATE(E852,".",F852,".")),IF(AND(M852="N2",OFFSET(M852,1,0)="S",$A$6&gt;=3),SUMIFS($X:$X,$M:$M,"S",$K:$K,CONCATENATE(E852,".",F852,".",G852,"."))))))),0)</f>
        <v>1196.1600000000001</v>
      </c>
      <c r="Y852" s="58">
        <f t="shared" si="156"/>
        <v>8</v>
      </c>
      <c r="Z852" s="59"/>
      <c r="AA852" s="59">
        <f>MATCH((CONCATENATE($P852," ",$Q852)),[1]Banco!$A:$A,0)</f>
        <v>12826</v>
      </c>
      <c r="AB852" s="59"/>
      <c r="AC852" s="3" t="s">
        <v>0</v>
      </c>
      <c r="AD852" s="11"/>
      <c r="AE852" s="60"/>
    </row>
    <row r="853" spans="1:31" ht="25.5" x14ac:dyDescent="0.25">
      <c r="A853" t="str">
        <f t="shared" si="34"/>
        <v>S</v>
      </c>
      <c r="B853">
        <f t="shared" ca="1" si="39"/>
        <v>3</v>
      </c>
      <c r="C853" t="str">
        <f t="shared" ca="1" si="40"/>
        <v>S</v>
      </c>
      <c r="D853" t="str">
        <f t="shared" si="161"/>
        <v xml:space="preserve"> </v>
      </c>
      <c r="E853" s="47">
        <f t="shared" ca="1" si="162"/>
        <v>1</v>
      </c>
      <c r="F853">
        <f t="shared" ca="1" si="37"/>
        <v>27</v>
      </c>
      <c r="G853">
        <f t="shared" ca="1" si="163"/>
        <v>1</v>
      </c>
      <c r="H853">
        <f t="shared" ca="1" si="151"/>
        <v>2</v>
      </c>
      <c r="I853" t="str">
        <f t="shared" ca="1" si="159"/>
        <v>1</v>
      </c>
      <c r="J853" t="str">
        <f t="shared" ca="1" si="160"/>
        <v>1.27.</v>
      </c>
      <c r="K853" t="str">
        <f t="shared" ca="1" si="43"/>
        <v>1.27.1.</v>
      </c>
      <c r="L853" t="str">
        <f t="shared" ca="1" si="152"/>
        <v>F</v>
      </c>
      <c r="M853" s="48" t="s">
        <v>6</v>
      </c>
      <c r="N853" s="49"/>
      <c r="O853" s="50" t="s">
        <v>1828</v>
      </c>
      <c r="P853" s="51" t="s">
        <v>120</v>
      </c>
      <c r="Q853" s="51" t="s">
        <v>962</v>
      </c>
      <c r="R853" s="52" t="s">
        <v>963</v>
      </c>
      <c r="S853" s="53" t="s">
        <v>61</v>
      </c>
      <c r="T853" s="78">
        <v>1</v>
      </c>
      <c r="U853" s="79">
        <v>76.11</v>
      </c>
      <c r="V853" s="57">
        <f t="shared" si="157"/>
        <v>94.97</v>
      </c>
      <c r="W853" s="56">
        <f t="shared" si="158"/>
        <v>94.97</v>
      </c>
      <c r="X853" s="57">
        <f ca="1">IFERROR(IF($M853="S",(ROUNDDOWN($Y853*$W853,2)),IF($M853="M",SUMIFS($X:$X,$M:$M,"N1",$E:$E,I853),IF(AND(M853="N1",OFFSET(M853,1,0)="S"),SUMIFS($X:$X,$M:$M,"S",$J:$J,CONCATENATE(E853,".",F853,".")),IF(AND(M853="N1",OFFSET(M853,1,0)="N2",$A$6&gt;=3),SUMIFS($X:$X,$M:$M,"N2",$J:$J,CONCATENATE(E853,".",F853,".")),IF(AND(M853="N2",OFFSET(M853,1,0)="S",$A$6&gt;=3),SUMIFS($X:$X,$M:$M,"S",$K:$K,CONCATENATE(E853,".",F853,".",G853,"."))))))),0)</f>
        <v>94.97</v>
      </c>
      <c r="Y853" s="58">
        <f t="shared" si="156"/>
        <v>1</v>
      </c>
      <c r="Z853" s="59"/>
      <c r="AA853" s="59" t="e">
        <f>MATCH((CONCATENATE($P853," ",$Q853)),[1]Banco!$A:$A,0)</f>
        <v>#N/A</v>
      </c>
      <c r="AB853" s="59"/>
      <c r="AC853" s="3" t="s">
        <v>0</v>
      </c>
      <c r="AD853" s="11"/>
      <c r="AE853" s="60"/>
    </row>
    <row r="854" spans="1:31" ht="25.5" x14ac:dyDescent="0.25">
      <c r="A854" t="str">
        <f t="shared" si="34"/>
        <v>S</v>
      </c>
      <c r="B854">
        <f t="shared" ca="1" si="39"/>
        <v>3</v>
      </c>
      <c r="C854" t="str">
        <f t="shared" ca="1" si="40"/>
        <v>S</v>
      </c>
      <c r="D854" t="str">
        <f t="shared" si="161"/>
        <v xml:space="preserve"> </v>
      </c>
      <c r="E854" s="47">
        <f t="shared" ca="1" si="162"/>
        <v>1</v>
      </c>
      <c r="F854">
        <f t="shared" ca="1" si="37"/>
        <v>27</v>
      </c>
      <c r="G854">
        <f t="shared" ca="1" si="163"/>
        <v>1</v>
      </c>
      <c r="H854">
        <f t="shared" ca="1" si="151"/>
        <v>3</v>
      </c>
      <c r="I854" t="str">
        <f t="shared" ca="1" si="159"/>
        <v>1</v>
      </c>
      <c r="J854" t="str">
        <f t="shared" ca="1" si="160"/>
        <v>1.27.</v>
      </c>
      <c r="K854" t="str">
        <f t="shared" ca="1" si="43"/>
        <v>1.27.1.</v>
      </c>
      <c r="L854" t="str">
        <f t="shared" ca="1" si="152"/>
        <v>F</v>
      </c>
      <c r="M854" s="48" t="s">
        <v>6</v>
      </c>
      <c r="N854" s="49"/>
      <c r="O854" s="50" t="s">
        <v>1829</v>
      </c>
      <c r="P854" s="51" t="s">
        <v>120</v>
      </c>
      <c r="Q854" s="51" t="s">
        <v>964</v>
      </c>
      <c r="R854" s="52" t="s">
        <v>965</v>
      </c>
      <c r="S854" s="53" t="s">
        <v>61</v>
      </c>
      <c r="T854" s="78">
        <v>2</v>
      </c>
      <c r="U854" s="79">
        <v>101.79</v>
      </c>
      <c r="V854" s="57">
        <f t="shared" si="157"/>
        <v>127.01</v>
      </c>
      <c r="W854" s="56">
        <f t="shared" si="158"/>
        <v>127.01</v>
      </c>
      <c r="X854" s="57">
        <f ca="1">IFERROR(IF($M854="S",(ROUNDDOWN($Y854*$W854,2)),IF($M854="M",SUMIFS($X:$X,$M:$M,"N1",$E:$E,I854),IF(AND(M854="N1",OFFSET(M854,1,0)="S"),SUMIFS($X:$X,$M:$M,"S",$J:$J,CONCATENATE(E854,".",F854,".")),IF(AND(M854="N1",OFFSET(M854,1,0)="N2",$A$6&gt;=3),SUMIFS($X:$X,$M:$M,"N2",$J:$J,CONCATENATE(E854,".",F854,".")),IF(AND(M854="N2",OFFSET(M854,1,0)="S",$A$6&gt;=3),SUMIFS($X:$X,$M:$M,"S",$K:$K,CONCATENATE(E854,".",F854,".",G854,"."))))))),0)</f>
        <v>254.02</v>
      </c>
      <c r="Y854" s="58">
        <f t="shared" si="156"/>
        <v>2</v>
      </c>
      <c r="Z854" s="59"/>
      <c r="AA854" s="59" t="e">
        <f>MATCH((CONCATENATE($P854," ",$Q854)),[1]Banco!$A:$A,0)</f>
        <v>#N/A</v>
      </c>
      <c r="AB854" s="59"/>
      <c r="AC854" s="3" t="s">
        <v>0</v>
      </c>
      <c r="AD854" s="11"/>
      <c r="AE854" s="60"/>
    </row>
    <row r="855" spans="1:31" ht="25.5" x14ac:dyDescent="0.25">
      <c r="A855" t="str">
        <f t="shared" si="34"/>
        <v>S</v>
      </c>
      <c r="B855">
        <f t="shared" ca="1" si="39"/>
        <v>3</v>
      </c>
      <c r="C855" t="str">
        <f t="shared" ca="1" si="40"/>
        <v>S</v>
      </c>
      <c r="D855" t="str">
        <f t="shared" si="161"/>
        <v xml:space="preserve"> </v>
      </c>
      <c r="E855" s="47">
        <f t="shared" ca="1" si="162"/>
        <v>1</v>
      </c>
      <c r="F855">
        <f t="shared" ca="1" si="37"/>
        <v>27</v>
      </c>
      <c r="G855">
        <f t="shared" ca="1" si="163"/>
        <v>1</v>
      </c>
      <c r="H855">
        <f t="shared" ca="1" si="151"/>
        <v>4</v>
      </c>
      <c r="I855" t="str">
        <f t="shared" ca="1" si="159"/>
        <v>1</v>
      </c>
      <c r="J855" t="str">
        <f t="shared" ca="1" si="160"/>
        <v>1.27.</v>
      </c>
      <c r="K855" t="str">
        <f t="shared" ca="1" si="43"/>
        <v>1.27.1.</v>
      </c>
      <c r="L855" t="str">
        <f t="shared" ca="1" si="152"/>
        <v>F</v>
      </c>
      <c r="M855" s="48" t="s">
        <v>6</v>
      </c>
      <c r="N855" s="49"/>
      <c r="O855" s="50" t="s">
        <v>1830</v>
      </c>
      <c r="P855" s="51" t="s">
        <v>120</v>
      </c>
      <c r="Q855" s="51" t="s">
        <v>964</v>
      </c>
      <c r="R855" s="52" t="s">
        <v>965</v>
      </c>
      <c r="S855" s="53" t="s">
        <v>61</v>
      </c>
      <c r="T855" s="78">
        <v>2</v>
      </c>
      <c r="U855" s="79">
        <v>101.79</v>
      </c>
      <c r="V855" s="57">
        <f t="shared" si="157"/>
        <v>127.01</v>
      </c>
      <c r="W855" s="56">
        <f t="shared" si="158"/>
        <v>127.01</v>
      </c>
      <c r="X855" s="57">
        <f ca="1">IFERROR(IF($M855="S",(ROUNDDOWN($Y855*$W855,2)),IF($M855="M",SUMIFS($X:$X,$M:$M,"N1",$E:$E,I855),IF(AND(M855="N1",OFFSET(M855,1,0)="S"),SUMIFS($X:$X,$M:$M,"S",$J:$J,CONCATENATE(E855,".",F855,".")),IF(AND(M855="N1",OFFSET(M855,1,0)="N2",$A$6&gt;=3),SUMIFS($X:$X,$M:$M,"N2",$J:$J,CONCATENATE(E855,".",F855,".")),IF(AND(M855="N2",OFFSET(M855,1,0)="S",$A$6&gt;=3),SUMIFS($X:$X,$M:$M,"S",$K:$K,CONCATENATE(E855,".",F855,".",G855,"."))))))),0)</f>
        <v>254.02</v>
      </c>
      <c r="Y855" s="58">
        <f t="shared" si="156"/>
        <v>2</v>
      </c>
      <c r="Z855" s="59"/>
      <c r="AA855" s="59" t="e">
        <f>MATCH((CONCATENATE($P855," ",$Q855)),[1]Banco!$A:$A,0)</f>
        <v>#N/A</v>
      </c>
      <c r="AB855" s="59"/>
      <c r="AC855" s="3" t="s">
        <v>0</v>
      </c>
      <c r="AD855" s="11"/>
      <c r="AE855" s="60"/>
    </row>
    <row r="856" spans="1:31" ht="51" x14ac:dyDescent="0.25">
      <c r="A856" t="str">
        <f t="shared" si="34"/>
        <v>S</v>
      </c>
      <c r="B856">
        <f t="shared" ca="1" si="39"/>
        <v>3</v>
      </c>
      <c r="C856" t="str">
        <f t="shared" ca="1" si="40"/>
        <v>S</v>
      </c>
      <c r="D856" t="str">
        <f t="shared" si="161"/>
        <v xml:space="preserve"> </v>
      </c>
      <c r="E856" s="47">
        <f t="shared" ca="1" si="162"/>
        <v>1</v>
      </c>
      <c r="F856">
        <f t="shared" ca="1" si="37"/>
        <v>27</v>
      </c>
      <c r="G856">
        <f t="shared" ca="1" si="163"/>
        <v>1</v>
      </c>
      <c r="H856">
        <f t="shared" ca="1" si="151"/>
        <v>5</v>
      </c>
      <c r="I856" t="str">
        <f t="shared" ca="1" si="159"/>
        <v>1</v>
      </c>
      <c r="J856" t="str">
        <f t="shared" ca="1" si="160"/>
        <v>1.27.</v>
      </c>
      <c r="K856" t="str">
        <f t="shared" ca="1" si="43"/>
        <v>1.27.1.</v>
      </c>
      <c r="L856" t="str">
        <f t="shared" ca="1" si="152"/>
        <v>F</v>
      </c>
      <c r="M856" s="48" t="s">
        <v>6</v>
      </c>
      <c r="N856" s="49"/>
      <c r="O856" s="50" t="s">
        <v>1831</v>
      </c>
      <c r="P856" s="51" t="s">
        <v>120</v>
      </c>
      <c r="Q856" s="51" t="s">
        <v>966</v>
      </c>
      <c r="R856" s="52" t="s">
        <v>967</v>
      </c>
      <c r="S856" s="53" t="s">
        <v>61</v>
      </c>
      <c r="T856" s="78">
        <v>1</v>
      </c>
      <c r="U856" s="79">
        <v>594.91999999999996</v>
      </c>
      <c r="V856" s="57">
        <f t="shared" si="157"/>
        <v>742.34</v>
      </c>
      <c r="W856" s="56">
        <f t="shared" si="158"/>
        <v>742.34</v>
      </c>
      <c r="X856" s="57">
        <f ca="1">IFERROR(IF($M856="S",(ROUNDDOWN($Y856*$W856,2)),IF($M856="M",SUMIFS($X:$X,$M:$M,"N1",$E:$E,I856),IF(AND(M856="N1",OFFSET(M856,1,0)="S"),SUMIFS($X:$X,$M:$M,"S",$J:$J,CONCATENATE(E856,".",F856,".")),IF(AND(M856="N1",OFFSET(M856,1,0)="N2",$A$6&gt;=3),SUMIFS($X:$X,$M:$M,"N2",$J:$J,CONCATENATE(E856,".",F856,".")),IF(AND(M856="N2",OFFSET(M856,1,0)="S",$A$6&gt;=3),SUMIFS($X:$X,$M:$M,"S",$K:$K,CONCATENATE(E856,".",F856,".",G856,"."))))))),0)</f>
        <v>742.34</v>
      </c>
      <c r="Y856" s="58">
        <f t="shared" si="156"/>
        <v>1</v>
      </c>
      <c r="Z856" s="59"/>
      <c r="AA856" s="59" t="e">
        <f>MATCH((CONCATENATE($P856," ",$Q856)),[1]Banco!$A:$A,0)</f>
        <v>#N/A</v>
      </c>
      <c r="AB856" s="59"/>
      <c r="AC856" s="3" t="s">
        <v>0</v>
      </c>
      <c r="AD856" s="11"/>
      <c r="AE856" s="60"/>
    </row>
    <row r="857" spans="1:31" ht="38.25" x14ac:dyDescent="0.25">
      <c r="A857" t="str">
        <f t="shared" si="34"/>
        <v>S</v>
      </c>
      <c r="B857">
        <f t="shared" ca="1" si="39"/>
        <v>3</v>
      </c>
      <c r="C857" t="str">
        <f t="shared" ca="1" si="40"/>
        <v>S</v>
      </c>
      <c r="D857" t="str">
        <f t="shared" si="161"/>
        <v xml:space="preserve"> </v>
      </c>
      <c r="E857" s="47">
        <f t="shared" ca="1" si="162"/>
        <v>1</v>
      </c>
      <c r="F857">
        <f t="shared" ca="1" si="37"/>
        <v>27</v>
      </c>
      <c r="G857">
        <f t="shared" ca="1" si="163"/>
        <v>1</v>
      </c>
      <c r="H857">
        <f t="shared" ca="1" si="151"/>
        <v>6</v>
      </c>
      <c r="I857" t="str">
        <f t="shared" ca="1" si="159"/>
        <v>1</v>
      </c>
      <c r="J857" t="str">
        <f t="shared" ca="1" si="160"/>
        <v>1.27.</v>
      </c>
      <c r="K857" t="str">
        <f t="shared" ca="1" si="43"/>
        <v>1.27.1.</v>
      </c>
      <c r="L857" t="str">
        <f t="shared" ca="1" si="152"/>
        <v>F</v>
      </c>
      <c r="M857" s="48" t="s">
        <v>6</v>
      </c>
      <c r="N857" s="49"/>
      <c r="O857" s="50" t="s">
        <v>1832</v>
      </c>
      <c r="P857" s="51" t="s">
        <v>32</v>
      </c>
      <c r="Q857" s="51">
        <v>103835</v>
      </c>
      <c r="R857" s="52" t="s">
        <v>968</v>
      </c>
      <c r="S857" s="53" t="s">
        <v>1</v>
      </c>
      <c r="T857" s="78">
        <v>9</v>
      </c>
      <c r="U857" s="79">
        <v>67.64</v>
      </c>
      <c r="V857" s="57">
        <f t="shared" si="157"/>
        <v>84.4</v>
      </c>
      <c r="W857" s="56">
        <f t="shared" si="158"/>
        <v>84.4</v>
      </c>
      <c r="X857" s="57">
        <f ca="1">IFERROR(IF($M857="S",(ROUNDDOWN($Y857*$W857,2)),IF($M857="M",SUMIFS($X:$X,$M:$M,"N1",$E:$E,I857),IF(AND(M857="N1",OFFSET(M857,1,0)="S"),SUMIFS($X:$X,$M:$M,"S",$J:$J,CONCATENATE(E857,".",F857,".")),IF(AND(M857="N1",OFFSET(M857,1,0)="N2",$A$6&gt;=3),SUMIFS($X:$X,$M:$M,"N2",$J:$J,CONCATENATE(E857,".",F857,".")),IF(AND(M857="N2",OFFSET(M857,1,0)="S",$A$6&gt;=3),SUMIFS($X:$X,$M:$M,"S",$K:$K,CONCATENATE(E857,".",F857,".",G857,"."))))))),0)</f>
        <v>759.6</v>
      </c>
      <c r="Y857" s="58">
        <f t="shared" si="156"/>
        <v>9</v>
      </c>
      <c r="Z857" s="59"/>
      <c r="AA857" s="59">
        <f>MATCH((CONCATENATE($P857," ",$Q857)),[1]Banco!$A:$A,0)</f>
        <v>6930</v>
      </c>
      <c r="AB857" s="59"/>
      <c r="AC857" s="3" t="s">
        <v>0</v>
      </c>
      <c r="AD857" s="11"/>
      <c r="AE857" s="60"/>
    </row>
    <row r="858" spans="1:31" ht="38.25" x14ac:dyDescent="0.25">
      <c r="A858" t="str">
        <f t="shared" si="34"/>
        <v>S</v>
      </c>
      <c r="B858">
        <f t="shared" ca="1" si="39"/>
        <v>3</v>
      </c>
      <c r="C858" t="str">
        <f t="shared" ca="1" si="40"/>
        <v>S</v>
      </c>
      <c r="D858" t="str">
        <f t="shared" si="161"/>
        <v xml:space="preserve"> </v>
      </c>
      <c r="E858" s="47">
        <f t="shared" ca="1" si="162"/>
        <v>1</v>
      </c>
      <c r="F858">
        <f t="shared" ca="1" si="37"/>
        <v>27</v>
      </c>
      <c r="G858">
        <f t="shared" ca="1" si="163"/>
        <v>1</v>
      </c>
      <c r="H858">
        <f t="shared" ca="1" si="151"/>
        <v>7</v>
      </c>
      <c r="I858" t="str">
        <f t="shared" ca="1" si="159"/>
        <v>1</v>
      </c>
      <c r="J858" t="str">
        <f t="shared" ca="1" si="160"/>
        <v>1.27.</v>
      </c>
      <c r="K858" t="str">
        <f t="shared" ca="1" si="43"/>
        <v>1.27.1.</v>
      </c>
      <c r="L858" t="str">
        <f t="shared" ca="1" si="152"/>
        <v>F</v>
      </c>
      <c r="M858" s="48" t="s">
        <v>6</v>
      </c>
      <c r="N858" s="49"/>
      <c r="O858" s="50" t="s">
        <v>1833</v>
      </c>
      <c r="P858" s="51" t="s">
        <v>32</v>
      </c>
      <c r="Q858" s="51">
        <v>103836</v>
      </c>
      <c r="R858" s="52" t="s">
        <v>969</v>
      </c>
      <c r="S858" s="53" t="s">
        <v>1</v>
      </c>
      <c r="T858" s="78">
        <v>12</v>
      </c>
      <c r="U858" s="79">
        <v>104.89</v>
      </c>
      <c r="V858" s="57">
        <f t="shared" si="157"/>
        <v>130.88</v>
      </c>
      <c r="W858" s="56">
        <f t="shared" si="158"/>
        <v>130.88</v>
      </c>
      <c r="X858" s="57">
        <f ca="1">IFERROR(IF($M858="S",(ROUNDDOWN($Y858*$W858,2)),IF($M858="M",SUMIFS($X:$X,$M:$M,"N1",$E:$E,I858),IF(AND(M858="N1",OFFSET(M858,1,0)="S"),SUMIFS($X:$X,$M:$M,"S",$J:$J,CONCATENATE(E858,".",F858,".")),IF(AND(M858="N1",OFFSET(M858,1,0)="N2",$A$6&gt;=3),SUMIFS($X:$X,$M:$M,"N2",$J:$J,CONCATENATE(E858,".",F858,".")),IF(AND(M858="N2",OFFSET(M858,1,0)="S",$A$6&gt;=3),SUMIFS($X:$X,$M:$M,"S",$K:$K,CONCATENATE(E858,".",F858,".",G858,"."))))))),0)</f>
        <v>1570.56</v>
      </c>
      <c r="Y858" s="58">
        <f t="shared" si="156"/>
        <v>12</v>
      </c>
      <c r="Z858" s="59"/>
      <c r="AA858" s="59">
        <f>MATCH((CONCATENATE($P858," ",$Q858)),[1]Banco!$A:$A,0)</f>
        <v>6939</v>
      </c>
      <c r="AB858" s="59"/>
      <c r="AC858" s="3" t="s">
        <v>0</v>
      </c>
      <c r="AD858" s="11"/>
      <c r="AE858" s="60"/>
    </row>
    <row r="859" spans="1:31" ht="38.25" x14ac:dyDescent="0.25">
      <c r="A859" t="str">
        <f t="shared" si="34"/>
        <v>S</v>
      </c>
      <c r="B859">
        <f t="shared" ca="1" si="39"/>
        <v>3</v>
      </c>
      <c r="C859" t="str">
        <f t="shared" ca="1" si="40"/>
        <v>S</v>
      </c>
      <c r="D859" t="str">
        <f t="shared" si="161"/>
        <v xml:space="preserve"> </v>
      </c>
      <c r="E859" s="47">
        <f t="shared" ca="1" si="162"/>
        <v>1</v>
      </c>
      <c r="F859">
        <f t="shared" ca="1" si="37"/>
        <v>27</v>
      </c>
      <c r="G859">
        <f t="shared" ca="1" si="163"/>
        <v>1</v>
      </c>
      <c r="H859">
        <f t="shared" ca="1" si="151"/>
        <v>8</v>
      </c>
      <c r="I859" t="str">
        <f t="shared" ca="1" si="159"/>
        <v>1</v>
      </c>
      <c r="J859" t="str">
        <f t="shared" ca="1" si="160"/>
        <v>1.27.</v>
      </c>
      <c r="K859" t="str">
        <f t="shared" ca="1" si="43"/>
        <v>1.27.1.</v>
      </c>
      <c r="L859" t="str">
        <f t="shared" ca="1" si="152"/>
        <v>F</v>
      </c>
      <c r="M859" s="48" t="s">
        <v>6</v>
      </c>
      <c r="N859" s="49"/>
      <c r="O859" s="50" t="s">
        <v>1834</v>
      </c>
      <c r="P859" s="51" t="s">
        <v>32</v>
      </c>
      <c r="Q859" s="51">
        <v>103835</v>
      </c>
      <c r="R859" s="52" t="s">
        <v>968</v>
      </c>
      <c r="S859" s="53" t="s">
        <v>1</v>
      </c>
      <c r="T859" s="78">
        <v>9</v>
      </c>
      <c r="U859" s="79">
        <v>67.64</v>
      </c>
      <c r="V859" s="57">
        <f t="shared" si="157"/>
        <v>84.4</v>
      </c>
      <c r="W859" s="56">
        <f t="shared" si="158"/>
        <v>84.4</v>
      </c>
      <c r="X859" s="57">
        <f ca="1">IFERROR(IF($M859="S",(ROUNDDOWN($Y859*$W859,2)),IF($M859="M",SUMIFS($X:$X,$M:$M,"N1",$E:$E,I859),IF(AND(M859="N1",OFFSET(M859,1,0)="S"),SUMIFS($X:$X,$M:$M,"S",$J:$J,CONCATENATE(E859,".",F859,".")),IF(AND(M859="N1",OFFSET(M859,1,0)="N2",$A$6&gt;=3),SUMIFS($X:$X,$M:$M,"N2",$J:$J,CONCATENATE(E859,".",F859,".")),IF(AND(M859="N2",OFFSET(M859,1,0)="S",$A$6&gt;=3),SUMIFS($X:$X,$M:$M,"S",$K:$K,CONCATENATE(E859,".",F859,".",G859,"."))))))),0)</f>
        <v>759.6</v>
      </c>
      <c r="Y859" s="58">
        <f t="shared" si="156"/>
        <v>9</v>
      </c>
      <c r="Z859" s="59"/>
      <c r="AA859" s="59">
        <f>MATCH((CONCATENATE($P859," ",$Q859)),[1]Banco!$A:$A,0)</f>
        <v>6930</v>
      </c>
      <c r="AB859" s="59"/>
      <c r="AC859" s="3" t="s">
        <v>0</v>
      </c>
      <c r="AD859" s="11"/>
      <c r="AE859" s="60"/>
    </row>
    <row r="860" spans="1:31" ht="25.5" x14ac:dyDescent="0.25">
      <c r="A860" t="str">
        <f t="shared" si="34"/>
        <v>S</v>
      </c>
      <c r="B860">
        <f t="shared" ca="1" si="39"/>
        <v>3</v>
      </c>
      <c r="C860" t="str">
        <f t="shared" ca="1" si="40"/>
        <v>S</v>
      </c>
      <c r="D860" t="str">
        <f t="shared" si="161"/>
        <v xml:space="preserve"> </v>
      </c>
      <c r="E860" s="47">
        <f t="shared" ca="1" si="162"/>
        <v>1</v>
      </c>
      <c r="F860">
        <f t="shared" ca="1" si="37"/>
        <v>27</v>
      </c>
      <c r="G860">
        <f t="shared" ca="1" si="163"/>
        <v>1</v>
      </c>
      <c r="H860">
        <f t="shared" ca="1" si="151"/>
        <v>9</v>
      </c>
      <c r="I860" t="str">
        <f t="shared" ca="1" si="159"/>
        <v>1</v>
      </c>
      <c r="J860" t="str">
        <f t="shared" ca="1" si="160"/>
        <v>1.27.</v>
      </c>
      <c r="K860" t="str">
        <f t="shared" ca="1" si="43"/>
        <v>1.27.1.</v>
      </c>
      <c r="L860" t="str">
        <f t="shared" ca="1" si="152"/>
        <v>F</v>
      </c>
      <c r="M860" s="48" t="s">
        <v>6</v>
      </c>
      <c r="N860" s="49"/>
      <c r="O860" s="50" t="s">
        <v>1835</v>
      </c>
      <c r="P860" s="51" t="s">
        <v>120</v>
      </c>
      <c r="Q860" s="51" t="s">
        <v>970</v>
      </c>
      <c r="R860" s="52" t="s">
        <v>971</v>
      </c>
      <c r="S860" s="53" t="s">
        <v>61</v>
      </c>
      <c r="T860" s="78">
        <v>1</v>
      </c>
      <c r="U860" s="79">
        <v>10057.18</v>
      </c>
      <c r="V860" s="57">
        <f t="shared" si="157"/>
        <v>12549.34</v>
      </c>
      <c r="W860" s="56">
        <f t="shared" si="158"/>
        <v>12549.34</v>
      </c>
      <c r="X860" s="57">
        <f ca="1">IFERROR(IF($M860="S",(ROUNDDOWN($Y860*$W860,2)),IF($M860="M",SUMIFS($X:$X,$M:$M,"N1",$E:$E,I860),IF(AND(M860="N1",OFFSET(M860,1,0)="S"),SUMIFS($X:$X,$M:$M,"S",$J:$J,CONCATENATE(E860,".",F860,".")),IF(AND(M860="N1",OFFSET(M860,1,0)="N2",$A$6&gt;=3),SUMIFS($X:$X,$M:$M,"N2",$J:$J,CONCATENATE(E860,".",F860,".")),IF(AND(M860="N2",OFFSET(M860,1,0)="S",$A$6&gt;=3),SUMIFS($X:$X,$M:$M,"S",$K:$K,CONCATENATE(E860,".",F860,".",G860,"."))))))),0)</f>
        <v>12549.34</v>
      </c>
      <c r="Y860" s="58">
        <f t="shared" si="156"/>
        <v>1</v>
      </c>
      <c r="Z860" s="59"/>
      <c r="AA860" s="59" t="e">
        <f>MATCH((CONCATENATE($P860," ",$Q860)),[1]Banco!$A:$A,0)</f>
        <v>#N/A</v>
      </c>
      <c r="AB860" s="59"/>
      <c r="AC860" s="3" t="s">
        <v>0</v>
      </c>
      <c r="AD860" s="11"/>
      <c r="AE860" s="60"/>
    </row>
    <row r="861" spans="1:31" ht="25.5" x14ac:dyDescent="0.25">
      <c r="A861" t="str">
        <f t="shared" si="34"/>
        <v>S</v>
      </c>
      <c r="B861">
        <f t="shared" ca="1" si="39"/>
        <v>3</v>
      </c>
      <c r="C861" t="str">
        <f t="shared" ca="1" si="40"/>
        <v>S</v>
      </c>
      <c r="D861" t="str">
        <f t="shared" si="161"/>
        <v xml:space="preserve"> </v>
      </c>
      <c r="E861" s="47">
        <f t="shared" ca="1" si="162"/>
        <v>1</v>
      </c>
      <c r="F861">
        <f t="shared" ca="1" si="37"/>
        <v>27</v>
      </c>
      <c r="G861">
        <f t="shared" ca="1" si="163"/>
        <v>1</v>
      </c>
      <c r="H861">
        <f t="shared" ca="1" si="151"/>
        <v>10</v>
      </c>
      <c r="I861" t="str">
        <f t="shared" ca="1" si="159"/>
        <v>1</v>
      </c>
      <c r="J861" t="str">
        <f t="shared" ca="1" si="160"/>
        <v>1.27.</v>
      </c>
      <c r="K861" t="str">
        <f t="shared" ca="1" si="43"/>
        <v>1.27.1.</v>
      </c>
      <c r="L861" t="str">
        <f t="shared" ca="1" si="152"/>
        <v>F</v>
      </c>
      <c r="M861" s="48" t="s">
        <v>6</v>
      </c>
      <c r="N861" s="49"/>
      <c r="O861" s="50" t="s">
        <v>1836</v>
      </c>
      <c r="P861" s="51" t="s">
        <v>120</v>
      </c>
      <c r="Q861" s="51" t="s">
        <v>972</v>
      </c>
      <c r="R861" s="52" t="s">
        <v>973</v>
      </c>
      <c r="S861" s="53" t="s">
        <v>974</v>
      </c>
      <c r="T861" s="78">
        <v>1</v>
      </c>
      <c r="U861" s="79">
        <v>5798.32</v>
      </c>
      <c r="V861" s="57">
        <f t="shared" si="157"/>
        <v>7235.14</v>
      </c>
      <c r="W861" s="56">
        <f t="shared" si="158"/>
        <v>7235.14</v>
      </c>
      <c r="X861" s="57">
        <f ca="1">IFERROR(IF($M861="S",(ROUNDDOWN($Y861*$W861,2)),IF($M861="M",SUMIFS($X:$X,$M:$M,"N1",$E:$E,I861),IF(AND(M861="N1",OFFSET(M861,1,0)="S"),SUMIFS($X:$X,$M:$M,"S",$J:$J,CONCATENATE(E861,".",F861,".")),IF(AND(M861="N1",OFFSET(M861,1,0)="N2",$A$6&gt;=3),SUMIFS($X:$X,$M:$M,"N2",$J:$J,CONCATENATE(E861,".",F861,".")),IF(AND(M861="N2",OFFSET(M861,1,0)="S",$A$6&gt;=3),SUMIFS($X:$X,$M:$M,"S",$K:$K,CONCATENATE(E861,".",F861,".",G861,"."))))))),0)</f>
        <v>7235.14</v>
      </c>
      <c r="Y861" s="58">
        <f t="shared" si="156"/>
        <v>1</v>
      </c>
      <c r="Z861" s="59"/>
      <c r="AA861" s="59" t="e">
        <f>MATCH((CONCATENATE($P861," ",$Q861)),[1]Banco!$A:$A,0)</f>
        <v>#N/A</v>
      </c>
      <c r="AB861" s="59"/>
      <c r="AC861" s="3" t="s">
        <v>0</v>
      </c>
      <c r="AD861" s="11"/>
      <c r="AE861" s="60"/>
    </row>
    <row r="862" spans="1:31" ht="38.25" x14ac:dyDescent="0.25">
      <c r="A862" t="str">
        <f t="shared" si="34"/>
        <v>S</v>
      </c>
      <c r="B862">
        <f t="shared" ca="1" si="39"/>
        <v>3</v>
      </c>
      <c r="C862" t="str">
        <f t="shared" ca="1" si="40"/>
        <v>S</v>
      </c>
      <c r="D862" t="str">
        <f t="shared" si="35"/>
        <v xml:space="preserve"> </v>
      </c>
      <c r="E862" s="47">
        <f t="shared" ca="1" si="36"/>
        <v>1</v>
      </c>
      <c r="F862">
        <f t="shared" ca="1" si="37"/>
        <v>27</v>
      </c>
      <c r="G862">
        <f t="shared" ca="1" si="163"/>
        <v>1</v>
      </c>
      <c r="H862">
        <f t="shared" ca="1" si="151"/>
        <v>11</v>
      </c>
      <c r="I862" t="str">
        <f t="shared" ca="1" si="159"/>
        <v>1</v>
      </c>
      <c r="J862" t="str">
        <f t="shared" ca="1" si="160"/>
        <v>1.27.</v>
      </c>
      <c r="K862" t="str">
        <f t="shared" ca="1" si="43"/>
        <v>1.27.1.</v>
      </c>
      <c r="L862" t="str">
        <f t="shared" ca="1" si="152"/>
        <v>F</v>
      </c>
      <c r="M862" s="48" t="s">
        <v>6</v>
      </c>
      <c r="N862" s="49"/>
      <c r="O862" s="50" t="s">
        <v>1837</v>
      </c>
      <c r="P862" s="51" t="s">
        <v>120</v>
      </c>
      <c r="Q862" s="51" t="s">
        <v>975</v>
      </c>
      <c r="R862" s="52" t="s">
        <v>976</v>
      </c>
      <c r="S862" s="53" t="s">
        <v>61</v>
      </c>
      <c r="T862" s="78">
        <v>2</v>
      </c>
      <c r="U862" s="79">
        <v>1314.68</v>
      </c>
      <c r="V862" s="57">
        <f t="shared" si="157"/>
        <v>1640.45</v>
      </c>
      <c r="W862" s="56">
        <f t="shared" si="158"/>
        <v>1640.45</v>
      </c>
      <c r="X862" s="57">
        <f ca="1">IFERROR(IF($M862="S",(ROUNDDOWN($Y862*$W862,2)),IF($M862="M",SUMIFS($X:$X,$M:$M,"N1",$E:$E,I862),IF(AND(M862="N1",OFFSET(M862,1,0)="S"),SUMIFS($X:$X,$M:$M,"S",$J:$J,CONCATENATE(E862,".",F862,".")),IF(AND(M862="N1",OFFSET(M862,1,0)="N2",$A$6&gt;=3),SUMIFS($X:$X,$M:$M,"N2",$J:$J,CONCATENATE(E862,".",F862,".")),IF(AND(M862="N2",OFFSET(M862,1,0)="S",$A$6&gt;=3),SUMIFS($X:$X,$M:$M,"S",$K:$K,CONCATENATE(E862,".",F862,".",G862,"."))))))),0)</f>
        <v>3280.9</v>
      </c>
      <c r="Y862" s="58">
        <f t="shared" si="156"/>
        <v>2</v>
      </c>
      <c r="Z862" s="59"/>
      <c r="AA862" s="59" t="e">
        <f>MATCH((CONCATENATE($P862," ",$Q862)),[1]Banco!$A:$A,0)</f>
        <v>#N/A</v>
      </c>
      <c r="AB862" s="59"/>
      <c r="AC862" s="3" t="s">
        <v>0</v>
      </c>
      <c r="AD862" s="11"/>
      <c r="AE862" s="60"/>
    </row>
    <row r="863" spans="1:31" x14ac:dyDescent="0.25">
      <c r="A863">
        <f t="shared" si="34"/>
        <v>2</v>
      </c>
      <c r="B863">
        <f t="shared" ca="1" si="39"/>
        <v>2</v>
      </c>
      <c r="C863">
        <f t="shared" ca="1" si="40"/>
        <v>2</v>
      </c>
      <c r="D863" t="str">
        <f t="shared" si="35"/>
        <v xml:space="preserve"> </v>
      </c>
      <c r="E863" s="47">
        <f t="shared" ca="1" si="36"/>
        <v>1</v>
      </c>
      <c r="F863">
        <f t="shared" ca="1" si="37"/>
        <v>28</v>
      </c>
      <c r="G863">
        <f t="shared" ca="1" si="163"/>
        <v>0</v>
      </c>
      <c r="H863">
        <f t="shared" ca="1" si="151"/>
        <v>0</v>
      </c>
      <c r="I863" t="str">
        <f t="shared" ca="1" si="159"/>
        <v>1</v>
      </c>
      <c r="J863" t="str">
        <f t="shared" ca="1" si="160"/>
        <v>1.28.</v>
      </c>
      <c r="K863" t="str">
        <f t="shared" ca="1" si="43"/>
        <v>1.28.0.</v>
      </c>
      <c r="L863" t="str">
        <f t="shared" ca="1" si="152"/>
        <v>F</v>
      </c>
      <c r="M863" s="48" t="s">
        <v>3</v>
      </c>
      <c r="N863" s="49"/>
      <c r="O863" s="50" t="s">
        <v>1838</v>
      </c>
      <c r="P863" s="51"/>
      <c r="Q863" s="51"/>
      <c r="R863" s="52" t="s">
        <v>1873</v>
      </c>
      <c r="S863" s="53"/>
      <c r="T863" s="78"/>
      <c r="U863" s="79"/>
      <c r="V863" s="57">
        <f t="shared" si="157"/>
        <v>0</v>
      </c>
      <c r="W863" s="56">
        <f t="shared" si="158"/>
        <v>0</v>
      </c>
      <c r="X863" s="57">
        <f ca="1">IFERROR(IF($M863="S",(ROUNDDOWN($Y863*$W863,2)),IF($M863="M",SUMIFS($X:$X,$M:$M,"N1",$E:$E,I863),IF(AND(M863="N1",OFFSET(M863,1,0)="S"),SUMIFS($X:$X,$M:$M,"S",$J:$J,CONCATENATE(E863,".",F863,".")),IF(AND(M863="N1",OFFSET(M863,1,0)="N2",$A$6&gt;=3),SUMIFS($X:$X,$M:$M,"N2",$J:$J,CONCATENATE(E863,".",F863,".")),IF(AND(M863="N2",OFFSET(M863,1,0)="S",$A$6&gt;=3),SUMIFS($X:$X,$M:$M,"S",$K:$K,CONCATENATE(E863,".",F863,".",G863,"."))))))),0)</f>
        <v>1601.2</v>
      </c>
      <c r="Y863" s="58">
        <f t="shared" si="156"/>
        <v>0</v>
      </c>
      <c r="Z863" s="59"/>
      <c r="AA863" s="59" t="e">
        <f>MATCH((CONCATENATE($P863," ",$Q863)),[1]Banco!$A:$A,0)</f>
        <v>#N/A</v>
      </c>
      <c r="AB863" s="59"/>
      <c r="AC863" s="3" t="s">
        <v>0</v>
      </c>
      <c r="AD863" s="11"/>
      <c r="AE863" s="60"/>
    </row>
    <row r="864" spans="1:31" x14ac:dyDescent="0.25">
      <c r="A864">
        <f t="shared" si="34"/>
        <v>3</v>
      </c>
      <c r="B864">
        <f t="shared" ca="1" si="39"/>
        <v>3</v>
      </c>
      <c r="C864">
        <f t="shared" ca="1" si="40"/>
        <v>3</v>
      </c>
      <c r="D864" t="str">
        <f t="shared" si="35"/>
        <v xml:space="preserve"> </v>
      </c>
      <c r="E864" s="47">
        <f t="shared" ca="1" si="36"/>
        <v>1</v>
      </c>
      <c r="F864">
        <f t="shared" ca="1" si="37"/>
        <v>28</v>
      </c>
      <c r="G864">
        <f t="shared" ca="1" si="163"/>
        <v>1</v>
      </c>
      <c r="H864">
        <f t="shared" ca="1" si="151"/>
        <v>0</v>
      </c>
      <c r="I864" t="str">
        <f t="shared" ca="1" si="159"/>
        <v>1</v>
      </c>
      <c r="J864" t="str">
        <f t="shared" ca="1" si="160"/>
        <v>1.28.</v>
      </c>
      <c r="K864" t="str">
        <f t="shared" ca="1" si="43"/>
        <v>1.28.1.</v>
      </c>
      <c r="L864" t="str">
        <f t="shared" ca="1" si="152"/>
        <v>F</v>
      </c>
      <c r="M864" s="48" t="s">
        <v>4</v>
      </c>
      <c r="N864" s="49"/>
      <c r="O864" s="50" t="s">
        <v>1839</v>
      </c>
      <c r="P864" s="51"/>
      <c r="Q864" s="51"/>
      <c r="R864" s="52" t="s">
        <v>977</v>
      </c>
      <c r="S864" s="53"/>
      <c r="T864" s="78"/>
      <c r="U864" s="79"/>
      <c r="V864" s="57">
        <f t="shared" si="157"/>
        <v>0</v>
      </c>
      <c r="W864" s="56">
        <f t="shared" si="158"/>
        <v>0</v>
      </c>
      <c r="X864" s="57">
        <f ca="1">IFERROR(IF($M864="S",(ROUNDDOWN($Y864*$W864,2)),IF($M864="M",SUMIFS($X:$X,$M:$M,"N1",$E:$E,I864),IF(AND(M864="N1",OFFSET(M864,1,0)="S"),SUMIFS($X:$X,$M:$M,"S",$J:$J,CONCATENATE(E864,".",F864,".")),IF(AND(M864="N1",OFFSET(M864,1,0)="N2",$A$6&gt;=3),SUMIFS($X:$X,$M:$M,"N2",$J:$J,CONCATENATE(E864,".",F864,".")),IF(AND(M864="N2",OFFSET(M864,1,0)="S",$A$6&gt;=3),SUMIFS($X:$X,$M:$M,"S",$K:$K,CONCATENATE(E864,".",F864,".",G864,"."))))))),0)</f>
        <v>712.76</v>
      </c>
      <c r="Y864" s="58">
        <f t="shared" si="156"/>
        <v>0</v>
      </c>
      <c r="Z864" s="59"/>
      <c r="AA864" s="59" t="e">
        <f>MATCH((CONCATENATE($P864," ",$Q864)),[1]Banco!$A:$A,0)</f>
        <v>#N/A</v>
      </c>
      <c r="AB864" s="59"/>
      <c r="AC864" s="3" t="s">
        <v>0</v>
      </c>
      <c r="AD864" s="11"/>
      <c r="AE864" s="60"/>
    </row>
    <row r="865" spans="1:31" x14ac:dyDescent="0.25">
      <c r="A865" t="str">
        <f t="shared" si="34"/>
        <v>S</v>
      </c>
      <c r="B865">
        <f t="shared" ca="1" si="39"/>
        <v>3</v>
      </c>
      <c r="C865" t="str">
        <f t="shared" ca="1" si="40"/>
        <v>S</v>
      </c>
      <c r="D865" t="str">
        <f t="shared" si="35"/>
        <v xml:space="preserve"> </v>
      </c>
      <c r="E865" s="47">
        <f t="shared" ca="1" si="36"/>
        <v>1</v>
      </c>
      <c r="F865">
        <f t="shared" ca="1" si="37"/>
        <v>28</v>
      </c>
      <c r="G865">
        <f t="shared" ca="1" si="163"/>
        <v>1</v>
      </c>
      <c r="H865">
        <f t="shared" ca="1" si="151"/>
        <v>1</v>
      </c>
      <c r="I865" t="str">
        <f t="shared" ca="1" si="159"/>
        <v>1</v>
      </c>
      <c r="J865" t="str">
        <f t="shared" ca="1" si="160"/>
        <v>1.28.</v>
      </c>
      <c r="K865" t="str">
        <f t="shared" ca="1" si="43"/>
        <v>1.28.1.</v>
      </c>
      <c r="L865" t="str">
        <f t="shared" ca="1" si="152"/>
        <v>F</v>
      </c>
      <c r="M865" s="48" t="s">
        <v>6</v>
      </c>
      <c r="N865" s="49"/>
      <c r="O865" s="50" t="s">
        <v>1840</v>
      </c>
      <c r="P865" s="51" t="s">
        <v>131</v>
      </c>
      <c r="Q865" s="51" t="s">
        <v>978</v>
      </c>
      <c r="R865" s="52" t="s">
        <v>979</v>
      </c>
      <c r="S865" s="53" t="s">
        <v>61</v>
      </c>
      <c r="T865" s="78">
        <v>4</v>
      </c>
      <c r="U865" s="79">
        <v>142.81</v>
      </c>
      <c r="V865" s="57">
        <f t="shared" si="157"/>
        <v>178.19</v>
      </c>
      <c r="W865" s="56">
        <f t="shared" si="158"/>
        <v>178.19</v>
      </c>
      <c r="X865" s="57">
        <f ca="1">IFERROR(IF($M865="S",(ROUNDDOWN($Y865*$W865,2)),IF($M865="M",SUMIFS($X:$X,$M:$M,"N1",$E:$E,I865),IF(AND(M865="N1",OFFSET(M865,1,0)="S"),SUMIFS($X:$X,$M:$M,"S",$J:$J,CONCATENATE(E865,".",F865,".")),IF(AND(M865="N1",OFFSET(M865,1,0)="N2",$A$6&gt;=3),SUMIFS($X:$X,$M:$M,"N2",$J:$J,CONCATENATE(E865,".",F865,".")),IF(AND(M865="N2",OFFSET(M865,1,0)="S",$A$6&gt;=3),SUMIFS($X:$X,$M:$M,"S",$K:$K,CONCATENATE(E865,".",F865,".",G865,"."))))))),0)</f>
        <v>712.76</v>
      </c>
      <c r="Y865" s="58">
        <f t="shared" si="156"/>
        <v>4</v>
      </c>
      <c r="Z865" s="59"/>
      <c r="AA865" s="59" t="e">
        <f>MATCH((CONCATENATE($P865," ",$Q865)),[1]Banco!$A:$A,0)</f>
        <v>#N/A</v>
      </c>
      <c r="AB865" s="59"/>
      <c r="AC865" s="3" t="s">
        <v>0</v>
      </c>
      <c r="AD865" s="11"/>
      <c r="AE865" s="60"/>
    </row>
    <row r="866" spans="1:31" x14ac:dyDescent="0.25">
      <c r="A866">
        <f t="shared" si="34"/>
        <v>3</v>
      </c>
      <c r="B866">
        <f t="shared" ca="1" si="39"/>
        <v>3</v>
      </c>
      <c r="C866">
        <f t="shared" ca="1" si="40"/>
        <v>3</v>
      </c>
      <c r="D866" t="str">
        <f t="shared" si="35"/>
        <v xml:space="preserve"> </v>
      </c>
      <c r="E866" s="47">
        <f t="shared" ca="1" si="36"/>
        <v>1</v>
      </c>
      <c r="F866">
        <f t="shared" ca="1" si="37"/>
        <v>28</v>
      </c>
      <c r="G866">
        <f t="shared" ca="1" si="163"/>
        <v>2</v>
      </c>
      <c r="H866">
        <f t="shared" ca="1" si="151"/>
        <v>0</v>
      </c>
      <c r="I866" t="str">
        <f t="shared" ca="1" si="159"/>
        <v>1</v>
      </c>
      <c r="J866" t="str">
        <f t="shared" ca="1" si="160"/>
        <v>1.28.</v>
      </c>
      <c r="K866" t="str">
        <f t="shared" ca="1" si="43"/>
        <v>1.28.2.</v>
      </c>
      <c r="L866" t="str">
        <f t="shared" ca="1" si="152"/>
        <v>F</v>
      </c>
      <c r="M866" s="48" t="s">
        <v>4</v>
      </c>
      <c r="N866" s="49"/>
      <c r="O866" s="50" t="s">
        <v>1841</v>
      </c>
      <c r="P866" s="51"/>
      <c r="Q866" s="51"/>
      <c r="R866" s="52" t="s">
        <v>980</v>
      </c>
      <c r="S866" s="53"/>
      <c r="T866" s="78"/>
      <c r="U866" s="79"/>
      <c r="V866" s="57">
        <f t="shared" si="157"/>
        <v>0</v>
      </c>
      <c r="W866" s="56">
        <f t="shared" si="158"/>
        <v>0</v>
      </c>
      <c r="X866" s="57">
        <f ca="1">IFERROR(IF($M866="S",(ROUNDDOWN($Y866*$W866,2)),IF($M866="M",SUMIFS($X:$X,$M:$M,"N1",$E:$E,I866),IF(AND(M866="N1",OFFSET(M866,1,0)="S"),SUMIFS($X:$X,$M:$M,"S",$J:$J,CONCATENATE(E866,".",F866,".")),IF(AND(M866="N1",OFFSET(M866,1,0)="N2",$A$6&gt;=3),SUMIFS($X:$X,$M:$M,"N2",$J:$J,CONCATENATE(E866,".",F866,".")),IF(AND(M866="N2",OFFSET(M866,1,0)="S",$A$6&gt;=3),SUMIFS($X:$X,$M:$M,"S",$K:$K,CONCATENATE(E866,".",F866,".",G866,"."))))))),0)</f>
        <v>284.56</v>
      </c>
      <c r="Y866" s="58">
        <f t="shared" si="156"/>
        <v>0</v>
      </c>
      <c r="Z866" s="59"/>
      <c r="AA866" s="59" t="e">
        <f>MATCH((CONCATENATE($P866," ",$Q866)),[1]Banco!$A:$A,0)</f>
        <v>#N/A</v>
      </c>
      <c r="AB866" s="59"/>
      <c r="AC866" s="3" t="s">
        <v>0</v>
      </c>
      <c r="AD866" s="11"/>
      <c r="AE866" s="60"/>
    </row>
    <row r="867" spans="1:31" ht="25.5" x14ac:dyDescent="0.25">
      <c r="A867" t="str">
        <f t="shared" si="34"/>
        <v>S</v>
      </c>
      <c r="B867">
        <f t="shared" ca="1" si="39"/>
        <v>3</v>
      </c>
      <c r="C867" t="str">
        <f t="shared" ca="1" si="40"/>
        <v>S</v>
      </c>
      <c r="D867" t="str">
        <f t="shared" si="35"/>
        <v xml:space="preserve"> </v>
      </c>
      <c r="E867" s="47">
        <f t="shared" ca="1" si="36"/>
        <v>1</v>
      </c>
      <c r="F867">
        <f t="shared" ca="1" si="37"/>
        <v>28</v>
      </c>
      <c r="G867">
        <f t="shared" ca="1" si="163"/>
        <v>2</v>
      </c>
      <c r="H867">
        <f t="shared" ca="1" si="151"/>
        <v>1</v>
      </c>
      <c r="I867" t="str">
        <f t="shared" ca="1" si="159"/>
        <v>1</v>
      </c>
      <c r="J867" t="str">
        <f t="shared" ca="1" si="160"/>
        <v>1.28.</v>
      </c>
      <c r="K867" t="str">
        <f t="shared" ca="1" si="43"/>
        <v>1.28.2.</v>
      </c>
      <c r="L867" t="str">
        <f t="shared" ca="1" si="152"/>
        <v>F</v>
      </c>
      <c r="M867" s="48" t="s">
        <v>6</v>
      </c>
      <c r="N867" s="49"/>
      <c r="O867" s="50" t="s">
        <v>1842</v>
      </c>
      <c r="P867" s="51" t="s">
        <v>51</v>
      </c>
      <c r="Q867" s="51" t="s">
        <v>981</v>
      </c>
      <c r="R867" s="52" t="s">
        <v>982</v>
      </c>
      <c r="S867" s="53" t="s">
        <v>61</v>
      </c>
      <c r="T867" s="78">
        <v>8</v>
      </c>
      <c r="U867" s="79">
        <v>28.51</v>
      </c>
      <c r="V867" s="57">
        <f t="shared" si="157"/>
        <v>35.57</v>
      </c>
      <c r="W867" s="56">
        <f t="shared" si="158"/>
        <v>35.57</v>
      </c>
      <c r="X867" s="57">
        <f ca="1">IFERROR(IF($M867="S",(ROUNDDOWN($Y867*$W867,2)),IF($M867="M",SUMIFS($X:$X,$M:$M,"N1",$E:$E,I867),IF(AND(M867="N1",OFFSET(M867,1,0)="S"),SUMIFS($X:$X,$M:$M,"S",$J:$J,CONCATENATE(E867,".",F867,".")),IF(AND(M867="N1",OFFSET(M867,1,0)="N2",$A$6&gt;=3),SUMIFS($X:$X,$M:$M,"N2",$J:$J,CONCATENATE(E867,".",F867,".")),IF(AND(M867="N2",OFFSET(M867,1,0)="S",$A$6&gt;=3),SUMIFS($X:$X,$M:$M,"S",$K:$K,CONCATENATE(E867,".",F867,".",G867,"."))))))),0)</f>
        <v>284.56</v>
      </c>
      <c r="Y867" s="58">
        <f t="shared" si="156"/>
        <v>8</v>
      </c>
      <c r="Z867" s="59"/>
      <c r="AA867" s="59">
        <f>MATCH((CONCATENATE($P867," ",$Q867)),[1]Banco!$A:$A,0)</f>
        <v>12809</v>
      </c>
      <c r="AB867" s="59"/>
      <c r="AC867" s="3" t="s">
        <v>0</v>
      </c>
      <c r="AD867" s="11"/>
      <c r="AE867" s="60"/>
    </row>
    <row r="868" spans="1:31" x14ac:dyDescent="0.25">
      <c r="A868">
        <f t="shared" si="34"/>
        <v>3</v>
      </c>
      <c r="B868">
        <f t="shared" ca="1" si="39"/>
        <v>3</v>
      </c>
      <c r="C868">
        <f t="shared" ca="1" si="40"/>
        <v>3</v>
      </c>
      <c r="D868" t="str">
        <f t="shared" si="35"/>
        <v xml:space="preserve"> </v>
      </c>
      <c r="E868" s="47">
        <f t="shared" ca="1" si="36"/>
        <v>1</v>
      </c>
      <c r="F868">
        <f t="shared" ca="1" si="37"/>
        <v>28</v>
      </c>
      <c r="G868">
        <f t="shared" ca="1" si="163"/>
        <v>3</v>
      </c>
      <c r="H868">
        <f t="shared" ca="1" si="151"/>
        <v>0</v>
      </c>
      <c r="I868" t="str">
        <f t="shared" ca="1" si="159"/>
        <v>1</v>
      </c>
      <c r="J868" t="str">
        <f t="shared" ca="1" si="160"/>
        <v>1.28.</v>
      </c>
      <c r="K868" t="str">
        <f t="shared" ca="1" si="43"/>
        <v>1.28.3.</v>
      </c>
      <c r="L868" t="str">
        <f t="shared" ca="1" si="152"/>
        <v>F</v>
      </c>
      <c r="M868" s="48" t="s">
        <v>4</v>
      </c>
      <c r="N868" s="49"/>
      <c r="O868" s="50" t="s">
        <v>1843</v>
      </c>
      <c r="P868" s="51"/>
      <c r="Q868" s="51"/>
      <c r="R868" s="52" t="s">
        <v>983</v>
      </c>
      <c r="S868" s="53"/>
      <c r="T868" s="78"/>
      <c r="U868" s="79"/>
      <c r="V868" s="57">
        <f t="shared" si="157"/>
        <v>0</v>
      </c>
      <c r="W868" s="56">
        <f t="shared" si="158"/>
        <v>0</v>
      </c>
      <c r="X868" s="57">
        <f ca="1">IFERROR(IF($M868="S",(ROUNDDOWN($Y868*$W868,2)),IF($M868="M",SUMIFS($X:$X,$M:$M,"N1",$E:$E,I868),IF(AND(M868="N1",OFFSET(M868,1,0)="S"),SUMIFS($X:$X,$M:$M,"S",$J:$J,CONCATENATE(E868,".",F868,".")),IF(AND(M868="N1",OFFSET(M868,1,0)="N2",$A$6&gt;=3),SUMIFS($X:$X,$M:$M,"N2",$J:$J,CONCATENATE(E868,".",F868,".")),IF(AND(M868="N2",OFFSET(M868,1,0)="S",$A$6&gt;=3),SUMIFS($X:$X,$M:$M,"S",$K:$K,CONCATENATE(E868,".",F868,".",G868,"."))))))),0)</f>
        <v>424.7</v>
      </c>
      <c r="Y868" s="58">
        <f t="shared" si="156"/>
        <v>0</v>
      </c>
      <c r="Z868" s="59"/>
      <c r="AA868" s="59" t="e">
        <f>MATCH((CONCATENATE($P868," ",$Q868)),[1]Banco!$A:$A,0)</f>
        <v>#N/A</v>
      </c>
      <c r="AB868" s="59"/>
      <c r="AC868" s="3" t="s">
        <v>0</v>
      </c>
      <c r="AD868" s="11"/>
      <c r="AE868" s="60"/>
    </row>
    <row r="869" spans="1:31" ht="38.25" x14ac:dyDescent="0.25">
      <c r="A869" t="str">
        <f t="shared" si="34"/>
        <v>S</v>
      </c>
      <c r="B869">
        <f t="shared" ca="1" si="39"/>
        <v>3</v>
      </c>
      <c r="C869" t="str">
        <f t="shared" ca="1" si="40"/>
        <v>S</v>
      </c>
      <c r="D869" t="str">
        <f t="shared" si="35"/>
        <v xml:space="preserve"> </v>
      </c>
      <c r="E869" s="47">
        <f t="shared" ca="1" si="36"/>
        <v>1</v>
      </c>
      <c r="F869">
        <f t="shared" ca="1" si="37"/>
        <v>28</v>
      </c>
      <c r="G869">
        <f t="shared" ca="1" si="163"/>
        <v>3</v>
      </c>
      <c r="H869">
        <f t="shared" ca="1" si="151"/>
        <v>1</v>
      </c>
      <c r="I869" t="str">
        <f t="shared" ca="1" si="159"/>
        <v>1</v>
      </c>
      <c r="J869" t="str">
        <f t="shared" ca="1" si="160"/>
        <v>1.28.</v>
      </c>
      <c r="K869" t="str">
        <f t="shared" ca="1" si="43"/>
        <v>1.28.3.</v>
      </c>
      <c r="L869" t="str">
        <f t="shared" ca="1" si="152"/>
        <v>F</v>
      </c>
      <c r="M869" s="48" t="s">
        <v>6</v>
      </c>
      <c r="N869" s="49"/>
      <c r="O869" s="50" t="s">
        <v>1844</v>
      </c>
      <c r="P869" s="51" t="s">
        <v>120</v>
      </c>
      <c r="Q869" s="51" t="s">
        <v>984</v>
      </c>
      <c r="R869" s="52" t="s">
        <v>985</v>
      </c>
      <c r="S869" s="53" t="s">
        <v>61</v>
      </c>
      <c r="T869" s="78">
        <v>19</v>
      </c>
      <c r="U869" s="79">
        <v>17.010000000000002</v>
      </c>
      <c r="V869" s="57">
        <f t="shared" si="157"/>
        <v>21.22</v>
      </c>
      <c r="W869" s="56">
        <f t="shared" si="158"/>
        <v>21.22</v>
      </c>
      <c r="X869" s="57">
        <f ca="1">IFERROR(IF($M869="S",(ROUNDDOWN($Y869*$W869,2)),IF($M869="M",SUMIFS($X:$X,$M:$M,"N1",$E:$E,I869),IF(AND(M869="N1",OFFSET(M869,1,0)="S"),SUMIFS($X:$X,$M:$M,"S",$J:$J,CONCATENATE(E869,".",F869,".")),IF(AND(M869="N1",OFFSET(M869,1,0)="N2",$A$6&gt;=3),SUMIFS($X:$X,$M:$M,"N2",$J:$J,CONCATENATE(E869,".",F869,".")),IF(AND(M869="N2",OFFSET(M869,1,0)="S",$A$6&gt;=3),SUMIFS($X:$X,$M:$M,"S",$K:$K,CONCATENATE(E869,".",F869,".",G869,"."))))))),0)</f>
        <v>403.18</v>
      </c>
      <c r="Y869" s="58">
        <f t="shared" si="156"/>
        <v>19</v>
      </c>
      <c r="Z869" s="59"/>
      <c r="AA869" s="59" t="e">
        <f>MATCH((CONCATENATE($P869," ",$Q869)),[1]Banco!$A:$A,0)</f>
        <v>#N/A</v>
      </c>
      <c r="AB869" s="59"/>
      <c r="AC869" s="3" t="s">
        <v>0</v>
      </c>
      <c r="AD869" s="11"/>
      <c r="AE869" s="60"/>
    </row>
    <row r="870" spans="1:31" ht="38.25" x14ac:dyDescent="0.25">
      <c r="A870" t="str">
        <f t="shared" si="34"/>
        <v>S</v>
      </c>
      <c r="B870">
        <f t="shared" ca="1" si="39"/>
        <v>3</v>
      </c>
      <c r="C870" t="str">
        <f t="shared" ca="1" si="40"/>
        <v>S</v>
      </c>
      <c r="D870" t="str">
        <f t="shared" si="35"/>
        <v xml:space="preserve"> </v>
      </c>
      <c r="E870" s="47">
        <f t="shared" ca="1" si="36"/>
        <v>1</v>
      </c>
      <c r="F870">
        <f t="shared" ca="1" si="37"/>
        <v>28</v>
      </c>
      <c r="G870">
        <f t="shared" ca="1" si="163"/>
        <v>3</v>
      </c>
      <c r="H870">
        <f t="shared" ref="H870:H882" ca="1" si="164">IF(AND($C870&lt;=4,$C870&lt;&gt;0),0,IF(AND($C870="S",$X870&gt;0),OFFSET(H870,-1,0)+1,OFFSET(H870,-1,0)))</f>
        <v>2</v>
      </c>
      <c r="I870" t="str">
        <f t="shared" ca="1" si="159"/>
        <v>1</v>
      </c>
      <c r="J870" t="str">
        <f t="shared" ca="1" si="160"/>
        <v>1.28.</v>
      </c>
      <c r="K870" t="str">
        <f t="shared" ca="1" si="43"/>
        <v>1.28.3.</v>
      </c>
      <c r="L870" t="str">
        <f t="shared" ref="L870:L875" ca="1" si="165">IF(OR($Y870&gt;0,$C870=1,$C870=2,$C870=3,$C870=4),"F","")</f>
        <v>F</v>
      </c>
      <c r="M870" s="48" t="s">
        <v>6</v>
      </c>
      <c r="N870" s="49"/>
      <c r="O870" s="50" t="s">
        <v>1845</v>
      </c>
      <c r="P870" s="51" t="s">
        <v>120</v>
      </c>
      <c r="Q870" s="51" t="s">
        <v>986</v>
      </c>
      <c r="R870" s="52" t="s">
        <v>987</v>
      </c>
      <c r="S870" s="53" t="s">
        <v>61</v>
      </c>
      <c r="T870" s="78">
        <v>1</v>
      </c>
      <c r="U870" s="79">
        <v>17.25</v>
      </c>
      <c r="V870" s="57">
        <f t="shared" si="157"/>
        <v>21.52</v>
      </c>
      <c r="W870" s="56">
        <f t="shared" si="158"/>
        <v>21.52</v>
      </c>
      <c r="X870" s="57">
        <f ca="1">IFERROR(IF($M870="S",(ROUNDDOWN($Y870*$W870,2)),IF($M870="M",SUMIFS($X:$X,$M:$M,"N1",$E:$E,I870),IF(AND(M870="N1",OFFSET(M870,1,0)="S"),SUMIFS($X:$X,$M:$M,"S",$J:$J,CONCATENATE(E870,".",F870,".")),IF(AND(M870="N1",OFFSET(M870,1,0)="N2",$A$6&gt;=3),SUMIFS($X:$X,$M:$M,"N2",$J:$J,CONCATENATE(E870,".",F870,".")),IF(AND(M870="N2",OFFSET(M870,1,0)="S",$A$6&gt;=3),SUMIFS($X:$X,$M:$M,"S",$K:$K,CONCATENATE(E870,".",F870,".",G870,"."))))))),0)</f>
        <v>21.52</v>
      </c>
      <c r="Y870" s="58">
        <f t="shared" si="156"/>
        <v>1</v>
      </c>
      <c r="Z870" s="59"/>
      <c r="AA870" s="59" t="e">
        <f>MATCH((CONCATENATE($P870," ",$Q870)),[1]Banco!$A:$A,0)</f>
        <v>#N/A</v>
      </c>
      <c r="AB870" s="59"/>
      <c r="AC870" s="3" t="s">
        <v>0</v>
      </c>
      <c r="AD870" s="11"/>
      <c r="AE870" s="60"/>
    </row>
    <row r="871" spans="1:31" x14ac:dyDescent="0.25">
      <c r="A871">
        <f t="shared" si="34"/>
        <v>3</v>
      </c>
      <c r="B871">
        <f t="shared" ca="1" si="39"/>
        <v>3</v>
      </c>
      <c r="C871">
        <f t="shared" ca="1" si="40"/>
        <v>3</v>
      </c>
      <c r="D871" t="str">
        <f t="shared" si="35"/>
        <v xml:space="preserve"> </v>
      </c>
      <c r="E871" s="47">
        <f t="shared" ca="1" si="36"/>
        <v>1</v>
      </c>
      <c r="F871">
        <f t="shared" ca="1" si="37"/>
        <v>28</v>
      </c>
      <c r="G871">
        <f t="shared" ca="1" si="163"/>
        <v>4</v>
      </c>
      <c r="H871">
        <f t="shared" ca="1" si="164"/>
        <v>0</v>
      </c>
      <c r="I871" t="str">
        <f t="shared" ca="1" si="159"/>
        <v>1</v>
      </c>
      <c r="J871" t="str">
        <f t="shared" ca="1" si="160"/>
        <v>1.28.</v>
      </c>
      <c r="K871" t="str">
        <f t="shared" ca="1" si="43"/>
        <v>1.28.4.</v>
      </c>
      <c r="L871" t="str">
        <f t="shared" ca="1" si="165"/>
        <v>F</v>
      </c>
      <c r="M871" s="48" t="s">
        <v>4</v>
      </c>
      <c r="N871" s="49"/>
      <c r="O871" s="50" t="s">
        <v>1846</v>
      </c>
      <c r="P871" s="51"/>
      <c r="Q871" s="51"/>
      <c r="R871" s="52" t="s">
        <v>988</v>
      </c>
      <c r="S871" s="53"/>
      <c r="T871" s="78"/>
      <c r="U871" s="79"/>
      <c r="V871" s="57">
        <f t="shared" si="157"/>
        <v>0</v>
      </c>
      <c r="W871" s="56">
        <f t="shared" si="158"/>
        <v>0</v>
      </c>
      <c r="X871" s="57">
        <f ca="1">IFERROR(IF($M871="S",(ROUNDDOWN($Y871*$W871,2)),IF($M871="M",SUMIFS($X:$X,$M:$M,"N1",$E:$E,I871),IF(AND(M871="N1",OFFSET(M871,1,0)="S"),SUMIFS($X:$X,$M:$M,"S",$J:$J,CONCATENATE(E871,".",F871,".")),IF(AND(M871="N1",OFFSET(M871,1,0)="N2",$A$6&gt;=3),SUMIFS($X:$X,$M:$M,"N2",$J:$J,CONCATENATE(E871,".",F871,".")),IF(AND(M871="N2",OFFSET(M871,1,0)="S",$A$6&gt;=3),SUMIFS($X:$X,$M:$M,"S",$K:$K,CONCATENATE(E871,".",F871,".",G871,"."))))))),0)</f>
        <v>105.48</v>
      </c>
      <c r="Y871" s="58">
        <f t="shared" si="156"/>
        <v>0</v>
      </c>
      <c r="Z871" s="59"/>
      <c r="AA871" s="59" t="e">
        <f>MATCH((CONCATENATE($P871," ",$Q871)),[1]Banco!$A:$A,0)</f>
        <v>#N/A</v>
      </c>
      <c r="AB871" s="59"/>
      <c r="AC871" s="3" t="s">
        <v>0</v>
      </c>
      <c r="AD871" s="11"/>
      <c r="AE871" s="60"/>
    </row>
    <row r="872" spans="1:31" ht="38.25" x14ac:dyDescent="0.25">
      <c r="A872" t="str">
        <f t="shared" si="34"/>
        <v>S</v>
      </c>
      <c r="B872">
        <f t="shared" ca="1" si="39"/>
        <v>3</v>
      </c>
      <c r="C872" t="str">
        <f t="shared" ca="1" si="40"/>
        <v>S</v>
      </c>
      <c r="D872" t="str">
        <f t="shared" si="35"/>
        <v xml:space="preserve"> </v>
      </c>
      <c r="E872" s="47">
        <f t="shared" ca="1" si="36"/>
        <v>1</v>
      </c>
      <c r="F872">
        <f t="shared" ca="1" si="37"/>
        <v>28</v>
      </c>
      <c r="G872">
        <f t="shared" ca="1" si="163"/>
        <v>4</v>
      </c>
      <c r="H872">
        <f t="shared" ca="1" si="164"/>
        <v>1</v>
      </c>
      <c r="I872" t="str">
        <f t="shared" ca="1" si="159"/>
        <v>1</v>
      </c>
      <c r="J872" t="str">
        <f t="shared" ca="1" si="160"/>
        <v>1.28.</v>
      </c>
      <c r="K872" t="str">
        <f t="shared" ca="1" si="43"/>
        <v>1.28.4.</v>
      </c>
      <c r="L872" t="str">
        <f t="shared" ca="1" si="165"/>
        <v>F</v>
      </c>
      <c r="M872" s="48" t="s">
        <v>6</v>
      </c>
      <c r="N872" s="49"/>
      <c r="O872" s="50" t="s">
        <v>1847</v>
      </c>
      <c r="P872" s="51" t="s">
        <v>120</v>
      </c>
      <c r="Q872" s="51" t="s">
        <v>989</v>
      </c>
      <c r="R872" s="52" t="s">
        <v>990</v>
      </c>
      <c r="S872" s="53" t="s">
        <v>61</v>
      </c>
      <c r="T872" s="78">
        <v>4</v>
      </c>
      <c r="U872" s="79">
        <v>21.14</v>
      </c>
      <c r="V872" s="57">
        <f t="shared" si="157"/>
        <v>26.37</v>
      </c>
      <c r="W872" s="56">
        <f t="shared" si="158"/>
        <v>26.37</v>
      </c>
      <c r="X872" s="57">
        <f ca="1">IFERROR(IF($M872="S",(ROUNDDOWN($Y872*$W872,2)),IF($M872="M",SUMIFS($X:$X,$M:$M,"N1",$E:$E,I872),IF(AND(M872="N1",OFFSET(M872,1,0)="S"),SUMIFS($X:$X,$M:$M,"S",$J:$J,CONCATENATE(E872,".",F872,".")),IF(AND(M872="N1",OFFSET(M872,1,0)="N2",$A$6&gt;=3),SUMIFS($X:$X,$M:$M,"N2",$J:$J,CONCATENATE(E872,".",F872,".")),IF(AND(M872="N2",OFFSET(M872,1,0)="S",$A$6&gt;=3),SUMIFS($X:$X,$M:$M,"S",$K:$K,CONCATENATE(E872,".",F872,".",G872,"."))))))),0)</f>
        <v>105.48</v>
      </c>
      <c r="Y872" s="58">
        <f t="shared" si="156"/>
        <v>4</v>
      </c>
      <c r="Z872" s="59"/>
      <c r="AA872" s="59" t="e">
        <f>MATCH((CONCATENATE($P872," ",$Q872)),[1]Banco!$A:$A,0)</f>
        <v>#N/A</v>
      </c>
      <c r="AB872" s="59"/>
      <c r="AC872" s="3" t="s">
        <v>0</v>
      </c>
      <c r="AD872" s="11"/>
      <c r="AE872" s="60"/>
    </row>
    <row r="873" spans="1:31" x14ac:dyDescent="0.25">
      <c r="A873">
        <f t="shared" si="34"/>
        <v>3</v>
      </c>
      <c r="B873">
        <f t="shared" ca="1" si="39"/>
        <v>3</v>
      </c>
      <c r="C873">
        <f t="shared" ca="1" si="40"/>
        <v>3</v>
      </c>
      <c r="D873" t="str">
        <f t="shared" si="35"/>
        <v xml:space="preserve"> </v>
      </c>
      <c r="E873" s="47">
        <f t="shared" ca="1" si="36"/>
        <v>1</v>
      </c>
      <c r="F873">
        <f t="shared" ca="1" si="37"/>
        <v>28</v>
      </c>
      <c r="G873">
        <f t="shared" ca="1" si="163"/>
        <v>5</v>
      </c>
      <c r="H873">
        <f t="shared" ca="1" si="164"/>
        <v>0</v>
      </c>
      <c r="I873" t="str">
        <f t="shared" ca="1" si="159"/>
        <v>1</v>
      </c>
      <c r="J873" t="str">
        <f t="shared" ca="1" si="160"/>
        <v>1.28.</v>
      </c>
      <c r="K873" t="str">
        <f t="shared" ca="1" si="43"/>
        <v>1.28.5.</v>
      </c>
      <c r="L873" t="str">
        <f t="shared" ca="1" si="165"/>
        <v>F</v>
      </c>
      <c r="M873" s="48" t="s">
        <v>4</v>
      </c>
      <c r="N873" s="49"/>
      <c r="O873" s="50" t="s">
        <v>1848</v>
      </c>
      <c r="P873" s="51"/>
      <c r="Q873" s="51"/>
      <c r="R873" s="52" t="s">
        <v>991</v>
      </c>
      <c r="S873" s="53"/>
      <c r="T873" s="78"/>
      <c r="U873" s="79"/>
      <c r="V873" s="57">
        <f t="shared" si="157"/>
        <v>0</v>
      </c>
      <c r="W873" s="56">
        <f t="shared" si="158"/>
        <v>0</v>
      </c>
      <c r="X873" s="57">
        <f ca="1">IFERROR(IF($M873="S",(ROUNDDOWN($Y873*$W873,2)),IF($M873="M",SUMIFS($X:$X,$M:$M,"N1",$E:$E,I873),IF(AND(M873="N1",OFFSET(M873,1,0)="S"),SUMIFS($X:$X,$M:$M,"S",$J:$J,CONCATENATE(E873,".",F873,".")),IF(AND(M873="N1",OFFSET(M873,1,0)="N2",$A$6&gt;=3),SUMIFS($X:$X,$M:$M,"N2",$J:$J,CONCATENATE(E873,".",F873,".")),IF(AND(M873="N2",OFFSET(M873,1,0)="S",$A$6&gt;=3),SUMIFS($X:$X,$M:$M,"S",$K:$K,CONCATENATE(E873,".",F873,".",G873,"."))))))),0)</f>
        <v>73.7</v>
      </c>
      <c r="Y873" s="58">
        <f t="shared" si="156"/>
        <v>0</v>
      </c>
      <c r="Z873" s="59"/>
      <c r="AA873" s="59" t="e">
        <f>MATCH((CONCATENATE($P873," ",$Q873)),[1]Banco!$A:$A,0)</f>
        <v>#N/A</v>
      </c>
      <c r="AB873" s="59"/>
      <c r="AC873" s="3" t="s">
        <v>0</v>
      </c>
      <c r="AD873" s="11"/>
      <c r="AE873" s="60"/>
    </row>
    <row r="874" spans="1:31" ht="38.25" x14ac:dyDescent="0.25">
      <c r="A874" t="str">
        <f t="shared" si="34"/>
        <v>S</v>
      </c>
      <c r="B874">
        <f t="shared" ca="1" si="39"/>
        <v>3</v>
      </c>
      <c r="C874" t="str">
        <f t="shared" ca="1" si="40"/>
        <v>S</v>
      </c>
      <c r="D874" t="str">
        <f t="shared" si="35"/>
        <v xml:space="preserve"> </v>
      </c>
      <c r="E874" s="47">
        <f t="shared" ca="1" si="36"/>
        <v>1</v>
      </c>
      <c r="F874">
        <f t="shared" ca="1" si="37"/>
        <v>28</v>
      </c>
      <c r="G874">
        <f t="shared" ca="1" si="163"/>
        <v>5</v>
      </c>
      <c r="H874">
        <f t="shared" ca="1" si="164"/>
        <v>1</v>
      </c>
      <c r="I874" t="str">
        <f t="shared" ca="1" si="159"/>
        <v>1</v>
      </c>
      <c r="J874" t="str">
        <f t="shared" ca="1" si="160"/>
        <v>1.28.</v>
      </c>
      <c r="K874" t="str">
        <f t="shared" ca="1" si="43"/>
        <v>1.28.5.</v>
      </c>
      <c r="L874" t="str">
        <f t="shared" ca="1" si="165"/>
        <v>F</v>
      </c>
      <c r="M874" s="48" t="s">
        <v>6</v>
      </c>
      <c r="N874" s="49"/>
      <c r="O874" s="50" t="s">
        <v>1849</v>
      </c>
      <c r="P874" s="51" t="s">
        <v>120</v>
      </c>
      <c r="Q874" s="51" t="s">
        <v>992</v>
      </c>
      <c r="R874" s="52" t="s">
        <v>993</v>
      </c>
      <c r="S874" s="53" t="s">
        <v>61</v>
      </c>
      <c r="T874" s="78">
        <v>1</v>
      </c>
      <c r="U874" s="79">
        <v>59.07</v>
      </c>
      <c r="V874" s="57">
        <f t="shared" si="157"/>
        <v>73.7</v>
      </c>
      <c r="W874" s="56">
        <f t="shared" si="158"/>
        <v>73.7</v>
      </c>
      <c r="X874" s="57">
        <f ca="1">IFERROR(IF($M874="S",(ROUNDDOWN($Y874*$W874,2)),IF($M874="M",SUMIFS($X:$X,$M:$M,"N1",$E:$E,I874),IF(AND(M874="N1",OFFSET(M874,1,0)="S"),SUMIFS($X:$X,$M:$M,"S",$J:$J,CONCATENATE(E874,".",F874,".")),IF(AND(M874="N1",OFFSET(M874,1,0)="N2",$A$6&gt;=3),SUMIFS($X:$X,$M:$M,"N2",$J:$J,CONCATENATE(E874,".",F874,".")),IF(AND(M874="N2",OFFSET(M874,1,0)="S",$A$6&gt;=3),SUMIFS($X:$X,$M:$M,"S",$K:$K,CONCATENATE(E874,".",F874,".",G874,"."))))))),0)</f>
        <v>73.7</v>
      </c>
      <c r="Y874" s="58">
        <f t="shared" si="156"/>
        <v>1</v>
      </c>
      <c r="Z874" s="59"/>
      <c r="AA874" s="59" t="e">
        <f>MATCH((CONCATENATE($P874," ",$Q874)),[1]Banco!$A:$A,0)</f>
        <v>#N/A</v>
      </c>
      <c r="AB874" s="59"/>
      <c r="AC874" s="3" t="s">
        <v>0</v>
      </c>
      <c r="AD874" s="11"/>
      <c r="AE874" s="60"/>
    </row>
    <row r="875" spans="1:31" x14ac:dyDescent="0.25">
      <c r="A875">
        <f t="shared" si="34"/>
        <v>2</v>
      </c>
      <c r="B875">
        <f t="shared" ca="1" si="39"/>
        <v>2</v>
      </c>
      <c r="C875">
        <f t="shared" ca="1" si="40"/>
        <v>2</v>
      </c>
      <c r="D875" t="str">
        <f t="shared" si="35"/>
        <v xml:space="preserve"> </v>
      </c>
      <c r="E875" s="47">
        <f t="shared" ca="1" si="36"/>
        <v>1</v>
      </c>
      <c r="F875">
        <f t="shared" ca="1" si="37"/>
        <v>29</v>
      </c>
      <c r="G875">
        <f t="shared" ca="1" si="163"/>
        <v>0</v>
      </c>
      <c r="H875">
        <f t="shared" ca="1" si="164"/>
        <v>0</v>
      </c>
      <c r="I875" t="str">
        <f t="shared" ca="1" si="41"/>
        <v>1</v>
      </c>
      <c r="J875" t="str">
        <f t="shared" ca="1" si="42"/>
        <v>1.29.</v>
      </c>
      <c r="K875" t="str">
        <f t="shared" ca="1" si="43"/>
        <v>1.29.0.</v>
      </c>
      <c r="L875" t="str">
        <f t="shared" ca="1" si="165"/>
        <v>F</v>
      </c>
      <c r="M875" s="48" t="s">
        <v>3</v>
      </c>
      <c r="N875" s="49"/>
      <c r="O875" s="50" t="s">
        <v>1850</v>
      </c>
      <c r="P875" s="51"/>
      <c r="Q875" s="51"/>
      <c r="R875" s="52" t="s">
        <v>41</v>
      </c>
      <c r="S875" s="53"/>
      <c r="T875" s="78"/>
      <c r="U875" s="79"/>
      <c r="V875" s="57">
        <f t="shared" si="157"/>
        <v>0</v>
      </c>
      <c r="W875" s="56">
        <f t="shared" si="158"/>
        <v>0</v>
      </c>
      <c r="X875" s="57">
        <f ca="1">IFERROR(IF($M875="S",(ROUNDDOWN($Y875*$W875,2)),IF($M875="M",SUMIFS($X:$X,$M:$M,"N1",$E:$E,I875),IF(AND(M875="N1",OFFSET(M875,1,0)="S"),SUMIFS($X:$X,$M:$M,"S",$J:$J,CONCATENATE(E875,".",F875,".")),IF(AND(M875="N1",OFFSET(M875,1,0)="N2",$A$6&gt;=3),SUMIFS($X:$X,$M:$M,"N2",$J:$J,CONCATENATE(E875,".",F875,".")),IF(AND(M875="N2",OFFSET(M875,1,0)="S",$A$6&gt;=3),SUMIFS($X:$X,$M:$M,"S",$K:$K,CONCATENATE(E875,".",F875,".",G875,"."))))))),0)</f>
        <v>29218.18</v>
      </c>
      <c r="Y875" s="58">
        <f t="shared" si="156"/>
        <v>0</v>
      </c>
      <c r="Z875" s="59"/>
      <c r="AA875" s="59" t="e">
        <f>MATCH((CONCATENATE($P875," ",$Q875)),[1]Banco!$A:$A,0)</f>
        <v>#N/A</v>
      </c>
      <c r="AB875" s="59"/>
      <c r="AC875" s="3" t="s">
        <v>0</v>
      </c>
      <c r="AD875" s="11"/>
      <c r="AE875" s="60"/>
    </row>
    <row r="876" spans="1:31" x14ac:dyDescent="0.25">
      <c r="A876">
        <f t="shared" si="34"/>
        <v>3</v>
      </c>
      <c r="B876">
        <f t="shared" ca="1" si="39"/>
        <v>3</v>
      </c>
      <c r="C876">
        <f t="shared" ca="1" si="40"/>
        <v>3</v>
      </c>
      <c r="D876" t="str">
        <f t="shared" si="35"/>
        <v xml:space="preserve"> </v>
      </c>
      <c r="E876" s="47">
        <f t="shared" ca="1" si="36"/>
        <v>1</v>
      </c>
      <c r="F876">
        <f t="shared" ca="1" si="37"/>
        <v>29</v>
      </c>
      <c r="G876">
        <f t="shared" ca="1" si="163"/>
        <v>1</v>
      </c>
      <c r="H876">
        <f t="shared" ca="1" si="164"/>
        <v>0</v>
      </c>
      <c r="I876" t="str">
        <f t="shared" ca="1" si="41"/>
        <v>1</v>
      </c>
      <c r="J876" t="str">
        <f t="shared" ca="1" si="42"/>
        <v>1.29.</v>
      </c>
      <c r="K876" t="str">
        <f t="shared" ca="1" si="43"/>
        <v>1.29.1.</v>
      </c>
      <c r="L876" t="str">
        <f t="shared" ref="L876:L882" ca="1" si="166">IF(OR($Y876&gt;0,$C876=1,$C876=2,$C876=3,$C876=4),"F","")</f>
        <v>F</v>
      </c>
      <c r="M876" s="48" t="s">
        <v>4</v>
      </c>
      <c r="N876" s="49"/>
      <c r="O876" s="50" t="s">
        <v>1851</v>
      </c>
      <c r="P876" s="51"/>
      <c r="Q876" s="51"/>
      <c r="R876" s="52" t="s">
        <v>41</v>
      </c>
      <c r="S876" s="53"/>
      <c r="T876" s="78"/>
      <c r="U876" s="79"/>
      <c r="V876" s="57">
        <f t="shared" si="157"/>
        <v>0</v>
      </c>
      <c r="W876" s="56">
        <f t="shared" si="158"/>
        <v>0</v>
      </c>
      <c r="X876" s="57">
        <f ca="1">IFERROR(IF($M876="S",(ROUNDDOWN($Y876*$W876,2)),IF($M876="M",SUMIFS($X:$X,$M:$M,"N1",$E:$E,I876),IF(AND(M876="N1",OFFSET(M876,1,0)="S"),SUMIFS($X:$X,$M:$M,"S",$J:$J,CONCATENATE(E876,".",F876,".")),IF(AND(M876="N1",OFFSET(M876,1,0)="N2",$A$6&gt;=3),SUMIFS($X:$X,$M:$M,"N2",$J:$J,CONCATENATE(E876,".",F876,".")),IF(AND(M876="N2",OFFSET(M876,1,0)="S",$A$6&gt;=3),SUMIFS($X:$X,$M:$M,"S",$K:$K,CONCATENATE(E876,".",F876,".",G876,"."))))))),0)</f>
        <v>29218.18</v>
      </c>
      <c r="Y876" s="58">
        <f t="shared" si="156"/>
        <v>0</v>
      </c>
      <c r="Z876" s="59"/>
      <c r="AA876" s="59" t="e">
        <f>MATCH((CONCATENATE($P876," ",$Q876)),[1]Banco!$A:$A,0)</f>
        <v>#N/A</v>
      </c>
      <c r="AB876" s="59"/>
      <c r="AC876" s="3" t="s">
        <v>0</v>
      </c>
      <c r="AD876" s="11"/>
      <c r="AE876" s="60"/>
    </row>
    <row r="877" spans="1:31" ht="38.25" x14ac:dyDescent="0.25">
      <c r="A877" t="str">
        <f t="shared" si="34"/>
        <v>S</v>
      </c>
      <c r="B877">
        <f t="shared" ca="1" si="39"/>
        <v>3</v>
      </c>
      <c r="C877" t="str">
        <f t="shared" ca="1" si="40"/>
        <v>S</v>
      </c>
      <c r="D877" t="str">
        <f t="shared" si="35"/>
        <v xml:space="preserve"> </v>
      </c>
      <c r="E877" s="47">
        <f t="shared" ca="1" si="36"/>
        <v>1</v>
      </c>
      <c r="F877">
        <f t="shared" ca="1" si="37"/>
        <v>29</v>
      </c>
      <c r="G877">
        <f t="shared" ca="1" si="163"/>
        <v>1</v>
      </c>
      <c r="H877">
        <f t="shared" ca="1" si="164"/>
        <v>1</v>
      </c>
      <c r="I877" t="str">
        <f t="shared" ca="1" si="41"/>
        <v>1</v>
      </c>
      <c r="J877" t="str">
        <f t="shared" ca="1" si="42"/>
        <v>1.29.</v>
      </c>
      <c r="K877" t="str">
        <f t="shared" ca="1" si="43"/>
        <v>1.29.1.</v>
      </c>
      <c r="L877" t="str">
        <f t="shared" ca="1" si="166"/>
        <v>F</v>
      </c>
      <c r="M877" s="48" t="s">
        <v>6</v>
      </c>
      <c r="N877" s="49"/>
      <c r="O877" s="50" t="s">
        <v>1852</v>
      </c>
      <c r="P877" s="51" t="s">
        <v>32</v>
      </c>
      <c r="Q877" s="51">
        <v>98556</v>
      </c>
      <c r="R877" s="52" t="s">
        <v>75</v>
      </c>
      <c r="S877" s="53" t="s">
        <v>62</v>
      </c>
      <c r="T877" s="78">
        <v>133.86000000000001</v>
      </c>
      <c r="U877" s="79">
        <v>59.51</v>
      </c>
      <c r="V877" s="57">
        <f t="shared" si="157"/>
        <v>74.25</v>
      </c>
      <c r="W877" s="56">
        <f t="shared" si="158"/>
        <v>74.25</v>
      </c>
      <c r="X877" s="57">
        <f ca="1">IFERROR(IF($M877="S",(ROUNDDOWN($Y877*$W877,2)),IF($M877="M",SUMIFS($X:$X,$M:$M,"N1",$E:$E,I877),IF(AND(M877="N1",OFFSET(M877,1,0)="S"),SUMIFS($X:$X,$M:$M,"S",$J:$J,CONCATENATE(E877,".",F877,".")),IF(AND(M877="N1",OFFSET(M877,1,0)="N2",$A$6&gt;=3),SUMIFS($X:$X,$M:$M,"N2",$J:$J,CONCATENATE(E877,".",F877,".")),IF(AND(M877="N2",OFFSET(M877,1,0)="S",$A$6&gt;=3),SUMIFS($X:$X,$M:$M,"S",$K:$K,CONCATENATE(E877,".",F877,".",G877,"."))))))),0)</f>
        <v>9939.1</v>
      </c>
      <c r="Y877" s="58">
        <f t="shared" si="156"/>
        <v>133.86000000000001</v>
      </c>
      <c r="Z877" s="59"/>
      <c r="AA877" s="59">
        <f>MATCH((CONCATENATE($P877," ",$Q877)),[1]Banco!$A:$A,0)</f>
        <v>4664</v>
      </c>
      <c r="AB877" s="59"/>
      <c r="AC877" s="3" t="s">
        <v>0</v>
      </c>
      <c r="AD877" s="11"/>
      <c r="AE877" s="60"/>
    </row>
    <row r="878" spans="1:31" ht="25.5" x14ac:dyDescent="0.25">
      <c r="A878" t="str">
        <f t="shared" si="34"/>
        <v>S</v>
      </c>
      <c r="B878">
        <f t="shared" ca="1" si="39"/>
        <v>3</v>
      </c>
      <c r="C878" t="str">
        <f t="shared" ca="1" si="40"/>
        <v>S</v>
      </c>
      <c r="D878" t="str">
        <f t="shared" si="35"/>
        <v xml:space="preserve"> </v>
      </c>
      <c r="E878" s="47">
        <f t="shared" ca="1" si="36"/>
        <v>1</v>
      </c>
      <c r="F878">
        <f t="shared" ca="1" si="37"/>
        <v>29</v>
      </c>
      <c r="G878">
        <f t="shared" ca="1" si="38"/>
        <v>1</v>
      </c>
      <c r="H878">
        <f t="shared" ca="1" si="164"/>
        <v>2</v>
      </c>
      <c r="I878" t="str">
        <f t="shared" ca="1" si="41"/>
        <v>1</v>
      </c>
      <c r="J878" t="str">
        <f t="shared" ca="1" si="42"/>
        <v>1.29.</v>
      </c>
      <c r="K878" t="str">
        <f t="shared" ca="1" si="43"/>
        <v>1.29.1.</v>
      </c>
      <c r="L878" t="str">
        <f t="shared" ca="1" si="166"/>
        <v>F</v>
      </c>
      <c r="M878" s="48" t="s">
        <v>6</v>
      </c>
      <c r="N878" s="49"/>
      <c r="O878" s="50" t="s">
        <v>1853</v>
      </c>
      <c r="P878" s="51" t="s">
        <v>51</v>
      </c>
      <c r="Q878" s="51" t="s">
        <v>994</v>
      </c>
      <c r="R878" s="52" t="s">
        <v>995</v>
      </c>
      <c r="S878" s="53" t="s">
        <v>62</v>
      </c>
      <c r="T878" s="78">
        <v>127.02</v>
      </c>
      <c r="U878" s="79">
        <v>73.31</v>
      </c>
      <c r="V878" s="57">
        <f t="shared" si="157"/>
        <v>91.47</v>
      </c>
      <c r="W878" s="56">
        <f t="shared" si="158"/>
        <v>91.47</v>
      </c>
      <c r="X878" s="57">
        <f ca="1">IFERROR(IF($M878="S",(ROUNDDOWN($Y878*$W878,2)),IF($M878="M",SUMIFS($X:$X,$M:$M,"N1",$E:$E,I878),IF(AND(M878="N1",OFFSET(M878,1,0)="S"),SUMIFS($X:$X,$M:$M,"S",$J:$J,CONCATENATE(E878,".",F878,".")),IF(AND(M878="N1",OFFSET(M878,1,0)="N2",$A$6&gt;=3),SUMIFS($X:$X,$M:$M,"N2",$J:$J,CONCATENATE(E878,".",F878,".")),IF(AND(M878="N2",OFFSET(M878,1,0)="S",$A$6&gt;=3),SUMIFS($X:$X,$M:$M,"S",$K:$K,CONCATENATE(E878,".",F878,".",G878,"."))))))),0)</f>
        <v>11618.51</v>
      </c>
      <c r="Y878" s="58">
        <f t="shared" si="156"/>
        <v>127.02</v>
      </c>
      <c r="Z878" s="59"/>
      <c r="AA878" s="59">
        <f>MATCH((CONCATENATE($P878," ",$Q878)),[1]Banco!$A:$A,0)</f>
        <v>11006</v>
      </c>
      <c r="AB878" s="59"/>
      <c r="AC878" s="3" t="s">
        <v>0</v>
      </c>
      <c r="AD878" s="11"/>
      <c r="AE878" s="60"/>
    </row>
    <row r="879" spans="1:31" ht="38.25" x14ac:dyDescent="0.25">
      <c r="A879" t="str">
        <f t="shared" si="34"/>
        <v>S</v>
      </c>
      <c r="B879">
        <f t="shared" ca="1" si="39"/>
        <v>3</v>
      </c>
      <c r="C879" t="str">
        <f t="shared" ca="1" si="40"/>
        <v>S</v>
      </c>
      <c r="D879" t="str">
        <f t="shared" si="35"/>
        <v xml:space="preserve"> </v>
      </c>
      <c r="E879" s="47">
        <f t="shared" ca="1" si="36"/>
        <v>1</v>
      </c>
      <c r="F879">
        <f t="shared" ca="1" si="37"/>
        <v>29</v>
      </c>
      <c r="G879">
        <f t="shared" ca="1" si="38"/>
        <v>1</v>
      </c>
      <c r="H879">
        <f t="shared" ca="1" si="164"/>
        <v>3</v>
      </c>
      <c r="I879" t="str">
        <f t="shared" ca="1" si="41"/>
        <v>1</v>
      </c>
      <c r="J879" t="str">
        <f t="shared" ca="1" si="42"/>
        <v>1.29.</v>
      </c>
      <c r="K879" t="str">
        <f t="shared" ca="1" si="43"/>
        <v>1.29.1.</v>
      </c>
      <c r="L879" t="str">
        <f t="shared" ca="1" si="166"/>
        <v>F</v>
      </c>
      <c r="M879" s="48" t="s">
        <v>6</v>
      </c>
      <c r="N879" s="49"/>
      <c r="O879" s="50" t="s">
        <v>1854</v>
      </c>
      <c r="P879" s="51" t="s">
        <v>120</v>
      </c>
      <c r="Q879" s="51" t="s">
        <v>996</v>
      </c>
      <c r="R879" s="52" t="s">
        <v>997</v>
      </c>
      <c r="S879" s="53" t="s">
        <v>59</v>
      </c>
      <c r="T879" s="78">
        <v>127.02</v>
      </c>
      <c r="U879" s="79">
        <v>48.34</v>
      </c>
      <c r="V879" s="57">
        <f t="shared" si="157"/>
        <v>60.31</v>
      </c>
      <c r="W879" s="56">
        <f t="shared" si="158"/>
        <v>60.31</v>
      </c>
      <c r="X879" s="57">
        <f ca="1">IFERROR(IF($M879="S",(ROUNDDOWN($Y879*$W879,2)),IF($M879="M",SUMIFS($X:$X,$M:$M,"N1",$E:$E,I879),IF(AND(M879="N1",OFFSET(M879,1,0)="S"),SUMIFS($X:$X,$M:$M,"S",$J:$J,CONCATENATE(E879,".",F879,".")),IF(AND(M879="N1",OFFSET(M879,1,0)="N2",$A$6&gt;=3),SUMIFS($X:$X,$M:$M,"N2",$J:$J,CONCATENATE(E879,".",F879,".")),IF(AND(M879="N2",OFFSET(M879,1,0)="S",$A$6&gt;=3),SUMIFS($X:$X,$M:$M,"S",$K:$K,CONCATENATE(E879,".",F879,".",G879,"."))))))),0)</f>
        <v>7660.57</v>
      </c>
      <c r="Y879" s="58">
        <f t="shared" si="156"/>
        <v>127.02</v>
      </c>
      <c r="Z879" s="59"/>
      <c r="AA879" s="59" t="e">
        <f>MATCH((CONCATENATE($P879," ",$Q879)),[1]Banco!$A:$A,0)</f>
        <v>#N/A</v>
      </c>
      <c r="AB879" s="59"/>
      <c r="AC879" s="3" t="s">
        <v>0</v>
      </c>
      <c r="AD879" s="11"/>
      <c r="AE879" s="60"/>
    </row>
    <row r="880" spans="1:31" x14ac:dyDescent="0.25">
      <c r="A880">
        <f t="shared" si="34"/>
        <v>2</v>
      </c>
      <c r="B880">
        <f t="shared" ca="1" si="39"/>
        <v>2</v>
      </c>
      <c r="C880">
        <f t="shared" ca="1" si="40"/>
        <v>2</v>
      </c>
      <c r="D880" t="str">
        <f t="shared" si="35"/>
        <v xml:space="preserve"> </v>
      </c>
      <c r="E880" s="47">
        <f t="shared" ca="1" si="36"/>
        <v>1</v>
      </c>
      <c r="F880">
        <f t="shared" ca="1" si="37"/>
        <v>30</v>
      </c>
      <c r="G880">
        <f t="shared" ca="1" si="38"/>
        <v>0</v>
      </c>
      <c r="H880">
        <f t="shared" ca="1" si="164"/>
        <v>0</v>
      </c>
      <c r="I880" t="str">
        <f t="shared" ca="1" si="41"/>
        <v>1</v>
      </c>
      <c r="J880" t="str">
        <f t="shared" ca="1" si="42"/>
        <v>1.30.</v>
      </c>
      <c r="K880" t="str">
        <f t="shared" ca="1" si="43"/>
        <v>1.30.0.</v>
      </c>
      <c r="L880" t="str">
        <f t="shared" ca="1" si="166"/>
        <v>F</v>
      </c>
      <c r="M880" s="48" t="s">
        <v>3</v>
      </c>
      <c r="N880" s="49"/>
      <c r="O880" s="50" t="s">
        <v>1855</v>
      </c>
      <c r="P880" s="51"/>
      <c r="Q880" s="51"/>
      <c r="R880" s="52" t="s">
        <v>998</v>
      </c>
      <c r="S880" s="53"/>
      <c r="T880" s="78"/>
      <c r="U880" s="79"/>
      <c r="V880" s="57">
        <f t="shared" si="157"/>
        <v>0</v>
      </c>
      <c r="W880" s="56">
        <f t="shared" si="158"/>
        <v>0</v>
      </c>
      <c r="X880" s="57">
        <f ca="1">IFERROR(IF($M880="S",(ROUNDDOWN($Y880*$W880,2)),IF($M880="M",SUMIFS($X:$X,$M:$M,"N1",$E:$E,I880),IF(AND(M880="N1",OFFSET(M880,1,0)="S"),SUMIFS($X:$X,$M:$M,"S",$J:$J,CONCATENATE(E880,".",F880,".")),IF(AND(M880="N1",OFFSET(M880,1,0)="N2",$A$6&gt;=3),SUMIFS($X:$X,$M:$M,"N2",$J:$J,CONCATENATE(E880,".",F880,".")),IF(AND(M880="N2",OFFSET(M880,1,0)="S",$A$6&gt;=3),SUMIFS($X:$X,$M:$M,"S",$K:$K,CONCATENATE(E880,".",F880,".",G880,"."))))))),0)</f>
        <v>5385.97</v>
      </c>
      <c r="Y880" s="58">
        <f t="shared" ref="Y880:Y882" si="167">IF(T880="-",0,T880)</f>
        <v>0</v>
      </c>
      <c r="Z880" s="59"/>
      <c r="AA880" s="59" t="e">
        <f>MATCH((CONCATENATE($P880," ",$Q880)),[1]Banco!$A:$A,0)</f>
        <v>#N/A</v>
      </c>
      <c r="AB880" s="59"/>
      <c r="AC880" s="3" t="s">
        <v>0</v>
      </c>
      <c r="AD880" s="11"/>
      <c r="AE880" s="60"/>
    </row>
    <row r="881" spans="1:31" x14ac:dyDescent="0.25">
      <c r="A881">
        <f t="shared" si="34"/>
        <v>3</v>
      </c>
      <c r="B881">
        <f t="shared" ca="1" si="39"/>
        <v>3</v>
      </c>
      <c r="C881">
        <f t="shared" ca="1" si="40"/>
        <v>3</v>
      </c>
      <c r="D881" t="str">
        <f t="shared" si="35"/>
        <v xml:space="preserve"> </v>
      </c>
      <c r="E881" s="47">
        <f t="shared" ca="1" si="36"/>
        <v>1</v>
      </c>
      <c r="F881">
        <f t="shared" ca="1" si="37"/>
        <v>30</v>
      </c>
      <c r="G881">
        <f t="shared" ca="1" si="38"/>
        <v>1</v>
      </c>
      <c r="H881">
        <f t="shared" ca="1" si="164"/>
        <v>0</v>
      </c>
      <c r="I881" t="str">
        <f t="shared" ca="1" si="41"/>
        <v>1</v>
      </c>
      <c r="J881" t="str">
        <f t="shared" ca="1" si="42"/>
        <v>1.30.</v>
      </c>
      <c r="K881" t="str">
        <f t="shared" ca="1" si="43"/>
        <v>1.30.1.</v>
      </c>
      <c r="L881" t="str">
        <f t="shared" ca="1" si="166"/>
        <v>F</v>
      </c>
      <c r="M881" s="48" t="s">
        <v>4</v>
      </c>
      <c r="N881" s="49"/>
      <c r="O881" s="50" t="s">
        <v>1856</v>
      </c>
      <c r="P881" s="51"/>
      <c r="Q881" s="51"/>
      <c r="R881" s="52" t="s">
        <v>999</v>
      </c>
      <c r="S881" s="53"/>
      <c r="T881" s="78"/>
      <c r="U881" s="79"/>
      <c r="V881" s="57">
        <f t="shared" si="157"/>
        <v>0</v>
      </c>
      <c r="W881" s="56">
        <f t="shared" si="158"/>
        <v>0</v>
      </c>
      <c r="X881" s="57">
        <f ca="1">IFERROR(IF($M881="S",(ROUNDDOWN($Y881*$W881,2)),IF($M881="M",SUMIFS($X:$X,$M:$M,"N1",$E:$E,I881),IF(AND(M881="N1",OFFSET(M881,1,0)="S"),SUMIFS($X:$X,$M:$M,"S",$J:$J,CONCATENATE(E881,".",F881,".")),IF(AND(M881="N1",OFFSET(M881,1,0)="N2",$A$6&gt;=3),SUMIFS($X:$X,$M:$M,"N2",$J:$J,CONCATENATE(E881,".",F881,".")),IF(AND(M881="N2",OFFSET(M881,1,0)="S",$A$6&gt;=3),SUMIFS($X:$X,$M:$M,"S",$K:$K,CONCATENATE(E881,".",F881,".",G881,"."))))))),0)</f>
        <v>5385.97</v>
      </c>
      <c r="Y881" s="58">
        <f t="shared" si="167"/>
        <v>0</v>
      </c>
      <c r="Z881" s="59"/>
      <c r="AA881" s="59" t="e">
        <f>MATCH((CONCATENATE($P881," ",$Q881)),[1]Banco!$A:$A,0)</f>
        <v>#N/A</v>
      </c>
      <c r="AB881" s="59"/>
      <c r="AC881" s="3" t="s">
        <v>0</v>
      </c>
      <c r="AD881" s="11"/>
      <c r="AE881" s="60"/>
    </row>
    <row r="882" spans="1:31" x14ac:dyDescent="0.25">
      <c r="A882" t="str">
        <f t="shared" si="34"/>
        <v>S</v>
      </c>
      <c r="B882">
        <f t="shared" ca="1" si="39"/>
        <v>3</v>
      </c>
      <c r="C882" t="str">
        <f t="shared" ca="1" si="40"/>
        <v>S</v>
      </c>
      <c r="D882" t="str">
        <f t="shared" si="35"/>
        <v xml:space="preserve"> </v>
      </c>
      <c r="E882" s="47">
        <f t="shared" ca="1" si="36"/>
        <v>1</v>
      </c>
      <c r="F882">
        <f t="shared" ca="1" si="37"/>
        <v>30</v>
      </c>
      <c r="G882">
        <f t="shared" ca="1" si="38"/>
        <v>1</v>
      </c>
      <c r="H882">
        <f t="shared" ca="1" si="164"/>
        <v>1</v>
      </c>
      <c r="I882" t="str">
        <f t="shared" ca="1" si="41"/>
        <v>1</v>
      </c>
      <c r="J882" t="str">
        <f t="shared" ca="1" si="42"/>
        <v>1.30.</v>
      </c>
      <c r="K882" t="str">
        <f t="shared" ca="1" si="43"/>
        <v>1.30.1.</v>
      </c>
      <c r="L882" t="str">
        <f t="shared" ca="1" si="166"/>
        <v>F</v>
      </c>
      <c r="M882" s="48" t="s">
        <v>6</v>
      </c>
      <c r="N882" s="49"/>
      <c r="O882" s="50" t="s">
        <v>1857</v>
      </c>
      <c r="P882" s="51" t="s">
        <v>51</v>
      </c>
      <c r="Q882" s="51" t="s">
        <v>1000</v>
      </c>
      <c r="R882" s="52" t="s">
        <v>999</v>
      </c>
      <c r="S882" s="53" t="s">
        <v>62</v>
      </c>
      <c r="T882" s="78">
        <v>518.88</v>
      </c>
      <c r="U882" s="79">
        <v>8.32</v>
      </c>
      <c r="V882" s="57">
        <f t="shared" si="157"/>
        <v>10.38</v>
      </c>
      <c r="W882" s="56">
        <f t="shared" si="158"/>
        <v>10.38</v>
      </c>
      <c r="X882" s="57">
        <f ca="1">IFERROR(IF($M882="S",(ROUNDDOWN($Y882*$W882,2)),IF($M882="M",SUMIFS($X:$X,$M:$M,"N1",$E:$E,I882),IF(AND(M882="N1",OFFSET(M882,1,0)="S"),SUMIFS($X:$X,$M:$M,"S",$J:$J,CONCATENATE(E882,".",F882,".")),IF(AND(M882="N1",OFFSET(M882,1,0)="N2",$A$6&gt;=3),SUMIFS($X:$X,$M:$M,"N2",$J:$J,CONCATENATE(E882,".",F882,".")),IF(AND(M882="N2",OFFSET(M882,1,0)="S",$A$6&gt;=3),SUMIFS($X:$X,$M:$M,"S",$K:$K,CONCATENATE(E882,".",F882,".",G882,"."))))))),0)</f>
        <v>5385.97</v>
      </c>
      <c r="Y882" s="58">
        <f t="shared" si="167"/>
        <v>518.88</v>
      </c>
      <c r="Z882" s="59"/>
      <c r="AA882" s="59">
        <f>MATCH((CONCATENATE($P882," ",$Q882)),[1]Banco!$A:$A,0)</f>
        <v>13145</v>
      </c>
      <c r="AB882" s="59"/>
      <c r="AC882" s="3" t="s">
        <v>0</v>
      </c>
      <c r="AD882" s="11"/>
      <c r="AE882" s="60"/>
    </row>
    <row r="883" spans="1:31" ht="6.75" customHeight="1" x14ac:dyDescent="0.25">
      <c r="O883" s="74"/>
      <c r="P883" s="75"/>
      <c r="Q883" s="75"/>
      <c r="R883" s="75"/>
      <c r="S883" s="75"/>
      <c r="T883" s="75"/>
      <c r="U883" s="76"/>
      <c r="V883" s="75"/>
      <c r="W883" s="75"/>
      <c r="X883" s="77"/>
    </row>
    <row r="890" spans="1:31" x14ac:dyDescent="0.25">
      <c r="R890" s="82"/>
      <c r="S890" s="82"/>
      <c r="T890" s="82"/>
      <c r="U890" s="82"/>
      <c r="V890" s="82"/>
      <c r="W890" s="82"/>
    </row>
  </sheetData>
  <mergeCells count="7">
    <mergeCell ref="R890:W890"/>
    <mergeCell ref="R3:W3"/>
    <mergeCell ref="R4:W4"/>
    <mergeCell ref="R5:W5"/>
    <mergeCell ref="R6:W6"/>
    <mergeCell ref="R7:V7"/>
    <mergeCell ref="R8:V8"/>
  </mergeCells>
  <conditionalFormatting sqref="O14 O18 O24:O37 O40:O53 O102:O108 O111:O117 O148 O219:O882">
    <cfRule type="containsText" dxfId="37" priority="391" stopIfTrue="1" operator="containsText" text="CONFERIR">
      <formula>NOT(ISERROR(SEARCH("CONFERIR",O14)))</formula>
    </cfRule>
  </conditionalFormatting>
  <conditionalFormatting sqref="O14 R14 O16:O882 R16:R882">
    <cfRule type="expression" dxfId="36" priority="394" stopIfTrue="1">
      <formula>$M14=$AA$2</formula>
    </cfRule>
  </conditionalFormatting>
  <conditionalFormatting sqref="O16:O17">
    <cfRule type="containsText" dxfId="35" priority="382" stopIfTrue="1" operator="containsText" text="CONFERIR">
      <formula>NOT(ISERROR(SEARCH("CONFERIR",O16)))</formula>
    </cfRule>
  </conditionalFormatting>
  <conditionalFormatting sqref="O19:O23">
    <cfRule type="containsText" dxfId="34" priority="149" stopIfTrue="1" operator="containsText" text="CONFERIR">
      <formula>NOT(ISERROR(SEARCH("CONFERIR",O19)))</formula>
    </cfRule>
  </conditionalFormatting>
  <conditionalFormatting sqref="O38:O39">
    <cfRule type="containsText" dxfId="33" priority="94" stopIfTrue="1" operator="containsText" text="CONFERIR">
      <formula>NOT(ISERROR(SEARCH("CONFERIR",O38)))</formula>
    </cfRule>
  </conditionalFormatting>
  <conditionalFormatting sqref="O54:O101">
    <cfRule type="containsText" dxfId="32" priority="127" stopIfTrue="1" operator="containsText" text="CONFERIR">
      <formula>NOT(ISERROR(SEARCH("CONFERIR",O54)))</formula>
    </cfRule>
  </conditionalFormatting>
  <conditionalFormatting sqref="O109:O110">
    <cfRule type="containsText" dxfId="31" priority="220" stopIfTrue="1" operator="containsText" text="CONFERIR">
      <formula>NOT(ISERROR(SEARCH("CONFERIR",O109)))</formula>
    </cfRule>
  </conditionalFormatting>
  <conditionalFormatting sqref="O118:O147">
    <cfRule type="containsText" dxfId="30" priority="235" stopIfTrue="1" operator="containsText" text="CONFERIR">
      <formula>NOT(ISERROR(SEARCH("CONFERIR",O118)))</formula>
    </cfRule>
  </conditionalFormatting>
  <conditionalFormatting sqref="O149:O218">
    <cfRule type="containsText" dxfId="29" priority="269" stopIfTrue="1" operator="containsText" text="CONFERIR">
      <formula>NOT(ISERROR(SEARCH("CONFERIR",O149)))</formula>
    </cfRule>
  </conditionalFormatting>
  <conditionalFormatting sqref="P14:Q14 S14:W14 P16:Q882 S16:W882">
    <cfRule type="expression" dxfId="28" priority="384" stopIfTrue="1">
      <formula>$M14=$AB$3</formula>
    </cfRule>
    <cfRule type="expression" dxfId="27" priority="389" stopIfTrue="1">
      <formula>$M14=$AA$3</formula>
    </cfRule>
    <cfRule type="expression" dxfId="26" priority="390" stopIfTrue="1">
      <formula>$M14=$AA$2</formula>
    </cfRule>
  </conditionalFormatting>
  <conditionalFormatting sqref="R6">
    <cfRule type="expression" dxfId="25" priority="376" stopIfTrue="1">
      <formula>$M6=$AB$3</formula>
    </cfRule>
    <cfRule type="containsText" dxfId="24" priority="377" stopIfTrue="1" operator="containsText" text="CONFERIR FONTE E CÓDIGO">
      <formula>NOT(ISERROR(SEARCH("CONFERIR FONTE E CÓDIGO",R6)))</formula>
    </cfRule>
    <cfRule type="containsText" dxfId="23" priority="378" stopIfTrue="1" operator="containsText" text="DIGITE A META">
      <formula>NOT(ISERROR(SEARCH("DIGITE A META",#REF!)))</formula>
    </cfRule>
    <cfRule type="expression" dxfId="22" priority="379" stopIfTrue="1">
      <formula>$M6=$AA$3</formula>
    </cfRule>
    <cfRule type="expression" dxfId="21" priority="380" stopIfTrue="1">
      <formula>$M6=$AA$2</formula>
    </cfRule>
  </conditionalFormatting>
  <conditionalFormatting sqref="R14 O14 R16:R882 O16:O882">
    <cfRule type="expression" dxfId="20" priority="393" stopIfTrue="1">
      <formula>$M14=$AA$3</formula>
    </cfRule>
  </conditionalFormatting>
  <conditionalFormatting sqref="R14 R18 R24:R37 R40:R53 R102:R108 R111:R117 R148 R219:R226">
    <cfRule type="containsText" dxfId="19" priority="388" stopIfTrue="1" operator="containsText" text="CONFERIR FONTE E CÓDIGO">
      <formula>NOT(ISERROR(SEARCH("CONFERIR FONTE E CÓDIGO",R14)))</formula>
    </cfRule>
  </conditionalFormatting>
  <conditionalFormatting sqref="R14 R18 R24:R37 R40:R53 R148 R219:R226">
    <cfRule type="containsText" dxfId="18" priority="392" stopIfTrue="1" operator="containsText" text="DIGITE A META">
      <formula>NOT(ISERROR(SEARCH("DIGITE A META",#REF!)))</formula>
    </cfRule>
  </conditionalFormatting>
  <conditionalFormatting sqref="R16:R17">
    <cfRule type="containsText" dxfId="17" priority="381" stopIfTrue="1" operator="containsText" text="CONFERIR FONTE E CÓDIGO">
      <formula>NOT(ISERROR(SEARCH("CONFERIR FONTE E CÓDIGO",R16)))</formula>
    </cfRule>
    <cfRule type="containsText" dxfId="16" priority="383" stopIfTrue="1" operator="containsText" text="DIGITE A META">
      <formula>NOT(ISERROR(SEARCH("DIGITE A META",#REF!)))</formula>
    </cfRule>
  </conditionalFormatting>
  <conditionalFormatting sqref="O14 R14 X14 R16:R882 O16:O882 X16:X882">
    <cfRule type="expression" dxfId="15" priority="385" stopIfTrue="1">
      <formula>$M14=$AB$3</formula>
    </cfRule>
  </conditionalFormatting>
  <conditionalFormatting sqref="R19:R23 R227:R882">
    <cfRule type="containsText" dxfId="14" priority="146" stopIfTrue="1" operator="containsText" text="CONFERIR FONTE E CÓDIGO">
      <formula>NOT(ISERROR(SEARCH("CONFERIR FONTE E CÓDIGO",R19)))</formula>
    </cfRule>
    <cfRule type="containsText" dxfId="13" priority="150" stopIfTrue="1" operator="containsText" text="DIGITE A META">
      <formula>NOT(ISERROR(SEARCH("DIGITE A META",#REF!)))</formula>
    </cfRule>
  </conditionalFormatting>
  <conditionalFormatting sqref="R38:R39">
    <cfRule type="containsText" dxfId="12" priority="91" stopIfTrue="1" operator="containsText" text="CONFERIR FONTE E CÓDIGO">
      <formula>NOT(ISERROR(SEARCH("CONFERIR FONTE E CÓDIGO",R38)))</formula>
    </cfRule>
    <cfRule type="containsText" dxfId="11" priority="95" stopIfTrue="1" operator="containsText" text="DIGITE A META">
      <formula>NOT(ISERROR(SEARCH("DIGITE A META",#REF!)))</formula>
    </cfRule>
  </conditionalFormatting>
  <conditionalFormatting sqref="R54:R101">
    <cfRule type="containsText" dxfId="10" priority="124" stopIfTrue="1" operator="containsText" text="CONFERIR FONTE E CÓDIGO">
      <formula>NOT(ISERROR(SEARCH("CONFERIR FONTE E CÓDIGO",R54)))</formula>
    </cfRule>
    <cfRule type="containsText" dxfId="9" priority="128" stopIfTrue="1" operator="containsText" text="DIGITE A META">
      <formula>NOT(ISERROR(SEARCH("DIGITE A META",#REF!)))</formula>
    </cfRule>
  </conditionalFormatting>
  <conditionalFormatting sqref="R102:R108">
    <cfRule type="containsText" dxfId="8" priority="222" stopIfTrue="1" operator="containsText" text="DIGITE A META">
      <formula>NOT(ISERROR(SEARCH("DIGITE A META",#REF!)))</formula>
    </cfRule>
  </conditionalFormatting>
  <conditionalFormatting sqref="R109:R110">
    <cfRule type="containsText" dxfId="7" priority="219" stopIfTrue="1" operator="containsText" text="CONFERIR FONTE E CÓDIGO">
      <formula>NOT(ISERROR(SEARCH("CONFERIR FONTE E CÓDIGO",R109)))</formula>
    </cfRule>
    <cfRule type="containsText" dxfId="6" priority="221" stopIfTrue="1" operator="containsText" text="DIGITE A META">
      <formula>NOT(ISERROR(SEARCH("DIGITE A META",#REF!)))</formula>
    </cfRule>
  </conditionalFormatting>
  <conditionalFormatting sqref="R111:R147">
    <cfRule type="containsText" dxfId="5" priority="236" stopIfTrue="1" operator="containsText" text="DIGITE A META">
      <formula>NOT(ISERROR(SEARCH("DIGITE A META",#REF!)))</formula>
    </cfRule>
  </conditionalFormatting>
  <conditionalFormatting sqref="R118:R147">
    <cfRule type="containsText" dxfId="4" priority="234" stopIfTrue="1" operator="containsText" text="CONFERIR FONTE E CÓDIGO">
      <formula>NOT(ISERROR(SEARCH("CONFERIR FONTE E CÓDIGO",R118)))</formula>
    </cfRule>
  </conditionalFormatting>
  <conditionalFormatting sqref="R149:R218">
    <cfRule type="containsText" dxfId="3" priority="268" stopIfTrue="1" operator="containsText" text="CONFERIR FONTE E CÓDIGO">
      <formula>NOT(ISERROR(SEARCH("CONFERIR FONTE E CÓDIGO",R149)))</formula>
    </cfRule>
    <cfRule type="containsText" dxfId="2" priority="270" stopIfTrue="1" operator="containsText" text="DIGITE A META">
      <formula>NOT(ISERROR(SEARCH("DIGITE A META",#REF!)))</formula>
    </cfRule>
  </conditionalFormatting>
  <conditionalFormatting sqref="X14 X16:X882">
    <cfRule type="expression" dxfId="1" priority="386" stopIfTrue="1">
      <formula>$M14=$AA$3</formula>
    </cfRule>
    <cfRule type="expression" dxfId="0" priority="387" stopIfTrue="1">
      <formula>$M14=$AA$2</formula>
    </cfRule>
  </conditionalFormatting>
  <dataValidations count="2">
    <dataValidation type="list" allowBlank="1" showInputMessage="1" showErrorMessage="1" sqref="P14 P16:P882">
      <formula1>"SINAPI,SINAPI-I,SETOP,SUDECAP,SUDECAP-I,SICRO,SICRO-I,COMPOSIÇÃO"</formula1>
    </dataValidation>
    <dataValidation type="list" allowBlank="1" showInputMessage="1" showErrorMessage="1" sqref="M14 M16:M882">
      <formula1>"M,N1,N2,S"</formula1>
    </dataValidation>
  </dataValidations>
  <pageMargins left="0.25" right="0.25" top="0.75" bottom="0.75" header="0.3" footer="0.3"/>
  <pageSetup paperSize="9" scale="6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Marcos Francisco</cp:lastModifiedBy>
  <cp:lastPrinted>2026-04-30T16:44:34Z</cp:lastPrinted>
  <dcterms:created xsi:type="dcterms:W3CDTF">2026-01-21T14:51:24Z</dcterms:created>
  <dcterms:modified xsi:type="dcterms:W3CDTF">2026-05-12T16:45:53Z</dcterms:modified>
</cp:coreProperties>
</file>